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xr:revisionPtr revIDLastSave="0" documentId="13_ncr:1_{E1918DA5-3B1A-4F95-88BA-7C311A3FD650}" xr6:coauthVersionLast="47" xr6:coauthVersionMax="47" xr10:uidLastSave="{00000000-0000-0000-0000-000000000000}"/>
  <bookViews>
    <workbookView xWindow="-120" yWindow="-120" windowWidth="29040" windowHeight="15720" tabRatio="717" xr2:uid="{00000000-000D-0000-FFFF-FFFF00000000}"/>
  </bookViews>
  <sheets>
    <sheet name="Popis operacija OPULJP_31032024" sheetId="2" r:id="rId1"/>
  </sheets>
  <definedNames>
    <definedName name="Cilj">#REF!</definedName>
    <definedName name="Operacija">#REF!</definedName>
    <definedName name="_xlnm.Print_Area" localSheetId="0">'Popis operacija OPULJP_31032024'!$B$3:$Z$904</definedName>
    <definedName name="Prioritet">#REF!</definedName>
    <definedName name="ŽupanijaPopi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 i="2" l="1"/>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652" i="2"/>
  <c r="J1653" i="2"/>
  <c r="J1654" i="2"/>
  <c r="J1655" i="2"/>
  <c r="J1656" i="2"/>
  <c r="J1657" i="2"/>
  <c r="J1658" i="2"/>
  <c r="J1659" i="2"/>
  <c r="J1660" i="2"/>
  <c r="J1661" i="2"/>
  <c r="J1662" i="2"/>
  <c r="J1663" i="2"/>
  <c r="J1664" i="2"/>
  <c r="J1665" i="2"/>
  <c r="J1666" i="2"/>
  <c r="J1667" i="2"/>
  <c r="J1668" i="2"/>
  <c r="J1669" i="2"/>
  <c r="J1670" i="2"/>
  <c r="J1671" i="2"/>
  <c r="J1672" i="2"/>
  <c r="J1673" i="2"/>
  <c r="J1674" i="2"/>
  <c r="J1675" i="2"/>
  <c r="J1676" i="2"/>
  <c r="J1677" i="2"/>
  <c r="J1678" i="2"/>
  <c r="J1679" i="2"/>
  <c r="J1680" i="2"/>
  <c r="J1681" i="2"/>
  <c r="J1682" i="2"/>
  <c r="J1683" i="2"/>
  <c r="J1684" i="2"/>
  <c r="J1685" i="2"/>
  <c r="J1686" i="2"/>
  <c r="J1687" i="2"/>
  <c r="J1688" i="2"/>
  <c r="J1689" i="2"/>
  <c r="J1690" i="2"/>
  <c r="J1691" i="2"/>
  <c r="J1692" i="2"/>
  <c r="J1693" i="2"/>
  <c r="J1694" i="2"/>
  <c r="J1695" i="2"/>
  <c r="J1696" i="2"/>
  <c r="J1697" i="2"/>
  <c r="J1698" i="2"/>
  <c r="J1699" i="2"/>
  <c r="J170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8" i="2"/>
  <c r="J1949" i="2"/>
  <c r="J1950" i="2"/>
  <c r="J195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J2058" i="2"/>
  <c r="J2059" i="2"/>
  <c r="J2060" i="2"/>
  <c r="J2061" i="2"/>
  <c r="J2062" i="2"/>
  <c r="J2063" i="2"/>
  <c r="J2064" i="2"/>
  <c r="J2065" i="2"/>
  <c r="J2066" i="2"/>
  <c r="J2067" i="2"/>
  <c r="J2068" i="2"/>
  <c r="J2069" i="2"/>
  <c r="J2070" i="2"/>
  <c r="J2071" i="2"/>
  <c r="J2072" i="2"/>
  <c r="J2073" i="2"/>
  <c r="J2074" i="2"/>
  <c r="J2075" i="2"/>
  <c r="J2076" i="2"/>
  <c r="J2077" i="2"/>
  <c r="J2078" i="2"/>
  <c r="J2079" i="2"/>
  <c r="J2080" i="2"/>
  <c r="J2081" i="2"/>
  <c r="J2082" i="2"/>
  <c r="J2083" i="2"/>
  <c r="J2084" i="2"/>
  <c r="J2085" i="2"/>
  <c r="J2086" i="2"/>
  <c r="J2087" i="2"/>
  <c r="J2088" i="2"/>
  <c r="J2089" i="2"/>
  <c r="J2090" i="2"/>
  <c r="J2091" i="2"/>
  <c r="J2092" i="2"/>
  <c r="J2093" i="2"/>
  <c r="J2094" i="2"/>
  <c r="J2095" i="2"/>
  <c r="J2096" i="2"/>
  <c r="J2097" i="2"/>
  <c r="J2098" i="2"/>
  <c r="J2099" i="2"/>
  <c r="J2100" i="2"/>
  <c r="J2101" i="2"/>
  <c r="J2102" i="2"/>
  <c r="J2103" i="2"/>
  <c r="J2104" i="2"/>
  <c r="J2105" i="2"/>
  <c r="J2106" i="2"/>
  <c r="J2107" i="2"/>
  <c r="J2108" i="2"/>
  <c r="J2109" i="2"/>
  <c r="J2110" i="2"/>
  <c r="J2111" i="2"/>
  <c r="J2112" i="2"/>
  <c r="J2113" i="2"/>
  <c r="J2114" i="2"/>
  <c r="J2115" i="2"/>
  <c r="J2116" i="2"/>
  <c r="J2117" i="2"/>
  <c r="J2118" i="2"/>
  <c r="J2119" i="2"/>
  <c r="J2120" i="2"/>
  <c r="J2121" i="2"/>
  <c r="J2122" i="2"/>
  <c r="J2123" i="2"/>
  <c r="J2124" i="2"/>
  <c r="J2125" i="2"/>
  <c r="J2126" i="2"/>
  <c r="J2127" i="2"/>
  <c r="J2128" i="2"/>
  <c r="J2129" i="2"/>
  <c r="J2130" i="2"/>
  <c r="J2131" i="2"/>
  <c r="J2132" i="2"/>
  <c r="J2133" i="2"/>
  <c r="J2134" i="2"/>
  <c r="J2135" i="2"/>
  <c r="J2136" i="2"/>
  <c r="J2137" i="2"/>
  <c r="J2138" i="2"/>
  <c r="J2139" i="2"/>
  <c r="J2140" i="2"/>
  <c r="J2141" i="2"/>
  <c r="J2142" i="2"/>
  <c r="J2143" i="2"/>
  <c r="J2144" i="2"/>
  <c r="J2145" i="2"/>
  <c r="J2146" i="2"/>
  <c r="J2147" i="2"/>
  <c r="J2148" i="2"/>
  <c r="J2149" i="2"/>
  <c r="J2150" i="2"/>
  <c r="J2151" i="2"/>
  <c r="J2152" i="2"/>
  <c r="J2153" i="2"/>
  <c r="J2154" i="2"/>
  <c r="J2155" i="2"/>
  <c r="J2156" i="2"/>
  <c r="J2157" i="2"/>
  <c r="J2158" i="2"/>
  <c r="J2159" i="2"/>
  <c r="J2160" i="2"/>
  <c r="J2161" i="2"/>
  <c r="J2162" i="2"/>
  <c r="J2163" i="2"/>
  <c r="J2164" i="2"/>
  <c r="J2165" i="2"/>
  <c r="J2166" i="2"/>
  <c r="J2167" i="2"/>
  <c r="J2168" i="2"/>
  <c r="J2169" i="2"/>
  <c r="J2170" i="2"/>
  <c r="J2171" i="2"/>
  <c r="J2172" i="2"/>
  <c r="J2173" i="2"/>
  <c r="J2174" i="2"/>
  <c r="J2175" i="2"/>
  <c r="J2176" i="2"/>
  <c r="J2177" i="2"/>
  <c r="J2178" i="2"/>
  <c r="J2179" i="2"/>
  <c r="J2180" i="2"/>
  <c r="J2181" i="2"/>
  <c r="J2182" i="2"/>
  <c r="J2183" i="2"/>
  <c r="J2184" i="2"/>
  <c r="J2185" i="2"/>
  <c r="J2186" i="2"/>
  <c r="J2187" i="2"/>
  <c r="J2188" i="2"/>
  <c r="J2189" i="2"/>
  <c r="J2190" i="2"/>
  <c r="J2191" i="2"/>
  <c r="J2192" i="2"/>
  <c r="J2193" i="2"/>
  <c r="J2194" i="2"/>
  <c r="J2195" i="2"/>
  <c r="J2196" i="2"/>
  <c r="J2197" i="2"/>
  <c r="J2198" i="2"/>
  <c r="J2199" i="2"/>
  <c r="J2200" i="2"/>
  <c r="J2201" i="2"/>
  <c r="J2202" i="2"/>
  <c r="J2203" i="2"/>
  <c r="J2204" i="2"/>
  <c r="J2205" i="2"/>
  <c r="J2206" i="2"/>
  <c r="J2207" i="2"/>
  <c r="J2208" i="2"/>
  <c r="J2209" i="2"/>
  <c r="J2210" i="2"/>
  <c r="J2211" i="2"/>
  <c r="J2212" i="2"/>
  <c r="J2213" i="2"/>
  <c r="J2214" i="2"/>
  <c r="J2215" i="2"/>
  <c r="J2216" i="2"/>
  <c r="J2217" i="2"/>
  <c r="J2218" i="2"/>
  <c r="J2219" i="2"/>
  <c r="J2220" i="2"/>
  <c r="J2221" i="2"/>
  <c r="J2222" i="2"/>
  <c r="J2223" i="2"/>
  <c r="J2224" i="2"/>
  <c r="J2225" i="2"/>
  <c r="J2226" i="2"/>
  <c r="J2227" i="2"/>
  <c r="J2228" i="2"/>
  <c r="J2229" i="2"/>
  <c r="J2230" i="2"/>
  <c r="J2231" i="2"/>
  <c r="J2232" i="2"/>
  <c r="J2233" i="2"/>
  <c r="J2234" i="2"/>
  <c r="J2235" i="2"/>
  <c r="J2236" i="2"/>
  <c r="J2237" i="2"/>
  <c r="J2238" i="2"/>
  <c r="J2239" i="2"/>
  <c r="J2240" i="2"/>
  <c r="J2241" i="2"/>
  <c r="J2242" i="2"/>
  <c r="J2243" i="2"/>
  <c r="J2244" i="2"/>
  <c r="J2245" i="2"/>
  <c r="J2246" i="2"/>
  <c r="J2247" i="2"/>
  <c r="J2248" i="2"/>
  <c r="J2249" i="2"/>
  <c r="J2250" i="2"/>
  <c r="J2251" i="2"/>
  <c r="J2252" i="2"/>
  <c r="J2253" i="2"/>
  <c r="J2254" i="2"/>
  <c r="J2255" i="2"/>
  <c r="J2256" i="2"/>
  <c r="J2257" i="2"/>
  <c r="J2258" i="2"/>
  <c r="J2259" i="2"/>
  <c r="J2260" i="2"/>
  <c r="J2261" i="2"/>
  <c r="J2262" i="2"/>
  <c r="J2263" i="2"/>
  <c r="J2264" i="2"/>
  <c r="J2265" i="2"/>
  <c r="J2266" i="2"/>
  <c r="J2267" i="2"/>
  <c r="J2268" i="2"/>
  <c r="J2269" i="2"/>
  <c r="J2270" i="2"/>
  <c r="J2271" i="2"/>
  <c r="J2272" i="2"/>
  <c r="J2273" i="2"/>
  <c r="J2274" i="2"/>
  <c r="J2275" i="2"/>
  <c r="J2276" i="2"/>
  <c r="J2277" i="2"/>
  <c r="J2278" i="2"/>
  <c r="J2279" i="2"/>
  <c r="J2280" i="2"/>
  <c r="J2281" i="2"/>
  <c r="J2282" i="2"/>
  <c r="J2283" i="2"/>
  <c r="J2284" i="2"/>
  <c r="J2285" i="2"/>
  <c r="J2286" i="2"/>
  <c r="J2287" i="2"/>
  <c r="J2288" i="2"/>
  <c r="J2289" i="2"/>
  <c r="J2290" i="2"/>
  <c r="J2291" i="2"/>
  <c r="J2292" i="2"/>
  <c r="J2293" i="2"/>
  <c r="J2294" i="2"/>
  <c r="J2295" i="2"/>
  <c r="J2296" i="2"/>
  <c r="J2297" i="2"/>
  <c r="J2298" i="2"/>
  <c r="J2299" i="2"/>
  <c r="J2300" i="2"/>
  <c r="J2301" i="2"/>
  <c r="J2302" i="2"/>
  <c r="J2303" i="2"/>
  <c r="J2304" i="2"/>
  <c r="J2305" i="2"/>
  <c r="J2306" i="2"/>
  <c r="J2307" i="2"/>
  <c r="J2308" i="2"/>
  <c r="J2309" i="2"/>
  <c r="J2310" i="2"/>
  <c r="J2311" i="2"/>
  <c r="J2312" i="2"/>
  <c r="J2313" i="2"/>
  <c r="J2314" i="2"/>
  <c r="J2315" i="2"/>
  <c r="J2316" i="2"/>
  <c r="J2317" i="2"/>
  <c r="J2318" i="2"/>
  <c r="J2319" i="2"/>
  <c r="J2320" i="2"/>
  <c r="J2321" i="2"/>
  <c r="J2322" i="2"/>
  <c r="J2323" i="2"/>
  <c r="J2324" i="2"/>
  <c r="J2325" i="2"/>
  <c r="J2326" i="2"/>
  <c r="J2327" i="2"/>
  <c r="J2328" i="2"/>
  <c r="J2329" i="2"/>
  <c r="J2330" i="2"/>
  <c r="J2331" i="2"/>
  <c r="J2332" i="2"/>
  <c r="J2333" i="2"/>
  <c r="J2334" i="2"/>
  <c r="J2335" i="2"/>
  <c r="J2336" i="2"/>
  <c r="J2337" i="2"/>
  <c r="J2338" i="2"/>
  <c r="J2339" i="2"/>
  <c r="J2340" i="2"/>
  <c r="J2341" i="2"/>
  <c r="J2342" i="2"/>
  <c r="J2343" i="2"/>
  <c r="J2344" i="2"/>
  <c r="J2345" i="2"/>
  <c r="J2346" i="2"/>
  <c r="J2347" i="2"/>
  <c r="J2348" i="2"/>
  <c r="J2349" i="2"/>
  <c r="J2350" i="2"/>
  <c r="J2351" i="2"/>
  <c r="J2352" i="2"/>
  <c r="J2353" i="2"/>
  <c r="J2354" i="2"/>
  <c r="J2355" i="2"/>
  <c r="J2356" i="2"/>
  <c r="J2357" i="2"/>
  <c r="J2358" i="2"/>
  <c r="J2359" i="2"/>
  <c r="J2360" i="2"/>
  <c r="J2361" i="2"/>
  <c r="J2362" i="2"/>
  <c r="J2363" i="2"/>
  <c r="J2364" i="2"/>
  <c r="J2365" i="2"/>
  <c r="J2366" i="2"/>
  <c r="J2367" i="2"/>
  <c r="J2368" i="2"/>
  <c r="J2369" i="2"/>
  <c r="J2370" i="2"/>
  <c r="J2371" i="2"/>
  <c r="J2372" i="2"/>
  <c r="J2373" i="2"/>
  <c r="J2374" i="2"/>
  <c r="J2375" i="2"/>
  <c r="J2376" i="2"/>
  <c r="J2377" i="2"/>
  <c r="J2378" i="2"/>
  <c r="J2379" i="2"/>
  <c r="J2380" i="2"/>
  <c r="J2381" i="2"/>
  <c r="J2382" i="2"/>
  <c r="J2383" i="2"/>
  <c r="J2384" i="2"/>
  <c r="J2385" i="2"/>
  <c r="J2386" i="2"/>
  <c r="J2387" i="2"/>
  <c r="J2388" i="2"/>
  <c r="J2389" i="2"/>
  <c r="J2390" i="2"/>
  <c r="J2391" i="2"/>
  <c r="J2392" i="2"/>
  <c r="J2393" i="2"/>
  <c r="J2394" i="2"/>
  <c r="J2395" i="2"/>
  <c r="J2396" i="2"/>
  <c r="J2397" i="2"/>
  <c r="J2398" i="2"/>
  <c r="J2399" i="2"/>
  <c r="J2400" i="2"/>
  <c r="J2401" i="2"/>
  <c r="J2402" i="2"/>
  <c r="J2403" i="2"/>
  <c r="J2404" i="2"/>
  <c r="J2405" i="2"/>
  <c r="J2406" i="2"/>
  <c r="J2407" i="2"/>
  <c r="J2408" i="2"/>
  <c r="J2409" i="2"/>
  <c r="J2410" i="2"/>
  <c r="J2411" i="2"/>
  <c r="J2412" i="2"/>
  <c r="J2413" i="2"/>
  <c r="J2414" i="2"/>
  <c r="J2415" i="2"/>
  <c r="J2416" i="2"/>
  <c r="J2417" i="2"/>
  <c r="J2418" i="2"/>
  <c r="J2419" i="2"/>
  <c r="J2420" i="2"/>
  <c r="J2421" i="2"/>
  <c r="J2422" i="2"/>
  <c r="J2423" i="2"/>
  <c r="J2424" i="2"/>
  <c r="J2425" i="2"/>
  <c r="J2426" i="2"/>
  <c r="J2427" i="2"/>
  <c r="J2428" i="2"/>
  <c r="J2429" i="2"/>
  <c r="J2430" i="2"/>
  <c r="J2431" i="2"/>
  <c r="J2432" i="2"/>
  <c r="J2433" i="2"/>
  <c r="J2434" i="2"/>
  <c r="J2435" i="2"/>
  <c r="J2436" i="2"/>
  <c r="J2437" i="2"/>
  <c r="J2438" i="2"/>
  <c r="J2439" i="2"/>
  <c r="J2440" i="2"/>
  <c r="J2441" i="2"/>
  <c r="J2442" i="2"/>
  <c r="J2443" i="2"/>
  <c r="J2444" i="2"/>
  <c r="J2445" i="2"/>
  <c r="J2446" i="2"/>
  <c r="J2447" i="2"/>
  <c r="J2448" i="2"/>
  <c r="J2449" i="2"/>
  <c r="J2450" i="2"/>
  <c r="J2451" i="2"/>
  <c r="J2452" i="2"/>
  <c r="J2453" i="2"/>
  <c r="J2454" i="2"/>
  <c r="J2455" i="2"/>
  <c r="J2456" i="2"/>
  <c r="J2457" i="2"/>
  <c r="J2458" i="2"/>
  <c r="J2459" i="2"/>
  <c r="J2460" i="2"/>
  <c r="J2461" i="2"/>
  <c r="J2462" i="2"/>
  <c r="J2463" i="2"/>
  <c r="J2464" i="2"/>
  <c r="J2465" i="2"/>
  <c r="J2466" i="2"/>
  <c r="J2467" i="2"/>
  <c r="J2468" i="2"/>
  <c r="J2469" i="2"/>
  <c r="J2470" i="2"/>
  <c r="J2471" i="2"/>
  <c r="J2472" i="2"/>
  <c r="J2473" i="2"/>
  <c r="J2474" i="2"/>
  <c r="J2475" i="2"/>
  <c r="J2476" i="2"/>
  <c r="J2477" i="2"/>
  <c r="J2478" i="2"/>
  <c r="J2479" i="2"/>
  <c r="J2480" i="2"/>
  <c r="J2481" i="2"/>
  <c r="J2482" i="2"/>
  <c r="J2483" i="2"/>
  <c r="J2484" i="2"/>
  <c r="J2485" i="2"/>
  <c r="J2486" i="2"/>
  <c r="J2487" i="2"/>
  <c r="J2488" i="2"/>
  <c r="J2489" i="2"/>
  <c r="J2490" i="2"/>
  <c r="J2491" i="2"/>
  <c r="J2492" i="2"/>
  <c r="J2493" i="2"/>
  <c r="J2494" i="2"/>
  <c r="J2495" i="2"/>
  <c r="J2496" i="2"/>
  <c r="J2497" i="2"/>
  <c r="J2498" i="2"/>
  <c r="J2499" i="2"/>
  <c r="J2500" i="2"/>
  <c r="J2501" i="2"/>
  <c r="J2502" i="2"/>
  <c r="J2503" i="2"/>
  <c r="J2504" i="2"/>
  <c r="J2505" i="2"/>
  <c r="J2506" i="2"/>
  <c r="J2507" i="2"/>
  <c r="J2508" i="2"/>
  <c r="J2509" i="2"/>
  <c r="J2510" i="2"/>
  <c r="J2511" i="2"/>
  <c r="J2512" i="2"/>
  <c r="J2513" i="2"/>
  <c r="J2514" i="2"/>
  <c r="J2515" i="2"/>
  <c r="J2516" i="2"/>
  <c r="J2517" i="2"/>
  <c r="J2518" i="2"/>
  <c r="J2519" i="2"/>
  <c r="J2520" i="2"/>
  <c r="J2521" i="2"/>
  <c r="J2522" i="2"/>
  <c r="J2523" i="2"/>
  <c r="J2524" i="2"/>
  <c r="J2525" i="2"/>
  <c r="J2526" i="2"/>
  <c r="J2527" i="2"/>
  <c r="J2528" i="2"/>
  <c r="J2529" i="2"/>
  <c r="J2530" i="2"/>
  <c r="J2531" i="2"/>
  <c r="J2532" i="2"/>
  <c r="J2533" i="2"/>
  <c r="J2534" i="2"/>
  <c r="J2535" i="2"/>
  <c r="J2536" i="2"/>
  <c r="J2537" i="2"/>
  <c r="J2538" i="2"/>
  <c r="J2539" i="2"/>
  <c r="J2540" i="2"/>
  <c r="J2541" i="2"/>
  <c r="J2542" i="2"/>
  <c r="J2543" i="2"/>
  <c r="J2544" i="2"/>
  <c r="J2545" i="2"/>
  <c r="J2546" i="2"/>
  <c r="J2547" i="2"/>
  <c r="J2548" i="2"/>
  <c r="J2549" i="2"/>
  <c r="J2550" i="2"/>
  <c r="J2551" i="2"/>
  <c r="J2552" i="2"/>
  <c r="J2553" i="2"/>
  <c r="J2554" i="2"/>
  <c r="J2555" i="2"/>
  <c r="J2556" i="2"/>
  <c r="J2557" i="2"/>
  <c r="J2558" i="2"/>
  <c r="J2559" i="2"/>
  <c r="J2560" i="2"/>
  <c r="J2561" i="2"/>
  <c r="J2562" i="2"/>
  <c r="J2563" i="2"/>
  <c r="J2564" i="2"/>
  <c r="J2565" i="2"/>
  <c r="J2566" i="2"/>
  <c r="J2567" i="2"/>
  <c r="J2568" i="2"/>
  <c r="J2569" i="2"/>
  <c r="J2570" i="2"/>
  <c r="J2571" i="2"/>
  <c r="J2572" i="2"/>
  <c r="J2573" i="2"/>
  <c r="J2574" i="2"/>
  <c r="J2575" i="2"/>
  <c r="J2576" i="2"/>
  <c r="J2577" i="2"/>
  <c r="J2578" i="2"/>
  <c r="J2579" i="2"/>
  <c r="J2580" i="2"/>
  <c r="J2581" i="2"/>
  <c r="J2582" i="2"/>
  <c r="J2583" i="2"/>
  <c r="J2584" i="2"/>
  <c r="J2585" i="2"/>
  <c r="J2586" i="2"/>
  <c r="J2587" i="2"/>
  <c r="J2588" i="2"/>
  <c r="J2589" i="2"/>
  <c r="J2590" i="2"/>
  <c r="J2591" i="2"/>
  <c r="J2592" i="2"/>
  <c r="J2593" i="2"/>
  <c r="J2594" i="2"/>
  <c r="J2595" i="2"/>
  <c r="J2596" i="2"/>
  <c r="J2597" i="2"/>
  <c r="J2598" i="2"/>
  <c r="J2599" i="2"/>
  <c r="J2600" i="2"/>
  <c r="J2601" i="2"/>
  <c r="J2602" i="2"/>
  <c r="J2603" i="2"/>
  <c r="J2604" i="2"/>
  <c r="J2605" i="2"/>
  <c r="J2606" i="2"/>
  <c r="J2607" i="2"/>
  <c r="J2608" i="2"/>
  <c r="J2609" i="2"/>
  <c r="J2610" i="2"/>
  <c r="J2611" i="2"/>
  <c r="J2612" i="2"/>
  <c r="J2613" i="2"/>
  <c r="J2614" i="2"/>
  <c r="J2615" i="2"/>
  <c r="J2616" i="2"/>
  <c r="J2617" i="2"/>
  <c r="J2618" i="2"/>
  <c r="J2619" i="2"/>
  <c r="J2620" i="2"/>
  <c r="J2621" i="2"/>
  <c r="J2622" i="2"/>
  <c r="J2623" i="2"/>
  <c r="J2624" i="2"/>
  <c r="J2625" i="2"/>
  <c r="J2626" i="2"/>
  <c r="J2627" i="2"/>
  <c r="J2628" i="2"/>
  <c r="J2629" i="2"/>
  <c r="J2630" i="2"/>
  <c r="J2631" i="2"/>
  <c r="J2632" i="2"/>
  <c r="J2633" i="2"/>
  <c r="J2634" i="2"/>
  <c r="J2635" i="2"/>
  <c r="J2636" i="2"/>
  <c r="J2637" i="2"/>
  <c r="J2638" i="2"/>
  <c r="J2639" i="2"/>
  <c r="J2640" i="2"/>
  <c r="J2641" i="2"/>
  <c r="J2642" i="2"/>
  <c r="J2643" i="2"/>
  <c r="J2644" i="2"/>
  <c r="J2645" i="2"/>
  <c r="J2646" i="2"/>
  <c r="J2647" i="2"/>
  <c r="J2648" i="2"/>
  <c r="J2649" i="2"/>
  <c r="J2650" i="2"/>
  <c r="J2651" i="2"/>
  <c r="J2652" i="2"/>
  <c r="J2653" i="2"/>
  <c r="J2654" i="2"/>
  <c r="J2655" i="2"/>
  <c r="J2656" i="2"/>
  <c r="J2657" i="2"/>
  <c r="J2658" i="2"/>
  <c r="J2659" i="2"/>
  <c r="J2660" i="2"/>
  <c r="J2661" i="2"/>
  <c r="J2662" i="2"/>
  <c r="J2663" i="2"/>
  <c r="J2664" i="2"/>
  <c r="J2665" i="2"/>
  <c r="J2666" i="2"/>
  <c r="J2667" i="2"/>
  <c r="J2668" i="2"/>
  <c r="J2669" i="2"/>
  <c r="J2670" i="2"/>
  <c r="J2671" i="2"/>
  <c r="J2672" i="2"/>
  <c r="J2673" i="2"/>
  <c r="J2674" i="2"/>
  <c r="J2675" i="2"/>
  <c r="J2676" i="2"/>
  <c r="J2677" i="2"/>
  <c r="J2678" i="2"/>
  <c r="J2679" i="2"/>
  <c r="J2680" i="2"/>
  <c r="J2681" i="2"/>
  <c r="J2682" i="2"/>
  <c r="J2683" i="2"/>
  <c r="J2684" i="2"/>
  <c r="J2685" i="2"/>
  <c r="J2686" i="2"/>
  <c r="J2687" i="2"/>
  <c r="J2688" i="2"/>
  <c r="J2689" i="2"/>
  <c r="J2690" i="2"/>
  <c r="J2691" i="2"/>
  <c r="J2692" i="2"/>
  <c r="J2693" i="2"/>
  <c r="J2694" i="2"/>
  <c r="J2695" i="2"/>
  <c r="J2696" i="2"/>
  <c r="J2697" i="2"/>
  <c r="J2698" i="2"/>
  <c r="J2699" i="2"/>
  <c r="J2700" i="2"/>
  <c r="J2701" i="2"/>
  <c r="J2702" i="2"/>
  <c r="J2703" i="2"/>
  <c r="J2704" i="2"/>
  <c r="J2705" i="2"/>
  <c r="J2706" i="2"/>
  <c r="J2707" i="2"/>
  <c r="J2708" i="2"/>
  <c r="J2709" i="2"/>
  <c r="J2710" i="2"/>
  <c r="J2711" i="2"/>
  <c r="J2712" i="2"/>
  <c r="J2713" i="2"/>
  <c r="J2714" i="2"/>
  <c r="J2715" i="2"/>
  <c r="J2716" i="2"/>
  <c r="J2717" i="2"/>
  <c r="J2718" i="2"/>
  <c r="J2719" i="2"/>
  <c r="J2720" i="2"/>
  <c r="J2721" i="2"/>
  <c r="J2722" i="2"/>
  <c r="J2723" i="2"/>
  <c r="J2724" i="2"/>
  <c r="J2725" i="2"/>
  <c r="J2726" i="2"/>
  <c r="J2727" i="2"/>
  <c r="J2728" i="2"/>
  <c r="J2729" i="2"/>
  <c r="J2730" i="2"/>
  <c r="J2731" i="2"/>
  <c r="J2732" i="2"/>
  <c r="J2733" i="2"/>
  <c r="J2734" i="2"/>
  <c r="J2735" i="2"/>
  <c r="J2736" i="2"/>
  <c r="J2737" i="2"/>
  <c r="J2738" i="2"/>
  <c r="J2739" i="2"/>
  <c r="J2740" i="2"/>
  <c r="J2741" i="2"/>
  <c r="J2742" i="2"/>
  <c r="J2743" i="2"/>
  <c r="J2744" i="2"/>
  <c r="J2745" i="2"/>
  <c r="J2746" i="2"/>
  <c r="J2747" i="2"/>
  <c r="J2748" i="2"/>
  <c r="J2749" i="2"/>
  <c r="J2750" i="2"/>
  <c r="J2751" i="2"/>
  <c r="J2752" i="2"/>
  <c r="J2753" i="2"/>
  <c r="J2754" i="2"/>
  <c r="J2755" i="2"/>
  <c r="J2756" i="2"/>
  <c r="J2757" i="2"/>
  <c r="J2758" i="2"/>
  <c r="J2759" i="2"/>
  <c r="J2760" i="2"/>
  <c r="J2761" i="2"/>
  <c r="J2762" i="2"/>
  <c r="J2763" i="2"/>
  <c r="J2764" i="2"/>
  <c r="J2765" i="2"/>
  <c r="J2766" i="2"/>
  <c r="J2767" i="2"/>
  <c r="J2768" i="2"/>
  <c r="J2769" i="2"/>
  <c r="J2770" i="2"/>
  <c r="J2771" i="2"/>
  <c r="J2772" i="2"/>
  <c r="J2773" i="2"/>
  <c r="J2774" i="2"/>
  <c r="J2775" i="2"/>
  <c r="J2776" i="2"/>
  <c r="J2777" i="2"/>
  <c r="J2778" i="2"/>
  <c r="J2779" i="2"/>
  <c r="J2780" i="2"/>
  <c r="J2781" i="2"/>
  <c r="J2782" i="2"/>
  <c r="J2783" i="2"/>
  <c r="J2784" i="2"/>
  <c r="J2785" i="2"/>
  <c r="J2786" i="2"/>
  <c r="J2787" i="2"/>
  <c r="J2788" i="2"/>
  <c r="J2789" i="2"/>
  <c r="J2790" i="2"/>
  <c r="J2791" i="2"/>
  <c r="J2792" i="2"/>
  <c r="J2793" i="2"/>
  <c r="J2794" i="2"/>
  <c r="J2795" i="2"/>
  <c r="J2796" i="2"/>
  <c r="J2797" i="2"/>
  <c r="J2798" i="2"/>
  <c r="J2799" i="2"/>
  <c r="J2800" i="2"/>
  <c r="J2801" i="2"/>
  <c r="J2802" i="2"/>
  <c r="J2803" i="2"/>
  <c r="J2804" i="2"/>
  <c r="J2805" i="2"/>
  <c r="J2806" i="2"/>
  <c r="J2807" i="2"/>
  <c r="J2808" i="2"/>
  <c r="J2809" i="2"/>
  <c r="J2810" i="2"/>
  <c r="J2811" i="2"/>
  <c r="J2812" i="2"/>
  <c r="J2813" i="2"/>
  <c r="J2814" i="2"/>
  <c r="J2815" i="2"/>
  <c r="J2816" i="2"/>
  <c r="J2817" i="2"/>
  <c r="J2818" i="2"/>
  <c r="J2819" i="2"/>
  <c r="J2820" i="2"/>
  <c r="J2821" i="2"/>
  <c r="J2822" i="2"/>
  <c r="J2823" i="2"/>
  <c r="J2824" i="2"/>
  <c r="J2825" i="2"/>
  <c r="J2826" i="2"/>
  <c r="J2827" i="2"/>
  <c r="J2828" i="2"/>
  <c r="J2829" i="2"/>
  <c r="J2830" i="2"/>
  <c r="J2831" i="2"/>
  <c r="J2832" i="2"/>
  <c r="J2833" i="2"/>
  <c r="J2834" i="2"/>
  <c r="J2835" i="2"/>
  <c r="J2836" i="2"/>
  <c r="J2837" i="2"/>
  <c r="J2838" i="2"/>
  <c r="J2839" i="2"/>
  <c r="J2840" i="2"/>
  <c r="J2841" i="2"/>
  <c r="J2842" i="2"/>
  <c r="J2843" i="2"/>
  <c r="J2844" i="2"/>
  <c r="J2845" i="2"/>
  <c r="J2846" i="2"/>
  <c r="J2847" i="2"/>
  <c r="J2848" i="2"/>
  <c r="J2849" i="2"/>
  <c r="J2850" i="2"/>
  <c r="J2851" i="2"/>
  <c r="J2852" i="2"/>
  <c r="J2853" i="2"/>
  <c r="J2854" i="2"/>
  <c r="J2855" i="2"/>
  <c r="J2856" i="2"/>
  <c r="J2857" i="2"/>
  <c r="J2858" i="2"/>
  <c r="J2859" i="2"/>
  <c r="J2860" i="2"/>
  <c r="J2861" i="2"/>
  <c r="J2862" i="2"/>
  <c r="J2863" i="2"/>
  <c r="J2864" i="2"/>
  <c r="J2865" i="2"/>
  <c r="J2866" i="2"/>
  <c r="J2867" i="2"/>
  <c r="J2868" i="2"/>
  <c r="J2869" i="2"/>
  <c r="J2870" i="2"/>
  <c r="J2871" i="2"/>
  <c r="J2872" i="2"/>
  <c r="J2873" i="2"/>
  <c r="J2874" i="2"/>
  <c r="J2875" i="2"/>
  <c r="J2876" i="2"/>
  <c r="J2877" i="2"/>
  <c r="J2878" i="2"/>
  <c r="J2879" i="2"/>
  <c r="J2880" i="2"/>
  <c r="J2881" i="2"/>
  <c r="J2882" i="2"/>
  <c r="J2883" i="2"/>
  <c r="J2884" i="2"/>
  <c r="J2885" i="2"/>
  <c r="J2886" i="2"/>
  <c r="J2887" i="2"/>
  <c r="J2888" i="2"/>
  <c r="J2889" i="2"/>
  <c r="J2890" i="2"/>
  <c r="J2891" i="2"/>
  <c r="J2892" i="2"/>
  <c r="J2893" i="2"/>
  <c r="J2894" i="2"/>
  <c r="J2895" i="2"/>
  <c r="J2896" i="2"/>
  <c r="J2897" i="2"/>
  <c r="J2898" i="2"/>
  <c r="J2899" i="2"/>
  <c r="J2900" i="2"/>
  <c r="J2901" i="2"/>
  <c r="J2902" i="2"/>
  <c r="J2903" i="2"/>
  <c r="J2904" i="2"/>
  <c r="J2905" i="2"/>
  <c r="J2906" i="2"/>
  <c r="J2907" i="2"/>
  <c r="J2908" i="2"/>
  <c r="J2909" i="2"/>
  <c r="J2910" i="2"/>
  <c r="J2911" i="2"/>
  <c r="J2912" i="2"/>
  <c r="J2913" i="2"/>
  <c r="J2914" i="2"/>
  <c r="J2915" i="2"/>
  <c r="J2916" i="2"/>
  <c r="J2917" i="2"/>
  <c r="J2918" i="2"/>
  <c r="J2919" i="2"/>
  <c r="J2920" i="2"/>
  <c r="J2921" i="2"/>
  <c r="J2922" i="2"/>
  <c r="J2923" i="2"/>
  <c r="J2924" i="2"/>
  <c r="J2925" i="2"/>
  <c r="J2926" i="2"/>
  <c r="J2927" i="2"/>
  <c r="J2928" i="2"/>
  <c r="J2929" i="2"/>
  <c r="J2930" i="2"/>
  <c r="J2931" i="2"/>
  <c r="J2932" i="2"/>
  <c r="J2933" i="2"/>
  <c r="J2934" i="2"/>
  <c r="J2935" i="2"/>
  <c r="J2936" i="2"/>
  <c r="J2937" i="2"/>
  <c r="J2938" i="2"/>
  <c r="J2939" i="2"/>
  <c r="J2940" i="2"/>
  <c r="J2941" i="2"/>
  <c r="J2942" i="2"/>
  <c r="J2943" i="2"/>
  <c r="J2944" i="2"/>
  <c r="J2945" i="2"/>
  <c r="J2946" i="2"/>
  <c r="J2947" i="2"/>
  <c r="J2948" i="2"/>
  <c r="J2949" i="2"/>
  <c r="J2950" i="2"/>
  <c r="J2951" i="2"/>
  <c r="J2952" i="2"/>
  <c r="J2953" i="2"/>
  <c r="J2954" i="2"/>
  <c r="J2955" i="2"/>
  <c r="J2956" i="2"/>
  <c r="J2957" i="2"/>
  <c r="J2958" i="2"/>
  <c r="J2959" i="2"/>
  <c r="J2960" i="2"/>
  <c r="J2961" i="2"/>
  <c r="J2962" i="2"/>
  <c r="J2963" i="2"/>
  <c r="J2964" i="2"/>
  <c r="J2965" i="2"/>
  <c r="J2966" i="2"/>
  <c r="J2967" i="2"/>
  <c r="J2968" i="2"/>
  <c r="J2969" i="2"/>
  <c r="J2970" i="2"/>
  <c r="J2971" i="2"/>
  <c r="J2972" i="2"/>
  <c r="J2973" i="2"/>
  <c r="J2974" i="2"/>
  <c r="J2975" i="2"/>
  <c r="J2976" i="2"/>
  <c r="J2977" i="2"/>
  <c r="J2978" i="2"/>
  <c r="J2979" i="2"/>
  <c r="J2980" i="2"/>
  <c r="J2981" i="2"/>
  <c r="J2982" i="2"/>
  <c r="J2983" i="2"/>
  <c r="J2984" i="2"/>
  <c r="J2985" i="2"/>
  <c r="J2986" i="2"/>
  <c r="J2987" i="2"/>
  <c r="J2988" i="2"/>
  <c r="J2989" i="2"/>
  <c r="J2990" i="2"/>
  <c r="J2991" i="2"/>
  <c r="J2992" i="2"/>
  <c r="J2993" i="2"/>
  <c r="J2994" i="2"/>
  <c r="J2995" i="2"/>
  <c r="J2996" i="2"/>
  <c r="J2997" i="2"/>
  <c r="J2998" i="2"/>
  <c r="J2999" i="2"/>
  <c r="J3000" i="2"/>
  <c r="J3001" i="2"/>
  <c r="J3002" i="2"/>
  <c r="J3003" i="2"/>
  <c r="J3004" i="2"/>
  <c r="J3005" i="2"/>
  <c r="J3006" i="2"/>
  <c r="J3007" i="2"/>
  <c r="J3008" i="2"/>
  <c r="J3009" i="2"/>
  <c r="J3010" i="2"/>
  <c r="J3011" i="2"/>
  <c r="J3012" i="2"/>
  <c r="J3013" i="2"/>
  <c r="J3014" i="2"/>
  <c r="J3015" i="2"/>
  <c r="J3016" i="2"/>
  <c r="J3017" i="2"/>
  <c r="J3018" i="2"/>
  <c r="J3019" i="2"/>
  <c r="J3020" i="2"/>
  <c r="J3021" i="2"/>
  <c r="J3022" i="2"/>
  <c r="J3023" i="2"/>
  <c r="J3024" i="2"/>
  <c r="J3025" i="2"/>
  <c r="J3026" i="2"/>
  <c r="J3027" i="2"/>
  <c r="J3028" i="2"/>
  <c r="J3029" i="2"/>
  <c r="J3030" i="2"/>
  <c r="J3031" i="2"/>
  <c r="J3032" i="2"/>
  <c r="J3033" i="2"/>
  <c r="J3034" i="2"/>
  <c r="J3035" i="2"/>
  <c r="J3036" i="2"/>
  <c r="J3037" i="2"/>
  <c r="J3038" i="2"/>
  <c r="J3039" i="2"/>
  <c r="J3040" i="2"/>
  <c r="J3041" i="2"/>
  <c r="J3042" i="2"/>
  <c r="J3043" i="2"/>
  <c r="J3044" i="2"/>
  <c r="J3045" i="2"/>
  <c r="J3046" i="2"/>
  <c r="J3047" i="2"/>
  <c r="J3048" i="2"/>
  <c r="J3049" i="2"/>
  <c r="J3050" i="2"/>
  <c r="J3051" i="2"/>
  <c r="J3052" i="2"/>
  <c r="J3053" i="2"/>
  <c r="J3054" i="2"/>
  <c r="J3055" i="2"/>
  <c r="J3056" i="2"/>
  <c r="J3057" i="2"/>
  <c r="J3058" i="2"/>
  <c r="J3059" i="2"/>
  <c r="J3060" i="2"/>
  <c r="J3061" i="2"/>
  <c r="J3062" i="2"/>
  <c r="J3063" i="2"/>
  <c r="J3064" i="2"/>
  <c r="J3065" i="2"/>
  <c r="J3066" i="2"/>
  <c r="J3067" i="2"/>
  <c r="J3068" i="2"/>
  <c r="J3069" i="2"/>
  <c r="J3070" i="2"/>
  <c r="J3071" i="2"/>
  <c r="J3072" i="2"/>
  <c r="J3073" i="2"/>
  <c r="J3074" i="2"/>
  <c r="J3075" i="2"/>
  <c r="J3076" i="2"/>
  <c r="J3077" i="2"/>
  <c r="J3078" i="2"/>
  <c r="J3079" i="2"/>
  <c r="J3080" i="2"/>
  <c r="J3081" i="2"/>
  <c r="J3082" i="2"/>
  <c r="J3083" i="2"/>
  <c r="J3084" i="2"/>
  <c r="J3085" i="2"/>
  <c r="J3086" i="2"/>
  <c r="J3087" i="2"/>
  <c r="J3088" i="2"/>
  <c r="J3089" i="2"/>
  <c r="J3090" i="2"/>
  <c r="J3091" i="2"/>
  <c r="J3092" i="2"/>
  <c r="J3093" i="2"/>
  <c r="J3094" i="2"/>
  <c r="J3095" i="2"/>
  <c r="J3096" i="2"/>
  <c r="J3097" i="2"/>
  <c r="J3098" i="2"/>
  <c r="J3099" i="2"/>
  <c r="J3100" i="2"/>
  <c r="J3101" i="2"/>
  <c r="J3102" i="2"/>
  <c r="J3103" i="2"/>
  <c r="J3104" i="2"/>
  <c r="J3105" i="2"/>
  <c r="J3106" i="2"/>
  <c r="J3107" i="2"/>
  <c r="J3108" i="2"/>
  <c r="J3109" i="2"/>
  <c r="J3110" i="2"/>
  <c r="J3111" i="2"/>
  <c r="J3112" i="2"/>
  <c r="J3113" i="2"/>
  <c r="J3114" i="2"/>
  <c r="J3115" i="2"/>
  <c r="J3116" i="2"/>
  <c r="J3117" i="2"/>
  <c r="J3118" i="2"/>
  <c r="J3119" i="2"/>
  <c r="J3120" i="2"/>
  <c r="J3121" i="2"/>
  <c r="J3122" i="2"/>
  <c r="J3123" i="2"/>
  <c r="J3124" i="2"/>
  <c r="J3125" i="2"/>
  <c r="J3126" i="2"/>
  <c r="J3127" i="2"/>
  <c r="J3128" i="2"/>
  <c r="J3129" i="2"/>
  <c r="J3130" i="2"/>
  <c r="J3131" i="2"/>
  <c r="J3132" i="2"/>
  <c r="J3133" i="2"/>
  <c r="J3134" i="2"/>
  <c r="J3135" i="2"/>
  <c r="J3136" i="2"/>
  <c r="J3137" i="2"/>
  <c r="J3138" i="2"/>
  <c r="J3139" i="2"/>
  <c r="J3140" i="2"/>
  <c r="J3141" i="2"/>
  <c r="J3142" i="2"/>
  <c r="J3143" i="2"/>
  <c r="J3144" i="2"/>
  <c r="J3145" i="2"/>
  <c r="J3146" i="2"/>
  <c r="J3147" i="2"/>
  <c r="J3148" i="2"/>
  <c r="J3149" i="2"/>
  <c r="J3150" i="2"/>
  <c r="J3151" i="2"/>
  <c r="J3152" i="2"/>
  <c r="J3153" i="2"/>
  <c r="J3154" i="2"/>
  <c r="J3155" i="2"/>
  <c r="J3156" i="2"/>
  <c r="J3157" i="2"/>
  <c r="J3158" i="2"/>
  <c r="J3159" i="2"/>
  <c r="J3160" i="2"/>
  <c r="J3161" i="2"/>
  <c r="J3162" i="2"/>
  <c r="J3163" i="2"/>
  <c r="J3164" i="2"/>
  <c r="J3165" i="2"/>
  <c r="J3166" i="2"/>
  <c r="J3167" i="2"/>
  <c r="J3168" i="2"/>
  <c r="J3169" i="2"/>
  <c r="J3170" i="2"/>
  <c r="J3171" i="2"/>
  <c r="J3172" i="2"/>
  <c r="J3173" i="2"/>
  <c r="J3174" i="2"/>
  <c r="J3175" i="2"/>
  <c r="J3176" i="2"/>
  <c r="J3177" i="2"/>
  <c r="J3178" i="2"/>
  <c r="J3179" i="2"/>
  <c r="J3180" i="2"/>
  <c r="J3181" i="2"/>
  <c r="J3182" i="2"/>
  <c r="J3183" i="2"/>
  <c r="J3184" i="2"/>
  <c r="J3185" i="2"/>
  <c r="J3186" i="2"/>
  <c r="J3187" i="2"/>
  <c r="J3188" i="2"/>
  <c r="J3189" i="2"/>
  <c r="J3190" i="2"/>
  <c r="J3191" i="2"/>
  <c r="J3192" i="2"/>
  <c r="J3193" i="2"/>
  <c r="J3194" i="2"/>
  <c r="J3195" i="2"/>
  <c r="J3196" i="2"/>
  <c r="J3197" i="2"/>
  <c r="J3198" i="2"/>
  <c r="J3199" i="2"/>
  <c r="J3200" i="2"/>
  <c r="J3201" i="2"/>
  <c r="J3202" i="2"/>
  <c r="J3203" i="2"/>
  <c r="J3204" i="2"/>
  <c r="J3205" i="2"/>
  <c r="J3206" i="2"/>
  <c r="J3207" i="2"/>
  <c r="J3208" i="2"/>
  <c r="J3209" i="2"/>
  <c r="J3210" i="2"/>
  <c r="J3211" i="2"/>
  <c r="J3212" i="2"/>
  <c r="J3213" i="2"/>
  <c r="J3214" i="2"/>
  <c r="J3215" i="2"/>
  <c r="J3216" i="2"/>
  <c r="J3217" i="2"/>
  <c r="J3218" i="2"/>
  <c r="J3219" i="2"/>
  <c r="J3220" i="2"/>
  <c r="J3221" i="2"/>
  <c r="J3222" i="2"/>
  <c r="J3223" i="2"/>
  <c r="J3224" i="2"/>
  <c r="J3225" i="2"/>
  <c r="J3226" i="2"/>
  <c r="J3227" i="2"/>
  <c r="J3228" i="2"/>
  <c r="J3229" i="2"/>
  <c r="J3230" i="2"/>
  <c r="J3231" i="2"/>
  <c r="J3232" i="2"/>
  <c r="J3233" i="2"/>
  <c r="J3234" i="2"/>
  <c r="J3235" i="2"/>
  <c r="J3236" i="2"/>
  <c r="J3237" i="2"/>
  <c r="J3238" i="2"/>
  <c r="J3239" i="2"/>
  <c r="J3240" i="2"/>
  <c r="J3241" i="2"/>
  <c r="J3242" i="2"/>
  <c r="J3243" i="2"/>
  <c r="J3244" i="2"/>
  <c r="J3245" i="2"/>
  <c r="J3246" i="2"/>
  <c r="J3247" i="2"/>
  <c r="J3248" i="2"/>
  <c r="J3249" i="2"/>
  <c r="J3250" i="2"/>
  <c r="J3251" i="2"/>
  <c r="J3252" i="2"/>
  <c r="J3253" i="2"/>
  <c r="J3254" i="2"/>
  <c r="J3255" i="2"/>
  <c r="J3256" i="2"/>
  <c r="J3257" i="2"/>
  <c r="J3258" i="2"/>
  <c r="J3259" i="2"/>
  <c r="J3260" i="2"/>
  <c r="J3261" i="2"/>
  <c r="J3262" i="2"/>
  <c r="J3263" i="2"/>
  <c r="J3264" i="2"/>
  <c r="J3265" i="2"/>
  <c r="J3266" i="2"/>
  <c r="J3267" i="2"/>
  <c r="J3268" i="2"/>
  <c r="J3269" i="2"/>
  <c r="J3270" i="2"/>
  <c r="J3271" i="2"/>
  <c r="J3272" i="2"/>
  <c r="J3273" i="2"/>
  <c r="J3274" i="2"/>
  <c r="J3275" i="2"/>
  <c r="J3276" i="2"/>
  <c r="J3277" i="2"/>
  <c r="J3278" i="2"/>
  <c r="J3279" i="2"/>
  <c r="J3280" i="2"/>
  <c r="J3281" i="2"/>
  <c r="J3282" i="2"/>
  <c r="J3283" i="2"/>
  <c r="J3284" i="2"/>
  <c r="J3285" i="2"/>
  <c r="J3286" i="2"/>
  <c r="J3287" i="2"/>
  <c r="J3288" i="2"/>
  <c r="J3289" i="2"/>
  <c r="J3290" i="2"/>
  <c r="J3291" i="2"/>
  <c r="J3292" i="2"/>
  <c r="J3293" i="2"/>
  <c r="J3294" i="2"/>
  <c r="J3295" i="2"/>
  <c r="J3296" i="2"/>
  <c r="J3297" i="2"/>
  <c r="J3298" i="2"/>
  <c r="J3299" i="2"/>
  <c r="J3300" i="2"/>
  <c r="J3301" i="2"/>
  <c r="J3302" i="2"/>
  <c r="J3303" i="2"/>
  <c r="J3304" i="2"/>
  <c r="J3305" i="2"/>
  <c r="J3306" i="2"/>
  <c r="J3307" i="2"/>
  <c r="J3308" i="2"/>
  <c r="J3309" i="2"/>
  <c r="J3310" i="2"/>
  <c r="J3311" i="2"/>
  <c r="J3312" i="2"/>
  <c r="J3313" i="2"/>
  <c r="J3314" i="2"/>
  <c r="J3315" i="2"/>
  <c r="J3316" i="2"/>
  <c r="J3317" i="2"/>
  <c r="J3318" i="2"/>
  <c r="J3319" i="2"/>
  <c r="J3320" i="2"/>
  <c r="J3321" i="2"/>
  <c r="J3322" i="2"/>
  <c r="J3323" i="2"/>
  <c r="J3324" i="2"/>
  <c r="J3325" i="2"/>
  <c r="J3326" i="2"/>
  <c r="J3327" i="2"/>
  <c r="J3328" i="2"/>
  <c r="J3329" i="2"/>
  <c r="J3330" i="2"/>
  <c r="J3331" i="2"/>
  <c r="J3332" i="2"/>
  <c r="J3333" i="2"/>
  <c r="J3334" i="2"/>
  <c r="J3335" i="2"/>
  <c r="J3336" i="2"/>
  <c r="J3337" i="2"/>
  <c r="J3338" i="2"/>
  <c r="J3339" i="2"/>
  <c r="J3340" i="2"/>
  <c r="J3341" i="2"/>
  <c r="J3342" i="2"/>
  <c r="J3343" i="2"/>
  <c r="J3344" i="2"/>
  <c r="J3345" i="2"/>
  <c r="J3346" i="2"/>
  <c r="J3347" i="2"/>
  <c r="J3348" i="2"/>
  <c r="J3349" i="2"/>
  <c r="J3350" i="2"/>
  <c r="J3351" i="2"/>
  <c r="J3352" i="2"/>
  <c r="J3353" i="2"/>
  <c r="J3354" i="2"/>
  <c r="J3355" i="2"/>
  <c r="J3356" i="2"/>
  <c r="J3357" i="2"/>
  <c r="J3358" i="2"/>
  <c r="J3359" i="2"/>
  <c r="J3360" i="2"/>
  <c r="J3361" i="2"/>
  <c r="J3362" i="2"/>
  <c r="J3363" i="2"/>
  <c r="J3364" i="2"/>
  <c r="J3365" i="2"/>
  <c r="J3366" i="2"/>
  <c r="J3367" i="2"/>
  <c r="J3368" i="2"/>
  <c r="J3369" i="2"/>
  <c r="J3370" i="2"/>
  <c r="J3371" i="2"/>
  <c r="J3372" i="2"/>
  <c r="J3373" i="2"/>
  <c r="J3374" i="2"/>
  <c r="J3375" i="2"/>
  <c r="J3376" i="2"/>
  <c r="J3377" i="2"/>
  <c r="J3378" i="2"/>
  <c r="J3379" i="2"/>
  <c r="J3380" i="2"/>
  <c r="J3381" i="2"/>
  <c r="J3382" i="2"/>
  <c r="J3383" i="2"/>
  <c r="J3384" i="2"/>
  <c r="J3385" i="2"/>
  <c r="J3386" i="2"/>
  <c r="J3387" i="2"/>
  <c r="J3388" i="2"/>
  <c r="J3389" i="2"/>
  <c r="J3390" i="2"/>
  <c r="J3391" i="2"/>
  <c r="J3392" i="2"/>
  <c r="J3393" i="2"/>
  <c r="J3394" i="2"/>
  <c r="J3395" i="2"/>
  <c r="J3396" i="2"/>
  <c r="J3397" i="2"/>
  <c r="J3398" i="2"/>
  <c r="J3399" i="2"/>
  <c r="J3400" i="2"/>
  <c r="J3401" i="2"/>
  <c r="J3402" i="2"/>
  <c r="J3403" i="2"/>
  <c r="J3404" i="2"/>
  <c r="J3405" i="2"/>
  <c r="J3406" i="2"/>
  <c r="J3407" i="2"/>
  <c r="J3408" i="2"/>
  <c r="J3409" i="2"/>
  <c r="J3410" i="2"/>
  <c r="J3411" i="2"/>
  <c r="J3412" i="2"/>
  <c r="J3413" i="2"/>
  <c r="J3414" i="2"/>
  <c r="J3415" i="2"/>
  <c r="J3416" i="2"/>
  <c r="J3417" i="2"/>
  <c r="J3418" i="2"/>
  <c r="J3419" i="2"/>
  <c r="J3420" i="2"/>
  <c r="J3421" i="2"/>
  <c r="J3422" i="2"/>
  <c r="J3423" i="2"/>
  <c r="J3424" i="2"/>
  <c r="J3425" i="2"/>
  <c r="J3426" i="2"/>
  <c r="J3427" i="2"/>
  <c r="J3428" i="2"/>
  <c r="J3429" i="2"/>
  <c r="J3430" i="2"/>
  <c r="J3431" i="2"/>
  <c r="J3432" i="2"/>
  <c r="J3433" i="2"/>
  <c r="J3434" i="2"/>
  <c r="J3435" i="2"/>
  <c r="J3436" i="2"/>
  <c r="J3437" i="2"/>
  <c r="J3438" i="2"/>
  <c r="J3439" i="2"/>
  <c r="J3440" i="2"/>
  <c r="J3441" i="2"/>
  <c r="J3442" i="2"/>
  <c r="J3443" i="2"/>
  <c r="J3444" i="2"/>
  <c r="J3445" i="2"/>
  <c r="J3446" i="2"/>
  <c r="J3447" i="2"/>
  <c r="J3448" i="2"/>
  <c r="J3449" i="2"/>
  <c r="J3450" i="2"/>
  <c r="J3451" i="2"/>
  <c r="J3452" i="2"/>
  <c r="J3453" i="2"/>
  <c r="J3454" i="2"/>
  <c r="J3455" i="2"/>
  <c r="J3456" i="2"/>
  <c r="J3457" i="2"/>
  <c r="J3458" i="2"/>
  <c r="J3459" i="2"/>
  <c r="J3460" i="2"/>
  <c r="J3461" i="2"/>
  <c r="J3462" i="2"/>
  <c r="J3463" i="2"/>
  <c r="J3464" i="2"/>
  <c r="J3465" i="2"/>
  <c r="J3466" i="2"/>
  <c r="J3467" i="2"/>
  <c r="J3468" i="2"/>
  <c r="J3469" i="2"/>
  <c r="J3470" i="2"/>
  <c r="J3471" i="2"/>
  <c r="J3472" i="2"/>
  <c r="J3473" i="2"/>
  <c r="J3474" i="2"/>
  <c r="J3475" i="2"/>
  <c r="J3476" i="2"/>
  <c r="J3477" i="2"/>
  <c r="J3478" i="2"/>
  <c r="J3479" i="2"/>
  <c r="J3480" i="2"/>
  <c r="J3481" i="2"/>
  <c r="J3482" i="2"/>
  <c r="J3483" i="2"/>
  <c r="J3484" i="2"/>
  <c r="J3485" i="2"/>
  <c r="J3486" i="2"/>
  <c r="J3487" i="2"/>
  <c r="J3488" i="2"/>
  <c r="J3489" i="2"/>
  <c r="J3490" i="2"/>
  <c r="J3491" i="2"/>
  <c r="J3492" i="2"/>
  <c r="J3493" i="2"/>
  <c r="J3494" i="2"/>
  <c r="J3495" i="2"/>
  <c r="J3496" i="2"/>
  <c r="J3497" i="2"/>
  <c r="J3498" i="2"/>
  <c r="J3499" i="2"/>
  <c r="J3500" i="2"/>
  <c r="J3501" i="2"/>
  <c r="J3502" i="2"/>
  <c r="J3503" i="2"/>
  <c r="J3504" i="2"/>
  <c r="J3505" i="2"/>
  <c r="J3506" i="2"/>
  <c r="J3507" i="2"/>
  <c r="J3508" i="2"/>
  <c r="J3509" i="2"/>
  <c r="J3510" i="2"/>
  <c r="J3511" i="2"/>
  <c r="J3512" i="2"/>
  <c r="J3513" i="2"/>
  <c r="J3514" i="2"/>
  <c r="J3515" i="2"/>
  <c r="J3516" i="2"/>
  <c r="J3517" i="2"/>
  <c r="J3518" i="2"/>
  <c r="J3519" i="2"/>
  <c r="J3520" i="2"/>
  <c r="J3521" i="2"/>
  <c r="J3522" i="2"/>
  <c r="J3523" i="2"/>
  <c r="J3524" i="2"/>
  <c r="J3525" i="2"/>
  <c r="J3526" i="2"/>
  <c r="J3527" i="2"/>
  <c r="J3528" i="2"/>
  <c r="J3529" i="2"/>
  <c r="J3530" i="2"/>
  <c r="J3531" i="2"/>
  <c r="J3532" i="2"/>
  <c r="J3533" i="2"/>
  <c r="J3534" i="2"/>
  <c r="J3535" i="2"/>
  <c r="J3536" i="2"/>
  <c r="J3537" i="2"/>
  <c r="J3538" i="2"/>
  <c r="J3539" i="2"/>
  <c r="J3540" i="2"/>
  <c r="J3541" i="2"/>
  <c r="J3542" i="2"/>
  <c r="J3543" i="2"/>
  <c r="J3544" i="2"/>
  <c r="J3545" i="2"/>
  <c r="J3546" i="2"/>
  <c r="J3547" i="2"/>
  <c r="J3548" i="2"/>
  <c r="J3549" i="2"/>
  <c r="J3550" i="2"/>
  <c r="J3551" i="2"/>
  <c r="J3552" i="2"/>
  <c r="J3553" i="2"/>
  <c r="J3554" i="2"/>
  <c r="J3555" i="2"/>
  <c r="J3556" i="2"/>
  <c r="J3557" i="2"/>
  <c r="J3558" i="2"/>
  <c r="J3559" i="2"/>
  <c r="J3560" i="2"/>
  <c r="J3561" i="2"/>
  <c r="J3562" i="2"/>
  <c r="J3563" i="2"/>
  <c r="J3564" i="2"/>
  <c r="J3565" i="2"/>
  <c r="J3566" i="2"/>
  <c r="J3567" i="2"/>
  <c r="J3568" i="2"/>
  <c r="J3569" i="2"/>
  <c r="J3570" i="2"/>
  <c r="J3571" i="2"/>
  <c r="J3572" i="2"/>
  <c r="J3573" i="2"/>
  <c r="J3574" i="2"/>
  <c r="J3575" i="2"/>
  <c r="J3576" i="2"/>
  <c r="J3577" i="2"/>
  <c r="J3578" i="2"/>
  <c r="J3579" i="2"/>
  <c r="J3580" i="2"/>
  <c r="J3581" i="2"/>
  <c r="J3582" i="2"/>
  <c r="J3583" i="2"/>
  <c r="J3584" i="2"/>
  <c r="J3585" i="2"/>
  <c r="J3586" i="2"/>
  <c r="J3587" i="2"/>
  <c r="J3588" i="2"/>
  <c r="J3589" i="2"/>
  <c r="J3590" i="2"/>
  <c r="J3591" i="2"/>
  <c r="J3592" i="2"/>
  <c r="J3593" i="2"/>
  <c r="J3594" i="2"/>
  <c r="J3595" i="2"/>
  <c r="J3596" i="2"/>
  <c r="J3597" i="2"/>
  <c r="J3598" i="2"/>
  <c r="J3599" i="2"/>
  <c r="J3600" i="2"/>
  <c r="J3601" i="2"/>
  <c r="J3602" i="2"/>
  <c r="J3603" i="2"/>
  <c r="J3604" i="2"/>
  <c r="J3605" i="2"/>
  <c r="J3606" i="2"/>
  <c r="J3607" i="2"/>
  <c r="J3608" i="2"/>
  <c r="J3609" i="2"/>
  <c r="J3610" i="2"/>
  <c r="J3611" i="2"/>
  <c r="J3612" i="2"/>
  <c r="J3613" i="2"/>
  <c r="J3614" i="2"/>
  <c r="J3615" i="2"/>
  <c r="J3616" i="2"/>
  <c r="J3617" i="2"/>
  <c r="J3618" i="2"/>
  <c r="J3619" i="2"/>
  <c r="J3620" i="2"/>
  <c r="J3621" i="2"/>
  <c r="J3622" i="2"/>
  <c r="J3623" i="2"/>
  <c r="J3624" i="2"/>
  <c r="J3625" i="2"/>
  <c r="J3626" i="2"/>
  <c r="J3627" i="2"/>
  <c r="J3628" i="2"/>
  <c r="J3629" i="2"/>
  <c r="J3630" i="2"/>
  <c r="J3631" i="2"/>
  <c r="J3632" i="2"/>
  <c r="J3633" i="2"/>
  <c r="J3634" i="2"/>
  <c r="J3635" i="2"/>
  <c r="J3636" i="2"/>
  <c r="J3637" i="2"/>
  <c r="J3638" i="2"/>
  <c r="J3639" i="2"/>
  <c r="J3640" i="2"/>
  <c r="J3641" i="2"/>
  <c r="J3642" i="2"/>
  <c r="J3643" i="2"/>
  <c r="J3644" i="2"/>
  <c r="J3645" i="2"/>
  <c r="J3646" i="2"/>
  <c r="J3647" i="2"/>
  <c r="J3648" i="2"/>
  <c r="J3649" i="2"/>
  <c r="J3650" i="2"/>
  <c r="J3651" i="2"/>
  <c r="J3652" i="2"/>
  <c r="J3653" i="2"/>
  <c r="J3654" i="2"/>
  <c r="J3655" i="2"/>
  <c r="J3656" i="2"/>
  <c r="J3657" i="2"/>
  <c r="J3658" i="2"/>
  <c r="J3659" i="2"/>
  <c r="J3660" i="2"/>
  <c r="J3661" i="2"/>
  <c r="J3662" i="2"/>
  <c r="J3663" i="2"/>
  <c r="J3664" i="2"/>
  <c r="J3665" i="2"/>
  <c r="J3666" i="2"/>
  <c r="J3667" i="2"/>
  <c r="J3668" i="2"/>
  <c r="J3669" i="2"/>
  <c r="J3670" i="2"/>
  <c r="J3671" i="2"/>
  <c r="J3672" i="2"/>
  <c r="J3673" i="2"/>
  <c r="J3674" i="2"/>
  <c r="J3675" i="2"/>
  <c r="J3676" i="2"/>
  <c r="J3677" i="2"/>
  <c r="J3678" i="2"/>
  <c r="J3679" i="2"/>
  <c r="J3680" i="2"/>
  <c r="J3681" i="2"/>
  <c r="J3682" i="2"/>
  <c r="J3683" i="2"/>
  <c r="J3684" i="2"/>
  <c r="J3685" i="2"/>
  <c r="J3686" i="2"/>
  <c r="J3687" i="2"/>
  <c r="J3688" i="2"/>
  <c r="J3689" i="2"/>
  <c r="J3690" i="2"/>
  <c r="J3691" i="2"/>
  <c r="J3692" i="2"/>
  <c r="J3693" i="2"/>
  <c r="J3694" i="2"/>
  <c r="J3695" i="2"/>
  <c r="J3696" i="2"/>
  <c r="J3697" i="2"/>
  <c r="J3698" i="2"/>
  <c r="J3699" i="2"/>
  <c r="J3700" i="2"/>
  <c r="J3701" i="2"/>
  <c r="J3702" i="2"/>
  <c r="J3703" i="2"/>
  <c r="J3704" i="2"/>
  <c r="J3705" i="2"/>
  <c r="J3706" i="2"/>
  <c r="J3707" i="2"/>
  <c r="J3708" i="2"/>
  <c r="J3709" i="2"/>
  <c r="J3710" i="2"/>
  <c r="J3711" i="2"/>
  <c r="J3712" i="2"/>
  <c r="J3713" i="2"/>
  <c r="J3714" i="2"/>
  <c r="J3715" i="2"/>
  <c r="J3716" i="2"/>
  <c r="J3717" i="2"/>
  <c r="J3718" i="2"/>
  <c r="J3719" i="2"/>
  <c r="J3720" i="2"/>
  <c r="J3721" i="2"/>
  <c r="J3722" i="2"/>
  <c r="J3723" i="2"/>
  <c r="J3724" i="2"/>
  <c r="J3725" i="2"/>
  <c r="J3726" i="2"/>
  <c r="J3727" i="2"/>
  <c r="J3728" i="2"/>
  <c r="J3729" i="2"/>
  <c r="J3730" i="2"/>
  <c r="J3731" i="2"/>
  <c r="J3732" i="2"/>
  <c r="J3733" i="2"/>
  <c r="J3734" i="2"/>
  <c r="J3735" i="2"/>
  <c r="J3736" i="2"/>
  <c r="J3737" i="2"/>
  <c r="J3738" i="2"/>
  <c r="J3739" i="2"/>
  <c r="J3740" i="2"/>
  <c r="J3741" i="2"/>
  <c r="J3742" i="2"/>
  <c r="J3743" i="2"/>
  <c r="J3744" i="2"/>
  <c r="J3745" i="2"/>
  <c r="J3746" i="2"/>
  <c r="J3747" i="2"/>
  <c r="J3748" i="2"/>
  <c r="J3749" i="2"/>
  <c r="J3750" i="2"/>
  <c r="J3751" i="2"/>
  <c r="J3752" i="2"/>
  <c r="J3753" i="2"/>
  <c r="J3754" i="2"/>
  <c r="J3755" i="2"/>
  <c r="J3756" i="2"/>
  <c r="J3757" i="2"/>
  <c r="J3758" i="2"/>
  <c r="J3759" i="2"/>
  <c r="J3760" i="2"/>
  <c r="J3761" i="2"/>
  <c r="J3762" i="2"/>
  <c r="J3763" i="2"/>
  <c r="J3764" i="2"/>
  <c r="J3765" i="2"/>
  <c r="J3766" i="2"/>
  <c r="J3767" i="2"/>
  <c r="J3768" i="2"/>
  <c r="J3769" i="2"/>
  <c r="J3770" i="2"/>
  <c r="J3771" i="2"/>
  <c r="J3772" i="2"/>
  <c r="J3773" i="2"/>
  <c r="J3774" i="2"/>
  <c r="J3775" i="2"/>
  <c r="J3776" i="2"/>
  <c r="J3777" i="2"/>
  <c r="J3778" i="2"/>
  <c r="J3779" i="2"/>
  <c r="J3780" i="2"/>
  <c r="J3781" i="2"/>
  <c r="J3782" i="2"/>
  <c r="J3783" i="2"/>
  <c r="J3784" i="2"/>
  <c r="J3785" i="2"/>
  <c r="J3786" i="2"/>
  <c r="J3787" i="2"/>
  <c r="J3788" i="2"/>
  <c r="J3789" i="2"/>
  <c r="J3790" i="2"/>
  <c r="J3791" i="2"/>
  <c r="J3792" i="2"/>
  <c r="J3793" i="2"/>
  <c r="J3794" i="2"/>
  <c r="J3795" i="2"/>
  <c r="J3796" i="2"/>
  <c r="J3797" i="2"/>
  <c r="J3798" i="2"/>
  <c r="J3799" i="2"/>
  <c r="J3800" i="2"/>
  <c r="J3801" i="2"/>
  <c r="J3802" i="2"/>
  <c r="J3803" i="2"/>
  <c r="J3804" i="2"/>
  <c r="J3805" i="2"/>
  <c r="J3806" i="2"/>
  <c r="J3807" i="2"/>
  <c r="J3808" i="2"/>
  <c r="J3809" i="2"/>
  <c r="J3810" i="2"/>
  <c r="J3811" i="2"/>
  <c r="J3812" i="2"/>
  <c r="J3813" i="2"/>
  <c r="J3814" i="2"/>
  <c r="J3815" i="2"/>
  <c r="J3816" i="2"/>
  <c r="J3817" i="2"/>
  <c r="J3818" i="2"/>
  <c r="J3819" i="2"/>
  <c r="J3820" i="2"/>
  <c r="J3821" i="2"/>
  <c r="J3822" i="2"/>
  <c r="J3823" i="2"/>
  <c r="J3824" i="2"/>
  <c r="J3825" i="2"/>
  <c r="J3826" i="2"/>
  <c r="J3827" i="2"/>
  <c r="J3828" i="2"/>
  <c r="J3829" i="2"/>
  <c r="J3830" i="2"/>
  <c r="J3831" i="2"/>
  <c r="J3832" i="2"/>
  <c r="J3833" i="2"/>
  <c r="J3834" i="2"/>
  <c r="J3835" i="2"/>
  <c r="J3836" i="2"/>
  <c r="J3837" i="2"/>
  <c r="J3838" i="2"/>
  <c r="J3839" i="2"/>
  <c r="J3840" i="2"/>
  <c r="J3841" i="2"/>
  <c r="J3842" i="2"/>
  <c r="J3843" i="2"/>
  <c r="J3844" i="2"/>
  <c r="J3845" i="2"/>
  <c r="J3846" i="2"/>
  <c r="J3847" i="2"/>
  <c r="J3848" i="2"/>
  <c r="J3849" i="2"/>
  <c r="J3850" i="2"/>
  <c r="J3851" i="2"/>
  <c r="J3852" i="2"/>
  <c r="J3853" i="2"/>
  <c r="J3854" i="2"/>
  <c r="J3855" i="2"/>
  <c r="J3856" i="2"/>
  <c r="J3857" i="2"/>
  <c r="J3858" i="2"/>
  <c r="J3859" i="2"/>
  <c r="J3860" i="2"/>
  <c r="J3861" i="2"/>
  <c r="J3862" i="2"/>
  <c r="J3863" i="2"/>
  <c r="J3864" i="2"/>
  <c r="J3865" i="2"/>
  <c r="J3866" i="2"/>
  <c r="J3867" i="2"/>
  <c r="J3868" i="2"/>
  <c r="J3869" i="2"/>
  <c r="J3870" i="2"/>
  <c r="J3871" i="2"/>
  <c r="J3872" i="2"/>
  <c r="J3873" i="2"/>
  <c r="J3874" i="2"/>
  <c r="J3875" i="2"/>
  <c r="J3876" i="2"/>
  <c r="J3877" i="2"/>
  <c r="J3878" i="2"/>
  <c r="J3879" i="2"/>
  <c r="J3880" i="2"/>
  <c r="J3881" i="2"/>
  <c r="J3882" i="2"/>
  <c r="J3883" i="2"/>
  <c r="J3884" i="2"/>
  <c r="J3885" i="2"/>
  <c r="J3886" i="2"/>
  <c r="J3887" i="2"/>
  <c r="J3888" i="2"/>
  <c r="J3889" i="2"/>
  <c r="J3890" i="2"/>
  <c r="J3891" i="2"/>
  <c r="J3892" i="2"/>
  <c r="J3893" i="2"/>
  <c r="J3894" i="2"/>
  <c r="J3895" i="2"/>
  <c r="J3896" i="2"/>
  <c r="J3897" i="2"/>
  <c r="J3898" i="2"/>
  <c r="J3899" i="2"/>
  <c r="J3900" i="2"/>
  <c r="J3901" i="2"/>
  <c r="J3902" i="2"/>
  <c r="J3903" i="2"/>
  <c r="J3904" i="2"/>
  <c r="J3905" i="2"/>
  <c r="J3906" i="2"/>
  <c r="J3907" i="2"/>
  <c r="J3908" i="2"/>
  <c r="J3909" i="2"/>
  <c r="J3910" i="2"/>
  <c r="J3911" i="2"/>
  <c r="J3912" i="2"/>
  <c r="J3913" i="2"/>
  <c r="J3914" i="2"/>
  <c r="J3915" i="2"/>
  <c r="J3916" i="2"/>
  <c r="J3917" i="2"/>
  <c r="J3918" i="2"/>
  <c r="J3919" i="2"/>
  <c r="J3920" i="2"/>
  <c r="J3921" i="2"/>
  <c r="J3922" i="2"/>
  <c r="J3923" i="2"/>
  <c r="J3924" i="2"/>
  <c r="J3925" i="2"/>
  <c r="J3926" i="2"/>
  <c r="J3927" i="2"/>
  <c r="J3928" i="2"/>
  <c r="J3929" i="2"/>
  <c r="J3930" i="2"/>
  <c r="J3931" i="2"/>
  <c r="J3932" i="2"/>
  <c r="J3933" i="2"/>
  <c r="J3934" i="2"/>
  <c r="J3935" i="2"/>
  <c r="J3936" i="2"/>
  <c r="J3937" i="2"/>
  <c r="J3938" i="2"/>
  <c r="J3939" i="2"/>
  <c r="J3940" i="2"/>
  <c r="J3941" i="2"/>
  <c r="J3942" i="2"/>
  <c r="J3943" i="2"/>
  <c r="J3944" i="2"/>
  <c r="J3945" i="2"/>
  <c r="J3946" i="2"/>
  <c r="J3947" i="2"/>
  <c r="J3948" i="2"/>
  <c r="J3949" i="2"/>
  <c r="J3950" i="2"/>
  <c r="J3951" i="2"/>
  <c r="J3952" i="2"/>
  <c r="J3953" i="2"/>
  <c r="J3954" i="2"/>
  <c r="J3955" i="2"/>
  <c r="J3956" i="2"/>
  <c r="J3957" i="2"/>
  <c r="J3958" i="2"/>
  <c r="J3959" i="2"/>
  <c r="J3960" i="2"/>
  <c r="J3961" i="2"/>
  <c r="J3962" i="2"/>
  <c r="J3963" i="2"/>
  <c r="J3964" i="2"/>
  <c r="J3965" i="2"/>
  <c r="J3966" i="2"/>
  <c r="J3967" i="2"/>
  <c r="J3968" i="2"/>
  <c r="J3969" i="2"/>
  <c r="J3970" i="2"/>
  <c r="J3971" i="2"/>
  <c r="J3972" i="2"/>
  <c r="J3973" i="2"/>
  <c r="J3974" i="2"/>
  <c r="J3975" i="2"/>
  <c r="J3976" i="2"/>
  <c r="J3977" i="2"/>
  <c r="J3978" i="2"/>
  <c r="J3979" i="2"/>
  <c r="J3980" i="2"/>
  <c r="J3981" i="2"/>
  <c r="J3982" i="2"/>
  <c r="J3983" i="2"/>
  <c r="J3984" i="2"/>
  <c r="J3985" i="2"/>
  <c r="J3986" i="2"/>
  <c r="J3987" i="2"/>
  <c r="J3988" i="2"/>
  <c r="J3989" i="2"/>
  <c r="J3990" i="2"/>
  <c r="J3991" i="2"/>
  <c r="J3992" i="2"/>
  <c r="J3993" i="2"/>
  <c r="J3994" i="2"/>
  <c r="J3995" i="2"/>
  <c r="J3996" i="2"/>
  <c r="J3997" i="2"/>
  <c r="J3998" i="2"/>
  <c r="J3999" i="2"/>
  <c r="J4000" i="2"/>
  <c r="J4001" i="2"/>
  <c r="J4002" i="2"/>
  <c r="J4003" i="2"/>
  <c r="J4004" i="2"/>
  <c r="J4005" i="2"/>
  <c r="J4006" i="2"/>
  <c r="J4007" i="2"/>
  <c r="J4008" i="2"/>
  <c r="J4009" i="2"/>
  <c r="J4010" i="2"/>
  <c r="J4011" i="2"/>
  <c r="J4012" i="2"/>
  <c r="J4013" i="2"/>
  <c r="J4014" i="2"/>
  <c r="J4015" i="2"/>
  <c r="J4016" i="2"/>
  <c r="J4017" i="2"/>
  <c r="J4018" i="2"/>
  <c r="J4019" i="2"/>
  <c r="J4020" i="2"/>
  <c r="J4021" i="2"/>
  <c r="J4022" i="2"/>
  <c r="J4023" i="2"/>
  <c r="J4024" i="2"/>
  <c r="J4025" i="2"/>
  <c r="J4026" i="2"/>
  <c r="J4027" i="2"/>
  <c r="J4028" i="2"/>
  <c r="J4029" i="2"/>
  <c r="J4030" i="2"/>
  <c r="J4031" i="2"/>
  <c r="J4032" i="2"/>
  <c r="J4033" i="2"/>
  <c r="J4034" i="2"/>
  <c r="J4035" i="2"/>
  <c r="J4036" i="2"/>
  <c r="J4037" i="2"/>
  <c r="J4038" i="2"/>
  <c r="J4039" i="2"/>
  <c r="J4040" i="2"/>
  <c r="J4041" i="2"/>
  <c r="J4042" i="2"/>
  <c r="J4043" i="2"/>
  <c r="J4044" i="2"/>
  <c r="J4045" i="2"/>
  <c r="J4046" i="2"/>
  <c r="J4047" i="2"/>
  <c r="J4048" i="2"/>
  <c r="J4049" i="2"/>
  <c r="A4050" i="2" l="1"/>
  <c r="S4050" i="2"/>
  <c r="W4050" i="2"/>
  <c r="Y4050" i="2"/>
  <c r="Z1389" i="2" l="1"/>
  <c r="O1389" i="2"/>
  <c r="P1389" i="2" s="1"/>
  <c r="Q1389" i="2"/>
  <c r="R1389" i="2" s="1"/>
  <c r="T1389" i="2"/>
  <c r="V1389" i="2"/>
  <c r="X1389" i="2"/>
  <c r="G4050" i="2" a="1"/>
  <c r="G4050" i="2" s="1"/>
  <c r="E4050" i="2" a="1"/>
  <c r="E4050" i="2" s="1"/>
  <c r="O1554" i="2"/>
  <c r="P1554" i="2" s="1"/>
  <c r="Q1554" i="2"/>
  <c r="R1554" i="2" s="1"/>
  <c r="T1554" i="2"/>
  <c r="V1554" i="2"/>
  <c r="X1554" i="2"/>
  <c r="O1418" i="2"/>
  <c r="P1418" i="2" s="1"/>
  <c r="Q1418" i="2"/>
  <c r="R1418" i="2" s="1"/>
  <c r="T1418" i="2"/>
  <c r="V1418" i="2"/>
  <c r="X1418" i="2"/>
  <c r="O1619" i="2"/>
  <c r="P1619" i="2" s="1"/>
  <c r="Q1619" i="2"/>
  <c r="R1619" i="2" s="1"/>
  <c r="T1619" i="2"/>
  <c r="V1619" i="2"/>
  <c r="X1619" i="2"/>
  <c r="O1326" i="2"/>
  <c r="P1326" i="2" s="1"/>
  <c r="Q1326" i="2"/>
  <c r="R1326" i="2" s="1"/>
  <c r="T1326" i="2"/>
  <c r="V1326" i="2"/>
  <c r="X1326" i="2"/>
  <c r="Z1326" i="2"/>
  <c r="O1327" i="2"/>
  <c r="P1327" i="2" s="1"/>
  <c r="O1334" i="2"/>
  <c r="P1334" i="2" s="1"/>
  <c r="O1337" i="2"/>
  <c r="P1337" i="2" s="1"/>
  <c r="O1475" i="2"/>
  <c r="P1475" i="2" s="1"/>
  <c r="Q1327" i="2"/>
  <c r="R1327" i="2" s="1"/>
  <c r="Q1334" i="2"/>
  <c r="R1334" i="2" s="1"/>
  <c r="Q1337" i="2"/>
  <c r="R1337" i="2" s="1"/>
  <c r="Q1475" i="2"/>
  <c r="R1475" i="2" s="1"/>
  <c r="T1327" i="2"/>
  <c r="T1334" i="2"/>
  <c r="T1337" i="2"/>
  <c r="T1475" i="2"/>
  <c r="V1327" i="2"/>
  <c r="V1334" i="2"/>
  <c r="V1337" i="2"/>
  <c r="V1475" i="2"/>
  <c r="X1327" i="2"/>
  <c r="X1334" i="2"/>
  <c r="X1337" i="2"/>
  <c r="X1475" i="2"/>
  <c r="Z1327" i="2"/>
  <c r="Z1334" i="2"/>
  <c r="Z1337" i="2"/>
  <c r="Z1475" i="2"/>
  <c r="O1598" i="2"/>
  <c r="P1598" i="2" s="1"/>
  <c r="O1636" i="2"/>
  <c r="P1636" i="2" s="1"/>
  <c r="Q1598" i="2"/>
  <c r="R1598" i="2" s="1"/>
  <c r="Q1636" i="2"/>
  <c r="R1636" i="2" s="1"/>
  <c r="T1598" i="2"/>
  <c r="T1636" i="2"/>
  <c r="V1598" i="2"/>
  <c r="V1636" i="2"/>
  <c r="X1598" i="2"/>
  <c r="X1636" i="2"/>
  <c r="Z1598" i="2"/>
  <c r="Z1636" i="2"/>
  <c r="O1723" i="2"/>
  <c r="P1723" i="2" s="1"/>
  <c r="Q1723" i="2"/>
  <c r="R1723" i="2" s="1"/>
  <c r="T1723" i="2"/>
  <c r="V1723" i="2"/>
  <c r="X1723" i="2"/>
  <c r="O1729" i="2"/>
  <c r="P1729" i="2" s="1"/>
  <c r="Q1729" i="2"/>
  <c r="R1729" i="2" s="1"/>
  <c r="T1729" i="2"/>
  <c r="V1729" i="2"/>
  <c r="X1729" i="2"/>
  <c r="Z1729" i="2"/>
  <c r="O1405" i="2"/>
  <c r="P1405" i="2" s="1"/>
  <c r="Q1405" i="2"/>
  <c r="R1405" i="2" s="1"/>
  <c r="T1405" i="2"/>
  <c r="V1405" i="2"/>
  <c r="X1405" i="2"/>
  <c r="Z1405" i="2"/>
  <c r="P4049" i="2"/>
  <c r="Q4049" i="2"/>
  <c r="R4049" i="2" s="1"/>
  <c r="T4049" i="2"/>
  <c r="V4049" i="2"/>
  <c r="X4049" i="2"/>
  <c r="O1373" i="2"/>
  <c r="P1373" i="2" s="1"/>
  <c r="O1581" i="2"/>
  <c r="P1581" i="2" s="1"/>
  <c r="Q1373" i="2"/>
  <c r="R1373" i="2" s="1"/>
  <c r="Q1581" i="2"/>
  <c r="R1581" i="2" s="1"/>
  <c r="T1373" i="2"/>
  <c r="T1581" i="2"/>
  <c r="V1373" i="2"/>
  <c r="V1581" i="2"/>
  <c r="X1373" i="2"/>
  <c r="X1581" i="2"/>
  <c r="O1660" i="2"/>
  <c r="P1660" i="2" s="1"/>
  <c r="Q1660" i="2"/>
  <c r="R1660" i="2" s="1"/>
  <c r="T1660" i="2"/>
  <c r="V1660" i="2"/>
  <c r="X1660" i="2"/>
  <c r="O1661" i="2"/>
  <c r="P1661" i="2" s="1"/>
  <c r="Q1661" i="2"/>
  <c r="R1661" i="2" s="1"/>
  <c r="T1661" i="2"/>
  <c r="V1661" i="2"/>
  <c r="X1661" i="2"/>
  <c r="O1705" i="2"/>
  <c r="P1705" i="2" s="1"/>
  <c r="Q1705" i="2"/>
  <c r="R1705" i="2" s="1"/>
  <c r="T1705" i="2"/>
  <c r="V1705" i="2"/>
  <c r="X1705" i="2"/>
  <c r="Z1554" i="2" l="1"/>
  <c r="Z1418" i="2"/>
  <c r="Z1619" i="2"/>
  <c r="Z1723" i="2"/>
  <c r="Z1373" i="2"/>
  <c r="Z1705" i="2"/>
  <c r="Z1581" i="2"/>
  <c r="Z4049" i="2"/>
  <c r="Z1660" i="2"/>
  <c r="Z1661" i="2"/>
  <c r="O1632" i="2"/>
  <c r="P1632" i="2" s="1"/>
  <c r="Q1632" i="2"/>
  <c r="R1632" i="2" s="1"/>
  <c r="T1632" i="2"/>
  <c r="V1632" i="2"/>
  <c r="X1632" i="2"/>
  <c r="O1664" i="2"/>
  <c r="P1664" i="2" s="1"/>
  <c r="Q1664" i="2"/>
  <c r="R1664" i="2" s="1"/>
  <c r="T1664" i="2"/>
  <c r="V1664" i="2"/>
  <c r="X1664" i="2"/>
  <c r="O1332" i="2"/>
  <c r="P1332" i="2" s="1"/>
  <c r="Q1332" i="2"/>
  <c r="R1332" i="2" s="1"/>
  <c r="T1332" i="2"/>
  <c r="V1332" i="2"/>
  <c r="X1332" i="2"/>
  <c r="O1413" i="2"/>
  <c r="P1413" i="2" s="1"/>
  <c r="Q1413" i="2"/>
  <c r="R1413" i="2" s="1"/>
  <c r="T1413" i="2"/>
  <c r="V1413" i="2"/>
  <c r="X1413" i="2"/>
  <c r="O1311" i="2"/>
  <c r="P1311" i="2" s="1"/>
  <c r="O1371" i="2"/>
  <c r="P1371" i="2" s="1"/>
  <c r="O1464" i="2"/>
  <c r="P1464" i="2" s="1"/>
  <c r="Q1311" i="2"/>
  <c r="R1311" i="2" s="1"/>
  <c r="Q1371" i="2"/>
  <c r="R1371" i="2" s="1"/>
  <c r="Q1464" i="2"/>
  <c r="R1464" i="2" s="1"/>
  <c r="T1311" i="2"/>
  <c r="T1371" i="2"/>
  <c r="T1464" i="2"/>
  <c r="V1311" i="2"/>
  <c r="V1371" i="2"/>
  <c r="V1464" i="2"/>
  <c r="X1311" i="2"/>
  <c r="X1371" i="2"/>
  <c r="X1464" i="2"/>
  <c r="O1561" i="2"/>
  <c r="P1561" i="2" s="1"/>
  <c r="O1564" i="2"/>
  <c r="P1564" i="2" s="1"/>
  <c r="O1643" i="2"/>
  <c r="P1643" i="2" s="1"/>
  <c r="O1645" i="2"/>
  <c r="P1645" i="2" s="1"/>
  <c r="Q1561" i="2"/>
  <c r="R1561" i="2" s="1"/>
  <c r="Q1564" i="2"/>
  <c r="R1564" i="2" s="1"/>
  <c r="Q1643" i="2"/>
  <c r="R1643" i="2" s="1"/>
  <c r="Q1645" i="2"/>
  <c r="R1645" i="2" s="1"/>
  <c r="T1561" i="2"/>
  <c r="T1564" i="2"/>
  <c r="T1643" i="2"/>
  <c r="T1645" i="2"/>
  <c r="V1561" i="2"/>
  <c r="V1564" i="2"/>
  <c r="V1643" i="2"/>
  <c r="V1645" i="2"/>
  <c r="X1561" i="2"/>
  <c r="X1564" i="2"/>
  <c r="X1643" i="2"/>
  <c r="X1645" i="2"/>
  <c r="O1672" i="2"/>
  <c r="P1672" i="2" s="1"/>
  <c r="O1686" i="2"/>
  <c r="P1686" i="2" s="1"/>
  <c r="Q1672" i="2"/>
  <c r="R1672" i="2" s="1"/>
  <c r="Q1686" i="2"/>
  <c r="R1686" i="2" s="1"/>
  <c r="T1672" i="2"/>
  <c r="T1686" i="2"/>
  <c r="V1672" i="2"/>
  <c r="V1686" i="2"/>
  <c r="X1672" i="2"/>
  <c r="X1686" i="2"/>
  <c r="O1715" i="2"/>
  <c r="P1715" i="2" s="1"/>
  <c r="Q1715" i="2"/>
  <c r="R1715" i="2" s="1"/>
  <c r="T1715" i="2"/>
  <c r="V1715" i="2"/>
  <c r="X1715" i="2"/>
  <c r="O1732" i="2"/>
  <c r="P1732" i="2" s="1"/>
  <c r="Q1732" i="2"/>
  <c r="R1732" i="2" s="1"/>
  <c r="T1732" i="2"/>
  <c r="V1732" i="2"/>
  <c r="X1732" i="2"/>
  <c r="O1682" i="2"/>
  <c r="P1682" i="2" s="1"/>
  <c r="Q1682" i="2"/>
  <c r="R1682" i="2" s="1"/>
  <c r="T1682" i="2"/>
  <c r="V1682" i="2"/>
  <c r="X1682" i="2"/>
  <c r="O1707" i="2"/>
  <c r="P1707" i="2" s="1"/>
  <c r="Q1707" i="2"/>
  <c r="R1707" i="2" s="1"/>
  <c r="T1707" i="2"/>
  <c r="V1707" i="2"/>
  <c r="X1707" i="2"/>
  <c r="O1345" i="2"/>
  <c r="P1345" i="2" s="1"/>
  <c r="Q1345" i="2"/>
  <c r="R1345" i="2" s="1"/>
  <c r="T1345" i="2"/>
  <c r="V1345" i="2"/>
  <c r="X1345" i="2"/>
  <c r="O1395" i="2"/>
  <c r="P1395" i="2" s="1"/>
  <c r="Q1395" i="2"/>
  <c r="R1395" i="2" s="1"/>
  <c r="T1395" i="2"/>
  <c r="V1395" i="2"/>
  <c r="X1395" i="2"/>
  <c r="O1633" i="2"/>
  <c r="P1633" i="2" s="1"/>
  <c r="Q1633" i="2"/>
  <c r="R1633" i="2" s="1"/>
  <c r="T1633" i="2"/>
  <c r="V1633" i="2"/>
  <c r="X1633" i="2"/>
  <c r="O1470" i="2"/>
  <c r="P1470" i="2" s="1"/>
  <c r="Q1470" i="2"/>
  <c r="R1470" i="2" s="1"/>
  <c r="T1470" i="2"/>
  <c r="V1470" i="2"/>
  <c r="X1470" i="2"/>
  <c r="O1731" i="2"/>
  <c r="P1731" i="2" s="1"/>
  <c r="Q1731" i="2"/>
  <c r="R1731" i="2" s="1"/>
  <c r="T1731" i="2"/>
  <c r="V1731" i="2"/>
  <c r="X1731" i="2"/>
  <c r="O1733" i="2"/>
  <c r="P1733" i="2" s="1"/>
  <c r="Q1733" i="2"/>
  <c r="R1733" i="2" s="1"/>
  <c r="T1733" i="2"/>
  <c r="V1733" i="2"/>
  <c r="X1733" i="2"/>
  <c r="O1320" i="2"/>
  <c r="P1320" i="2" s="1"/>
  <c r="O1426" i="2"/>
  <c r="P1426" i="2" s="1"/>
  <c r="O1428" i="2"/>
  <c r="P1428" i="2" s="1"/>
  <c r="O1459" i="2"/>
  <c r="P1459" i="2" s="1"/>
  <c r="O1473" i="2"/>
  <c r="P1473" i="2" s="1"/>
  <c r="O1513" i="2"/>
  <c r="P1513" i="2" s="1"/>
  <c r="O1596" i="2"/>
  <c r="P1596" i="2" s="1"/>
  <c r="O1626" i="2"/>
  <c r="P1626" i="2" s="1"/>
  <c r="Q1320" i="2"/>
  <c r="R1320" i="2" s="1"/>
  <c r="Q1426" i="2"/>
  <c r="R1426" i="2" s="1"/>
  <c r="Q1428" i="2"/>
  <c r="R1428" i="2" s="1"/>
  <c r="Q1459" i="2"/>
  <c r="R1459" i="2" s="1"/>
  <c r="Q1473" i="2"/>
  <c r="R1473" i="2" s="1"/>
  <c r="Q1513" i="2"/>
  <c r="R1513" i="2" s="1"/>
  <c r="Q1596" i="2"/>
  <c r="R1596" i="2" s="1"/>
  <c r="Q1626" i="2"/>
  <c r="R1626" i="2" s="1"/>
  <c r="T1320" i="2"/>
  <c r="T1426" i="2"/>
  <c r="T1428" i="2"/>
  <c r="T1459" i="2"/>
  <c r="T1473" i="2"/>
  <c r="T1513" i="2"/>
  <c r="T1596" i="2"/>
  <c r="T1626" i="2"/>
  <c r="V1320" i="2"/>
  <c r="V1426" i="2"/>
  <c r="V1428" i="2"/>
  <c r="V1459" i="2"/>
  <c r="V1473" i="2"/>
  <c r="V1513" i="2"/>
  <c r="V1596" i="2"/>
  <c r="V1626" i="2"/>
  <c r="X1320" i="2"/>
  <c r="X1426" i="2"/>
  <c r="X1428" i="2"/>
  <c r="X1459" i="2"/>
  <c r="X1473" i="2"/>
  <c r="X1513" i="2"/>
  <c r="X1596" i="2"/>
  <c r="X1626" i="2"/>
  <c r="O1652" i="2"/>
  <c r="P1652" i="2" s="1"/>
  <c r="O1670" i="2"/>
  <c r="P1670" i="2" s="1"/>
  <c r="O1675" i="2"/>
  <c r="P1675" i="2" s="1"/>
  <c r="O1676" i="2"/>
  <c r="P1676" i="2" s="1"/>
  <c r="Q1652" i="2"/>
  <c r="R1652" i="2" s="1"/>
  <c r="Q1670" i="2"/>
  <c r="R1670" i="2" s="1"/>
  <c r="Q1675" i="2"/>
  <c r="R1675" i="2" s="1"/>
  <c r="Q1676" i="2"/>
  <c r="R1676" i="2" s="1"/>
  <c r="T1652" i="2"/>
  <c r="T1670" i="2"/>
  <c r="T1675" i="2"/>
  <c r="T1676" i="2"/>
  <c r="V1652" i="2"/>
  <c r="V1670" i="2"/>
  <c r="V1675" i="2"/>
  <c r="V1676" i="2"/>
  <c r="X1652" i="2"/>
  <c r="X1670" i="2"/>
  <c r="X1675" i="2"/>
  <c r="X1676" i="2"/>
  <c r="O1693" i="2"/>
  <c r="P1693" i="2" s="1"/>
  <c r="O1695" i="2"/>
  <c r="P1695" i="2" s="1"/>
  <c r="Q1693" i="2"/>
  <c r="R1693" i="2" s="1"/>
  <c r="Q1695" i="2"/>
  <c r="R1695" i="2" s="1"/>
  <c r="T1693" i="2"/>
  <c r="T1695" i="2"/>
  <c r="V1693" i="2"/>
  <c r="V1695" i="2"/>
  <c r="X1693" i="2"/>
  <c r="X1695" i="2"/>
  <c r="O1725" i="2"/>
  <c r="P1725" i="2" s="1"/>
  <c r="Q1725" i="2"/>
  <c r="R1725" i="2" s="1"/>
  <c r="T1725" i="2"/>
  <c r="V1725" i="2"/>
  <c r="X1725" i="2"/>
  <c r="O1730" i="2"/>
  <c r="P1730" i="2" s="1"/>
  <c r="Q1730" i="2"/>
  <c r="R1730" i="2" s="1"/>
  <c r="T1730" i="2"/>
  <c r="V1730" i="2"/>
  <c r="X1730" i="2"/>
  <c r="O1316" i="2"/>
  <c r="P1316" i="2" s="1"/>
  <c r="O1319" i="2"/>
  <c r="P1319" i="2" s="1"/>
  <c r="Q1316" i="2"/>
  <c r="R1316" i="2" s="1"/>
  <c r="Q1319" i="2"/>
  <c r="R1319" i="2" s="1"/>
  <c r="T1316" i="2"/>
  <c r="T1319" i="2"/>
  <c r="V1316" i="2"/>
  <c r="V1319" i="2"/>
  <c r="X1316" i="2"/>
  <c r="X1319" i="2"/>
  <c r="O1322" i="2"/>
  <c r="P1322" i="2" s="1"/>
  <c r="O1329" i="2"/>
  <c r="P1329" i="2" s="1"/>
  <c r="Q1322" i="2"/>
  <c r="R1322" i="2" s="1"/>
  <c r="Q1329" i="2"/>
  <c r="R1329" i="2" s="1"/>
  <c r="T1322" i="2"/>
  <c r="T1329" i="2"/>
  <c r="V1322" i="2"/>
  <c r="V1329" i="2"/>
  <c r="X1322" i="2"/>
  <c r="X1329" i="2"/>
  <c r="O1357" i="2"/>
  <c r="P1357" i="2" s="1"/>
  <c r="O1380" i="2"/>
  <c r="P1380" i="2" s="1"/>
  <c r="Q1357" i="2"/>
  <c r="R1357" i="2" s="1"/>
  <c r="Q1380" i="2"/>
  <c r="R1380" i="2" s="1"/>
  <c r="T1357" i="2"/>
  <c r="T1380" i="2"/>
  <c r="V1357" i="2"/>
  <c r="V1380" i="2"/>
  <c r="X1357" i="2"/>
  <c r="X1380" i="2"/>
  <c r="O1407" i="2"/>
  <c r="P1407" i="2" s="1"/>
  <c r="O1460" i="2"/>
  <c r="P1460" i="2" s="1"/>
  <c r="Q1407" i="2"/>
  <c r="R1407" i="2" s="1"/>
  <c r="Q1460" i="2"/>
  <c r="R1460" i="2" s="1"/>
  <c r="T1407" i="2"/>
  <c r="T1460" i="2"/>
  <c r="V1407" i="2"/>
  <c r="V1460" i="2"/>
  <c r="X1407" i="2"/>
  <c r="X1460" i="2"/>
  <c r="O1567" i="2"/>
  <c r="P1567" i="2" s="1"/>
  <c r="Q1567" i="2"/>
  <c r="R1567" i="2" s="1"/>
  <c r="T1567" i="2"/>
  <c r="V1567" i="2"/>
  <c r="X1567" i="2"/>
  <c r="O1615" i="2"/>
  <c r="P1615" i="2" s="1"/>
  <c r="Q1615" i="2"/>
  <c r="R1615" i="2" s="1"/>
  <c r="T1615" i="2"/>
  <c r="V1615" i="2"/>
  <c r="X1615" i="2"/>
  <c r="O1454" i="2"/>
  <c r="P1454" i="2" s="1"/>
  <c r="Q1454" i="2"/>
  <c r="R1454" i="2" s="1"/>
  <c r="T1454" i="2"/>
  <c r="V1454" i="2"/>
  <c r="X1454" i="2"/>
  <c r="O1590" i="2"/>
  <c r="P1590" i="2" s="1"/>
  <c r="Q1590" i="2"/>
  <c r="R1590" i="2" s="1"/>
  <c r="T1590" i="2"/>
  <c r="V1590" i="2"/>
  <c r="X1590" i="2"/>
  <c r="O1600" i="2"/>
  <c r="P1600" i="2" s="1"/>
  <c r="Q1600" i="2"/>
  <c r="R1600" i="2" s="1"/>
  <c r="T1600" i="2"/>
  <c r="V1600" i="2"/>
  <c r="X1600" i="2"/>
  <c r="O1485" i="2"/>
  <c r="P1485" i="2" s="1"/>
  <c r="Q1485" i="2"/>
  <c r="R1485" i="2" s="1"/>
  <c r="T1485" i="2"/>
  <c r="V1485" i="2"/>
  <c r="X1485" i="2"/>
  <c r="O1580" i="2"/>
  <c r="P1580" i="2" s="1"/>
  <c r="Q1580" i="2"/>
  <c r="R1580" i="2" s="1"/>
  <c r="T1580" i="2"/>
  <c r="V1580" i="2"/>
  <c r="X1580" i="2"/>
  <c r="O1671" i="2"/>
  <c r="P1671" i="2" s="1"/>
  <c r="Q1671" i="2"/>
  <c r="R1671" i="2" s="1"/>
  <c r="T1671" i="2"/>
  <c r="V1671" i="2"/>
  <c r="X1671" i="2"/>
  <c r="O1362" i="2"/>
  <c r="P1362" i="2" s="1"/>
  <c r="O1396" i="2"/>
  <c r="P1396" i="2" s="1"/>
  <c r="O1424" i="2"/>
  <c r="P1424" i="2" s="1"/>
  <c r="O1434" i="2"/>
  <c r="P1434" i="2" s="1"/>
  <c r="O1449" i="2"/>
  <c r="P1449" i="2" s="1"/>
  <c r="O1471" i="2"/>
  <c r="P1471" i="2" s="1"/>
  <c r="O1479" i="2"/>
  <c r="P1479" i="2" s="1"/>
  <c r="O1510" i="2"/>
  <c r="P1510" i="2" s="1"/>
  <c r="O1536" i="2"/>
  <c r="P1536" i="2" s="1"/>
  <c r="O1539" i="2"/>
  <c r="P1539" i="2" s="1"/>
  <c r="O1545" i="2"/>
  <c r="P1545" i="2" s="1"/>
  <c r="O1562" i="2"/>
  <c r="P1562" i="2" s="1"/>
  <c r="O1570" i="2"/>
  <c r="P1570" i="2" s="1"/>
  <c r="O1573" i="2"/>
  <c r="P1573" i="2" s="1"/>
  <c r="O1579" i="2"/>
  <c r="P1579" i="2" s="1"/>
  <c r="O1584" i="2"/>
  <c r="P1584" i="2" s="1"/>
  <c r="O1586" i="2"/>
  <c r="P1586" i="2" s="1"/>
  <c r="O1603" i="2"/>
  <c r="P1603" i="2" s="1"/>
  <c r="O1616" i="2"/>
  <c r="O1623" i="2"/>
  <c r="O1668" i="2"/>
  <c r="O1677" i="2"/>
  <c r="O1709" i="2"/>
  <c r="O1722" i="2"/>
  <c r="Q1362" i="2"/>
  <c r="R1362" i="2" s="1"/>
  <c r="T1362" i="2"/>
  <c r="V1362" i="2"/>
  <c r="X1362" i="2"/>
  <c r="Q1396" i="2"/>
  <c r="R1396" i="2" s="1"/>
  <c r="T1396" i="2"/>
  <c r="V1396" i="2"/>
  <c r="X1396" i="2"/>
  <c r="Q1424" i="2"/>
  <c r="R1424" i="2" s="1"/>
  <c r="T1424" i="2"/>
  <c r="V1424" i="2"/>
  <c r="X1424" i="2"/>
  <c r="Q1434" i="2"/>
  <c r="R1434" i="2" s="1"/>
  <c r="T1434" i="2"/>
  <c r="V1434" i="2"/>
  <c r="X1434" i="2"/>
  <c r="Q1449" i="2"/>
  <c r="R1449" i="2" s="1"/>
  <c r="T1449" i="2"/>
  <c r="V1449" i="2"/>
  <c r="X1449" i="2"/>
  <c r="Q1471" i="2"/>
  <c r="R1471" i="2" s="1"/>
  <c r="T1471" i="2"/>
  <c r="V1471" i="2"/>
  <c r="X1471" i="2"/>
  <c r="Q1479" i="2"/>
  <c r="R1479" i="2" s="1"/>
  <c r="T1479" i="2"/>
  <c r="V1479" i="2"/>
  <c r="X1479" i="2"/>
  <c r="Q1510" i="2"/>
  <c r="R1510" i="2" s="1"/>
  <c r="T1510" i="2"/>
  <c r="V1510" i="2"/>
  <c r="X1510" i="2"/>
  <c r="Q1536" i="2"/>
  <c r="R1536" i="2" s="1"/>
  <c r="T1536" i="2"/>
  <c r="V1536" i="2"/>
  <c r="X1536" i="2"/>
  <c r="Q1539" i="2"/>
  <c r="R1539" i="2" s="1"/>
  <c r="T1539" i="2"/>
  <c r="V1539" i="2"/>
  <c r="X1539" i="2"/>
  <c r="Q1545" i="2"/>
  <c r="R1545" i="2" s="1"/>
  <c r="T1545" i="2"/>
  <c r="V1545" i="2"/>
  <c r="X1545" i="2"/>
  <c r="Q1562" i="2"/>
  <c r="R1562" i="2" s="1"/>
  <c r="T1562" i="2"/>
  <c r="V1562" i="2"/>
  <c r="X1562" i="2"/>
  <c r="Q1570" i="2"/>
  <c r="R1570" i="2" s="1"/>
  <c r="T1570" i="2"/>
  <c r="V1570" i="2"/>
  <c r="X1570" i="2"/>
  <c r="Q1573" i="2"/>
  <c r="R1573" i="2" s="1"/>
  <c r="T1573" i="2"/>
  <c r="V1573" i="2"/>
  <c r="X1573" i="2"/>
  <c r="Q1579" i="2"/>
  <c r="R1579" i="2" s="1"/>
  <c r="T1579" i="2"/>
  <c r="V1579" i="2"/>
  <c r="X1579" i="2"/>
  <c r="Q1584" i="2"/>
  <c r="R1584" i="2" s="1"/>
  <c r="T1584" i="2"/>
  <c r="V1584" i="2"/>
  <c r="X1584" i="2"/>
  <c r="Q1586" i="2"/>
  <c r="R1586" i="2" s="1"/>
  <c r="T1586" i="2"/>
  <c r="V1586" i="2"/>
  <c r="X1586" i="2"/>
  <c r="Q1603" i="2"/>
  <c r="R1603" i="2" s="1"/>
  <c r="T1603" i="2"/>
  <c r="V1603" i="2"/>
  <c r="X1603" i="2"/>
  <c r="Z1396" i="2" l="1"/>
  <c r="Z1322" i="2"/>
  <c r="Z1584" i="2"/>
  <c r="Z1539" i="2"/>
  <c r="Z1479" i="2"/>
  <c r="Z1362" i="2"/>
  <c r="Z1600" i="2"/>
  <c r="Z1357" i="2"/>
  <c r="Z1693" i="2"/>
  <c r="Z1596" i="2"/>
  <c r="Z1573" i="2"/>
  <c r="Z1449" i="2"/>
  <c r="Z1567" i="2"/>
  <c r="Z1460" i="2"/>
  <c r="Z1319" i="2"/>
  <c r="Z1730" i="2"/>
  <c r="Z1725" i="2"/>
  <c r="Z1676" i="2"/>
  <c r="Z1513" i="2"/>
  <c r="Z1733" i="2"/>
  <c r="Z1731" i="2"/>
  <c r="Z1470" i="2"/>
  <c r="Z1633" i="2"/>
  <c r="Z1395" i="2"/>
  <c r="Z1345" i="2"/>
  <c r="Z1564" i="2"/>
  <c r="Z1464" i="2"/>
  <c r="Z1545" i="2"/>
  <c r="Z1454" i="2"/>
  <c r="Z1562" i="2"/>
  <c r="Z1536" i="2"/>
  <c r="Z1471" i="2"/>
  <c r="Z1424" i="2"/>
  <c r="Z1407" i="2"/>
  <c r="Z1316" i="2"/>
  <c r="Z1675" i="2"/>
  <c r="Z1473" i="2"/>
  <c r="Z1561" i="2"/>
  <c r="Z1371" i="2"/>
  <c r="Z1670" i="2"/>
  <c r="Z1459" i="2"/>
  <c r="Z1311" i="2"/>
  <c r="Z1671" i="2"/>
  <c r="Z1652" i="2"/>
  <c r="Z1672" i="2"/>
  <c r="Z1586" i="2"/>
  <c r="Z1510" i="2"/>
  <c r="Z1615" i="2"/>
  <c r="Z1590" i="2"/>
  <c r="Z1380" i="2"/>
  <c r="Z1695" i="2"/>
  <c r="Z1626" i="2"/>
  <c r="Z1707" i="2"/>
  <c r="Z1682" i="2"/>
  <c r="Z1732" i="2"/>
  <c r="Z1645" i="2"/>
  <c r="Z1413" i="2"/>
  <c r="Z1332" i="2"/>
  <c r="Z1664" i="2"/>
  <c r="Z1632" i="2"/>
  <c r="Z1643" i="2"/>
  <c r="Z1686" i="2"/>
  <c r="Z1715" i="2"/>
  <c r="Z1426" i="2"/>
  <c r="Z1428" i="2"/>
  <c r="Z1320" i="2"/>
  <c r="Z1329" i="2"/>
  <c r="Z1580" i="2"/>
  <c r="Z1485" i="2"/>
  <c r="Z1434" i="2"/>
  <c r="Z1570" i="2"/>
  <c r="Z1579" i="2"/>
  <c r="Z1603" i="2"/>
  <c r="P1616" i="2"/>
  <c r="Q1616" i="2"/>
  <c r="R1616" i="2" s="1"/>
  <c r="T1616" i="2"/>
  <c r="V1616" i="2"/>
  <c r="X1616" i="2"/>
  <c r="P1623" i="2"/>
  <c r="Q1623" i="2"/>
  <c r="R1623" i="2" s="1"/>
  <c r="T1623" i="2"/>
  <c r="V1623" i="2"/>
  <c r="X1623" i="2"/>
  <c r="P1668" i="2"/>
  <c r="Q1668" i="2"/>
  <c r="R1668" i="2" s="1"/>
  <c r="T1668" i="2"/>
  <c r="V1668" i="2"/>
  <c r="X1668" i="2"/>
  <c r="P1677" i="2"/>
  <c r="Q1677" i="2"/>
  <c r="R1677" i="2" s="1"/>
  <c r="T1677" i="2"/>
  <c r="V1677" i="2"/>
  <c r="X1677" i="2"/>
  <c r="P1709" i="2"/>
  <c r="Q1709" i="2"/>
  <c r="R1709" i="2" s="1"/>
  <c r="T1709" i="2"/>
  <c r="V1709" i="2"/>
  <c r="X1709" i="2"/>
  <c r="P1722" i="2"/>
  <c r="Q1722" i="2"/>
  <c r="R1722" i="2" s="1"/>
  <c r="T1722" i="2"/>
  <c r="V1722" i="2"/>
  <c r="X1722" i="2"/>
  <c r="O1410" i="2"/>
  <c r="P1410" i="2" s="1"/>
  <c r="O1517" i="2"/>
  <c r="P1517" i="2" s="1"/>
  <c r="O1518" i="2"/>
  <c r="P1518" i="2" s="1"/>
  <c r="O1521" i="2"/>
  <c r="P1521" i="2" s="1"/>
  <c r="O1558" i="2"/>
  <c r="P1558" i="2" s="1"/>
  <c r="O1587" i="2"/>
  <c r="P1587" i="2" s="1"/>
  <c r="O1641" i="2"/>
  <c r="P1641" i="2" s="1"/>
  <c r="O1681" i="2"/>
  <c r="P1681" i="2" s="1"/>
  <c r="Q1410" i="2"/>
  <c r="R1410" i="2" s="1"/>
  <c r="Q1517" i="2"/>
  <c r="R1517" i="2" s="1"/>
  <c r="Q1518" i="2"/>
  <c r="R1518" i="2" s="1"/>
  <c r="Q1521" i="2"/>
  <c r="R1521" i="2" s="1"/>
  <c r="Q1558" i="2"/>
  <c r="R1558" i="2" s="1"/>
  <c r="Q1587" i="2"/>
  <c r="R1587" i="2" s="1"/>
  <c r="Q1641" i="2"/>
  <c r="R1641" i="2" s="1"/>
  <c r="Q1681" i="2"/>
  <c r="R1681" i="2" s="1"/>
  <c r="T1410" i="2"/>
  <c r="T1517" i="2"/>
  <c r="T1518" i="2"/>
  <c r="T1521" i="2"/>
  <c r="T1558" i="2"/>
  <c r="T1587" i="2"/>
  <c r="T1641" i="2"/>
  <c r="T1681" i="2"/>
  <c r="V1410" i="2"/>
  <c r="V1517" i="2"/>
  <c r="V1518" i="2"/>
  <c r="V1521" i="2"/>
  <c r="V1558" i="2"/>
  <c r="V1587" i="2"/>
  <c r="V1641" i="2"/>
  <c r="V1681" i="2"/>
  <c r="X1410" i="2"/>
  <c r="X1517" i="2"/>
  <c r="X1518" i="2"/>
  <c r="X1521" i="2"/>
  <c r="X1558" i="2"/>
  <c r="X1587" i="2"/>
  <c r="X1641" i="2"/>
  <c r="X1681" i="2"/>
  <c r="O1708" i="2"/>
  <c r="P1708" i="2" s="1"/>
  <c r="O1724" i="2"/>
  <c r="P1724" i="2" s="1"/>
  <c r="Q1708" i="2"/>
  <c r="R1708" i="2" s="1"/>
  <c r="Q1724" i="2"/>
  <c r="R1724" i="2" s="1"/>
  <c r="T1708" i="2"/>
  <c r="T1724" i="2"/>
  <c r="V1708" i="2"/>
  <c r="V1724" i="2"/>
  <c r="X1708" i="2"/>
  <c r="X1724" i="2"/>
  <c r="Z1677" i="2" l="1"/>
  <c r="Z1668" i="2"/>
  <c r="Z1616" i="2"/>
  <c r="Z1623" i="2"/>
  <c r="Z1709" i="2"/>
  <c r="Z1722" i="2"/>
  <c r="Z1517" i="2"/>
  <c r="Z1641" i="2"/>
  <c r="Z1410" i="2"/>
  <c r="Z1724" i="2"/>
  <c r="Z1558" i="2"/>
  <c r="Z1708" i="2"/>
  <c r="Z1521" i="2"/>
  <c r="Z1518" i="2"/>
  <c r="Z1587" i="2"/>
  <c r="Z1681" i="2"/>
  <c r="O1653" i="2" l="1"/>
  <c r="P1653" i="2" s="1"/>
  <c r="Q1653" i="2"/>
  <c r="R1653" i="2" s="1"/>
  <c r="T1653" i="2"/>
  <c r="V1653" i="2"/>
  <c r="X1653" i="2"/>
  <c r="O1566" i="2"/>
  <c r="P1566" i="2" s="1"/>
  <c r="O1568" i="2"/>
  <c r="P1568" i="2" s="1"/>
  <c r="O1569" i="2"/>
  <c r="P1569" i="2" s="1"/>
  <c r="O1572" i="2"/>
  <c r="P1572" i="2" s="1"/>
  <c r="O1604" i="2"/>
  <c r="P1604" i="2" s="1"/>
  <c r="Q1566" i="2"/>
  <c r="R1566" i="2" s="1"/>
  <c r="Q1568" i="2"/>
  <c r="R1568" i="2" s="1"/>
  <c r="Q1569" i="2"/>
  <c r="R1569" i="2" s="1"/>
  <c r="Q1572" i="2"/>
  <c r="R1572" i="2" s="1"/>
  <c r="Q1604" i="2"/>
  <c r="R1604" i="2" s="1"/>
  <c r="T1566" i="2"/>
  <c r="T1568" i="2"/>
  <c r="T1569" i="2"/>
  <c r="T1572" i="2"/>
  <c r="T1604" i="2"/>
  <c r="V1566" i="2"/>
  <c r="V1568" i="2"/>
  <c r="V1569" i="2"/>
  <c r="V1572" i="2"/>
  <c r="V1604" i="2"/>
  <c r="X1566" i="2"/>
  <c r="X1568" i="2"/>
  <c r="X1569" i="2"/>
  <c r="X1572" i="2"/>
  <c r="X1604" i="2"/>
  <c r="O1297" i="2"/>
  <c r="P1297" i="2" s="1"/>
  <c r="O1301" i="2"/>
  <c r="P1301" i="2" s="1"/>
  <c r="O1354" i="2"/>
  <c r="P1354" i="2" s="1"/>
  <c r="O1372" i="2"/>
  <c r="P1372" i="2" s="1"/>
  <c r="O1406" i="2"/>
  <c r="P1406" i="2" s="1"/>
  <c r="O1409" i="2"/>
  <c r="P1409" i="2" s="1"/>
  <c r="O1422" i="2"/>
  <c r="P1422" i="2" s="1"/>
  <c r="O1484" i="2"/>
  <c r="P1484" i="2" s="1"/>
  <c r="Q1297" i="2"/>
  <c r="R1297" i="2" s="1"/>
  <c r="Q1301" i="2"/>
  <c r="R1301" i="2" s="1"/>
  <c r="Q1354" i="2"/>
  <c r="R1354" i="2" s="1"/>
  <c r="Q1372" i="2"/>
  <c r="R1372" i="2" s="1"/>
  <c r="Q1406" i="2"/>
  <c r="R1406" i="2" s="1"/>
  <c r="Q1409" i="2"/>
  <c r="R1409" i="2" s="1"/>
  <c r="Q1422" i="2"/>
  <c r="R1422" i="2" s="1"/>
  <c r="Q1484" i="2"/>
  <c r="R1484" i="2" s="1"/>
  <c r="T1297" i="2"/>
  <c r="T1301" i="2"/>
  <c r="T1354" i="2"/>
  <c r="T1372" i="2"/>
  <c r="T1406" i="2"/>
  <c r="T1409" i="2"/>
  <c r="T1422" i="2"/>
  <c r="T1484" i="2"/>
  <c r="V1297" i="2"/>
  <c r="V1301" i="2"/>
  <c r="V1354" i="2"/>
  <c r="V1372" i="2"/>
  <c r="V1406" i="2"/>
  <c r="V1409" i="2"/>
  <c r="V1422" i="2"/>
  <c r="V1484" i="2"/>
  <c r="X1297" i="2"/>
  <c r="X1301" i="2"/>
  <c r="X1354" i="2"/>
  <c r="X1372" i="2"/>
  <c r="X1406" i="2"/>
  <c r="X1409" i="2"/>
  <c r="X1422" i="2"/>
  <c r="X1484" i="2"/>
  <c r="O1520" i="2"/>
  <c r="P1520" i="2" s="1"/>
  <c r="O1541" i="2"/>
  <c r="P1541" i="2" s="1"/>
  <c r="O1565" i="2"/>
  <c r="P1565" i="2" s="1"/>
  <c r="O1609" i="2"/>
  <c r="P1609" i="2" s="1"/>
  <c r="Q1520" i="2"/>
  <c r="R1520" i="2" s="1"/>
  <c r="Q1541" i="2"/>
  <c r="R1541" i="2" s="1"/>
  <c r="Q1565" i="2"/>
  <c r="R1565" i="2" s="1"/>
  <c r="Q1609" i="2"/>
  <c r="R1609" i="2" s="1"/>
  <c r="T1520" i="2"/>
  <c r="T1541" i="2"/>
  <c r="T1565" i="2"/>
  <c r="T1609" i="2"/>
  <c r="V1520" i="2"/>
  <c r="V1541" i="2"/>
  <c r="V1565" i="2"/>
  <c r="V1609" i="2"/>
  <c r="X1520" i="2"/>
  <c r="X1541" i="2"/>
  <c r="X1565" i="2"/>
  <c r="X1609" i="2"/>
  <c r="O1613" i="2"/>
  <c r="P1613" i="2" s="1"/>
  <c r="O1631" i="2"/>
  <c r="P1631" i="2" s="1"/>
  <c r="Q1613" i="2"/>
  <c r="R1613" i="2" s="1"/>
  <c r="Q1631" i="2"/>
  <c r="R1631" i="2" s="1"/>
  <c r="T1613" i="2"/>
  <c r="T1631" i="2"/>
  <c r="V1613" i="2"/>
  <c r="V1631" i="2"/>
  <c r="X1613" i="2"/>
  <c r="X1631" i="2"/>
  <c r="O1306" i="2"/>
  <c r="P1306" i="2" s="1"/>
  <c r="O1336" i="2"/>
  <c r="P1336" i="2" s="1"/>
  <c r="O1344" i="2"/>
  <c r="P1344" i="2" s="1"/>
  <c r="O1346" i="2"/>
  <c r="P1346" i="2" s="1"/>
  <c r="O1456" i="2"/>
  <c r="P1456" i="2" s="1"/>
  <c r="O1491" i="2"/>
  <c r="P1491" i="2" s="1"/>
  <c r="O1526" i="2"/>
  <c r="P1526" i="2" s="1"/>
  <c r="O1563" i="2"/>
  <c r="P1563" i="2" s="1"/>
  <c r="O1574" i="2"/>
  <c r="P1574" i="2" s="1"/>
  <c r="O1611" i="2"/>
  <c r="P1611" i="2" s="1"/>
  <c r="O1614" i="2"/>
  <c r="P1614" i="2" s="1"/>
  <c r="O1639" i="2"/>
  <c r="P1639" i="2" s="1"/>
  <c r="O1659" i="2"/>
  <c r="P1659" i="2" s="1"/>
  <c r="O1684" i="2"/>
  <c r="P1684" i="2" s="1"/>
  <c r="O1690" i="2"/>
  <c r="P1690" i="2" s="1"/>
  <c r="O1692" i="2"/>
  <c r="P1692" i="2" s="1"/>
  <c r="Q1306" i="2"/>
  <c r="R1306" i="2" s="1"/>
  <c r="Q1336" i="2"/>
  <c r="R1336" i="2" s="1"/>
  <c r="Q1344" i="2"/>
  <c r="R1344" i="2" s="1"/>
  <c r="Q1346" i="2"/>
  <c r="R1346" i="2" s="1"/>
  <c r="Q1456" i="2"/>
  <c r="R1456" i="2" s="1"/>
  <c r="Q1491" i="2"/>
  <c r="R1491" i="2" s="1"/>
  <c r="Q1526" i="2"/>
  <c r="R1526" i="2" s="1"/>
  <c r="Q1563" i="2"/>
  <c r="R1563" i="2" s="1"/>
  <c r="Q1574" i="2"/>
  <c r="R1574" i="2" s="1"/>
  <c r="Q1611" i="2"/>
  <c r="R1611" i="2" s="1"/>
  <c r="Q1614" i="2"/>
  <c r="R1614" i="2" s="1"/>
  <c r="Q1639" i="2"/>
  <c r="R1639" i="2" s="1"/>
  <c r="Q1659" i="2"/>
  <c r="R1659" i="2" s="1"/>
  <c r="Q1684" i="2"/>
  <c r="R1684" i="2" s="1"/>
  <c r="Q1690" i="2"/>
  <c r="R1690" i="2" s="1"/>
  <c r="Q1692" i="2"/>
  <c r="R1692" i="2" s="1"/>
  <c r="T1306" i="2"/>
  <c r="T1336" i="2"/>
  <c r="T1344" i="2"/>
  <c r="T1346" i="2"/>
  <c r="T1456" i="2"/>
  <c r="T1491" i="2"/>
  <c r="T1526" i="2"/>
  <c r="T1563" i="2"/>
  <c r="T1574" i="2"/>
  <c r="T1611" i="2"/>
  <c r="T1614" i="2"/>
  <c r="T1639" i="2"/>
  <c r="T1659" i="2"/>
  <c r="T1684" i="2"/>
  <c r="T1690" i="2"/>
  <c r="T1692" i="2"/>
  <c r="V1306" i="2"/>
  <c r="V1336" i="2"/>
  <c r="V1344" i="2"/>
  <c r="V1346" i="2"/>
  <c r="V1456" i="2"/>
  <c r="V1491" i="2"/>
  <c r="V1526" i="2"/>
  <c r="V1563" i="2"/>
  <c r="V1574" i="2"/>
  <c r="V1611" i="2"/>
  <c r="V1614" i="2"/>
  <c r="V1639" i="2"/>
  <c r="V1659" i="2"/>
  <c r="V1684" i="2"/>
  <c r="V1690" i="2"/>
  <c r="V1692" i="2"/>
  <c r="X1306" i="2"/>
  <c r="X1336" i="2"/>
  <c r="X1344" i="2"/>
  <c r="X1346" i="2"/>
  <c r="X1456" i="2"/>
  <c r="X1491" i="2"/>
  <c r="X1526" i="2"/>
  <c r="X1563" i="2"/>
  <c r="X1574" i="2"/>
  <c r="X1611" i="2"/>
  <c r="X1614" i="2"/>
  <c r="X1639" i="2"/>
  <c r="X1659" i="2"/>
  <c r="X1684" i="2"/>
  <c r="X1690" i="2"/>
  <c r="X1692" i="2"/>
  <c r="O1726" i="2"/>
  <c r="P1726" i="2" s="1"/>
  <c r="Q1726" i="2"/>
  <c r="R1726" i="2" s="1"/>
  <c r="T1726" i="2"/>
  <c r="V1726" i="2"/>
  <c r="X1726" i="2"/>
  <c r="O1347" i="2"/>
  <c r="P1347" i="2" s="1"/>
  <c r="O1523" i="2"/>
  <c r="P1523" i="2" s="1"/>
  <c r="O1546" i="2"/>
  <c r="P1546" i="2" s="1"/>
  <c r="Q1347" i="2"/>
  <c r="R1347" i="2" s="1"/>
  <c r="Q1523" i="2"/>
  <c r="R1523" i="2" s="1"/>
  <c r="Q1546" i="2"/>
  <c r="R1546" i="2" s="1"/>
  <c r="T1347" i="2"/>
  <c r="T1523" i="2"/>
  <c r="T1546" i="2"/>
  <c r="V1347" i="2"/>
  <c r="V1523" i="2"/>
  <c r="V1546" i="2"/>
  <c r="X1347" i="2"/>
  <c r="X1523" i="2"/>
  <c r="X1546" i="2"/>
  <c r="O1617" i="2"/>
  <c r="P1617" i="2" s="1"/>
  <c r="O1627" i="2"/>
  <c r="P1627" i="2" s="1"/>
  <c r="O1628" i="2"/>
  <c r="P1628" i="2" s="1"/>
  <c r="Q1617" i="2"/>
  <c r="R1617" i="2" s="1"/>
  <c r="Q1627" i="2"/>
  <c r="R1627" i="2" s="1"/>
  <c r="Q1628" i="2"/>
  <c r="R1628" i="2" s="1"/>
  <c r="T1617" i="2"/>
  <c r="T1627" i="2"/>
  <c r="T1628" i="2"/>
  <c r="V1617" i="2"/>
  <c r="V1627" i="2"/>
  <c r="V1628" i="2"/>
  <c r="X1617" i="2"/>
  <c r="X1627" i="2"/>
  <c r="X1628" i="2"/>
  <c r="O1651" i="2"/>
  <c r="P1651" i="2" s="1"/>
  <c r="O1688" i="2"/>
  <c r="P1688" i="2" s="1"/>
  <c r="Q1651" i="2"/>
  <c r="R1651" i="2" s="1"/>
  <c r="Q1688" i="2"/>
  <c r="R1688" i="2" s="1"/>
  <c r="T1651" i="2"/>
  <c r="T1688" i="2"/>
  <c r="V1651" i="2"/>
  <c r="V1688" i="2"/>
  <c r="X1651" i="2"/>
  <c r="X1688" i="2"/>
  <c r="O1697" i="2"/>
  <c r="P1697" i="2" s="1"/>
  <c r="Q1697" i="2"/>
  <c r="R1697" i="2" s="1"/>
  <c r="T1697" i="2"/>
  <c r="V1697" i="2"/>
  <c r="X1697" i="2"/>
  <c r="X3993" i="2"/>
  <c r="V3993" i="2"/>
  <c r="T3993" i="2"/>
  <c r="Q3993" i="2"/>
  <c r="R3993" i="2" s="1"/>
  <c r="O3993" i="2"/>
  <c r="P3993" i="2" s="1"/>
  <c r="O1719" i="2"/>
  <c r="P1719" i="2" s="1"/>
  <c r="Q1719" i="2"/>
  <c r="R1719" i="2" s="1"/>
  <c r="T1719" i="2"/>
  <c r="V1719" i="2"/>
  <c r="X1719" i="2"/>
  <c r="X3998" i="2"/>
  <c r="V3998" i="2"/>
  <c r="T3998" i="2"/>
  <c r="Q3998" i="2"/>
  <c r="R3998" i="2" s="1"/>
  <c r="O3998" i="2"/>
  <c r="P3998" i="2" s="1"/>
  <c r="X3997" i="2"/>
  <c r="V3997" i="2"/>
  <c r="T3997" i="2"/>
  <c r="Q3997" i="2"/>
  <c r="R3997" i="2" s="1"/>
  <c r="O3997" i="2"/>
  <c r="P3997" i="2" s="1"/>
  <c r="X3994" i="2"/>
  <c r="V3994" i="2"/>
  <c r="T3994" i="2"/>
  <c r="Q3994" i="2"/>
  <c r="R3994" i="2" s="1"/>
  <c r="O3994" i="2"/>
  <c r="P3994" i="2" s="1"/>
  <c r="X1608" i="2"/>
  <c r="V1608" i="2"/>
  <c r="T1608" i="2"/>
  <c r="Q1608" i="2"/>
  <c r="R1608" i="2" s="1"/>
  <c r="O1608" i="2"/>
  <c r="P1608" i="2" s="1"/>
  <c r="X1557" i="2"/>
  <c r="V1557" i="2"/>
  <c r="T1557" i="2"/>
  <c r="Q1557" i="2"/>
  <c r="R1557" i="2" s="1"/>
  <c r="O1557" i="2"/>
  <c r="P1557" i="2" s="1"/>
  <c r="X1446" i="2"/>
  <c r="V1446" i="2"/>
  <c r="T1446" i="2"/>
  <c r="Q1446" i="2"/>
  <c r="R1446" i="2" s="1"/>
  <c r="O1446" i="2"/>
  <c r="P1446" i="2" s="1"/>
  <c r="X1370" i="2"/>
  <c r="V1370" i="2"/>
  <c r="T1370" i="2"/>
  <c r="Q1370" i="2"/>
  <c r="R1370" i="2" s="1"/>
  <c r="O1370" i="2"/>
  <c r="P1370" i="2" s="1"/>
  <c r="X1361" i="2"/>
  <c r="V1361" i="2"/>
  <c r="T1361" i="2"/>
  <c r="Q1361" i="2"/>
  <c r="R1361" i="2" s="1"/>
  <c r="O1361" i="2"/>
  <c r="P1361" i="2" s="1"/>
  <c r="X1298" i="2"/>
  <c r="V1298" i="2"/>
  <c r="T1298" i="2"/>
  <c r="Q1298" i="2"/>
  <c r="R1298" i="2" s="1"/>
  <c r="O1298" i="2"/>
  <c r="P1298" i="2" s="1"/>
  <c r="X1674" i="2"/>
  <c r="V1674" i="2"/>
  <c r="T1674" i="2"/>
  <c r="Q1674" i="2"/>
  <c r="R1674" i="2" s="1"/>
  <c r="O1674" i="2"/>
  <c r="P1674" i="2" s="1"/>
  <c r="X1593" i="2"/>
  <c r="V1593" i="2"/>
  <c r="T1593" i="2"/>
  <c r="Q1593" i="2"/>
  <c r="R1593" i="2" s="1"/>
  <c r="O1593" i="2"/>
  <c r="P1593" i="2" s="1"/>
  <c r="X1550" i="2"/>
  <c r="V1550" i="2"/>
  <c r="T1550" i="2"/>
  <c r="Q1550" i="2"/>
  <c r="R1550" i="2" s="1"/>
  <c r="O1550" i="2"/>
  <c r="P1550" i="2" s="1"/>
  <c r="X1447" i="2"/>
  <c r="V1447" i="2"/>
  <c r="T1447" i="2"/>
  <c r="Q1447" i="2"/>
  <c r="R1447" i="2" s="1"/>
  <c r="O1447" i="2"/>
  <c r="P1447" i="2" s="1"/>
  <c r="X1425" i="2"/>
  <c r="V1425" i="2"/>
  <c r="T1425" i="2"/>
  <c r="Q1425" i="2"/>
  <c r="R1425" i="2" s="1"/>
  <c r="O1425" i="2"/>
  <c r="P1425" i="2" s="1"/>
  <c r="X1419" i="2"/>
  <c r="V1419" i="2"/>
  <c r="T1419" i="2"/>
  <c r="Q1419" i="2"/>
  <c r="R1419" i="2" s="1"/>
  <c r="O1419" i="2"/>
  <c r="P1419" i="2" s="1"/>
  <c r="X1358" i="2"/>
  <c r="V1358" i="2"/>
  <c r="T1358" i="2"/>
  <c r="Q1358" i="2"/>
  <c r="R1358" i="2" s="1"/>
  <c r="O1358" i="2"/>
  <c r="P1358" i="2" s="1"/>
  <c r="X1351" i="2"/>
  <c r="V1351" i="2"/>
  <c r="T1351" i="2"/>
  <c r="Q1351" i="2"/>
  <c r="R1351" i="2" s="1"/>
  <c r="O1351" i="2"/>
  <c r="P1351" i="2" s="1"/>
  <c r="X1315" i="2"/>
  <c r="V1315" i="2"/>
  <c r="T1315" i="2"/>
  <c r="Q1315" i="2"/>
  <c r="R1315" i="2" s="1"/>
  <c r="O1315" i="2"/>
  <c r="P1315" i="2" s="1"/>
  <c r="X1738" i="2"/>
  <c r="V1738" i="2"/>
  <c r="T1738" i="2"/>
  <c r="Q1738" i="2"/>
  <c r="R1738" i="2" s="1"/>
  <c r="O1738" i="2"/>
  <c r="P1738" i="2" s="1"/>
  <c r="X1687" i="2"/>
  <c r="V1687" i="2"/>
  <c r="T1687" i="2"/>
  <c r="Q1687" i="2"/>
  <c r="R1687" i="2" s="1"/>
  <c r="O1687" i="2"/>
  <c r="P1687" i="2" s="1"/>
  <c r="X1515" i="2"/>
  <c r="V1515" i="2"/>
  <c r="T1515" i="2"/>
  <c r="Q1515" i="2"/>
  <c r="R1515" i="2" s="1"/>
  <c r="O1515" i="2"/>
  <c r="P1515" i="2" s="1"/>
  <c r="X1414" i="2"/>
  <c r="V1414" i="2"/>
  <c r="T1414" i="2"/>
  <c r="Q1414" i="2"/>
  <c r="R1414" i="2" s="1"/>
  <c r="O1414" i="2"/>
  <c r="P1414" i="2" s="1"/>
  <c r="X1408" i="2"/>
  <c r="V1408" i="2"/>
  <c r="T1408" i="2"/>
  <c r="Q1408" i="2"/>
  <c r="R1408" i="2" s="1"/>
  <c r="O1408" i="2"/>
  <c r="P1408" i="2" s="1"/>
  <c r="X1387" i="2"/>
  <c r="V1387" i="2"/>
  <c r="T1387" i="2"/>
  <c r="Q1387" i="2"/>
  <c r="R1387" i="2" s="1"/>
  <c r="O1387" i="2"/>
  <c r="P1387" i="2" s="1"/>
  <c r="X1356" i="2"/>
  <c r="V1356" i="2"/>
  <c r="T1356" i="2"/>
  <c r="Q1356" i="2"/>
  <c r="R1356" i="2" s="1"/>
  <c r="O1356" i="2"/>
  <c r="P1356" i="2" s="1"/>
  <c r="X1331" i="2"/>
  <c r="V1331" i="2"/>
  <c r="T1331" i="2"/>
  <c r="Q1331" i="2"/>
  <c r="R1331" i="2" s="1"/>
  <c r="O1331" i="2"/>
  <c r="P1331" i="2" s="1"/>
  <c r="X1323" i="2"/>
  <c r="V1323" i="2"/>
  <c r="T1323" i="2"/>
  <c r="Q1323" i="2"/>
  <c r="R1323" i="2" s="1"/>
  <c r="O1323" i="2"/>
  <c r="P1323" i="2" s="1"/>
  <c r="X1304" i="2"/>
  <c r="V1304" i="2"/>
  <c r="T1304" i="2"/>
  <c r="Q1304" i="2"/>
  <c r="R1304" i="2" s="1"/>
  <c r="O1304" i="2"/>
  <c r="P1304" i="2" s="1"/>
  <c r="X1300" i="2"/>
  <c r="V1300" i="2"/>
  <c r="T1300" i="2"/>
  <c r="Q1300" i="2"/>
  <c r="R1300" i="2" s="1"/>
  <c r="O1300" i="2"/>
  <c r="P1300" i="2" s="1"/>
  <c r="X1737" i="2"/>
  <c r="V1737" i="2"/>
  <c r="T1737" i="2"/>
  <c r="Q1737" i="2"/>
  <c r="R1737" i="2" s="1"/>
  <c r="O1737" i="2"/>
  <c r="P1737" i="2" s="1"/>
  <c r="X1683" i="2"/>
  <c r="V1683" i="2"/>
  <c r="T1683" i="2"/>
  <c r="Q1683" i="2"/>
  <c r="R1683" i="2" s="1"/>
  <c r="O1683" i="2"/>
  <c r="P1683" i="2" s="1"/>
  <c r="X1597" i="2"/>
  <c r="V1597" i="2"/>
  <c r="T1597" i="2"/>
  <c r="Q1597" i="2"/>
  <c r="R1597" i="2" s="1"/>
  <c r="O1597" i="2"/>
  <c r="P1597" i="2" s="1"/>
  <c r="X1551" i="2"/>
  <c r="V1551" i="2"/>
  <c r="T1551" i="2"/>
  <c r="Q1551" i="2"/>
  <c r="R1551" i="2" s="1"/>
  <c r="O1551" i="2"/>
  <c r="P1551" i="2" s="1"/>
  <c r="X1494" i="2"/>
  <c r="V1494" i="2"/>
  <c r="T1494" i="2"/>
  <c r="Q1494" i="2"/>
  <c r="R1494" i="2" s="1"/>
  <c r="O1494" i="2"/>
  <c r="P1494" i="2" s="1"/>
  <c r="X1382" i="2"/>
  <c r="V1382" i="2"/>
  <c r="T1382" i="2"/>
  <c r="Q1382" i="2"/>
  <c r="R1382" i="2" s="1"/>
  <c r="O1382" i="2"/>
  <c r="P1382" i="2" s="1"/>
  <c r="X1367" i="2"/>
  <c r="V1367" i="2"/>
  <c r="T1367" i="2"/>
  <c r="Q1367" i="2"/>
  <c r="R1367" i="2" s="1"/>
  <c r="O1367" i="2"/>
  <c r="P1367" i="2" s="1"/>
  <c r="X1364" i="2"/>
  <c r="V1364" i="2"/>
  <c r="T1364" i="2"/>
  <c r="Q1364" i="2"/>
  <c r="R1364" i="2" s="1"/>
  <c r="O1364" i="2"/>
  <c r="P1364" i="2" s="1"/>
  <c r="X1359" i="2"/>
  <c r="V1359" i="2"/>
  <c r="T1359" i="2"/>
  <c r="Q1359" i="2"/>
  <c r="R1359" i="2" s="1"/>
  <c r="O1359" i="2"/>
  <c r="P1359" i="2" s="1"/>
  <c r="X1352" i="2"/>
  <c r="V1352" i="2"/>
  <c r="T1352" i="2"/>
  <c r="Q1352" i="2"/>
  <c r="R1352" i="2" s="1"/>
  <c r="O1352" i="2"/>
  <c r="P1352" i="2" s="1"/>
  <c r="X1339" i="2"/>
  <c r="V1339" i="2"/>
  <c r="T1339" i="2"/>
  <c r="Q1339" i="2"/>
  <c r="R1339" i="2" s="1"/>
  <c r="O1339" i="2"/>
  <c r="P1339" i="2" s="1"/>
  <c r="X1540" i="2"/>
  <c r="V1540" i="2"/>
  <c r="T1540" i="2"/>
  <c r="Q1540" i="2"/>
  <c r="R1540" i="2" s="1"/>
  <c r="O1540" i="2"/>
  <c r="P1540" i="2" s="1"/>
  <c r="X1524" i="2"/>
  <c r="V1524" i="2"/>
  <c r="T1524" i="2"/>
  <c r="Q1524" i="2"/>
  <c r="R1524" i="2" s="1"/>
  <c r="O1524" i="2"/>
  <c r="P1524" i="2" s="1"/>
  <c r="X1502" i="2"/>
  <c r="V1502" i="2"/>
  <c r="T1502" i="2"/>
  <c r="Q1502" i="2"/>
  <c r="R1502" i="2" s="1"/>
  <c r="O1502" i="2"/>
  <c r="P1502" i="2" s="1"/>
  <c r="X1734" i="2"/>
  <c r="V1734" i="2"/>
  <c r="T1734" i="2"/>
  <c r="Q1734" i="2"/>
  <c r="R1734" i="2" s="1"/>
  <c r="O1734" i="2"/>
  <c r="P1734" i="2" s="1"/>
  <c r="X1717" i="2"/>
  <c r="V1717" i="2"/>
  <c r="T1717" i="2"/>
  <c r="Q1717" i="2"/>
  <c r="R1717" i="2" s="1"/>
  <c r="O1717" i="2"/>
  <c r="P1717" i="2" s="1"/>
  <c r="X1637" i="2"/>
  <c r="V1637" i="2"/>
  <c r="T1637" i="2"/>
  <c r="Q1637" i="2"/>
  <c r="R1637" i="2" s="1"/>
  <c r="O1637" i="2"/>
  <c r="P1637" i="2" s="1"/>
  <c r="X1498" i="2"/>
  <c r="V1498" i="2"/>
  <c r="T1498" i="2"/>
  <c r="Q1498" i="2"/>
  <c r="R1498" i="2" s="1"/>
  <c r="O1498" i="2"/>
  <c r="P1498" i="2" s="1"/>
  <c r="X1496" i="2"/>
  <c r="V1496" i="2"/>
  <c r="T1496" i="2"/>
  <c r="Q1496" i="2"/>
  <c r="R1496" i="2" s="1"/>
  <c r="O1496" i="2"/>
  <c r="P1496" i="2" s="1"/>
  <c r="X1490" i="2"/>
  <c r="V1490" i="2"/>
  <c r="T1490" i="2"/>
  <c r="Q1490" i="2"/>
  <c r="R1490" i="2" s="1"/>
  <c r="O1490" i="2"/>
  <c r="P1490" i="2" s="1"/>
  <c r="X1440" i="2"/>
  <c r="V1440" i="2"/>
  <c r="T1440" i="2"/>
  <c r="Q1440" i="2"/>
  <c r="R1440" i="2" s="1"/>
  <c r="O1440" i="2"/>
  <c r="P1440" i="2" s="1"/>
  <c r="X1438" i="2"/>
  <c r="V1438" i="2"/>
  <c r="T1438" i="2"/>
  <c r="Q1438" i="2"/>
  <c r="R1438" i="2" s="1"/>
  <c r="O1438" i="2"/>
  <c r="P1438" i="2" s="1"/>
  <c r="X1386" i="2"/>
  <c r="V1386" i="2"/>
  <c r="T1386" i="2"/>
  <c r="Q1386" i="2"/>
  <c r="R1386" i="2" s="1"/>
  <c r="O1386" i="2"/>
  <c r="P1386" i="2" s="1"/>
  <c r="X1489" i="2"/>
  <c r="V1489" i="2"/>
  <c r="T1489" i="2"/>
  <c r="Q1489" i="2"/>
  <c r="R1489" i="2" s="1"/>
  <c r="O1489" i="2"/>
  <c r="P1489" i="2" s="1"/>
  <c r="X1435" i="2"/>
  <c r="V1435" i="2"/>
  <c r="T1435" i="2"/>
  <c r="Q1435" i="2"/>
  <c r="R1435" i="2" s="1"/>
  <c r="O1435" i="2"/>
  <c r="P1435" i="2" s="1"/>
  <c r="X1433" i="2"/>
  <c r="V1433" i="2"/>
  <c r="T1433" i="2"/>
  <c r="Q1433" i="2"/>
  <c r="R1433" i="2" s="1"/>
  <c r="O1433" i="2"/>
  <c r="P1433" i="2" s="1"/>
  <c r="X1411" i="2"/>
  <c r="V1411" i="2"/>
  <c r="T1411" i="2"/>
  <c r="Q1411" i="2"/>
  <c r="R1411" i="2" s="1"/>
  <c r="O1411" i="2"/>
  <c r="P1411" i="2" s="1"/>
  <c r="X1736" i="2"/>
  <c r="V1736" i="2"/>
  <c r="T1736" i="2"/>
  <c r="Q1736" i="2"/>
  <c r="R1736" i="2" s="1"/>
  <c r="O1736" i="2"/>
  <c r="P1736" i="2" s="1"/>
  <c r="X1703" i="2"/>
  <c r="V1703" i="2"/>
  <c r="T1703" i="2"/>
  <c r="Q1703" i="2"/>
  <c r="R1703" i="2" s="1"/>
  <c r="O1703" i="2"/>
  <c r="P1703" i="2" s="1"/>
  <c r="X1696" i="2"/>
  <c r="V1696" i="2"/>
  <c r="T1696" i="2"/>
  <c r="Q1696" i="2"/>
  <c r="R1696" i="2" s="1"/>
  <c r="O1696" i="2"/>
  <c r="P1696" i="2" s="1"/>
  <c r="X1694" i="2"/>
  <c r="V1694" i="2"/>
  <c r="T1694" i="2"/>
  <c r="Q1694" i="2"/>
  <c r="R1694" i="2" s="1"/>
  <c r="O1694" i="2"/>
  <c r="P1694" i="2" s="1"/>
  <c r="X1689" i="2"/>
  <c r="V1689" i="2"/>
  <c r="T1689" i="2"/>
  <c r="Q1689" i="2"/>
  <c r="R1689" i="2" s="1"/>
  <c r="O1689" i="2"/>
  <c r="P1689" i="2" s="1"/>
  <c r="X1610" i="2"/>
  <c r="V1610" i="2"/>
  <c r="T1610" i="2"/>
  <c r="Q1610" i="2"/>
  <c r="R1610" i="2" s="1"/>
  <c r="O1610" i="2"/>
  <c r="P1610" i="2" s="1"/>
  <c r="X1575" i="2"/>
  <c r="V1575" i="2"/>
  <c r="T1575" i="2"/>
  <c r="Q1575" i="2"/>
  <c r="R1575" i="2" s="1"/>
  <c r="O1575" i="2"/>
  <c r="P1575" i="2" s="1"/>
  <c r="X1537" i="2"/>
  <c r="V1537" i="2"/>
  <c r="T1537" i="2"/>
  <c r="Q1537" i="2"/>
  <c r="R1537" i="2" s="1"/>
  <c r="O1537" i="2"/>
  <c r="P1537" i="2" s="1"/>
  <c r="X1516" i="2"/>
  <c r="V1516" i="2"/>
  <c r="T1516" i="2"/>
  <c r="Q1516" i="2"/>
  <c r="R1516" i="2" s="1"/>
  <c r="O1516" i="2"/>
  <c r="P1516" i="2" s="1"/>
  <c r="X1508" i="2"/>
  <c r="V1508" i="2"/>
  <c r="T1508" i="2"/>
  <c r="Q1508" i="2"/>
  <c r="R1508" i="2" s="1"/>
  <c r="O1508" i="2"/>
  <c r="P1508" i="2" s="1"/>
  <c r="X1503" i="2"/>
  <c r="V1503" i="2"/>
  <c r="T1503" i="2"/>
  <c r="Q1503" i="2"/>
  <c r="R1503" i="2" s="1"/>
  <c r="O1503" i="2"/>
  <c r="P1503" i="2" s="1"/>
  <c r="X1500" i="2"/>
  <c r="V1500" i="2"/>
  <c r="T1500" i="2"/>
  <c r="Q1500" i="2"/>
  <c r="R1500" i="2" s="1"/>
  <c r="O1500" i="2"/>
  <c r="P1500" i="2" s="1"/>
  <c r="X1488" i="2"/>
  <c r="V1488" i="2"/>
  <c r="T1488" i="2"/>
  <c r="Q1488" i="2"/>
  <c r="R1488" i="2" s="1"/>
  <c r="O1488" i="2"/>
  <c r="P1488" i="2" s="1"/>
  <c r="X1483" i="2"/>
  <c r="V1483" i="2"/>
  <c r="T1483" i="2"/>
  <c r="Q1483" i="2"/>
  <c r="R1483" i="2" s="1"/>
  <c r="O1483" i="2"/>
  <c r="P1483" i="2" s="1"/>
  <c r="X1481" i="2"/>
  <c r="V1481" i="2"/>
  <c r="T1481" i="2"/>
  <c r="Q1481" i="2"/>
  <c r="R1481" i="2" s="1"/>
  <c r="O1481" i="2"/>
  <c r="P1481" i="2" s="1"/>
  <c r="X1455" i="2"/>
  <c r="V1455" i="2"/>
  <c r="T1455" i="2"/>
  <c r="Q1455" i="2"/>
  <c r="R1455" i="2" s="1"/>
  <c r="O1455" i="2"/>
  <c r="P1455" i="2" s="1"/>
  <c r="X1444" i="2"/>
  <c r="V1444" i="2"/>
  <c r="T1444" i="2"/>
  <c r="Q1444" i="2"/>
  <c r="R1444" i="2" s="1"/>
  <c r="O1444" i="2"/>
  <c r="P1444" i="2" s="1"/>
  <c r="X1441" i="2"/>
  <c r="V1441" i="2"/>
  <c r="T1441" i="2"/>
  <c r="Q1441" i="2"/>
  <c r="R1441" i="2" s="1"/>
  <c r="O1441" i="2"/>
  <c r="P1441" i="2" s="1"/>
  <c r="X1384" i="2"/>
  <c r="V1384" i="2"/>
  <c r="T1384" i="2"/>
  <c r="Q1384" i="2"/>
  <c r="R1384" i="2" s="1"/>
  <c r="O1384" i="2"/>
  <c r="P1384" i="2" s="1"/>
  <c r="X1378" i="2"/>
  <c r="V1378" i="2"/>
  <c r="T1378" i="2"/>
  <c r="Q1378" i="2"/>
  <c r="R1378" i="2" s="1"/>
  <c r="O1378" i="2"/>
  <c r="P1378" i="2" s="1"/>
  <c r="X1365" i="2"/>
  <c r="V1365" i="2"/>
  <c r="T1365" i="2"/>
  <c r="Q1365" i="2"/>
  <c r="R1365" i="2" s="1"/>
  <c r="O1365" i="2"/>
  <c r="P1365" i="2" s="1"/>
  <c r="X1340" i="2"/>
  <c r="V1340" i="2"/>
  <c r="T1340" i="2"/>
  <c r="Q1340" i="2"/>
  <c r="R1340" i="2" s="1"/>
  <c r="O1340" i="2"/>
  <c r="P1340" i="2" s="1"/>
  <c r="X1335" i="2"/>
  <c r="V1335" i="2"/>
  <c r="T1335" i="2"/>
  <c r="Q1335" i="2"/>
  <c r="R1335" i="2" s="1"/>
  <c r="O1335" i="2"/>
  <c r="P1335" i="2" s="1"/>
  <c r="X1309" i="2"/>
  <c r="V1309" i="2"/>
  <c r="T1309" i="2"/>
  <c r="Q1309" i="2"/>
  <c r="R1309" i="2" s="1"/>
  <c r="O1309" i="2"/>
  <c r="P1309" i="2" s="1"/>
  <c r="X1299" i="2"/>
  <c r="V1299" i="2"/>
  <c r="T1299" i="2"/>
  <c r="Q1299" i="2"/>
  <c r="R1299" i="2" s="1"/>
  <c r="O1299" i="2"/>
  <c r="P1299" i="2" s="1"/>
  <c r="X4048" i="2"/>
  <c r="V4048" i="2"/>
  <c r="T4048" i="2"/>
  <c r="Q4048" i="2"/>
  <c r="R4048" i="2" s="1"/>
  <c r="O4048" i="2"/>
  <c r="P4048" i="2" s="1"/>
  <c r="X4047" i="2"/>
  <c r="V4047" i="2"/>
  <c r="T4047" i="2"/>
  <c r="Q4047" i="2"/>
  <c r="R4047" i="2" s="1"/>
  <c r="O4047" i="2"/>
  <c r="P4047" i="2" s="1"/>
  <c r="X4046" i="2"/>
  <c r="V4046" i="2"/>
  <c r="T4046" i="2"/>
  <c r="Q4046" i="2"/>
  <c r="R4046" i="2" s="1"/>
  <c r="O4046" i="2"/>
  <c r="P4046" i="2" s="1"/>
  <c r="X4045" i="2"/>
  <c r="V4045" i="2"/>
  <c r="T4045" i="2"/>
  <c r="Q4045" i="2"/>
  <c r="R4045" i="2" s="1"/>
  <c r="O4045" i="2"/>
  <c r="P4045" i="2" s="1"/>
  <c r="X4044" i="2"/>
  <c r="V4044" i="2"/>
  <c r="T4044" i="2"/>
  <c r="Q4044" i="2"/>
  <c r="R4044" i="2" s="1"/>
  <c r="O4044" i="2"/>
  <c r="P4044" i="2" s="1"/>
  <c r="X4043" i="2"/>
  <c r="V4043" i="2"/>
  <c r="T4043" i="2"/>
  <c r="Q4043" i="2"/>
  <c r="R4043" i="2" s="1"/>
  <c r="O4043" i="2"/>
  <c r="P4043" i="2" s="1"/>
  <c r="X4042" i="2"/>
  <c r="V4042" i="2"/>
  <c r="T4042" i="2"/>
  <c r="Q4042" i="2"/>
  <c r="R4042" i="2" s="1"/>
  <c r="O4042" i="2"/>
  <c r="P4042" i="2" s="1"/>
  <c r="X4041" i="2"/>
  <c r="V4041" i="2"/>
  <c r="T4041" i="2"/>
  <c r="Q4041" i="2"/>
  <c r="R4041" i="2" s="1"/>
  <c r="O4041" i="2"/>
  <c r="P4041" i="2" s="1"/>
  <c r="X4040" i="2"/>
  <c r="V4040" i="2"/>
  <c r="T4040" i="2"/>
  <c r="Q4040" i="2"/>
  <c r="R4040" i="2" s="1"/>
  <c r="O4040" i="2"/>
  <c r="P4040" i="2" s="1"/>
  <c r="X4039" i="2"/>
  <c r="V4039" i="2"/>
  <c r="T4039" i="2"/>
  <c r="Q4039" i="2"/>
  <c r="R4039" i="2" s="1"/>
  <c r="O4039" i="2"/>
  <c r="P4039" i="2" s="1"/>
  <c r="X4038" i="2"/>
  <c r="V4038" i="2"/>
  <c r="T4038" i="2"/>
  <c r="Q4038" i="2"/>
  <c r="R4038" i="2" s="1"/>
  <c r="O4038" i="2"/>
  <c r="P4038" i="2" s="1"/>
  <c r="X4037" i="2"/>
  <c r="V4037" i="2"/>
  <c r="T4037" i="2"/>
  <c r="Q4037" i="2"/>
  <c r="R4037" i="2" s="1"/>
  <c r="O4037" i="2"/>
  <c r="P4037" i="2" s="1"/>
  <c r="X4036" i="2"/>
  <c r="V4036" i="2"/>
  <c r="T4036" i="2"/>
  <c r="Q4036" i="2"/>
  <c r="R4036" i="2" s="1"/>
  <c r="O4036" i="2"/>
  <c r="P4036" i="2" s="1"/>
  <c r="X4035" i="2"/>
  <c r="V4035" i="2"/>
  <c r="T4035" i="2"/>
  <c r="Q4035" i="2"/>
  <c r="R4035" i="2" s="1"/>
  <c r="O4035" i="2"/>
  <c r="P4035" i="2" s="1"/>
  <c r="X4034" i="2"/>
  <c r="V4034" i="2"/>
  <c r="T4034" i="2"/>
  <c r="Q4034" i="2"/>
  <c r="R4034" i="2" s="1"/>
  <c r="O4034" i="2"/>
  <c r="P4034" i="2" s="1"/>
  <c r="X4033" i="2"/>
  <c r="V4033" i="2"/>
  <c r="T4033" i="2"/>
  <c r="Q4033" i="2"/>
  <c r="R4033" i="2" s="1"/>
  <c r="O4033" i="2"/>
  <c r="P4033" i="2" s="1"/>
  <c r="X4032" i="2"/>
  <c r="V4032" i="2"/>
  <c r="T4032" i="2"/>
  <c r="Q4032" i="2"/>
  <c r="R4032" i="2" s="1"/>
  <c r="O4032" i="2"/>
  <c r="P4032" i="2" s="1"/>
  <c r="X4031" i="2"/>
  <c r="V4031" i="2"/>
  <c r="T4031" i="2"/>
  <c r="Q4031" i="2"/>
  <c r="R4031" i="2" s="1"/>
  <c r="O4031" i="2"/>
  <c r="P4031" i="2" s="1"/>
  <c r="X4030" i="2"/>
  <c r="V4030" i="2"/>
  <c r="T4030" i="2"/>
  <c r="Q4030" i="2"/>
  <c r="R4030" i="2" s="1"/>
  <c r="O4030" i="2"/>
  <c r="P4030" i="2" s="1"/>
  <c r="X4029" i="2"/>
  <c r="V4029" i="2"/>
  <c r="T4029" i="2"/>
  <c r="Q4029" i="2"/>
  <c r="R4029" i="2" s="1"/>
  <c r="O4029" i="2"/>
  <c r="P4029" i="2" s="1"/>
  <c r="X4028" i="2"/>
  <c r="V4028" i="2"/>
  <c r="T4028" i="2"/>
  <c r="Q4028" i="2"/>
  <c r="R4028" i="2" s="1"/>
  <c r="O4028" i="2"/>
  <c r="P4028" i="2" s="1"/>
  <c r="X4027" i="2"/>
  <c r="V4027" i="2"/>
  <c r="T4027" i="2"/>
  <c r="Q4027" i="2"/>
  <c r="R4027" i="2" s="1"/>
  <c r="O4027" i="2"/>
  <c r="P4027" i="2" s="1"/>
  <c r="X4026" i="2"/>
  <c r="V4026" i="2"/>
  <c r="T4026" i="2"/>
  <c r="Q4026" i="2"/>
  <c r="R4026" i="2" s="1"/>
  <c r="O4026" i="2"/>
  <c r="P4026" i="2" s="1"/>
  <c r="X4025" i="2"/>
  <c r="V4025" i="2"/>
  <c r="T4025" i="2"/>
  <c r="Q4025" i="2"/>
  <c r="R4025" i="2" s="1"/>
  <c r="O4025" i="2"/>
  <c r="P4025" i="2" s="1"/>
  <c r="X4024" i="2"/>
  <c r="V4024" i="2"/>
  <c r="T4024" i="2"/>
  <c r="Q4024" i="2"/>
  <c r="R4024" i="2" s="1"/>
  <c r="O4024" i="2"/>
  <c r="P4024" i="2" s="1"/>
  <c r="X4023" i="2"/>
  <c r="V4023" i="2"/>
  <c r="T4023" i="2"/>
  <c r="Q4023" i="2"/>
  <c r="R4023" i="2" s="1"/>
  <c r="O4023" i="2"/>
  <c r="P4023" i="2" s="1"/>
  <c r="X4022" i="2"/>
  <c r="V4022" i="2"/>
  <c r="T4022" i="2"/>
  <c r="Q4022" i="2"/>
  <c r="R4022" i="2" s="1"/>
  <c r="O4022" i="2"/>
  <c r="P4022" i="2" s="1"/>
  <c r="X4021" i="2"/>
  <c r="V4021" i="2"/>
  <c r="T4021" i="2"/>
  <c r="Q4021" i="2"/>
  <c r="R4021" i="2" s="1"/>
  <c r="O4021" i="2"/>
  <c r="P4021" i="2" s="1"/>
  <c r="X4020" i="2"/>
  <c r="V4020" i="2"/>
  <c r="T4020" i="2"/>
  <c r="Q4020" i="2"/>
  <c r="R4020" i="2" s="1"/>
  <c r="O4020" i="2"/>
  <c r="P4020" i="2" s="1"/>
  <c r="X4019" i="2"/>
  <c r="V4019" i="2"/>
  <c r="T4019" i="2"/>
  <c r="Q4019" i="2"/>
  <c r="R4019" i="2" s="1"/>
  <c r="O4019" i="2"/>
  <c r="P4019" i="2" s="1"/>
  <c r="X4018" i="2"/>
  <c r="V4018" i="2"/>
  <c r="T4018" i="2"/>
  <c r="Q4018" i="2"/>
  <c r="R4018" i="2" s="1"/>
  <c r="O4018" i="2"/>
  <c r="P4018" i="2" s="1"/>
  <c r="X4017" i="2"/>
  <c r="V4017" i="2"/>
  <c r="T4017" i="2"/>
  <c r="Q4017" i="2"/>
  <c r="R4017" i="2" s="1"/>
  <c r="O4017" i="2"/>
  <c r="P4017" i="2" s="1"/>
  <c r="X4016" i="2"/>
  <c r="V4016" i="2"/>
  <c r="T4016" i="2"/>
  <c r="Q4016" i="2"/>
  <c r="R4016" i="2" s="1"/>
  <c r="O4016" i="2"/>
  <c r="P4016" i="2" s="1"/>
  <c r="X4015" i="2"/>
  <c r="V4015" i="2"/>
  <c r="T4015" i="2"/>
  <c r="Q4015" i="2"/>
  <c r="R4015" i="2" s="1"/>
  <c r="O4015" i="2"/>
  <c r="P4015" i="2" s="1"/>
  <c r="X4014" i="2"/>
  <c r="V4014" i="2"/>
  <c r="T4014" i="2"/>
  <c r="Q4014" i="2"/>
  <c r="R4014" i="2" s="1"/>
  <c r="O4014" i="2"/>
  <c r="P4014" i="2" s="1"/>
  <c r="X4013" i="2"/>
  <c r="V4013" i="2"/>
  <c r="T4013" i="2"/>
  <c r="Q4013" i="2"/>
  <c r="R4013" i="2" s="1"/>
  <c r="O4013" i="2"/>
  <c r="P4013" i="2" s="1"/>
  <c r="X4012" i="2"/>
  <c r="V4012" i="2"/>
  <c r="T4012" i="2"/>
  <c r="Q4012" i="2"/>
  <c r="R4012" i="2" s="1"/>
  <c r="O4012" i="2"/>
  <c r="P4012" i="2" s="1"/>
  <c r="X4011" i="2"/>
  <c r="V4011" i="2"/>
  <c r="T4011" i="2"/>
  <c r="Q4011" i="2"/>
  <c r="R4011" i="2" s="1"/>
  <c r="O4011" i="2"/>
  <c r="P4011" i="2" s="1"/>
  <c r="X4010" i="2"/>
  <c r="V4010" i="2"/>
  <c r="T4010" i="2"/>
  <c r="Q4010" i="2"/>
  <c r="R4010" i="2" s="1"/>
  <c r="O4010" i="2"/>
  <c r="P4010" i="2" s="1"/>
  <c r="X4009" i="2"/>
  <c r="V4009" i="2"/>
  <c r="T4009" i="2"/>
  <c r="Q4009" i="2"/>
  <c r="R4009" i="2" s="1"/>
  <c r="O4009" i="2"/>
  <c r="P4009" i="2" s="1"/>
  <c r="X4008" i="2"/>
  <c r="V4008" i="2"/>
  <c r="T4008" i="2"/>
  <c r="Q4008" i="2"/>
  <c r="R4008" i="2" s="1"/>
  <c r="O4008" i="2"/>
  <c r="P4008" i="2" s="1"/>
  <c r="X4007" i="2"/>
  <c r="V4007" i="2"/>
  <c r="T4007" i="2"/>
  <c r="Q4007" i="2"/>
  <c r="R4007" i="2" s="1"/>
  <c r="O4007" i="2"/>
  <c r="P4007" i="2" s="1"/>
  <c r="Z4006" i="2"/>
  <c r="X4006" i="2"/>
  <c r="V4006" i="2"/>
  <c r="T4006" i="2"/>
  <c r="Q4006" i="2"/>
  <c r="R4006" i="2" s="1"/>
  <c r="O4006" i="2"/>
  <c r="P4006" i="2" s="1"/>
  <c r="X4005" i="2"/>
  <c r="V4005" i="2"/>
  <c r="T4005" i="2"/>
  <c r="Q4005" i="2"/>
  <c r="R4005" i="2" s="1"/>
  <c r="O4005" i="2"/>
  <c r="P4005" i="2" s="1"/>
  <c r="X4004" i="2"/>
  <c r="V4004" i="2"/>
  <c r="T4004" i="2"/>
  <c r="Q4004" i="2"/>
  <c r="R4004" i="2" s="1"/>
  <c r="O4004" i="2"/>
  <c r="P4004" i="2" s="1"/>
  <c r="X4003" i="2"/>
  <c r="V4003" i="2"/>
  <c r="T4003" i="2"/>
  <c r="Q4003" i="2"/>
  <c r="R4003" i="2" s="1"/>
  <c r="O4003" i="2"/>
  <c r="P4003" i="2" s="1"/>
  <c r="X4002" i="2"/>
  <c r="V4002" i="2"/>
  <c r="T4002" i="2"/>
  <c r="Q4002" i="2"/>
  <c r="R4002" i="2" s="1"/>
  <c r="O4002" i="2"/>
  <c r="P4002" i="2" s="1"/>
  <c r="X4001" i="2"/>
  <c r="V4001" i="2"/>
  <c r="T4001" i="2"/>
  <c r="Q4001" i="2"/>
  <c r="R4001" i="2" s="1"/>
  <c r="O4001" i="2"/>
  <c r="P4001" i="2" s="1"/>
  <c r="X4000" i="2"/>
  <c r="V4000" i="2"/>
  <c r="T4000" i="2"/>
  <c r="Q4000" i="2"/>
  <c r="R4000" i="2" s="1"/>
  <c r="O4000" i="2"/>
  <c r="P4000" i="2" s="1"/>
  <c r="X3999" i="2"/>
  <c r="V3999" i="2"/>
  <c r="T3999" i="2"/>
  <c r="Q3999" i="2"/>
  <c r="R3999" i="2" s="1"/>
  <c r="O3999" i="2"/>
  <c r="P3999" i="2" s="1"/>
  <c r="X3996" i="2"/>
  <c r="V3996" i="2"/>
  <c r="T3996" i="2"/>
  <c r="Q3996" i="2"/>
  <c r="R3996" i="2" s="1"/>
  <c r="O3996" i="2"/>
  <c r="P3996" i="2" s="1"/>
  <c r="Z3995" i="2"/>
  <c r="X3995" i="2"/>
  <c r="V3995" i="2"/>
  <c r="T3995" i="2"/>
  <c r="Q3995" i="2"/>
  <c r="R3995" i="2" s="1"/>
  <c r="O3995" i="2"/>
  <c r="P3995" i="2" s="1"/>
  <c r="X3992" i="2"/>
  <c r="V3992" i="2"/>
  <c r="T3992" i="2"/>
  <c r="Q3992" i="2"/>
  <c r="R3992" i="2" s="1"/>
  <c r="O3992" i="2"/>
  <c r="P3992" i="2" s="1"/>
  <c r="X3991" i="2"/>
  <c r="V3991" i="2"/>
  <c r="T3991" i="2"/>
  <c r="Q3991" i="2"/>
  <c r="R3991" i="2" s="1"/>
  <c r="O3991" i="2"/>
  <c r="P3991" i="2" s="1"/>
  <c r="X3990" i="2"/>
  <c r="V3990" i="2"/>
  <c r="T3990" i="2"/>
  <c r="Q3990" i="2"/>
  <c r="R3990" i="2" s="1"/>
  <c r="O3990" i="2"/>
  <c r="P3990" i="2" s="1"/>
  <c r="X3989" i="2"/>
  <c r="V3989" i="2"/>
  <c r="T3989" i="2"/>
  <c r="Q3989" i="2"/>
  <c r="R3989" i="2" s="1"/>
  <c r="O3989" i="2"/>
  <c r="P3989" i="2" s="1"/>
  <c r="X3988" i="2"/>
  <c r="V3988" i="2"/>
  <c r="T3988" i="2"/>
  <c r="Q3988" i="2"/>
  <c r="R3988" i="2" s="1"/>
  <c r="O3988" i="2"/>
  <c r="P3988" i="2" s="1"/>
  <c r="X3987" i="2"/>
  <c r="V3987" i="2"/>
  <c r="T3987" i="2"/>
  <c r="Q3987" i="2"/>
  <c r="R3987" i="2" s="1"/>
  <c r="O3987" i="2"/>
  <c r="P3987" i="2" s="1"/>
  <c r="X3986" i="2"/>
  <c r="V3986" i="2"/>
  <c r="T3986" i="2"/>
  <c r="Q3986" i="2"/>
  <c r="R3986" i="2" s="1"/>
  <c r="O3986" i="2"/>
  <c r="P3986" i="2" s="1"/>
  <c r="X3985" i="2"/>
  <c r="V3985" i="2"/>
  <c r="T3985" i="2"/>
  <c r="Q3985" i="2"/>
  <c r="R3985" i="2" s="1"/>
  <c r="O3985" i="2"/>
  <c r="P3985" i="2" s="1"/>
  <c r="X3984" i="2"/>
  <c r="V3984" i="2"/>
  <c r="T3984" i="2"/>
  <c r="Q3984" i="2"/>
  <c r="R3984" i="2" s="1"/>
  <c r="O3984" i="2"/>
  <c r="P3984" i="2" s="1"/>
  <c r="X3983" i="2"/>
  <c r="V3983" i="2"/>
  <c r="T3983" i="2"/>
  <c r="Q3983" i="2"/>
  <c r="R3983" i="2" s="1"/>
  <c r="O3983" i="2"/>
  <c r="P3983" i="2" s="1"/>
  <c r="X3982" i="2"/>
  <c r="V3982" i="2"/>
  <c r="T3982" i="2"/>
  <c r="Q3982" i="2"/>
  <c r="R3982" i="2" s="1"/>
  <c r="O3982" i="2"/>
  <c r="P3982" i="2" s="1"/>
  <c r="X3981" i="2"/>
  <c r="V3981" i="2"/>
  <c r="T3981" i="2"/>
  <c r="Q3981" i="2"/>
  <c r="R3981" i="2" s="1"/>
  <c r="O3981" i="2"/>
  <c r="P3981" i="2" s="1"/>
  <c r="X3980" i="2"/>
  <c r="V3980" i="2"/>
  <c r="T3980" i="2"/>
  <c r="Q3980" i="2"/>
  <c r="R3980" i="2" s="1"/>
  <c r="O3980" i="2"/>
  <c r="P3980" i="2" s="1"/>
  <c r="X3979" i="2"/>
  <c r="V3979" i="2"/>
  <c r="T3979" i="2"/>
  <c r="Q3979" i="2"/>
  <c r="R3979" i="2" s="1"/>
  <c r="O3979" i="2"/>
  <c r="P3979" i="2" s="1"/>
  <c r="X3978" i="2"/>
  <c r="V3978" i="2"/>
  <c r="T3978" i="2"/>
  <c r="Q3978" i="2"/>
  <c r="R3978" i="2" s="1"/>
  <c r="O3978" i="2"/>
  <c r="P3978" i="2" s="1"/>
  <c r="X3977" i="2"/>
  <c r="V3977" i="2"/>
  <c r="T3977" i="2"/>
  <c r="Q3977" i="2"/>
  <c r="R3977" i="2" s="1"/>
  <c r="O3977" i="2"/>
  <c r="P3977" i="2" s="1"/>
  <c r="X3976" i="2"/>
  <c r="V3976" i="2"/>
  <c r="T3976" i="2"/>
  <c r="Q3976" i="2"/>
  <c r="R3976" i="2" s="1"/>
  <c r="O3976" i="2"/>
  <c r="P3976" i="2" s="1"/>
  <c r="X3975" i="2"/>
  <c r="V3975" i="2"/>
  <c r="T3975" i="2"/>
  <c r="Q3975" i="2"/>
  <c r="R3975" i="2" s="1"/>
  <c r="O3975" i="2"/>
  <c r="P3975" i="2" s="1"/>
  <c r="X3974" i="2"/>
  <c r="V3974" i="2"/>
  <c r="T3974" i="2"/>
  <c r="Q3974" i="2"/>
  <c r="R3974" i="2" s="1"/>
  <c r="O3974" i="2"/>
  <c r="P3974" i="2" s="1"/>
  <c r="X3973" i="2"/>
  <c r="V3973" i="2"/>
  <c r="T3973" i="2"/>
  <c r="Q3973" i="2"/>
  <c r="R3973" i="2" s="1"/>
  <c r="O3973" i="2"/>
  <c r="P3973" i="2" s="1"/>
  <c r="X3972" i="2"/>
  <c r="V3972" i="2"/>
  <c r="T3972" i="2"/>
  <c r="Q3972" i="2"/>
  <c r="R3972" i="2" s="1"/>
  <c r="O3972" i="2"/>
  <c r="P3972" i="2" s="1"/>
  <c r="X3971" i="2"/>
  <c r="V3971" i="2"/>
  <c r="T3971" i="2"/>
  <c r="Q3971" i="2"/>
  <c r="R3971" i="2" s="1"/>
  <c r="O3971" i="2"/>
  <c r="P3971" i="2" s="1"/>
  <c r="X3970" i="2"/>
  <c r="V3970" i="2"/>
  <c r="T3970" i="2"/>
  <c r="Q3970" i="2"/>
  <c r="R3970" i="2" s="1"/>
  <c r="O3970" i="2"/>
  <c r="P3970" i="2" s="1"/>
  <c r="X3969" i="2"/>
  <c r="V3969" i="2"/>
  <c r="T3969" i="2"/>
  <c r="Q3969" i="2"/>
  <c r="R3969" i="2" s="1"/>
  <c r="O3969" i="2"/>
  <c r="P3969" i="2" s="1"/>
  <c r="X3968" i="2"/>
  <c r="V3968" i="2"/>
  <c r="T3968" i="2"/>
  <c r="Q3968" i="2"/>
  <c r="R3968" i="2" s="1"/>
  <c r="O3968" i="2"/>
  <c r="P3968" i="2" s="1"/>
  <c r="X3967" i="2"/>
  <c r="V3967" i="2"/>
  <c r="T3967" i="2"/>
  <c r="Q3967" i="2"/>
  <c r="R3967" i="2" s="1"/>
  <c r="O3967" i="2"/>
  <c r="P3967" i="2" s="1"/>
  <c r="X3966" i="2"/>
  <c r="V3966" i="2"/>
  <c r="T3966" i="2"/>
  <c r="Q3966" i="2"/>
  <c r="R3966" i="2" s="1"/>
  <c r="O3966" i="2"/>
  <c r="P3966" i="2" s="1"/>
  <c r="X3965" i="2"/>
  <c r="V3965" i="2"/>
  <c r="T3965" i="2"/>
  <c r="Q3965" i="2"/>
  <c r="R3965" i="2" s="1"/>
  <c r="O3965" i="2"/>
  <c r="P3965" i="2" s="1"/>
  <c r="X3964" i="2"/>
  <c r="V3964" i="2"/>
  <c r="T3964" i="2"/>
  <c r="Q3964" i="2"/>
  <c r="R3964" i="2" s="1"/>
  <c r="O3964" i="2"/>
  <c r="P3964" i="2" s="1"/>
  <c r="X3963" i="2"/>
  <c r="V3963" i="2"/>
  <c r="T3963" i="2"/>
  <c r="Q3963" i="2"/>
  <c r="R3963" i="2" s="1"/>
  <c r="O3963" i="2"/>
  <c r="P3963" i="2" s="1"/>
  <c r="X3962" i="2"/>
  <c r="V3962" i="2"/>
  <c r="T3962" i="2"/>
  <c r="Q3962" i="2"/>
  <c r="R3962" i="2" s="1"/>
  <c r="O3962" i="2"/>
  <c r="P3962" i="2" s="1"/>
  <c r="X3961" i="2"/>
  <c r="V3961" i="2"/>
  <c r="T3961" i="2"/>
  <c r="Q3961" i="2"/>
  <c r="R3961" i="2" s="1"/>
  <c r="O3961" i="2"/>
  <c r="P3961" i="2" s="1"/>
  <c r="X3960" i="2"/>
  <c r="V3960" i="2"/>
  <c r="T3960" i="2"/>
  <c r="Q3960" i="2"/>
  <c r="R3960" i="2" s="1"/>
  <c r="O3960" i="2"/>
  <c r="P3960" i="2" s="1"/>
  <c r="X3959" i="2"/>
  <c r="V3959" i="2"/>
  <c r="T3959" i="2"/>
  <c r="Q3959" i="2"/>
  <c r="R3959" i="2" s="1"/>
  <c r="O3959" i="2"/>
  <c r="P3959" i="2" s="1"/>
  <c r="X3958" i="2"/>
  <c r="V3958" i="2"/>
  <c r="T3958" i="2"/>
  <c r="Q3958" i="2"/>
  <c r="R3958" i="2" s="1"/>
  <c r="O3958" i="2"/>
  <c r="P3958" i="2" s="1"/>
  <c r="X3957" i="2"/>
  <c r="V3957" i="2"/>
  <c r="T3957" i="2"/>
  <c r="Q3957" i="2"/>
  <c r="R3957" i="2" s="1"/>
  <c r="O3957" i="2"/>
  <c r="P3957" i="2" s="1"/>
  <c r="X3956" i="2"/>
  <c r="V3956" i="2"/>
  <c r="T3956" i="2"/>
  <c r="Q3956" i="2"/>
  <c r="R3956" i="2" s="1"/>
  <c r="O3956" i="2"/>
  <c r="P3956" i="2" s="1"/>
  <c r="X3955" i="2"/>
  <c r="V3955" i="2"/>
  <c r="T3955" i="2"/>
  <c r="Q3955" i="2"/>
  <c r="R3955" i="2" s="1"/>
  <c r="O3955" i="2"/>
  <c r="P3955" i="2" s="1"/>
  <c r="X3954" i="2"/>
  <c r="V3954" i="2"/>
  <c r="T3954" i="2"/>
  <c r="Q3954" i="2"/>
  <c r="R3954" i="2" s="1"/>
  <c r="O3954" i="2"/>
  <c r="P3954" i="2" s="1"/>
  <c r="X3953" i="2"/>
  <c r="V3953" i="2"/>
  <c r="T3953" i="2"/>
  <c r="Q3953" i="2"/>
  <c r="R3953" i="2" s="1"/>
  <c r="O3953" i="2"/>
  <c r="P3953" i="2" s="1"/>
  <c r="X3952" i="2"/>
  <c r="V3952" i="2"/>
  <c r="T3952" i="2"/>
  <c r="Q3952" i="2"/>
  <c r="R3952" i="2" s="1"/>
  <c r="O3952" i="2"/>
  <c r="P3952" i="2" s="1"/>
  <c r="X3951" i="2"/>
  <c r="V3951" i="2"/>
  <c r="T3951" i="2"/>
  <c r="Q3951" i="2"/>
  <c r="R3951" i="2" s="1"/>
  <c r="O3951" i="2"/>
  <c r="P3951" i="2" s="1"/>
  <c r="X3950" i="2"/>
  <c r="V3950" i="2"/>
  <c r="T3950" i="2"/>
  <c r="Q3950" i="2"/>
  <c r="R3950" i="2" s="1"/>
  <c r="O3950" i="2"/>
  <c r="P3950" i="2" s="1"/>
  <c r="X3949" i="2"/>
  <c r="V3949" i="2"/>
  <c r="T3949" i="2"/>
  <c r="Q3949" i="2"/>
  <c r="R3949" i="2" s="1"/>
  <c r="O3949" i="2"/>
  <c r="P3949" i="2" s="1"/>
  <c r="X3948" i="2"/>
  <c r="V3948" i="2"/>
  <c r="T3948" i="2"/>
  <c r="Q3948" i="2"/>
  <c r="R3948" i="2" s="1"/>
  <c r="O3948" i="2"/>
  <c r="P3948" i="2" s="1"/>
  <c r="X3947" i="2"/>
  <c r="V3947" i="2"/>
  <c r="T3947" i="2"/>
  <c r="Q3947" i="2"/>
  <c r="R3947" i="2" s="1"/>
  <c r="O3947" i="2"/>
  <c r="P3947" i="2" s="1"/>
  <c r="X3946" i="2"/>
  <c r="V3946" i="2"/>
  <c r="T3946" i="2"/>
  <c r="Q3946" i="2"/>
  <c r="R3946" i="2" s="1"/>
  <c r="O3946" i="2"/>
  <c r="P3946" i="2" s="1"/>
  <c r="X3945" i="2"/>
  <c r="V3945" i="2"/>
  <c r="T3945" i="2"/>
  <c r="Q3945" i="2"/>
  <c r="R3945" i="2" s="1"/>
  <c r="O3945" i="2"/>
  <c r="P3945" i="2" s="1"/>
  <c r="X3944" i="2"/>
  <c r="V3944" i="2"/>
  <c r="T3944" i="2"/>
  <c r="Q3944" i="2"/>
  <c r="R3944" i="2" s="1"/>
  <c r="O3944" i="2"/>
  <c r="P3944" i="2" s="1"/>
  <c r="X3943" i="2"/>
  <c r="V3943" i="2"/>
  <c r="T3943" i="2"/>
  <c r="Q3943" i="2"/>
  <c r="R3943" i="2" s="1"/>
  <c r="O3943" i="2"/>
  <c r="P3943" i="2" s="1"/>
  <c r="X3942" i="2"/>
  <c r="V3942" i="2"/>
  <c r="T3942" i="2"/>
  <c r="Q3942" i="2"/>
  <c r="R3942" i="2" s="1"/>
  <c r="O3942" i="2"/>
  <c r="P3942" i="2" s="1"/>
  <c r="X3941" i="2"/>
  <c r="V3941" i="2"/>
  <c r="T3941" i="2"/>
  <c r="Q3941" i="2"/>
  <c r="R3941" i="2" s="1"/>
  <c r="O3941" i="2"/>
  <c r="P3941" i="2" s="1"/>
  <c r="X3940" i="2"/>
  <c r="V3940" i="2"/>
  <c r="T3940" i="2"/>
  <c r="Q3940" i="2"/>
  <c r="R3940" i="2" s="1"/>
  <c r="O3940" i="2"/>
  <c r="P3940" i="2" s="1"/>
  <c r="X3939" i="2"/>
  <c r="V3939" i="2"/>
  <c r="T3939" i="2"/>
  <c r="Q3939" i="2"/>
  <c r="R3939" i="2" s="1"/>
  <c r="O3939" i="2"/>
  <c r="P3939" i="2" s="1"/>
  <c r="X3938" i="2"/>
  <c r="V3938" i="2"/>
  <c r="T3938" i="2"/>
  <c r="Q3938" i="2"/>
  <c r="R3938" i="2" s="1"/>
  <c r="O3938" i="2"/>
  <c r="P3938" i="2" s="1"/>
  <c r="X3937" i="2"/>
  <c r="V3937" i="2"/>
  <c r="T3937" i="2"/>
  <c r="Q3937" i="2"/>
  <c r="R3937" i="2" s="1"/>
  <c r="O3937" i="2"/>
  <c r="P3937" i="2" s="1"/>
  <c r="X3936" i="2"/>
  <c r="V3936" i="2"/>
  <c r="T3936" i="2"/>
  <c r="Q3936" i="2"/>
  <c r="R3936" i="2" s="1"/>
  <c r="O3936" i="2"/>
  <c r="P3936" i="2" s="1"/>
  <c r="X3935" i="2"/>
  <c r="V3935" i="2"/>
  <c r="T3935" i="2"/>
  <c r="Q3935" i="2"/>
  <c r="R3935" i="2" s="1"/>
  <c r="O3935" i="2"/>
  <c r="P3935" i="2" s="1"/>
  <c r="X3934" i="2"/>
  <c r="V3934" i="2"/>
  <c r="T3934" i="2"/>
  <c r="Q3934" i="2"/>
  <c r="R3934" i="2" s="1"/>
  <c r="O3934" i="2"/>
  <c r="P3934" i="2" s="1"/>
  <c r="X3933" i="2"/>
  <c r="V3933" i="2"/>
  <c r="T3933" i="2"/>
  <c r="Q3933" i="2"/>
  <c r="R3933" i="2" s="1"/>
  <c r="O3933" i="2"/>
  <c r="P3933" i="2" s="1"/>
  <c r="X3932" i="2"/>
  <c r="V3932" i="2"/>
  <c r="T3932" i="2"/>
  <c r="Q3932" i="2"/>
  <c r="R3932" i="2" s="1"/>
  <c r="O3932" i="2"/>
  <c r="P3932" i="2" s="1"/>
  <c r="X3931" i="2"/>
  <c r="V3931" i="2"/>
  <c r="T3931" i="2"/>
  <c r="Q3931" i="2"/>
  <c r="R3931" i="2" s="1"/>
  <c r="O3931" i="2"/>
  <c r="P3931" i="2" s="1"/>
  <c r="X3930" i="2"/>
  <c r="V3930" i="2"/>
  <c r="T3930" i="2"/>
  <c r="Q3930" i="2"/>
  <c r="R3930" i="2" s="1"/>
  <c r="O3930" i="2"/>
  <c r="P3930" i="2" s="1"/>
  <c r="X3929" i="2"/>
  <c r="V3929" i="2"/>
  <c r="T3929" i="2"/>
  <c r="Q3929" i="2"/>
  <c r="R3929" i="2" s="1"/>
  <c r="O3929" i="2"/>
  <c r="P3929" i="2" s="1"/>
  <c r="X3928" i="2"/>
  <c r="V3928" i="2"/>
  <c r="T3928" i="2"/>
  <c r="Q3928" i="2"/>
  <c r="R3928" i="2" s="1"/>
  <c r="O3928" i="2"/>
  <c r="P3928" i="2" s="1"/>
  <c r="X3927" i="2"/>
  <c r="V3927" i="2"/>
  <c r="T3927" i="2"/>
  <c r="Q3927" i="2"/>
  <c r="R3927" i="2" s="1"/>
  <c r="O3927" i="2"/>
  <c r="P3927" i="2" s="1"/>
  <c r="X3926" i="2"/>
  <c r="V3926" i="2"/>
  <c r="T3926" i="2"/>
  <c r="Q3926" i="2"/>
  <c r="R3926" i="2" s="1"/>
  <c r="O3926" i="2"/>
  <c r="P3926" i="2" s="1"/>
  <c r="X3925" i="2"/>
  <c r="V3925" i="2"/>
  <c r="T3925" i="2"/>
  <c r="Q3925" i="2"/>
  <c r="R3925" i="2" s="1"/>
  <c r="O3925" i="2"/>
  <c r="P3925" i="2" s="1"/>
  <c r="X3924" i="2"/>
  <c r="V3924" i="2"/>
  <c r="T3924" i="2"/>
  <c r="Q3924" i="2"/>
  <c r="R3924" i="2" s="1"/>
  <c r="O3924" i="2"/>
  <c r="P3924" i="2" s="1"/>
  <c r="X3923" i="2"/>
  <c r="V3923" i="2"/>
  <c r="T3923" i="2"/>
  <c r="Q3923" i="2"/>
  <c r="R3923" i="2" s="1"/>
  <c r="O3923" i="2"/>
  <c r="P3923" i="2" s="1"/>
  <c r="X3922" i="2"/>
  <c r="V3922" i="2"/>
  <c r="T3922" i="2"/>
  <c r="Q3922" i="2"/>
  <c r="R3922" i="2" s="1"/>
  <c r="O3922" i="2"/>
  <c r="P3922" i="2" s="1"/>
  <c r="X3921" i="2"/>
  <c r="V3921" i="2"/>
  <c r="T3921" i="2"/>
  <c r="Q3921" i="2"/>
  <c r="R3921" i="2" s="1"/>
  <c r="O3921" i="2"/>
  <c r="P3921" i="2" s="1"/>
  <c r="X3920" i="2"/>
  <c r="V3920" i="2"/>
  <c r="T3920" i="2"/>
  <c r="Q3920" i="2"/>
  <c r="R3920" i="2" s="1"/>
  <c r="O3920" i="2"/>
  <c r="P3920" i="2" s="1"/>
  <c r="X3919" i="2"/>
  <c r="V3919" i="2"/>
  <c r="T3919" i="2"/>
  <c r="Q3919" i="2"/>
  <c r="R3919" i="2" s="1"/>
  <c r="O3919" i="2"/>
  <c r="P3919" i="2" s="1"/>
  <c r="X3918" i="2"/>
  <c r="V3918" i="2"/>
  <c r="T3918" i="2"/>
  <c r="Q3918" i="2"/>
  <c r="R3918" i="2" s="1"/>
  <c r="O3918" i="2"/>
  <c r="P3918" i="2" s="1"/>
  <c r="X3917" i="2"/>
  <c r="V3917" i="2"/>
  <c r="T3917" i="2"/>
  <c r="Q3917" i="2"/>
  <c r="R3917" i="2" s="1"/>
  <c r="O3917" i="2"/>
  <c r="P3917" i="2" s="1"/>
  <c r="X3916" i="2"/>
  <c r="V3916" i="2"/>
  <c r="T3916" i="2"/>
  <c r="Q3916" i="2"/>
  <c r="R3916" i="2" s="1"/>
  <c r="O3916" i="2"/>
  <c r="P3916" i="2" s="1"/>
  <c r="X3915" i="2"/>
  <c r="V3915" i="2"/>
  <c r="T3915" i="2"/>
  <c r="Q3915" i="2"/>
  <c r="R3915" i="2" s="1"/>
  <c r="O3915" i="2"/>
  <c r="P3915" i="2" s="1"/>
  <c r="X3914" i="2"/>
  <c r="V3914" i="2"/>
  <c r="T3914" i="2"/>
  <c r="Q3914" i="2"/>
  <c r="R3914" i="2" s="1"/>
  <c r="O3914" i="2"/>
  <c r="P3914" i="2" s="1"/>
  <c r="X3913" i="2"/>
  <c r="V3913" i="2"/>
  <c r="T3913" i="2"/>
  <c r="Q3913" i="2"/>
  <c r="R3913" i="2" s="1"/>
  <c r="O3913" i="2"/>
  <c r="P3913" i="2" s="1"/>
  <c r="X3912" i="2"/>
  <c r="V3912" i="2"/>
  <c r="T3912" i="2"/>
  <c r="Q3912" i="2"/>
  <c r="R3912" i="2" s="1"/>
  <c r="O3912" i="2"/>
  <c r="P3912" i="2" s="1"/>
  <c r="X3911" i="2"/>
  <c r="V3911" i="2"/>
  <c r="T3911" i="2"/>
  <c r="Q3911" i="2"/>
  <c r="R3911" i="2" s="1"/>
  <c r="O3911" i="2"/>
  <c r="P3911" i="2" s="1"/>
  <c r="X3910" i="2"/>
  <c r="V3910" i="2"/>
  <c r="T3910" i="2"/>
  <c r="Q3910" i="2"/>
  <c r="R3910" i="2" s="1"/>
  <c r="O3910" i="2"/>
  <c r="P3910" i="2" s="1"/>
  <c r="X3909" i="2"/>
  <c r="V3909" i="2"/>
  <c r="T3909" i="2"/>
  <c r="Q3909" i="2"/>
  <c r="R3909" i="2" s="1"/>
  <c r="O3909" i="2"/>
  <c r="P3909" i="2" s="1"/>
  <c r="X3908" i="2"/>
  <c r="V3908" i="2"/>
  <c r="T3908" i="2"/>
  <c r="Q3908" i="2"/>
  <c r="R3908" i="2" s="1"/>
  <c r="O3908" i="2"/>
  <c r="P3908" i="2" s="1"/>
  <c r="X3907" i="2"/>
  <c r="V3907" i="2"/>
  <c r="T3907" i="2"/>
  <c r="Q3907" i="2"/>
  <c r="R3907" i="2" s="1"/>
  <c r="O3907" i="2"/>
  <c r="P3907" i="2" s="1"/>
  <c r="X3906" i="2"/>
  <c r="V3906" i="2"/>
  <c r="T3906" i="2"/>
  <c r="Q3906" i="2"/>
  <c r="R3906" i="2" s="1"/>
  <c r="O3906" i="2"/>
  <c r="P3906" i="2" s="1"/>
  <c r="X3905" i="2"/>
  <c r="V3905" i="2"/>
  <c r="T3905" i="2"/>
  <c r="Q3905" i="2"/>
  <c r="R3905" i="2" s="1"/>
  <c r="O3905" i="2"/>
  <c r="P3905" i="2" s="1"/>
  <c r="X3904" i="2"/>
  <c r="V3904" i="2"/>
  <c r="T3904" i="2"/>
  <c r="Q3904" i="2"/>
  <c r="R3904" i="2" s="1"/>
  <c r="O3904" i="2"/>
  <c r="P3904" i="2" s="1"/>
  <c r="X3903" i="2"/>
  <c r="V3903" i="2"/>
  <c r="T3903" i="2"/>
  <c r="Q3903" i="2"/>
  <c r="R3903" i="2" s="1"/>
  <c r="O3903" i="2"/>
  <c r="P3903" i="2" s="1"/>
  <c r="X3902" i="2"/>
  <c r="V3902" i="2"/>
  <c r="T3902" i="2"/>
  <c r="Q3902" i="2"/>
  <c r="R3902" i="2" s="1"/>
  <c r="O3902" i="2"/>
  <c r="P3902" i="2" s="1"/>
  <c r="X3901" i="2"/>
  <c r="V3901" i="2"/>
  <c r="T3901" i="2"/>
  <c r="Q3901" i="2"/>
  <c r="R3901" i="2" s="1"/>
  <c r="O3901" i="2"/>
  <c r="P3901" i="2" s="1"/>
  <c r="X3900" i="2"/>
  <c r="V3900" i="2"/>
  <c r="T3900" i="2"/>
  <c r="Q3900" i="2"/>
  <c r="R3900" i="2" s="1"/>
  <c r="O3900" i="2"/>
  <c r="P3900" i="2" s="1"/>
  <c r="X3899" i="2"/>
  <c r="V3899" i="2"/>
  <c r="T3899" i="2"/>
  <c r="Q3899" i="2"/>
  <c r="R3899" i="2" s="1"/>
  <c r="O3899" i="2"/>
  <c r="P3899" i="2" s="1"/>
  <c r="X3898" i="2"/>
  <c r="V3898" i="2"/>
  <c r="T3898" i="2"/>
  <c r="Q3898" i="2"/>
  <c r="R3898" i="2" s="1"/>
  <c r="O3898" i="2"/>
  <c r="P3898" i="2" s="1"/>
  <c r="X3897" i="2"/>
  <c r="V3897" i="2"/>
  <c r="T3897" i="2"/>
  <c r="Q3897" i="2"/>
  <c r="R3897" i="2" s="1"/>
  <c r="O3897" i="2"/>
  <c r="P3897" i="2" s="1"/>
  <c r="X3896" i="2"/>
  <c r="V3896" i="2"/>
  <c r="T3896" i="2"/>
  <c r="Q3896" i="2"/>
  <c r="R3896" i="2" s="1"/>
  <c r="O3896" i="2"/>
  <c r="P3896" i="2" s="1"/>
  <c r="X3895" i="2"/>
  <c r="V3895" i="2"/>
  <c r="T3895" i="2"/>
  <c r="Q3895" i="2"/>
  <c r="R3895" i="2" s="1"/>
  <c r="O3895" i="2"/>
  <c r="P3895" i="2" s="1"/>
  <c r="X3894" i="2"/>
  <c r="V3894" i="2"/>
  <c r="T3894" i="2"/>
  <c r="Q3894" i="2"/>
  <c r="R3894" i="2" s="1"/>
  <c r="O3894" i="2"/>
  <c r="P3894" i="2" s="1"/>
  <c r="X3893" i="2"/>
  <c r="V3893" i="2"/>
  <c r="T3893" i="2"/>
  <c r="Q3893" i="2"/>
  <c r="R3893" i="2" s="1"/>
  <c r="O3893" i="2"/>
  <c r="P3893" i="2" s="1"/>
  <c r="X3892" i="2"/>
  <c r="V3892" i="2"/>
  <c r="T3892" i="2"/>
  <c r="Q3892" i="2"/>
  <c r="R3892" i="2" s="1"/>
  <c r="O3892" i="2"/>
  <c r="P3892" i="2" s="1"/>
  <c r="X3891" i="2"/>
  <c r="V3891" i="2"/>
  <c r="T3891" i="2"/>
  <c r="Q3891" i="2"/>
  <c r="R3891" i="2" s="1"/>
  <c r="O3891" i="2"/>
  <c r="P3891" i="2" s="1"/>
  <c r="X3890" i="2"/>
  <c r="V3890" i="2"/>
  <c r="T3890" i="2"/>
  <c r="Q3890" i="2"/>
  <c r="R3890" i="2" s="1"/>
  <c r="O3890" i="2"/>
  <c r="P3890" i="2" s="1"/>
  <c r="X3889" i="2"/>
  <c r="V3889" i="2"/>
  <c r="T3889" i="2"/>
  <c r="Q3889" i="2"/>
  <c r="R3889" i="2" s="1"/>
  <c r="O3889" i="2"/>
  <c r="P3889" i="2" s="1"/>
  <c r="X3888" i="2"/>
  <c r="V3888" i="2"/>
  <c r="T3888" i="2"/>
  <c r="Q3888" i="2"/>
  <c r="R3888" i="2" s="1"/>
  <c r="O3888" i="2"/>
  <c r="P3888" i="2" s="1"/>
  <c r="X3887" i="2"/>
  <c r="V3887" i="2"/>
  <c r="T3887" i="2"/>
  <c r="Q3887" i="2"/>
  <c r="R3887" i="2" s="1"/>
  <c r="O3887" i="2"/>
  <c r="P3887" i="2" s="1"/>
  <c r="X3886" i="2"/>
  <c r="V3886" i="2"/>
  <c r="T3886" i="2"/>
  <c r="Q3886" i="2"/>
  <c r="R3886" i="2" s="1"/>
  <c r="O3886" i="2"/>
  <c r="P3886" i="2" s="1"/>
  <c r="X3885" i="2"/>
  <c r="V3885" i="2"/>
  <c r="T3885" i="2"/>
  <c r="Q3885" i="2"/>
  <c r="R3885" i="2" s="1"/>
  <c r="O3885" i="2"/>
  <c r="P3885" i="2" s="1"/>
  <c r="X3884" i="2"/>
  <c r="V3884" i="2"/>
  <c r="T3884" i="2"/>
  <c r="Q3884" i="2"/>
  <c r="R3884" i="2" s="1"/>
  <c r="O3884" i="2"/>
  <c r="P3884" i="2" s="1"/>
  <c r="X3883" i="2"/>
  <c r="V3883" i="2"/>
  <c r="T3883" i="2"/>
  <c r="Q3883" i="2"/>
  <c r="R3883" i="2" s="1"/>
  <c r="O3883" i="2"/>
  <c r="P3883" i="2" s="1"/>
  <c r="X3882" i="2"/>
  <c r="V3882" i="2"/>
  <c r="T3882" i="2"/>
  <c r="Q3882" i="2"/>
  <c r="R3882" i="2" s="1"/>
  <c r="O3882" i="2"/>
  <c r="P3882" i="2" s="1"/>
  <c r="X3881" i="2"/>
  <c r="V3881" i="2"/>
  <c r="T3881" i="2"/>
  <c r="Q3881" i="2"/>
  <c r="R3881" i="2" s="1"/>
  <c r="O3881" i="2"/>
  <c r="P3881" i="2" s="1"/>
  <c r="X3880" i="2"/>
  <c r="V3880" i="2"/>
  <c r="T3880" i="2"/>
  <c r="Q3880" i="2"/>
  <c r="R3880" i="2" s="1"/>
  <c r="O3880" i="2"/>
  <c r="P3880" i="2" s="1"/>
  <c r="X3879" i="2"/>
  <c r="V3879" i="2"/>
  <c r="T3879" i="2"/>
  <c r="Q3879" i="2"/>
  <c r="R3879" i="2" s="1"/>
  <c r="O3879" i="2"/>
  <c r="P3879" i="2" s="1"/>
  <c r="X3878" i="2"/>
  <c r="V3878" i="2"/>
  <c r="T3878" i="2"/>
  <c r="Q3878" i="2"/>
  <c r="R3878" i="2" s="1"/>
  <c r="O3878" i="2"/>
  <c r="P3878" i="2" s="1"/>
  <c r="X3877" i="2"/>
  <c r="V3877" i="2"/>
  <c r="T3877" i="2"/>
  <c r="Q3877" i="2"/>
  <c r="R3877" i="2" s="1"/>
  <c r="O3877" i="2"/>
  <c r="P3877" i="2" s="1"/>
  <c r="X3876" i="2"/>
  <c r="V3876" i="2"/>
  <c r="T3876" i="2"/>
  <c r="Q3876" i="2"/>
  <c r="R3876" i="2" s="1"/>
  <c r="O3876" i="2"/>
  <c r="P3876" i="2" s="1"/>
  <c r="X3875" i="2"/>
  <c r="V3875" i="2"/>
  <c r="T3875" i="2"/>
  <c r="Q3875" i="2"/>
  <c r="R3875" i="2" s="1"/>
  <c r="O3875" i="2"/>
  <c r="P3875" i="2" s="1"/>
  <c r="X3874" i="2"/>
  <c r="V3874" i="2"/>
  <c r="T3874" i="2"/>
  <c r="Q3874" i="2"/>
  <c r="R3874" i="2" s="1"/>
  <c r="O3874" i="2"/>
  <c r="P3874" i="2" s="1"/>
  <c r="X3873" i="2"/>
  <c r="V3873" i="2"/>
  <c r="T3873" i="2"/>
  <c r="Q3873" i="2"/>
  <c r="R3873" i="2" s="1"/>
  <c r="O3873" i="2"/>
  <c r="P3873" i="2" s="1"/>
  <c r="X3872" i="2"/>
  <c r="V3872" i="2"/>
  <c r="T3872" i="2"/>
  <c r="Q3872" i="2"/>
  <c r="R3872" i="2" s="1"/>
  <c r="O3872" i="2"/>
  <c r="P3872" i="2" s="1"/>
  <c r="X3871" i="2"/>
  <c r="V3871" i="2"/>
  <c r="T3871" i="2"/>
  <c r="Q3871" i="2"/>
  <c r="R3871" i="2" s="1"/>
  <c r="O3871" i="2"/>
  <c r="P3871" i="2" s="1"/>
  <c r="X3870" i="2"/>
  <c r="V3870" i="2"/>
  <c r="T3870" i="2"/>
  <c r="Q3870" i="2"/>
  <c r="R3870" i="2" s="1"/>
  <c r="O3870" i="2"/>
  <c r="P3870" i="2" s="1"/>
  <c r="X3869" i="2"/>
  <c r="V3869" i="2"/>
  <c r="T3869" i="2"/>
  <c r="Q3869" i="2"/>
  <c r="R3869" i="2" s="1"/>
  <c r="O3869" i="2"/>
  <c r="P3869" i="2" s="1"/>
  <c r="X3868" i="2"/>
  <c r="V3868" i="2"/>
  <c r="T3868" i="2"/>
  <c r="Q3868" i="2"/>
  <c r="R3868" i="2" s="1"/>
  <c r="O3868" i="2"/>
  <c r="P3868" i="2" s="1"/>
  <c r="X3867" i="2"/>
  <c r="V3867" i="2"/>
  <c r="T3867" i="2"/>
  <c r="Q3867" i="2"/>
  <c r="R3867" i="2" s="1"/>
  <c r="O3867" i="2"/>
  <c r="P3867" i="2" s="1"/>
  <c r="X3866" i="2"/>
  <c r="V3866" i="2"/>
  <c r="T3866" i="2"/>
  <c r="Q3866" i="2"/>
  <c r="R3866" i="2" s="1"/>
  <c r="O3866" i="2"/>
  <c r="P3866" i="2" s="1"/>
  <c r="X3865" i="2"/>
  <c r="V3865" i="2"/>
  <c r="T3865" i="2"/>
  <c r="Q3865" i="2"/>
  <c r="R3865" i="2" s="1"/>
  <c r="O3865" i="2"/>
  <c r="P3865" i="2" s="1"/>
  <c r="X3864" i="2"/>
  <c r="V3864" i="2"/>
  <c r="T3864" i="2"/>
  <c r="Q3864" i="2"/>
  <c r="R3864" i="2" s="1"/>
  <c r="O3864" i="2"/>
  <c r="P3864" i="2" s="1"/>
  <c r="X3863" i="2"/>
  <c r="V3863" i="2"/>
  <c r="T3863" i="2"/>
  <c r="Q3863" i="2"/>
  <c r="R3863" i="2" s="1"/>
  <c r="O3863" i="2"/>
  <c r="P3863" i="2" s="1"/>
  <c r="X3862" i="2"/>
  <c r="V3862" i="2"/>
  <c r="T3862" i="2"/>
  <c r="Q3862" i="2"/>
  <c r="R3862" i="2" s="1"/>
  <c r="O3862" i="2"/>
  <c r="P3862" i="2" s="1"/>
  <c r="X3861" i="2"/>
  <c r="V3861" i="2"/>
  <c r="T3861" i="2"/>
  <c r="Q3861" i="2"/>
  <c r="R3861" i="2" s="1"/>
  <c r="O3861" i="2"/>
  <c r="P3861" i="2" s="1"/>
  <c r="X3860" i="2"/>
  <c r="V3860" i="2"/>
  <c r="T3860" i="2"/>
  <c r="Q3860" i="2"/>
  <c r="R3860" i="2" s="1"/>
  <c r="O3860" i="2"/>
  <c r="P3860" i="2" s="1"/>
  <c r="X3859" i="2"/>
  <c r="V3859" i="2"/>
  <c r="T3859" i="2"/>
  <c r="Q3859" i="2"/>
  <c r="R3859" i="2" s="1"/>
  <c r="O3859" i="2"/>
  <c r="P3859" i="2" s="1"/>
  <c r="X3858" i="2"/>
  <c r="V3858" i="2"/>
  <c r="T3858" i="2"/>
  <c r="Q3858" i="2"/>
  <c r="R3858" i="2" s="1"/>
  <c r="O3858" i="2"/>
  <c r="P3858" i="2" s="1"/>
  <c r="X3857" i="2"/>
  <c r="V3857" i="2"/>
  <c r="T3857" i="2"/>
  <c r="Q3857" i="2"/>
  <c r="R3857" i="2" s="1"/>
  <c r="O3857" i="2"/>
  <c r="P3857" i="2" s="1"/>
  <c r="X3856" i="2"/>
  <c r="V3856" i="2"/>
  <c r="T3856" i="2"/>
  <c r="Q3856" i="2"/>
  <c r="R3856" i="2" s="1"/>
  <c r="O3856" i="2"/>
  <c r="P3856" i="2" s="1"/>
  <c r="X3855" i="2"/>
  <c r="V3855" i="2"/>
  <c r="T3855" i="2"/>
  <c r="Q3855" i="2"/>
  <c r="R3855" i="2" s="1"/>
  <c r="O3855" i="2"/>
  <c r="P3855" i="2" s="1"/>
  <c r="X3854" i="2"/>
  <c r="V3854" i="2"/>
  <c r="T3854" i="2"/>
  <c r="Q3854" i="2"/>
  <c r="R3854" i="2" s="1"/>
  <c r="O3854" i="2"/>
  <c r="P3854" i="2" s="1"/>
  <c r="X3853" i="2"/>
  <c r="V3853" i="2"/>
  <c r="T3853" i="2"/>
  <c r="Q3853" i="2"/>
  <c r="R3853" i="2" s="1"/>
  <c r="O3853" i="2"/>
  <c r="P3853" i="2" s="1"/>
  <c r="X3852" i="2"/>
  <c r="V3852" i="2"/>
  <c r="T3852" i="2"/>
  <c r="Q3852" i="2"/>
  <c r="R3852" i="2" s="1"/>
  <c r="O3852" i="2"/>
  <c r="P3852" i="2" s="1"/>
  <c r="X3851" i="2"/>
  <c r="V3851" i="2"/>
  <c r="T3851" i="2"/>
  <c r="Q3851" i="2"/>
  <c r="R3851" i="2" s="1"/>
  <c r="O3851" i="2"/>
  <c r="P3851" i="2" s="1"/>
  <c r="X3850" i="2"/>
  <c r="V3850" i="2"/>
  <c r="T3850" i="2"/>
  <c r="Q3850" i="2"/>
  <c r="R3850" i="2" s="1"/>
  <c r="O3850" i="2"/>
  <c r="P3850" i="2" s="1"/>
  <c r="X3849" i="2"/>
  <c r="V3849" i="2"/>
  <c r="T3849" i="2"/>
  <c r="Q3849" i="2"/>
  <c r="R3849" i="2" s="1"/>
  <c r="O3849" i="2"/>
  <c r="P3849" i="2" s="1"/>
  <c r="X3848" i="2"/>
  <c r="V3848" i="2"/>
  <c r="T3848" i="2"/>
  <c r="Q3848" i="2"/>
  <c r="R3848" i="2" s="1"/>
  <c r="O3848" i="2"/>
  <c r="P3848" i="2" s="1"/>
  <c r="X3847" i="2"/>
  <c r="V3847" i="2"/>
  <c r="T3847" i="2"/>
  <c r="Q3847" i="2"/>
  <c r="R3847" i="2" s="1"/>
  <c r="O3847" i="2"/>
  <c r="P3847" i="2" s="1"/>
  <c r="X3846" i="2"/>
  <c r="V3846" i="2"/>
  <c r="T3846" i="2"/>
  <c r="Q3846" i="2"/>
  <c r="R3846" i="2" s="1"/>
  <c r="O3846" i="2"/>
  <c r="P3846" i="2" s="1"/>
  <c r="X3845" i="2"/>
  <c r="V3845" i="2"/>
  <c r="T3845" i="2"/>
  <c r="Q3845" i="2"/>
  <c r="R3845" i="2" s="1"/>
  <c r="O3845" i="2"/>
  <c r="P3845" i="2" s="1"/>
  <c r="X3844" i="2"/>
  <c r="V3844" i="2"/>
  <c r="T3844" i="2"/>
  <c r="Q3844" i="2"/>
  <c r="R3844" i="2" s="1"/>
  <c r="O3844" i="2"/>
  <c r="P3844" i="2" s="1"/>
  <c r="X3843" i="2"/>
  <c r="V3843" i="2"/>
  <c r="T3843" i="2"/>
  <c r="Q3843" i="2"/>
  <c r="R3843" i="2" s="1"/>
  <c r="O3843" i="2"/>
  <c r="P3843" i="2" s="1"/>
  <c r="X3842" i="2"/>
  <c r="V3842" i="2"/>
  <c r="T3842" i="2"/>
  <c r="Q3842" i="2"/>
  <c r="R3842" i="2" s="1"/>
  <c r="O3842" i="2"/>
  <c r="P3842" i="2" s="1"/>
  <c r="X3841" i="2"/>
  <c r="V3841" i="2"/>
  <c r="T3841" i="2"/>
  <c r="Q3841" i="2"/>
  <c r="R3841" i="2" s="1"/>
  <c r="O3841" i="2"/>
  <c r="P3841" i="2" s="1"/>
  <c r="X3840" i="2"/>
  <c r="V3840" i="2"/>
  <c r="T3840" i="2"/>
  <c r="Q3840" i="2"/>
  <c r="R3840" i="2" s="1"/>
  <c r="O3840" i="2"/>
  <c r="P3840" i="2" s="1"/>
  <c r="X3839" i="2"/>
  <c r="V3839" i="2"/>
  <c r="T3839" i="2"/>
  <c r="Q3839" i="2"/>
  <c r="R3839" i="2" s="1"/>
  <c r="O3839" i="2"/>
  <c r="P3839" i="2" s="1"/>
  <c r="X3838" i="2"/>
  <c r="V3838" i="2"/>
  <c r="T3838" i="2"/>
  <c r="Q3838" i="2"/>
  <c r="R3838" i="2" s="1"/>
  <c r="O3838" i="2"/>
  <c r="P3838" i="2" s="1"/>
  <c r="X3837" i="2"/>
  <c r="V3837" i="2"/>
  <c r="T3837" i="2"/>
  <c r="Q3837" i="2"/>
  <c r="R3837" i="2" s="1"/>
  <c r="O3837" i="2"/>
  <c r="P3837" i="2" s="1"/>
  <c r="X3836" i="2"/>
  <c r="V3836" i="2"/>
  <c r="T3836" i="2"/>
  <c r="Q3836" i="2"/>
  <c r="R3836" i="2" s="1"/>
  <c r="O3836" i="2"/>
  <c r="P3836" i="2" s="1"/>
  <c r="X3835" i="2"/>
  <c r="V3835" i="2"/>
  <c r="T3835" i="2"/>
  <c r="Q3835" i="2"/>
  <c r="R3835" i="2" s="1"/>
  <c r="O3835" i="2"/>
  <c r="P3835" i="2" s="1"/>
  <c r="X3834" i="2"/>
  <c r="V3834" i="2"/>
  <c r="T3834" i="2"/>
  <c r="Q3834" i="2"/>
  <c r="R3834" i="2" s="1"/>
  <c r="O3834" i="2"/>
  <c r="P3834" i="2" s="1"/>
  <c r="X3833" i="2"/>
  <c r="V3833" i="2"/>
  <c r="T3833" i="2"/>
  <c r="Q3833" i="2"/>
  <c r="R3833" i="2" s="1"/>
  <c r="O3833" i="2"/>
  <c r="P3833" i="2" s="1"/>
  <c r="X3832" i="2"/>
  <c r="V3832" i="2"/>
  <c r="T3832" i="2"/>
  <c r="Q3832" i="2"/>
  <c r="R3832" i="2" s="1"/>
  <c r="O3832" i="2"/>
  <c r="P3832" i="2" s="1"/>
  <c r="X3831" i="2"/>
  <c r="V3831" i="2"/>
  <c r="T3831" i="2"/>
  <c r="Q3831" i="2"/>
  <c r="R3831" i="2" s="1"/>
  <c r="O3831" i="2"/>
  <c r="P3831" i="2" s="1"/>
  <c r="X3830" i="2"/>
  <c r="V3830" i="2"/>
  <c r="T3830" i="2"/>
  <c r="Q3830" i="2"/>
  <c r="R3830" i="2" s="1"/>
  <c r="O3830" i="2"/>
  <c r="P3830" i="2" s="1"/>
  <c r="X3829" i="2"/>
  <c r="V3829" i="2"/>
  <c r="T3829" i="2"/>
  <c r="Q3829" i="2"/>
  <c r="R3829" i="2" s="1"/>
  <c r="O3829" i="2"/>
  <c r="P3829" i="2" s="1"/>
  <c r="X3828" i="2"/>
  <c r="V3828" i="2"/>
  <c r="T3828" i="2"/>
  <c r="Q3828" i="2"/>
  <c r="R3828" i="2" s="1"/>
  <c r="O3828" i="2"/>
  <c r="P3828" i="2" s="1"/>
  <c r="X3827" i="2"/>
  <c r="V3827" i="2"/>
  <c r="T3827" i="2"/>
  <c r="Q3827" i="2"/>
  <c r="R3827" i="2" s="1"/>
  <c r="O3827" i="2"/>
  <c r="P3827" i="2" s="1"/>
  <c r="X3826" i="2"/>
  <c r="V3826" i="2"/>
  <c r="T3826" i="2"/>
  <c r="Q3826" i="2"/>
  <c r="R3826" i="2" s="1"/>
  <c r="O3826" i="2"/>
  <c r="P3826" i="2" s="1"/>
  <c r="X3825" i="2"/>
  <c r="V3825" i="2"/>
  <c r="T3825" i="2"/>
  <c r="Q3825" i="2"/>
  <c r="R3825" i="2" s="1"/>
  <c r="O3825" i="2"/>
  <c r="P3825" i="2" s="1"/>
  <c r="X3824" i="2"/>
  <c r="V3824" i="2"/>
  <c r="T3824" i="2"/>
  <c r="Q3824" i="2"/>
  <c r="R3824" i="2" s="1"/>
  <c r="O3824" i="2"/>
  <c r="P3824" i="2" s="1"/>
  <c r="X3823" i="2"/>
  <c r="V3823" i="2"/>
  <c r="T3823" i="2"/>
  <c r="Q3823" i="2"/>
  <c r="R3823" i="2" s="1"/>
  <c r="O3823" i="2"/>
  <c r="P3823" i="2" s="1"/>
  <c r="X3822" i="2"/>
  <c r="V3822" i="2"/>
  <c r="T3822" i="2"/>
  <c r="Q3822" i="2"/>
  <c r="R3822" i="2" s="1"/>
  <c r="O3822" i="2"/>
  <c r="P3822" i="2" s="1"/>
  <c r="X3821" i="2"/>
  <c r="V3821" i="2"/>
  <c r="T3821" i="2"/>
  <c r="Q3821" i="2"/>
  <c r="R3821" i="2" s="1"/>
  <c r="O3821" i="2"/>
  <c r="P3821" i="2" s="1"/>
  <c r="X3820" i="2"/>
  <c r="V3820" i="2"/>
  <c r="T3820" i="2"/>
  <c r="Q3820" i="2"/>
  <c r="R3820" i="2" s="1"/>
  <c r="O3820" i="2"/>
  <c r="P3820" i="2" s="1"/>
  <c r="X3819" i="2"/>
  <c r="V3819" i="2"/>
  <c r="T3819" i="2"/>
  <c r="Q3819" i="2"/>
  <c r="R3819" i="2" s="1"/>
  <c r="O3819" i="2"/>
  <c r="P3819" i="2" s="1"/>
  <c r="X3818" i="2"/>
  <c r="V3818" i="2"/>
  <c r="T3818" i="2"/>
  <c r="Q3818" i="2"/>
  <c r="R3818" i="2" s="1"/>
  <c r="O3818" i="2"/>
  <c r="P3818" i="2" s="1"/>
  <c r="X3817" i="2"/>
  <c r="V3817" i="2"/>
  <c r="T3817" i="2"/>
  <c r="Q3817" i="2"/>
  <c r="R3817" i="2" s="1"/>
  <c r="O3817" i="2"/>
  <c r="P3817" i="2" s="1"/>
  <c r="X3816" i="2"/>
  <c r="V3816" i="2"/>
  <c r="T3816" i="2"/>
  <c r="Q3816" i="2"/>
  <c r="R3816" i="2" s="1"/>
  <c r="O3816" i="2"/>
  <c r="P3816" i="2" s="1"/>
  <c r="X3815" i="2"/>
  <c r="V3815" i="2"/>
  <c r="T3815" i="2"/>
  <c r="Q3815" i="2"/>
  <c r="R3815" i="2" s="1"/>
  <c r="O3815" i="2"/>
  <c r="P3815" i="2" s="1"/>
  <c r="X3814" i="2"/>
  <c r="V3814" i="2"/>
  <c r="T3814" i="2"/>
  <c r="Q3814" i="2"/>
  <c r="R3814" i="2" s="1"/>
  <c r="O3814" i="2"/>
  <c r="P3814" i="2" s="1"/>
  <c r="X3813" i="2"/>
  <c r="V3813" i="2"/>
  <c r="T3813" i="2"/>
  <c r="Q3813" i="2"/>
  <c r="R3813" i="2" s="1"/>
  <c r="O3813" i="2"/>
  <c r="P3813" i="2" s="1"/>
  <c r="X3812" i="2"/>
  <c r="V3812" i="2"/>
  <c r="T3812" i="2"/>
  <c r="Q3812" i="2"/>
  <c r="R3812" i="2" s="1"/>
  <c r="O3812" i="2"/>
  <c r="P3812" i="2" s="1"/>
  <c r="X3811" i="2"/>
  <c r="V3811" i="2"/>
  <c r="T3811" i="2"/>
  <c r="Q3811" i="2"/>
  <c r="R3811" i="2" s="1"/>
  <c r="O3811" i="2"/>
  <c r="P3811" i="2" s="1"/>
  <c r="X3810" i="2"/>
  <c r="V3810" i="2"/>
  <c r="T3810" i="2"/>
  <c r="Q3810" i="2"/>
  <c r="R3810" i="2" s="1"/>
  <c r="O3810" i="2"/>
  <c r="P3810" i="2" s="1"/>
  <c r="X3809" i="2"/>
  <c r="V3809" i="2"/>
  <c r="T3809" i="2"/>
  <c r="Q3809" i="2"/>
  <c r="R3809" i="2" s="1"/>
  <c r="O3809" i="2"/>
  <c r="P3809" i="2" s="1"/>
  <c r="X3808" i="2"/>
  <c r="V3808" i="2"/>
  <c r="T3808" i="2"/>
  <c r="Q3808" i="2"/>
  <c r="R3808" i="2" s="1"/>
  <c r="O3808" i="2"/>
  <c r="P3808" i="2" s="1"/>
  <c r="X3807" i="2"/>
  <c r="V3807" i="2"/>
  <c r="T3807" i="2"/>
  <c r="Q3807" i="2"/>
  <c r="R3807" i="2" s="1"/>
  <c r="O3807" i="2"/>
  <c r="P3807" i="2" s="1"/>
  <c r="X3806" i="2"/>
  <c r="V3806" i="2"/>
  <c r="T3806" i="2"/>
  <c r="Q3806" i="2"/>
  <c r="R3806" i="2" s="1"/>
  <c r="O3806" i="2"/>
  <c r="P3806" i="2" s="1"/>
  <c r="X3805" i="2"/>
  <c r="V3805" i="2"/>
  <c r="T3805" i="2"/>
  <c r="Q3805" i="2"/>
  <c r="R3805" i="2" s="1"/>
  <c r="O3805" i="2"/>
  <c r="P3805" i="2" s="1"/>
  <c r="X3804" i="2"/>
  <c r="V3804" i="2"/>
  <c r="T3804" i="2"/>
  <c r="Q3804" i="2"/>
  <c r="R3804" i="2" s="1"/>
  <c r="O3804" i="2"/>
  <c r="P3804" i="2" s="1"/>
  <c r="X3803" i="2"/>
  <c r="V3803" i="2"/>
  <c r="T3803" i="2"/>
  <c r="Q3803" i="2"/>
  <c r="R3803" i="2" s="1"/>
  <c r="O3803" i="2"/>
  <c r="P3803" i="2" s="1"/>
  <c r="X3802" i="2"/>
  <c r="V3802" i="2"/>
  <c r="T3802" i="2"/>
  <c r="Q3802" i="2"/>
  <c r="R3802" i="2" s="1"/>
  <c r="O3802" i="2"/>
  <c r="P3802" i="2" s="1"/>
  <c r="X3801" i="2"/>
  <c r="V3801" i="2"/>
  <c r="T3801" i="2"/>
  <c r="Q3801" i="2"/>
  <c r="R3801" i="2" s="1"/>
  <c r="O3801" i="2"/>
  <c r="P3801" i="2" s="1"/>
  <c r="X3800" i="2"/>
  <c r="V3800" i="2"/>
  <c r="T3800" i="2"/>
  <c r="Q3800" i="2"/>
  <c r="R3800" i="2" s="1"/>
  <c r="O3800" i="2"/>
  <c r="P3800" i="2" s="1"/>
  <c r="X3799" i="2"/>
  <c r="V3799" i="2"/>
  <c r="T3799" i="2"/>
  <c r="Q3799" i="2"/>
  <c r="R3799" i="2" s="1"/>
  <c r="O3799" i="2"/>
  <c r="P3799" i="2" s="1"/>
  <c r="X3798" i="2"/>
  <c r="V3798" i="2"/>
  <c r="T3798" i="2"/>
  <c r="Q3798" i="2"/>
  <c r="R3798" i="2" s="1"/>
  <c r="O3798" i="2"/>
  <c r="P3798" i="2" s="1"/>
  <c r="Z3797" i="2"/>
  <c r="X3797" i="2"/>
  <c r="V3797" i="2"/>
  <c r="T3797" i="2"/>
  <c r="Q3797" i="2"/>
  <c r="R3797" i="2" s="1"/>
  <c r="O3797" i="2"/>
  <c r="P3797" i="2" s="1"/>
  <c r="X3796" i="2"/>
  <c r="V3796" i="2"/>
  <c r="T3796" i="2"/>
  <c r="Q3796" i="2"/>
  <c r="R3796" i="2" s="1"/>
  <c r="O3796" i="2"/>
  <c r="P3796" i="2" s="1"/>
  <c r="X3795" i="2"/>
  <c r="V3795" i="2"/>
  <c r="T3795" i="2"/>
  <c r="Q3795" i="2"/>
  <c r="R3795" i="2" s="1"/>
  <c r="O3795" i="2"/>
  <c r="P3795" i="2" s="1"/>
  <c r="X3794" i="2"/>
  <c r="V3794" i="2"/>
  <c r="T3794" i="2"/>
  <c r="Q3794" i="2"/>
  <c r="R3794" i="2" s="1"/>
  <c r="O3794" i="2"/>
  <c r="P3794" i="2" s="1"/>
  <c r="X3793" i="2"/>
  <c r="V3793" i="2"/>
  <c r="T3793" i="2"/>
  <c r="Q3793" i="2"/>
  <c r="R3793" i="2" s="1"/>
  <c r="O3793" i="2"/>
  <c r="P3793" i="2" s="1"/>
  <c r="X3792" i="2"/>
  <c r="V3792" i="2"/>
  <c r="T3792" i="2"/>
  <c r="Q3792" i="2"/>
  <c r="R3792" i="2" s="1"/>
  <c r="O3792" i="2"/>
  <c r="P3792" i="2" s="1"/>
  <c r="X3791" i="2"/>
  <c r="V3791" i="2"/>
  <c r="T3791" i="2"/>
  <c r="Q3791" i="2"/>
  <c r="R3791" i="2" s="1"/>
  <c r="O3791" i="2"/>
  <c r="P3791" i="2" s="1"/>
  <c r="X3790" i="2"/>
  <c r="V3790" i="2"/>
  <c r="T3790" i="2"/>
  <c r="Q3790" i="2"/>
  <c r="R3790" i="2" s="1"/>
  <c r="O3790" i="2"/>
  <c r="P3790" i="2" s="1"/>
  <c r="X3789" i="2"/>
  <c r="V3789" i="2"/>
  <c r="T3789" i="2"/>
  <c r="Q3789" i="2"/>
  <c r="R3789" i="2" s="1"/>
  <c r="O3789" i="2"/>
  <c r="P3789" i="2" s="1"/>
  <c r="X3788" i="2"/>
  <c r="V3788" i="2"/>
  <c r="T3788" i="2"/>
  <c r="Q3788" i="2"/>
  <c r="R3788" i="2" s="1"/>
  <c r="O3788" i="2"/>
  <c r="P3788" i="2" s="1"/>
  <c r="X3787" i="2"/>
  <c r="V3787" i="2"/>
  <c r="T3787" i="2"/>
  <c r="Q3787" i="2"/>
  <c r="R3787" i="2" s="1"/>
  <c r="O3787" i="2"/>
  <c r="P3787" i="2" s="1"/>
  <c r="X3786" i="2"/>
  <c r="V3786" i="2"/>
  <c r="T3786" i="2"/>
  <c r="Q3786" i="2"/>
  <c r="R3786" i="2" s="1"/>
  <c r="O3786" i="2"/>
  <c r="P3786" i="2" s="1"/>
  <c r="X3785" i="2"/>
  <c r="V3785" i="2"/>
  <c r="T3785" i="2"/>
  <c r="Q3785" i="2"/>
  <c r="R3785" i="2" s="1"/>
  <c r="O3785" i="2"/>
  <c r="P3785" i="2" s="1"/>
  <c r="X3784" i="2"/>
  <c r="V3784" i="2"/>
  <c r="T3784" i="2"/>
  <c r="Q3784" i="2"/>
  <c r="R3784" i="2" s="1"/>
  <c r="O3784" i="2"/>
  <c r="P3784" i="2" s="1"/>
  <c r="X3783" i="2"/>
  <c r="V3783" i="2"/>
  <c r="T3783" i="2"/>
  <c r="Q3783" i="2"/>
  <c r="R3783" i="2" s="1"/>
  <c r="O3783" i="2"/>
  <c r="P3783" i="2" s="1"/>
  <c r="X3782" i="2"/>
  <c r="V3782" i="2"/>
  <c r="T3782" i="2"/>
  <c r="Q3782" i="2"/>
  <c r="R3782" i="2" s="1"/>
  <c r="O3782" i="2"/>
  <c r="P3782" i="2" s="1"/>
  <c r="X3781" i="2"/>
  <c r="V3781" i="2"/>
  <c r="T3781" i="2"/>
  <c r="Q3781" i="2"/>
  <c r="R3781" i="2" s="1"/>
  <c r="O3781" i="2"/>
  <c r="P3781" i="2" s="1"/>
  <c r="X3780" i="2"/>
  <c r="V3780" i="2"/>
  <c r="T3780" i="2"/>
  <c r="Q3780" i="2"/>
  <c r="R3780" i="2" s="1"/>
  <c r="O3780" i="2"/>
  <c r="P3780" i="2" s="1"/>
  <c r="X3779" i="2"/>
  <c r="V3779" i="2"/>
  <c r="T3779" i="2"/>
  <c r="Q3779" i="2"/>
  <c r="R3779" i="2" s="1"/>
  <c r="O3779" i="2"/>
  <c r="P3779" i="2" s="1"/>
  <c r="X3778" i="2"/>
  <c r="V3778" i="2"/>
  <c r="T3778" i="2"/>
  <c r="Q3778" i="2"/>
  <c r="R3778" i="2" s="1"/>
  <c r="O3778" i="2"/>
  <c r="P3778" i="2" s="1"/>
  <c r="X3777" i="2"/>
  <c r="V3777" i="2"/>
  <c r="T3777" i="2"/>
  <c r="Q3777" i="2"/>
  <c r="R3777" i="2" s="1"/>
  <c r="O3777" i="2"/>
  <c r="P3777" i="2" s="1"/>
  <c r="X3776" i="2"/>
  <c r="V3776" i="2"/>
  <c r="T3776" i="2"/>
  <c r="Q3776" i="2"/>
  <c r="R3776" i="2" s="1"/>
  <c r="O3776" i="2"/>
  <c r="P3776" i="2" s="1"/>
  <c r="X3775" i="2"/>
  <c r="V3775" i="2"/>
  <c r="T3775" i="2"/>
  <c r="Q3775" i="2"/>
  <c r="R3775" i="2" s="1"/>
  <c r="O3775" i="2"/>
  <c r="P3775" i="2" s="1"/>
  <c r="X3774" i="2"/>
  <c r="V3774" i="2"/>
  <c r="T3774" i="2"/>
  <c r="Q3774" i="2"/>
  <c r="R3774" i="2" s="1"/>
  <c r="O3774" i="2"/>
  <c r="P3774" i="2" s="1"/>
  <c r="X3773" i="2"/>
  <c r="V3773" i="2"/>
  <c r="T3773" i="2"/>
  <c r="Q3773" i="2"/>
  <c r="R3773" i="2" s="1"/>
  <c r="O3773" i="2"/>
  <c r="P3773" i="2" s="1"/>
  <c r="X3772" i="2"/>
  <c r="V3772" i="2"/>
  <c r="T3772" i="2"/>
  <c r="Q3772" i="2"/>
  <c r="R3772" i="2" s="1"/>
  <c r="O3772" i="2"/>
  <c r="P3772" i="2" s="1"/>
  <c r="X3771" i="2"/>
  <c r="V3771" i="2"/>
  <c r="T3771" i="2"/>
  <c r="Q3771" i="2"/>
  <c r="R3771" i="2" s="1"/>
  <c r="O3771" i="2"/>
  <c r="P3771" i="2" s="1"/>
  <c r="X3770" i="2"/>
  <c r="V3770" i="2"/>
  <c r="T3770" i="2"/>
  <c r="Q3770" i="2"/>
  <c r="R3770" i="2" s="1"/>
  <c r="O3770" i="2"/>
  <c r="P3770" i="2" s="1"/>
  <c r="X3769" i="2"/>
  <c r="V3769" i="2"/>
  <c r="T3769" i="2"/>
  <c r="Q3769" i="2"/>
  <c r="R3769" i="2" s="1"/>
  <c r="O3769" i="2"/>
  <c r="P3769" i="2" s="1"/>
  <c r="X3768" i="2"/>
  <c r="V3768" i="2"/>
  <c r="T3768" i="2"/>
  <c r="Q3768" i="2"/>
  <c r="R3768" i="2" s="1"/>
  <c r="O3768" i="2"/>
  <c r="P3768" i="2" s="1"/>
  <c r="X3767" i="2"/>
  <c r="V3767" i="2"/>
  <c r="T3767" i="2"/>
  <c r="Q3767" i="2"/>
  <c r="R3767" i="2" s="1"/>
  <c r="O3767" i="2"/>
  <c r="P3767" i="2" s="1"/>
  <c r="X3766" i="2"/>
  <c r="V3766" i="2"/>
  <c r="T3766" i="2"/>
  <c r="Q3766" i="2"/>
  <c r="R3766" i="2" s="1"/>
  <c r="O3766" i="2"/>
  <c r="P3766" i="2" s="1"/>
  <c r="X3765" i="2"/>
  <c r="V3765" i="2"/>
  <c r="T3765" i="2"/>
  <c r="Q3765" i="2"/>
  <c r="R3765" i="2" s="1"/>
  <c r="O3765" i="2"/>
  <c r="P3765" i="2" s="1"/>
  <c r="X3764" i="2"/>
  <c r="V3764" i="2"/>
  <c r="T3764" i="2"/>
  <c r="Q3764" i="2"/>
  <c r="R3764" i="2" s="1"/>
  <c r="O3764" i="2"/>
  <c r="P3764" i="2" s="1"/>
  <c r="X3763" i="2"/>
  <c r="V3763" i="2"/>
  <c r="T3763" i="2"/>
  <c r="Q3763" i="2"/>
  <c r="R3763" i="2" s="1"/>
  <c r="O3763" i="2"/>
  <c r="P3763" i="2" s="1"/>
  <c r="X3762" i="2"/>
  <c r="V3762" i="2"/>
  <c r="T3762" i="2"/>
  <c r="Q3762" i="2"/>
  <c r="R3762" i="2" s="1"/>
  <c r="O3762" i="2"/>
  <c r="P3762" i="2" s="1"/>
  <c r="X3761" i="2"/>
  <c r="V3761" i="2"/>
  <c r="T3761" i="2"/>
  <c r="Q3761" i="2"/>
  <c r="R3761" i="2" s="1"/>
  <c r="O3761" i="2"/>
  <c r="P3761" i="2" s="1"/>
  <c r="X3760" i="2"/>
  <c r="V3760" i="2"/>
  <c r="T3760" i="2"/>
  <c r="Q3760" i="2"/>
  <c r="R3760" i="2" s="1"/>
  <c r="O3760" i="2"/>
  <c r="P3760" i="2" s="1"/>
  <c r="X3759" i="2"/>
  <c r="V3759" i="2"/>
  <c r="T3759" i="2"/>
  <c r="Q3759" i="2"/>
  <c r="R3759" i="2" s="1"/>
  <c r="O3759" i="2"/>
  <c r="P3759" i="2" s="1"/>
  <c r="X3758" i="2"/>
  <c r="V3758" i="2"/>
  <c r="T3758" i="2"/>
  <c r="Q3758" i="2"/>
  <c r="R3758" i="2" s="1"/>
  <c r="O3758" i="2"/>
  <c r="P3758" i="2" s="1"/>
  <c r="X3757" i="2"/>
  <c r="V3757" i="2"/>
  <c r="T3757" i="2"/>
  <c r="Q3757" i="2"/>
  <c r="R3757" i="2" s="1"/>
  <c r="O3757" i="2"/>
  <c r="P3757" i="2" s="1"/>
  <c r="X3756" i="2"/>
  <c r="V3756" i="2"/>
  <c r="T3756" i="2"/>
  <c r="Q3756" i="2"/>
  <c r="R3756" i="2" s="1"/>
  <c r="O3756" i="2"/>
  <c r="P3756" i="2" s="1"/>
  <c r="X3755" i="2"/>
  <c r="V3755" i="2"/>
  <c r="T3755" i="2"/>
  <c r="Q3755" i="2"/>
  <c r="R3755" i="2" s="1"/>
  <c r="O3755" i="2"/>
  <c r="P3755" i="2" s="1"/>
  <c r="X3754" i="2"/>
  <c r="V3754" i="2"/>
  <c r="T3754" i="2"/>
  <c r="Q3754" i="2"/>
  <c r="R3754" i="2" s="1"/>
  <c r="O3754" i="2"/>
  <c r="P3754" i="2" s="1"/>
  <c r="X3753" i="2"/>
  <c r="V3753" i="2"/>
  <c r="T3753" i="2"/>
  <c r="Q3753" i="2"/>
  <c r="R3753" i="2" s="1"/>
  <c r="O3753" i="2"/>
  <c r="P3753" i="2" s="1"/>
  <c r="X3752" i="2"/>
  <c r="V3752" i="2"/>
  <c r="T3752" i="2"/>
  <c r="Q3752" i="2"/>
  <c r="R3752" i="2" s="1"/>
  <c r="O3752" i="2"/>
  <c r="P3752" i="2" s="1"/>
  <c r="X3751" i="2"/>
  <c r="V3751" i="2"/>
  <c r="T3751" i="2"/>
  <c r="Q3751" i="2"/>
  <c r="R3751" i="2" s="1"/>
  <c r="O3751" i="2"/>
  <c r="P3751" i="2" s="1"/>
  <c r="X3750" i="2"/>
  <c r="V3750" i="2"/>
  <c r="T3750" i="2"/>
  <c r="Q3750" i="2"/>
  <c r="R3750" i="2" s="1"/>
  <c r="O3750" i="2"/>
  <c r="P3750" i="2" s="1"/>
  <c r="X3749" i="2"/>
  <c r="V3749" i="2"/>
  <c r="T3749" i="2"/>
  <c r="Q3749" i="2"/>
  <c r="R3749" i="2" s="1"/>
  <c r="O3749" i="2"/>
  <c r="P3749" i="2" s="1"/>
  <c r="X3748" i="2"/>
  <c r="V3748" i="2"/>
  <c r="T3748" i="2"/>
  <c r="Q3748" i="2"/>
  <c r="R3748" i="2" s="1"/>
  <c r="O3748" i="2"/>
  <c r="P3748" i="2" s="1"/>
  <c r="X3747" i="2"/>
  <c r="V3747" i="2"/>
  <c r="T3747" i="2"/>
  <c r="Q3747" i="2"/>
  <c r="R3747" i="2" s="1"/>
  <c r="O3747" i="2"/>
  <c r="P3747" i="2" s="1"/>
  <c r="X3746" i="2"/>
  <c r="V3746" i="2"/>
  <c r="T3746" i="2"/>
  <c r="Q3746" i="2"/>
  <c r="R3746" i="2" s="1"/>
  <c r="O3746" i="2"/>
  <c r="P3746" i="2" s="1"/>
  <c r="X3745" i="2"/>
  <c r="V3745" i="2"/>
  <c r="T3745" i="2"/>
  <c r="Q3745" i="2"/>
  <c r="R3745" i="2" s="1"/>
  <c r="O3745" i="2"/>
  <c r="P3745" i="2" s="1"/>
  <c r="X3744" i="2"/>
  <c r="V3744" i="2"/>
  <c r="T3744" i="2"/>
  <c r="Q3744" i="2"/>
  <c r="R3744" i="2" s="1"/>
  <c r="O3744" i="2"/>
  <c r="P3744" i="2" s="1"/>
  <c r="X3743" i="2"/>
  <c r="V3743" i="2"/>
  <c r="T3743" i="2"/>
  <c r="Q3743" i="2"/>
  <c r="R3743" i="2" s="1"/>
  <c r="O3743" i="2"/>
  <c r="P3743" i="2" s="1"/>
  <c r="X3742" i="2"/>
  <c r="V3742" i="2"/>
  <c r="T3742" i="2"/>
  <c r="Q3742" i="2"/>
  <c r="R3742" i="2" s="1"/>
  <c r="O3742" i="2"/>
  <c r="P3742" i="2" s="1"/>
  <c r="X3741" i="2"/>
  <c r="V3741" i="2"/>
  <c r="T3741" i="2"/>
  <c r="Q3741" i="2"/>
  <c r="R3741" i="2" s="1"/>
  <c r="O3741" i="2"/>
  <c r="P3741" i="2" s="1"/>
  <c r="X3740" i="2"/>
  <c r="V3740" i="2"/>
  <c r="T3740" i="2"/>
  <c r="Q3740" i="2"/>
  <c r="R3740" i="2" s="1"/>
  <c r="O3740" i="2"/>
  <c r="P3740" i="2" s="1"/>
  <c r="X3739" i="2"/>
  <c r="V3739" i="2"/>
  <c r="T3739" i="2"/>
  <c r="Q3739" i="2"/>
  <c r="R3739" i="2" s="1"/>
  <c r="O3739" i="2"/>
  <c r="P3739" i="2" s="1"/>
  <c r="X3738" i="2"/>
  <c r="V3738" i="2"/>
  <c r="T3738" i="2"/>
  <c r="Q3738" i="2"/>
  <c r="R3738" i="2" s="1"/>
  <c r="O3738" i="2"/>
  <c r="P3738" i="2" s="1"/>
  <c r="X3737" i="2"/>
  <c r="V3737" i="2"/>
  <c r="T3737" i="2"/>
  <c r="Q3737" i="2"/>
  <c r="R3737" i="2" s="1"/>
  <c r="O3737" i="2"/>
  <c r="P3737" i="2" s="1"/>
  <c r="X3736" i="2"/>
  <c r="V3736" i="2"/>
  <c r="T3736" i="2"/>
  <c r="Q3736" i="2"/>
  <c r="R3736" i="2" s="1"/>
  <c r="O3736" i="2"/>
  <c r="P3736" i="2" s="1"/>
  <c r="X3735" i="2"/>
  <c r="V3735" i="2"/>
  <c r="T3735" i="2"/>
  <c r="Q3735" i="2"/>
  <c r="R3735" i="2" s="1"/>
  <c r="O3735" i="2"/>
  <c r="P3735" i="2" s="1"/>
  <c r="X3734" i="2"/>
  <c r="V3734" i="2"/>
  <c r="T3734" i="2"/>
  <c r="Q3734" i="2"/>
  <c r="R3734" i="2" s="1"/>
  <c r="O3734" i="2"/>
  <c r="P3734" i="2" s="1"/>
  <c r="X3733" i="2"/>
  <c r="V3733" i="2"/>
  <c r="T3733" i="2"/>
  <c r="Q3733" i="2"/>
  <c r="R3733" i="2" s="1"/>
  <c r="O3733" i="2"/>
  <c r="P3733" i="2" s="1"/>
  <c r="X3732" i="2"/>
  <c r="V3732" i="2"/>
  <c r="T3732" i="2"/>
  <c r="Q3732" i="2"/>
  <c r="R3732" i="2" s="1"/>
  <c r="O3732" i="2"/>
  <c r="P3732" i="2" s="1"/>
  <c r="X3731" i="2"/>
  <c r="V3731" i="2"/>
  <c r="T3731" i="2"/>
  <c r="Q3731" i="2"/>
  <c r="R3731" i="2" s="1"/>
  <c r="O3731" i="2"/>
  <c r="P3731" i="2" s="1"/>
  <c r="X3730" i="2"/>
  <c r="V3730" i="2"/>
  <c r="T3730" i="2"/>
  <c r="Q3730" i="2"/>
  <c r="R3730" i="2" s="1"/>
  <c r="O3730" i="2"/>
  <c r="P3730" i="2" s="1"/>
  <c r="X3729" i="2"/>
  <c r="V3729" i="2"/>
  <c r="T3729" i="2"/>
  <c r="Q3729" i="2"/>
  <c r="R3729" i="2" s="1"/>
  <c r="O3729" i="2"/>
  <c r="P3729" i="2" s="1"/>
  <c r="X3728" i="2"/>
  <c r="V3728" i="2"/>
  <c r="T3728" i="2"/>
  <c r="Q3728" i="2"/>
  <c r="R3728" i="2" s="1"/>
  <c r="O3728" i="2"/>
  <c r="P3728" i="2" s="1"/>
  <c r="X3727" i="2"/>
  <c r="V3727" i="2"/>
  <c r="T3727" i="2"/>
  <c r="Q3727" i="2"/>
  <c r="R3727" i="2" s="1"/>
  <c r="O3727" i="2"/>
  <c r="P3727" i="2" s="1"/>
  <c r="X3726" i="2"/>
  <c r="V3726" i="2"/>
  <c r="T3726" i="2"/>
  <c r="Q3726" i="2"/>
  <c r="R3726" i="2" s="1"/>
  <c r="O3726" i="2"/>
  <c r="P3726" i="2" s="1"/>
  <c r="X3725" i="2"/>
  <c r="V3725" i="2"/>
  <c r="T3725" i="2"/>
  <c r="Q3725" i="2"/>
  <c r="R3725" i="2" s="1"/>
  <c r="O3725" i="2"/>
  <c r="P3725" i="2" s="1"/>
  <c r="X3724" i="2"/>
  <c r="V3724" i="2"/>
  <c r="T3724" i="2"/>
  <c r="Q3724" i="2"/>
  <c r="R3724" i="2" s="1"/>
  <c r="O3724" i="2"/>
  <c r="P3724" i="2" s="1"/>
  <c r="X3723" i="2"/>
  <c r="V3723" i="2"/>
  <c r="T3723" i="2"/>
  <c r="Q3723" i="2"/>
  <c r="R3723" i="2" s="1"/>
  <c r="O3723" i="2"/>
  <c r="P3723" i="2" s="1"/>
  <c r="X3722" i="2"/>
  <c r="V3722" i="2"/>
  <c r="T3722" i="2"/>
  <c r="Q3722" i="2"/>
  <c r="R3722" i="2" s="1"/>
  <c r="O3722" i="2"/>
  <c r="P3722" i="2" s="1"/>
  <c r="X3721" i="2"/>
  <c r="V3721" i="2"/>
  <c r="T3721" i="2"/>
  <c r="Q3721" i="2"/>
  <c r="R3721" i="2" s="1"/>
  <c r="O3721" i="2"/>
  <c r="P3721" i="2" s="1"/>
  <c r="X3720" i="2"/>
  <c r="V3720" i="2"/>
  <c r="T3720" i="2"/>
  <c r="Q3720" i="2"/>
  <c r="R3720" i="2" s="1"/>
  <c r="O3720" i="2"/>
  <c r="P3720" i="2" s="1"/>
  <c r="X3719" i="2"/>
  <c r="V3719" i="2"/>
  <c r="T3719" i="2"/>
  <c r="Q3719" i="2"/>
  <c r="R3719" i="2" s="1"/>
  <c r="O3719" i="2"/>
  <c r="P3719" i="2" s="1"/>
  <c r="X3718" i="2"/>
  <c r="V3718" i="2"/>
  <c r="T3718" i="2"/>
  <c r="Q3718" i="2"/>
  <c r="R3718" i="2" s="1"/>
  <c r="O3718" i="2"/>
  <c r="P3718" i="2" s="1"/>
  <c r="X3717" i="2"/>
  <c r="V3717" i="2"/>
  <c r="T3717" i="2"/>
  <c r="Q3717" i="2"/>
  <c r="R3717" i="2" s="1"/>
  <c r="O3717" i="2"/>
  <c r="P3717" i="2" s="1"/>
  <c r="Z3716" i="2"/>
  <c r="X3716" i="2"/>
  <c r="V3716" i="2"/>
  <c r="T3716" i="2"/>
  <c r="R3716" i="2"/>
  <c r="P3716" i="2"/>
  <c r="X3715" i="2"/>
  <c r="V3715" i="2"/>
  <c r="T3715" i="2"/>
  <c r="Q3715" i="2"/>
  <c r="R3715" i="2" s="1"/>
  <c r="O3715" i="2"/>
  <c r="P3715" i="2" s="1"/>
  <c r="X3714" i="2"/>
  <c r="V3714" i="2"/>
  <c r="T3714" i="2"/>
  <c r="Q3714" i="2"/>
  <c r="R3714" i="2" s="1"/>
  <c r="O3714" i="2"/>
  <c r="P3714" i="2" s="1"/>
  <c r="X3713" i="2"/>
  <c r="V3713" i="2"/>
  <c r="T3713" i="2"/>
  <c r="Q3713" i="2"/>
  <c r="R3713" i="2" s="1"/>
  <c r="O3713" i="2"/>
  <c r="P3713" i="2" s="1"/>
  <c r="X3712" i="2"/>
  <c r="V3712" i="2"/>
  <c r="T3712" i="2"/>
  <c r="Q3712" i="2"/>
  <c r="R3712" i="2" s="1"/>
  <c r="O3712" i="2"/>
  <c r="P3712" i="2" s="1"/>
  <c r="X3711" i="2"/>
  <c r="V3711" i="2"/>
  <c r="T3711" i="2"/>
  <c r="Q3711" i="2"/>
  <c r="R3711" i="2" s="1"/>
  <c r="O3711" i="2"/>
  <c r="P3711" i="2" s="1"/>
  <c r="X3710" i="2"/>
  <c r="V3710" i="2"/>
  <c r="T3710" i="2"/>
  <c r="Q3710" i="2"/>
  <c r="R3710" i="2" s="1"/>
  <c r="O3710" i="2"/>
  <c r="P3710" i="2" s="1"/>
  <c r="X3709" i="2"/>
  <c r="V3709" i="2"/>
  <c r="T3709" i="2"/>
  <c r="Q3709" i="2"/>
  <c r="R3709" i="2" s="1"/>
  <c r="O3709" i="2"/>
  <c r="P3709" i="2" s="1"/>
  <c r="X3708" i="2"/>
  <c r="V3708" i="2"/>
  <c r="T3708" i="2"/>
  <c r="Q3708" i="2"/>
  <c r="R3708" i="2" s="1"/>
  <c r="O3708" i="2"/>
  <c r="P3708" i="2" s="1"/>
  <c r="X3707" i="2"/>
  <c r="V3707" i="2"/>
  <c r="T3707" i="2"/>
  <c r="Q3707" i="2"/>
  <c r="R3707" i="2" s="1"/>
  <c r="O3707" i="2"/>
  <c r="P3707" i="2" s="1"/>
  <c r="X3706" i="2"/>
  <c r="V3706" i="2"/>
  <c r="T3706" i="2"/>
  <c r="Q3706" i="2"/>
  <c r="R3706" i="2" s="1"/>
  <c r="O3706" i="2"/>
  <c r="P3706" i="2" s="1"/>
  <c r="X3705" i="2"/>
  <c r="V3705" i="2"/>
  <c r="T3705" i="2"/>
  <c r="Q3705" i="2"/>
  <c r="R3705" i="2" s="1"/>
  <c r="O3705" i="2"/>
  <c r="P3705" i="2" s="1"/>
  <c r="X3704" i="2"/>
  <c r="V3704" i="2"/>
  <c r="T3704" i="2"/>
  <c r="Q3704" i="2"/>
  <c r="R3704" i="2" s="1"/>
  <c r="O3704" i="2"/>
  <c r="P3704" i="2" s="1"/>
  <c r="X3703" i="2"/>
  <c r="V3703" i="2"/>
  <c r="T3703" i="2"/>
  <c r="Q3703" i="2"/>
  <c r="R3703" i="2" s="1"/>
  <c r="O3703" i="2"/>
  <c r="P3703" i="2" s="1"/>
  <c r="X3702" i="2"/>
  <c r="V3702" i="2"/>
  <c r="T3702" i="2"/>
  <c r="Q3702" i="2"/>
  <c r="R3702" i="2" s="1"/>
  <c r="O3702" i="2"/>
  <c r="P3702" i="2" s="1"/>
  <c r="X3701" i="2"/>
  <c r="V3701" i="2"/>
  <c r="T3701" i="2"/>
  <c r="Q3701" i="2"/>
  <c r="R3701" i="2" s="1"/>
  <c r="O3701" i="2"/>
  <c r="P3701" i="2" s="1"/>
  <c r="X3700" i="2"/>
  <c r="V3700" i="2"/>
  <c r="T3700" i="2"/>
  <c r="Q3700" i="2"/>
  <c r="R3700" i="2" s="1"/>
  <c r="O3700" i="2"/>
  <c r="P3700" i="2" s="1"/>
  <c r="X3699" i="2"/>
  <c r="V3699" i="2"/>
  <c r="T3699" i="2"/>
  <c r="Q3699" i="2"/>
  <c r="R3699" i="2" s="1"/>
  <c r="O3699" i="2"/>
  <c r="P3699" i="2" s="1"/>
  <c r="X3698" i="2"/>
  <c r="V3698" i="2"/>
  <c r="T3698" i="2"/>
  <c r="Q3698" i="2"/>
  <c r="R3698" i="2" s="1"/>
  <c r="O3698" i="2"/>
  <c r="P3698" i="2" s="1"/>
  <c r="X3697" i="2"/>
  <c r="V3697" i="2"/>
  <c r="T3697" i="2"/>
  <c r="Q3697" i="2"/>
  <c r="R3697" i="2" s="1"/>
  <c r="O3697" i="2"/>
  <c r="P3697" i="2" s="1"/>
  <c r="X3696" i="2"/>
  <c r="V3696" i="2"/>
  <c r="T3696" i="2"/>
  <c r="Q3696" i="2"/>
  <c r="R3696" i="2" s="1"/>
  <c r="O3696" i="2"/>
  <c r="P3696" i="2" s="1"/>
  <c r="X3695" i="2"/>
  <c r="V3695" i="2"/>
  <c r="T3695" i="2"/>
  <c r="Q3695" i="2"/>
  <c r="R3695" i="2" s="1"/>
  <c r="O3695" i="2"/>
  <c r="P3695" i="2" s="1"/>
  <c r="X3694" i="2"/>
  <c r="V3694" i="2"/>
  <c r="T3694" i="2"/>
  <c r="Q3694" i="2"/>
  <c r="R3694" i="2" s="1"/>
  <c r="O3694" i="2"/>
  <c r="P3694" i="2" s="1"/>
  <c r="X3693" i="2"/>
  <c r="V3693" i="2"/>
  <c r="T3693" i="2"/>
  <c r="Q3693" i="2"/>
  <c r="R3693" i="2" s="1"/>
  <c r="O3693" i="2"/>
  <c r="P3693" i="2" s="1"/>
  <c r="X3692" i="2"/>
  <c r="V3692" i="2"/>
  <c r="T3692" i="2"/>
  <c r="Q3692" i="2"/>
  <c r="R3692" i="2" s="1"/>
  <c r="O3692" i="2"/>
  <c r="P3692" i="2" s="1"/>
  <c r="X3691" i="2"/>
  <c r="V3691" i="2"/>
  <c r="T3691" i="2"/>
  <c r="Q3691" i="2"/>
  <c r="R3691" i="2" s="1"/>
  <c r="O3691" i="2"/>
  <c r="P3691" i="2" s="1"/>
  <c r="X3690" i="2"/>
  <c r="V3690" i="2"/>
  <c r="T3690" i="2"/>
  <c r="Q3690" i="2"/>
  <c r="R3690" i="2" s="1"/>
  <c r="O3690" i="2"/>
  <c r="P3690" i="2" s="1"/>
  <c r="X3689" i="2"/>
  <c r="V3689" i="2"/>
  <c r="T3689" i="2"/>
  <c r="Q3689" i="2"/>
  <c r="R3689" i="2" s="1"/>
  <c r="O3689" i="2"/>
  <c r="P3689" i="2" s="1"/>
  <c r="X3688" i="2"/>
  <c r="V3688" i="2"/>
  <c r="T3688" i="2"/>
  <c r="Q3688" i="2"/>
  <c r="R3688" i="2" s="1"/>
  <c r="O3688" i="2"/>
  <c r="P3688" i="2" s="1"/>
  <c r="X3687" i="2"/>
  <c r="V3687" i="2"/>
  <c r="T3687" i="2"/>
  <c r="Q3687" i="2"/>
  <c r="R3687" i="2" s="1"/>
  <c r="O3687" i="2"/>
  <c r="P3687" i="2" s="1"/>
  <c r="X3686" i="2"/>
  <c r="V3686" i="2"/>
  <c r="T3686" i="2"/>
  <c r="Q3686" i="2"/>
  <c r="R3686" i="2" s="1"/>
  <c r="O3686" i="2"/>
  <c r="P3686" i="2" s="1"/>
  <c r="X3685" i="2"/>
  <c r="V3685" i="2"/>
  <c r="T3685" i="2"/>
  <c r="Q3685" i="2"/>
  <c r="R3685" i="2" s="1"/>
  <c r="O3685" i="2"/>
  <c r="P3685" i="2" s="1"/>
  <c r="X3684" i="2"/>
  <c r="V3684" i="2"/>
  <c r="T3684" i="2"/>
  <c r="Q3684" i="2"/>
  <c r="R3684" i="2" s="1"/>
  <c r="O3684" i="2"/>
  <c r="P3684" i="2" s="1"/>
  <c r="X3683" i="2"/>
  <c r="V3683" i="2"/>
  <c r="T3683" i="2"/>
  <c r="Q3683" i="2"/>
  <c r="R3683" i="2" s="1"/>
  <c r="O3683" i="2"/>
  <c r="P3683" i="2" s="1"/>
  <c r="X3682" i="2"/>
  <c r="V3682" i="2"/>
  <c r="T3682" i="2"/>
  <c r="Q3682" i="2"/>
  <c r="R3682" i="2" s="1"/>
  <c r="O3682" i="2"/>
  <c r="P3682" i="2" s="1"/>
  <c r="X3681" i="2"/>
  <c r="V3681" i="2"/>
  <c r="T3681" i="2"/>
  <c r="Q3681" i="2"/>
  <c r="R3681" i="2" s="1"/>
  <c r="O3681" i="2"/>
  <c r="P3681" i="2" s="1"/>
  <c r="X3680" i="2"/>
  <c r="V3680" i="2"/>
  <c r="T3680" i="2"/>
  <c r="Q3680" i="2"/>
  <c r="R3680" i="2" s="1"/>
  <c r="O3680" i="2"/>
  <c r="P3680" i="2" s="1"/>
  <c r="X3679" i="2"/>
  <c r="V3679" i="2"/>
  <c r="T3679" i="2"/>
  <c r="Q3679" i="2"/>
  <c r="R3679" i="2" s="1"/>
  <c r="O3679" i="2"/>
  <c r="P3679" i="2" s="1"/>
  <c r="X3678" i="2"/>
  <c r="V3678" i="2"/>
  <c r="T3678" i="2"/>
  <c r="Q3678" i="2"/>
  <c r="R3678" i="2" s="1"/>
  <c r="O3678" i="2"/>
  <c r="P3678" i="2" s="1"/>
  <c r="X3677" i="2"/>
  <c r="V3677" i="2"/>
  <c r="T3677" i="2"/>
  <c r="Q3677" i="2"/>
  <c r="R3677" i="2" s="1"/>
  <c r="O3677" i="2"/>
  <c r="P3677" i="2" s="1"/>
  <c r="X3676" i="2"/>
  <c r="V3676" i="2"/>
  <c r="T3676" i="2"/>
  <c r="Q3676" i="2"/>
  <c r="R3676" i="2" s="1"/>
  <c r="O3676" i="2"/>
  <c r="P3676" i="2" s="1"/>
  <c r="X3675" i="2"/>
  <c r="V3675" i="2"/>
  <c r="T3675" i="2"/>
  <c r="Q3675" i="2"/>
  <c r="R3675" i="2" s="1"/>
  <c r="O3675" i="2"/>
  <c r="P3675" i="2" s="1"/>
  <c r="X3674" i="2"/>
  <c r="V3674" i="2"/>
  <c r="T3674" i="2"/>
  <c r="Q3674" i="2"/>
  <c r="R3674" i="2" s="1"/>
  <c r="O3674" i="2"/>
  <c r="P3674" i="2" s="1"/>
  <c r="X3673" i="2"/>
  <c r="V3673" i="2"/>
  <c r="T3673" i="2"/>
  <c r="Q3673" i="2"/>
  <c r="R3673" i="2" s="1"/>
  <c r="O3673" i="2"/>
  <c r="P3673" i="2" s="1"/>
  <c r="X3672" i="2"/>
  <c r="V3672" i="2"/>
  <c r="T3672" i="2"/>
  <c r="Q3672" i="2"/>
  <c r="R3672" i="2" s="1"/>
  <c r="O3672" i="2"/>
  <c r="P3672" i="2" s="1"/>
  <c r="X3671" i="2"/>
  <c r="V3671" i="2"/>
  <c r="T3671" i="2"/>
  <c r="Q3671" i="2"/>
  <c r="R3671" i="2" s="1"/>
  <c r="O3671" i="2"/>
  <c r="P3671" i="2" s="1"/>
  <c r="X3670" i="2"/>
  <c r="V3670" i="2"/>
  <c r="T3670" i="2"/>
  <c r="Q3670" i="2"/>
  <c r="R3670" i="2" s="1"/>
  <c r="O3670" i="2"/>
  <c r="P3670" i="2" s="1"/>
  <c r="X3669" i="2"/>
  <c r="V3669" i="2"/>
  <c r="T3669" i="2"/>
  <c r="Q3669" i="2"/>
  <c r="R3669" i="2" s="1"/>
  <c r="O3669" i="2"/>
  <c r="P3669" i="2" s="1"/>
  <c r="X3668" i="2"/>
  <c r="V3668" i="2"/>
  <c r="T3668" i="2"/>
  <c r="Q3668" i="2"/>
  <c r="R3668" i="2" s="1"/>
  <c r="O3668" i="2"/>
  <c r="P3668" i="2" s="1"/>
  <c r="X3667" i="2"/>
  <c r="V3667" i="2"/>
  <c r="T3667" i="2"/>
  <c r="Q3667" i="2"/>
  <c r="R3667" i="2" s="1"/>
  <c r="O3667" i="2"/>
  <c r="P3667" i="2" s="1"/>
  <c r="X3666" i="2"/>
  <c r="V3666" i="2"/>
  <c r="T3666" i="2"/>
  <c r="Q3666" i="2"/>
  <c r="R3666" i="2" s="1"/>
  <c r="O3666" i="2"/>
  <c r="P3666" i="2" s="1"/>
  <c r="X3665" i="2"/>
  <c r="V3665" i="2"/>
  <c r="T3665" i="2"/>
  <c r="Q3665" i="2"/>
  <c r="R3665" i="2" s="1"/>
  <c r="O3665" i="2"/>
  <c r="P3665" i="2" s="1"/>
  <c r="X3664" i="2"/>
  <c r="V3664" i="2"/>
  <c r="T3664" i="2"/>
  <c r="Q3664" i="2"/>
  <c r="R3664" i="2" s="1"/>
  <c r="O3664" i="2"/>
  <c r="P3664" i="2" s="1"/>
  <c r="X3663" i="2"/>
  <c r="V3663" i="2"/>
  <c r="T3663" i="2"/>
  <c r="Q3663" i="2"/>
  <c r="R3663" i="2" s="1"/>
  <c r="O3663" i="2"/>
  <c r="P3663" i="2" s="1"/>
  <c r="X3662" i="2"/>
  <c r="V3662" i="2"/>
  <c r="T3662" i="2"/>
  <c r="Q3662" i="2"/>
  <c r="R3662" i="2" s="1"/>
  <c r="O3662" i="2"/>
  <c r="P3662" i="2" s="1"/>
  <c r="X3661" i="2"/>
  <c r="V3661" i="2"/>
  <c r="T3661" i="2"/>
  <c r="Q3661" i="2"/>
  <c r="R3661" i="2" s="1"/>
  <c r="O3661" i="2"/>
  <c r="P3661" i="2" s="1"/>
  <c r="X3660" i="2"/>
  <c r="V3660" i="2"/>
  <c r="T3660" i="2"/>
  <c r="Q3660" i="2"/>
  <c r="R3660" i="2" s="1"/>
  <c r="O3660" i="2"/>
  <c r="P3660" i="2" s="1"/>
  <c r="X3659" i="2"/>
  <c r="V3659" i="2"/>
  <c r="T3659" i="2"/>
  <c r="Q3659" i="2"/>
  <c r="R3659" i="2" s="1"/>
  <c r="O3659" i="2"/>
  <c r="P3659" i="2" s="1"/>
  <c r="X3658" i="2"/>
  <c r="V3658" i="2"/>
  <c r="T3658" i="2"/>
  <c r="Q3658" i="2"/>
  <c r="R3658" i="2" s="1"/>
  <c r="O3658" i="2"/>
  <c r="P3658" i="2" s="1"/>
  <c r="X3657" i="2"/>
  <c r="V3657" i="2"/>
  <c r="T3657" i="2"/>
  <c r="Q3657" i="2"/>
  <c r="R3657" i="2" s="1"/>
  <c r="O3657" i="2"/>
  <c r="P3657" i="2" s="1"/>
  <c r="X3656" i="2"/>
  <c r="V3656" i="2"/>
  <c r="T3656" i="2"/>
  <c r="Q3656" i="2"/>
  <c r="R3656" i="2" s="1"/>
  <c r="O3656" i="2"/>
  <c r="P3656" i="2" s="1"/>
  <c r="X3655" i="2"/>
  <c r="V3655" i="2"/>
  <c r="T3655" i="2"/>
  <c r="Q3655" i="2"/>
  <c r="R3655" i="2" s="1"/>
  <c r="O3655" i="2"/>
  <c r="P3655" i="2" s="1"/>
  <c r="X3654" i="2"/>
  <c r="V3654" i="2"/>
  <c r="T3654" i="2"/>
  <c r="Q3654" i="2"/>
  <c r="R3654" i="2" s="1"/>
  <c r="O3654" i="2"/>
  <c r="P3654" i="2" s="1"/>
  <c r="X3653" i="2"/>
  <c r="V3653" i="2"/>
  <c r="T3653" i="2"/>
  <c r="Q3653" i="2"/>
  <c r="R3653" i="2" s="1"/>
  <c r="O3653" i="2"/>
  <c r="P3653" i="2" s="1"/>
  <c r="X3652" i="2"/>
  <c r="V3652" i="2"/>
  <c r="T3652" i="2"/>
  <c r="Q3652" i="2"/>
  <c r="R3652" i="2" s="1"/>
  <c r="O3652" i="2"/>
  <c r="P3652" i="2" s="1"/>
  <c r="X3651" i="2"/>
  <c r="V3651" i="2"/>
  <c r="T3651" i="2"/>
  <c r="Q3651" i="2"/>
  <c r="R3651" i="2" s="1"/>
  <c r="O3651" i="2"/>
  <c r="P3651" i="2" s="1"/>
  <c r="X3650" i="2"/>
  <c r="V3650" i="2"/>
  <c r="T3650" i="2"/>
  <c r="Q3650" i="2"/>
  <c r="R3650" i="2" s="1"/>
  <c r="O3650" i="2"/>
  <c r="P3650" i="2" s="1"/>
  <c r="X3649" i="2"/>
  <c r="V3649" i="2"/>
  <c r="T3649" i="2"/>
  <c r="Q3649" i="2"/>
  <c r="R3649" i="2" s="1"/>
  <c r="O3649" i="2"/>
  <c r="P3649" i="2" s="1"/>
  <c r="X3648" i="2"/>
  <c r="V3648" i="2"/>
  <c r="T3648" i="2"/>
  <c r="Q3648" i="2"/>
  <c r="R3648" i="2" s="1"/>
  <c r="O3648" i="2"/>
  <c r="P3648" i="2" s="1"/>
  <c r="X3647" i="2"/>
  <c r="V3647" i="2"/>
  <c r="T3647" i="2"/>
  <c r="Q3647" i="2"/>
  <c r="R3647" i="2" s="1"/>
  <c r="O3647" i="2"/>
  <c r="P3647" i="2" s="1"/>
  <c r="X3646" i="2"/>
  <c r="V3646" i="2"/>
  <c r="T3646" i="2"/>
  <c r="Q3646" i="2"/>
  <c r="R3646" i="2" s="1"/>
  <c r="O3646" i="2"/>
  <c r="P3646" i="2" s="1"/>
  <c r="X3645" i="2"/>
  <c r="V3645" i="2"/>
  <c r="T3645" i="2"/>
  <c r="Q3645" i="2"/>
  <c r="R3645" i="2" s="1"/>
  <c r="O3645" i="2"/>
  <c r="P3645" i="2" s="1"/>
  <c r="X3644" i="2"/>
  <c r="V3644" i="2"/>
  <c r="T3644" i="2"/>
  <c r="Q3644" i="2"/>
  <c r="R3644" i="2" s="1"/>
  <c r="O3644" i="2"/>
  <c r="P3644" i="2" s="1"/>
  <c r="X3643" i="2"/>
  <c r="V3643" i="2"/>
  <c r="T3643" i="2"/>
  <c r="Q3643" i="2"/>
  <c r="R3643" i="2" s="1"/>
  <c r="O3643" i="2"/>
  <c r="P3643" i="2" s="1"/>
  <c r="X3642" i="2"/>
  <c r="V3642" i="2"/>
  <c r="T3642" i="2"/>
  <c r="Q3642" i="2"/>
  <c r="R3642" i="2" s="1"/>
  <c r="O3642" i="2"/>
  <c r="P3642" i="2" s="1"/>
  <c r="X3641" i="2"/>
  <c r="V3641" i="2"/>
  <c r="T3641" i="2"/>
  <c r="Q3641" i="2"/>
  <c r="R3641" i="2" s="1"/>
  <c r="O3641" i="2"/>
  <c r="P3641" i="2" s="1"/>
  <c r="X3640" i="2"/>
  <c r="V3640" i="2"/>
  <c r="T3640" i="2"/>
  <c r="Q3640" i="2"/>
  <c r="R3640" i="2" s="1"/>
  <c r="O3640" i="2"/>
  <c r="P3640" i="2" s="1"/>
  <c r="X3639" i="2"/>
  <c r="V3639" i="2"/>
  <c r="T3639" i="2"/>
  <c r="Q3639" i="2"/>
  <c r="R3639" i="2" s="1"/>
  <c r="O3639" i="2"/>
  <c r="P3639" i="2" s="1"/>
  <c r="X3638" i="2"/>
  <c r="V3638" i="2"/>
  <c r="T3638" i="2"/>
  <c r="Q3638" i="2"/>
  <c r="R3638" i="2" s="1"/>
  <c r="O3638" i="2"/>
  <c r="P3638" i="2" s="1"/>
  <c r="X3637" i="2"/>
  <c r="V3637" i="2"/>
  <c r="T3637" i="2"/>
  <c r="Q3637" i="2"/>
  <c r="R3637" i="2" s="1"/>
  <c r="O3637" i="2"/>
  <c r="P3637" i="2" s="1"/>
  <c r="X3636" i="2"/>
  <c r="V3636" i="2"/>
  <c r="T3636" i="2"/>
  <c r="Q3636" i="2"/>
  <c r="R3636" i="2" s="1"/>
  <c r="O3636" i="2"/>
  <c r="P3636" i="2" s="1"/>
  <c r="X3635" i="2"/>
  <c r="V3635" i="2"/>
  <c r="T3635" i="2"/>
  <c r="Q3635" i="2"/>
  <c r="R3635" i="2" s="1"/>
  <c r="O3635" i="2"/>
  <c r="P3635" i="2" s="1"/>
  <c r="X3634" i="2"/>
  <c r="V3634" i="2"/>
  <c r="T3634" i="2"/>
  <c r="Q3634" i="2"/>
  <c r="R3634" i="2" s="1"/>
  <c r="O3634" i="2"/>
  <c r="P3634" i="2" s="1"/>
  <c r="X3633" i="2"/>
  <c r="V3633" i="2"/>
  <c r="T3633" i="2"/>
  <c r="Q3633" i="2"/>
  <c r="R3633" i="2" s="1"/>
  <c r="O3633" i="2"/>
  <c r="P3633" i="2" s="1"/>
  <c r="X3632" i="2"/>
  <c r="V3632" i="2"/>
  <c r="T3632" i="2"/>
  <c r="Q3632" i="2"/>
  <c r="R3632" i="2" s="1"/>
  <c r="O3632" i="2"/>
  <c r="P3632" i="2" s="1"/>
  <c r="X3631" i="2"/>
  <c r="V3631" i="2"/>
  <c r="T3631" i="2"/>
  <c r="Q3631" i="2"/>
  <c r="R3631" i="2" s="1"/>
  <c r="O3631" i="2"/>
  <c r="P3631" i="2" s="1"/>
  <c r="X3630" i="2"/>
  <c r="V3630" i="2"/>
  <c r="T3630" i="2"/>
  <c r="Q3630" i="2"/>
  <c r="R3630" i="2" s="1"/>
  <c r="O3630" i="2"/>
  <c r="P3630" i="2" s="1"/>
  <c r="X3629" i="2"/>
  <c r="V3629" i="2"/>
  <c r="T3629" i="2"/>
  <c r="Q3629" i="2"/>
  <c r="R3629" i="2" s="1"/>
  <c r="O3629" i="2"/>
  <c r="P3629" i="2" s="1"/>
  <c r="X3628" i="2"/>
  <c r="V3628" i="2"/>
  <c r="T3628" i="2"/>
  <c r="Q3628" i="2"/>
  <c r="R3628" i="2" s="1"/>
  <c r="O3628" i="2"/>
  <c r="P3628" i="2" s="1"/>
  <c r="X3627" i="2"/>
  <c r="V3627" i="2"/>
  <c r="T3627" i="2"/>
  <c r="Q3627" i="2"/>
  <c r="R3627" i="2" s="1"/>
  <c r="O3627" i="2"/>
  <c r="P3627" i="2" s="1"/>
  <c r="X3626" i="2"/>
  <c r="V3626" i="2"/>
  <c r="T3626" i="2"/>
  <c r="Q3626" i="2"/>
  <c r="R3626" i="2" s="1"/>
  <c r="O3626" i="2"/>
  <c r="P3626" i="2" s="1"/>
  <c r="X3625" i="2"/>
  <c r="V3625" i="2"/>
  <c r="T3625" i="2"/>
  <c r="Q3625" i="2"/>
  <c r="R3625" i="2" s="1"/>
  <c r="O3625" i="2"/>
  <c r="P3625" i="2" s="1"/>
  <c r="X3624" i="2"/>
  <c r="V3624" i="2"/>
  <c r="T3624" i="2"/>
  <c r="Q3624" i="2"/>
  <c r="R3624" i="2" s="1"/>
  <c r="O3624" i="2"/>
  <c r="P3624" i="2" s="1"/>
  <c r="X3623" i="2"/>
  <c r="V3623" i="2"/>
  <c r="T3623" i="2"/>
  <c r="Q3623" i="2"/>
  <c r="R3623" i="2" s="1"/>
  <c r="O3623" i="2"/>
  <c r="P3623" i="2" s="1"/>
  <c r="X3622" i="2"/>
  <c r="V3622" i="2"/>
  <c r="T3622" i="2"/>
  <c r="Q3622" i="2"/>
  <c r="R3622" i="2" s="1"/>
  <c r="O3622" i="2"/>
  <c r="P3622" i="2" s="1"/>
  <c r="X3621" i="2"/>
  <c r="V3621" i="2"/>
  <c r="T3621" i="2"/>
  <c r="Q3621" i="2"/>
  <c r="R3621" i="2" s="1"/>
  <c r="O3621" i="2"/>
  <c r="P3621" i="2" s="1"/>
  <c r="X3620" i="2"/>
  <c r="V3620" i="2"/>
  <c r="T3620" i="2"/>
  <c r="Q3620" i="2"/>
  <c r="R3620" i="2" s="1"/>
  <c r="O3620" i="2"/>
  <c r="P3620" i="2" s="1"/>
  <c r="X3619" i="2"/>
  <c r="V3619" i="2"/>
  <c r="T3619" i="2"/>
  <c r="Q3619" i="2"/>
  <c r="R3619" i="2" s="1"/>
  <c r="O3619" i="2"/>
  <c r="P3619" i="2" s="1"/>
  <c r="X3618" i="2"/>
  <c r="V3618" i="2"/>
  <c r="T3618" i="2"/>
  <c r="Q3618" i="2"/>
  <c r="R3618" i="2" s="1"/>
  <c r="O3618" i="2"/>
  <c r="P3618" i="2" s="1"/>
  <c r="X3617" i="2"/>
  <c r="V3617" i="2"/>
  <c r="T3617" i="2"/>
  <c r="Q3617" i="2"/>
  <c r="R3617" i="2" s="1"/>
  <c r="O3617" i="2"/>
  <c r="P3617" i="2" s="1"/>
  <c r="X3616" i="2"/>
  <c r="V3616" i="2"/>
  <c r="T3616" i="2"/>
  <c r="Q3616" i="2"/>
  <c r="R3616" i="2" s="1"/>
  <c r="O3616" i="2"/>
  <c r="P3616" i="2" s="1"/>
  <c r="X3615" i="2"/>
  <c r="V3615" i="2"/>
  <c r="T3615" i="2"/>
  <c r="Q3615" i="2"/>
  <c r="R3615" i="2" s="1"/>
  <c r="O3615" i="2"/>
  <c r="P3615" i="2" s="1"/>
  <c r="X3614" i="2"/>
  <c r="V3614" i="2"/>
  <c r="T3614" i="2"/>
  <c r="Q3614" i="2"/>
  <c r="R3614" i="2" s="1"/>
  <c r="O3614" i="2"/>
  <c r="P3614" i="2" s="1"/>
  <c r="X3613" i="2"/>
  <c r="V3613" i="2"/>
  <c r="T3613" i="2"/>
  <c r="Q3613" i="2"/>
  <c r="R3613" i="2" s="1"/>
  <c r="O3613" i="2"/>
  <c r="P3613" i="2" s="1"/>
  <c r="X3612" i="2"/>
  <c r="V3612" i="2"/>
  <c r="T3612" i="2"/>
  <c r="Q3612" i="2"/>
  <c r="R3612" i="2" s="1"/>
  <c r="O3612" i="2"/>
  <c r="P3612" i="2" s="1"/>
  <c r="X3611" i="2"/>
  <c r="V3611" i="2"/>
  <c r="T3611" i="2"/>
  <c r="Q3611" i="2"/>
  <c r="R3611" i="2" s="1"/>
  <c r="O3611" i="2"/>
  <c r="P3611" i="2" s="1"/>
  <c r="X3610" i="2"/>
  <c r="V3610" i="2"/>
  <c r="T3610" i="2"/>
  <c r="Q3610" i="2"/>
  <c r="R3610" i="2" s="1"/>
  <c r="O3610" i="2"/>
  <c r="P3610" i="2" s="1"/>
  <c r="X3609" i="2"/>
  <c r="V3609" i="2"/>
  <c r="T3609" i="2"/>
  <c r="Q3609" i="2"/>
  <c r="R3609" i="2" s="1"/>
  <c r="O3609" i="2"/>
  <c r="P3609" i="2" s="1"/>
  <c r="X3608" i="2"/>
  <c r="V3608" i="2"/>
  <c r="T3608" i="2"/>
  <c r="Q3608" i="2"/>
  <c r="R3608" i="2" s="1"/>
  <c r="O3608" i="2"/>
  <c r="P3608" i="2" s="1"/>
  <c r="X3607" i="2"/>
  <c r="V3607" i="2"/>
  <c r="T3607" i="2"/>
  <c r="Q3607" i="2"/>
  <c r="R3607" i="2" s="1"/>
  <c r="O3607" i="2"/>
  <c r="P3607" i="2" s="1"/>
  <c r="X3606" i="2"/>
  <c r="V3606" i="2"/>
  <c r="T3606" i="2"/>
  <c r="Q3606" i="2"/>
  <c r="R3606" i="2" s="1"/>
  <c r="O3606" i="2"/>
  <c r="P3606" i="2" s="1"/>
  <c r="X3605" i="2"/>
  <c r="V3605" i="2"/>
  <c r="T3605" i="2"/>
  <c r="Q3605" i="2"/>
  <c r="R3605" i="2" s="1"/>
  <c r="O3605" i="2"/>
  <c r="P3605" i="2" s="1"/>
  <c r="X3604" i="2"/>
  <c r="V3604" i="2"/>
  <c r="T3604" i="2"/>
  <c r="Q3604" i="2"/>
  <c r="R3604" i="2" s="1"/>
  <c r="O3604" i="2"/>
  <c r="P3604" i="2" s="1"/>
  <c r="X3603" i="2"/>
  <c r="V3603" i="2"/>
  <c r="T3603" i="2"/>
  <c r="Q3603" i="2"/>
  <c r="R3603" i="2" s="1"/>
  <c r="O3603" i="2"/>
  <c r="P3603" i="2" s="1"/>
  <c r="X3602" i="2"/>
  <c r="V3602" i="2"/>
  <c r="T3602" i="2"/>
  <c r="Q3602" i="2"/>
  <c r="R3602" i="2" s="1"/>
  <c r="O3602" i="2"/>
  <c r="P3602" i="2" s="1"/>
  <c r="X3601" i="2"/>
  <c r="V3601" i="2"/>
  <c r="T3601" i="2"/>
  <c r="Q3601" i="2"/>
  <c r="R3601" i="2" s="1"/>
  <c r="O3601" i="2"/>
  <c r="P3601" i="2" s="1"/>
  <c r="X3600" i="2"/>
  <c r="V3600" i="2"/>
  <c r="T3600" i="2"/>
  <c r="Q3600" i="2"/>
  <c r="R3600" i="2" s="1"/>
  <c r="O3600" i="2"/>
  <c r="P3600" i="2" s="1"/>
  <c r="X3599" i="2"/>
  <c r="V3599" i="2"/>
  <c r="T3599" i="2"/>
  <c r="Q3599" i="2"/>
  <c r="R3599" i="2" s="1"/>
  <c r="O3599" i="2"/>
  <c r="P3599" i="2" s="1"/>
  <c r="X3598" i="2"/>
  <c r="V3598" i="2"/>
  <c r="T3598" i="2"/>
  <c r="Q3598" i="2"/>
  <c r="R3598" i="2" s="1"/>
  <c r="O3598" i="2"/>
  <c r="P3598" i="2" s="1"/>
  <c r="X3597" i="2"/>
  <c r="V3597" i="2"/>
  <c r="T3597" i="2"/>
  <c r="Q3597" i="2"/>
  <c r="R3597" i="2" s="1"/>
  <c r="O3597" i="2"/>
  <c r="P3597" i="2" s="1"/>
  <c r="X3596" i="2"/>
  <c r="V3596" i="2"/>
  <c r="T3596" i="2"/>
  <c r="Q3596" i="2"/>
  <c r="R3596" i="2" s="1"/>
  <c r="O3596" i="2"/>
  <c r="P3596" i="2" s="1"/>
  <c r="X3595" i="2"/>
  <c r="V3595" i="2"/>
  <c r="T3595" i="2"/>
  <c r="Q3595" i="2"/>
  <c r="R3595" i="2" s="1"/>
  <c r="O3595" i="2"/>
  <c r="P3595" i="2" s="1"/>
  <c r="X3594" i="2"/>
  <c r="V3594" i="2"/>
  <c r="T3594" i="2"/>
  <c r="Q3594" i="2"/>
  <c r="R3594" i="2" s="1"/>
  <c r="O3594" i="2"/>
  <c r="P3594" i="2" s="1"/>
  <c r="X3593" i="2"/>
  <c r="V3593" i="2"/>
  <c r="T3593" i="2"/>
  <c r="Q3593" i="2"/>
  <c r="R3593" i="2" s="1"/>
  <c r="O3593" i="2"/>
  <c r="P3593" i="2" s="1"/>
  <c r="X3592" i="2"/>
  <c r="V3592" i="2"/>
  <c r="T3592" i="2"/>
  <c r="Q3592" i="2"/>
  <c r="R3592" i="2" s="1"/>
  <c r="O3592" i="2"/>
  <c r="P3592" i="2" s="1"/>
  <c r="X3591" i="2"/>
  <c r="V3591" i="2"/>
  <c r="T3591" i="2"/>
  <c r="Q3591" i="2"/>
  <c r="R3591" i="2" s="1"/>
  <c r="O3591" i="2"/>
  <c r="P3591" i="2" s="1"/>
  <c r="X3590" i="2"/>
  <c r="V3590" i="2"/>
  <c r="T3590" i="2"/>
  <c r="Q3590" i="2"/>
  <c r="R3590" i="2" s="1"/>
  <c r="O3590" i="2"/>
  <c r="P3590" i="2" s="1"/>
  <c r="X3589" i="2"/>
  <c r="V3589" i="2"/>
  <c r="T3589" i="2"/>
  <c r="Q3589" i="2"/>
  <c r="R3589" i="2" s="1"/>
  <c r="O3589" i="2"/>
  <c r="P3589" i="2" s="1"/>
  <c r="X3588" i="2"/>
  <c r="V3588" i="2"/>
  <c r="T3588" i="2"/>
  <c r="Q3588" i="2"/>
  <c r="R3588" i="2" s="1"/>
  <c r="O3588" i="2"/>
  <c r="P3588" i="2" s="1"/>
  <c r="X3587" i="2"/>
  <c r="V3587" i="2"/>
  <c r="T3587" i="2"/>
  <c r="Q3587" i="2"/>
  <c r="R3587" i="2" s="1"/>
  <c r="O3587" i="2"/>
  <c r="P3587" i="2" s="1"/>
  <c r="X3586" i="2"/>
  <c r="V3586" i="2"/>
  <c r="T3586" i="2"/>
  <c r="Q3586" i="2"/>
  <c r="R3586" i="2" s="1"/>
  <c r="O3586" i="2"/>
  <c r="P3586" i="2" s="1"/>
  <c r="X3585" i="2"/>
  <c r="V3585" i="2"/>
  <c r="T3585" i="2"/>
  <c r="Q3585" i="2"/>
  <c r="R3585" i="2" s="1"/>
  <c r="O3585" i="2"/>
  <c r="P3585" i="2" s="1"/>
  <c r="X3584" i="2"/>
  <c r="V3584" i="2"/>
  <c r="T3584" i="2"/>
  <c r="Q3584" i="2"/>
  <c r="R3584" i="2" s="1"/>
  <c r="O3584" i="2"/>
  <c r="P3584" i="2" s="1"/>
  <c r="X3583" i="2"/>
  <c r="V3583" i="2"/>
  <c r="T3583" i="2"/>
  <c r="Q3583" i="2"/>
  <c r="R3583" i="2" s="1"/>
  <c r="O3583" i="2"/>
  <c r="P3583" i="2" s="1"/>
  <c r="X3582" i="2"/>
  <c r="V3582" i="2"/>
  <c r="T3582" i="2"/>
  <c r="Q3582" i="2"/>
  <c r="R3582" i="2" s="1"/>
  <c r="O3582" i="2"/>
  <c r="P3582" i="2" s="1"/>
  <c r="X3581" i="2"/>
  <c r="V3581" i="2"/>
  <c r="T3581" i="2"/>
  <c r="Q3581" i="2"/>
  <c r="R3581" i="2" s="1"/>
  <c r="O3581" i="2"/>
  <c r="P3581" i="2" s="1"/>
  <c r="X3580" i="2"/>
  <c r="V3580" i="2"/>
  <c r="T3580" i="2"/>
  <c r="Q3580" i="2"/>
  <c r="R3580" i="2" s="1"/>
  <c r="O3580" i="2"/>
  <c r="P3580" i="2" s="1"/>
  <c r="X3579" i="2"/>
  <c r="V3579" i="2"/>
  <c r="T3579" i="2"/>
  <c r="Q3579" i="2"/>
  <c r="R3579" i="2" s="1"/>
  <c r="O3579" i="2"/>
  <c r="P3579" i="2" s="1"/>
  <c r="X3578" i="2"/>
  <c r="V3578" i="2"/>
  <c r="T3578" i="2"/>
  <c r="Q3578" i="2"/>
  <c r="R3578" i="2" s="1"/>
  <c r="O3578" i="2"/>
  <c r="P3578" i="2" s="1"/>
  <c r="X3577" i="2"/>
  <c r="V3577" i="2"/>
  <c r="T3577" i="2"/>
  <c r="Q3577" i="2"/>
  <c r="R3577" i="2" s="1"/>
  <c r="O3577" i="2"/>
  <c r="P3577" i="2" s="1"/>
  <c r="X3576" i="2"/>
  <c r="V3576" i="2"/>
  <c r="T3576" i="2"/>
  <c r="Q3576" i="2"/>
  <c r="R3576" i="2" s="1"/>
  <c r="O3576" i="2"/>
  <c r="P3576" i="2" s="1"/>
  <c r="X3575" i="2"/>
  <c r="V3575" i="2"/>
  <c r="T3575" i="2"/>
  <c r="Q3575" i="2"/>
  <c r="R3575" i="2" s="1"/>
  <c r="O3575" i="2"/>
  <c r="P3575" i="2" s="1"/>
  <c r="X3574" i="2"/>
  <c r="V3574" i="2"/>
  <c r="T3574" i="2"/>
  <c r="Q3574" i="2"/>
  <c r="R3574" i="2" s="1"/>
  <c r="O3574" i="2"/>
  <c r="P3574" i="2" s="1"/>
  <c r="X3573" i="2"/>
  <c r="V3573" i="2"/>
  <c r="T3573" i="2"/>
  <c r="Q3573" i="2"/>
  <c r="R3573" i="2" s="1"/>
  <c r="O3573" i="2"/>
  <c r="P3573" i="2" s="1"/>
  <c r="X3572" i="2"/>
  <c r="V3572" i="2"/>
  <c r="T3572" i="2"/>
  <c r="Q3572" i="2"/>
  <c r="R3572" i="2" s="1"/>
  <c r="O3572" i="2"/>
  <c r="P3572" i="2" s="1"/>
  <c r="X3571" i="2"/>
  <c r="V3571" i="2"/>
  <c r="T3571" i="2"/>
  <c r="Q3571" i="2"/>
  <c r="R3571" i="2" s="1"/>
  <c r="O3571" i="2"/>
  <c r="P3571" i="2" s="1"/>
  <c r="X3570" i="2"/>
  <c r="V3570" i="2"/>
  <c r="T3570" i="2"/>
  <c r="Q3570" i="2"/>
  <c r="R3570" i="2" s="1"/>
  <c r="O3570" i="2"/>
  <c r="P3570" i="2" s="1"/>
  <c r="X3569" i="2"/>
  <c r="V3569" i="2"/>
  <c r="T3569" i="2"/>
  <c r="Q3569" i="2"/>
  <c r="R3569" i="2" s="1"/>
  <c r="O3569" i="2"/>
  <c r="P3569" i="2" s="1"/>
  <c r="X3568" i="2"/>
  <c r="V3568" i="2"/>
  <c r="T3568" i="2"/>
  <c r="Q3568" i="2"/>
  <c r="R3568" i="2" s="1"/>
  <c r="O3568" i="2"/>
  <c r="P3568" i="2" s="1"/>
  <c r="X3567" i="2"/>
  <c r="V3567" i="2"/>
  <c r="T3567" i="2"/>
  <c r="Q3567" i="2"/>
  <c r="R3567" i="2" s="1"/>
  <c r="O3567" i="2"/>
  <c r="P3567" i="2" s="1"/>
  <c r="X3566" i="2"/>
  <c r="V3566" i="2"/>
  <c r="T3566" i="2"/>
  <c r="Q3566" i="2"/>
  <c r="R3566" i="2" s="1"/>
  <c r="O3566" i="2"/>
  <c r="P3566" i="2" s="1"/>
  <c r="X3565" i="2"/>
  <c r="V3565" i="2"/>
  <c r="T3565" i="2"/>
  <c r="Q3565" i="2"/>
  <c r="R3565" i="2" s="1"/>
  <c r="O3565" i="2"/>
  <c r="P3565" i="2" s="1"/>
  <c r="X3564" i="2"/>
  <c r="V3564" i="2"/>
  <c r="T3564" i="2"/>
  <c r="Q3564" i="2"/>
  <c r="R3564" i="2" s="1"/>
  <c r="O3564" i="2"/>
  <c r="P3564" i="2" s="1"/>
  <c r="X3563" i="2"/>
  <c r="V3563" i="2"/>
  <c r="T3563" i="2"/>
  <c r="Q3563" i="2"/>
  <c r="R3563" i="2" s="1"/>
  <c r="O3563" i="2"/>
  <c r="P3563" i="2" s="1"/>
  <c r="X3562" i="2"/>
  <c r="V3562" i="2"/>
  <c r="T3562" i="2"/>
  <c r="Q3562" i="2"/>
  <c r="R3562" i="2" s="1"/>
  <c r="O3562" i="2"/>
  <c r="P3562" i="2" s="1"/>
  <c r="X3561" i="2"/>
  <c r="V3561" i="2"/>
  <c r="T3561" i="2"/>
  <c r="Q3561" i="2"/>
  <c r="R3561" i="2" s="1"/>
  <c r="O3561" i="2"/>
  <c r="P3561" i="2" s="1"/>
  <c r="X3560" i="2"/>
  <c r="V3560" i="2"/>
  <c r="T3560" i="2"/>
  <c r="Q3560" i="2"/>
  <c r="R3560" i="2" s="1"/>
  <c r="O3560" i="2"/>
  <c r="P3560" i="2" s="1"/>
  <c r="X3559" i="2"/>
  <c r="V3559" i="2"/>
  <c r="T3559" i="2"/>
  <c r="Q3559" i="2"/>
  <c r="R3559" i="2" s="1"/>
  <c r="O3559" i="2"/>
  <c r="P3559" i="2" s="1"/>
  <c r="X3558" i="2"/>
  <c r="V3558" i="2"/>
  <c r="T3558" i="2"/>
  <c r="Q3558" i="2"/>
  <c r="R3558" i="2" s="1"/>
  <c r="O3558" i="2"/>
  <c r="P3558" i="2" s="1"/>
  <c r="X3557" i="2"/>
  <c r="V3557" i="2"/>
  <c r="T3557" i="2"/>
  <c r="Q3557" i="2"/>
  <c r="R3557" i="2" s="1"/>
  <c r="O3557" i="2"/>
  <c r="P3557" i="2" s="1"/>
  <c r="X3556" i="2"/>
  <c r="V3556" i="2"/>
  <c r="T3556" i="2"/>
  <c r="Q3556" i="2"/>
  <c r="R3556" i="2" s="1"/>
  <c r="O3556" i="2"/>
  <c r="P3556" i="2" s="1"/>
  <c r="X3555" i="2"/>
  <c r="V3555" i="2"/>
  <c r="T3555" i="2"/>
  <c r="Q3555" i="2"/>
  <c r="R3555" i="2" s="1"/>
  <c r="O3555" i="2"/>
  <c r="P3555" i="2" s="1"/>
  <c r="X3554" i="2"/>
  <c r="V3554" i="2"/>
  <c r="T3554" i="2"/>
  <c r="Q3554" i="2"/>
  <c r="R3554" i="2" s="1"/>
  <c r="O3554" i="2"/>
  <c r="P3554" i="2" s="1"/>
  <c r="X3553" i="2"/>
  <c r="V3553" i="2"/>
  <c r="T3553" i="2"/>
  <c r="Q3553" i="2"/>
  <c r="R3553" i="2" s="1"/>
  <c r="O3553" i="2"/>
  <c r="P3553" i="2" s="1"/>
  <c r="X3552" i="2"/>
  <c r="V3552" i="2"/>
  <c r="T3552" i="2"/>
  <c r="Q3552" i="2"/>
  <c r="R3552" i="2" s="1"/>
  <c r="O3552" i="2"/>
  <c r="P3552" i="2" s="1"/>
  <c r="X3551" i="2"/>
  <c r="V3551" i="2"/>
  <c r="T3551" i="2"/>
  <c r="Q3551" i="2"/>
  <c r="R3551" i="2" s="1"/>
  <c r="O3551" i="2"/>
  <c r="P3551" i="2" s="1"/>
  <c r="X3550" i="2"/>
  <c r="V3550" i="2"/>
  <c r="T3550" i="2"/>
  <c r="Q3550" i="2"/>
  <c r="R3550" i="2" s="1"/>
  <c r="O3550" i="2"/>
  <c r="P3550" i="2" s="1"/>
  <c r="X3549" i="2"/>
  <c r="V3549" i="2"/>
  <c r="T3549" i="2"/>
  <c r="Q3549" i="2"/>
  <c r="R3549" i="2" s="1"/>
  <c r="O3549" i="2"/>
  <c r="P3549" i="2" s="1"/>
  <c r="X3548" i="2"/>
  <c r="V3548" i="2"/>
  <c r="T3548" i="2"/>
  <c r="Q3548" i="2"/>
  <c r="R3548" i="2" s="1"/>
  <c r="O3548" i="2"/>
  <c r="P3548" i="2" s="1"/>
  <c r="X3547" i="2"/>
  <c r="V3547" i="2"/>
  <c r="T3547" i="2"/>
  <c r="Q3547" i="2"/>
  <c r="R3547" i="2" s="1"/>
  <c r="O3547" i="2"/>
  <c r="P3547" i="2" s="1"/>
  <c r="X3546" i="2"/>
  <c r="V3546" i="2"/>
  <c r="T3546" i="2"/>
  <c r="Q3546" i="2"/>
  <c r="R3546" i="2" s="1"/>
  <c r="O3546" i="2"/>
  <c r="P3546" i="2" s="1"/>
  <c r="X3545" i="2"/>
  <c r="V3545" i="2"/>
  <c r="T3545" i="2"/>
  <c r="Q3545" i="2"/>
  <c r="R3545" i="2" s="1"/>
  <c r="O3545" i="2"/>
  <c r="P3545" i="2" s="1"/>
  <c r="X3544" i="2"/>
  <c r="V3544" i="2"/>
  <c r="T3544" i="2"/>
  <c r="Q3544" i="2"/>
  <c r="R3544" i="2" s="1"/>
  <c r="O3544" i="2"/>
  <c r="P3544" i="2" s="1"/>
  <c r="X3543" i="2"/>
  <c r="V3543" i="2"/>
  <c r="T3543" i="2"/>
  <c r="Q3543" i="2"/>
  <c r="R3543" i="2" s="1"/>
  <c r="O3543" i="2"/>
  <c r="P3543" i="2" s="1"/>
  <c r="X3542" i="2"/>
  <c r="V3542" i="2"/>
  <c r="T3542" i="2"/>
  <c r="Q3542" i="2"/>
  <c r="R3542" i="2" s="1"/>
  <c r="O3542" i="2"/>
  <c r="P3542" i="2" s="1"/>
  <c r="X3541" i="2"/>
  <c r="V3541" i="2"/>
  <c r="T3541" i="2"/>
  <c r="Q3541" i="2"/>
  <c r="R3541" i="2" s="1"/>
  <c r="O3541" i="2"/>
  <c r="P3541" i="2" s="1"/>
  <c r="X3540" i="2"/>
  <c r="V3540" i="2"/>
  <c r="T3540" i="2"/>
  <c r="Q3540" i="2"/>
  <c r="R3540" i="2" s="1"/>
  <c r="O3540" i="2"/>
  <c r="P3540" i="2" s="1"/>
  <c r="X3539" i="2"/>
  <c r="V3539" i="2"/>
  <c r="T3539" i="2"/>
  <c r="Q3539" i="2"/>
  <c r="R3539" i="2" s="1"/>
  <c r="O3539" i="2"/>
  <c r="P3539" i="2" s="1"/>
  <c r="X3538" i="2"/>
  <c r="V3538" i="2"/>
  <c r="T3538" i="2"/>
  <c r="Q3538" i="2"/>
  <c r="R3538" i="2" s="1"/>
  <c r="O3538" i="2"/>
  <c r="P3538" i="2" s="1"/>
  <c r="X3537" i="2"/>
  <c r="V3537" i="2"/>
  <c r="T3537" i="2"/>
  <c r="Q3537" i="2"/>
  <c r="R3537" i="2" s="1"/>
  <c r="O3537" i="2"/>
  <c r="P3537" i="2" s="1"/>
  <c r="X3536" i="2"/>
  <c r="V3536" i="2"/>
  <c r="T3536" i="2"/>
  <c r="Q3536" i="2"/>
  <c r="R3536" i="2" s="1"/>
  <c r="O3536" i="2"/>
  <c r="P3536" i="2" s="1"/>
  <c r="X3535" i="2"/>
  <c r="V3535" i="2"/>
  <c r="T3535" i="2"/>
  <c r="Q3535" i="2"/>
  <c r="R3535" i="2" s="1"/>
  <c r="O3535" i="2"/>
  <c r="P3535" i="2" s="1"/>
  <c r="X3534" i="2"/>
  <c r="V3534" i="2"/>
  <c r="T3534" i="2"/>
  <c r="Q3534" i="2"/>
  <c r="R3534" i="2" s="1"/>
  <c r="O3534" i="2"/>
  <c r="P3534" i="2" s="1"/>
  <c r="X3533" i="2"/>
  <c r="V3533" i="2"/>
  <c r="T3533" i="2"/>
  <c r="Q3533" i="2"/>
  <c r="R3533" i="2" s="1"/>
  <c r="O3533" i="2"/>
  <c r="P3533" i="2" s="1"/>
  <c r="X3532" i="2"/>
  <c r="V3532" i="2"/>
  <c r="T3532" i="2"/>
  <c r="Q3532" i="2"/>
  <c r="R3532" i="2" s="1"/>
  <c r="O3532" i="2"/>
  <c r="P3532" i="2" s="1"/>
  <c r="X3531" i="2"/>
  <c r="V3531" i="2"/>
  <c r="T3531" i="2"/>
  <c r="Q3531" i="2"/>
  <c r="R3531" i="2" s="1"/>
  <c r="O3531" i="2"/>
  <c r="P3531" i="2" s="1"/>
  <c r="X3530" i="2"/>
  <c r="V3530" i="2"/>
  <c r="T3530" i="2"/>
  <c r="Q3530" i="2"/>
  <c r="R3530" i="2" s="1"/>
  <c r="O3530" i="2"/>
  <c r="P3530" i="2" s="1"/>
  <c r="X3529" i="2"/>
  <c r="V3529" i="2"/>
  <c r="T3529" i="2"/>
  <c r="Q3529" i="2"/>
  <c r="R3529" i="2" s="1"/>
  <c r="O3529" i="2"/>
  <c r="P3529" i="2" s="1"/>
  <c r="X3528" i="2"/>
  <c r="V3528" i="2"/>
  <c r="T3528" i="2"/>
  <c r="Q3528" i="2"/>
  <c r="R3528" i="2" s="1"/>
  <c r="O3528" i="2"/>
  <c r="P3528" i="2" s="1"/>
  <c r="X3527" i="2"/>
  <c r="V3527" i="2"/>
  <c r="T3527" i="2"/>
  <c r="Q3527" i="2"/>
  <c r="R3527" i="2" s="1"/>
  <c r="O3527" i="2"/>
  <c r="P3527" i="2" s="1"/>
  <c r="X3526" i="2"/>
  <c r="V3526" i="2"/>
  <c r="T3526" i="2"/>
  <c r="Q3526" i="2"/>
  <c r="R3526" i="2" s="1"/>
  <c r="O3526" i="2"/>
  <c r="P3526" i="2" s="1"/>
  <c r="X3525" i="2"/>
  <c r="V3525" i="2"/>
  <c r="T3525" i="2"/>
  <c r="Q3525" i="2"/>
  <c r="R3525" i="2" s="1"/>
  <c r="O3525" i="2"/>
  <c r="P3525" i="2" s="1"/>
  <c r="X3524" i="2"/>
  <c r="V3524" i="2"/>
  <c r="T3524" i="2"/>
  <c r="Q3524" i="2"/>
  <c r="R3524" i="2" s="1"/>
  <c r="O3524" i="2"/>
  <c r="P3524" i="2" s="1"/>
  <c r="X3523" i="2"/>
  <c r="V3523" i="2"/>
  <c r="T3523" i="2"/>
  <c r="Q3523" i="2"/>
  <c r="R3523" i="2" s="1"/>
  <c r="O3523" i="2"/>
  <c r="P3523" i="2" s="1"/>
  <c r="X3522" i="2"/>
  <c r="V3522" i="2"/>
  <c r="T3522" i="2"/>
  <c r="Q3522" i="2"/>
  <c r="R3522" i="2" s="1"/>
  <c r="O3522" i="2"/>
  <c r="P3522" i="2" s="1"/>
  <c r="X3521" i="2"/>
  <c r="V3521" i="2"/>
  <c r="T3521" i="2"/>
  <c r="Q3521" i="2"/>
  <c r="R3521" i="2" s="1"/>
  <c r="O3521" i="2"/>
  <c r="P3521" i="2" s="1"/>
  <c r="X3520" i="2"/>
  <c r="V3520" i="2"/>
  <c r="T3520" i="2"/>
  <c r="Q3520" i="2"/>
  <c r="R3520" i="2" s="1"/>
  <c r="O3520" i="2"/>
  <c r="P3520" i="2" s="1"/>
  <c r="X3519" i="2"/>
  <c r="V3519" i="2"/>
  <c r="T3519" i="2"/>
  <c r="Q3519" i="2"/>
  <c r="R3519" i="2" s="1"/>
  <c r="O3519" i="2"/>
  <c r="P3519" i="2" s="1"/>
  <c r="X3518" i="2"/>
  <c r="V3518" i="2"/>
  <c r="T3518" i="2"/>
  <c r="Q3518" i="2"/>
  <c r="R3518" i="2" s="1"/>
  <c r="O3518" i="2"/>
  <c r="P3518" i="2" s="1"/>
  <c r="X3517" i="2"/>
  <c r="V3517" i="2"/>
  <c r="T3517" i="2"/>
  <c r="Q3517" i="2"/>
  <c r="R3517" i="2" s="1"/>
  <c r="O3517" i="2"/>
  <c r="P3517" i="2" s="1"/>
  <c r="X3516" i="2"/>
  <c r="V3516" i="2"/>
  <c r="T3516" i="2"/>
  <c r="Q3516" i="2"/>
  <c r="R3516" i="2" s="1"/>
  <c r="O3516" i="2"/>
  <c r="P3516" i="2" s="1"/>
  <c r="X3515" i="2"/>
  <c r="V3515" i="2"/>
  <c r="T3515" i="2"/>
  <c r="Q3515" i="2"/>
  <c r="R3515" i="2" s="1"/>
  <c r="O3515" i="2"/>
  <c r="P3515" i="2" s="1"/>
  <c r="X3514" i="2"/>
  <c r="V3514" i="2"/>
  <c r="T3514" i="2"/>
  <c r="Q3514" i="2"/>
  <c r="R3514" i="2" s="1"/>
  <c r="O3514" i="2"/>
  <c r="P3514" i="2" s="1"/>
  <c r="X3513" i="2"/>
  <c r="V3513" i="2"/>
  <c r="T3513" i="2"/>
  <c r="Q3513" i="2"/>
  <c r="R3513" i="2" s="1"/>
  <c r="O3513" i="2"/>
  <c r="P3513" i="2" s="1"/>
  <c r="X3512" i="2"/>
  <c r="V3512" i="2"/>
  <c r="T3512" i="2"/>
  <c r="Q3512" i="2"/>
  <c r="R3512" i="2" s="1"/>
  <c r="O3512" i="2"/>
  <c r="P3512" i="2" s="1"/>
  <c r="X3511" i="2"/>
  <c r="V3511" i="2"/>
  <c r="T3511" i="2"/>
  <c r="Q3511" i="2"/>
  <c r="R3511" i="2" s="1"/>
  <c r="O3511" i="2"/>
  <c r="P3511" i="2" s="1"/>
  <c r="X3510" i="2"/>
  <c r="V3510" i="2"/>
  <c r="T3510" i="2"/>
  <c r="Q3510" i="2"/>
  <c r="R3510" i="2" s="1"/>
  <c r="O3510" i="2"/>
  <c r="P3510" i="2" s="1"/>
  <c r="X3509" i="2"/>
  <c r="V3509" i="2"/>
  <c r="T3509" i="2"/>
  <c r="Q3509" i="2"/>
  <c r="R3509" i="2" s="1"/>
  <c r="O3509" i="2"/>
  <c r="P3509" i="2" s="1"/>
  <c r="X3508" i="2"/>
  <c r="V3508" i="2"/>
  <c r="T3508" i="2"/>
  <c r="Q3508" i="2"/>
  <c r="R3508" i="2" s="1"/>
  <c r="O3508" i="2"/>
  <c r="P3508" i="2" s="1"/>
  <c r="X3507" i="2"/>
  <c r="V3507" i="2"/>
  <c r="T3507" i="2"/>
  <c r="Q3507" i="2"/>
  <c r="R3507" i="2" s="1"/>
  <c r="O3507" i="2"/>
  <c r="P3507" i="2" s="1"/>
  <c r="X3506" i="2"/>
  <c r="V3506" i="2"/>
  <c r="T3506" i="2"/>
  <c r="Q3506" i="2"/>
  <c r="R3506" i="2" s="1"/>
  <c r="O3506" i="2"/>
  <c r="P3506" i="2" s="1"/>
  <c r="X3505" i="2"/>
  <c r="V3505" i="2"/>
  <c r="T3505" i="2"/>
  <c r="Q3505" i="2"/>
  <c r="R3505" i="2" s="1"/>
  <c r="O3505" i="2"/>
  <c r="P3505" i="2" s="1"/>
  <c r="X3504" i="2"/>
  <c r="V3504" i="2"/>
  <c r="T3504" i="2"/>
  <c r="Q3504" i="2"/>
  <c r="R3504" i="2" s="1"/>
  <c r="O3504" i="2"/>
  <c r="P3504" i="2" s="1"/>
  <c r="X3503" i="2"/>
  <c r="V3503" i="2"/>
  <c r="T3503" i="2"/>
  <c r="Q3503" i="2"/>
  <c r="R3503" i="2" s="1"/>
  <c r="O3503" i="2"/>
  <c r="P3503" i="2" s="1"/>
  <c r="X3502" i="2"/>
  <c r="V3502" i="2"/>
  <c r="T3502" i="2"/>
  <c r="Q3502" i="2"/>
  <c r="R3502" i="2" s="1"/>
  <c r="O3502" i="2"/>
  <c r="P3502" i="2" s="1"/>
  <c r="X3501" i="2"/>
  <c r="V3501" i="2"/>
  <c r="T3501" i="2"/>
  <c r="Q3501" i="2"/>
  <c r="R3501" i="2" s="1"/>
  <c r="O3501" i="2"/>
  <c r="P3501" i="2" s="1"/>
  <c r="X3500" i="2"/>
  <c r="V3500" i="2"/>
  <c r="T3500" i="2"/>
  <c r="Q3500" i="2"/>
  <c r="R3500" i="2" s="1"/>
  <c r="O3500" i="2"/>
  <c r="P3500" i="2" s="1"/>
  <c r="X3499" i="2"/>
  <c r="V3499" i="2"/>
  <c r="T3499" i="2"/>
  <c r="Q3499" i="2"/>
  <c r="R3499" i="2" s="1"/>
  <c r="O3499" i="2"/>
  <c r="P3499" i="2" s="1"/>
  <c r="X3498" i="2"/>
  <c r="V3498" i="2"/>
  <c r="T3498" i="2"/>
  <c r="Q3498" i="2"/>
  <c r="R3498" i="2" s="1"/>
  <c r="O3498" i="2"/>
  <c r="P3498" i="2" s="1"/>
  <c r="X3497" i="2"/>
  <c r="V3497" i="2"/>
  <c r="T3497" i="2"/>
  <c r="Q3497" i="2"/>
  <c r="R3497" i="2" s="1"/>
  <c r="O3497" i="2"/>
  <c r="P3497" i="2" s="1"/>
  <c r="X3496" i="2"/>
  <c r="V3496" i="2"/>
  <c r="T3496" i="2"/>
  <c r="Q3496" i="2"/>
  <c r="R3496" i="2" s="1"/>
  <c r="O3496" i="2"/>
  <c r="P3496" i="2" s="1"/>
  <c r="X3495" i="2"/>
  <c r="V3495" i="2"/>
  <c r="T3495" i="2"/>
  <c r="Q3495" i="2"/>
  <c r="R3495" i="2" s="1"/>
  <c r="O3495" i="2"/>
  <c r="P3495" i="2" s="1"/>
  <c r="X3494" i="2"/>
  <c r="V3494" i="2"/>
  <c r="T3494" i="2"/>
  <c r="Q3494" i="2"/>
  <c r="R3494" i="2" s="1"/>
  <c r="O3494" i="2"/>
  <c r="P3494" i="2" s="1"/>
  <c r="X3493" i="2"/>
  <c r="V3493" i="2"/>
  <c r="T3493" i="2"/>
  <c r="Q3493" i="2"/>
  <c r="R3493" i="2" s="1"/>
  <c r="O3493" i="2"/>
  <c r="P3493" i="2" s="1"/>
  <c r="X3492" i="2"/>
  <c r="V3492" i="2"/>
  <c r="T3492" i="2"/>
  <c r="Q3492" i="2"/>
  <c r="R3492" i="2" s="1"/>
  <c r="O3492" i="2"/>
  <c r="P3492" i="2" s="1"/>
  <c r="X3491" i="2"/>
  <c r="V3491" i="2"/>
  <c r="T3491" i="2"/>
  <c r="Q3491" i="2"/>
  <c r="R3491" i="2" s="1"/>
  <c r="O3491" i="2"/>
  <c r="P3491" i="2" s="1"/>
  <c r="X3490" i="2"/>
  <c r="V3490" i="2"/>
  <c r="T3490" i="2"/>
  <c r="Q3490" i="2"/>
  <c r="R3490" i="2" s="1"/>
  <c r="O3490" i="2"/>
  <c r="P3490" i="2" s="1"/>
  <c r="X3489" i="2"/>
  <c r="V3489" i="2"/>
  <c r="T3489" i="2"/>
  <c r="Q3489" i="2"/>
  <c r="R3489" i="2" s="1"/>
  <c r="O3489" i="2"/>
  <c r="P3489" i="2" s="1"/>
  <c r="X3488" i="2"/>
  <c r="V3488" i="2"/>
  <c r="T3488" i="2"/>
  <c r="Q3488" i="2"/>
  <c r="R3488" i="2" s="1"/>
  <c r="O3488" i="2"/>
  <c r="P3488" i="2" s="1"/>
  <c r="X3487" i="2"/>
  <c r="V3487" i="2"/>
  <c r="T3487" i="2"/>
  <c r="Q3487" i="2"/>
  <c r="R3487" i="2" s="1"/>
  <c r="O3487" i="2"/>
  <c r="P3487" i="2" s="1"/>
  <c r="X3486" i="2"/>
  <c r="V3486" i="2"/>
  <c r="T3486" i="2"/>
  <c r="Q3486" i="2"/>
  <c r="R3486" i="2" s="1"/>
  <c r="O3486" i="2"/>
  <c r="P3486" i="2" s="1"/>
  <c r="X3485" i="2"/>
  <c r="V3485" i="2"/>
  <c r="T3485" i="2"/>
  <c r="Q3485" i="2"/>
  <c r="R3485" i="2" s="1"/>
  <c r="O3485" i="2"/>
  <c r="P3485" i="2" s="1"/>
  <c r="X3484" i="2"/>
  <c r="V3484" i="2"/>
  <c r="T3484" i="2"/>
  <c r="Q3484" i="2"/>
  <c r="R3484" i="2" s="1"/>
  <c r="O3484" i="2"/>
  <c r="P3484" i="2" s="1"/>
  <c r="X3483" i="2"/>
  <c r="V3483" i="2"/>
  <c r="T3483" i="2"/>
  <c r="Q3483" i="2"/>
  <c r="R3483" i="2" s="1"/>
  <c r="O3483" i="2"/>
  <c r="P3483" i="2" s="1"/>
  <c r="X3482" i="2"/>
  <c r="V3482" i="2"/>
  <c r="T3482" i="2"/>
  <c r="Q3482" i="2"/>
  <c r="R3482" i="2" s="1"/>
  <c r="O3482" i="2"/>
  <c r="P3482" i="2" s="1"/>
  <c r="X3481" i="2"/>
  <c r="V3481" i="2"/>
  <c r="T3481" i="2"/>
  <c r="Q3481" i="2"/>
  <c r="R3481" i="2" s="1"/>
  <c r="O3481" i="2"/>
  <c r="P3481" i="2" s="1"/>
  <c r="X3480" i="2"/>
  <c r="V3480" i="2"/>
  <c r="T3480" i="2"/>
  <c r="Q3480" i="2"/>
  <c r="R3480" i="2" s="1"/>
  <c r="O3480" i="2"/>
  <c r="P3480" i="2" s="1"/>
  <c r="X3479" i="2"/>
  <c r="V3479" i="2"/>
  <c r="T3479" i="2"/>
  <c r="Q3479" i="2"/>
  <c r="R3479" i="2" s="1"/>
  <c r="O3479" i="2"/>
  <c r="P3479" i="2" s="1"/>
  <c r="X3478" i="2"/>
  <c r="V3478" i="2"/>
  <c r="T3478" i="2"/>
  <c r="Q3478" i="2"/>
  <c r="R3478" i="2" s="1"/>
  <c r="O3478" i="2"/>
  <c r="P3478" i="2" s="1"/>
  <c r="X3477" i="2"/>
  <c r="V3477" i="2"/>
  <c r="T3477" i="2"/>
  <c r="Q3477" i="2"/>
  <c r="R3477" i="2" s="1"/>
  <c r="O3477" i="2"/>
  <c r="P3477" i="2" s="1"/>
  <c r="X3476" i="2"/>
  <c r="V3476" i="2"/>
  <c r="T3476" i="2"/>
  <c r="Q3476" i="2"/>
  <c r="R3476" i="2" s="1"/>
  <c r="O3476" i="2"/>
  <c r="P3476" i="2" s="1"/>
  <c r="X3475" i="2"/>
  <c r="V3475" i="2"/>
  <c r="T3475" i="2"/>
  <c r="Q3475" i="2"/>
  <c r="R3475" i="2" s="1"/>
  <c r="O3475" i="2"/>
  <c r="P3475" i="2" s="1"/>
  <c r="X3474" i="2"/>
  <c r="V3474" i="2"/>
  <c r="T3474" i="2"/>
  <c r="Q3474" i="2"/>
  <c r="R3474" i="2" s="1"/>
  <c r="O3474" i="2"/>
  <c r="P3474" i="2" s="1"/>
  <c r="X3473" i="2"/>
  <c r="V3473" i="2"/>
  <c r="T3473" i="2"/>
  <c r="Q3473" i="2"/>
  <c r="R3473" i="2" s="1"/>
  <c r="O3473" i="2"/>
  <c r="P3473" i="2" s="1"/>
  <c r="X3472" i="2"/>
  <c r="V3472" i="2"/>
  <c r="T3472" i="2"/>
  <c r="Q3472" i="2"/>
  <c r="R3472" i="2" s="1"/>
  <c r="O3472" i="2"/>
  <c r="P3472" i="2" s="1"/>
  <c r="X3471" i="2"/>
  <c r="V3471" i="2"/>
  <c r="T3471" i="2"/>
  <c r="Q3471" i="2"/>
  <c r="R3471" i="2" s="1"/>
  <c r="O3471" i="2"/>
  <c r="P3471" i="2" s="1"/>
  <c r="X3470" i="2"/>
  <c r="V3470" i="2"/>
  <c r="T3470" i="2"/>
  <c r="Q3470" i="2"/>
  <c r="R3470" i="2" s="1"/>
  <c r="O3470" i="2"/>
  <c r="P3470" i="2" s="1"/>
  <c r="X3469" i="2"/>
  <c r="V3469" i="2"/>
  <c r="T3469" i="2"/>
  <c r="Q3469" i="2"/>
  <c r="R3469" i="2" s="1"/>
  <c r="O3469" i="2"/>
  <c r="P3469" i="2" s="1"/>
  <c r="X3468" i="2"/>
  <c r="V3468" i="2"/>
  <c r="T3468" i="2"/>
  <c r="Q3468" i="2"/>
  <c r="R3468" i="2" s="1"/>
  <c r="O3468" i="2"/>
  <c r="P3468" i="2" s="1"/>
  <c r="X3467" i="2"/>
  <c r="V3467" i="2"/>
  <c r="T3467" i="2"/>
  <c r="Q3467" i="2"/>
  <c r="R3467" i="2" s="1"/>
  <c r="O3467" i="2"/>
  <c r="P3467" i="2" s="1"/>
  <c r="X3466" i="2"/>
  <c r="V3466" i="2"/>
  <c r="T3466" i="2"/>
  <c r="Q3466" i="2"/>
  <c r="R3466" i="2" s="1"/>
  <c r="O3466" i="2"/>
  <c r="P3466" i="2" s="1"/>
  <c r="X3465" i="2"/>
  <c r="V3465" i="2"/>
  <c r="T3465" i="2"/>
  <c r="Q3465" i="2"/>
  <c r="R3465" i="2" s="1"/>
  <c r="O3465" i="2"/>
  <c r="P3465" i="2" s="1"/>
  <c r="X3464" i="2"/>
  <c r="V3464" i="2"/>
  <c r="T3464" i="2"/>
  <c r="Q3464" i="2"/>
  <c r="R3464" i="2" s="1"/>
  <c r="O3464" i="2"/>
  <c r="P3464" i="2" s="1"/>
  <c r="X3463" i="2"/>
  <c r="V3463" i="2"/>
  <c r="T3463" i="2"/>
  <c r="Q3463" i="2"/>
  <c r="R3463" i="2" s="1"/>
  <c r="O3463" i="2"/>
  <c r="P3463" i="2" s="1"/>
  <c r="X3462" i="2"/>
  <c r="V3462" i="2"/>
  <c r="T3462" i="2"/>
  <c r="Q3462" i="2"/>
  <c r="R3462" i="2" s="1"/>
  <c r="O3462" i="2"/>
  <c r="P3462" i="2" s="1"/>
  <c r="X3461" i="2"/>
  <c r="V3461" i="2"/>
  <c r="T3461" i="2"/>
  <c r="Q3461" i="2"/>
  <c r="R3461" i="2" s="1"/>
  <c r="O3461" i="2"/>
  <c r="P3461" i="2" s="1"/>
  <c r="X3460" i="2"/>
  <c r="V3460" i="2"/>
  <c r="T3460" i="2"/>
  <c r="Q3460" i="2"/>
  <c r="R3460" i="2" s="1"/>
  <c r="O3460" i="2"/>
  <c r="P3460" i="2" s="1"/>
  <c r="X3459" i="2"/>
  <c r="V3459" i="2"/>
  <c r="T3459" i="2"/>
  <c r="Q3459" i="2"/>
  <c r="R3459" i="2" s="1"/>
  <c r="O3459" i="2"/>
  <c r="P3459" i="2" s="1"/>
  <c r="X3458" i="2"/>
  <c r="V3458" i="2"/>
  <c r="T3458" i="2"/>
  <c r="Q3458" i="2"/>
  <c r="R3458" i="2" s="1"/>
  <c r="O3458" i="2"/>
  <c r="P3458" i="2" s="1"/>
  <c r="X3457" i="2"/>
  <c r="V3457" i="2"/>
  <c r="T3457" i="2"/>
  <c r="Q3457" i="2"/>
  <c r="R3457" i="2" s="1"/>
  <c r="O3457" i="2"/>
  <c r="P3457" i="2" s="1"/>
  <c r="X3456" i="2"/>
  <c r="V3456" i="2"/>
  <c r="T3456" i="2"/>
  <c r="Q3456" i="2"/>
  <c r="R3456" i="2" s="1"/>
  <c r="O3456" i="2"/>
  <c r="P3456" i="2" s="1"/>
  <c r="X3455" i="2"/>
  <c r="V3455" i="2"/>
  <c r="T3455" i="2"/>
  <c r="Q3455" i="2"/>
  <c r="R3455" i="2" s="1"/>
  <c r="O3455" i="2"/>
  <c r="P3455" i="2" s="1"/>
  <c r="X3454" i="2"/>
  <c r="V3454" i="2"/>
  <c r="T3454" i="2"/>
  <c r="Q3454" i="2"/>
  <c r="R3454" i="2" s="1"/>
  <c r="O3454" i="2"/>
  <c r="P3454" i="2" s="1"/>
  <c r="X3453" i="2"/>
  <c r="V3453" i="2"/>
  <c r="T3453" i="2"/>
  <c r="Q3453" i="2"/>
  <c r="R3453" i="2" s="1"/>
  <c r="O3453" i="2"/>
  <c r="P3453" i="2" s="1"/>
  <c r="X3452" i="2"/>
  <c r="V3452" i="2"/>
  <c r="T3452" i="2"/>
  <c r="Q3452" i="2"/>
  <c r="R3452" i="2" s="1"/>
  <c r="O3452" i="2"/>
  <c r="P3452" i="2" s="1"/>
  <c r="X3451" i="2"/>
  <c r="V3451" i="2"/>
  <c r="T3451" i="2"/>
  <c r="Q3451" i="2"/>
  <c r="R3451" i="2" s="1"/>
  <c r="O3451" i="2"/>
  <c r="P3451" i="2" s="1"/>
  <c r="X3450" i="2"/>
  <c r="V3450" i="2"/>
  <c r="T3450" i="2"/>
  <c r="Q3450" i="2"/>
  <c r="R3450" i="2" s="1"/>
  <c r="O3450" i="2"/>
  <c r="P3450" i="2" s="1"/>
  <c r="X3449" i="2"/>
  <c r="V3449" i="2"/>
  <c r="T3449" i="2"/>
  <c r="Q3449" i="2"/>
  <c r="R3449" i="2" s="1"/>
  <c r="O3449" i="2"/>
  <c r="P3449" i="2" s="1"/>
  <c r="X3448" i="2"/>
  <c r="V3448" i="2"/>
  <c r="T3448" i="2"/>
  <c r="Q3448" i="2"/>
  <c r="R3448" i="2" s="1"/>
  <c r="O3448" i="2"/>
  <c r="P3448" i="2" s="1"/>
  <c r="X3447" i="2"/>
  <c r="V3447" i="2"/>
  <c r="T3447" i="2"/>
  <c r="Q3447" i="2"/>
  <c r="R3447" i="2" s="1"/>
  <c r="O3447" i="2"/>
  <c r="P3447" i="2" s="1"/>
  <c r="X3446" i="2"/>
  <c r="V3446" i="2"/>
  <c r="T3446" i="2"/>
  <c r="Q3446" i="2"/>
  <c r="R3446" i="2" s="1"/>
  <c r="O3446" i="2"/>
  <c r="P3446" i="2" s="1"/>
  <c r="X3445" i="2"/>
  <c r="V3445" i="2"/>
  <c r="T3445" i="2"/>
  <c r="Q3445" i="2"/>
  <c r="R3445" i="2" s="1"/>
  <c r="O3445" i="2"/>
  <c r="P3445" i="2" s="1"/>
  <c r="X3444" i="2"/>
  <c r="V3444" i="2"/>
  <c r="T3444" i="2"/>
  <c r="Q3444" i="2"/>
  <c r="R3444" i="2" s="1"/>
  <c r="O3444" i="2"/>
  <c r="P3444" i="2" s="1"/>
  <c r="X3443" i="2"/>
  <c r="V3443" i="2"/>
  <c r="T3443" i="2"/>
  <c r="Q3443" i="2"/>
  <c r="R3443" i="2" s="1"/>
  <c r="O3443" i="2"/>
  <c r="P3443" i="2" s="1"/>
  <c r="X3442" i="2"/>
  <c r="V3442" i="2"/>
  <c r="T3442" i="2"/>
  <c r="Q3442" i="2"/>
  <c r="R3442" i="2" s="1"/>
  <c r="O3442" i="2"/>
  <c r="P3442" i="2" s="1"/>
  <c r="X3441" i="2"/>
  <c r="V3441" i="2"/>
  <c r="T3441" i="2"/>
  <c r="Q3441" i="2"/>
  <c r="R3441" i="2" s="1"/>
  <c r="O3441" i="2"/>
  <c r="P3441" i="2" s="1"/>
  <c r="X3440" i="2"/>
  <c r="V3440" i="2"/>
  <c r="T3440" i="2"/>
  <c r="Q3440" i="2"/>
  <c r="R3440" i="2" s="1"/>
  <c r="O3440" i="2"/>
  <c r="P3440" i="2" s="1"/>
  <c r="X3439" i="2"/>
  <c r="V3439" i="2"/>
  <c r="T3439" i="2"/>
  <c r="Q3439" i="2"/>
  <c r="R3439" i="2" s="1"/>
  <c r="O3439" i="2"/>
  <c r="P3439" i="2" s="1"/>
  <c r="X3438" i="2"/>
  <c r="V3438" i="2"/>
  <c r="T3438" i="2"/>
  <c r="Q3438" i="2"/>
  <c r="R3438" i="2" s="1"/>
  <c r="O3438" i="2"/>
  <c r="P3438" i="2" s="1"/>
  <c r="X3437" i="2"/>
  <c r="V3437" i="2"/>
  <c r="T3437" i="2"/>
  <c r="Q3437" i="2"/>
  <c r="R3437" i="2" s="1"/>
  <c r="O3437" i="2"/>
  <c r="P3437" i="2" s="1"/>
  <c r="X3436" i="2"/>
  <c r="V3436" i="2"/>
  <c r="T3436" i="2"/>
  <c r="Q3436" i="2"/>
  <c r="R3436" i="2" s="1"/>
  <c r="O3436" i="2"/>
  <c r="P3436" i="2" s="1"/>
  <c r="X3435" i="2"/>
  <c r="V3435" i="2"/>
  <c r="T3435" i="2"/>
  <c r="Q3435" i="2"/>
  <c r="R3435" i="2" s="1"/>
  <c r="O3435" i="2"/>
  <c r="P3435" i="2" s="1"/>
  <c r="X3434" i="2"/>
  <c r="V3434" i="2"/>
  <c r="T3434" i="2"/>
  <c r="Q3434" i="2"/>
  <c r="R3434" i="2" s="1"/>
  <c r="O3434" i="2"/>
  <c r="P3434" i="2" s="1"/>
  <c r="X3433" i="2"/>
  <c r="V3433" i="2"/>
  <c r="T3433" i="2"/>
  <c r="Q3433" i="2"/>
  <c r="R3433" i="2" s="1"/>
  <c r="O3433" i="2"/>
  <c r="P3433" i="2" s="1"/>
  <c r="X3432" i="2"/>
  <c r="V3432" i="2"/>
  <c r="T3432" i="2"/>
  <c r="Q3432" i="2"/>
  <c r="R3432" i="2" s="1"/>
  <c r="O3432" i="2"/>
  <c r="P3432" i="2" s="1"/>
  <c r="X3431" i="2"/>
  <c r="V3431" i="2"/>
  <c r="T3431" i="2"/>
  <c r="Q3431" i="2"/>
  <c r="R3431" i="2" s="1"/>
  <c r="O3431" i="2"/>
  <c r="P3431" i="2" s="1"/>
  <c r="X3430" i="2"/>
  <c r="V3430" i="2"/>
  <c r="T3430" i="2"/>
  <c r="Q3430" i="2"/>
  <c r="R3430" i="2" s="1"/>
  <c r="O3430" i="2"/>
  <c r="P3430" i="2" s="1"/>
  <c r="X3429" i="2"/>
  <c r="V3429" i="2"/>
  <c r="T3429" i="2"/>
  <c r="Q3429" i="2"/>
  <c r="R3429" i="2" s="1"/>
  <c r="O3429" i="2"/>
  <c r="P3429" i="2" s="1"/>
  <c r="X3428" i="2"/>
  <c r="V3428" i="2"/>
  <c r="T3428" i="2"/>
  <c r="Q3428" i="2"/>
  <c r="R3428" i="2" s="1"/>
  <c r="O3428" i="2"/>
  <c r="P3428" i="2" s="1"/>
  <c r="X3427" i="2"/>
  <c r="V3427" i="2"/>
  <c r="T3427" i="2"/>
  <c r="Q3427" i="2"/>
  <c r="R3427" i="2" s="1"/>
  <c r="O3427" i="2"/>
  <c r="P3427" i="2" s="1"/>
  <c r="X3426" i="2"/>
  <c r="V3426" i="2"/>
  <c r="T3426" i="2"/>
  <c r="Q3426" i="2"/>
  <c r="R3426" i="2" s="1"/>
  <c r="O3426" i="2"/>
  <c r="P3426" i="2" s="1"/>
  <c r="X3425" i="2"/>
  <c r="V3425" i="2"/>
  <c r="T3425" i="2"/>
  <c r="Q3425" i="2"/>
  <c r="R3425" i="2" s="1"/>
  <c r="O3425" i="2"/>
  <c r="P3425" i="2" s="1"/>
  <c r="X3424" i="2"/>
  <c r="V3424" i="2"/>
  <c r="T3424" i="2"/>
  <c r="Q3424" i="2"/>
  <c r="R3424" i="2" s="1"/>
  <c r="O3424" i="2"/>
  <c r="P3424" i="2" s="1"/>
  <c r="X3423" i="2"/>
  <c r="V3423" i="2"/>
  <c r="T3423" i="2"/>
  <c r="Q3423" i="2"/>
  <c r="R3423" i="2" s="1"/>
  <c r="O3423" i="2"/>
  <c r="P3423" i="2" s="1"/>
  <c r="X3422" i="2"/>
  <c r="V3422" i="2"/>
  <c r="T3422" i="2"/>
  <c r="Q3422" i="2"/>
  <c r="R3422" i="2" s="1"/>
  <c r="O3422" i="2"/>
  <c r="P3422" i="2" s="1"/>
  <c r="X3421" i="2"/>
  <c r="V3421" i="2"/>
  <c r="T3421" i="2"/>
  <c r="Q3421" i="2"/>
  <c r="R3421" i="2" s="1"/>
  <c r="O3421" i="2"/>
  <c r="P3421" i="2" s="1"/>
  <c r="X3420" i="2"/>
  <c r="V3420" i="2"/>
  <c r="T3420" i="2"/>
  <c r="Q3420" i="2"/>
  <c r="R3420" i="2" s="1"/>
  <c r="O3420" i="2"/>
  <c r="P3420" i="2" s="1"/>
  <c r="X3419" i="2"/>
  <c r="V3419" i="2"/>
  <c r="T3419" i="2"/>
  <c r="Q3419" i="2"/>
  <c r="R3419" i="2" s="1"/>
  <c r="O3419" i="2"/>
  <c r="P3419" i="2" s="1"/>
  <c r="X3418" i="2"/>
  <c r="V3418" i="2"/>
  <c r="T3418" i="2"/>
  <c r="Q3418" i="2"/>
  <c r="R3418" i="2" s="1"/>
  <c r="O3418" i="2"/>
  <c r="P3418" i="2" s="1"/>
  <c r="X3417" i="2"/>
  <c r="V3417" i="2"/>
  <c r="T3417" i="2"/>
  <c r="Q3417" i="2"/>
  <c r="R3417" i="2" s="1"/>
  <c r="O3417" i="2"/>
  <c r="P3417" i="2" s="1"/>
  <c r="X3416" i="2"/>
  <c r="V3416" i="2"/>
  <c r="T3416" i="2"/>
  <c r="Q3416" i="2"/>
  <c r="R3416" i="2" s="1"/>
  <c r="O3416" i="2"/>
  <c r="P3416" i="2" s="1"/>
  <c r="X3415" i="2"/>
  <c r="V3415" i="2"/>
  <c r="T3415" i="2"/>
  <c r="Q3415" i="2"/>
  <c r="R3415" i="2" s="1"/>
  <c r="O3415" i="2"/>
  <c r="P3415" i="2" s="1"/>
  <c r="X3414" i="2"/>
  <c r="V3414" i="2"/>
  <c r="T3414" i="2"/>
  <c r="Q3414" i="2"/>
  <c r="R3414" i="2" s="1"/>
  <c r="O3414" i="2"/>
  <c r="P3414" i="2" s="1"/>
  <c r="X3413" i="2"/>
  <c r="V3413" i="2"/>
  <c r="T3413" i="2"/>
  <c r="Q3413" i="2"/>
  <c r="R3413" i="2" s="1"/>
  <c r="O3413" i="2"/>
  <c r="P3413" i="2" s="1"/>
  <c r="X3412" i="2"/>
  <c r="V3412" i="2"/>
  <c r="T3412" i="2"/>
  <c r="Q3412" i="2"/>
  <c r="R3412" i="2" s="1"/>
  <c r="O3412" i="2"/>
  <c r="P3412" i="2" s="1"/>
  <c r="X3411" i="2"/>
  <c r="V3411" i="2"/>
  <c r="T3411" i="2"/>
  <c r="Q3411" i="2"/>
  <c r="R3411" i="2" s="1"/>
  <c r="O3411" i="2"/>
  <c r="P3411" i="2" s="1"/>
  <c r="X3410" i="2"/>
  <c r="V3410" i="2"/>
  <c r="T3410" i="2"/>
  <c r="Q3410" i="2"/>
  <c r="R3410" i="2" s="1"/>
  <c r="O3410" i="2"/>
  <c r="P3410" i="2" s="1"/>
  <c r="X3409" i="2"/>
  <c r="V3409" i="2"/>
  <c r="T3409" i="2"/>
  <c r="Q3409" i="2"/>
  <c r="R3409" i="2" s="1"/>
  <c r="O3409" i="2"/>
  <c r="P3409" i="2" s="1"/>
  <c r="X3408" i="2"/>
  <c r="V3408" i="2"/>
  <c r="T3408" i="2"/>
  <c r="Q3408" i="2"/>
  <c r="R3408" i="2" s="1"/>
  <c r="O3408" i="2"/>
  <c r="P3408" i="2" s="1"/>
  <c r="X3407" i="2"/>
  <c r="V3407" i="2"/>
  <c r="T3407" i="2"/>
  <c r="Q3407" i="2"/>
  <c r="R3407" i="2" s="1"/>
  <c r="O3407" i="2"/>
  <c r="P3407" i="2" s="1"/>
  <c r="X3406" i="2"/>
  <c r="V3406" i="2"/>
  <c r="T3406" i="2"/>
  <c r="Q3406" i="2"/>
  <c r="R3406" i="2" s="1"/>
  <c r="O3406" i="2"/>
  <c r="P3406" i="2" s="1"/>
  <c r="X3405" i="2"/>
  <c r="V3405" i="2"/>
  <c r="T3405" i="2"/>
  <c r="Q3405" i="2"/>
  <c r="R3405" i="2" s="1"/>
  <c r="O3405" i="2"/>
  <c r="P3405" i="2" s="1"/>
  <c r="X3404" i="2"/>
  <c r="V3404" i="2"/>
  <c r="T3404" i="2"/>
  <c r="Q3404" i="2"/>
  <c r="R3404" i="2" s="1"/>
  <c r="O3404" i="2"/>
  <c r="P3404" i="2" s="1"/>
  <c r="X3403" i="2"/>
  <c r="V3403" i="2"/>
  <c r="T3403" i="2"/>
  <c r="Q3403" i="2"/>
  <c r="R3403" i="2" s="1"/>
  <c r="O3403" i="2"/>
  <c r="P3403" i="2" s="1"/>
  <c r="X3402" i="2"/>
  <c r="V3402" i="2"/>
  <c r="T3402" i="2"/>
  <c r="Q3402" i="2"/>
  <c r="R3402" i="2" s="1"/>
  <c r="O3402" i="2"/>
  <c r="P3402" i="2" s="1"/>
  <c r="X3401" i="2"/>
  <c r="V3401" i="2"/>
  <c r="T3401" i="2"/>
  <c r="Q3401" i="2"/>
  <c r="R3401" i="2" s="1"/>
  <c r="O3401" i="2"/>
  <c r="P3401" i="2" s="1"/>
  <c r="X3400" i="2"/>
  <c r="V3400" i="2"/>
  <c r="T3400" i="2"/>
  <c r="Q3400" i="2"/>
  <c r="R3400" i="2" s="1"/>
  <c r="O3400" i="2"/>
  <c r="P3400" i="2" s="1"/>
  <c r="X3399" i="2"/>
  <c r="V3399" i="2"/>
  <c r="T3399" i="2"/>
  <c r="Q3399" i="2"/>
  <c r="R3399" i="2" s="1"/>
  <c r="O3399" i="2"/>
  <c r="P3399" i="2" s="1"/>
  <c r="X3398" i="2"/>
  <c r="V3398" i="2"/>
  <c r="T3398" i="2"/>
  <c r="Q3398" i="2"/>
  <c r="R3398" i="2" s="1"/>
  <c r="O3398" i="2"/>
  <c r="P3398" i="2" s="1"/>
  <c r="X3397" i="2"/>
  <c r="V3397" i="2"/>
  <c r="T3397" i="2"/>
  <c r="Q3397" i="2"/>
  <c r="R3397" i="2" s="1"/>
  <c r="O3397" i="2"/>
  <c r="P3397" i="2" s="1"/>
  <c r="X3396" i="2"/>
  <c r="V3396" i="2"/>
  <c r="T3396" i="2"/>
  <c r="Q3396" i="2"/>
  <c r="R3396" i="2" s="1"/>
  <c r="O3396" i="2"/>
  <c r="P3396" i="2" s="1"/>
  <c r="X3395" i="2"/>
  <c r="V3395" i="2"/>
  <c r="T3395" i="2"/>
  <c r="Q3395" i="2"/>
  <c r="R3395" i="2" s="1"/>
  <c r="O3395" i="2"/>
  <c r="P3395" i="2" s="1"/>
  <c r="X3394" i="2"/>
  <c r="V3394" i="2"/>
  <c r="T3394" i="2"/>
  <c r="Q3394" i="2"/>
  <c r="R3394" i="2" s="1"/>
  <c r="O3394" i="2"/>
  <c r="P3394" i="2" s="1"/>
  <c r="X3393" i="2"/>
  <c r="V3393" i="2"/>
  <c r="T3393" i="2"/>
  <c r="Q3393" i="2"/>
  <c r="R3393" i="2" s="1"/>
  <c r="O3393" i="2"/>
  <c r="P3393" i="2" s="1"/>
  <c r="Z3392" i="2"/>
  <c r="X3392" i="2"/>
  <c r="V3392" i="2"/>
  <c r="T3392" i="2"/>
  <c r="R3392" i="2"/>
  <c r="P3392" i="2"/>
  <c r="X3391" i="2"/>
  <c r="V3391" i="2"/>
  <c r="T3391" i="2"/>
  <c r="Q3391" i="2"/>
  <c r="R3391" i="2" s="1"/>
  <c r="O3391" i="2"/>
  <c r="P3391" i="2" s="1"/>
  <c r="X3390" i="2"/>
  <c r="V3390" i="2"/>
  <c r="T3390" i="2"/>
  <c r="Q3390" i="2"/>
  <c r="R3390" i="2" s="1"/>
  <c r="O3390" i="2"/>
  <c r="P3390" i="2" s="1"/>
  <c r="X3389" i="2"/>
  <c r="V3389" i="2"/>
  <c r="T3389" i="2"/>
  <c r="Q3389" i="2"/>
  <c r="R3389" i="2" s="1"/>
  <c r="O3389" i="2"/>
  <c r="P3389" i="2" s="1"/>
  <c r="X3388" i="2"/>
  <c r="V3388" i="2"/>
  <c r="T3388" i="2"/>
  <c r="Q3388" i="2"/>
  <c r="R3388" i="2" s="1"/>
  <c r="O3388" i="2"/>
  <c r="P3388" i="2" s="1"/>
  <c r="X3387" i="2"/>
  <c r="V3387" i="2"/>
  <c r="T3387" i="2"/>
  <c r="Q3387" i="2"/>
  <c r="R3387" i="2" s="1"/>
  <c r="O3387" i="2"/>
  <c r="P3387" i="2" s="1"/>
  <c r="X3386" i="2"/>
  <c r="V3386" i="2"/>
  <c r="T3386" i="2"/>
  <c r="Q3386" i="2"/>
  <c r="R3386" i="2" s="1"/>
  <c r="O3386" i="2"/>
  <c r="P3386" i="2" s="1"/>
  <c r="X3385" i="2"/>
  <c r="V3385" i="2"/>
  <c r="T3385" i="2"/>
  <c r="Q3385" i="2"/>
  <c r="R3385" i="2" s="1"/>
  <c r="O3385" i="2"/>
  <c r="P3385" i="2" s="1"/>
  <c r="X3384" i="2"/>
  <c r="V3384" i="2"/>
  <c r="T3384" i="2"/>
  <c r="Q3384" i="2"/>
  <c r="R3384" i="2" s="1"/>
  <c r="O3384" i="2"/>
  <c r="P3384" i="2" s="1"/>
  <c r="X3383" i="2"/>
  <c r="V3383" i="2"/>
  <c r="T3383" i="2"/>
  <c r="Q3383" i="2"/>
  <c r="R3383" i="2" s="1"/>
  <c r="O3383" i="2"/>
  <c r="P3383" i="2" s="1"/>
  <c r="X3382" i="2"/>
  <c r="V3382" i="2"/>
  <c r="T3382" i="2"/>
  <c r="Q3382" i="2"/>
  <c r="R3382" i="2" s="1"/>
  <c r="O3382" i="2"/>
  <c r="P3382" i="2" s="1"/>
  <c r="X3381" i="2"/>
  <c r="V3381" i="2"/>
  <c r="T3381" i="2"/>
  <c r="Q3381" i="2"/>
  <c r="R3381" i="2" s="1"/>
  <c r="O3381" i="2"/>
  <c r="P3381" i="2" s="1"/>
  <c r="X3380" i="2"/>
  <c r="V3380" i="2"/>
  <c r="T3380" i="2"/>
  <c r="Q3380" i="2"/>
  <c r="R3380" i="2" s="1"/>
  <c r="O3380" i="2"/>
  <c r="P3380" i="2" s="1"/>
  <c r="X3379" i="2"/>
  <c r="V3379" i="2"/>
  <c r="T3379" i="2"/>
  <c r="Q3379" i="2"/>
  <c r="R3379" i="2" s="1"/>
  <c r="O3379" i="2"/>
  <c r="P3379" i="2" s="1"/>
  <c r="X3378" i="2"/>
  <c r="V3378" i="2"/>
  <c r="T3378" i="2"/>
  <c r="Q3378" i="2"/>
  <c r="R3378" i="2" s="1"/>
  <c r="O3378" i="2"/>
  <c r="P3378" i="2" s="1"/>
  <c r="X3377" i="2"/>
  <c r="V3377" i="2"/>
  <c r="T3377" i="2"/>
  <c r="Q3377" i="2"/>
  <c r="R3377" i="2" s="1"/>
  <c r="O3377" i="2"/>
  <c r="P3377" i="2" s="1"/>
  <c r="X3376" i="2"/>
  <c r="V3376" i="2"/>
  <c r="T3376" i="2"/>
  <c r="Q3376" i="2"/>
  <c r="R3376" i="2" s="1"/>
  <c r="O3376" i="2"/>
  <c r="P3376" i="2" s="1"/>
  <c r="X3375" i="2"/>
  <c r="V3375" i="2"/>
  <c r="T3375" i="2"/>
  <c r="Q3375" i="2"/>
  <c r="R3375" i="2" s="1"/>
  <c r="O3375" i="2"/>
  <c r="P3375" i="2" s="1"/>
  <c r="X3374" i="2"/>
  <c r="V3374" i="2"/>
  <c r="T3374" i="2"/>
  <c r="Q3374" i="2"/>
  <c r="R3374" i="2" s="1"/>
  <c r="O3374" i="2"/>
  <c r="P3374" i="2" s="1"/>
  <c r="X3373" i="2"/>
  <c r="V3373" i="2"/>
  <c r="T3373" i="2"/>
  <c r="Q3373" i="2"/>
  <c r="R3373" i="2" s="1"/>
  <c r="O3373" i="2"/>
  <c r="P3373" i="2" s="1"/>
  <c r="X3372" i="2"/>
  <c r="V3372" i="2"/>
  <c r="T3372" i="2"/>
  <c r="Q3372" i="2"/>
  <c r="R3372" i="2" s="1"/>
  <c r="O3372" i="2"/>
  <c r="P3372" i="2" s="1"/>
  <c r="X3371" i="2"/>
  <c r="V3371" i="2"/>
  <c r="T3371" i="2"/>
  <c r="Q3371" i="2"/>
  <c r="R3371" i="2" s="1"/>
  <c r="O3371" i="2"/>
  <c r="P3371" i="2" s="1"/>
  <c r="X3370" i="2"/>
  <c r="V3370" i="2"/>
  <c r="T3370" i="2"/>
  <c r="Q3370" i="2"/>
  <c r="R3370" i="2" s="1"/>
  <c r="O3370" i="2"/>
  <c r="P3370" i="2" s="1"/>
  <c r="X3369" i="2"/>
  <c r="V3369" i="2"/>
  <c r="T3369" i="2"/>
  <c r="Q3369" i="2"/>
  <c r="R3369" i="2" s="1"/>
  <c r="O3369" i="2"/>
  <c r="P3369" i="2" s="1"/>
  <c r="X3368" i="2"/>
  <c r="V3368" i="2"/>
  <c r="T3368" i="2"/>
  <c r="Q3368" i="2"/>
  <c r="R3368" i="2" s="1"/>
  <c r="O3368" i="2"/>
  <c r="P3368" i="2" s="1"/>
  <c r="X3367" i="2"/>
  <c r="V3367" i="2"/>
  <c r="T3367" i="2"/>
  <c r="Q3367" i="2"/>
  <c r="R3367" i="2" s="1"/>
  <c r="O3367" i="2"/>
  <c r="P3367" i="2" s="1"/>
  <c r="X3366" i="2"/>
  <c r="V3366" i="2"/>
  <c r="T3366" i="2"/>
  <c r="Q3366" i="2"/>
  <c r="R3366" i="2" s="1"/>
  <c r="O3366" i="2"/>
  <c r="P3366" i="2" s="1"/>
  <c r="X3365" i="2"/>
  <c r="V3365" i="2"/>
  <c r="T3365" i="2"/>
  <c r="Q3365" i="2"/>
  <c r="R3365" i="2" s="1"/>
  <c r="O3365" i="2"/>
  <c r="P3365" i="2" s="1"/>
  <c r="X3364" i="2"/>
  <c r="V3364" i="2"/>
  <c r="T3364" i="2"/>
  <c r="Q3364" i="2"/>
  <c r="R3364" i="2" s="1"/>
  <c r="O3364" i="2"/>
  <c r="P3364" i="2" s="1"/>
  <c r="X3363" i="2"/>
  <c r="V3363" i="2"/>
  <c r="T3363" i="2"/>
  <c r="Q3363" i="2"/>
  <c r="R3363" i="2" s="1"/>
  <c r="O3363" i="2"/>
  <c r="P3363" i="2" s="1"/>
  <c r="X3362" i="2"/>
  <c r="V3362" i="2"/>
  <c r="T3362" i="2"/>
  <c r="Q3362" i="2"/>
  <c r="R3362" i="2" s="1"/>
  <c r="O3362" i="2"/>
  <c r="P3362" i="2" s="1"/>
  <c r="X3361" i="2"/>
  <c r="V3361" i="2"/>
  <c r="T3361" i="2"/>
  <c r="Q3361" i="2"/>
  <c r="R3361" i="2" s="1"/>
  <c r="O3361" i="2"/>
  <c r="P3361" i="2" s="1"/>
  <c r="X3360" i="2"/>
  <c r="V3360" i="2"/>
  <c r="T3360" i="2"/>
  <c r="Q3360" i="2"/>
  <c r="R3360" i="2" s="1"/>
  <c r="O3360" i="2"/>
  <c r="P3360" i="2" s="1"/>
  <c r="X3359" i="2"/>
  <c r="V3359" i="2"/>
  <c r="T3359" i="2"/>
  <c r="Q3359" i="2"/>
  <c r="R3359" i="2" s="1"/>
  <c r="O3359" i="2"/>
  <c r="P3359" i="2" s="1"/>
  <c r="X3358" i="2"/>
  <c r="V3358" i="2"/>
  <c r="T3358" i="2"/>
  <c r="Q3358" i="2"/>
  <c r="R3358" i="2" s="1"/>
  <c r="O3358" i="2"/>
  <c r="P3358" i="2" s="1"/>
  <c r="X3357" i="2"/>
  <c r="V3357" i="2"/>
  <c r="T3357" i="2"/>
  <c r="Q3357" i="2"/>
  <c r="R3357" i="2" s="1"/>
  <c r="O3357" i="2"/>
  <c r="P3357" i="2" s="1"/>
  <c r="X3356" i="2"/>
  <c r="V3356" i="2"/>
  <c r="T3356" i="2"/>
  <c r="Q3356" i="2"/>
  <c r="R3356" i="2" s="1"/>
  <c r="O3356" i="2"/>
  <c r="P3356" i="2" s="1"/>
  <c r="X3355" i="2"/>
  <c r="V3355" i="2"/>
  <c r="T3355" i="2"/>
  <c r="Q3355" i="2"/>
  <c r="R3355" i="2" s="1"/>
  <c r="O3355" i="2"/>
  <c r="P3355" i="2" s="1"/>
  <c r="X3354" i="2"/>
  <c r="V3354" i="2"/>
  <c r="T3354" i="2"/>
  <c r="Q3354" i="2"/>
  <c r="R3354" i="2" s="1"/>
  <c r="O3354" i="2"/>
  <c r="P3354" i="2" s="1"/>
  <c r="X3353" i="2"/>
  <c r="V3353" i="2"/>
  <c r="T3353" i="2"/>
  <c r="Q3353" i="2"/>
  <c r="R3353" i="2" s="1"/>
  <c r="O3353" i="2"/>
  <c r="P3353" i="2" s="1"/>
  <c r="X3352" i="2"/>
  <c r="V3352" i="2"/>
  <c r="T3352" i="2"/>
  <c r="Q3352" i="2"/>
  <c r="R3352" i="2" s="1"/>
  <c r="O3352" i="2"/>
  <c r="P3352" i="2" s="1"/>
  <c r="X3351" i="2"/>
  <c r="V3351" i="2"/>
  <c r="T3351" i="2"/>
  <c r="Q3351" i="2"/>
  <c r="R3351" i="2" s="1"/>
  <c r="O3351" i="2"/>
  <c r="P3351" i="2" s="1"/>
  <c r="X3350" i="2"/>
  <c r="V3350" i="2"/>
  <c r="T3350" i="2"/>
  <c r="Q3350" i="2"/>
  <c r="R3350" i="2" s="1"/>
  <c r="O3350" i="2"/>
  <c r="P3350" i="2" s="1"/>
  <c r="X3349" i="2"/>
  <c r="V3349" i="2"/>
  <c r="T3349" i="2"/>
  <c r="Q3349" i="2"/>
  <c r="R3349" i="2" s="1"/>
  <c r="O3349" i="2"/>
  <c r="P3349" i="2" s="1"/>
  <c r="X3348" i="2"/>
  <c r="V3348" i="2"/>
  <c r="T3348" i="2"/>
  <c r="Q3348" i="2"/>
  <c r="R3348" i="2" s="1"/>
  <c r="O3348" i="2"/>
  <c r="P3348" i="2" s="1"/>
  <c r="X3347" i="2"/>
  <c r="V3347" i="2"/>
  <c r="T3347" i="2"/>
  <c r="Q3347" i="2"/>
  <c r="R3347" i="2" s="1"/>
  <c r="O3347" i="2"/>
  <c r="P3347" i="2" s="1"/>
  <c r="X3346" i="2"/>
  <c r="V3346" i="2"/>
  <c r="T3346" i="2"/>
  <c r="Q3346" i="2"/>
  <c r="R3346" i="2" s="1"/>
  <c r="O3346" i="2"/>
  <c r="P3346" i="2" s="1"/>
  <c r="X3345" i="2"/>
  <c r="V3345" i="2"/>
  <c r="T3345" i="2"/>
  <c r="Q3345" i="2"/>
  <c r="R3345" i="2" s="1"/>
  <c r="O3345" i="2"/>
  <c r="P3345" i="2" s="1"/>
  <c r="X3344" i="2"/>
  <c r="V3344" i="2"/>
  <c r="T3344" i="2"/>
  <c r="Q3344" i="2"/>
  <c r="R3344" i="2" s="1"/>
  <c r="O3344" i="2"/>
  <c r="P3344" i="2" s="1"/>
  <c r="X3343" i="2"/>
  <c r="V3343" i="2"/>
  <c r="T3343" i="2"/>
  <c r="Q3343" i="2"/>
  <c r="R3343" i="2" s="1"/>
  <c r="O3343" i="2"/>
  <c r="P3343" i="2" s="1"/>
  <c r="X3342" i="2"/>
  <c r="V3342" i="2"/>
  <c r="T3342" i="2"/>
  <c r="Q3342" i="2"/>
  <c r="R3342" i="2" s="1"/>
  <c r="O3342" i="2"/>
  <c r="P3342" i="2" s="1"/>
  <c r="X3341" i="2"/>
  <c r="V3341" i="2"/>
  <c r="T3341" i="2"/>
  <c r="Q3341" i="2"/>
  <c r="R3341" i="2" s="1"/>
  <c r="O3341" i="2"/>
  <c r="P3341" i="2" s="1"/>
  <c r="X3340" i="2"/>
  <c r="V3340" i="2"/>
  <c r="T3340" i="2"/>
  <c r="Q3340" i="2"/>
  <c r="R3340" i="2" s="1"/>
  <c r="O3340" i="2"/>
  <c r="P3340" i="2" s="1"/>
  <c r="X3339" i="2"/>
  <c r="V3339" i="2"/>
  <c r="T3339" i="2"/>
  <c r="Q3339" i="2"/>
  <c r="R3339" i="2" s="1"/>
  <c r="O3339" i="2"/>
  <c r="P3339" i="2" s="1"/>
  <c r="X3338" i="2"/>
  <c r="V3338" i="2"/>
  <c r="T3338" i="2"/>
  <c r="Q3338" i="2"/>
  <c r="R3338" i="2" s="1"/>
  <c r="O3338" i="2"/>
  <c r="P3338" i="2" s="1"/>
  <c r="X3337" i="2"/>
  <c r="V3337" i="2"/>
  <c r="T3337" i="2"/>
  <c r="Q3337" i="2"/>
  <c r="R3337" i="2" s="1"/>
  <c r="O3337" i="2"/>
  <c r="P3337" i="2" s="1"/>
  <c r="X3336" i="2"/>
  <c r="V3336" i="2"/>
  <c r="T3336" i="2"/>
  <c r="Q3336" i="2"/>
  <c r="R3336" i="2" s="1"/>
  <c r="O3336" i="2"/>
  <c r="P3336" i="2" s="1"/>
  <c r="X3335" i="2"/>
  <c r="V3335" i="2"/>
  <c r="T3335" i="2"/>
  <c r="Q3335" i="2"/>
  <c r="R3335" i="2" s="1"/>
  <c r="O3335" i="2"/>
  <c r="P3335" i="2" s="1"/>
  <c r="X3334" i="2"/>
  <c r="V3334" i="2"/>
  <c r="T3334" i="2"/>
  <c r="Q3334" i="2"/>
  <c r="R3334" i="2" s="1"/>
  <c r="O3334" i="2"/>
  <c r="P3334" i="2" s="1"/>
  <c r="X3333" i="2"/>
  <c r="V3333" i="2"/>
  <c r="T3333" i="2"/>
  <c r="Q3333" i="2"/>
  <c r="R3333" i="2" s="1"/>
  <c r="O3333" i="2"/>
  <c r="P3333" i="2" s="1"/>
  <c r="X3332" i="2"/>
  <c r="V3332" i="2"/>
  <c r="T3332" i="2"/>
  <c r="Q3332" i="2"/>
  <c r="R3332" i="2" s="1"/>
  <c r="O3332" i="2"/>
  <c r="P3332" i="2" s="1"/>
  <c r="X3331" i="2"/>
  <c r="V3331" i="2"/>
  <c r="T3331" i="2"/>
  <c r="Q3331" i="2"/>
  <c r="R3331" i="2" s="1"/>
  <c r="O3331" i="2"/>
  <c r="P3331" i="2" s="1"/>
  <c r="X3330" i="2"/>
  <c r="V3330" i="2"/>
  <c r="T3330" i="2"/>
  <c r="Q3330" i="2"/>
  <c r="R3330" i="2" s="1"/>
  <c r="O3330" i="2"/>
  <c r="P3330" i="2" s="1"/>
  <c r="X3329" i="2"/>
  <c r="V3329" i="2"/>
  <c r="T3329" i="2"/>
  <c r="Q3329" i="2"/>
  <c r="R3329" i="2" s="1"/>
  <c r="O3329" i="2"/>
  <c r="P3329" i="2" s="1"/>
  <c r="X3328" i="2"/>
  <c r="V3328" i="2"/>
  <c r="T3328" i="2"/>
  <c r="Q3328" i="2"/>
  <c r="R3328" i="2" s="1"/>
  <c r="O3328" i="2"/>
  <c r="P3328" i="2" s="1"/>
  <c r="X3327" i="2"/>
  <c r="V3327" i="2"/>
  <c r="T3327" i="2"/>
  <c r="Q3327" i="2"/>
  <c r="R3327" i="2" s="1"/>
  <c r="O3327" i="2"/>
  <c r="P3327" i="2" s="1"/>
  <c r="X3326" i="2"/>
  <c r="V3326" i="2"/>
  <c r="T3326" i="2"/>
  <c r="Q3326" i="2"/>
  <c r="R3326" i="2" s="1"/>
  <c r="O3326" i="2"/>
  <c r="P3326" i="2" s="1"/>
  <c r="X3325" i="2"/>
  <c r="V3325" i="2"/>
  <c r="T3325" i="2"/>
  <c r="Q3325" i="2"/>
  <c r="R3325" i="2" s="1"/>
  <c r="O3325" i="2"/>
  <c r="P3325" i="2" s="1"/>
  <c r="X3324" i="2"/>
  <c r="V3324" i="2"/>
  <c r="T3324" i="2"/>
  <c r="Q3324" i="2"/>
  <c r="R3324" i="2" s="1"/>
  <c r="O3324" i="2"/>
  <c r="P3324" i="2" s="1"/>
  <c r="X3323" i="2"/>
  <c r="V3323" i="2"/>
  <c r="T3323" i="2"/>
  <c r="Q3323" i="2"/>
  <c r="R3323" i="2" s="1"/>
  <c r="O3323" i="2"/>
  <c r="P3323" i="2" s="1"/>
  <c r="X3322" i="2"/>
  <c r="V3322" i="2"/>
  <c r="T3322" i="2"/>
  <c r="Q3322" i="2"/>
  <c r="R3322" i="2" s="1"/>
  <c r="O3322" i="2"/>
  <c r="P3322" i="2" s="1"/>
  <c r="X3321" i="2"/>
  <c r="V3321" i="2"/>
  <c r="T3321" i="2"/>
  <c r="Q3321" i="2"/>
  <c r="R3321" i="2" s="1"/>
  <c r="O3321" i="2"/>
  <c r="P3321" i="2" s="1"/>
  <c r="X3320" i="2"/>
  <c r="V3320" i="2"/>
  <c r="T3320" i="2"/>
  <c r="Q3320" i="2"/>
  <c r="R3320" i="2" s="1"/>
  <c r="O3320" i="2"/>
  <c r="P3320" i="2" s="1"/>
  <c r="X3319" i="2"/>
  <c r="V3319" i="2"/>
  <c r="T3319" i="2"/>
  <c r="Q3319" i="2"/>
  <c r="R3319" i="2" s="1"/>
  <c r="O3319" i="2"/>
  <c r="P3319" i="2" s="1"/>
  <c r="X3318" i="2"/>
  <c r="V3318" i="2"/>
  <c r="T3318" i="2"/>
  <c r="Q3318" i="2"/>
  <c r="R3318" i="2" s="1"/>
  <c r="O3318" i="2"/>
  <c r="P3318" i="2" s="1"/>
  <c r="X3317" i="2"/>
  <c r="V3317" i="2"/>
  <c r="T3317" i="2"/>
  <c r="Q3317" i="2"/>
  <c r="R3317" i="2" s="1"/>
  <c r="O3317" i="2"/>
  <c r="P3317" i="2" s="1"/>
  <c r="X3316" i="2"/>
  <c r="V3316" i="2"/>
  <c r="T3316" i="2"/>
  <c r="Q3316" i="2"/>
  <c r="R3316" i="2" s="1"/>
  <c r="O3316" i="2"/>
  <c r="P3316" i="2" s="1"/>
  <c r="X3315" i="2"/>
  <c r="V3315" i="2"/>
  <c r="T3315" i="2"/>
  <c r="Q3315" i="2"/>
  <c r="R3315" i="2" s="1"/>
  <c r="O3315" i="2"/>
  <c r="P3315" i="2" s="1"/>
  <c r="X3314" i="2"/>
  <c r="V3314" i="2"/>
  <c r="T3314" i="2"/>
  <c r="Q3314" i="2"/>
  <c r="R3314" i="2" s="1"/>
  <c r="O3314" i="2"/>
  <c r="P3314" i="2" s="1"/>
  <c r="X3313" i="2"/>
  <c r="V3313" i="2"/>
  <c r="T3313" i="2"/>
  <c r="Q3313" i="2"/>
  <c r="R3313" i="2" s="1"/>
  <c r="O3313" i="2"/>
  <c r="P3313" i="2" s="1"/>
  <c r="X3312" i="2"/>
  <c r="V3312" i="2"/>
  <c r="T3312" i="2"/>
  <c r="Q3312" i="2"/>
  <c r="R3312" i="2" s="1"/>
  <c r="O3312" i="2"/>
  <c r="P3312" i="2" s="1"/>
  <c r="X3311" i="2"/>
  <c r="V3311" i="2"/>
  <c r="T3311" i="2"/>
  <c r="Q3311" i="2"/>
  <c r="R3311" i="2" s="1"/>
  <c r="O3311" i="2"/>
  <c r="P3311" i="2" s="1"/>
  <c r="X3310" i="2"/>
  <c r="V3310" i="2"/>
  <c r="T3310" i="2"/>
  <c r="Q3310" i="2"/>
  <c r="R3310" i="2" s="1"/>
  <c r="O3310" i="2"/>
  <c r="P3310" i="2" s="1"/>
  <c r="X3309" i="2"/>
  <c r="V3309" i="2"/>
  <c r="T3309" i="2"/>
  <c r="Q3309" i="2"/>
  <c r="R3309" i="2" s="1"/>
  <c r="O3309" i="2"/>
  <c r="P3309" i="2" s="1"/>
  <c r="X3308" i="2"/>
  <c r="V3308" i="2"/>
  <c r="T3308" i="2"/>
  <c r="Q3308" i="2"/>
  <c r="R3308" i="2" s="1"/>
  <c r="O3308" i="2"/>
  <c r="P3308" i="2" s="1"/>
  <c r="X3307" i="2"/>
  <c r="V3307" i="2"/>
  <c r="T3307" i="2"/>
  <c r="Q3307" i="2"/>
  <c r="R3307" i="2" s="1"/>
  <c r="O3307" i="2"/>
  <c r="P3307" i="2" s="1"/>
  <c r="X3306" i="2"/>
  <c r="V3306" i="2"/>
  <c r="T3306" i="2"/>
  <c r="Q3306" i="2"/>
  <c r="R3306" i="2" s="1"/>
  <c r="O3306" i="2"/>
  <c r="P3306" i="2" s="1"/>
  <c r="X3305" i="2"/>
  <c r="V3305" i="2"/>
  <c r="T3305" i="2"/>
  <c r="Q3305" i="2"/>
  <c r="R3305" i="2" s="1"/>
  <c r="O3305" i="2"/>
  <c r="P3305" i="2" s="1"/>
  <c r="X3304" i="2"/>
  <c r="V3304" i="2"/>
  <c r="T3304" i="2"/>
  <c r="Q3304" i="2"/>
  <c r="R3304" i="2" s="1"/>
  <c r="O3304" i="2"/>
  <c r="P3304" i="2" s="1"/>
  <c r="X3303" i="2"/>
  <c r="V3303" i="2"/>
  <c r="T3303" i="2"/>
  <c r="Q3303" i="2"/>
  <c r="R3303" i="2" s="1"/>
  <c r="O3303" i="2"/>
  <c r="P3303" i="2" s="1"/>
  <c r="X3302" i="2"/>
  <c r="V3302" i="2"/>
  <c r="T3302" i="2"/>
  <c r="Q3302" i="2"/>
  <c r="R3302" i="2" s="1"/>
  <c r="O3302" i="2"/>
  <c r="P3302" i="2" s="1"/>
  <c r="X3301" i="2"/>
  <c r="V3301" i="2"/>
  <c r="T3301" i="2"/>
  <c r="Q3301" i="2"/>
  <c r="R3301" i="2" s="1"/>
  <c r="O3301" i="2"/>
  <c r="P3301" i="2" s="1"/>
  <c r="X3300" i="2"/>
  <c r="V3300" i="2"/>
  <c r="T3300" i="2"/>
  <c r="Q3300" i="2"/>
  <c r="R3300" i="2" s="1"/>
  <c r="O3300" i="2"/>
  <c r="P3300" i="2" s="1"/>
  <c r="X3299" i="2"/>
  <c r="V3299" i="2"/>
  <c r="T3299" i="2"/>
  <c r="Q3299" i="2"/>
  <c r="R3299" i="2" s="1"/>
  <c r="O3299" i="2"/>
  <c r="P3299" i="2" s="1"/>
  <c r="X3298" i="2"/>
  <c r="V3298" i="2"/>
  <c r="T3298" i="2"/>
  <c r="Q3298" i="2"/>
  <c r="R3298" i="2" s="1"/>
  <c r="O3298" i="2"/>
  <c r="P3298" i="2" s="1"/>
  <c r="X3297" i="2"/>
  <c r="V3297" i="2"/>
  <c r="T3297" i="2"/>
  <c r="Q3297" i="2"/>
  <c r="R3297" i="2" s="1"/>
  <c r="O3297" i="2"/>
  <c r="P3297" i="2" s="1"/>
  <c r="X3296" i="2"/>
  <c r="V3296" i="2"/>
  <c r="T3296" i="2"/>
  <c r="Q3296" i="2"/>
  <c r="R3296" i="2" s="1"/>
  <c r="O3296" i="2"/>
  <c r="P3296" i="2" s="1"/>
  <c r="X3295" i="2"/>
  <c r="V3295" i="2"/>
  <c r="T3295" i="2"/>
  <c r="Q3295" i="2"/>
  <c r="R3295" i="2" s="1"/>
  <c r="O3295" i="2"/>
  <c r="P3295" i="2" s="1"/>
  <c r="X3294" i="2"/>
  <c r="V3294" i="2"/>
  <c r="T3294" i="2"/>
  <c r="Q3294" i="2"/>
  <c r="R3294" i="2" s="1"/>
  <c r="O3294" i="2"/>
  <c r="P3294" i="2" s="1"/>
  <c r="X3293" i="2"/>
  <c r="V3293" i="2"/>
  <c r="T3293" i="2"/>
  <c r="Q3293" i="2"/>
  <c r="R3293" i="2" s="1"/>
  <c r="O3293" i="2"/>
  <c r="P3293" i="2" s="1"/>
  <c r="X3292" i="2"/>
  <c r="V3292" i="2"/>
  <c r="T3292" i="2"/>
  <c r="Q3292" i="2"/>
  <c r="R3292" i="2" s="1"/>
  <c r="O3292" i="2"/>
  <c r="P3292" i="2" s="1"/>
  <c r="X3291" i="2"/>
  <c r="V3291" i="2"/>
  <c r="T3291" i="2"/>
  <c r="Q3291" i="2"/>
  <c r="R3291" i="2" s="1"/>
  <c r="O3291" i="2"/>
  <c r="P3291" i="2" s="1"/>
  <c r="X3290" i="2"/>
  <c r="V3290" i="2"/>
  <c r="T3290" i="2"/>
  <c r="Q3290" i="2"/>
  <c r="R3290" i="2" s="1"/>
  <c r="O3290" i="2"/>
  <c r="P3290" i="2" s="1"/>
  <c r="X3289" i="2"/>
  <c r="V3289" i="2"/>
  <c r="T3289" i="2"/>
  <c r="Q3289" i="2"/>
  <c r="R3289" i="2" s="1"/>
  <c r="O3289" i="2"/>
  <c r="P3289" i="2" s="1"/>
  <c r="X3288" i="2"/>
  <c r="V3288" i="2"/>
  <c r="T3288" i="2"/>
  <c r="Q3288" i="2"/>
  <c r="R3288" i="2" s="1"/>
  <c r="O3288" i="2"/>
  <c r="P3288" i="2" s="1"/>
  <c r="X3287" i="2"/>
  <c r="V3287" i="2"/>
  <c r="T3287" i="2"/>
  <c r="Q3287" i="2"/>
  <c r="R3287" i="2" s="1"/>
  <c r="O3287" i="2"/>
  <c r="P3287" i="2" s="1"/>
  <c r="X3286" i="2"/>
  <c r="V3286" i="2"/>
  <c r="T3286" i="2"/>
  <c r="Q3286" i="2"/>
  <c r="R3286" i="2" s="1"/>
  <c r="O3286" i="2"/>
  <c r="P3286" i="2" s="1"/>
  <c r="X3285" i="2"/>
  <c r="V3285" i="2"/>
  <c r="T3285" i="2"/>
  <c r="Q3285" i="2"/>
  <c r="R3285" i="2" s="1"/>
  <c r="O3285" i="2"/>
  <c r="P3285" i="2" s="1"/>
  <c r="X3284" i="2"/>
  <c r="V3284" i="2"/>
  <c r="T3284" i="2"/>
  <c r="Q3284" i="2"/>
  <c r="R3284" i="2" s="1"/>
  <c r="O3284" i="2"/>
  <c r="P3284" i="2" s="1"/>
  <c r="X3283" i="2"/>
  <c r="V3283" i="2"/>
  <c r="T3283" i="2"/>
  <c r="Q3283" i="2"/>
  <c r="R3283" i="2" s="1"/>
  <c r="O3283" i="2"/>
  <c r="P3283" i="2" s="1"/>
  <c r="X3282" i="2"/>
  <c r="V3282" i="2"/>
  <c r="T3282" i="2"/>
  <c r="Q3282" i="2"/>
  <c r="R3282" i="2" s="1"/>
  <c r="O3282" i="2"/>
  <c r="P3282" i="2" s="1"/>
  <c r="X3281" i="2"/>
  <c r="V3281" i="2"/>
  <c r="T3281" i="2"/>
  <c r="Q3281" i="2"/>
  <c r="R3281" i="2" s="1"/>
  <c r="O3281" i="2"/>
  <c r="P3281" i="2" s="1"/>
  <c r="X3280" i="2"/>
  <c r="V3280" i="2"/>
  <c r="T3280" i="2"/>
  <c r="Q3280" i="2"/>
  <c r="R3280" i="2" s="1"/>
  <c r="O3280" i="2"/>
  <c r="P3280" i="2" s="1"/>
  <c r="X3279" i="2"/>
  <c r="V3279" i="2"/>
  <c r="T3279" i="2"/>
  <c r="Q3279" i="2"/>
  <c r="R3279" i="2" s="1"/>
  <c r="O3279" i="2"/>
  <c r="P3279" i="2" s="1"/>
  <c r="X3278" i="2"/>
  <c r="V3278" i="2"/>
  <c r="T3278" i="2"/>
  <c r="Q3278" i="2"/>
  <c r="R3278" i="2" s="1"/>
  <c r="O3278" i="2"/>
  <c r="P3278" i="2" s="1"/>
  <c r="X3277" i="2"/>
  <c r="V3277" i="2"/>
  <c r="T3277" i="2"/>
  <c r="Q3277" i="2"/>
  <c r="R3277" i="2" s="1"/>
  <c r="O3277" i="2"/>
  <c r="P3277" i="2" s="1"/>
  <c r="X3276" i="2"/>
  <c r="V3276" i="2"/>
  <c r="T3276" i="2"/>
  <c r="Q3276" i="2"/>
  <c r="R3276" i="2" s="1"/>
  <c r="O3276" i="2"/>
  <c r="P3276" i="2" s="1"/>
  <c r="X3275" i="2"/>
  <c r="V3275" i="2"/>
  <c r="T3275" i="2"/>
  <c r="Q3275" i="2"/>
  <c r="R3275" i="2" s="1"/>
  <c r="O3275" i="2"/>
  <c r="P3275" i="2" s="1"/>
  <c r="X3274" i="2"/>
  <c r="V3274" i="2"/>
  <c r="T3274" i="2"/>
  <c r="Q3274" i="2"/>
  <c r="R3274" i="2" s="1"/>
  <c r="O3274" i="2"/>
  <c r="P3274" i="2" s="1"/>
  <c r="X3273" i="2"/>
  <c r="V3273" i="2"/>
  <c r="T3273" i="2"/>
  <c r="Q3273" i="2"/>
  <c r="R3273" i="2" s="1"/>
  <c r="O3273" i="2"/>
  <c r="P3273" i="2" s="1"/>
  <c r="X3272" i="2"/>
  <c r="V3272" i="2"/>
  <c r="T3272" i="2"/>
  <c r="Q3272" i="2"/>
  <c r="R3272" i="2" s="1"/>
  <c r="O3272" i="2"/>
  <c r="P3272" i="2" s="1"/>
  <c r="X3271" i="2"/>
  <c r="V3271" i="2"/>
  <c r="T3271" i="2"/>
  <c r="Q3271" i="2"/>
  <c r="R3271" i="2" s="1"/>
  <c r="O3271" i="2"/>
  <c r="P3271" i="2" s="1"/>
  <c r="X3270" i="2"/>
  <c r="V3270" i="2"/>
  <c r="T3270" i="2"/>
  <c r="Q3270" i="2"/>
  <c r="R3270" i="2" s="1"/>
  <c r="O3270" i="2"/>
  <c r="P3270" i="2" s="1"/>
  <c r="X3269" i="2"/>
  <c r="V3269" i="2"/>
  <c r="T3269" i="2"/>
  <c r="Q3269" i="2"/>
  <c r="R3269" i="2" s="1"/>
  <c r="O3269" i="2"/>
  <c r="P3269" i="2" s="1"/>
  <c r="X3268" i="2"/>
  <c r="V3268" i="2"/>
  <c r="T3268" i="2"/>
  <c r="Q3268" i="2"/>
  <c r="R3268" i="2" s="1"/>
  <c r="O3268" i="2"/>
  <c r="P3268" i="2" s="1"/>
  <c r="X3267" i="2"/>
  <c r="V3267" i="2"/>
  <c r="T3267" i="2"/>
  <c r="Q3267" i="2"/>
  <c r="R3267" i="2" s="1"/>
  <c r="O3267" i="2"/>
  <c r="P3267" i="2" s="1"/>
  <c r="X3266" i="2"/>
  <c r="V3266" i="2"/>
  <c r="T3266" i="2"/>
  <c r="Q3266" i="2"/>
  <c r="R3266" i="2" s="1"/>
  <c r="O3266" i="2"/>
  <c r="P3266" i="2" s="1"/>
  <c r="X3265" i="2"/>
  <c r="V3265" i="2"/>
  <c r="T3265" i="2"/>
  <c r="Q3265" i="2"/>
  <c r="R3265" i="2" s="1"/>
  <c r="O3265" i="2"/>
  <c r="P3265" i="2" s="1"/>
  <c r="X3264" i="2"/>
  <c r="V3264" i="2"/>
  <c r="T3264" i="2"/>
  <c r="Q3264" i="2"/>
  <c r="R3264" i="2" s="1"/>
  <c r="O3264" i="2"/>
  <c r="P3264" i="2" s="1"/>
  <c r="X3263" i="2"/>
  <c r="V3263" i="2"/>
  <c r="T3263" i="2"/>
  <c r="Q3263" i="2"/>
  <c r="R3263" i="2" s="1"/>
  <c r="O3263" i="2"/>
  <c r="P3263" i="2" s="1"/>
  <c r="X3262" i="2"/>
  <c r="V3262" i="2"/>
  <c r="T3262" i="2"/>
  <c r="Q3262" i="2"/>
  <c r="R3262" i="2" s="1"/>
  <c r="O3262" i="2"/>
  <c r="P3262" i="2" s="1"/>
  <c r="X3261" i="2"/>
  <c r="V3261" i="2"/>
  <c r="T3261" i="2"/>
  <c r="Q3261" i="2"/>
  <c r="R3261" i="2" s="1"/>
  <c r="O3261" i="2"/>
  <c r="P3261" i="2" s="1"/>
  <c r="X3260" i="2"/>
  <c r="V3260" i="2"/>
  <c r="T3260" i="2"/>
  <c r="Q3260" i="2"/>
  <c r="R3260" i="2" s="1"/>
  <c r="O3260" i="2"/>
  <c r="P3260" i="2" s="1"/>
  <c r="X3259" i="2"/>
  <c r="V3259" i="2"/>
  <c r="T3259" i="2"/>
  <c r="Q3259" i="2"/>
  <c r="R3259" i="2" s="1"/>
  <c r="O3259" i="2"/>
  <c r="P3259" i="2" s="1"/>
  <c r="X3258" i="2"/>
  <c r="V3258" i="2"/>
  <c r="T3258" i="2"/>
  <c r="Q3258" i="2"/>
  <c r="R3258" i="2" s="1"/>
  <c r="O3258" i="2"/>
  <c r="P3258" i="2" s="1"/>
  <c r="X3257" i="2"/>
  <c r="V3257" i="2"/>
  <c r="T3257" i="2"/>
  <c r="Q3257" i="2"/>
  <c r="R3257" i="2" s="1"/>
  <c r="O3257" i="2"/>
  <c r="P3257" i="2" s="1"/>
  <c r="X3256" i="2"/>
  <c r="V3256" i="2"/>
  <c r="T3256" i="2"/>
  <c r="Q3256" i="2"/>
  <c r="R3256" i="2" s="1"/>
  <c r="O3256" i="2"/>
  <c r="P3256" i="2" s="1"/>
  <c r="X3255" i="2"/>
  <c r="V3255" i="2"/>
  <c r="T3255" i="2"/>
  <c r="Q3255" i="2"/>
  <c r="R3255" i="2" s="1"/>
  <c r="O3255" i="2"/>
  <c r="P3255" i="2" s="1"/>
  <c r="X3254" i="2"/>
  <c r="V3254" i="2"/>
  <c r="T3254" i="2"/>
  <c r="Q3254" i="2"/>
  <c r="R3254" i="2" s="1"/>
  <c r="O3254" i="2"/>
  <c r="P3254" i="2" s="1"/>
  <c r="X3253" i="2"/>
  <c r="V3253" i="2"/>
  <c r="T3253" i="2"/>
  <c r="Q3253" i="2"/>
  <c r="R3253" i="2" s="1"/>
  <c r="O3253" i="2"/>
  <c r="P3253" i="2" s="1"/>
  <c r="X3252" i="2"/>
  <c r="V3252" i="2"/>
  <c r="T3252" i="2"/>
  <c r="Q3252" i="2"/>
  <c r="R3252" i="2" s="1"/>
  <c r="O3252" i="2"/>
  <c r="P3252" i="2" s="1"/>
  <c r="X3251" i="2"/>
  <c r="V3251" i="2"/>
  <c r="T3251" i="2"/>
  <c r="Q3251" i="2"/>
  <c r="R3251" i="2" s="1"/>
  <c r="O3251" i="2"/>
  <c r="P3251" i="2" s="1"/>
  <c r="X3250" i="2"/>
  <c r="V3250" i="2"/>
  <c r="T3250" i="2"/>
  <c r="Q3250" i="2"/>
  <c r="R3250" i="2" s="1"/>
  <c r="O3250" i="2"/>
  <c r="P3250" i="2" s="1"/>
  <c r="X3249" i="2"/>
  <c r="V3249" i="2"/>
  <c r="T3249" i="2"/>
  <c r="Q3249" i="2"/>
  <c r="R3249" i="2" s="1"/>
  <c r="O3249" i="2"/>
  <c r="P3249" i="2" s="1"/>
  <c r="X3248" i="2"/>
  <c r="V3248" i="2"/>
  <c r="T3248" i="2"/>
  <c r="Q3248" i="2"/>
  <c r="R3248" i="2" s="1"/>
  <c r="O3248" i="2"/>
  <c r="P3248" i="2" s="1"/>
  <c r="X3247" i="2"/>
  <c r="V3247" i="2"/>
  <c r="T3247" i="2"/>
  <c r="Q3247" i="2"/>
  <c r="R3247" i="2" s="1"/>
  <c r="O3247" i="2"/>
  <c r="P3247" i="2" s="1"/>
  <c r="X3246" i="2"/>
  <c r="V3246" i="2"/>
  <c r="T3246" i="2"/>
  <c r="Q3246" i="2"/>
  <c r="R3246" i="2" s="1"/>
  <c r="O3246" i="2"/>
  <c r="P3246" i="2" s="1"/>
  <c r="X3245" i="2"/>
  <c r="V3245" i="2"/>
  <c r="T3245" i="2"/>
  <c r="Q3245" i="2"/>
  <c r="R3245" i="2" s="1"/>
  <c r="O3245" i="2"/>
  <c r="P3245" i="2" s="1"/>
  <c r="X3244" i="2"/>
  <c r="V3244" i="2"/>
  <c r="T3244" i="2"/>
  <c r="Q3244" i="2"/>
  <c r="R3244" i="2" s="1"/>
  <c r="O3244" i="2"/>
  <c r="P3244" i="2" s="1"/>
  <c r="X3243" i="2"/>
  <c r="V3243" i="2"/>
  <c r="T3243" i="2"/>
  <c r="Q3243" i="2"/>
  <c r="R3243" i="2" s="1"/>
  <c r="O3243" i="2"/>
  <c r="P3243" i="2" s="1"/>
  <c r="X3242" i="2"/>
  <c r="V3242" i="2"/>
  <c r="T3242" i="2"/>
  <c r="Q3242" i="2"/>
  <c r="R3242" i="2" s="1"/>
  <c r="O3242" i="2"/>
  <c r="P3242" i="2" s="1"/>
  <c r="X3241" i="2"/>
  <c r="V3241" i="2"/>
  <c r="T3241" i="2"/>
  <c r="Q3241" i="2"/>
  <c r="R3241" i="2" s="1"/>
  <c r="O3241" i="2"/>
  <c r="P3241" i="2" s="1"/>
  <c r="X3240" i="2"/>
  <c r="V3240" i="2"/>
  <c r="T3240" i="2"/>
  <c r="Q3240" i="2"/>
  <c r="R3240" i="2" s="1"/>
  <c r="O3240" i="2"/>
  <c r="P3240" i="2" s="1"/>
  <c r="X3239" i="2"/>
  <c r="V3239" i="2"/>
  <c r="T3239" i="2"/>
  <c r="Q3239" i="2"/>
  <c r="R3239" i="2" s="1"/>
  <c r="O3239" i="2"/>
  <c r="P3239" i="2" s="1"/>
  <c r="X3238" i="2"/>
  <c r="V3238" i="2"/>
  <c r="T3238" i="2"/>
  <c r="Q3238" i="2"/>
  <c r="R3238" i="2" s="1"/>
  <c r="O3238" i="2"/>
  <c r="P3238" i="2" s="1"/>
  <c r="X3237" i="2"/>
  <c r="V3237" i="2"/>
  <c r="T3237" i="2"/>
  <c r="Q3237" i="2"/>
  <c r="R3237" i="2" s="1"/>
  <c r="O3237" i="2"/>
  <c r="P3237" i="2" s="1"/>
  <c r="X3236" i="2"/>
  <c r="V3236" i="2"/>
  <c r="T3236" i="2"/>
  <c r="Q3236" i="2"/>
  <c r="R3236" i="2" s="1"/>
  <c r="O3236" i="2"/>
  <c r="P3236" i="2" s="1"/>
  <c r="X3235" i="2"/>
  <c r="V3235" i="2"/>
  <c r="T3235" i="2"/>
  <c r="Q3235" i="2"/>
  <c r="R3235" i="2" s="1"/>
  <c r="O3235" i="2"/>
  <c r="P3235" i="2" s="1"/>
  <c r="X3234" i="2"/>
  <c r="V3234" i="2"/>
  <c r="T3234" i="2"/>
  <c r="Q3234" i="2"/>
  <c r="R3234" i="2" s="1"/>
  <c r="O3234" i="2"/>
  <c r="P3234" i="2" s="1"/>
  <c r="X3233" i="2"/>
  <c r="V3233" i="2"/>
  <c r="T3233" i="2"/>
  <c r="Q3233" i="2"/>
  <c r="R3233" i="2" s="1"/>
  <c r="O3233" i="2"/>
  <c r="P3233" i="2" s="1"/>
  <c r="X3232" i="2"/>
  <c r="V3232" i="2"/>
  <c r="T3232" i="2"/>
  <c r="Q3232" i="2"/>
  <c r="R3232" i="2" s="1"/>
  <c r="O3232" i="2"/>
  <c r="P3232" i="2" s="1"/>
  <c r="X3231" i="2"/>
  <c r="V3231" i="2"/>
  <c r="T3231" i="2"/>
  <c r="Q3231" i="2"/>
  <c r="R3231" i="2" s="1"/>
  <c r="O3231" i="2"/>
  <c r="P3231" i="2" s="1"/>
  <c r="X3230" i="2"/>
  <c r="V3230" i="2"/>
  <c r="T3230" i="2"/>
  <c r="Q3230" i="2"/>
  <c r="R3230" i="2" s="1"/>
  <c r="O3230" i="2"/>
  <c r="P3230" i="2" s="1"/>
  <c r="X3229" i="2"/>
  <c r="V3229" i="2"/>
  <c r="T3229" i="2"/>
  <c r="Q3229" i="2"/>
  <c r="R3229" i="2" s="1"/>
  <c r="O3229" i="2"/>
  <c r="P3229" i="2" s="1"/>
  <c r="X3228" i="2"/>
  <c r="V3228" i="2"/>
  <c r="T3228" i="2"/>
  <c r="Q3228" i="2"/>
  <c r="R3228" i="2" s="1"/>
  <c r="O3228" i="2"/>
  <c r="P3228" i="2" s="1"/>
  <c r="X3227" i="2"/>
  <c r="V3227" i="2"/>
  <c r="T3227" i="2"/>
  <c r="Q3227" i="2"/>
  <c r="R3227" i="2" s="1"/>
  <c r="O3227" i="2"/>
  <c r="P3227" i="2" s="1"/>
  <c r="X3226" i="2"/>
  <c r="V3226" i="2"/>
  <c r="T3226" i="2"/>
  <c r="Q3226" i="2"/>
  <c r="R3226" i="2" s="1"/>
  <c r="O3226" i="2"/>
  <c r="P3226" i="2" s="1"/>
  <c r="X3225" i="2"/>
  <c r="V3225" i="2"/>
  <c r="T3225" i="2"/>
  <c r="Q3225" i="2"/>
  <c r="R3225" i="2" s="1"/>
  <c r="O3225" i="2"/>
  <c r="P3225" i="2" s="1"/>
  <c r="X3224" i="2"/>
  <c r="V3224" i="2"/>
  <c r="T3224" i="2"/>
  <c r="Q3224" i="2"/>
  <c r="R3224" i="2" s="1"/>
  <c r="O3224" i="2"/>
  <c r="P3224" i="2" s="1"/>
  <c r="X3223" i="2"/>
  <c r="V3223" i="2"/>
  <c r="T3223" i="2"/>
  <c r="Q3223" i="2"/>
  <c r="R3223" i="2" s="1"/>
  <c r="O3223" i="2"/>
  <c r="P3223" i="2" s="1"/>
  <c r="X3222" i="2"/>
  <c r="V3222" i="2"/>
  <c r="T3222" i="2"/>
  <c r="Q3222" i="2"/>
  <c r="R3222" i="2" s="1"/>
  <c r="O3222" i="2"/>
  <c r="P3222" i="2" s="1"/>
  <c r="X3221" i="2"/>
  <c r="V3221" i="2"/>
  <c r="T3221" i="2"/>
  <c r="Q3221" i="2"/>
  <c r="R3221" i="2" s="1"/>
  <c r="O3221" i="2"/>
  <c r="P3221" i="2" s="1"/>
  <c r="X3220" i="2"/>
  <c r="V3220" i="2"/>
  <c r="T3220" i="2"/>
  <c r="Q3220" i="2"/>
  <c r="R3220" i="2" s="1"/>
  <c r="O3220" i="2"/>
  <c r="P3220" i="2" s="1"/>
  <c r="X3219" i="2"/>
  <c r="V3219" i="2"/>
  <c r="T3219" i="2"/>
  <c r="Q3219" i="2"/>
  <c r="R3219" i="2" s="1"/>
  <c r="O3219" i="2"/>
  <c r="P3219" i="2" s="1"/>
  <c r="X3218" i="2"/>
  <c r="V3218" i="2"/>
  <c r="T3218" i="2"/>
  <c r="Q3218" i="2"/>
  <c r="R3218" i="2" s="1"/>
  <c r="O3218" i="2"/>
  <c r="P3218" i="2" s="1"/>
  <c r="X3217" i="2"/>
  <c r="V3217" i="2"/>
  <c r="T3217" i="2"/>
  <c r="Q3217" i="2"/>
  <c r="R3217" i="2" s="1"/>
  <c r="O3217" i="2"/>
  <c r="P3217" i="2" s="1"/>
  <c r="X3216" i="2"/>
  <c r="V3216" i="2"/>
  <c r="T3216" i="2"/>
  <c r="Q3216" i="2"/>
  <c r="R3216" i="2" s="1"/>
  <c r="O3216" i="2"/>
  <c r="P3216" i="2" s="1"/>
  <c r="X3215" i="2"/>
  <c r="V3215" i="2"/>
  <c r="T3215" i="2"/>
  <c r="Q3215" i="2"/>
  <c r="R3215" i="2" s="1"/>
  <c r="O3215" i="2"/>
  <c r="P3215" i="2" s="1"/>
  <c r="X3214" i="2"/>
  <c r="V3214" i="2"/>
  <c r="T3214" i="2"/>
  <c r="Q3214" i="2"/>
  <c r="R3214" i="2" s="1"/>
  <c r="O3214" i="2"/>
  <c r="P3214" i="2" s="1"/>
  <c r="X3213" i="2"/>
  <c r="V3213" i="2"/>
  <c r="T3213" i="2"/>
  <c r="Q3213" i="2"/>
  <c r="R3213" i="2" s="1"/>
  <c r="O3213" i="2"/>
  <c r="P3213" i="2" s="1"/>
  <c r="X3212" i="2"/>
  <c r="V3212" i="2"/>
  <c r="T3212" i="2"/>
  <c r="Q3212" i="2"/>
  <c r="R3212" i="2" s="1"/>
  <c r="O3212" i="2"/>
  <c r="P3212" i="2" s="1"/>
  <c r="X3211" i="2"/>
  <c r="V3211" i="2"/>
  <c r="T3211" i="2"/>
  <c r="Q3211" i="2"/>
  <c r="R3211" i="2" s="1"/>
  <c r="O3211" i="2"/>
  <c r="P3211" i="2" s="1"/>
  <c r="X3210" i="2"/>
  <c r="V3210" i="2"/>
  <c r="T3210" i="2"/>
  <c r="Q3210" i="2"/>
  <c r="R3210" i="2" s="1"/>
  <c r="O3210" i="2"/>
  <c r="P3210" i="2" s="1"/>
  <c r="X3209" i="2"/>
  <c r="V3209" i="2"/>
  <c r="T3209" i="2"/>
  <c r="Q3209" i="2"/>
  <c r="R3209" i="2" s="1"/>
  <c r="O3209" i="2"/>
  <c r="P3209" i="2" s="1"/>
  <c r="X3208" i="2"/>
  <c r="V3208" i="2"/>
  <c r="T3208" i="2"/>
  <c r="Q3208" i="2"/>
  <c r="R3208" i="2" s="1"/>
  <c r="O3208" i="2"/>
  <c r="P3208" i="2" s="1"/>
  <c r="X3207" i="2"/>
  <c r="V3207" i="2"/>
  <c r="T3207" i="2"/>
  <c r="Q3207" i="2"/>
  <c r="R3207" i="2" s="1"/>
  <c r="O3207" i="2"/>
  <c r="P3207" i="2" s="1"/>
  <c r="X3206" i="2"/>
  <c r="V3206" i="2"/>
  <c r="T3206" i="2"/>
  <c r="Q3206" i="2"/>
  <c r="R3206" i="2" s="1"/>
  <c r="O3206" i="2"/>
  <c r="P3206" i="2" s="1"/>
  <c r="X3205" i="2"/>
  <c r="V3205" i="2"/>
  <c r="T3205" i="2"/>
  <c r="Q3205" i="2"/>
  <c r="R3205" i="2" s="1"/>
  <c r="O3205" i="2"/>
  <c r="P3205" i="2" s="1"/>
  <c r="X3204" i="2"/>
  <c r="V3204" i="2"/>
  <c r="T3204" i="2"/>
  <c r="Q3204" i="2"/>
  <c r="R3204" i="2" s="1"/>
  <c r="O3204" i="2"/>
  <c r="P3204" i="2" s="1"/>
  <c r="X3203" i="2"/>
  <c r="V3203" i="2"/>
  <c r="T3203" i="2"/>
  <c r="Q3203" i="2"/>
  <c r="R3203" i="2" s="1"/>
  <c r="O3203" i="2"/>
  <c r="P3203" i="2" s="1"/>
  <c r="X3202" i="2"/>
  <c r="V3202" i="2"/>
  <c r="T3202" i="2"/>
  <c r="Q3202" i="2"/>
  <c r="R3202" i="2" s="1"/>
  <c r="O3202" i="2"/>
  <c r="P3202" i="2" s="1"/>
  <c r="X3201" i="2"/>
  <c r="V3201" i="2"/>
  <c r="T3201" i="2"/>
  <c r="Q3201" i="2"/>
  <c r="R3201" i="2" s="1"/>
  <c r="O3201" i="2"/>
  <c r="P3201" i="2" s="1"/>
  <c r="X3200" i="2"/>
  <c r="V3200" i="2"/>
  <c r="T3200" i="2"/>
  <c r="Q3200" i="2"/>
  <c r="R3200" i="2" s="1"/>
  <c r="O3200" i="2"/>
  <c r="P3200" i="2" s="1"/>
  <c r="X3199" i="2"/>
  <c r="V3199" i="2"/>
  <c r="T3199" i="2"/>
  <c r="Q3199" i="2"/>
  <c r="R3199" i="2" s="1"/>
  <c r="O3199" i="2"/>
  <c r="P3199" i="2" s="1"/>
  <c r="X3198" i="2"/>
  <c r="V3198" i="2"/>
  <c r="T3198" i="2"/>
  <c r="Q3198" i="2"/>
  <c r="R3198" i="2" s="1"/>
  <c r="O3198" i="2"/>
  <c r="P3198" i="2" s="1"/>
  <c r="X3197" i="2"/>
  <c r="V3197" i="2"/>
  <c r="T3197" i="2"/>
  <c r="Q3197" i="2"/>
  <c r="R3197" i="2" s="1"/>
  <c r="O3197" i="2"/>
  <c r="P3197" i="2" s="1"/>
  <c r="X3196" i="2"/>
  <c r="V3196" i="2"/>
  <c r="T3196" i="2"/>
  <c r="Q3196" i="2"/>
  <c r="R3196" i="2" s="1"/>
  <c r="O3196" i="2"/>
  <c r="P3196" i="2" s="1"/>
  <c r="X3195" i="2"/>
  <c r="V3195" i="2"/>
  <c r="T3195" i="2"/>
  <c r="Q3195" i="2"/>
  <c r="R3195" i="2" s="1"/>
  <c r="O3195" i="2"/>
  <c r="P3195" i="2" s="1"/>
  <c r="X3194" i="2"/>
  <c r="V3194" i="2"/>
  <c r="T3194" i="2"/>
  <c r="Q3194" i="2"/>
  <c r="R3194" i="2" s="1"/>
  <c r="O3194" i="2"/>
  <c r="P3194" i="2" s="1"/>
  <c r="X3193" i="2"/>
  <c r="V3193" i="2"/>
  <c r="T3193" i="2"/>
  <c r="Q3193" i="2"/>
  <c r="R3193" i="2" s="1"/>
  <c r="O3193" i="2"/>
  <c r="P3193" i="2" s="1"/>
  <c r="X3192" i="2"/>
  <c r="V3192" i="2"/>
  <c r="T3192" i="2"/>
  <c r="Q3192" i="2"/>
  <c r="R3192" i="2" s="1"/>
  <c r="O3192" i="2"/>
  <c r="P3192" i="2" s="1"/>
  <c r="X3191" i="2"/>
  <c r="V3191" i="2"/>
  <c r="T3191" i="2"/>
  <c r="Q3191" i="2"/>
  <c r="R3191" i="2" s="1"/>
  <c r="O3191" i="2"/>
  <c r="P3191" i="2" s="1"/>
  <c r="X3190" i="2"/>
  <c r="V3190" i="2"/>
  <c r="T3190" i="2"/>
  <c r="Q3190" i="2"/>
  <c r="R3190" i="2" s="1"/>
  <c r="O3190" i="2"/>
  <c r="P3190" i="2" s="1"/>
  <c r="X3189" i="2"/>
  <c r="V3189" i="2"/>
  <c r="T3189" i="2"/>
  <c r="Q3189" i="2"/>
  <c r="R3189" i="2" s="1"/>
  <c r="O3189" i="2"/>
  <c r="P3189" i="2" s="1"/>
  <c r="X3188" i="2"/>
  <c r="V3188" i="2"/>
  <c r="T3188" i="2"/>
  <c r="Q3188" i="2"/>
  <c r="R3188" i="2" s="1"/>
  <c r="O3188" i="2"/>
  <c r="P3188" i="2" s="1"/>
  <c r="X3187" i="2"/>
  <c r="V3187" i="2"/>
  <c r="T3187" i="2"/>
  <c r="Q3187" i="2"/>
  <c r="R3187" i="2" s="1"/>
  <c r="O3187" i="2"/>
  <c r="P3187" i="2" s="1"/>
  <c r="X3186" i="2"/>
  <c r="V3186" i="2"/>
  <c r="T3186" i="2"/>
  <c r="Q3186" i="2"/>
  <c r="R3186" i="2" s="1"/>
  <c r="O3186" i="2"/>
  <c r="P3186" i="2" s="1"/>
  <c r="X3185" i="2"/>
  <c r="V3185" i="2"/>
  <c r="T3185" i="2"/>
  <c r="Q3185" i="2"/>
  <c r="R3185" i="2" s="1"/>
  <c r="O3185" i="2"/>
  <c r="P3185" i="2" s="1"/>
  <c r="X3184" i="2"/>
  <c r="V3184" i="2"/>
  <c r="T3184" i="2"/>
  <c r="Q3184" i="2"/>
  <c r="R3184" i="2" s="1"/>
  <c r="O3184" i="2"/>
  <c r="P3184" i="2" s="1"/>
  <c r="X3183" i="2"/>
  <c r="V3183" i="2"/>
  <c r="T3183" i="2"/>
  <c r="Q3183" i="2"/>
  <c r="R3183" i="2" s="1"/>
  <c r="O3183" i="2"/>
  <c r="P3183" i="2" s="1"/>
  <c r="X3182" i="2"/>
  <c r="V3182" i="2"/>
  <c r="T3182" i="2"/>
  <c r="Q3182" i="2"/>
  <c r="R3182" i="2" s="1"/>
  <c r="O3182" i="2"/>
  <c r="P3182" i="2" s="1"/>
  <c r="X3181" i="2"/>
  <c r="V3181" i="2"/>
  <c r="T3181" i="2"/>
  <c r="Q3181" i="2"/>
  <c r="R3181" i="2" s="1"/>
  <c r="O3181" i="2"/>
  <c r="P3181" i="2" s="1"/>
  <c r="X3180" i="2"/>
  <c r="V3180" i="2"/>
  <c r="T3180" i="2"/>
  <c r="Q3180" i="2"/>
  <c r="R3180" i="2" s="1"/>
  <c r="O3180" i="2"/>
  <c r="P3180" i="2" s="1"/>
  <c r="X3179" i="2"/>
  <c r="V3179" i="2"/>
  <c r="T3179" i="2"/>
  <c r="Q3179" i="2"/>
  <c r="R3179" i="2" s="1"/>
  <c r="O3179" i="2"/>
  <c r="P3179" i="2" s="1"/>
  <c r="X3178" i="2"/>
  <c r="V3178" i="2"/>
  <c r="T3178" i="2"/>
  <c r="Q3178" i="2"/>
  <c r="R3178" i="2" s="1"/>
  <c r="O3178" i="2"/>
  <c r="P3178" i="2" s="1"/>
  <c r="X3177" i="2"/>
  <c r="V3177" i="2"/>
  <c r="T3177" i="2"/>
  <c r="Q3177" i="2"/>
  <c r="R3177" i="2" s="1"/>
  <c r="O3177" i="2"/>
  <c r="P3177" i="2" s="1"/>
  <c r="X3176" i="2"/>
  <c r="V3176" i="2"/>
  <c r="T3176" i="2"/>
  <c r="Q3176" i="2"/>
  <c r="R3176" i="2" s="1"/>
  <c r="O3176" i="2"/>
  <c r="P3176" i="2" s="1"/>
  <c r="X3175" i="2"/>
  <c r="V3175" i="2"/>
  <c r="T3175" i="2"/>
  <c r="Q3175" i="2"/>
  <c r="R3175" i="2" s="1"/>
  <c r="O3175" i="2"/>
  <c r="P3175" i="2" s="1"/>
  <c r="X3174" i="2"/>
  <c r="V3174" i="2"/>
  <c r="T3174" i="2"/>
  <c r="Q3174" i="2"/>
  <c r="R3174" i="2" s="1"/>
  <c r="O3174" i="2"/>
  <c r="P3174" i="2" s="1"/>
  <c r="X3173" i="2"/>
  <c r="V3173" i="2"/>
  <c r="T3173" i="2"/>
  <c r="Q3173" i="2"/>
  <c r="R3173" i="2" s="1"/>
  <c r="O3173" i="2"/>
  <c r="P3173" i="2" s="1"/>
  <c r="X3172" i="2"/>
  <c r="V3172" i="2"/>
  <c r="T3172" i="2"/>
  <c r="Q3172" i="2"/>
  <c r="R3172" i="2" s="1"/>
  <c r="O3172" i="2"/>
  <c r="P3172" i="2" s="1"/>
  <c r="X3171" i="2"/>
  <c r="V3171" i="2"/>
  <c r="T3171" i="2"/>
  <c r="Q3171" i="2"/>
  <c r="R3171" i="2" s="1"/>
  <c r="O3171" i="2"/>
  <c r="P3171" i="2" s="1"/>
  <c r="X3170" i="2"/>
  <c r="V3170" i="2"/>
  <c r="T3170" i="2"/>
  <c r="Q3170" i="2"/>
  <c r="R3170" i="2" s="1"/>
  <c r="O3170" i="2"/>
  <c r="P3170" i="2" s="1"/>
  <c r="X3169" i="2"/>
  <c r="V3169" i="2"/>
  <c r="T3169" i="2"/>
  <c r="Q3169" i="2"/>
  <c r="R3169" i="2" s="1"/>
  <c r="O3169" i="2"/>
  <c r="P3169" i="2" s="1"/>
  <c r="X3168" i="2"/>
  <c r="V3168" i="2"/>
  <c r="T3168" i="2"/>
  <c r="Q3168" i="2"/>
  <c r="R3168" i="2" s="1"/>
  <c r="O3168" i="2"/>
  <c r="P3168" i="2" s="1"/>
  <c r="X3167" i="2"/>
  <c r="V3167" i="2"/>
  <c r="T3167" i="2"/>
  <c r="Q3167" i="2"/>
  <c r="R3167" i="2" s="1"/>
  <c r="O3167" i="2"/>
  <c r="P3167" i="2" s="1"/>
  <c r="X3166" i="2"/>
  <c r="V3166" i="2"/>
  <c r="T3166" i="2"/>
  <c r="Q3166" i="2"/>
  <c r="R3166" i="2" s="1"/>
  <c r="O3166" i="2"/>
  <c r="P3166" i="2" s="1"/>
  <c r="X3165" i="2"/>
  <c r="V3165" i="2"/>
  <c r="T3165" i="2"/>
  <c r="Q3165" i="2"/>
  <c r="R3165" i="2" s="1"/>
  <c r="O3165" i="2"/>
  <c r="P3165" i="2" s="1"/>
  <c r="X3164" i="2"/>
  <c r="U3164" i="2"/>
  <c r="U4050" i="2" s="1"/>
  <c r="T3164" i="2"/>
  <c r="Q3164" i="2"/>
  <c r="R3164" i="2" s="1"/>
  <c r="O3164" i="2"/>
  <c r="P3164" i="2" s="1"/>
  <c r="X3163" i="2"/>
  <c r="V3163" i="2"/>
  <c r="T3163" i="2"/>
  <c r="Q3163" i="2"/>
  <c r="R3163" i="2" s="1"/>
  <c r="O3163" i="2"/>
  <c r="P3163" i="2" s="1"/>
  <c r="X3162" i="2"/>
  <c r="V3162" i="2"/>
  <c r="T3162" i="2"/>
  <c r="Q3162" i="2"/>
  <c r="R3162" i="2" s="1"/>
  <c r="O3162" i="2"/>
  <c r="P3162" i="2" s="1"/>
  <c r="X3161" i="2"/>
  <c r="V3161" i="2"/>
  <c r="T3161" i="2"/>
  <c r="Q3161" i="2"/>
  <c r="R3161" i="2" s="1"/>
  <c r="O3161" i="2"/>
  <c r="P3161" i="2" s="1"/>
  <c r="X3160" i="2"/>
  <c r="V3160" i="2"/>
  <c r="T3160" i="2"/>
  <c r="Q3160" i="2"/>
  <c r="R3160" i="2" s="1"/>
  <c r="O3160" i="2"/>
  <c r="P3160" i="2" s="1"/>
  <c r="X3159" i="2"/>
  <c r="V3159" i="2"/>
  <c r="T3159" i="2"/>
  <c r="Q3159" i="2"/>
  <c r="R3159" i="2" s="1"/>
  <c r="O3159" i="2"/>
  <c r="P3159" i="2" s="1"/>
  <c r="X3158" i="2"/>
  <c r="V3158" i="2"/>
  <c r="T3158" i="2"/>
  <c r="Q3158" i="2"/>
  <c r="R3158" i="2" s="1"/>
  <c r="O3158" i="2"/>
  <c r="P3158" i="2" s="1"/>
  <c r="X3157" i="2"/>
  <c r="V3157" i="2"/>
  <c r="T3157" i="2"/>
  <c r="Q3157" i="2"/>
  <c r="R3157" i="2" s="1"/>
  <c r="O3157" i="2"/>
  <c r="P3157" i="2" s="1"/>
  <c r="X3156" i="2"/>
  <c r="V3156" i="2"/>
  <c r="T3156" i="2"/>
  <c r="Q3156" i="2"/>
  <c r="R3156" i="2" s="1"/>
  <c r="O3156" i="2"/>
  <c r="P3156" i="2" s="1"/>
  <c r="X3155" i="2"/>
  <c r="V3155" i="2"/>
  <c r="T3155" i="2"/>
  <c r="Q3155" i="2"/>
  <c r="R3155" i="2" s="1"/>
  <c r="O3155" i="2"/>
  <c r="P3155" i="2" s="1"/>
  <c r="X3154" i="2"/>
  <c r="V3154" i="2"/>
  <c r="T3154" i="2"/>
  <c r="Q3154" i="2"/>
  <c r="R3154" i="2" s="1"/>
  <c r="O3154" i="2"/>
  <c r="P3154" i="2" s="1"/>
  <c r="X3153" i="2"/>
  <c r="V3153" i="2"/>
  <c r="T3153" i="2"/>
  <c r="Q3153" i="2"/>
  <c r="R3153" i="2" s="1"/>
  <c r="O3153" i="2"/>
  <c r="P3153" i="2" s="1"/>
  <c r="X3152" i="2"/>
  <c r="V3152" i="2"/>
  <c r="T3152" i="2"/>
  <c r="Q3152" i="2"/>
  <c r="R3152" i="2" s="1"/>
  <c r="O3152" i="2"/>
  <c r="P3152" i="2" s="1"/>
  <c r="X3151" i="2"/>
  <c r="V3151" i="2"/>
  <c r="T3151" i="2"/>
  <c r="Q3151" i="2"/>
  <c r="R3151" i="2" s="1"/>
  <c r="O3151" i="2"/>
  <c r="P3151" i="2" s="1"/>
  <c r="X3150" i="2"/>
  <c r="V3150" i="2"/>
  <c r="T3150" i="2"/>
  <c r="Q3150" i="2"/>
  <c r="R3150" i="2" s="1"/>
  <c r="O3150" i="2"/>
  <c r="P3150" i="2" s="1"/>
  <c r="X3149" i="2"/>
  <c r="V3149" i="2"/>
  <c r="T3149" i="2"/>
  <c r="Q3149" i="2"/>
  <c r="R3149" i="2" s="1"/>
  <c r="O3149" i="2"/>
  <c r="P3149" i="2" s="1"/>
  <c r="X3148" i="2"/>
  <c r="V3148" i="2"/>
  <c r="T3148" i="2"/>
  <c r="Q3148" i="2"/>
  <c r="R3148" i="2" s="1"/>
  <c r="O3148" i="2"/>
  <c r="P3148" i="2" s="1"/>
  <c r="X3147" i="2"/>
  <c r="V3147" i="2"/>
  <c r="T3147" i="2"/>
  <c r="Q3147" i="2"/>
  <c r="R3147" i="2" s="1"/>
  <c r="O3147" i="2"/>
  <c r="P3147" i="2" s="1"/>
  <c r="X3146" i="2"/>
  <c r="V3146" i="2"/>
  <c r="T3146" i="2"/>
  <c r="Q3146" i="2"/>
  <c r="R3146" i="2" s="1"/>
  <c r="O3146" i="2"/>
  <c r="P3146" i="2" s="1"/>
  <c r="X3145" i="2"/>
  <c r="V3145" i="2"/>
  <c r="T3145" i="2"/>
  <c r="Q3145" i="2"/>
  <c r="R3145" i="2" s="1"/>
  <c r="O3145" i="2"/>
  <c r="P3145" i="2" s="1"/>
  <c r="X3144" i="2"/>
  <c r="V3144" i="2"/>
  <c r="T3144" i="2"/>
  <c r="Q3144" i="2"/>
  <c r="R3144" i="2" s="1"/>
  <c r="O3144" i="2"/>
  <c r="P3144" i="2" s="1"/>
  <c r="X3143" i="2"/>
  <c r="V3143" i="2"/>
  <c r="T3143" i="2"/>
  <c r="Q3143" i="2"/>
  <c r="R3143" i="2" s="1"/>
  <c r="O3143" i="2"/>
  <c r="P3143" i="2" s="1"/>
  <c r="X3142" i="2"/>
  <c r="V3142" i="2"/>
  <c r="T3142" i="2"/>
  <c r="Q3142" i="2"/>
  <c r="R3142" i="2" s="1"/>
  <c r="O3142" i="2"/>
  <c r="P3142" i="2" s="1"/>
  <c r="X3141" i="2"/>
  <c r="V3141" i="2"/>
  <c r="T3141" i="2"/>
  <c r="Q3141" i="2"/>
  <c r="R3141" i="2" s="1"/>
  <c r="O3141" i="2"/>
  <c r="P3141" i="2" s="1"/>
  <c r="X3140" i="2"/>
  <c r="V3140" i="2"/>
  <c r="T3140" i="2"/>
  <c r="Q3140" i="2"/>
  <c r="R3140" i="2" s="1"/>
  <c r="O3140" i="2"/>
  <c r="P3140" i="2" s="1"/>
  <c r="X3139" i="2"/>
  <c r="V3139" i="2"/>
  <c r="T3139" i="2"/>
  <c r="Q3139" i="2"/>
  <c r="R3139" i="2" s="1"/>
  <c r="O3139" i="2"/>
  <c r="P3139" i="2" s="1"/>
  <c r="X3138" i="2"/>
  <c r="V3138" i="2"/>
  <c r="T3138" i="2"/>
  <c r="Q3138" i="2"/>
  <c r="R3138" i="2" s="1"/>
  <c r="O3138" i="2"/>
  <c r="P3138" i="2" s="1"/>
  <c r="X3137" i="2"/>
  <c r="V3137" i="2"/>
  <c r="T3137" i="2"/>
  <c r="Q3137" i="2"/>
  <c r="R3137" i="2" s="1"/>
  <c r="O3137" i="2"/>
  <c r="P3137" i="2" s="1"/>
  <c r="X3136" i="2"/>
  <c r="V3136" i="2"/>
  <c r="T3136" i="2"/>
  <c r="Q3136" i="2"/>
  <c r="R3136" i="2" s="1"/>
  <c r="O3136" i="2"/>
  <c r="P3136" i="2" s="1"/>
  <c r="X3135" i="2"/>
  <c r="V3135" i="2"/>
  <c r="T3135" i="2"/>
  <c r="Q3135" i="2"/>
  <c r="R3135" i="2" s="1"/>
  <c r="O3135" i="2"/>
  <c r="P3135" i="2" s="1"/>
  <c r="X3134" i="2"/>
  <c r="V3134" i="2"/>
  <c r="T3134" i="2"/>
  <c r="Q3134" i="2"/>
  <c r="R3134" i="2" s="1"/>
  <c r="O3134" i="2"/>
  <c r="P3134" i="2" s="1"/>
  <c r="X3133" i="2"/>
  <c r="V3133" i="2"/>
  <c r="T3133" i="2"/>
  <c r="Q3133" i="2"/>
  <c r="R3133" i="2" s="1"/>
  <c r="O3133" i="2"/>
  <c r="P3133" i="2" s="1"/>
  <c r="X3132" i="2"/>
  <c r="V3132" i="2"/>
  <c r="T3132" i="2"/>
  <c r="Q3132" i="2"/>
  <c r="R3132" i="2" s="1"/>
  <c r="O3132" i="2"/>
  <c r="P3132" i="2" s="1"/>
  <c r="X3131" i="2"/>
  <c r="V3131" i="2"/>
  <c r="T3131" i="2"/>
  <c r="Q3131" i="2"/>
  <c r="R3131" i="2" s="1"/>
  <c r="O3131" i="2"/>
  <c r="P3131" i="2" s="1"/>
  <c r="X3130" i="2"/>
  <c r="V3130" i="2"/>
  <c r="T3130" i="2"/>
  <c r="Q3130" i="2"/>
  <c r="R3130" i="2" s="1"/>
  <c r="O3130" i="2"/>
  <c r="P3130" i="2" s="1"/>
  <c r="X3129" i="2"/>
  <c r="V3129" i="2"/>
  <c r="T3129" i="2"/>
  <c r="Q3129" i="2"/>
  <c r="R3129" i="2" s="1"/>
  <c r="O3129" i="2"/>
  <c r="P3129" i="2" s="1"/>
  <c r="X3128" i="2"/>
  <c r="V3128" i="2"/>
  <c r="T3128" i="2"/>
  <c r="Q3128" i="2"/>
  <c r="R3128" i="2" s="1"/>
  <c r="O3128" i="2"/>
  <c r="P3128" i="2" s="1"/>
  <c r="X3127" i="2"/>
  <c r="V3127" i="2"/>
  <c r="T3127" i="2"/>
  <c r="Q3127" i="2"/>
  <c r="R3127" i="2" s="1"/>
  <c r="O3127" i="2"/>
  <c r="P3127" i="2" s="1"/>
  <c r="X3126" i="2"/>
  <c r="V3126" i="2"/>
  <c r="T3126" i="2"/>
  <c r="Q3126" i="2"/>
  <c r="R3126" i="2" s="1"/>
  <c r="O3126" i="2"/>
  <c r="P3126" i="2" s="1"/>
  <c r="X3125" i="2"/>
  <c r="V3125" i="2"/>
  <c r="T3125" i="2"/>
  <c r="Q3125" i="2"/>
  <c r="R3125" i="2" s="1"/>
  <c r="O3125" i="2"/>
  <c r="P3125" i="2" s="1"/>
  <c r="X3124" i="2"/>
  <c r="V3124" i="2"/>
  <c r="T3124" i="2"/>
  <c r="Q3124" i="2"/>
  <c r="R3124" i="2" s="1"/>
  <c r="O3124" i="2"/>
  <c r="P3124" i="2" s="1"/>
  <c r="X3123" i="2"/>
  <c r="V3123" i="2"/>
  <c r="T3123" i="2"/>
  <c r="Q3123" i="2"/>
  <c r="R3123" i="2" s="1"/>
  <c r="O3123" i="2"/>
  <c r="P3123" i="2" s="1"/>
  <c r="X3122" i="2"/>
  <c r="V3122" i="2"/>
  <c r="T3122" i="2"/>
  <c r="Q3122" i="2"/>
  <c r="R3122" i="2" s="1"/>
  <c r="O3122" i="2"/>
  <c r="P3122" i="2" s="1"/>
  <c r="X3121" i="2"/>
  <c r="V3121" i="2"/>
  <c r="T3121" i="2"/>
  <c r="Q3121" i="2"/>
  <c r="R3121" i="2" s="1"/>
  <c r="O3121" i="2"/>
  <c r="P3121" i="2" s="1"/>
  <c r="X3120" i="2"/>
  <c r="V3120" i="2"/>
  <c r="T3120" i="2"/>
  <c r="Q3120" i="2"/>
  <c r="R3120" i="2" s="1"/>
  <c r="O3120" i="2"/>
  <c r="P3120" i="2" s="1"/>
  <c r="X3119" i="2"/>
  <c r="V3119" i="2"/>
  <c r="T3119" i="2"/>
  <c r="Q3119" i="2"/>
  <c r="R3119" i="2" s="1"/>
  <c r="O3119" i="2"/>
  <c r="P3119" i="2" s="1"/>
  <c r="X3118" i="2"/>
  <c r="V3118" i="2"/>
  <c r="T3118" i="2"/>
  <c r="Q3118" i="2"/>
  <c r="R3118" i="2" s="1"/>
  <c r="O3118" i="2"/>
  <c r="P3118" i="2" s="1"/>
  <c r="X3117" i="2"/>
  <c r="V3117" i="2"/>
  <c r="T3117" i="2"/>
  <c r="Q3117" i="2"/>
  <c r="R3117" i="2" s="1"/>
  <c r="O3117" i="2"/>
  <c r="P3117" i="2" s="1"/>
  <c r="X3116" i="2"/>
  <c r="V3116" i="2"/>
  <c r="T3116" i="2"/>
  <c r="Q3116" i="2"/>
  <c r="R3116" i="2" s="1"/>
  <c r="O3116" i="2"/>
  <c r="P3116" i="2" s="1"/>
  <c r="X3115" i="2"/>
  <c r="V3115" i="2"/>
  <c r="T3115" i="2"/>
  <c r="Q3115" i="2"/>
  <c r="R3115" i="2" s="1"/>
  <c r="O3115" i="2"/>
  <c r="P3115" i="2" s="1"/>
  <c r="X3114" i="2"/>
  <c r="V3114" i="2"/>
  <c r="T3114" i="2"/>
  <c r="Q3114" i="2"/>
  <c r="R3114" i="2" s="1"/>
  <c r="O3114" i="2"/>
  <c r="P3114" i="2" s="1"/>
  <c r="X3113" i="2"/>
  <c r="V3113" i="2"/>
  <c r="T3113" i="2"/>
  <c r="Q3113" i="2"/>
  <c r="R3113" i="2" s="1"/>
  <c r="O3113" i="2"/>
  <c r="P3113" i="2" s="1"/>
  <c r="X3112" i="2"/>
  <c r="V3112" i="2"/>
  <c r="T3112" i="2"/>
  <c r="Q3112" i="2"/>
  <c r="R3112" i="2" s="1"/>
  <c r="O3112" i="2"/>
  <c r="P3112" i="2" s="1"/>
  <c r="X3111" i="2"/>
  <c r="V3111" i="2"/>
  <c r="T3111" i="2"/>
  <c r="Q3111" i="2"/>
  <c r="R3111" i="2" s="1"/>
  <c r="O3111" i="2"/>
  <c r="P3111" i="2" s="1"/>
  <c r="X3110" i="2"/>
  <c r="V3110" i="2"/>
  <c r="T3110" i="2"/>
  <c r="Q3110" i="2"/>
  <c r="R3110" i="2" s="1"/>
  <c r="O3110" i="2"/>
  <c r="P3110" i="2" s="1"/>
  <c r="X3109" i="2"/>
  <c r="V3109" i="2"/>
  <c r="T3109" i="2"/>
  <c r="Q3109" i="2"/>
  <c r="R3109" i="2" s="1"/>
  <c r="O3109" i="2"/>
  <c r="P3109" i="2" s="1"/>
  <c r="X3108" i="2"/>
  <c r="V3108" i="2"/>
  <c r="T3108" i="2"/>
  <c r="Q3108" i="2"/>
  <c r="R3108" i="2" s="1"/>
  <c r="O3108" i="2"/>
  <c r="P3108" i="2" s="1"/>
  <c r="X3107" i="2"/>
  <c r="V3107" i="2"/>
  <c r="T3107" i="2"/>
  <c r="Q3107" i="2"/>
  <c r="R3107" i="2" s="1"/>
  <c r="O3107" i="2"/>
  <c r="P3107" i="2" s="1"/>
  <c r="X3106" i="2"/>
  <c r="V3106" i="2"/>
  <c r="T3106" i="2"/>
  <c r="Q3106" i="2"/>
  <c r="R3106" i="2" s="1"/>
  <c r="O3106" i="2"/>
  <c r="P3106" i="2" s="1"/>
  <c r="X3105" i="2"/>
  <c r="V3105" i="2"/>
  <c r="T3105" i="2"/>
  <c r="Q3105" i="2"/>
  <c r="R3105" i="2" s="1"/>
  <c r="O3105" i="2"/>
  <c r="P3105" i="2" s="1"/>
  <c r="X3104" i="2"/>
  <c r="V3104" i="2"/>
  <c r="T3104" i="2"/>
  <c r="Q3104" i="2"/>
  <c r="R3104" i="2" s="1"/>
  <c r="O3104" i="2"/>
  <c r="P3104" i="2" s="1"/>
  <c r="X3103" i="2"/>
  <c r="V3103" i="2"/>
  <c r="T3103" i="2"/>
  <c r="Q3103" i="2"/>
  <c r="R3103" i="2" s="1"/>
  <c r="O3103" i="2"/>
  <c r="P3103" i="2" s="1"/>
  <c r="X3102" i="2"/>
  <c r="V3102" i="2"/>
  <c r="T3102" i="2"/>
  <c r="Q3102" i="2"/>
  <c r="R3102" i="2" s="1"/>
  <c r="O3102" i="2"/>
  <c r="P3102" i="2" s="1"/>
  <c r="X3101" i="2"/>
  <c r="V3101" i="2"/>
  <c r="T3101" i="2"/>
  <c r="Q3101" i="2"/>
  <c r="R3101" i="2" s="1"/>
  <c r="O3101" i="2"/>
  <c r="P3101" i="2" s="1"/>
  <c r="X3100" i="2"/>
  <c r="V3100" i="2"/>
  <c r="T3100" i="2"/>
  <c r="Q3100" i="2"/>
  <c r="R3100" i="2" s="1"/>
  <c r="O3100" i="2"/>
  <c r="P3100" i="2" s="1"/>
  <c r="X3099" i="2"/>
  <c r="V3099" i="2"/>
  <c r="T3099" i="2"/>
  <c r="Q3099" i="2"/>
  <c r="R3099" i="2" s="1"/>
  <c r="O3099" i="2"/>
  <c r="P3099" i="2" s="1"/>
  <c r="X3098" i="2"/>
  <c r="V3098" i="2"/>
  <c r="T3098" i="2"/>
  <c r="Q3098" i="2"/>
  <c r="R3098" i="2" s="1"/>
  <c r="O3098" i="2"/>
  <c r="P3098" i="2" s="1"/>
  <c r="X3097" i="2"/>
  <c r="V3097" i="2"/>
  <c r="T3097" i="2"/>
  <c r="Q3097" i="2"/>
  <c r="R3097" i="2" s="1"/>
  <c r="O3097" i="2"/>
  <c r="P3097" i="2" s="1"/>
  <c r="X3096" i="2"/>
  <c r="V3096" i="2"/>
  <c r="T3096" i="2"/>
  <c r="Q3096" i="2"/>
  <c r="R3096" i="2" s="1"/>
  <c r="O3096" i="2"/>
  <c r="P3096" i="2" s="1"/>
  <c r="X3095" i="2"/>
  <c r="V3095" i="2"/>
  <c r="T3095" i="2"/>
  <c r="Q3095" i="2"/>
  <c r="R3095" i="2" s="1"/>
  <c r="O3095" i="2"/>
  <c r="P3095" i="2" s="1"/>
  <c r="X3094" i="2"/>
  <c r="V3094" i="2"/>
  <c r="T3094" i="2"/>
  <c r="Q3094" i="2"/>
  <c r="R3094" i="2" s="1"/>
  <c r="O3094" i="2"/>
  <c r="P3094" i="2" s="1"/>
  <c r="X3093" i="2"/>
  <c r="V3093" i="2"/>
  <c r="T3093" i="2"/>
  <c r="Q3093" i="2"/>
  <c r="R3093" i="2" s="1"/>
  <c r="O3093" i="2"/>
  <c r="P3093" i="2" s="1"/>
  <c r="X3092" i="2"/>
  <c r="V3092" i="2"/>
  <c r="T3092" i="2"/>
  <c r="Q3092" i="2"/>
  <c r="R3092" i="2" s="1"/>
  <c r="O3092" i="2"/>
  <c r="P3092" i="2" s="1"/>
  <c r="X3091" i="2"/>
  <c r="V3091" i="2"/>
  <c r="T3091" i="2"/>
  <c r="Q3091" i="2"/>
  <c r="R3091" i="2" s="1"/>
  <c r="O3091" i="2"/>
  <c r="P3091" i="2" s="1"/>
  <c r="X3090" i="2"/>
  <c r="V3090" i="2"/>
  <c r="T3090" i="2"/>
  <c r="Q3090" i="2"/>
  <c r="R3090" i="2" s="1"/>
  <c r="O3090" i="2"/>
  <c r="P3090" i="2" s="1"/>
  <c r="X3089" i="2"/>
  <c r="V3089" i="2"/>
  <c r="T3089" i="2"/>
  <c r="Q3089" i="2"/>
  <c r="R3089" i="2" s="1"/>
  <c r="O3089" i="2"/>
  <c r="P3089" i="2" s="1"/>
  <c r="X3088" i="2"/>
  <c r="V3088" i="2"/>
  <c r="T3088" i="2"/>
  <c r="Q3088" i="2"/>
  <c r="R3088" i="2" s="1"/>
  <c r="O3088" i="2"/>
  <c r="P3088" i="2" s="1"/>
  <c r="X3087" i="2"/>
  <c r="V3087" i="2"/>
  <c r="T3087" i="2"/>
  <c r="Q3087" i="2"/>
  <c r="R3087" i="2" s="1"/>
  <c r="O3087" i="2"/>
  <c r="P3087" i="2" s="1"/>
  <c r="X3086" i="2"/>
  <c r="V3086" i="2"/>
  <c r="T3086" i="2"/>
  <c r="Q3086" i="2"/>
  <c r="R3086" i="2" s="1"/>
  <c r="O3086" i="2"/>
  <c r="P3086" i="2" s="1"/>
  <c r="X3085" i="2"/>
  <c r="V3085" i="2"/>
  <c r="T3085" i="2"/>
  <c r="Q3085" i="2"/>
  <c r="R3085" i="2" s="1"/>
  <c r="O3085" i="2"/>
  <c r="P3085" i="2" s="1"/>
  <c r="X3084" i="2"/>
  <c r="V3084" i="2"/>
  <c r="T3084" i="2"/>
  <c r="Q3084" i="2"/>
  <c r="R3084" i="2" s="1"/>
  <c r="O3084" i="2"/>
  <c r="P3084" i="2" s="1"/>
  <c r="X3083" i="2"/>
  <c r="V3083" i="2"/>
  <c r="T3083" i="2"/>
  <c r="Q3083" i="2"/>
  <c r="R3083" i="2" s="1"/>
  <c r="O3083" i="2"/>
  <c r="P3083" i="2" s="1"/>
  <c r="X3082" i="2"/>
  <c r="V3082" i="2"/>
  <c r="T3082" i="2"/>
  <c r="Q3082" i="2"/>
  <c r="R3082" i="2" s="1"/>
  <c r="O3082" i="2"/>
  <c r="P3082" i="2" s="1"/>
  <c r="X3081" i="2"/>
  <c r="V3081" i="2"/>
  <c r="T3081" i="2"/>
  <c r="Q3081" i="2"/>
  <c r="R3081" i="2" s="1"/>
  <c r="O3081" i="2"/>
  <c r="P3081" i="2" s="1"/>
  <c r="X3080" i="2"/>
  <c r="V3080" i="2"/>
  <c r="T3080" i="2"/>
  <c r="Q3080" i="2"/>
  <c r="R3080" i="2" s="1"/>
  <c r="O3080" i="2"/>
  <c r="P3080" i="2" s="1"/>
  <c r="X3079" i="2"/>
  <c r="V3079" i="2"/>
  <c r="T3079" i="2"/>
  <c r="Q3079" i="2"/>
  <c r="R3079" i="2" s="1"/>
  <c r="O3079" i="2"/>
  <c r="P3079" i="2" s="1"/>
  <c r="X3078" i="2"/>
  <c r="V3078" i="2"/>
  <c r="T3078" i="2"/>
  <c r="Q3078" i="2"/>
  <c r="R3078" i="2" s="1"/>
  <c r="O3078" i="2"/>
  <c r="P3078" i="2" s="1"/>
  <c r="X3077" i="2"/>
  <c r="V3077" i="2"/>
  <c r="T3077" i="2"/>
  <c r="Q3077" i="2"/>
  <c r="R3077" i="2" s="1"/>
  <c r="O3077" i="2"/>
  <c r="P3077" i="2" s="1"/>
  <c r="X3076" i="2"/>
  <c r="V3076" i="2"/>
  <c r="T3076" i="2"/>
  <c r="Q3076" i="2"/>
  <c r="R3076" i="2" s="1"/>
  <c r="O3076" i="2"/>
  <c r="P3076" i="2" s="1"/>
  <c r="X3075" i="2"/>
  <c r="V3075" i="2"/>
  <c r="T3075" i="2"/>
  <c r="Q3075" i="2"/>
  <c r="R3075" i="2" s="1"/>
  <c r="O3075" i="2"/>
  <c r="P3075" i="2" s="1"/>
  <c r="X3074" i="2"/>
  <c r="V3074" i="2"/>
  <c r="T3074" i="2"/>
  <c r="Q3074" i="2"/>
  <c r="R3074" i="2" s="1"/>
  <c r="O3074" i="2"/>
  <c r="P3074" i="2" s="1"/>
  <c r="X3073" i="2"/>
  <c r="V3073" i="2"/>
  <c r="T3073" i="2"/>
  <c r="Q3073" i="2"/>
  <c r="R3073" i="2" s="1"/>
  <c r="O3073" i="2"/>
  <c r="P3073" i="2" s="1"/>
  <c r="X3072" i="2"/>
  <c r="V3072" i="2"/>
  <c r="T3072" i="2"/>
  <c r="Q3072" i="2"/>
  <c r="R3072" i="2" s="1"/>
  <c r="O3072" i="2"/>
  <c r="P3072" i="2" s="1"/>
  <c r="X3071" i="2"/>
  <c r="V3071" i="2"/>
  <c r="T3071" i="2"/>
  <c r="Q3071" i="2"/>
  <c r="R3071" i="2" s="1"/>
  <c r="O3071" i="2"/>
  <c r="P3071" i="2" s="1"/>
  <c r="X3070" i="2"/>
  <c r="V3070" i="2"/>
  <c r="T3070" i="2"/>
  <c r="Q3070" i="2"/>
  <c r="R3070" i="2" s="1"/>
  <c r="O3070" i="2"/>
  <c r="P3070" i="2" s="1"/>
  <c r="X3069" i="2"/>
  <c r="V3069" i="2"/>
  <c r="T3069" i="2"/>
  <c r="Q3069" i="2"/>
  <c r="R3069" i="2" s="1"/>
  <c r="O3069" i="2"/>
  <c r="P3069" i="2" s="1"/>
  <c r="X3068" i="2"/>
  <c r="V3068" i="2"/>
  <c r="T3068" i="2"/>
  <c r="Q3068" i="2"/>
  <c r="R3068" i="2" s="1"/>
  <c r="O3068" i="2"/>
  <c r="P3068" i="2" s="1"/>
  <c r="X3067" i="2"/>
  <c r="V3067" i="2"/>
  <c r="T3067" i="2"/>
  <c r="Q3067" i="2"/>
  <c r="R3067" i="2" s="1"/>
  <c r="O3067" i="2"/>
  <c r="P3067" i="2" s="1"/>
  <c r="X3066" i="2"/>
  <c r="V3066" i="2"/>
  <c r="T3066" i="2"/>
  <c r="Q3066" i="2"/>
  <c r="R3066" i="2" s="1"/>
  <c r="O3066" i="2"/>
  <c r="P3066" i="2" s="1"/>
  <c r="X3065" i="2"/>
  <c r="V3065" i="2"/>
  <c r="T3065" i="2"/>
  <c r="Q3065" i="2"/>
  <c r="R3065" i="2" s="1"/>
  <c r="O3065" i="2"/>
  <c r="P3065" i="2" s="1"/>
  <c r="X3064" i="2"/>
  <c r="V3064" i="2"/>
  <c r="T3064" i="2"/>
  <c r="Q3064" i="2"/>
  <c r="R3064" i="2" s="1"/>
  <c r="O3064" i="2"/>
  <c r="P3064" i="2" s="1"/>
  <c r="X3063" i="2"/>
  <c r="V3063" i="2"/>
  <c r="T3063" i="2"/>
  <c r="Q3063" i="2"/>
  <c r="R3063" i="2" s="1"/>
  <c r="O3063" i="2"/>
  <c r="P3063" i="2" s="1"/>
  <c r="X3062" i="2"/>
  <c r="V3062" i="2"/>
  <c r="T3062" i="2"/>
  <c r="Q3062" i="2"/>
  <c r="R3062" i="2" s="1"/>
  <c r="O3062" i="2"/>
  <c r="P3062" i="2" s="1"/>
  <c r="X3061" i="2"/>
  <c r="V3061" i="2"/>
  <c r="T3061" i="2"/>
  <c r="Q3061" i="2"/>
  <c r="R3061" i="2" s="1"/>
  <c r="O3061" i="2"/>
  <c r="P3061" i="2" s="1"/>
  <c r="X3060" i="2"/>
  <c r="V3060" i="2"/>
  <c r="T3060" i="2"/>
  <c r="Q3060" i="2"/>
  <c r="R3060" i="2" s="1"/>
  <c r="O3060" i="2"/>
  <c r="P3060" i="2" s="1"/>
  <c r="X3059" i="2"/>
  <c r="V3059" i="2"/>
  <c r="T3059" i="2"/>
  <c r="Q3059" i="2"/>
  <c r="R3059" i="2" s="1"/>
  <c r="O3059" i="2"/>
  <c r="P3059" i="2" s="1"/>
  <c r="X3058" i="2"/>
  <c r="V3058" i="2"/>
  <c r="T3058" i="2"/>
  <c r="Q3058" i="2"/>
  <c r="R3058" i="2" s="1"/>
  <c r="O3058" i="2"/>
  <c r="P3058" i="2" s="1"/>
  <c r="X3057" i="2"/>
  <c r="V3057" i="2"/>
  <c r="T3057" i="2"/>
  <c r="Q3057" i="2"/>
  <c r="R3057" i="2" s="1"/>
  <c r="O3057" i="2"/>
  <c r="P3057" i="2" s="1"/>
  <c r="X3056" i="2"/>
  <c r="V3056" i="2"/>
  <c r="T3056" i="2"/>
  <c r="Q3056" i="2"/>
  <c r="R3056" i="2" s="1"/>
  <c r="O3056" i="2"/>
  <c r="P3056" i="2" s="1"/>
  <c r="X3055" i="2"/>
  <c r="V3055" i="2"/>
  <c r="T3055" i="2"/>
  <c r="Q3055" i="2"/>
  <c r="R3055" i="2" s="1"/>
  <c r="O3055" i="2"/>
  <c r="P3055" i="2" s="1"/>
  <c r="X3054" i="2"/>
  <c r="V3054" i="2"/>
  <c r="T3054" i="2"/>
  <c r="Q3054" i="2"/>
  <c r="R3054" i="2" s="1"/>
  <c r="O3054" i="2"/>
  <c r="P3054" i="2" s="1"/>
  <c r="X3053" i="2"/>
  <c r="V3053" i="2"/>
  <c r="T3053" i="2"/>
  <c r="Q3053" i="2"/>
  <c r="R3053" i="2" s="1"/>
  <c r="O3053" i="2"/>
  <c r="P3053" i="2" s="1"/>
  <c r="X3052" i="2"/>
  <c r="V3052" i="2"/>
  <c r="T3052" i="2"/>
  <c r="Q3052" i="2"/>
  <c r="R3052" i="2" s="1"/>
  <c r="O3052" i="2"/>
  <c r="P3052" i="2" s="1"/>
  <c r="X3051" i="2"/>
  <c r="V3051" i="2"/>
  <c r="T3051" i="2"/>
  <c r="Q3051" i="2"/>
  <c r="R3051" i="2" s="1"/>
  <c r="O3051" i="2"/>
  <c r="P3051" i="2" s="1"/>
  <c r="X3050" i="2"/>
  <c r="V3050" i="2"/>
  <c r="T3050" i="2"/>
  <c r="Q3050" i="2"/>
  <c r="R3050" i="2" s="1"/>
  <c r="O3050" i="2"/>
  <c r="P3050" i="2" s="1"/>
  <c r="X3049" i="2"/>
  <c r="V3049" i="2"/>
  <c r="T3049" i="2"/>
  <c r="Q3049" i="2"/>
  <c r="R3049" i="2" s="1"/>
  <c r="O3049" i="2"/>
  <c r="P3049" i="2" s="1"/>
  <c r="X3048" i="2"/>
  <c r="V3048" i="2"/>
  <c r="T3048" i="2"/>
  <c r="Q3048" i="2"/>
  <c r="R3048" i="2" s="1"/>
  <c r="O3048" i="2"/>
  <c r="P3048" i="2" s="1"/>
  <c r="X3047" i="2"/>
  <c r="V3047" i="2"/>
  <c r="T3047" i="2"/>
  <c r="Q3047" i="2"/>
  <c r="R3047" i="2" s="1"/>
  <c r="O3047" i="2"/>
  <c r="P3047" i="2" s="1"/>
  <c r="X3046" i="2"/>
  <c r="V3046" i="2"/>
  <c r="T3046" i="2"/>
  <c r="Q3046" i="2"/>
  <c r="R3046" i="2" s="1"/>
  <c r="O3046" i="2"/>
  <c r="P3046" i="2" s="1"/>
  <c r="X3045" i="2"/>
  <c r="V3045" i="2"/>
  <c r="T3045" i="2"/>
  <c r="Q3045" i="2"/>
  <c r="R3045" i="2" s="1"/>
  <c r="O3045" i="2"/>
  <c r="P3045" i="2" s="1"/>
  <c r="X3044" i="2"/>
  <c r="V3044" i="2"/>
  <c r="T3044" i="2"/>
  <c r="Q3044" i="2"/>
  <c r="R3044" i="2" s="1"/>
  <c r="O3044" i="2"/>
  <c r="P3044" i="2" s="1"/>
  <c r="X3043" i="2"/>
  <c r="V3043" i="2"/>
  <c r="T3043" i="2"/>
  <c r="Q3043" i="2"/>
  <c r="R3043" i="2" s="1"/>
  <c r="O3043" i="2"/>
  <c r="P3043" i="2" s="1"/>
  <c r="X3042" i="2"/>
  <c r="V3042" i="2"/>
  <c r="T3042" i="2"/>
  <c r="Q3042" i="2"/>
  <c r="R3042" i="2" s="1"/>
  <c r="O3042" i="2"/>
  <c r="P3042" i="2" s="1"/>
  <c r="X3041" i="2"/>
  <c r="V3041" i="2"/>
  <c r="T3041" i="2"/>
  <c r="Q3041" i="2"/>
  <c r="R3041" i="2" s="1"/>
  <c r="O3041" i="2"/>
  <c r="P3041" i="2" s="1"/>
  <c r="X3040" i="2"/>
  <c r="V3040" i="2"/>
  <c r="T3040" i="2"/>
  <c r="Q3040" i="2"/>
  <c r="R3040" i="2" s="1"/>
  <c r="O3040" i="2"/>
  <c r="P3040" i="2" s="1"/>
  <c r="X3039" i="2"/>
  <c r="V3039" i="2"/>
  <c r="T3039" i="2"/>
  <c r="Q3039" i="2"/>
  <c r="R3039" i="2" s="1"/>
  <c r="O3039" i="2"/>
  <c r="P3039" i="2" s="1"/>
  <c r="X3038" i="2"/>
  <c r="V3038" i="2"/>
  <c r="T3038" i="2"/>
  <c r="Q3038" i="2"/>
  <c r="R3038" i="2" s="1"/>
  <c r="O3038" i="2"/>
  <c r="P3038" i="2" s="1"/>
  <c r="X3037" i="2"/>
  <c r="V3037" i="2"/>
  <c r="T3037" i="2"/>
  <c r="Q3037" i="2"/>
  <c r="R3037" i="2" s="1"/>
  <c r="O3037" i="2"/>
  <c r="P3037" i="2" s="1"/>
  <c r="X3036" i="2"/>
  <c r="V3036" i="2"/>
  <c r="T3036" i="2"/>
  <c r="Q3036" i="2"/>
  <c r="R3036" i="2" s="1"/>
  <c r="O3036" i="2"/>
  <c r="P3036" i="2" s="1"/>
  <c r="X3035" i="2"/>
  <c r="V3035" i="2"/>
  <c r="T3035" i="2"/>
  <c r="Q3035" i="2"/>
  <c r="R3035" i="2" s="1"/>
  <c r="O3035" i="2"/>
  <c r="P3035" i="2" s="1"/>
  <c r="X3034" i="2"/>
  <c r="V3034" i="2"/>
  <c r="T3034" i="2"/>
  <c r="Q3034" i="2"/>
  <c r="R3034" i="2" s="1"/>
  <c r="O3034" i="2"/>
  <c r="P3034" i="2" s="1"/>
  <c r="X3033" i="2"/>
  <c r="V3033" i="2"/>
  <c r="T3033" i="2"/>
  <c r="Q3033" i="2"/>
  <c r="R3033" i="2" s="1"/>
  <c r="O3033" i="2"/>
  <c r="P3033" i="2" s="1"/>
  <c r="X3032" i="2"/>
  <c r="V3032" i="2"/>
  <c r="T3032" i="2"/>
  <c r="Q3032" i="2"/>
  <c r="R3032" i="2" s="1"/>
  <c r="O3032" i="2"/>
  <c r="P3032" i="2" s="1"/>
  <c r="X3031" i="2"/>
  <c r="V3031" i="2"/>
  <c r="T3031" i="2"/>
  <c r="Q3031" i="2"/>
  <c r="R3031" i="2" s="1"/>
  <c r="O3031" i="2"/>
  <c r="P3031" i="2" s="1"/>
  <c r="X3030" i="2"/>
  <c r="V3030" i="2"/>
  <c r="T3030" i="2"/>
  <c r="Q3030" i="2"/>
  <c r="R3030" i="2" s="1"/>
  <c r="O3030" i="2"/>
  <c r="P3030" i="2" s="1"/>
  <c r="X3029" i="2"/>
  <c r="V3029" i="2"/>
  <c r="T3029" i="2"/>
  <c r="Q3029" i="2"/>
  <c r="R3029" i="2" s="1"/>
  <c r="O3029" i="2"/>
  <c r="P3029" i="2" s="1"/>
  <c r="X3028" i="2"/>
  <c r="V3028" i="2"/>
  <c r="T3028" i="2"/>
  <c r="Q3028" i="2"/>
  <c r="R3028" i="2" s="1"/>
  <c r="O3028" i="2"/>
  <c r="P3028" i="2" s="1"/>
  <c r="X3027" i="2"/>
  <c r="V3027" i="2"/>
  <c r="T3027" i="2"/>
  <c r="Q3027" i="2"/>
  <c r="R3027" i="2" s="1"/>
  <c r="O3027" i="2"/>
  <c r="P3027" i="2" s="1"/>
  <c r="X3026" i="2"/>
  <c r="V3026" i="2"/>
  <c r="T3026" i="2"/>
  <c r="Q3026" i="2"/>
  <c r="R3026" i="2" s="1"/>
  <c r="O3026" i="2"/>
  <c r="P3026" i="2" s="1"/>
  <c r="X3025" i="2"/>
  <c r="V3025" i="2"/>
  <c r="T3025" i="2"/>
  <c r="Q3025" i="2"/>
  <c r="R3025" i="2" s="1"/>
  <c r="O3025" i="2"/>
  <c r="P3025" i="2" s="1"/>
  <c r="X3024" i="2"/>
  <c r="V3024" i="2"/>
  <c r="T3024" i="2"/>
  <c r="Q3024" i="2"/>
  <c r="R3024" i="2" s="1"/>
  <c r="O3024" i="2"/>
  <c r="P3024" i="2" s="1"/>
  <c r="X3023" i="2"/>
  <c r="V3023" i="2"/>
  <c r="T3023" i="2"/>
  <c r="Q3023" i="2"/>
  <c r="R3023" i="2" s="1"/>
  <c r="O3023" i="2"/>
  <c r="P3023" i="2" s="1"/>
  <c r="X3022" i="2"/>
  <c r="V3022" i="2"/>
  <c r="T3022" i="2"/>
  <c r="Q3022" i="2"/>
  <c r="R3022" i="2" s="1"/>
  <c r="O3022" i="2"/>
  <c r="P3022" i="2" s="1"/>
  <c r="X3021" i="2"/>
  <c r="V3021" i="2"/>
  <c r="T3021" i="2"/>
  <c r="Q3021" i="2"/>
  <c r="R3021" i="2" s="1"/>
  <c r="O3021" i="2"/>
  <c r="P3021" i="2" s="1"/>
  <c r="X3020" i="2"/>
  <c r="V3020" i="2"/>
  <c r="T3020" i="2"/>
  <c r="Q3020" i="2"/>
  <c r="R3020" i="2" s="1"/>
  <c r="O3020" i="2"/>
  <c r="P3020" i="2" s="1"/>
  <c r="X3019" i="2"/>
  <c r="V3019" i="2"/>
  <c r="T3019" i="2"/>
  <c r="Q3019" i="2"/>
  <c r="R3019" i="2" s="1"/>
  <c r="O3019" i="2"/>
  <c r="P3019" i="2" s="1"/>
  <c r="X3018" i="2"/>
  <c r="V3018" i="2"/>
  <c r="T3018" i="2"/>
  <c r="Q3018" i="2"/>
  <c r="R3018" i="2" s="1"/>
  <c r="O3018" i="2"/>
  <c r="P3018" i="2" s="1"/>
  <c r="X3017" i="2"/>
  <c r="V3017" i="2"/>
  <c r="T3017" i="2"/>
  <c r="Q3017" i="2"/>
  <c r="R3017" i="2" s="1"/>
  <c r="O3017" i="2"/>
  <c r="P3017" i="2" s="1"/>
  <c r="X3016" i="2"/>
  <c r="V3016" i="2"/>
  <c r="T3016" i="2"/>
  <c r="Q3016" i="2"/>
  <c r="R3016" i="2" s="1"/>
  <c r="O3016" i="2"/>
  <c r="P3016" i="2" s="1"/>
  <c r="X3015" i="2"/>
  <c r="V3015" i="2"/>
  <c r="T3015" i="2"/>
  <c r="Q3015" i="2"/>
  <c r="R3015" i="2" s="1"/>
  <c r="O3015" i="2"/>
  <c r="P3015" i="2" s="1"/>
  <c r="X3014" i="2"/>
  <c r="V3014" i="2"/>
  <c r="T3014" i="2"/>
  <c r="Q3014" i="2"/>
  <c r="R3014" i="2" s="1"/>
  <c r="O3014" i="2"/>
  <c r="P3014" i="2" s="1"/>
  <c r="X3013" i="2"/>
  <c r="V3013" i="2"/>
  <c r="T3013" i="2"/>
  <c r="Q3013" i="2"/>
  <c r="R3013" i="2" s="1"/>
  <c r="O3013" i="2"/>
  <c r="P3013" i="2" s="1"/>
  <c r="X3012" i="2"/>
  <c r="V3012" i="2"/>
  <c r="T3012" i="2"/>
  <c r="Q3012" i="2"/>
  <c r="R3012" i="2" s="1"/>
  <c r="O3012" i="2"/>
  <c r="P3012" i="2" s="1"/>
  <c r="X3011" i="2"/>
  <c r="V3011" i="2"/>
  <c r="T3011" i="2"/>
  <c r="Q3011" i="2"/>
  <c r="R3011" i="2" s="1"/>
  <c r="O3011" i="2"/>
  <c r="P3011" i="2" s="1"/>
  <c r="X3010" i="2"/>
  <c r="V3010" i="2"/>
  <c r="T3010" i="2"/>
  <c r="Q3010" i="2"/>
  <c r="R3010" i="2" s="1"/>
  <c r="O3010" i="2"/>
  <c r="P3010" i="2" s="1"/>
  <c r="X3009" i="2"/>
  <c r="V3009" i="2"/>
  <c r="T3009" i="2"/>
  <c r="Q3009" i="2"/>
  <c r="R3009" i="2" s="1"/>
  <c r="O3009" i="2"/>
  <c r="P3009" i="2" s="1"/>
  <c r="X3008" i="2"/>
  <c r="V3008" i="2"/>
  <c r="T3008" i="2"/>
  <c r="Q3008" i="2"/>
  <c r="R3008" i="2" s="1"/>
  <c r="O3008" i="2"/>
  <c r="P3008" i="2" s="1"/>
  <c r="X3007" i="2"/>
  <c r="V3007" i="2"/>
  <c r="T3007" i="2"/>
  <c r="Q3007" i="2"/>
  <c r="R3007" i="2" s="1"/>
  <c r="O3007" i="2"/>
  <c r="P3007" i="2" s="1"/>
  <c r="X3006" i="2"/>
  <c r="V3006" i="2"/>
  <c r="T3006" i="2"/>
  <c r="Q3006" i="2"/>
  <c r="R3006" i="2" s="1"/>
  <c r="O3006" i="2"/>
  <c r="P3006" i="2" s="1"/>
  <c r="X3005" i="2"/>
  <c r="V3005" i="2"/>
  <c r="T3005" i="2"/>
  <c r="Q3005" i="2"/>
  <c r="R3005" i="2" s="1"/>
  <c r="O3005" i="2"/>
  <c r="P3005" i="2" s="1"/>
  <c r="X3004" i="2"/>
  <c r="V3004" i="2"/>
  <c r="T3004" i="2"/>
  <c r="Q3004" i="2"/>
  <c r="R3004" i="2" s="1"/>
  <c r="O3004" i="2"/>
  <c r="P3004" i="2" s="1"/>
  <c r="X3003" i="2"/>
  <c r="V3003" i="2"/>
  <c r="T3003" i="2"/>
  <c r="Q3003" i="2"/>
  <c r="R3003" i="2" s="1"/>
  <c r="O3003" i="2"/>
  <c r="P3003" i="2" s="1"/>
  <c r="X3002" i="2"/>
  <c r="V3002" i="2"/>
  <c r="T3002" i="2"/>
  <c r="Q3002" i="2"/>
  <c r="R3002" i="2" s="1"/>
  <c r="O3002" i="2"/>
  <c r="P3002" i="2" s="1"/>
  <c r="X3001" i="2"/>
  <c r="V3001" i="2"/>
  <c r="T3001" i="2"/>
  <c r="Q3001" i="2"/>
  <c r="R3001" i="2" s="1"/>
  <c r="O3001" i="2"/>
  <c r="P3001" i="2" s="1"/>
  <c r="X3000" i="2"/>
  <c r="V3000" i="2"/>
  <c r="T3000" i="2"/>
  <c r="Q3000" i="2"/>
  <c r="R3000" i="2" s="1"/>
  <c r="O3000" i="2"/>
  <c r="P3000" i="2" s="1"/>
  <c r="X2999" i="2"/>
  <c r="V2999" i="2"/>
  <c r="T2999" i="2"/>
  <c r="Q2999" i="2"/>
  <c r="R2999" i="2" s="1"/>
  <c r="O2999" i="2"/>
  <c r="P2999" i="2" s="1"/>
  <c r="X2998" i="2"/>
  <c r="V2998" i="2"/>
  <c r="T2998" i="2"/>
  <c r="Q2998" i="2"/>
  <c r="R2998" i="2" s="1"/>
  <c r="O2998" i="2"/>
  <c r="P2998" i="2" s="1"/>
  <c r="X2997" i="2"/>
  <c r="V2997" i="2"/>
  <c r="T2997" i="2"/>
  <c r="Q2997" i="2"/>
  <c r="R2997" i="2" s="1"/>
  <c r="O2997" i="2"/>
  <c r="P2997" i="2" s="1"/>
  <c r="X2996" i="2"/>
  <c r="V2996" i="2"/>
  <c r="T2996" i="2"/>
  <c r="Q2996" i="2"/>
  <c r="R2996" i="2" s="1"/>
  <c r="O2996" i="2"/>
  <c r="P2996" i="2" s="1"/>
  <c r="X2995" i="2"/>
  <c r="V2995" i="2"/>
  <c r="T2995" i="2"/>
  <c r="Q2995" i="2"/>
  <c r="R2995" i="2" s="1"/>
  <c r="O2995" i="2"/>
  <c r="P2995" i="2" s="1"/>
  <c r="X2994" i="2"/>
  <c r="V2994" i="2"/>
  <c r="T2994" i="2"/>
  <c r="Q2994" i="2"/>
  <c r="R2994" i="2" s="1"/>
  <c r="O2994" i="2"/>
  <c r="P2994" i="2" s="1"/>
  <c r="X2993" i="2"/>
  <c r="V2993" i="2"/>
  <c r="T2993" i="2"/>
  <c r="Q2993" i="2"/>
  <c r="R2993" i="2" s="1"/>
  <c r="O2993" i="2"/>
  <c r="P2993" i="2" s="1"/>
  <c r="X2992" i="2"/>
  <c r="V2992" i="2"/>
  <c r="T2992" i="2"/>
  <c r="Q2992" i="2"/>
  <c r="R2992" i="2" s="1"/>
  <c r="O2992" i="2"/>
  <c r="P2992" i="2" s="1"/>
  <c r="X2991" i="2"/>
  <c r="V2991" i="2"/>
  <c r="T2991" i="2"/>
  <c r="Q2991" i="2"/>
  <c r="R2991" i="2" s="1"/>
  <c r="O2991" i="2"/>
  <c r="P2991" i="2" s="1"/>
  <c r="X2990" i="2"/>
  <c r="V2990" i="2"/>
  <c r="T2990" i="2"/>
  <c r="Q2990" i="2"/>
  <c r="R2990" i="2" s="1"/>
  <c r="O2990" i="2"/>
  <c r="P2990" i="2" s="1"/>
  <c r="X2989" i="2"/>
  <c r="V2989" i="2"/>
  <c r="T2989" i="2"/>
  <c r="Q2989" i="2"/>
  <c r="R2989" i="2" s="1"/>
  <c r="O2989" i="2"/>
  <c r="P2989" i="2" s="1"/>
  <c r="X2988" i="2"/>
  <c r="V2988" i="2"/>
  <c r="T2988" i="2"/>
  <c r="Q2988" i="2"/>
  <c r="R2988" i="2" s="1"/>
  <c r="O2988" i="2"/>
  <c r="P2988" i="2" s="1"/>
  <c r="X2987" i="2"/>
  <c r="V2987" i="2"/>
  <c r="T2987" i="2"/>
  <c r="Q2987" i="2"/>
  <c r="R2987" i="2" s="1"/>
  <c r="O2987" i="2"/>
  <c r="P2987" i="2" s="1"/>
  <c r="X2986" i="2"/>
  <c r="V2986" i="2"/>
  <c r="T2986" i="2"/>
  <c r="Q2986" i="2"/>
  <c r="R2986" i="2" s="1"/>
  <c r="O2986" i="2"/>
  <c r="P2986" i="2" s="1"/>
  <c r="X2985" i="2"/>
  <c r="V2985" i="2"/>
  <c r="T2985" i="2"/>
  <c r="Q2985" i="2"/>
  <c r="R2985" i="2" s="1"/>
  <c r="O2985" i="2"/>
  <c r="P2985" i="2" s="1"/>
  <c r="X2984" i="2"/>
  <c r="V2984" i="2"/>
  <c r="T2984" i="2"/>
  <c r="Q2984" i="2"/>
  <c r="R2984" i="2" s="1"/>
  <c r="O2984" i="2"/>
  <c r="P2984" i="2" s="1"/>
  <c r="X2983" i="2"/>
  <c r="V2983" i="2"/>
  <c r="T2983" i="2"/>
  <c r="Q2983" i="2"/>
  <c r="R2983" i="2" s="1"/>
  <c r="O2983" i="2"/>
  <c r="P2983" i="2" s="1"/>
  <c r="X2982" i="2"/>
  <c r="V2982" i="2"/>
  <c r="T2982" i="2"/>
  <c r="Q2982" i="2"/>
  <c r="R2982" i="2" s="1"/>
  <c r="O2982" i="2"/>
  <c r="P2982" i="2" s="1"/>
  <c r="X2981" i="2"/>
  <c r="V2981" i="2"/>
  <c r="T2981" i="2"/>
  <c r="Q2981" i="2"/>
  <c r="R2981" i="2" s="1"/>
  <c r="O2981" i="2"/>
  <c r="P2981" i="2" s="1"/>
  <c r="X2980" i="2"/>
  <c r="V2980" i="2"/>
  <c r="T2980" i="2"/>
  <c r="Q2980" i="2"/>
  <c r="R2980" i="2" s="1"/>
  <c r="O2980" i="2"/>
  <c r="P2980" i="2" s="1"/>
  <c r="X2979" i="2"/>
  <c r="V2979" i="2"/>
  <c r="T2979" i="2"/>
  <c r="Q2979" i="2"/>
  <c r="R2979" i="2" s="1"/>
  <c r="O2979" i="2"/>
  <c r="P2979" i="2" s="1"/>
  <c r="X2978" i="2"/>
  <c r="V2978" i="2"/>
  <c r="T2978" i="2"/>
  <c r="Q2978" i="2"/>
  <c r="R2978" i="2" s="1"/>
  <c r="O2978" i="2"/>
  <c r="P2978" i="2" s="1"/>
  <c r="X2977" i="2"/>
  <c r="V2977" i="2"/>
  <c r="T2977" i="2"/>
  <c r="Q2977" i="2"/>
  <c r="R2977" i="2" s="1"/>
  <c r="O2977" i="2"/>
  <c r="P2977" i="2" s="1"/>
  <c r="X2976" i="2"/>
  <c r="V2976" i="2"/>
  <c r="T2976" i="2"/>
  <c r="Q2976" i="2"/>
  <c r="R2976" i="2" s="1"/>
  <c r="O2976" i="2"/>
  <c r="P2976" i="2" s="1"/>
  <c r="X2975" i="2"/>
  <c r="V2975" i="2"/>
  <c r="T2975" i="2"/>
  <c r="Q2975" i="2"/>
  <c r="R2975" i="2" s="1"/>
  <c r="O2975" i="2"/>
  <c r="P2975" i="2" s="1"/>
  <c r="X2974" i="2"/>
  <c r="V2974" i="2"/>
  <c r="T2974" i="2"/>
  <c r="Q2974" i="2"/>
  <c r="R2974" i="2" s="1"/>
  <c r="O2974" i="2"/>
  <c r="P2974" i="2" s="1"/>
  <c r="X2973" i="2"/>
  <c r="V2973" i="2"/>
  <c r="T2973" i="2"/>
  <c r="Q2973" i="2"/>
  <c r="R2973" i="2" s="1"/>
  <c r="O2973" i="2"/>
  <c r="P2973" i="2" s="1"/>
  <c r="X2972" i="2"/>
  <c r="V2972" i="2"/>
  <c r="T2972" i="2"/>
  <c r="Q2972" i="2"/>
  <c r="R2972" i="2" s="1"/>
  <c r="O2972" i="2"/>
  <c r="P2972" i="2" s="1"/>
  <c r="X2971" i="2"/>
  <c r="V2971" i="2"/>
  <c r="T2971" i="2"/>
  <c r="Q2971" i="2"/>
  <c r="R2971" i="2" s="1"/>
  <c r="O2971" i="2"/>
  <c r="P2971" i="2" s="1"/>
  <c r="X2970" i="2"/>
  <c r="V2970" i="2"/>
  <c r="T2970" i="2"/>
  <c r="Q2970" i="2"/>
  <c r="R2970" i="2" s="1"/>
  <c r="O2970" i="2"/>
  <c r="P2970" i="2" s="1"/>
  <c r="X2969" i="2"/>
  <c r="V2969" i="2"/>
  <c r="T2969" i="2"/>
  <c r="Q2969" i="2"/>
  <c r="R2969" i="2" s="1"/>
  <c r="O2969" i="2"/>
  <c r="P2969" i="2" s="1"/>
  <c r="X2968" i="2"/>
  <c r="V2968" i="2"/>
  <c r="T2968" i="2"/>
  <c r="Q2968" i="2"/>
  <c r="R2968" i="2" s="1"/>
  <c r="O2968" i="2"/>
  <c r="P2968" i="2" s="1"/>
  <c r="X2967" i="2"/>
  <c r="V2967" i="2"/>
  <c r="T2967" i="2"/>
  <c r="Q2967" i="2"/>
  <c r="R2967" i="2" s="1"/>
  <c r="O2967" i="2"/>
  <c r="P2967" i="2" s="1"/>
  <c r="X2966" i="2"/>
  <c r="V2966" i="2"/>
  <c r="T2966" i="2"/>
  <c r="Q2966" i="2"/>
  <c r="R2966" i="2" s="1"/>
  <c r="O2966" i="2"/>
  <c r="P2966" i="2" s="1"/>
  <c r="X2965" i="2"/>
  <c r="V2965" i="2"/>
  <c r="T2965" i="2"/>
  <c r="Q2965" i="2"/>
  <c r="R2965" i="2" s="1"/>
  <c r="O2965" i="2"/>
  <c r="P2965" i="2" s="1"/>
  <c r="X2964" i="2"/>
  <c r="V2964" i="2"/>
  <c r="T2964" i="2"/>
  <c r="Q2964" i="2"/>
  <c r="R2964" i="2" s="1"/>
  <c r="O2964" i="2"/>
  <c r="P2964" i="2" s="1"/>
  <c r="X2963" i="2"/>
  <c r="V2963" i="2"/>
  <c r="T2963" i="2"/>
  <c r="Q2963" i="2"/>
  <c r="R2963" i="2" s="1"/>
  <c r="O2963" i="2"/>
  <c r="P2963" i="2" s="1"/>
  <c r="X2962" i="2"/>
  <c r="V2962" i="2"/>
  <c r="T2962" i="2"/>
  <c r="Q2962" i="2"/>
  <c r="R2962" i="2" s="1"/>
  <c r="O2962" i="2"/>
  <c r="P2962" i="2" s="1"/>
  <c r="X2961" i="2"/>
  <c r="V2961" i="2"/>
  <c r="T2961" i="2"/>
  <c r="Q2961" i="2"/>
  <c r="R2961" i="2" s="1"/>
  <c r="O2961" i="2"/>
  <c r="P2961" i="2" s="1"/>
  <c r="X2960" i="2"/>
  <c r="V2960" i="2"/>
  <c r="T2960" i="2"/>
  <c r="Q2960" i="2"/>
  <c r="R2960" i="2" s="1"/>
  <c r="O2960" i="2"/>
  <c r="P2960" i="2" s="1"/>
  <c r="X2959" i="2"/>
  <c r="V2959" i="2"/>
  <c r="T2959" i="2"/>
  <c r="Q2959" i="2"/>
  <c r="R2959" i="2" s="1"/>
  <c r="O2959" i="2"/>
  <c r="P2959" i="2" s="1"/>
  <c r="X2958" i="2"/>
  <c r="V2958" i="2"/>
  <c r="T2958" i="2"/>
  <c r="Q2958" i="2"/>
  <c r="R2958" i="2" s="1"/>
  <c r="O2958" i="2"/>
  <c r="P2958" i="2" s="1"/>
  <c r="X2957" i="2"/>
  <c r="V2957" i="2"/>
  <c r="T2957" i="2"/>
  <c r="Q2957" i="2"/>
  <c r="R2957" i="2" s="1"/>
  <c r="O2957" i="2"/>
  <c r="P2957" i="2" s="1"/>
  <c r="X2956" i="2"/>
  <c r="V2956" i="2"/>
  <c r="T2956" i="2"/>
  <c r="Q2956" i="2"/>
  <c r="R2956" i="2" s="1"/>
  <c r="O2956" i="2"/>
  <c r="P2956" i="2" s="1"/>
  <c r="X2955" i="2"/>
  <c r="V2955" i="2"/>
  <c r="T2955" i="2"/>
  <c r="Q2955" i="2"/>
  <c r="R2955" i="2" s="1"/>
  <c r="O2955" i="2"/>
  <c r="P2955" i="2" s="1"/>
  <c r="X2954" i="2"/>
  <c r="V2954" i="2"/>
  <c r="T2954" i="2"/>
  <c r="Q2954" i="2"/>
  <c r="R2954" i="2" s="1"/>
  <c r="O2954" i="2"/>
  <c r="P2954" i="2" s="1"/>
  <c r="X2953" i="2"/>
  <c r="V2953" i="2"/>
  <c r="T2953" i="2"/>
  <c r="Q2953" i="2"/>
  <c r="R2953" i="2" s="1"/>
  <c r="O2953" i="2"/>
  <c r="P2953" i="2" s="1"/>
  <c r="X2952" i="2"/>
  <c r="V2952" i="2"/>
  <c r="T2952" i="2"/>
  <c r="Q2952" i="2"/>
  <c r="R2952" i="2" s="1"/>
  <c r="O2952" i="2"/>
  <c r="P2952" i="2" s="1"/>
  <c r="X2951" i="2"/>
  <c r="V2951" i="2"/>
  <c r="T2951" i="2"/>
  <c r="Q2951" i="2"/>
  <c r="R2951" i="2" s="1"/>
  <c r="O2951" i="2"/>
  <c r="P2951" i="2" s="1"/>
  <c r="X2950" i="2"/>
  <c r="V2950" i="2"/>
  <c r="T2950" i="2"/>
  <c r="Q2950" i="2"/>
  <c r="R2950" i="2" s="1"/>
  <c r="O2950" i="2"/>
  <c r="P2950" i="2" s="1"/>
  <c r="X2949" i="2"/>
  <c r="V2949" i="2"/>
  <c r="T2949" i="2"/>
  <c r="Q2949" i="2"/>
  <c r="R2949" i="2" s="1"/>
  <c r="O2949" i="2"/>
  <c r="P2949" i="2" s="1"/>
  <c r="X2948" i="2"/>
  <c r="V2948" i="2"/>
  <c r="T2948" i="2"/>
  <c r="Q2948" i="2"/>
  <c r="R2948" i="2" s="1"/>
  <c r="O2948" i="2"/>
  <c r="P2948" i="2" s="1"/>
  <c r="X2947" i="2"/>
  <c r="V2947" i="2"/>
  <c r="T2947" i="2"/>
  <c r="Q2947" i="2"/>
  <c r="R2947" i="2" s="1"/>
  <c r="O2947" i="2"/>
  <c r="P2947" i="2" s="1"/>
  <c r="X2946" i="2"/>
  <c r="V2946" i="2"/>
  <c r="T2946" i="2"/>
  <c r="Q2946" i="2"/>
  <c r="R2946" i="2" s="1"/>
  <c r="O2946" i="2"/>
  <c r="P2946" i="2" s="1"/>
  <c r="X2945" i="2"/>
  <c r="V2945" i="2"/>
  <c r="T2945" i="2"/>
  <c r="Q2945" i="2"/>
  <c r="R2945" i="2" s="1"/>
  <c r="O2945" i="2"/>
  <c r="P2945" i="2" s="1"/>
  <c r="X2944" i="2"/>
  <c r="V2944" i="2"/>
  <c r="T2944" i="2"/>
  <c r="Q2944" i="2"/>
  <c r="R2944" i="2" s="1"/>
  <c r="O2944" i="2"/>
  <c r="P2944" i="2" s="1"/>
  <c r="X2943" i="2"/>
  <c r="V2943" i="2"/>
  <c r="T2943" i="2"/>
  <c r="Q2943" i="2"/>
  <c r="R2943" i="2" s="1"/>
  <c r="O2943" i="2"/>
  <c r="P2943" i="2" s="1"/>
  <c r="X2942" i="2"/>
  <c r="V2942" i="2"/>
  <c r="T2942" i="2"/>
  <c r="Q2942" i="2"/>
  <c r="R2942" i="2" s="1"/>
  <c r="O2942" i="2"/>
  <c r="P2942" i="2" s="1"/>
  <c r="X2941" i="2"/>
  <c r="V2941" i="2"/>
  <c r="T2941" i="2"/>
  <c r="Q2941" i="2"/>
  <c r="R2941" i="2" s="1"/>
  <c r="O2941" i="2"/>
  <c r="P2941" i="2" s="1"/>
  <c r="X2940" i="2"/>
  <c r="V2940" i="2"/>
  <c r="T2940" i="2"/>
  <c r="Q2940" i="2"/>
  <c r="R2940" i="2" s="1"/>
  <c r="O2940" i="2"/>
  <c r="P2940" i="2" s="1"/>
  <c r="X2939" i="2"/>
  <c r="V2939" i="2"/>
  <c r="T2939" i="2"/>
  <c r="Q2939" i="2"/>
  <c r="R2939" i="2" s="1"/>
  <c r="O2939" i="2"/>
  <c r="P2939" i="2" s="1"/>
  <c r="X2938" i="2"/>
  <c r="V2938" i="2"/>
  <c r="T2938" i="2"/>
  <c r="Q2938" i="2"/>
  <c r="R2938" i="2" s="1"/>
  <c r="O2938" i="2"/>
  <c r="P2938" i="2" s="1"/>
  <c r="X2937" i="2"/>
  <c r="V2937" i="2"/>
  <c r="T2937" i="2"/>
  <c r="Q2937" i="2"/>
  <c r="R2937" i="2" s="1"/>
  <c r="O2937" i="2"/>
  <c r="P2937" i="2" s="1"/>
  <c r="X2936" i="2"/>
  <c r="V2936" i="2"/>
  <c r="T2936" i="2"/>
  <c r="Q2936" i="2"/>
  <c r="R2936" i="2" s="1"/>
  <c r="O2936" i="2"/>
  <c r="P2936" i="2" s="1"/>
  <c r="X2935" i="2"/>
  <c r="V2935" i="2"/>
  <c r="T2935" i="2"/>
  <c r="Q2935" i="2"/>
  <c r="R2935" i="2" s="1"/>
  <c r="O2935" i="2"/>
  <c r="P2935" i="2" s="1"/>
  <c r="X2934" i="2"/>
  <c r="V2934" i="2"/>
  <c r="T2934" i="2"/>
  <c r="Q2934" i="2"/>
  <c r="R2934" i="2" s="1"/>
  <c r="O2934" i="2"/>
  <c r="P2934" i="2" s="1"/>
  <c r="X2933" i="2"/>
  <c r="V2933" i="2"/>
  <c r="T2933" i="2"/>
  <c r="Q2933" i="2"/>
  <c r="R2933" i="2" s="1"/>
  <c r="O2933" i="2"/>
  <c r="P2933" i="2" s="1"/>
  <c r="X2932" i="2"/>
  <c r="V2932" i="2"/>
  <c r="T2932" i="2"/>
  <c r="Q2932" i="2"/>
  <c r="R2932" i="2" s="1"/>
  <c r="O2932" i="2"/>
  <c r="P2932" i="2" s="1"/>
  <c r="X2931" i="2"/>
  <c r="V2931" i="2"/>
  <c r="T2931" i="2"/>
  <c r="Q2931" i="2"/>
  <c r="R2931" i="2" s="1"/>
  <c r="O2931" i="2"/>
  <c r="P2931" i="2" s="1"/>
  <c r="X2930" i="2"/>
  <c r="V2930" i="2"/>
  <c r="T2930" i="2"/>
  <c r="Q2930" i="2"/>
  <c r="R2930" i="2" s="1"/>
  <c r="O2930" i="2"/>
  <c r="P2930" i="2" s="1"/>
  <c r="X2929" i="2"/>
  <c r="V2929" i="2"/>
  <c r="T2929" i="2"/>
  <c r="Q2929" i="2"/>
  <c r="R2929" i="2" s="1"/>
  <c r="O2929" i="2"/>
  <c r="P2929" i="2" s="1"/>
  <c r="X2928" i="2"/>
  <c r="V2928" i="2"/>
  <c r="T2928" i="2"/>
  <c r="Q2928" i="2"/>
  <c r="R2928" i="2" s="1"/>
  <c r="O2928" i="2"/>
  <c r="P2928" i="2" s="1"/>
  <c r="X2927" i="2"/>
  <c r="V2927" i="2"/>
  <c r="T2927" i="2"/>
  <c r="Q2927" i="2"/>
  <c r="R2927" i="2" s="1"/>
  <c r="O2927" i="2"/>
  <c r="P2927" i="2" s="1"/>
  <c r="X2926" i="2"/>
  <c r="V2926" i="2"/>
  <c r="T2926" i="2"/>
  <c r="Q2926" i="2"/>
  <c r="R2926" i="2" s="1"/>
  <c r="O2926" i="2"/>
  <c r="P2926" i="2" s="1"/>
  <c r="X2925" i="2"/>
  <c r="V2925" i="2"/>
  <c r="T2925" i="2"/>
  <c r="Q2925" i="2"/>
  <c r="R2925" i="2" s="1"/>
  <c r="O2925" i="2"/>
  <c r="P2925" i="2" s="1"/>
  <c r="X2924" i="2"/>
  <c r="V2924" i="2"/>
  <c r="T2924" i="2"/>
  <c r="Q2924" i="2"/>
  <c r="R2924" i="2" s="1"/>
  <c r="O2924" i="2"/>
  <c r="P2924" i="2" s="1"/>
  <c r="X2923" i="2"/>
  <c r="V2923" i="2"/>
  <c r="T2923" i="2"/>
  <c r="Q2923" i="2"/>
  <c r="R2923" i="2" s="1"/>
  <c r="O2923" i="2"/>
  <c r="P2923" i="2" s="1"/>
  <c r="X2922" i="2"/>
  <c r="V2922" i="2"/>
  <c r="T2922" i="2"/>
  <c r="Q2922" i="2"/>
  <c r="R2922" i="2" s="1"/>
  <c r="O2922" i="2"/>
  <c r="P2922" i="2" s="1"/>
  <c r="X2921" i="2"/>
  <c r="V2921" i="2"/>
  <c r="T2921" i="2"/>
  <c r="Q2921" i="2"/>
  <c r="R2921" i="2" s="1"/>
  <c r="O2921" i="2"/>
  <c r="P2921" i="2" s="1"/>
  <c r="X2920" i="2"/>
  <c r="V2920" i="2"/>
  <c r="T2920" i="2"/>
  <c r="Q2920" i="2"/>
  <c r="R2920" i="2" s="1"/>
  <c r="O2920" i="2"/>
  <c r="P2920" i="2" s="1"/>
  <c r="X2919" i="2"/>
  <c r="V2919" i="2"/>
  <c r="T2919" i="2"/>
  <c r="Q2919" i="2"/>
  <c r="R2919" i="2" s="1"/>
  <c r="O2919" i="2"/>
  <c r="P2919" i="2" s="1"/>
  <c r="X2918" i="2"/>
  <c r="V2918" i="2"/>
  <c r="T2918" i="2"/>
  <c r="Q2918" i="2"/>
  <c r="R2918" i="2" s="1"/>
  <c r="O2918" i="2"/>
  <c r="P2918" i="2" s="1"/>
  <c r="X2917" i="2"/>
  <c r="V2917" i="2"/>
  <c r="T2917" i="2"/>
  <c r="Q2917" i="2"/>
  <c r="R2917" i="2" s="1"/>
  <c r="O2917" i="2"/>
  <c r="P2917" i="2" s="1"/>
  <c r="Z2916" i="2"/>
  <c r="X2916" i="2"/>
  <c r="V2916" i="2"/>
  <c r="T2916" i="2"/>
  <c r="Q2916" i="2"/>
  <c r="R2916" i="2" s="1"/>
  <c r="O2916" i="2"/>
  <c r="P2916" i="2" s="1"/>
  <c r="X2915" i="2"/>
  <c r="V2915" i="2"/>
  <c r="T2915" i="2"/>
  <c r="Q2915" i="2"/>
  <c r="R2915" i="2" s="1"/>
  <c r="O2915" i="2"/>
  <c r="P2915" i="2" s="1"/>
  <c r="X2914" i="2"/>
  <c r="V2914" i="2"/>
  <c r="T2914" i="2"/>
  <c r="Q2914" i="2"/>
  <c r="R2914" i="2" s="1"/>
  <c r="O2914" i="2"/>
  <c r="P2914" i="2" s="1"/>
  <c r="X2913" i="2"/>
  <c r="V2913" i="2"/>
  <c r="T2913" i="2"/>
  <c r="Q2913" i="2"/>
  <c r="R2913" i="2" s="1"/>
  <c r="O2913" i="2"/>
  <c r="P2913" i="2" s="1"/>
  <c r="X2912" i="2"/>
  <c r="V2912" i="2"/>
  <c r="T2912" i="2"/>
  <c r="Q2912" i="2"/>
  <c r="R2912" i="2" s="1"/>
  <c r="O2912" i="2"/>
  <c r="P2912" i="2" s="1"/>
  <c r="X2911" i="2"/>
  <c r="V2911" i="2"/>
  <c r="T2911" i="2"/>
  <c r="Q2911" i="2"/>
  <c r="R2911" i="2" s="1"/>
  <c r="O2911" i="2"/>
  <c r="P2911" i="2" s="1"/>
  <c r="X2910" i="2"/>
  <c r="V2910" i="2"/>
  <c r="T2910" i="2"/>
  <c r="Q2910" i="2"/>
  <c r="R2910" i="2" s="1"/>
  <c r="O2910" i="2"/>
  <c r="P2910" i="2" s="1"/>
  <c r="X2909" i="2"/>
  <c r="V2909" i="2"/>
  <c r="T2909" i="2"/>
  <c r="Q2909" i="2"/>
  <c r="R2909" i="2" s="1"/>
  <c r="O2909" i="2"/>
  <c r="P2909" i="2" s="1"/>
  <c r="X2908" i="2"/>
  <c r="V2908" i="2"/>
  <c r="T2908" i="2"/>
  <c r="Q2908" i="2"/>
  <c r="R2908" i="2" s="1"/>
  <c r="O2908" i="2"/>
  <c r="P2908" i="2" s="1"/>
  <c r="X2907" i="2"/>
  <c r="V2907" i="2"/>
  <c r="T2907" i="2"/>
  <c r="Q2907" i="2"/>
  <c r="R2907" i="2" s="1"/>
  <c r="O2907" i="2"/>
  <c r="P2907" i="2" s="1"/>
  <c r="X2906" i="2"/>
  <c r="V2906" i="2"/>
  <c r="T2906" i="2"/>
  <c r="Q2906" i="2"/>
  <c r="R2906" i="2" s="1"/>
  <c r="O2906" i="2"/>
  <c r="P2906" i="2" s="1"/>
  <c r="X2905" i="2"/>
  <c r="V2905" i="2"/>
  <c r="T2905" i="2"/>
  <c r="Q2905" i="2"/>
  <c r="R2905" i="2" s="1"/>
  <c r="O2905" i="2"/>
  <c r="P2905" i="2" s="1"/>
  <c r="X2904" i="2"/>
  <c r="V2904" i="2"/>
  <c r="T2904" i="2"/>
  <c r="Q2904" i="2"/>
  <c r="R2904" i="2" s="1"/>
  <c r="O2904" i="2"/>
  <c r="P2904" i="2" s="1"/>
  <c r="X2903" i="2"/>
  <c r="V2903" i="2"/>
  <c r="T2903" i="2"/>
  <c r="Q2903" i="2"/>
  <c r="R2903" i="2" s="1"/>
  <c r="O2903" i="2"/>
  <c r="P2903" i="2" s="1"/>
  <c r="X2902" i="2"/>
  <c r="V2902" i="2"/>
  <c r="T2902" i="2"/>
  <c r="Q2902" i="2"/>
  <c r="R2902" i="2" s="1"/>
  <c r="O2902" i="2"/>
  <c r="P2902" i="2" s="1"/>
  <c r="X2901" i="2"/>
  <c r="V2901" i="2"/>
  <c r="T2901" i="2"/>
  <c r="Q2901" i="2"/>
  <c r="R2901" i="2" s="1"/>
  <c r="O2901" i="2"/>
  <c r="P2901" i="2" s="1"/>
  <c r="X2900" i="2"/>
  <c r="V2900" i="2"/>
  <c r="T2900" i="2"/>
  <c r="Q2900" i="2"/>
  <c r="R2900" i="2" s="1"/>
  <c r="O2900" i="2"/>
  <c r="P2900" i="2" s="1"/>
  <c r="X2899" i="2"/>
  <c r="V2899" i="2"/>
  <c r="T2899" i="2"/>
  <c r="Q2899" i="2"/>
  <c r="R2899" i="2" s="1"/>
  <c r="O2899" i="2"/>
  <c r="P2899" i="2" s="1"/>
  <c r="X2898" i="2"/>
  <c r="V2898" i="2"/>
  <c r="T2898" i="2"/>
  <c r="Q2898" i="2"/>
  <c r="R2898" i="2" s="1"/>
  <c r="O2898" i="2"/>
  <c r="P2898" i="2" s="1"/>
  <c r="X2897" i="2"/>
  <c r="V2897" i="2"/>
  <c r="T2897" i="2"/>
  <c r="Q2897" i="2"/>
  <c r="R2897" i="2" s="1"/>
  <c r="O2897" i="2"/>
  <c r="P2897" i="2" s="1"/>
  <c r="X2896" i="2"/>
  <c r="V2896" i="2"/>
  <c r="T2896" i="2"/>
  <c r="Q2896" i="2"/>
  <c r="R2896" i="2" s="1"/>
  <c r="O2896" i="2"/>
  <c r="P2896" i="2" s="1"/>
  <c r="X2895" i="2"/>
  <c r="V2895" i="2"/>
  <c r="T2895" i="2"/>
  <c r="Q2895" i="2"/>
  <c r="R2895" i="2" s="1"/>
  <c r="O2895" i="2"/>
  <c r="P2895" i="2" s="1"/>
  <c r="X2894" i="2"/>
  <c r="V2894" i="2"/>
  <c r="T2894" i="2"/>
  <c r="Q2894" i="2"/>
  <c r="R2894" i="2" s="1"/>
  <c r="O2894" i="2"/>
  <c r="P2894" i="2" s="1"/>
  <c r="X2893" i="2"/>
  <c r="V2893" i="2"/>
  <c r="T2893" i="2"/>
  <c r="Q2893" i="2"/>
  <c r="R2893" i="2" s="1"/>
  <c r="O2893" i="2"/>
  <c r="P2893" i="2" s="1"/>
  <c r="X2892" i="2"/>
  <c r="V2892" i="2"/>
  <c r="T2892" i="2"/>
  <c r="Q2892" i="2"/>
  <c r="R2892" i="2" s="1"/>
  <c r="O2892" i="2"/>
  <c r="P2892" i="2" s="1"/>
  <c r="X2891" i="2"/>
  <c r="V2891" i="2"/>
  <c r="T2891" i="2"/>
  <c r="Q2891" i="2"/>
  <c r="R2891" i="2" s="1"/>
  <c r="O2891" i="2"/>
  <c r="P2891" i="2" s="1"/>
  <c r="X2890" i="2"/>
  <c r="V2890" i="2"/>
  <c r="T2890" i="2"/>
  <c r="Q2890" i="2"/>
  <c r="R2890" i="2" s="1"/>
  <c r="O2890" i="2"/>
  <c r="P2890" i="2" s="1"/>
  <c r="X2889" i="2"/>
  <c r="V2889" i="2"/>
  <c r="T2889" i="2"/>
  <c r="Q2889" i="2"/>
  <c r="R2889" i="2" s="1"/>
  <c r="O2889" i="2"/>
  <c r="P2889" i="2" s="1"/>
  <c r="X2888" i="2"/>
  <c r="V2888" i="2"/>
  <c r="T2888" i="2"/>
  <c r="Q2888" i="2"/>
  <c r="R2888" i="2" s="1"/>
  <c r="O2888" i="2"/>
  <c r="P2888" i="2" s="1"/>
  <c r="X2887" i="2"/>
  <c r="V2887" i="2"/>
  <c r="T2887" i="2"/>
  <c r="Q2887" i="2"/>
  <c r="R2887" i="2" s="1"/>
  <c r="O2887" i="2"/>
  <c r="P2887" i="2" s="1"/>
  <c r="X2886" i="2"/>
  <c r="V2886" i="2"/>
  <c r="T2886" i="2"/>
  <c r="Q2886" i="2"/>
  <c r="R2886" i="2" s="1"/>
  <c r="O2886" i="2"/>
  <c r="P2886" i="2" s="1"/>
  <c r="X2885" i="2"/>
  <c r="V2885" i="2"/>
  <c r="T2885" i="2"/>
  <c r="Q2885" i="2"/>
  <c r="R2885" i="2" s="1"/>
  <c r="O2885" i="2"/>
  <c r="P2885" i="2" s="1"/>
  <c r="X2884" i="2"/>
  <c r="V2884" i="2"/>
  <c r="T2884" i="2"/>
  <c r="Q2884" i="2"/>
  <c r="R2884" i="2" s="1"/>
  <c r="O2884" i="2"/>
  <c r="P2884" i="2" s="1"/>
  <c r="X2883" i="2"/>
  <c r="V2883" i="2"/>
  <c r="T2883" i="2"/>
  <c r="Q2883" i="2"/>
  <c r="R2883" i="2" s="1"/>
  <c r="O2883" i="2"/>
  <c r="P2883" i="2" s="1"/>
  <c r="X2882" i="2"/>
  <c r="V2882" i="2"/>
  <c r="T2882" i="2"/>
  <c r="Q2882" i="2"/>
  <c r="R2882" i="2" s="1"/>
  <c r="O2882" i="2"/>
  <c r="P2882" i="2" s="1"/>
  <c r="X2881" i="2"/>
  <c r="V2881" i="2"/>
  <c r="T2881" i="2"/>
  <c r="Q2881" i="2"/>
  <c r="R2881" i="2" s="1"/>
  <c r="O2881" i="2"/>
  <c r="P2881" i="2" s="1"/>
  <c r="X2880" i="2"/>
  <c r="V2880" i="2"/>
  <c r="T2880" i="2"/>
  <c r="Q2880" i="2"/>
  <c r="R2880" i="2" s="1"/>
  <c r="O2880" i="2"/>
  <c r="P2880" i="2" s="1"/>
  <c r="X2879" i="2"/>
  <c r="V2879" i="2"/>
  <c r="T2879" i="2"/>
  <c r="Q2879" i="2"/>
  <c r="R2879" i="2" s="1"/>
  <c r="O2879" i="2"/>
  <c r="P2879" i="2" s="1"/>
  <c r="X2878" i="2"/>
  <c r="V2878" i="2"/>
  <c r="T2878" i="2"/>
  <c r="Q2878" i="2"/>
  <c r="R2878" i="2" s="1"/>
  <c r="O2878" i="2"/>
  <c r="P2878" i="2" s="1"/>
  <c r="X2877" i="2"/>
  <c r="V2877" i="2"/>
  <c r="T2877" i="2"/>
  <c r="Q2877" i="2"/>
  <c r="R2877" i="2" s="1"/>
  <c r="O2877" i="2"/>
  <c r="P2877" i="2" s="1"/>
  <c r="X2876" i="2"/>
  <c r="V2876" i="2"/>
  <c r="T2876" i="2"/>
  <c r="Q2876" i="2"/>
  <c r="R2876" i="2" s="1"/>
  <c r="O2876" i="2"/>
  <c r="P2876" i="2" s="1"/>
  <c r="X2875" i="2"/>
  <c r="V2875" i="2"/>
  <c r="T2875" i="2"/>
  <c r="Q2875" i="2"/>
  <c r="R2875" i="2" s="1"/>
  <c r="O2875" i="2"/>
  <c r="P2875" i="2" s="1"/>
  <c r="X2874" i="2"/>
  <c r="V2874" i="2"/>
  <c r="T2874" i="2"/>
  <c r="Q2874" i="2"/>
  <c r="R2874" i="2" s="1"/>
  <c r="O2874" i="2"/>
  <c r="P2874" i="2" s="1"/>
  <c r="X2873" i="2"/>
  <c r="V2873" i="2"/>
  <c r="T2873" i="2"/>
  <c r="Q2873" i="2"/>
  <c r="R2873" i="2" s="1"/>
  <c r="O2873" i="2"/>
  <c r="P2873" i="2" s="1"/>
  <c r="X2872" i="2"/>
  <c r="V2872" i="2"/>
  <c r="T2872" i="2"/>
  <c r="Q2872" i="2"/>
  <c r="R2872" i="2" s="1"/>
  <c r="O2872" i="2"/>
  <c r="P2872" i="2" s="1"/>
  <c r="X2871" i="2"/>
  <c r="V2871" i="2"/>
  <c r="T2871" i="2"/>
  <c r="Q2871" i="2"/>
  <c r="R2871" i="2" s="1"/>
  <c r="O2871" i="2"/>
  <c r="P2871" i="2" s="1"/>
  <c r="X2870" i="2"/>
  <c r="V2870" i="2"/>
  <c r="T2870" i="2"/>
  <c r="Q2870" i="2"/>
  <c r="R2870" i="2" s="1"/>
  <c r="O2870" i="2"/>
  <c r="P2870" i="2" s="1"/>
  <c r="X2869" i="2"/>
  <c r="V2869" i="2"/>
  <c r="T2869" i="2"/>
  <c r="Q2869" i="2"/>
  <c r="R2869" i="2" s="1"/>
  <c r="O2869" i="2"/>
  <c r="P2869" i="2" s="1"/>
  <c r="X2868" i="2"/>
  <c r="V2868" i="2"/>
  <c r="T2868" i="2"/>
  <c r="Q2868" i="2"/>
  <c r="R2868" i="2" s="1"/>
  <c r="O2868" i="2"/>
  <c r="P2868" i="2" s="1"/>
  <c r="X2867" i="2"/>
  <c r="V2867" i="2"/>
  <c r="T2867" i="2"/>
  <c r="Q2867" i="2"/>
  <c r="R2867" i="2" s="1"/>
  <c r="O2867" i="2"/>
  <c r="P2867" i="2" s="1"/>
  <c r="X2866" i="2"/>
  <c r="V2866" i="2"/>
  <c r="T2866" i="2"/>
  <c r="Q2866" i="2"/>
  <c r="R2866" i="2" s="1"/>
  <c r="O2866" i="2"/>
  <c r="P2866" i="2" s="1"/>
  <c r="X2865" i="2"/>
  <c r="V2865" i="2"/>
  <c r="T2865" i="2"/>
  <c r="Q2865" i="2"/>
  <c r="R2865" i="2" s="1"/>
  <c r="O2865" i="2"/>
  <c r="P2865" i="2" s="1"/>
  <c r="X2864" i="2"/>
  <c r="V2864" i="2"/>
  <c r="T2864" i="2"/>
  <c r="Q2864" i="2"/>
  <c r="R2864" i="2" s="1"/>
  <c r="O2864" i="2"/>
  <c r="P2864" i="2" s="1"/>
  <c r="X2863" i="2"/>
  <c r="V2863" i="2"/>
  <c r="T2863" i="2"/>
  <c r="Q2863" i="2"/>
  <c r="R2863" i="2" s="1"/>
  <c r="O2863" i="2"/>
  <c r="P2863" i="2" s="1"/>
  <c r="X2862" i="2"/>
  <c r="V2862" i="2"/>
  <c r="T2862" i="2"/>
  <c r="Q2862" i="2"/>
  <c r="R2862" i="2" s="1"/>
  <c r="O2862" i="2"/>
  <c r="P2862" i="2" s="1"/>
  <c r="X2861" i="2"/>
  <c r="V2861" i="2"/>
  <c r="T2861" i="2"/>
  <c r="Q2861" i="2"/>
  <c r="R2861" i="2" s="1"/>
  <c r="O2861" i="2"/>
  <c r="P2861" i="2" s="1"/>
  <c r="X2860" i="2"/>
  <c r="V2860" i="2"/>
  <c r="T2860" i="2"/>
  <c r="Q2860" i="2"/>
  <c r="R2860" i="2" s="1"/>
  <c r="O2860" i="2"/>
  <c r="P2860" i="2" s="1"/>
  <c r="X2859" i="2"/>
  <c r="V2859" i="2"/>
  <c r="T2859" i="2"/>
  <c r="Q2859" i="2"/>
  <c r="R2859" i="2" s="1"/>
  <c r="O2859" i="2"/>
  <c r="P2859" i="2" s="1"/>
  <c r="X2858" i="2"/>
  <c r="V2858" i="2"/>
  <c r="T2858" i="2"/>
  <c r="Q2858" i="2"/>
  <c r="R2858" i="2" s="1"/>
  <c r="O2858" i="2"/>
  <c r="P2858" i="2" s="1"/>
  <c r="X2857" i="2"/>
  <c r="V2857" i="2"/>
  <c r="T2857" i="2"/>
  <c r="Q2857" i="2"/>
  <c r="R2857" i="2" s="1"/>
  <c r="O2857" i="2"/>
  <c r="P2857" i="2" s="1"/>
  <c r="X2856" i="2"/>
  <c r="V2856" i="2"/>
  <c r="T2856" i="2"/>
  <c r="Q2856" i="2"/>
  <c r="R2856" i="2" s="1"/>
  <c r="O2856" i="2"/>
  <c r="P2856" i="2" s="1"/>
  <c r="X2855" i="2"/>
  <c r="V2855" i="2"/>
  <c r="T2855" i="2"/>
  <c r="Q2855" i="2"/>
  <c r="R2855" i="2" s="1"/>
  <c r="O2855" i="2"/>
  <c r="P2855" i="2" s="1"/>
  <c r="X2854" i="2"/>
  <c r="V2854" i="2"/>
  <c r="T2854" i="2"/>
  <c r="Q2854" i="2"/>
  <c r="R2854" i="2" s="1"/>
  <c r="O2854" i="2"/>
  <c r="P2854" i="2" s="1"/>
  <c r="X2853" i="2"/>
  <c r="V2853" i="2"/>
  <c r="T2853" i="2"/>
  <c r="Q2853" i="2"/>
  <c r="R2853" i="2" s="1"/>
  <c r="O2853" i="2"/>
  <c r="P2853" i="2" s="1"/>
  <c r="X2852" i="2"/>
  <c r="V2852" i="2"/>
  <c r="T2852" i="2"/>
  <c r="Q2852" i="2"/>
  <c r="R2852" i="2" s="1"/>
  <c r="O2852" i="2"/>
  <c r="P2852" i="2" s="1"/>
  <c r="X2851" i="2"/>
  <c r="V2851" i="2"/>
  <c r="T2851" i="2"/>
  <c r="Q2851" i="2"/>
  <c r="R2851" i="2" s="1"/>
  <c r="O2851" i="2"/>
  <c r="P2851" i="2" s="1"/>
  <c r="X2850" i="2"/>
  <c r="V2850" i="2"/>
  <c r="T2850" i="2"/>
  <c r="Q2850" i="2"/>
  <c r="R2850" i="2" s="1"/>
  <c r="O2850" i="2"/>
  <c r="P2850" i="2" s="1"/>
  <c r="X2849" i="2"/>
  <c r="V2849" i="2"/>
  <c r="T2849" i="2"/>
  <c r="Q2849" i="2"/>
  <c r="R2849" i="2" s="1"/>
  <c r="O2849" i="2"/>
  <c r="P2849" i="2" s="1"/>
  <c r="X2848" i="2"/>
  <c r="V2848" i="2"/>
  <c r="T2848" i="2"/>
  <c r="Q2848" i="2"/>
  <c r="R2848" i="2" s="1"/>
  <c r="O2848" i="2"/>
  <c r="P2848" i="2" s="1"/>
  <c r="X2847" i="2"/>
  <c r="V2847" i="2"/>
  <c r="T2847" i="2"/>
  <c r="Q2847" i="2"/>
  <c r="R2847" i="2" s="1"/>
  <c r="O2847" i="2"/>
  <c r="P2847" i="2" s="1"/>
  <c r="X2846" i="2"/>
  <c r="V2846" i="2"/>
  <c r="T2846" i="2"/>
  <c r="Q2846" i="2"/>
  <c r="R2846" i="2" s="1"/>
  <c r="O2846" i="2"/>
  <c r="P2846" i="2" s="1"/>
  <c r="X2845" i="2"/>
  <c r="V2845" i="2"/>
  <c r="T2845" i="2"/>
  <c r="Q2845" i="2"/>
  <c r="R2845" i="2" s="1"/>
  <c r="O2845" i="2"/>
  <c r="P2845" i="2" s="1"/>
  <c r="X2844" i="2"/>
  <c r="V2844" i="2"/>
  <c r="T2844" i="2"/>
  <c r="Q2844" i="2"/>
  <c r="R2844" i="2" s="1"/>
  <c r="O2844" i="2"/>
  <c r="P2844" i="2" s="1"/>
  <c r="X2843" i="2"/>
  <c r="V2843" i="2"/>
  <c r="T2843" i="2"/>
  <c r="Q2843" i="2"/>
  <c r="R2843" i="2" s="1"/>
  <c r="O2843" i="2"/>
  <c r="P2843" i="2" s="1"/>
  <c r="X2842" i="2"/>
  <c r="V2842" i="2"/>
  <c r="T2842" i="2"/>
  <c r="Q2842" i="2"/>
  <c r="R2842" i="2" s="1"/>
  <c r="O2842" i="2"/>
  <c r="P2842" i="2" s="1"/>
  <c r="X2841" i="2"/>
  <c r="V2841" i="2"/>
  <c r="T2841" i="2"/>
  <c r="Q2841" i="2"/>
  <c r="R2841" i="2" s="1"/>
  <c r="O2841" i="2"/>
  <c r="P2841" i="2" s="1"/>
  <c r="X2840" i="2"/>
  <c r="V2840" i="2"/>
  <c r="T2840" i="2"/>
  <c r="Q2840" i="2"/>
  <c r="R2840" i="2" s="1"/>
  <c r="O2840" i="2"/>
  <c r="P2840" i="2" s="1"/>
  <c r="X2839" i="2"/>
  <c r="V2839" i="2"/>
  <c r="T2839" i="2"/>
  <c r="Q2839" i="2"/>
  <c r="R2839" i="2" s="1"/>
  <c r="O2839" i="2"/>
  <c r="P2839" i="2" s="1"/>
  <c r="X2838" i="2"/>
  <c r="V2838" i="2"/>
  <c r="T2838" i="2"/>
  <c r="Q2838" i="2"/>
  <c r="R2838" i="2" s="1"/>
  <c r="O2838" i="2"/>
  <c r="P2838" i="2" s="1"/>
  <c r="X2837" i="2"/>
  <c r="V2837" i="2"/>
  <c r="T2837" i="2"/>
  <c r="Q2837" i="2"/>
  <c r="R2837" i="2" s="1"/>
  <c r="O2837" i="2"/>
  <c r="P2837" i="2" s="1"/>
  <c r="X2836" i="2"/>
  <c r="V2836" i="2"/>
  <c r="T2836" i="2"/>
  <c r="Q2836" i="2"/>
  <c r="R2836" i="2" s="1"/>
  <c r="O2836" i="2"/>
  <c r="P2836" i="2" s="1"/>
  <c r="X2835" i="2"/>
  <c r="V2835" i="2"/>
  <c r="T2835" i="2"/>
  <c r="Q2835" i="2"/>
  <c r="R2835" i="2" s="1"/>
  <c r="O2835" i="2"/>
  <c r="P2835" i="2" s="1"/>
  <c r="X2834" i="2"/>
  <c r="V2834" i="2"/>
  <c r="T2834" i="2"/>
  <c r="Q2834" i="2"/>
  <c r="R2834" i="2" s="1"/>
  <c r="O2834" i="2"/>
  <c r="P2834" i="2" s="1"/>
  <c r="X2833" i="2"/>
  <c r="V2833" i="2"/>
  <c r="T2833" i="2"/>
  <c r="Q2833" i="2"/>
  <c r="R2833" i="2" s="1"/>
  <c r="O2833" i="2"/>
  <c r="P2833" i="2" s="1"/>
  <c r="X2832" i="2"/>
  <c r="V2832" i="2"/>
  <c r="T2832" i="2"/>
  <c r="Q2832" i="2"/>
  <c r="R2832" i="2" s="1"/>
  <c r="O2832" i="2"/>
  <c r="P2832" i="2" s="1"/>
  <c r="X2831" i="2"/>
  <c r="V2831" i="2"/>
  <c r="T2831" i="2"/>
  <c r="Q2831" i="2"/>
  <c r="R2831" i="2" s="1"/>
  <c r="O2831" i="2"/>
  <c r="P2831" i="2" s="1"/>
  <c r="X2830" i="2"/>
  <c r="V2830" i="2"/>
  <c r="T2830" i="2"/>
  <c r="Q2830" i="2"/>
  <c r="R2830" i="2" s="1"/>
  <c r="O2830" i="2"/>
  <c r="P2830" i="2" s="1"/>
  <c r="X2829" i="2"/>
  <c r="V2829" i="2"/>
  <c r="T2829" i="2"/>
  <c r="Q2829" i="2"/>
  <c r="R2829" i="2" s="1"/>
  <c r="O2829" i="2"/>
  <c r="P2829" i="2" s="1"/>
  <c r="X2828" i="2"/>
  <c r="V2828" i="2"/>
  <c r="T2828" i="2"/>
  <c r="Q2828" i="2"/>
  <c r="R2828" i="2" s="1"/>
  <c r="O2828" i="2"/>
  <c r="P2828" i="2" s="1"/>
  <c r="X2827" i="2"/>
  <c r="V2827" i="2"/>
  <c r="T2827" i="2"/>
  <c r="Q2827" i="2"/>
  <c r="R2827" i="2" s="1"/>
  <c r="O2827" i="2"/>
  <c r="P2827" i="2" s="1"/>
  <c r="X2826" i="2"/>
  <c r="V2826" i="2"/>
  <c r="T2826" i="2"/>
  <c r="Q2826" i="2"/>
  <c r="R2826" i="2" s="1"/>
  <c r="O2826" i="2"/>
  <c r="P2826" i="2" s="1"/>
  <c r="X2825" i="2"/>
  <c r="V2825" i="2"/>
  <c r="T2825" i="2"/>
  <c r="Q2825" i="2"/>
  <c r="R2825" i="2" s="1"/>
  <c r="O2825" i="2"/>
  <c r="P2825" i="2" s="1"/>
  <c r="X2824" i="2"/>
  <c r="V2824" i="2"/>
  <c r="T2824" i="2"/>
  <c r="Q2824" i="2"/>
  <c r="R2824" i="2" s="1"/>
  <c r="O2824" i="2"/>
  <c r="P2824" i="2" s="1"/>
  <c r="X2823" i="2"/>
  <c r="V2823" i="2"/>
  <c r="T2823" i="2"/>
  <c r="Q2823" i="2"/>
  <c r="R2823" i="2" s="1"/>
  <c r="O2823" i="2"/>
  <c r="P2823" i="2" s="1"/>
  <c r="X2822" i="2"/>
  <c r="V2822" i="2"/>
  <c r="T2822" i="2"/>
  <c r="Q2822" i="2"/>
  <c r="R2822" i="2" s="1"/>
  <c r="O2822" i="2"/>
  <c r="P2822" i="2" s="1"/>
  <c r="X2821" i="2"/>
  <c r="V2821" i="2"/>
  <c r="T2821" i="2"/>
  <c r="Q2821" i="2"/>
  <c r="R2821" i="2" s="1"/>
  <c r="O2821" i="2"/>
  <c r="P2821" i="2" s="1"/>
  <c r="X2820" i="2"/>
  <c r="V2820" i="2"/>
  <c r="T2820" i="2"/>
  <c r="Q2820" i="2"/>
  <c r="R2820" i="2" s="1"/>
  <c r="O2820" i="2"/>
  <c r="P2820" i="2" s="1"/>
  <c r="X2819" i="2"/>
  <c r="V2819" i="2"/>
  <c r="T2819" i="2"/>
  <c r="Q2819" i="2"/>
  <c r="R2819" i="2" s="1"/>
  <c r="O2819" i="2"/>
  <c r="P2819" i="2" s="1"/>
  <c r="X2818" i="2"/>
  <c r="V2818" i="2"/>
  <c r="T2818" i="2"/>
  <c r="Q2818" i="2"/>
  <c r="R2818" i="2" s="1"/>
  <c r="O2818" i="2"/>
  <c r="P2818" i="2" s="1"/>
  <c r="X2817" i="2"/>
  <c r="V2817" i="2"/>
  <c r="T2817" i="2"/>
  <c r="Q2817" i="2"/>
  <c r="R2817" i="2" s="1"/>
  <c r="O2817" i="2"/>
  <c r="P2817" i="2" s="1"/>
  <c r="X2816" i="2"/>
  <c r="V2816" i="2"/>
  <c r="T2816" i="2"/>
  <c r="Q2816" i="2"/>
  <c r="R2816" i="2" s="1"/>
  <c r="O2816" i="2"/>
  <c r="P2816" i="2" s="1"/>
  <c r="X2815" i="2"/>
  <c r="V2815" i="2"/>
  <c r="T2815" i="2"/>
  <c r="Q2815" i="2"/>
  <c r="R2815" i="2" s="1"/>
  <c r="O2815" i="2"/>
  <c r="P2815" i="2" s="1"/>
  <c r="X2814" i="2"/>
  <c r="V2814" i="2"/>
  <c r="T2814" i="2"/>
  <c r="Q2814" i="2"/>
  <c r="R2814" i="2" s="1"/>
  <c r="O2814" i="2"/>
  <c r="P2814" i="2" s="1"/>
  <c r="X2813" i="2"/>
  <c r="V2813" i="2"/>
  <c r="T2813" i="2"/>
  <c r="Q2813" i="2"/>
  <c r="R2813" i="2" s="1"/>
  <c r="O2813" i="2"/>
  <c r="P2813" i="2" s="1"/>
  <c r="X2812" i="2"/>
  <c r="V2812" i="2"/>
  <c r="T2812" i="2"/>
  <c r="Q2812" i="2"/>
  <c r="R2812" i="2" s="1"/>
  <c r="O2812" i="2"/>
  <c r="P2812" i="2" s="1"/>
  <c r="X2811" i="2"/>
  <c r="V2811" i="2"/>
  <c r="T2811" i="2"/>
  <c r="Q2811" i="2"/>
  <c r="R2811" i="2" s="1"/>
  <c r="O2811" i="2"/>
  <c r="P2811" i="2" s="1"/>
  <c r="X2810" i="2"/>
  <c r="V2810" i="2"/>
  <c r="T2810" i="2"/>
  <c r="Q2810" i="2"/>
  <c r="R2810" i="2" s="1"/>
  <c r="O2810" i="2"/>
  <c r="P2810" i="2" s="1"/>
  <c r="X2809" i="2"/>
  <c r="V2809" i="2"/>
  <c r="T2809" i="2"/>
  <c r="Q2809" i="2"/>
  <c r="R2809" i="2" s="1"/>
  <c r="O2809" i="2"/>
  <c r="P2809" i="2" s="1"/>
  <c r="X2808" i="2"/>
  <c r="V2808" i="2"/>
  <c r="T2808" i="2"/>
  <c r="Q2808" i="2"/>
  <c r="R2808" i="2" s="1"/>
  <c r="O2808" i="2"/>
  <c r="P2808" i="2" s="1"/>
  <c r="X2807" i="2"/>
  <c r="V2807" i="2"/>
  <c r="T2807" i="2"/>
  <c r="Q2807" i="2"/>
  <c r="R2807" i="2" s="1"/>
  <c r="O2807" i="2"/>
  <c r="P2807" i="2" s="1"/>
  <c r="X2806" i="2"/>
  <c r="V2806" i="2"/>
  <c r="T2806" i="2"/>
  <c r="Q2806" i="2"/>
  <c r="R2806" i="2" s="1"/>
  <c r="O2806" i="2"/>
  <c r="P2806" i="2" s="1"/>
  <c r="X2805" i="2"/>
  <c r="V2805" i="2"/>
  <c r="T2805" i="2"/>
  <c r="Q2805" i="2"/>
  <c r="R2805" i="2" s="1"/>
  <c r="O2805" i="2"/>
  <c r="P2805" i="2" s="1"/>
  <c r="X2804" i="2"/>
  <c r="V2804" i="2"/>
  <c r="T2804" i="2"/>
  <c r="Q2804" i="2"/>
  <c r="R2804" i="2" s="1"/>
  <c r="O2804" i="2"/>
  <c r="P2804" i="2" s="1"/>
  <c r="X2803" i="2"/>
  <c r="V2803" i="2"/>
  <c r="T2803" i="2"/>
  <c r="Q2803" i="2"/>
  <c r="R2803" i="2" s="1"/>
  <c r="O2803" i="2"/>
  <c r="P2803" i="2" s="1"/>
  <c r="X2802" i="2"/>
  <c r="V2802" i="2"/>
  <c r="T2802" i="2"/>
  <c r="Q2802" i="2"/>
  <c r="R2802" i="2" s="1"/>
  <c r="O2802" i="2"/>
  <c r="P2802" i="2" s="1"/>
  <c r="X2801" i="2"/>
  <c r="V2801" i="2"/>
  <c r="T2801" i="2"/>
  <c r="Q2801" i="2"/>
  <c r="R2801" i="2" s="1"/>
  <c r="O2801" i="2"/>
  <c r="P2801" i="2" s="1"/>
  <c r="X2800" i="2"/>
  <c r="V2800" i="2"/>
  <c r="T2800" i="2"/>
  <c r="Q2800" i="2"/>
  <c r="R2800" i="2" s="1"/>
  <c r="O2800" i="2"/>
  <c r="P2800" i="2" s="1"/>
  <c r="X2799" i="2"/>
  <c r="V2799" i="2"/>
  <c r="T2799" i="2"/>
  <c r="Q2799" i="2"/>
  <c r="R2799" i="2" s="1"/>
  <c r="O2799" i="2"/>
  <c r="P2799" i="2" s="1"/>
  <c r="X2798" i="2"/>
  <c r="V2798" i="2"/>
  <c r="T2798" i="2"/>
  <c r="Q2798" i="2"/>
  <c r="R2798" i="2" s="1"/>
  <c r="O2798" i="2"/>
  <c r="P2798" i="2" s="1"/>
  <c r="X2797" i="2"/>
  <c r="V2797" i="2"/>
  <c r="T2797" i="2"/>
  <c r="Q2797" i="2"/>
  <c r="R2797" i="2" s="1"/>
  <c r="O2797" i="2"/>
  <c r="P2797" i="2" s="1"/>
  <c r="X2796" i="2"/>
  <c r="V2796" i="2"/>
  <c r="T2796" i="2"/>
  <c r="Q2796" i="2"/>
  <c r="R2796" i="2" s="1"/>
  <c r="O2796" i="2"/>
  <c r="P2796" i="2" s="1"/>
  <c r="X2795" i="2"/>
  <c r="V2795" i="2"/>
  <c r="T2795" i="2"/>
  <c r="Q2795" i="2"/>
  <c r="R2795" i="2" s="1"/>
  <c r="O2795" i="2"/>
  <c r="P2795" i="2" s="1"/>
  <c r="X2794" i="2"/>
  <c r="V2794" i="2"/>
  <c r="T2794" i="2"/>
  <c r="Q2794" i="2"/>
  <c r="R2794" i="2" s="1"/>
  <c r="O2794" i="2"/>
  <c r="P2794" i="2" s="1"/>
  <c r="X2793" i="2"/>
  <c r="V2793" i="2"/>
  <c r="T2793" i="2"/>
  <c r="Q2793" i="2"/>
  <c r="R2793" i="2" s="1"/>
  <c r="O2793" i="2"/>
  <c r="P2793" i="2" s="1"/>
  <c r="X2792" i="2"/>
  <c r="V2792" i="2"/>
  <c r="T2792" i="2"/>
  <c r="Q2792" i="2"/>
  <c r="R2792" i="2" s="1"/>
  <c r="O2792" i="2"/>
  <c r="P2792" i="2" s="1"/>
  <c r="X2791" i="2"/>
  <c r="V2791" i="2"/>
  <c r="T2791" i="2"/>
  <c r="Q2791" i="2"/>
  <c r="R2791" i="2" s="1"/>
  <c r="O2791" i="2"/>
  <c r="P2791" i="2" s="1"/>
  <c r="X2790" i="2"/>
  <c r="V2790" i="2"/>
  <c r="T2790" i="2"/>
  <c r="Q2790" i="2"/>
  <c r="R2790" i="2" s="1"/>
  <c r="O2790" i="2"/>
  <c r="P2790" i="2" s="1"/>
  <c r="X2789" i="2"/>
  <c r="V2789" i="2"/>
  <c r="T2789" i="2"/>
  <c r="Q2789" i="2"/>
  <c r="R2789" i="2" s="1"/>
  <c r="O2789" i="2"/>
  <c r="P2789" i="2" s="1"/>
  <c r="X2788" i="2"/>
  <c r="V2788" i="2"/>
  <c r="T2788" i="2"/>
  <c r="Q2788" i="2"/>
  <c r="R2788" i="2" s="1"/>
  <c r="O2788" i="2"/>
  <c r="P2788" i="2" s="1"/>
  <c r="X2787" i="2"/>
  <c r="V2787" i="2"/>
  <c r="T2787" i="2"/>
  <c r="Q2787" i="2"/>
  <c r="R2787" i="2" s="1"/>
  <c r="O2787" i="2"/>
  <c r="P2787" i="2" s="1"/>
  <c r="X2786" i="2"/>
  <c r="V2786" i="2"/>
  <c r="T2786" i="2"/>
  <c r="Q2786" i="2"/>
  <c r="R2786" i="2" s="1"/>
  <c r="O2786" i="2"/>
  <c r="P2786" i="2" s="1"/>
  <c r="X2785" i="2"/>
  <c r="V2785" i="2"/>
  <c r="T2785" i="2"/>
  <c r="Q2785" i="2"/>
  <c r="R2785" i="2" s="1"/>
  <c r="O2785" i="2"/>
  <c r="P2785" i="2" s="1"/>
  <c r="X2784" i="2"/>
  <c r="V2784" i="2"/>
  <c r="T2784" i="2"/>
  <c r="Q2784" i="2"/>
  <c r="R2784" i="2" s="1"/>
  <c r="O2784" i="2"/>
  <c r="P2784" i="2" s="1"/>
  <c r="X2783" i="2"/>
  <c r="V2783" i="2"/>
  <c r="T2783" i="2"/>
  <c r="Q2783" i="2"/>
  <c r="R2783" i="2" s="1"/>
  <c r="O2783" i="2"/>
  <c r="P2783" i="2" s="1"/>
  <c r="X2782" i="2"/>
  <c r="V2782" i="2"/>
  <c r="T2782" i="2"/>
  <c r="Q2782" i="2"/>
  <c r="R2782" i="2" s="1"/>
  <c r="O2782" i="2"/>
  <c r="P2782" i="2" s="1"/>
  <c r="X2781" i="2"/>
  <c r="V2781" i="2"/>
  <c r="T2781" i="2"/>
  <c r="Q2781" i="2"/>
  <c r="R2781" i="2" s="1"/>
  <c r="O2781" i="2"/>
  <c r="P2781" i="2" s="1"/>
  <c r="X2780" i="2"/>
  <c r="V2780" i="2"/>
  <c r="T2780" i="2"/>
  <c r="Q2780" i="2"/>
  <c r="R2780" i="2" s="1"/>
  <c r="O2780" i="2"/>
  <c r="P2780" i="2" s="1"/>
  <c r="X2779" i="2"/>
  <c r="V2779" i="2"/>
  <c r="T2779" i="2"/>
  <c r="Q2779" i="2"/>
  <c r="R2779" i="2" s="1"/>
  <c r="O2779" i="2"/>
  <c r="P2779" i="2" s="1"/>
  <c r="X2778" i="2"/>
  <c r="V2778" i="2"/>
  <c r="T2778" i="2"/>
  <c r="Q2778" i="2"/>
  <c r="R2778" i="2" s="1"/>
  <c r="O2778" i="2"/>
  <c r="P2778" i="2" s="1"/>
  <c r="X2777" i="2"/>
  <c r="V2777" i="2"/>
  <c r="T2777" i="2"/>
  <c r="Q2777" i="2"/>
  <c r="R2777" i="2" s="1"/>
  <c r="O2777" i="2"/>
  <c r="P2777" i="2" s="1"/>
  <c r="X2776" i="2"/>
  <c r="V2776" i="2"/>
  <c r="T2776" i="2"/>
  <c r="Q2776" i="2"/>
  <c r="R2776" i="2" s="1"/>
  <c r="O2776" i="2"/>
  <c r="P2776" i="2" s="1"/>
  <c r="X2775" i="2"/>
  <c r="V2775" i="2"/>
  <c r="T2775" i="2"/>
  <c r="Q2775" i="2"/>
  <c r="R2775" i="2" s="1"/>
  <c r="O2775" i="2"/>
  <c r="P2775" i="2" s="1"/>
  <c r="X2774" i="2"/>
  <c r="V2774" i="2"/>
  <c r="T2774" i="2"/>
  <c r="Q2774" i="2"/>
  <c r="R2774" i="2" s="1"/>
  <c r="O2774" i="2"/>
  <c r="P2774" i="2" s="1"/>
  <c r="X2773" i="2"/>
  <c r="V2773" i="2"/>
  <c r="T2773" i="2"/>
  <c r="Q2773" i="2"/>
  <c r="R2773" i="2" s="1"/>
  <c r="O2773" i="2"/>
  <c r="P2773" i="2" s="1"/>
  <c r="X2772" i="2"/>
  <c r="V2772" i="2"/>
  <c r="T2772" i="2"/>
  <c r="Q2772" i="2"/>
  <c r="R2772" i="2" s="1"/>
  <c r="O2772" i="2"/>
  <c r="P2772" i="2" s="1"/>
  <c r="X2771" i="2"/>
  <c r="V2771" i="2"/>
  <c r="T2771" i="2"/>
  <c r="Q2771" i="2"/>
  <c r="R2771" i="2" s="1"/>
  <c r="O2771" i="2"/>
  <c r="P2771" i="2" s="1"/>
  <c r="X2770" i="2"/>
  <c r="V2770" i="2"/>
  <c r="T2770" i="2"/>
  <c r="Q2770" i="2"/>
  <c r="R2770" i="2" s="1"/>
  <c r="O2770" i="2"/>
  <c r="P2770" i="2" s="1"/>
  <c r="X2769" i="2"/>
  <c r="V2769" i="2"/>
  <c r="T2769" i="2"/>
  <c r="Q2769" i="2"/>
  <c r="R2769" i="2" s="1"/>
  <c r="O2769" i="2"/>
  <c r="P2769" i="2" s="1"/>
  <c r="X2768" i="2"/>
  <c r="V2768" i="2"/>
  <c r="T2768" i="2"/>
  <c r="Q2768" i="2"/>
  <c r="R2768" i="2" s="1"/>
  <c r="O2768" i="2"/>
  <c r="P2768" i="2" s="1"/>
  <c r="X2767" i="2"/>
  <c r="V2767" i="2"/>
  <c r="T2767" i="2"/>
  <c r="Q2767" i="2"/>
  <c r="R2767" i="2" s="1"/>
  <c r="O2767" i="2"/>
  <c r="P2767" i="2" s="1"/>
  <c r="X2766" i="2"/>
  <c r="V2766" i="2"/>
  <c r="T2766" i="2"/>
  <c r="Q2766" i="2"/>
  <c r="R2766" i="2" s="1"/>
  <c r="O2766" i="2"/>
  <c r="P2766" i="2" s="1"/>
  <c r="X2765" i="2"/>
  <c r="V2765" i="2"/>
  <c r="T2765" i="2"/>
  <c r="Q2765" i="2"/>
  <c r="R2765" i="2" s="1"/>
  <c r="O2765" i="2"/>
  <c r="P2765" i="2" s="1"/>
  <c r="X2764" i="2"/>
  <c r="V2764" i="2"/>
  <c r="T2764" i="2"/>
  <c r="Q2764" i="2"/>
  <c r="R2764" i="2" s="1"/>
  <c r="O2764" i="2"/>
  <c r="P2764" i="2" s="1"/>
  <c r="X2763" i="2"/>
  <c r="V2763" i="2"/>
  <c r="T2763" i="2"/>
  <c r="Q2763" i="2"/>
  <c r="R2763" i="2" s="1"/>
  <c r="O2763" i="2"/>
  <c r="P2763" i="2" s="1"/>
  <c r="X2762" i="2"/>
  <c r="V2762" i="2"/>
  <c r="T2762" i="2"/>
  <c r="Q2762" i="2"/>
  <c r="R2762" i="2" s="1"/>
  <c r="O2762" i="2"/>
  <c r="P2762" i="2" s="1"/>
  <c r="Z2761" i="2"/>
  <c r="X2761" i="2"/>
  <c r="V2761" i="2"/>
  <c r="T2761" i="2"/>
  <c r="R2761" i="2"/>
  <c r="P2761" i="2"/>
  <c r="X2760" i="2"/>
  <c r="V2760" i="2"/>
  <c r="T2760" i="2"/>
  <c r="Q2760" i="2"/>
  <c r="R2760" i="2" s="1"/>
  <c r="O2760" i="2"/>
  <c r="P2760" i="2" s="1"/>
  <c r="Z2759" i="2"/>
  <c r="X2759" i="2"/>
  <c r="V2759" i="2"/>
  <c r="T2759" i="2"/>
  <c r="R2759" i="2"/>
  <c r="P2759" i="2"/>
  <c r="X2758" i="2"/>
  <c r="V2758" i="2"/>
  <c r="T2758" i="2"/>
  <c r="Q2758" i="2"/>
  <c r="R2758" i="2" s="1"/>
  <c r="O2758" i="2"/>
  <c r="P2758" i="2" s="1"/>
  <c r="X2757" i="2"/>
  <c r="V2757" i="2"/>
  <c r="T2757" i="2"/>
  <c r="Q2757" i="2"/>
  <c r="R2757" i="2" s="1"/>
  <c r="O2757" i="2"/>
  <c r="P2757" i="2" s="1"/>
  <c r="X2756" i="2"/>
  <c r="V2756" i="2"/>
  <c r="T2756" i="2"/>
  <c r="Q2756" i="2"/>
  <c r="R2756" i="2" s="1"/>
  <c r="O2756" i="2"/>
  <c r="P2756" i="2" s="1"/>
  <c r="X2755" i="2"/>
  <c r="V2755" i="2"/>
  <c r="T2755" i="2"/>
  <c r="Q2755" i="2"/>
  <c r="R2755" i="2" s="1"/>
  <c r="O2755" i="2"/>
  <c r="P2755" i="2" s="1"/>
  <c r="X2754" i="2"/>
  <c r="V2754" i="2"/>
  <c r="T2754" i="2"/>
  <c r="Q2754" i="2"/>
  <c r="R2754" i="2" s="1"/>
  <c r="O2754" i="2"/>
  <c r="P2754" i="2" s="1"/>
  <c r="X2753" i="2"/>
  <c r="V2753" i="2"/>
  <c r="T2753" i="2"/>
  <c r="Q2753" i="2"/>
  <c r="R2753" i="2" s="1"/>
  <c r="O2753" i="2"/>
  <c r="P2753" i="2" s="1"/>
  <c r="X2752" i="2"/>
  <c r="V2752" i="2"/>
  <c r="T2752" i="2"/>
  <c r="Q2752" i="2"/>
  <c r="R2752" i="2" s="1"/>
  <c r="O2752" i="2"/>
  <c r="P2752" i="2" s="1"/>
  <c r="X2751" i="2"/>
  <c r="V2751" i="2"/>
  <c r="T2751" i="2"/>
  <c r="Q2751" i="2"/>
  <c r="R2751" i="2" s="1"/>
  <c r="O2751" i="2"/>
  <c r="P2751" i="2" s="1"/>
  <c r="X2750" i="2"/>
  <c r="V2750" i="2"/>
  <c r="T2750" i="2"/>
  <c r="Q2750" i="2"/>
  <c r="R2750" i="2" s="1"/>
  <c r="O2750" i="2"/>
  <c r="P2750" i="2" s="1"/>
  <c r="Z2749" i="2"/>
  <c r="X2749" i="2"/>
  <c r="V2749" i="2"/>
  <c r="T2749" i="2"/>
  <c r="R2749" i="2"/>
  <c r="P2749" i="2"/>
  <c r="X2748" i="2"/>
  <c r="V2748" i="2"/>
  <c r="T2748" i="2"/>
  <c r="Q2748" i="2"/>
  <c r="R2748" i="2" s="1"/>
  <c r="O2748" i="2"/>
  <c r="P2748" i="2" s="1"/>
  <c r="X2747" i="2"/>
  <c r="V2747" i="2"/>
  <c r="T2747" i="2"/>
  <c r="Q2747" i="2"/>
  <c r="R2747" i="2" s="1"/>
  <c r="O2747" i="2"/>
  <c r="P2747" i="2" s="1"/>
  <c r="X2746" i="2"/>
  <c r="V2746" i="2"/>
  <c r="T2746" i="2"/>
  <c r="Q2746" i="2"/>
  <c r="R2746" i="2" s="1"/>
  <c r="O2746" i="2"/>
  <c r="P2746" i="2" s="1"/>
  <c r="X2745" i="2"/>
  <c r="V2745" i="2"/>
  <c r="T2745" i="2"/>
  <c r="Q2745" i="2"/>
  <c r="R2745" i="2" s="1"/>
  <c r="O2745" i="2"/>
  <c r="P2745" i="2" s="1"/>
  <c r="X2744" i="2"/>
  <c r="V2744" i="2"/>
  <c r="T2744" i="2"/>
  <c r="Q2744" i="2"/>
  <c r="R2744" i="2" s="1"/>
  <c r="O2744" i="2"/>
  <c r="P2744" i="2" s="1"/>
  <c r="X2743" i="2"/>
  <c r="V2743" i="2"/>
  <c r="T2743" i="2"/>
  <c r="Q2743" i="2"/>
  <c r="R2743" i="2" s="1"/>
  <c r="O2743" i="2"/>
  <c r="P2743" i="2" s="1"/>
  <c r="Z2742" i="2"/>
  <c r="X2742" i="2"/>
  <c r="V2742" i="2"/>
  <c r="T2742" i="2"/>
  <c r="R2742" i="2"/>
  <c r="P2742" i="2"/>
  <c r="X2741" i="2"/>
  <c r="V2741" i="2"/>
  <c r="T2741" i="2"/>
  <c r="Q2741" i="2"/>
  <c r="R2741" i="2" s="1"/>
  <c r="O2741" i="2"/>
  <c r="P2741" i="2" s="1"/>
  <c r="X2740" i="2"/>
  <c r="V2740" i="2"/>
  <c r="T2740" i="2"/>
  <c r="Q2740" i="2"/>
  <c r="R2740" i="2" s="1"/>
  <c r="O2740" i="2"/>
  <c r="P2740" i="2" s="1"/>
  <c r="X2739" i="2"/>
  <c r="V2739" i="2"/>
  <c r="T2739" i="2"/>
  <c r="Q2739" i="2"/>
  <c r="R2739" i="2" s="1"/>
  <c r="O2739" i="2"/>
  <c r="P2739" i="2" s="1"/>
  <c r="X2738" i="2"/>
  <c r="V2738" i="2"/>
  <c r="T2738" i="2"/>
  <c r="Q2738" i="2"/>
  <c r="R2738" i="2" s="1"/>
  <c r="O2738" i="2"/>
  <c r="P2738" i="2" s="1"/>
  <c r="X2737" i="2"/>
  <c r="V2737" i="2"/>
  <c r="T2737" i="2"/>
  <c r="Q2737" i="2"/>
  <c r="R2737" i="2" s="1"/>
  <c r="O2737" i="2"/>
  <c r="P2737" i="2" s="1"/>
  <c r="X2736" i="2"/>
  <c r="V2736" i="2"/>
  <c r="T2736" i="2"/>
  <c r="Q2736" i="2"/>
  <c r="R2736" i="2" s="1"/>
  <c r="O2736" i="2"/>
  <c r="P2736" i="2" s="1"/>
  <c r="X2735" i="2"/>
  <c r="V2735" i="2"/>
  <c r="T2735" i="2"/>
  <c r="Q2735" i="2"/>
  <c r="R2735" i="2" s="1"/>
  <c r="O2735" i="2"/>
  <c r="P2735" i="2" s="1"/>
  <c r="X2734" i="2"/>
  <c r="V2734" i="2"/>
  <c r="T2734" i="2"/>
  <c r="Q2734" i="2"/>
  <c r="R2734" i="2" s="1"/>
  <c r="O2734" i="2"/>
  <c r="P2734" i="2" s="1"/>
  <c r="X2733" i="2"/>
  <c r="V2733" i="2"/>
  <c r="T2733" i="2"/>
  <c r="Q2733" i="2"/>
  <c r="R2733" i="2" s="1"/>
  <c r="O2733" i="2"/>
  <c r="P2733" i="2" s="1"/>
  <c r="X2732" i="2"/>
  <c r="V2732" i="2"/>
  <c r="T2732" i="2"/>
  <c r="Q2732" i="2"/>
  <c r="R2732" i="2" s="1"/>
  <c r="O2732" i="2"/>
  <c r="P2732" i="2" s="1"/>
  <c r="X2731" i="2"/>
  <c r="V2731" i="2"/>
  <c r="T2731" i="2"/>
  <c r="Q2731" i="2"/>
  <c r="R2731" i="2" s="1"/>
  <c r="O2731" i="2"/>
  <c r="P2731" i="2" s="1"/>
  <c r="X2730" i="2"/>
  <c r="V2730" i="2"/>
  <c r="T2730" i="2"/>
  <c r="Q2730" i="2"/>
  <c r="R2730" i="2" s="1"/>
  <c r="O2730" i="2"/>
  <c r="P2730" i="2" s="1"/>
  <c r="X2729" i="2"/>
  <c r="V2729" i="2"/>
  <c r="T2729" i="2"/>
  <c r="Q2729" i="2"/>
  <c r="R2729" i="2" s="1"/>
  <c r="O2729" i="2"/>
  <c r="P2729" i="2" s="1"/>
  <c r="X2728" i="2"/>
  <c r="V2728" i="2"/>
  <c r="T2728" i="2"/>
  <c r="Q2728" i="2"/>
  <c r="R2728" i="2" s="1"/>
  <c r="O2728" i="2"/>
  <c r="P2728" i="2" s="1"/>
  <c r="X2727" i="2"/>
  <c r="V2727" i="2"/>
  <c r="T2727" i="2"/>
  <c r="Q2727" i="2"/>
  <c r="R2727" i="2" s="1"/>
  <c r="O2727" i="2"/>
  <c r="P2727" i="2" s="1"/>
  <c r="X2726" i="2"/>
  <c r="V2726" i="2"/>
  <c r="T2726" i="2"/>
  <c r="Q2726" i="2"/>
  <c r="R2726" i="2" s="1"/>
  <c r="O2726" i="2"/>
  <c r="P2726" i="2" s="1"/>
  <c r="X2725" i="2"/>
  <c r="V2725" i="2"/>
  <c r="T2725" i="2"/>
  <c r="Q2725" i="2"/>
  <c r="R2725" i="2" s="1"/>
  <c r="O2725" i="2"/>
  <c r="P2725" i="2" s="1"/>
  <c r="X2724" i="2"/>
  <c r="V2724" i="2"/>
  <c r="T2724" i="2"/>
  <c r="Q2724" i="2"/>
  <c r="R2724" i="2" s="1"/>
  <c r="O2724" i="2"/>
  <c r="P2724" i="2" s="1"/>
  <c r="X2723" i="2"/>
  <c r="V2723" i="2"/>
  <c r="T2723" i="2"/>
  <c r="Q2723" i="2"/>
  <c r="R2723" i="2" s="1"/>
  <c r="O2723" i="2"/>
  <c r="P2723" i="2" s="1"/>
  <c r="X2722" i="2"/>
  <c r="V2722" i="2"/>
  <c r="T2722" i="2"/>
  <c r="Q2722" i="2"/>
  <c r="R2722" i="2" s="1"/>
  <c r="O2722" i="2"/>
  <c r="P2722" i="2" s="1"/>
  <c r="X2721" i="2"/>
  <c r="V2721" i="2"/>
  <c r="T2721" i="2"/>
  <c r="Q2721" i="2"/>
  <c r="R2721" i="2" s="1"/>
  <c r="O2721" i="2"/>
  <c r="P2721" i="2" s="1"/>
  <c r="X2720" i="2"/>
  <c r="V2720" i="2"/>
  <c r="T2720" i="2"/>
  <c r="Q2720" i="2"/>
  <c r="R2720" i="2" s="1"/>
  <c r="O2720" i="2"/>
  <c r="P2720" i="2" s="1"/>
  <c r="X2719" i="2"/>
  <c r="V2719" i="2"/>
  <c r="T2719" i="2"/>
  <c r="Q2719" i="2"/>
  <c r="R2719" i="2" s="1"/>
  <c r="O2719" i="2"/>
  <c r="P2719" i="2" s="1"/>
  <c r="X2718" i="2"/>
  <c r="V2718" i="2"/>
  <c r="T2718" i="2"/>
  <c r="Q2718" i="2"/>
  <c r="R2718" i="2" s="1"/>
  <c r="O2718" i="2"/>
  <c r="P2718" i="2" s="1"/>
  <c r="X2717" i="2"/>
  <c r="V2717" i="2"/>
  <c r="T2717" i="2"/>
  <c r="Q2717" i="2"/>
  <c r="R2717" i="2" s="1"/>
  <c r="O2717" i="2"/>
  <c r="P2717" i="2" s="1"/>
  <c r="X2716" i="2"/>
  <c r="V2716" i="2"/>
  <c r="T2716" i="2"/>
  <c r="Q2716" i="2"/>
  <c r="R2716" i="2" s="1"/>
  <c r="O2716" i="2"/>
  <c r="P2716" i="2" s="1"/>
  <c r="X2715" i="2"/>
  <c r="V2715" i="2"/>
  <c r="T2715" i="2"/>
  <c r="Q2715" i="2"/>
  <c r="R2715" i="2" s="1"/>
  <c r="O2715" i="2"/>
  <c r="P2715" i="2" s="1"/>
  <c r="X2714" i="2"/>
  <c r="V2714" i="2"/>
  <c r="T2714" i="2"/>
  <c r="Q2714" i="2"/>
  <c r="R2714" i="2" s="1"/>
  <c r="O2714" i="2"/>
  <c r="P2714" i="2" s="1"/>
  <c r="X2713" i="2"/>
  <c r="V2713" i="2"/>
  <c r="T2713" i="2"/>
  <c r="Q2713" i="2"/>
  <c r="R2713" i="2" s="1"/>
  <c r="O2713" i="2"/>
  <c r="P2713" i="2" s="1"/>
  <c r="X2712" i="2"/>
  <c r="V2712" i="2"/>
  <c r="T2712" i="2"/>
  <c r="Q2712" i="2"/>
  <c r="R2712" i="2" s="1"/>
  <c r="O2712" i="2"/>
  <c r="P2712" i="2" s="1"/>
  <c r="X2711" i="2"/>
  <c r="V2711" i="2"/>
  <c r="T2711" i="2"/>
  <c r="Q2711" i="2"/>
  <c r="R2711" i="2" s="1"/>
  <c r="O2711" i="2"/>
  <c r="P2711" i="2" s="1"/>
  <c r="X2710" i="2"/>
  <c r="V2710" i="2"/>
  <c r="T2710" i="2"/>
  <c r="Q2710" i="2"/>
  <c r="R2710" i="2" s="1"/>
  <c r="O2710" i="2"/>
  <c r="P2710" i="2" s="1"/>
  <c r="Z2709" i="2"/>
  <c r="X2709" i="2"/>
  <c r="V2709" i="2"/>
  <c r="T2709" i="2"/>
  <c r="R2709" i="2"/>
  <c r="P2709" i="2"/>
  <c r="X2708" i="2"/>
  <c r="V2708" i="2"/>
  <c r="T2708" i="2"/>
  <c r="Q2708" i="2"/>
  <c r="R2708" i="2" s="1"/>
  <c r="O2708" i="2"/>
  <c r="P2708" i="2" s="1"/>
  <c r="X2707" i="2"/>
  <c r="V2707" i="2"/>
  <c r="T2707" i="2"/>
  <c r="Q2707" i="2"/>
  <c r="R2707" i="2" s="1"/>
  <c r="O2707" i="2"/>
  <c r="P2707" i="2" s="1"/>
  <c r="X2706" i="2"/>
  <c r="V2706" i="2"/>
  <c r="T2706" i="2"/>
  <c r="Q2706" i="2"/>
  <c r="R2706" i="2" s="1"/>
  <c r="O2706" i="2"/>
  <c r="P2706" i="2" s="1"/>
  <c r="X2705" i="2"/>
  <c r="V2705" i="2"/>
  <c r="T2705" i="2"/>
  <c r="Q2705" i="2"/>
  <c r="R2705" i="2" s="1"/>
  <c r="O2705" i="2"/>
  <c r="P2705" i="2" s="1"/>
  <c r="X2704" i="2"/>
  <c r="V2704" i="2"/>
  <c r="T2704" i="2"/>
  <c r="Q2704" i="2"/>
  <c r="R2704" i="2" s="1"/>
  <c r="O2704" i="2"/>
  <c r="P2704" i="2" s="1"/>
  <c r="X2703" i="2"/>
  <c r="V2703" i="2"/>
  <c r="T2703" i="2"/>
  <c r="Q2703" i="2"/>
  <c r="R2703" i="2" s="1"/>
  <c r="O2703" i="2"/>
  <c r="P2703" i="2" s="1"/>
  <c r="X2702" i="2"/>
  <c r="V2702" i="2"/>
  <c r="T2702" i="2"/>
  <c r="Q2702" i="2"/>
  <c r="R2702" i="2" s="1"/>
  <c r="O2702" i="2"/>
  <c r="P2702" i="2" s="1"/>
  <c r="X2701" i="2"/>
  <c r="V2701" i="2"/>
  <c r="T2701" i="2"/>
  <c r="Q2701" i="2"/>
  <c r="R2701" i="2" s="1"/>
  <c r="O2701" i="2"/>
  <c r="P2701" i="2" s="1"/>
  <c r="X2700" i="2"/>
  <c r="V2700" i="2"/>
  <c r="T2700" i="2"/>
  <c r="Q2700" i="2"/>
  <c r="R2700" i="2" s="1"/>
  <c r="O2700" i="2"/>
  <c r="P2700" i="2" s="1"/>
  <c r="X2699" i="2"/>
  <c r="V2699" i="2"/>
  <c r="T2699" i="2"/>
  <c r="Q2699" i="2"/>
  <c r="R2699" i="2" s="1"/>
  <c r="O2699" i="2"/>
  <c r="P2699" i="2" s="1"/>
  <c r="X2698" i="2"/>
  <c r="V2698" i="2"/>
  <c r="T2698" i="2"/>
  <c r="Q2698" i="2"/>
  <c r="R2698" i="2" s="1"/>
  <c r="O2698" i="2"/>
  <c r="P2698" i="2" s="1"/>
  <c r="X2697" i="2"/>
  <c r="V2697" i="2"/>
  <c r="T2697" i="2"/>
  <c r="Q2697" i="2"/>
  <c r="R2697" i="2" s="1"/>
  <c r="O2697" i="2"/>
  <c r="P2697" i="2" s="1"/>
  <c r="X2696" i="2"/>
  <c r="V2696" i="2"/>
  <c r="T2696" i="2"/>
  <c r="Q2696" i="2"/>
  <c r="R2696" i="2" s="1"/>
  <c r="O2696" i="2"/>
  <c r="P2696" i="2" s="1"/>
  <c r="X2695" i="2"/>
  <c r="V2695" i="2"/>
  <c r="T2695" i="2"/>
  <c r="Q2695" i="2"/>
  <c r="R2695" i="2" s="1"/>
  <c r="O2695" i="2"/>
  <c r="P2695" i="2" s="1"/>
  <c r="X2694" i="2"/>
  <c r="V2694" i="2"/>
  <c r="T2694" i="2"/>
  <c r="Q2694" i="2"/>
  <c r="R2694" i="2" s="1"/>
  <c r="O2694" i="2"/>
  <c r="P2694" i="2" s="1"/>
  <c r="X2693" i="2"/>
  <c r="V2693" i="2"/>
  <c r="T2693" i="2"/>
  <c r="Q2693" i="2"/>
  <c r="R2693" i="2" s="1"/>
  <c r="O2693" i="2"/>
  <c r="P2693" i="2" s="1"/>
  <c r="X2692" i="2"/>
  <c r="V2692" i="2"/>
  <c r="T2692" i="2"/>
  <c r="Q2692" i="2"/>
  <c r="R2692" i="2" s="1"/>
  <c r="O2692" i="2"/>
  <c r="P2692" i="2" s="1"/>
  <c r="X2691" i="2"/>
  <c r="V2691" i="2"/>
  <c r="T2691" i="2"/>
  <c r="Q2691" i="2"/>
  <c r="R2691" i="2" s="1"/>
  <c r="O2691" i="2"/>
  <c r="P2691" i="2" s="1"/>
  <c r="X2690" i="2"/>
  <c r="V2690" i="2"/>
  <c r="T2690" i="2"/>
  <c r="Q2690" i="2"/>
  <c r="R2690" i="2" s="1"/>
  <c r="O2690" i="2"/>
  <c r="P2690" i="2" s="1"/>
  <c r="X2689" i="2"/>
  <c r="V2689" i="2"/>
  <c r="T2689" i="2"/>
  <c r="Q2689" i="2"/>
  <c r="R2689" i="2" s="1"/>
  <c r="O2689" i="2"/>
  <c r="P2689" i="2" s="1"/>
  <c r="X2688" i="2"/>
  <c r="V2688" i="2"/>
  <c r="T2688" i="2"/>
  <c r="Q2688" i="2"/>
  <c r="R2688" i="2" s="1"/>
  <c r="O2688" i="2"/>
  <c r="P2688" i="2" s="1"/>
  <c r="X2687" i="2"/>
  <c r="V2687" i="2"/>
  <c r="T2687" i="2"/>
  <c r="Q2687" i="2"/>
  <c r="R2687" i="2" s="1"/>
  <c r="O2687" i="2"/>
  <c r="P2687" i="2" s="1"/>
  <c r="X2686" i="2"/>
  <c r="V2686" i="2"/>
  <c r="T2686" i="2"/>
  <c r="Q2686" i="2"/>
  <c r="R2686" i="2" s="1"/>
  <c r="O2686" i="2"/>
  <c r="P2686" i="2" s="1"/>
  <c r="X2685" i="2"/>
  <c r="V2685" i="2"/>
  <c r="T2685" i="2"/>
  <c r="Q2685" i="2"/>
  <c r="R2685" i="2" s="1"/>
  <c r="O2685" i="2"/>
  <c r="P2685" i="2" s="1"/>
  <c r="X2684" i="2"/>
  <c r="V2684" i="2"/>
  <c r="T2684" i="2"/>
  <c r="Q2684" i="2"/>
  <c r="R2684" i="2" s="1"/>
  <c r="O2684" i="2"/>
  <c r="P2684" i="2" s="1"/>
  <c r="X2683" i="2"/>
  <c r="V2683" i="2"/>
  <c r="T2683" i="2"/>
  <c r="Q2683" i="2"/>
  <c r="R2683" i="2" s="1"/>
  <c r="O2683" i="2"/>
  <c r="P2683" i="2" s="1"/>
  <c r="X2682" i="2"/>
  <c r="V2682" i="2"/>
  <c r="T2682" i="2"/>
  <c r="Q2682" i="2"/>
  <c r="R2682" i="2" s="1"/>
  <c r="O2682" i="2"/>
  <c r="P2682" i="2" s="1"/>
  <c r="X2681" i="2"/>
  <c r="V2681" i="2"/>
  <c r="T2681" i="2"/>
  <c r="Q2681" i="2"/>
  <c r="R2681" i="2" s="1"/>
  <c r="O2681" i="2"/>
  <c r="P2681" i="2" s="1"/>
  <c r="X2680" i="2"/>
  <c r="V2680" i="2"/>
  <c r="T2680" i="2"/>
  <c r="Q2680" i="2"/>
  <c r="R2680" i="2" s="1"/>
  <c r="O2680" i="2"/>
  <c r="P2680" i="2" s="1"/>
  <c r="X2679" i="2"/>
  <c r="V2679" i="2"/>
  <c r="T2679" i="2"/>
  <c r="Q2679" i="2"/>
  <c r="R2679" i="2" s="1"/>
  <c r="O2679" i="2"/>
  <c r="P2679" i="2" s="1"/>
  <c r="X2678" i="2"/>
  <c r="V2678" i="2"/>
  <c r="T2678" i="2"/>
  <c r="Q2678" i="2"/>
  <c r="R2678" i="2" s="1"/>
  <c r="O2678" i="2"/>
  <c r="P2678" i="2" s="1"/>
  <c r="X2677" i="2"/>
  <c r="V2677" i="2"/>
  <c r="T2677" i="2"/>
  <c r="Q2677" i="2"/>
  <c r="R2677" i="2" s="1"/>
  <c r="O2677" i="2"/>
  <c r="P2677" i="2" s="1"/>
  <c r="X2676" i="2"/>
  <c r="V2676" i="2"/>
  <c r="T2676" i="2"/>
  <c r="Q2676" i="2"/>
  <c r="R2676" i="2" s="1"/>
  <c r="O2676" i="2"/>
  <c r="P2676" i="2" s="1"/>
  <c r="X2675" i="2"/>
  <c r="V2675" i="2"/>
  <c r="T2675" i="2"/>
  <c r="Q2675" i="2"/>
  <c r="R2675" i="2" s="1"/>
  <c r="O2675" i="2"/>
  <c r="P2675" i="2" s="1"/>
  <c r="X2674" i="2"/>
  <c r="V2674" i="2"/>
  <c r="T2674" i="2"/>
  <c r="Q2674" i="2"/>
  <c r="R2674" i="2" s="1"/>
  <c r="O2674" i="2"/>
  <c r="P2674" i="2" s="1"/>
  <c r="X2673" i="2"/>
  <c r="V2673" i="2"/>
  <c r="T2673" i="2"/>
  <c r="Q2673" i="2"/>
  <c r="R2673" i="2" s="1"/>
  <c r="O2673" i="2"/>
  <c r="P2673" i="2" s="1"/>
  <c r="X2672" i="2"/>
  <c r="V2672" i="2"/>
  <c r="T2672" i="2"/>
  <c r="Q2672" i="2"/>
  <c r="R2672" i="2" s="1"/>
  <c r="O2672" i="2"/>
  <c r="P2672" i="2" s="1"/>
  <c r="X2671" i="2"/>
  <c r="V2671" i="2"/>
  <c r="T2671" i="2"/>
  <c r="Q2671" i="2"/>
  <c r="R2671" i="2" s="1"/>
  <c r="O2671" i="2"/>
  <c r="P2671" i="2" s="1"/>
  <c r="X2670" i="2"/>
  <c r="V2670" i="2"/>
  <c r="T2670" i="2"/>
  <c r="Q2670" i="2"/>
  <c r="R2670" i="2" s="1"/>
  <c r="O2670" i="2"/>
  <c r="P2670" i="2" s="1"/>
  <c r="X2669" i="2"/>
  <c r="V2669" i="2"/>
  <c r="T2669" i="2"/>
  <c r="Q2669" i="2"/>
  <c r="R2669" i="2" s="1"/>
  <c r="O2669" i="2"/>
  <c r="P2669" i="2" s="1"/>
  <c r="X2668" i="2"/>
  <c r="V2668" i="2"/>
  <c r="T2668" i="2"/>
  <c r="Q2668" i="2"/>
  <c r="R2668" i="2" s="1"/>
  <c r="O2668" i="2"/>
  <c r="P2668" i="2" s="1"/>
  <c r="X2667" i="2"/>
  <c r="V2667" i="2"/>
  <c r="T2667" i="2"/>
  <c r="Q2667" i="2"/>
  <c r="R2667" i="2" s="1"/>
  <c r="O2667" i="2"/>
  <c r="P2667" i="2" s="1"/>
  <c r="X2666" i="2"/>
  <c r="V2666" i="2"/>
  <c r="T2666" i="2"/>
  <c r="Q2666" i="2"/>
  <c r="R2666" i="2" s="1"/>
  <c r="O2666" i="2"/>
  <c r="P2666" i="2" s="1"/>
  <c r="X2665" i="2"/>
  <c r="V2665" i="2"/>
  <c r="T2665" i="2"/>
  <c r="Q2665" i="2"/>
  <c r="R2665" i="2" s="1"/>
  <c r="O2665" i="2"/>
  <c r="P2665" i="2" s="1"/>
  <c r="X2664" i="2"/>
  <c r="V2664" i="2"/>
  <c r="T2664" i="2"/>
  <c r="Q2664" i="2"/>
  <c r="R2664" i="2" s="1"/>
  <c r="O2664" i="2"/>
  <c r="P2664" i="2" s="1"/>
  <c r="X2663" i="2"/>
  <c r="V2663" i="2"/>
  <c r="T2663" i="2"/>
  <c r="Q2663" i="2"/>
  <c r="R2663" i="2" s="1"/>
  <c r="O2663" i="2"/>
  <c r="P2663" i="2" s="1"/>
  <c r="X2662" i="2"/>
  <c r="V2662" i="2"/>
  <c r="T2662" i="2"/>
  <c r="Q2662" i="2"/>
  <c r="R2662" i="2" s="1"/>
  <c r="O2662" i="2"/>
  <c r="P2662" i="2" s="1"/>
  <c r="X2661" i="2"/>
  <c r="V2661" i="2"/>
  <c r="T2661" i="2"/>
  <c r="Q2661" i="2"/>
  <c r="R2661" i="2" s="1"/>
  <c r="O2661" i="2"/>
  <c r="P2661" i="2" s="1"/>
  <c r="X2660" i="2"/>
  <c r="V2660" i="2"/>
  <c r="T2660" i="2"/>
  <c r="Q2660" i="2"/>
  <c r="R2660" i="2" s="1"/>
  <c r="O2660" i="2"/>
  <c r="P2660" i="2" s="1"/>
  <c r="X2659" i="2"/>
  <c r="V2659" i="2"/>
  <c r="T2659" i="2"/>
  <c r="Q2659" i="2"/>
  <c r="R2659" i="2" s="1"/>
  <c r="O2659" i="2"/>
  <c r="P2659" i="2" s="1"/>
  <c r="X2658" i="2"/>
  <c r="V2658" i="2"/>
  <c r="T2658" i="2"/>
  <c r="Q2658" i="2"/>
  <c r="R2658" i="2" s="1"/>
  <c r="O2658" i="2"/>
  <c r="P2658" i="2" s="1"/>
  <c r="X2657" i="2"/>
  <c r="V2657" i="2"/>
  <c r="T2657" i="2"/>
  <c r="Q2657" i="2"/>
  <c r="R2657" i="2" s="1"/>
  <c r="O2657" i="2"/>
  <c r="P2657" i="2" s="1"/>
  <c r="X2656" i="2"/>
  <c r="V2656" i="2"/>
  <c r="T2656" i="2"/>
  <c r="Q2656" i="2"/>
  <c r="R2656" i="2" s="1"/>
  <c r="O2656" i="2"/>
  <c r="P2656" i="2" s="1"/>
  <c r="X2655" i="2"/>
  <c r="V2655" i="2"/>
  <c r="T2655" i="2"/>
  <c r="Q2655" i="2"/>
  <c r="R2655" i="2" s="1"/>
  <c r="O2655" i="2"/>
  <c r="P2655" i="2" s="1"/>
  <c r="X2654" i="2"/>
  <c r="V2654" i="2"/>
  <c r="T2654" i="2"/>
  <c r="Q2654" i="2"/>
  <c r="R2654" i="2" s="1"/>
  <c r="O2654" i="2"/>
  <c r="P2654" i="2" s="1"/>
  <c r="X2653" i="2"/>
  <c r="V2653" i="2"/>
  <c r="T2653" i="2"/>
  <c r="Q2653" i="2"/>
  <c r="R2653" i="2" s="1"/>
  <c r="O2653" i="2"/>
  <c r="P2653" i="2" s="1"/>
  <c r="Z2652" i="2"/>
  <c r="X2652" i="2"/>
  <c r="V2652" i="2"/>
  <c r="T2652" i="2"/>
  <c r="R2652" i="2"/>
  <c r="P2652" i="2"/>
  <c r="X2651" i="2"/>
  <c r="V2651" i="2"/>
  <c r="T2651" i="2"/>
  <c r="Q2651" i="2"/>
  <c r="R2651" i="2" s="1"/>
  <c r="O2651" i="2"/>
  <c r="P2651" i="2" s="1"/>
  <c r="X2650" i="2"/>
  <c r="V2650" i="2"/>
  <c r="T2650" i="2"/>
  <c r="Q2650" i="2"/>
  <c r="R2650" i="2" s="1"/>
  <c r="O2650" i="2"/>
  <c r="P2650" i="2" s="1"/>
  <c r="X2649" i="2"/>
  <c r="V2649" i="2"/>
  <c r="T2649" i="2"/>
  <c r="Q2649" i="2"/>
  <c r="R2649" i="2" s="1"/>
  <c r="O2649" i="2"/>
  <c r="P2649" i="2" s="1"/>
  <c r="X2648" i="2"/>
  <c r="V2648" i="2"/>
  <c r="T2648" i="2"/>
  <c r="Q2648" i="2"/>
  <c r="R2648" i="2" s="1"/>
  <c r="O2648" i="2"/>
  <c r="P2648" i="2" s="1"/>
  <c r="X2647" i="2"/>
  <c r="V2647" i="2"/>
  <c r="T2647" i="2"/>
  <c r="Q2647" i="2"/>
  <c r="R2647" i="2" s="1"/>
  <c r="O2647" i="2"/>
  <c r="P2647" i="2" s="1"/>
  <c r="X2646" i="2"/>
  <c r="V2646" i="2"/>
  <c r="T2646" i="2"/>
  <c r="Q2646" i="2"/>
  <c r="R2646" i="2" s="1"/>
  <c r="O2646" i="2"/>
  <c r="P2646" i="2" s="1"/>
  <c r="X2645" i="2"/>
  <c r="V2645" i="2"/>
  <c r="T2645" i="2"/>
  <c r="Q2645" i="2"/>
  <c r="R2645" i="2" s="1"/>
  <c r="O2645" i="2"/>
  <c r="P2645" i="2" s="1"/>
  <c r="X2644" i="2"/>
  <c r="V2644" i="2"/>
  <c r="T2644" i="2"/>
  <c r="Q2644" i="2"/>
  <c r="R2644" i="2" s="1"/>
  <c r="O2644" i="2"/>
  <c r="P2644" i="2" s="1"/>
  <c r="X2643" i="2"/>
  <c r="V2643" i="2"/>
  <c r="T2643" i="2"/>
  <c r="Q2643" i="2"/>
  <c r="R2643" i="2" s="1"/>
  <c r="O2643" i="2"/>
  <c r="P2643" i="2" s="1"/>
  <c r="X2642" i="2"/>
  <c r="V2642" i="2"/>
  <c r="T2642" i="2"/>
  <c r="Q2642" i="2"/>
  <c r="R2642" i="2" s="1"/>
  <c r="O2642" i="2"/>
  <c r="P2642" i="2" s="1"/>
  <c r="X2641" i="2"/>
  <c r="V2641" i="2"/>
  <c r="T2641" i="2"/>
  <c r="Q2641" i="2"/>
  <c r="R2641" i="2" s="1"/>
  <c r="O2641" i="2"/>
  <c r="P2641" i="2" s="1"/>
  <c r="X2640" i="2"/>
  <c r="V2640" i="2"/>
  <c r="T2640" i="2"/>
  <c r="Q2640" i="2"/>
  <c r="R2640" i="2" s="1"/>
  <c r="O2640" i="2"/>
  <c r="P2640" i="2" s="1"/>
  <c r="X2639" i="2"/>
  <c r="V2639" i="2"/>
  <c r="T2639" i="2"/>
  <c r="Q2639" i="2"/>
  <c r="R2639" i="2" s="1"/>
  <c r="O2639" i="2"/>
  <c r="P2639" i="2" s="1"/>
  <c r="X2638" i="2"/>
  <c r="V2638" i="2"/>
  <c r="T2638" i="2"/>
  <c r="Q2638" i="2"/>
  <c r="R2638" i="2" s="1"/>
  <c r="O2638" i="2"/>
  <c r="P2638" i="2" s="1"/>
  <c r="X2637" i="2"/>
  <c r="V2637" i="2"/>
  <c r="T2637" i="2"/>
  <c r="Q2637" i="2"/>
  <c r="R2637" i="2" s="1"/>
  <c r="O2637" i="2"/>
  <c r="P2637" i="2" s="1"/>
  <c r="X2636" i="2"/>
  <c r="V2636" i="2"/>
  <c r="T2636" i="2"/>
  <c r="Q2636" i="2"/>
  <c r="R2636" i="2" s="1"/>
  <c r="O2636" i="2"/>
  <c r="P2636" i="2" s="1"/>
  <c r="X2635" i="2"/>
  <c r="V2635" i="2"/>
  <c r="T2635" i="2"/>
  <c r="Q2635" i="2"/>
  <c r="R2635" i="2" s="1"/>
  <c r="O2635" i="2"/>
  <c r="P2635" i="2" s="1"/>
  <c r="X2634" i="2"/>
  <c r="V2634" i="2"/>
  <c r="T2634" i="2"/>
  <c r="Q2634" i="2"/>
  <c r="R2634" i="2" s="1"/>
  <c r="O2634" i="2"/>
  <c r="P2634" i="2" s="1"/>
  <c r="X2633" i="2"/>
  <c r="V2633" i="2"/>
  <c r="T2633" i="2"/>
  <c r="Q2633" i="2"/>
  <c r="R2633" i="2" s="1"/>
  <c r="O2633" i="2"/>
  <c r="P2633" i="2" s="1"/>
  <c r="Z2632" i="2"/>
  <c r="X2632" i="2"/>
  <c r="V2632" i="2"/>
  <c r="T2632" i="2"/>
  <c r="R2632" i="2"/>
  <c r="P2632" i="2"/>
  <c r="X2631" i="2"/>
  <c r="V2631" i="2"/>
  <c r="T2631" i="2"/>
  <c r="Q2631" i="2"/>
  <c r="R2631" i="2" s="1"/>
  <c r="O2631" i="2"/>
  <c r="P2631" i="2" s="1"/>
  <c r="X2630" i="2"/>
  <c r="V2630" i="2"/>
  <c r="T2630" i="2"/>
  <c r="Q2630" i="2"/>
  <c r="R2630" i="2" s="1"/>
  <c r="O2630" i="2"/>
  <c r="P2630" i="2" s="1"/>
  <c r="X2629" i="2"/>
  <c r="V2629" i="2"/>
  <c r="T2629" i="2"/>
  <c r="Q2629" i="2"/>
  <c r="R2629" i="2" s="1"/>
  <c r="O2629" i="2"/>
  <c r="P2629" i="2" s="1"/>
  <c r="X2628" i="2"/>
  <c r="V2628" i="2"/>
  <c r="T2628" i="2"/>
  <c r="Q2628" i="2"/>
  <c r="R2628" i="2" s="1"/>
  <c r="O2628" i="2"/>
  <c r="P2628" i="2" s="1"/>
  <c r="X2627" i="2"/>
  <c r="V2627" i="2"/>
  <c r="T2627" i="2"/>
  <c r="Q2627" i="2"/>
  <c r="R2627" i="2" s="1"/>
  <c r="O2627" i="2"/>
  <c r="P2627" i="2" s="1"/>
  <c r="X2626" i="2"/>
  <c r="V2626" i="2"/>
  <c r="T2626" i="2"/>
  <c r="Q2626" i="2"/>
  <c r="R2626" i="2" s="1"/>
  <c r="O2626" i="2"/>
  <c r="P2626" i="2" s="1"/>
  <c r="X2625" i="2"/>
  <c r="V2625" i="2"/>
  <c r="T2625" i="2"/>
  <c r="Q2625" i="2"/>
  <c r="R2625" i="2" s="1"/>
  <c r="O2625" i="2"/>
  <c r="P2625" i="2" s="1"/>
  <c r="X2624" i="2"/>
  <c r="V2624" i="2"/>
  <c r="T2624" i="2"/>
  <c r="Q2624" i="2"/>
  <c r="R2624" i="2" s="1"/>
  <c r="O2624" i="2"/>
  <c r="P2624" i="2" s="1"/>
  <c r="X2623" i="2"/>
  <c r="V2623" i="2"/>
  <c r="T2623" i="2"/>
  <c r="Q2623" i="2"/>
  <c r="R2623" i="2" s="1"/>
  <c r="O2623" i="2"/>
  <c r="P2623" i="2" s="1"/>
  <c r="X2622" i="2"/>
  <c r="V2622" i="2"/>
  <c r="T2622" i="2"/>
  <c r="Q2622" i="2"/>
  <c r="R2622" i="2" s="1"/>
  <c r="O2622" i="2"/>
  <c r="P2622" i="2" s="1"/>
  <c r="X2621" i="2"/>
  <c r="V2621" i="2"/>
  <c r="T2621" i="2"/>
  <c r="Q2621" i="2"/>
  <c r="R2621" i="2" s="1"/>
  <c r="O2621" i="2"/>
  <c r="P2621" i="2" s="1"/>
  <c r="X2620" i="2"/>
  <c r="V2620" i="2"/>
  <c r="T2620" i="2"/>
  <c r="Q2620" i="2"/>
  <c r="R2620" i="2" s="1"/>
  <c r="O2620" i="2"/>
  <c r="P2620" i="2" s="1"/>
  <c r="X2619" i="2"/>
  <c r="V2619" i="2"/>
  <c r="T2619" i="2"/>
  <c r="Q2619" i="2"/>
  <c r="R2619" i="2" s="1"/>
  <c r="O2619" i="2"/>
  <c r="P2619" i="2" s="1"/>
  <c r="X2618" i="2"/>
  <c r="V2618" i="2"/>
  <c r="T2618" i="2"/>
  <c r="Q2618" i="2"/>
  <c r="R2618" i="2" s="1"/>
  <c r="O2618" i="2"/>
  <c r="P2618" i="2" s="1"/>
  <c r="X2617" i="2"/>
  <c r="V2617" i="2"/>
  <c r="T2617" i="2"/>
  <c r="Q2617" i="2"/>
  <c r="R2617" i="2" s="1"/>
  <c r="O2617" i="2"/>
  <c r="P2617" i="2" s="1"/>
  <c r="Z2616" i="2"/>
  <c r="X2616" i="2"/>
  <c r="V2616" i="2"/>
  <c r="T2616" i="2"/>
  <c r="R2616" i="2"/>
  <c r="P2616" i="2"/>
  <c r="X2615" i="2"/>
  <c r="V2615" i="2"/>
  <c r="T2615" i="2"/>
  <c r="Q2615" i="2"/>
  <c r="R2615" i="2" s="1"/>
  <c r="O2615" i="2"/>
  <c r="P2615" i="2" s="1"/>
  <c r="X2614" i="2"/>
  <c r="V2614" i="2"/>
  <c r="T2614" i="2"/>
  <c r="Q2614" i="2"/>
  <c r="R2614" i="2" s="1"/>
  <c r="O2614" i="2"/>
  <c r="P2614" i="2" s="1"/>
  <c r="X2613" i="2"/>
  <c r="V2613" i="2"/>
  <c r="T2613" i="2"/>
  <c r="Q2613" i="2"/>
  <c r="R2613" i="2" s="1"/>
  <c r="O2613" i="2"/>
  <c r="P2613" i="2" s="1"/>
  <c r="X2612" i="2"/>
  <c r="V2612" i="2"/>
  <c r="T2612" i="2"/>
  <c r="Q2612" i="2"/>
  <c r="R2612" i="2" s="1"/>
  <c r="O2612" i="2"/>
  <c r="P2612" i="2" s="1"/>
  <c r="X2611" i="2"/>
  <c r="V2611" i="2"/>
  <c r="T2611" i="2"/>
  <c r="Q2611" i="2"/>
  <c r="R2611" i="2" s="1"/>
  <c r="O2611" i="2"/>
  <c r="P2611" i="2" s="1"/>
  <c r="X2610" i="2"/>
  <c r="V2610" i="2"/>
  <c r="T2610" i="2"/>
  <c r="Q2610" i="2"/>
  <c r="R2610" i="2" s="1"/>
  <c r="O2610" i="2"/>
  <c r="P2610" i="2" s="1"/>
  <c r="X2609" i="2"/>
  <c r="V2609" i="2"/>
  <c r="T2609" i="2"/>
  <c r="Q2609" i="2"/>
  <c r="R2609" i="2" s="1"/>
  <c r="O2609" i="2"/>
  <c r="P2609" i="2" s="1"/>
  <c r="X2608" i="2"/>
  <c r="V2608" i="2"/>
  <c r="T2608" i="2"/>
  <c r="Q2608" i="2"/>
  <c r="R2608" i="2" s="1"/>
  <c r="O2608" i="2"/>
  <c r="P2608" i="2" s="1"/>
  <c r="X2607" i="2"/>
  <c r="V2607" i="2"/>
  <c r="T2607" i="2"/>
  <c r="Q2607" i="2"/>
  <c r="R2607" i="2" s="1"/>
  <c r="O2607" i="2"/>
  <c r="P2607" i="2" s="1"/>
  <c r="X2606" i="2"/>
  <c r="V2606" i="2"/>
  <c r="T2606" i="2"/>
  <c r="Q2606" i="2"/>
  <c r="R2606" i="2" s="1"/>
  <c r="O2606" i="2"/>
  <c r="P2606" i="2" s="1"/>
  <c r="X2605" i="2"/>
  <c r="V2605" i="2"/>
  <c r="T2605" i="2"/>
  <c r="Q2605" i="2"/>
  <c r="R2605" i="2" s="1"/>
  <c r="O2605" i="2"/>
  <c r="P2605" i="2" s="1"/>
  <c r="X2604" i="2"/>
  <c r="V2604" i="2"/>
  <c r="T2604" i="2"/>
  <c r="Q2604" i="2"/>
  <c r="R2604" i="2" s="1"/>
  <c r="O2604" i="2"/>
  <c r="P2604" i="2" s="1"/>
  <c r="X2603" i="2"/>
  <c r="V2603" i="2"/>
  <c r="T2603" i="2"/>
  <c r="Q2603" i="2"/>
  <c r="R2603" i="2" s="1"/>
  <c r="O2603" i="2"/>
  <c r="P2603" i="2" s="1"/>
  <c r="X2602" i="2"/>
  <c r="V2602" i="2"/>
  <c r="T2602" i="2"/>
  <c r="Q2602" i="2"/>
  <c r="R2602" i="2" s="1"/>
  <c r="O2602" i="2"/>
  <c r="P2602" i="2" s="1"/>
  <c r="X2601" i="2"/>
  <c r="V2601" i="2"/>
  <c r="T2601" i="2"/>
  <c r="Q2601" i="2"/>
  <c r="R2601" i="2" s="1"/>
  <c r="O2601" i="2"/>
  <c r="P2601" i="2" s="1"/>
  <c r="X2600" i="2"/>
  <c r="V2600" i="2"/>
  <c r="T2600" i="2"/>
  <c r="Q2600" i="2"/>
  <c r="R2600" i="2" s="1"/>
  <c r="O2600" i="2"/>
  <c r="P2600" i="2" s="1"/>
  <c r="X2599" i="2"/>
  <c r="V2599" i="2"/>
  <c r="T2599" i="2"/>
  <c r="Q2599" i="2"/>
  <c r="R2599" i="2" s="1"/>
  <c r="O2599" i="2"/>
  <c r="P2599" i="2" s="1"/>
  <c r="X2598" i="2"/>
  <c r="V2598" i="2"/>
  <c r="T2598" i="2"/>
  <c r="Q2598" i="2"/>
  <c r="R2598" i="2" s="1"/>
  <c r="O2598" i="2"/>
  <c r="P2598" i="2" s="1"/>
  <c r="X2597" i="2"/>
  <c r="V2597" i="2"/>
  <c r="T2597" i="2"/>
  <c r="Q2597" i="2"/>
  <c r="R2597" i="2" s="1"/>
  <c r="O2597" i="2"/>
  <c r="P2597" i="2" s="1"/>
  <c r="X2596" i="2"/>
  <c r="V2596" i="2"/>
  <c r="T2596" i="2"/>
  <c r="Q2596" i="2"/>
  <c r="R2596" i="2" s="1"/>
  <c r="O2596" i="2"/>
  <c r="P2596" i="2" s="1"/>
  <c r="X2595" i="2"/>
  <c r="V2595" i="2"/>
  <c r="T2595" i="2"/>
  <c r="Q2595" i="2"/>
  <c r="R2595" i="2" s="1"/>
  <c r="O2595" i="2"/>
  <c r="P2595" i="2" s="1"/>
  <c r="X2594" i="2"/>
  <c r="V2594" i="2"/>
  <c r="T2594" i="2"/>
  <c r="Q2594" i="2"/>
  <c r="R2594" i="2" s="1"/>
  <c r="O2594" i="2"/>
  <c r="P2594" i="2" s="1"/>
  <c r="X2593" i="2"/>
  <c r="V2593" i="2"/>
  <c r="T2593" i="2"/>
  <c r="Q2593" i="2"/>
  <c r="R2593" i="2" s="1"/>
  <c r="O2593" i="2"/>
  <c r="P2593" i="2" s="1"/>
  <c r="X2592" i="2"/>
  <c r="V2592" i="2"/>
  <c r="T2592" i="2"/>
  <c r="Q2592" i="2"/>
  <c r="R2592" i="2" s="1"/>
  <c r="O2592" i="2"/>
  <c r="P2592" i="2" s="1"/>
  <c r="X2591" i="2"/>
  <c r="V2591" i="2"/>
  <c r="T2591" i="2"/>
  <c r="Q2591" i="2"/>
  <c r="R2591" i="2" s="1"/>
  <c r="O2591" i="2"/>
  <c r="P2591" i="2" s="1"/>
  <c r="X2590" i="2"/>
  <c r="V2590" i="2"/>
  <c r="T2590" i="2"/>
  <c r="Q2590" i="2"/>
  <c r="R2590" i="2" s="1"/>
  <c r="O2590" i="2"/>
  <c r="P2590" i="2" s="1"/>
  <c r="X2589" i="2"/>
  <c r="V2589" i="2"/>
  <c r="T2589" i="2"/>
  <c r="Q2589" i="2"/>
  <c r="R2589" i="2" s="1"/>
  <c r="O2589" i="2"/>
  <c r="P2589" i="2" s="1"/>
  <c r="X2588" i="2"/>
  <c r="V2588" i="2"/>
  <c r="T2588" i="2"/>
  <c r="Q2588" i="2"/>
  <c r="R2588" i="2" s="1"/>
  <c r="O2588" i="2"/>
  <c r="P2588" i="2" s="1"/>
  <c r="X2587" i="2"/>
  <c r="V2587" i="2"/>
  <c r="T2587" i="2"/>
  <c r="Q2587" i="2"/>
  <c r="R2587" i="2" s="1"/>
  <c r="O2587" i="2"/>
  <c r="P2587" i="2" s="1"/>
  <c r="X2586" i="2"/>
  <c r="V2586" i="2"/>
  <c r="T2586" i="2"/>
  <c r="Q2586" i="2"/>
  <c r="R2586" i="2" s="1"/>
  <c r="O2586" i="2"/>
  <c r="P2586" i="2" s="1"/>
  <c r="X2585" i="2"/>
  <c r="V2585" i="2"/>
  <c r="T2585" i="2"/>
  <c r="Q2585" i="2"/>
  <c r="R2585" i="2" s="1"/>
  <c r="O2585" i="2"/>
  <c r="P2585" i="2" s="1"/>
  <c r="X2584" i="2"/>
  <c r="V2584" i="2"/>
  <c r="T2584" i="2"/>
  <c r="Q2584" i="2"/>
  <c r="R2584" i="2" s="1"/>
  <c r="O2584" i="2"/>
  <c r="P2584" i="2" s="1"/>
  <c r="X2583" i="2"/>
  <c r="V2583" i="2"/>
  <c r="T2583" i="2"/>
  <c r="Q2583" i="2"/>
  <c r="R2583" i="2" s="1"/>
  <c r="O2583" i="2"/>
  <c r="P2583" i="2" s="1"/>
  <c r="X2582" i="2"/>
  <c r="V2582" i="2"/>
  <c r="T2582" i="2"/>
  <c r="Q2582" i="2"/>
  <c r="R2582" i="2" s="1"/>
  <c r="O2582" i="2"/>
  <c r="P2582" i="2" s="1"/>
  <c r="X2581" i="2"/>
  <c r="V2581" i="2"/>
  <c r="T2581" i="2"/>
  <c r="Q2581" i="2"/>
  <c r="R2581" i="2" s="1"/>
  <c r="O2581" i="2"/>
  <c r="P2581" i="2" s="1"/>
  <c r="X2580" i="2"/>
  <c r="V2580" i="2"/>
  <c r="T2580" i="2"/>
  <c r="Q2580" i="2"/>
  <c r="R2580" i="2" s="1"/>
  <c r="O2580" i="2"/>
  <c r="P2580" i="2" s="1"/>
  <c r="X2579" i="2"/>
  <c r="V2579" i="2"/>
  <c r="T2579" i="2"/>
  <c r="Q2579" i="2"/>
  <c r="R2579" i="2" s="1"/>
  <c r="O2579" i="2"/>
  <c r="P2579" i="2" s="1"/>
  <c r="X2578" i="2"/>
  <c r="V2578" i="2"/>
  <c r="T2578" i="2"/>
  <c r="Q2578" i="2"/>
  <c r="R2578" i="2" s="1"/>
  <c r="O2578" i="2"/>
  <c r="P2578" i="2" s="1"/>
  <c r="Z2577" i="2"/>
  <c r="X2577" i="2"/>
  <c r="V2577" i="2"/>
  <c r="T2577" i="2"/>
  <c r="R2577" i="2"/>
  <c r="P2577" i="2"/>
  <c r="X2576" i="2"/>
  <c r="V2576" i="2"/>
  <c r="T2576" i="2"/>
  <c r="Q2576" i="2"/>
  <c r="R2576" i="2" s="1"/>
  <c r="O2576" i="2"/>
  <c r="P2576" i="2" s="1"/>
  <c r="Z2575" i="2"/>
  <c r="X2575" i="2"/>
  <c r="V2575" i="2"/>
  <c r="T2575" i="2"/>
  <c r="R2575" i="2"/>
  <c r="P2575" i="2"/>
  <c r="X2574" i="2"/>
  <c r="V2574" i="2"/>
  <c r="T2574" i="2"/>
  <c r="Q2574" i="2"/>
  <c r="R2574" i="2" s="1"/>
  <c r="O2574" i="2"/>
  <c r="P2574" i="2" s="1"/>
  <c r="X2573" i="2"/>
  <c r="V2573" i="2"/>
  <c r="T2573" i="2"/>
  <c r="Q2573" i="2"/>
  <c r="R2573" i="2" s="1"/>
  <c r="O2573" i="2"/>
  <c r="P2573" i="2" s="1"/>
  <c r="X2572" i="2"/>
  <c r="V2572" i="2"/>
  <c r="T2572" i="2"/>
  <c r="Q2572" i="2"/>
  <c r="R2572" i="2" s="1"/>
  <c r="O2572" i="2"/>
  <c r="P2572" i="2" s="1"/>
  <c r="X2571" i="2"/>
  <c r="V2571" i="2"/>
  <c r="T2571" i="2"/>
  <c r="Q2571" i="2"/>
  <c r="R2571" i="2" s="1"/>
  <c r="O2571" i="2"/>
  <c r="P2571" i="2" s="1"/>
  <c r="X2570" i="2"/>
  <c r="V2570" i="2"/>
  <c r="T2570" i="2"/>
  <c r="Q2570" i="2"/>
  <c r="R2570" i="2" s="1"/>
  <c r="O2570" i="2"/>
  <c r="P2570" i="2" s="1"/>
  <c r="X2569" i="2"/>
  <c r="V2569" i="2"/>
  <c r="T2569" i="2"/>
  <c r="Q2569" i="2"/>
  <c r="R2569" i="2" s="1"/>
  <c r="O2569" i="2"/>
  <c r="P2569" i="2" s="1"/>
  <c r="X2568" i="2"/>
  <c r="V2568" i="2"/>
  <c r="T2568" i="2"/>
  <c r="Q2568" i="2"/>
  <c r="R2568" i="2" s="1"/>
  <c r="O2568" i="2"/>
  <c r="P2568" i="2" s="1"/>
  <c r="X2567" i="2"/>
  <c r="V2567" i="2"/>
  <c r="T2567" i="2"/>
  <c r="Q2567" i="2"/>
  <c r="R2567" i="2" s="1"/>
  <c r="O2567" i="2"/>
  <c r="P2567" i="2" s="1"/>
  <c r="X2566" i="2"/>
  <c r="V2566" i="2"/>
  <c r="T2566" i="2"/>
  <c r="Q2566" i="2"/>
  <c r="R2566" i="2" s="1"/>
  <c r="O2566" i="2"/>
  <c r="P2566" i="2" s="1"/>
  <c r="X2565" i="2"/>
  <c r="V2565" i="2"/>
  <c r="T2565" i="2"/>
  <c r="Q2565" i="2"/>
  <c r="R2565" i="2" s="1"/>
  <c r="O2565" i="2"/>
  <c r="P2565" i="2" s="1"/>
  <c r="X2564" i="2"/>
  <c r="V2564" i="2"/>
  <c r="T2564" i="2"/>
  <c r="Q2564" i="2"/>
  <c r="R2564" i="2" s="1"/>
  <c r="O2564" i="2"/>
  <c r="P2564" i="2" s="1"/>
  <c r="X2563" i="2"/>
  <c r="V2563" i="2"/>
  <c r="T2563" i="2"/>
  <c r="Q2563" i="2"/>
  <c r="R2563" i="2" s="1"/>
  <c r="O2563" i="2"/>
  <c r="P2563" i="2" s="1"/>
  <c r="X2562" i="2"/>
  <c r="V2562" i="2"/>
  <c r="T2562" i="2"/>
  <c r="Q2562" i="2"/>
  <c r="R2562" i="2" s="1"/>
  <c r="O2562" i="2"/>
  <c r="P2562" i="2" s="1"/>
  <c r="X2561" i="2"/>
  <c r="V2561" i="2"/>
  <c r="T2561" i="2"/>
  <c r="Q2561" i="2"/>
  <c r="R2561" i="2" s="1"/>
  <c r="O2561" i="2"/>
  <c r="P2561" i="2" s="1"/>
  <c r="X2560" i="2"/>
  <c r="V2560" i="2"/>
  <c r="T2560" i="2"/>
  <c r="Q2560" i="2"/>
  <c r="R2560" i="2" s="1"/>
  <c r="O2560" i="2"/>
  <c r="P2560" i="2" s="1"/>
  <c r="X2559" i="2"/>
  <c r="V2559" i="2"/>
  <c r="T2559" i="2"/>
  <c r="Q2559" i="2"/>
  <c r="R2559" i="2" s="1"/>
  <c r="O2559" i="2"/>
  <c r="P2559" i="2" s="1"/>
  <c r="X2558" i="2"/>
  <c r="V2558" i="2"/>
  <c r="T2558" i="2"/>
  <c r="Q2558" i="2"/>
  <c r="R2558" i="2" s="1"/>
  <c r="O2558" i="2"/>
  <c r="P2558" i="2" s="1"/>
  <c r="X2557" i="2"/>
  <c r="V2557" i="2"/>
  <c r="T2557" i="2"/>
  <c r="Q2557" i="2"/>
  <c r="R2557" i="2" s="1"/>
  <c r="O2557" i="2"/>
  <c r="P2557" i="2" s="1"/>
  <c r="X2556" i="2"/>
  <c r="V2556" i="2"/>
  <c r="T2556" i="2"/>
  <c r="Q2556" i="2"/>
  <c r="R2556" i="2" s="1"/>
  <c r="O2556" i="2"/>
  <c r="P2556" i="2" s="1"/>
  <c r="X2555" i="2"/>
  <c r="V2555" i="2"/>
  <c r="T2555" i="2"/>
  <c r="Q2555" i="2"/>
  <c r="R2555" i="2" s="1"/>
  <c r="O2555" i="2"/>
  <c r="P2555" i="2" s="1"/>
  <c r="X2554" i="2"/>
  <c r="V2554" i="2"/>
  <c r="T2554" i="2"/>
  <c r="Q2554" i="2"/>
  <c r="R2554" i="2" s="1"/>
  <c r="O2554" i="2"/>
  <c r="P2554" i="2" s="1"/>
  <c r="Z2553" i="2"/>
  <c r="X2553" i="2"/>
  <c r="V2553" i="2"/>
  <c r="T2553" i="2"/>
  <c r="R2553" i="2"/>
  <c r="P2553" i="2"/>
  <c r="X2552" i="2"/>
  <c r="V2552" i="2"/>
  <c r="T2552" i="2"/>
  <c r="Q2552" i="2"/>
  <c r="R2552" i="2" s="1"/>
  <c r="O2552" i="2"/>
  <c r="P2552" i="2" s="1"/>
  <c r="X2551" i="2"/>
  <c r="V2551" i="2"/>
  <c r="T2551" i="2"/>
  <c r="Q2551" i="2"/>
  <c r="R2551" i="2" s="1"/>
  <c r="O2551" i="2"/>
  <c r="P2551" i="2" s="1"/>
  <c r="X2550" i="2"/>
  <c r="V2550" i="2"/>
  <c r="T2550" i="2"/>
  <c r="Q2550" i="2"/>
  <c r="R2550" i="2" s="1"/>
  <c r="O2550" i="2"/>
  <c r="P2550" i="2" s="1"/>
  <c r="X2549" i="2"/>
  <c r="V2549" i="2"/>
  <c r="T2549" i="2"/>
  <c r="Q2549" i="2"/>
  <c r="R2549" i="2" s="1"/>
  <c r="O2549" i="2"/>
  <c r="P2549" i="2" s="1"/>
  <c r="X2548" i="2"/>
  <c r="V2548" i="2"/>
  <c r="T2548" i="2"/>
  <c r="Q2548" i="2"/>
  <c r="R2548" i="2" s="1"/>
  <c r="O2548" i="2"/>
  <c r="P2548" i="2" s="1"/>
  <c r="X2547" i="2"/>
  <c r="V2547" i="2"/>
  <c r="T2547" i="2"/>
  <c r="Q2547" i="2"/>
  <c r="R2547" i="2" s="1"/>
  <c r="O2547" i="2"/>
  <c r="P2547" i="2" s="1"/>
  <c r="X2546" i="2"/>
  <c r="V2546" i="2"/>
  <c r="T2546" i="2"/>
  <c r="Q2546" i="2"/>
  <c r="R2546" i="2" s="1"/>
  <c r="O2546" i="2"/>
  <c r="P2546" i="2" s="1"/>
  <c r="X2545" i="2"/>
  <c r="V2545" i="2"/>
  <c r="T2545" i="2"/>
  <c r="Q2545" i="2"/>
  <c r="R2545" i="2" s="1"/>
  <c r="O2545" i="2"/>
  <c r="P2545" i="2" s="1"/>
  <c r="X2544" i="2"/>
  <c r="V2544" i="2"/>
  <c r="T2544" i="2"/>
  <c r="Q2544" i="2"/>
  <c r="R2544" i="2" s="1"/>
  <c r="O2544" i="2"/>
  <c r="P2544" i="2" s="1"/>
  <c r="X2543" i="2"/>
  <c r="V2543" i="2"/>
  <c r="T2543" i="2"/>
  <c r="Q2543" i="2"/>
  <c r="R2543" i="2" s="1"/>
  <c r="O2543" i="2"/>
  <c r="P2543" i="2" s="1"/>
  <c r="X2542" i="2"/>
  <c r="V2542" i="2"/>
  <c r="T2542" i="2"/>
  <c r="Q2542" i="2"/>
  <c r="R2542" i="2" s="1"/>
  <c r="O2542" i="2"/>
  <c r="P2542" i="2" s="1"/>
  <c r="X2541" i="2"/>
  <c r="V2541" i="2"/>
  <c r="T2541" i="2"/>
  <c r="Q2541" i="2"/>
  <c r="R2541" i="2" s="1"/>
  <c r="O2541" i="2"/>
  <c r="P2541" i="2" s="1"/>
  <c r="X2540" i="2"/>
  <c r="V2540" i="2"/>
  <c r="T2540" i="2"/>
  <c r="Q2540" i="2"/>
  <c r="R2540" i="2" s="1"/>
  <c r="O2540" i="2"/>
  <c r="P2540" i="2" s="1"/>
  <c r="X2539" i="2"/>
  <c r="V2539" i="2"/>
  <c r="T2539" i="2"/>
  <c r="Q2539" i="2"/>
  <c r="R2539" i="2" s="1"/>
  <c r="O2539" i="2"/>
  <c r="P2539" i="2" s="1"/>
  <c r="X2538" i="2"/>
  <c r="V2538" i="2"/>
  <c r="T2538" i="2"/>
  <c r="Q2538" i="2"/>
  <c r="R2538" i="2" s="1"/>
  <c r="O2538" i="2"/>
  <c r="P2538" i="2" s="1"/>
  <c r="X2537" i="2"/>
  <c r="V2537" i="2"/>
  <c r="T2537" i="2"/>
  <c r="Q2537" i="2"/>
  <c r="R2537" i="2" s="1"/>
  <c r="O2537" i="2"/>
  <c r="P2537" i="2" s="1"/>
  <c r="X2536" i="2"/>
  <c r="V2536" i="2"/>
  <c r="T2536" i="2"/>
  <c r="Q2536" i="2"/>
  <c r="R2536" i="2" s="1"/>
  <c r="O2536" i="2"/>
  <c r="P2536" i="2" s="1"/>
  <c r="X2535" i="2"/>
  <c r="V2535" i="2"/>
  <c r="T2535" i="2"/>
  <c r="Q2535" i="2"/>
  <c r="R2535" i="2" s="1"/>
  <c r="O2535" i="2"/>
  <c r="P2535" i="2" s="1"/>
  <c r="X2534" i="2"/>
  <c r="V2534" i="2"/>
  <c r="T2534" i="2"/>
  <c r="Q2534" i="2"/>
  <c r="R2534" i="2" s="1"/>
  <c r="O2534" i="2"/>
  <c r="P2534" i="2" s="1"/>
  <c r="X2533" i="2"/>
  <c r="V2533" i="2"/>
  <c r="T2533" i="2"/>
  <c r="Q2533" i="2"/>
  <c r="R2533" i="2" s="1"/>
  <c r="O2533" i="2"/>
  <c r="P2533" i="2" s="1"/>
  <c r="X2532" i="2"/>
  <c r="V2532" i="2"/>
  <c r="T2532" i="2"/>
  <c r="Q2532" i="2"/>
  <c r="R2532" i="2" s="1"/>
  <c r="O2532" i="2"/>
  <c r="P2532" i="2" s="1"/>
  <c r="X2531" i="2"/>
  <c r="V2531" i="2"/>
  <c r="T2531" i="2"/>
  <c r="Q2531" i="2"/>
  <c r="R2531" i="2" s="1"/>
  <c r="O2531" i="2"/>
  <c r="P2531" i="2" s="1"/>
  <c r="X2530" i="2"/>
  <c r="V2530" i="2"/>
  <c r="T2530" i="2"/>
  <c r="Q2530" i="2"/>
  <c r="R2530" i="2" s="1"/>
  <c r="O2530" i="2"/>
  <c r="P2530" i="2" s="1"/>
  <c r="X2529" i="2"/>
  <c r="V2529" i="2"/>
  <c r="T2529" i="2"/>
  <c r="Q2529" i="2"/>
  <c r="R2529" i="2" s="1"/>
  <c r="O2529" i="2"/>
  <c r="P2529" i="2" s="1"/>
  <c r="X2528" i="2"/>
  <c r="V2528" i="2"/>
  <c r="T2528" i="2"/>
  <c r="Q2528" i="2"/>
  <c r="R2528" i="2" s="1"/>
  <c r="O2528" i="2"/>
  <c r="P2528" i="2" s="1"/>
  <c r="X2527" i="2"/>
  <c r="V2527" i="2"/>
  <c r="T2527" i="2"/>
  <c r="Q2527" i="2"/>
  <c r="R2527" i="2" s="1"/>
  <c r="O2527" i="2"/>
  <c r="P2527" i="2" s="1"/>
  <c r="X2526" i="2"/>
  <c r="V2526" i="2"/>
  <c r="T2526" i="2"/>
  <c r="Q2526" i="2"/>
  <c r="R2526" i="2" s="1"/>
  <c r="O2526" i="2"/>
  <c r="P2526" i="2" s="1"/>
  <c r="X2525" i="2"/>
  <c r="V2525" i="2"/>
  <c r="T2525" i="2"/>
  <c r="Q2525" i="2"/>
  <c r="R2525" i="2" s="1"/>
  <c r="O2525" i="2"/>
  <c r="P2525" i="2" s="1"/>
  <c r="X2524" i="2"/>
  <c r="V2524" i="2"/>
  <c r="T2524" i="2"/>
  <c r="Q2524" i="2"/>
  <c r="R2524" i="2" s="1"/>
  <c r="O2524" i="2"/>
  <c r="P2524" i="2" s="1"/>
  <c r="X2523" i="2"/>
  <c r="V2523" i="2"/>
  <c r="T2523" i="2"/>
  <c r="Q2523" i="2"/>
  <c r="R2523" i="2" s="1"/>
  <c r="O2523" i="2"/>
  <c r="P2523" i="2" s="1"/>
  <c r="X2522" i="2"/>
  <c r="V2522" i="2"/>
  <c r="T2522" i="2"/>
  <c r="Q2522" i="2"/>
  <c r="R2522" i="2" s="1"/>
  <c r="O2522" i="2"/>
  <c r="P2522" i="2" s="1"/>
  <c r="X2521" i="2"/>
  <c r="V2521" i="2"/>
  <c r="T2521" i="2"/>
  <c r="Q2521" i="2"/>
  <c r="R2521" i="2" s="1"/>
  <c r="O2521" i="2"/>
  <c r="P2521" i="2" s="1"/>
  <c r="X2520" i="2"/>
  <c r="V2520" i="2"/>
  <c r="T2520" i="2"/>
  <c r="Q2520" i="2"/>
  <c r="R2520" i="2" s="1"/>
  <c r="O2520" i="2"/>
  <c r="P2520" i="2" s="1"/>
  <c r="X2519" i="2"/>
  <c r="V2519" i="2"/>
  <c r="T2519" i="2"/>
  <c r="Q2519" i="2"/>
  <c r="R2519" i="2" s="1"/>
  <c r="O2519" i="2"/>
  <c r="P2519" i="2" s="1"/>
  <c r="X2518" i="2"/>
  <c r="V2518" i="2"/>
  <c r="T2518" i="2"/>
  <c r="Q2518" i="2"/>
  <c r="R2518" i="2" s="1"/>
  <c r="O2518" i="2"/>
  <c r="P2518" i="2" s="1"/>
  <c r="X2517" i="2"/>
  <c r="V2517" i="2"/>
  <c r="T2517" i="2"/>
  <c r="Q2517" i="2"/>
  <c r="R2517" i="2" s="1"/>
  <c r="O2517" i="2"/>
  <c r="P2517" i="2" s="1"/>
  <c r="X2516" i="2"/>
  <c r="V2516" i="2"/>
  <c r="T2516" i="2"/>
  <c r="Q2516" i="2"/>
  <c r="R2516" i="2" s="1"/>
  <c r="O2516" i="2"/>
  <c r="P2516" i="2" s="1"/>
  <c r="X2515" i="2"/>
  <c r="V2515" i="2"/>
  <c r="T2515" i="2"/>
  <c r="Q2515" i="2"/>
  <c r="R2515" i="2" s="1"/>
  <c r="O2515" i="2"/>
  <c r="P2515" i="2" s="1"/>
  <c r="X2514" i="2"/>
  <c r="V2514" i="2"/>
  <c r="T2514" i="2"/>
  <c r="Q2514" i="2"/>
  <c r="R2514" i="2" s="1"/>
  <c r="O2514" i="2"/>
  <c r="P2514" i="2" s="1"/>
  <c r="X2513" i="2"/>
  <c r="V2513" i="2"/>
  <c r="T2513" i="2"/>
  <c r="Q2513" i="2"/>
  <c r="R2513" i="2" s="1"/>
  <c r="O2513" i="2"/>
  <c r="P2513" i="2" s="1"/>
  <c r="X2512" i="2"/>
  <c r="V2512" i="2"/>
  <c r="T2512" i="2"/>
  <c r="Q2512" i="2"/>
  <c r="R2512" i="2" s="1"/>
  <c r="O2512" i="2"/>
  <c r="P2512" i="2" s="1"/>
  <c r="X2511" i="2"/>
  <c r="V2511" i="2"/>
  <c r="T2511" i="2"/>
  <c r="Q2511" i="2"/>
  <c r="R2511" i="2" s="1"/>
  <c r="O2511" i="2"/>
  <c r="P2511" i="2" s="1"/>
  <c r="X2510" i="2"/>
  <c r="V2510" i="2"/>
  <c r="T2510" i="2"/>
  <c r="Q2510" i="2"/>
  <c r="R2510" i="2" s="1"/>
  <c r="O2510" i="2"/>
  <c r="P2510" i="2" s="1"/>
  <c r="X2509" i="2"/>
  <c r="V2509" i="2"/>
  <c r="T2509" i="2"/>
  <c r="Q2509" i="2"/>
  <c r="R2509" i="2" s="1"/>
  <c r="O2509" i="2"/>
  <c r="P2509" i="2" s="1"/>
  <c r="X2508" i="2"/>
  <c r="V2508" i="2"/>
  <c r="T2508" i="2"/>
  <c r="Q2508" i="2"/>
  <c r="R2508" i="2" s="1"/>
  <c r="O2508" i="2"/>
  <c r="P2508" i="2" s="1"/>
  <c r="X2507" i="2"/>
  <c r="V2507" i="2"/>
  <c r="T2507" i="2"/>
  <c r="Q2507" i="2"/>
  <c r="R2507" i="2" s="1"/>
  <c r="O2507" i="2"/>
  <c r="P2507" i="2" s="1"/>
  <c r="X2506" i="2"/>
  <c r="V2506" i="2"/>
  <c r="T2506" i="2"/>
  <c r="Q2506" i="2"/>
  <c r="R2506" i="2" s="1"/>
  <c r="O2506" i="2"/>
  <c r="P2506" i="2" s="1"/>
  <c r="X2505" i="2"/>
  <c r="V2505" i="2"/>
  <c r="T2505" i="2"/>
  <c r="Q2505" i="2"/>
  <c r="R2505" i="2" s="1"/>
  <c r="O2505" i="2"/>
  <c r="P2505" i="2" s="1"/>
  <c r="X2504" i="2"/>
  <c r="V2504" i="2"/>
  <c r="T2504" i="2"/>
  <c r="Q2504" i="2"/>
  <c r="R2504" i="2" s="1"/>
  <c r="O2504" i="2"/>
  <c r="P2504" i="2" s="1"/>
  <c r="X2503" i="2"/>
  <c r="V2503" i="2"/>
  <c r="T2503" i="2"/>
  <c r="Q2503" i="2"/>
  <c r="R2503" i="2" s="1"/>
  <c r="O2503" i="2"/>
  <c r="P2503" i="2" s="1"/>
  <c r="X2502" i="2"/>
  <c r="V2502" i="2"/>
  <c r="T2502" i="2"/>
  <c r="Q2502" i="2"/>
  <c r="R2502" i="2" s="1"/>
  <c r="O2502" i="2"/>
  <c r="P2502" i="2" s="1"/>
  <c r="X2501" i="2"/>
  <c r="V2501" i="2"/>
  <c r="T2501" i="2"/>
  <c r="Q2501" i="2"/>
  <c r="R2501" i="2" s="1"/>
  <c r="O2501" i="2"/>
  <c r="P2501" i="2" s="1"/>
  <c r="X2500" i="2"/>
  <c r="V2500" i="2"/>
  <c r="T2500" i="2"/>
  <c r="Q2500" i="2"/>
  <c r="R2500" i="2" s="1"/>
  <c r="O2500" i="2"/>
  <c r="P2500" i="2" s="1"/>
  <c r="X2499" i="2"/>
  <c r="V2499" i="2"/>
  <c r="T2499" i="2"/>
  <c r="Q2499" i="2"/>
  <c r="R2499" i="2" s="1"/>
  <c r="O2499" i="2"/>
  <c r="P2499" i="2" s="1"/>
  <c r="X2498" i="2"/>
  <c r="V2498" i="2"/>
  <c r="T2498" i="2"/>
  <c r="Q2498" i="2"/>
  <c r="R2498" i="2" s="1"/>
  <c r="O2498" i="2"/>
  <c r="P2498" i="2" s="1"/>
  <c r="X2497" i="2"/>
  <c r="V2497" i="2"/>
  <c r="T2497" i="2"/>
  <c r="Q2497" i="2"/>
  <c r="R2497" i="2" s="1"/>
  <c r="O2497" i="2"/>
  <c r="P2497" i="2" s="1"/>
  <c r="X2496" i="2"/>
  <c r="V2496" i="2"/>
  <c r="T2496" i="2"/>
  <c r="Q2496" i="2"/>
  <c r="R2496" i="2" s="1"/>
  <c r="O2496" i="2"/>
  <c r="P2496" i="2" s="1"/>
  <c r="X2495" i="2"/>
  <c r="V2495" i="2"/>
  <c r="T2495" i="2"/>
  <c r="Q2495" i="2"/>
  <c r="R2495" i="2" s="1"/>
  <c r="O2495" i="2"/>
  <c r="P2495" i="2" s="1"/>
  <c r="X2494" i="2"/>
  <c r="V2494" i="2"/>
  <c r="T2494" i="2"/>
  <c r="Q2494" i="2"/>
  <c r="R2494" i="2" s="1"/>
  <c r="O2494" i="2"/>
  <c r="P2494" i="2" s="1"/>
  <c r="X2493" i="2"/>
  <c r="V2493" i="2"/>
  <c r="T2493" i="2"/>
  <c r="Q2493" i="2"/>
  <c r="R2493" i="2" s="1"/>
  <c r="O2493" i="2"/>
  <c r="P2493" i="2" s="1"/>
  <c r="X2492" i="2"/>
  <c r="V2492" i="2"/>
  <c r="T2492" i="2"/>
  <c r="Q2492" i="2"/>
  <c r="R2492" i="2" s="1"/>
  <c r="O2492" i="2"/>
  <c r="P2492" i="2" s="1"/>
  <c r="X2491" i="2"/>
  <c r="V2491" i="2"/>
  <c r="T2491" i="2"/>
  <c r="Q2491" i="2"/>
  <c r="R2491" i="2" s="1"/>
  <c r="O2491" i="2"/>
  <c r="P2491" i="2" s="1"/>
  <c r="X2490" i="2"/>
  <c r="V2490" i="2"/>
  <c r="T2490" i="2"/>
  <c r="Q2490" i="2"/>
  <c r="R2490" i="2" s="1"/>
  <c r="O2490" i="2"/>
  <c r="P2490" i="2" s="1"/>
  <c r="X2489" i="2"/>
  <c r="V2489" i="2"/>
  <c r="T2489" i="2"/>
  <c r="Q2489" i="2"/>
  <c r="R2489" i="2" s="1"/>
  <c r="O2489" i="2"/>
  <c r="P2489" i="2" s="1"/>
  <c r="X2488" i="2"/>
  <c r="V2488" i="2"/>
  <c r="T2488" i="2"/>
  <c r="Q2488" i="2"/>
  <c r="R2488" i="2" s="1"/>
  <c r="O2488" i="2"/>
  <c r="P2488" i="2" s="1"/>
  <c r="X2487" i="2"/>
  <c r="V2487" i="2"/>
  <c r="T2487" i="2"/>
  <c r="Q2487" i="2"/>
  <c r="R2487" i="2" s="1"/>
  <c r="O2487" i="2"/>
  <c r="P2487" i="2" s="1"/>
  <c r="X2486" i="2"/>
  <c r="V2486" i="2"/>
  <c r="T2486" i="2"/>
  <c r="Q2486" i="2"/>
  <c r="R2486" i="2" s="1"/>
  <c r="O2486" i="2"/>
  <c r="P2486" i="2" s="1"/>
  <c r="X2485" i="2"/>
  <c r="V2485" i="2"/>
  <c r="T2485" i="2"/>
  <c r="Q2485" i="2"/>
  <c r="R2485" i="2" s="1"/>
  <c r="O2485" i="2"/>
  <c r="P2485" i="2" s="1"/>
  <c r="X2484" i="2"/>
  <c r="V2484" i="2"/>
  <c r="T2484" i="2"/>
  <c r="Q2484" i="2"/>
  <c r="R2484" i="2" s="1"/>
  <c r="O2484" i="2"/>
  <c r="P2484" i="2" s="1"/>
  <c r="X2483" i="2"/>
  <c r="V2483" i="2"/>
  <c r="T2483" i="2"/>
  <c r="Q2483" i="2"/>
  <c r="R2483" i="2" s="1"/>
  <c r="O2483" i="2"/>
  <c r="P2483" i="2" s="1"/>
  <c r="X2482" i="2"/>
  <c r="V2482" i="2"/>
  <c r="T2482" i="2"/>
  <c r="Q2482" i="2"/>
  <c r="R2482" i="2" s="1"/>
  <c r="O2482" i="2"/>
  <c r="P2482" i="2" s="1"/>
  <c r="X2481" i="2"/>
  <c r="V2481" i="2"/>
  <c r="T2481" i="2"/>
  <c r="Q2481" i="2"/>
  <c r="R2481" i="2" s="1"/>
  <c r="O2481" i="2"/>
  <c r="P2481" i="2" s="1"/>
  <c r="X2480" i="2"/>
  <c r="V2480" i="2"/>
  <c r="T2480" i="2"/>
  <c r="Q2480" i="2"/>
  <c r="R2480" i="2" s="1"/>
  <c r="O2480" i="2"/>
  <c r="P2480" i="2" s="1"/>
  <c r="X2479" i="2"/>
  <c r="V2479" i="2"/>
  <c r="T2479" i="2"/>
  <c r="Q2479" i="2"/>
  <c r="R2479" i="2" s="1"/>
  <c r="O2479" i="2"/>
  <c r="P2479" i="2" s="1"/>
  <c r="X2478" i="2"/>
  <c r="V2478" i="2"/>
  <c r="T2478" i="2"/>
  <c r="Q2478" i="2"/>
  <c r="R2478" i="2" s="1"/>
  <c r="O2478" i="2"/>
  <c r="P2478" i="2" s="1"/>
  <c r="X2477" i="2"/>
  <c r="V2477" i="2"/>
  <c r="T2477" i="2"/>
  <c r="Q2477" i="2"/>
  <c r="R2477" i="2" s="1"/>
  <c r="O2477" i="2"/>
  <c r="P2477" i="2" s="1"/>
  <c r="X2476" i="2"/>
  <c r="V2476" i="2"/>
  <c r="T2476" i="2"/>
  <c r="Q2476" i="2"/>
  <c r="R2476" i="2" s="1"/>
  <c r="O2476" i="2"/>
  <c r="P2476" i="2" s="1"/>
  <c r="X2475" i="2"/>
  <c r="V2475" i="2"/>
  <c r="T2475" i="2"/>
  <c r="Q2475" i="2"/>
  <c r="R2475" i="2" s="1"/>
  <c r="O2475" i="2"/>
  <c r="P2475" i="2" s="1"/>
  <c r="X2474" i="2"/>
  <c r="V2474" i="2"/>
  <c r="T2474" i="2"/>
  <c r="Q2474" i="2"/>
  <c r="R2474" i="2" s="1"/>
  <c r="O2474" i="2"/>
  <c r="P2474" i="2" s="1"/>
  <c r="X2473" i="2"/>
  <c r="V2473" i="2"/>
  <c r="T2473" i="2"/>
  <c r="Q2473" i="2"/>
  <c r="R2473" i="2" s="1"/>
  <c r="O2473" i="2"/>
  <c r="P2473" i="2" s="1"/>
  <c r="X2472" i="2"/>
  <c r="V2472" i="2"/>
  <c r="T2472" i="2"/>
  <c r="Q2472" i="2"/>
  <c r="R2472" i="2" s="1"/>
  <c r="O2472" i="2"/>
  <c r="P2472" i="2" s="1"/>
  <c r="X2471" i="2"/>
  <c r="V2471" i="2"/>
  <c r="T2471" i="2"/>
  <c r="Q2471" i="2"/>
  <c r="R2471" i="2" s="1"/>
  <c r="O2471" i="2"/>
  <c r="P2471" i="2" s="1"/>
  <c r="X2470" i="2"/>
  <c r="V2470" i="2"/>
  <c r="T2470" i="2"/>
  <c r="Q2470" i="2"/>
  <c r="R2470" i="2" s="1"/>
  <c r="O2470" i="2"/>
  <c r="P2470" i="2" s="1"/>
  <c r="X2469" i="2"/>
  <c r="V2469" i="2"/>
  <c r="T2469" i="2"/>
  <c r="Q2469" i="2"/>
  <c r="R2469" i="2" s="1"/>
  <c r="O2469" i="2"/>
  <c r="P2469" i="2" s="1"/>
  <c r="X2468" i="2"/>
  <c r="V2468" i="2"/>
  <c r="T2468" i="2"/>
  <c r="Q2468" i="2"/>
  <c r="R2468" i="2" s="1"/>
  <c r="O2468" i="2"/>
  <c r="P2468" i="2" s="1"/>
  <c r="X2467" i="2"/>
  <c r="V2467" i="2"/>
  <c r="T2467" i="2"/>
  <c r="Q2467" i="2"/>
  <c r="R2467" i="2" s="1"/>
  <c r="O2467" i="2"/>
  <c r="P2467" i="2" s="1"/>
  <c r="X2466" i="2"/>
  <c r="V2466" i="2"/>
  <c r="T2466" i="2"/>
  <c r="Q2466" i="2"/>
  <c r="R2466" i="2" s="1"/>
  <c r="O2466" i="2"/>
  <c r="P2466" i="2" s="1"/>
  <c r="X2465" i="2"/>
  <c r="V2465" i="2"/>
  <c r="T2465" i="2"/>
  <c r="Q2465" i="2"/>
  <c r="R2465" i="2" s="1"/>
  <c r="O2465" i="2"/>
  <c r="P2465" i="2" s="1"/>
  <c r="X2464" i="2"/>
  <c r="V2464" i="2"/>
  <c r="T2464" i="2"/>
  <c r="Q2464" i="2"/>
  <c r="R2464" i="2" s="1"/>
  <c r="O2464" i="2"/>
  <c r="P2464" i="2" s="1"/>
  <c r="X2463" i="2"/>
  <c r="V2463" i="2"/>
  <c r="T2463" i="2"/>
  <c r="Q2463" i="2"/>
  <c r="R2463" i="2" s="1"/>
  <c r="O2463" i="2"/>
  <c r="P2463" i="2" s="1"/>
  <c r="X2462" i="2"/>
  <c r="V2462" i="2"/>
  <c r="T2462" i="2"/>
  <c r="Q2462" i="2"/>
  <c r="R2462" i="2" s="1"/>
  <c r="O2462" i="2"/>
  <c r="P2462" i="2" s="1"/>
  <c r="X2461" i="2"/>
  <c r="V2461" i="2"/>
  <c r="T2461" i="2"/>
  <c r="Q2461" i="2"/>
  <c r="R2461" i="2" s="1"/>
  <c r="O2461" i="2"/>
  <c r="P2461" i="2" s="1"/>
  <c r="X2460" i="2"/>
  <c r="V2460" i="2"/>
  <c r="T2460" i="2"/>
  <c r="Q2460" i="2"/>
  <c r="R2460" i="2" s="1"/>
  <c r="O2460" i="2"/>
  <c r="P2460" i="2" s="1"/>
  <c r="X2459" i="2"/>
  <c r="V2459" i="2"/>
  <c r="T2459" i="2"/>
  <c r="Q2459" i="2"/>
  <c r="R2459" i="2" s="1"/>
  <c r="O2459" i="2"/>
  <c r="P2459" i="2" s="1"/>
  <c r="X2458" i="2"/>
  <c r="V2458" i="2"/>
  <c r="T2458" i="2"/>
  <c r="Q2458" i="2"/>
  <c r="R2458" i="2" s="1"/>
  <c r="O2458" i="2"/>
  <c r="P2458" i="2" s="1"/>
  <c r="X2457" i="2"/>
  <c r="V2457" i="2"/>
  <c r="T2457" i="2"/>
  <c r="Q2457" i="2"/>
  <c r="R2457" i="2" s="1"/>
  <c r="O2457" i="2"/>
  <c r="P2457" i="2" s="1"/>
  <c r="X2456" i="2"/>
  <c r="V2456" i="2"/>
  <c r="T2456" i="2"/>
  <c r="Q2456" i="2"/>
  <c r="R2456" i="2" s="1"/>
  <c r="O2456" i="2"/>
  <c r="P2456" i="2" s="1"/>
  <c r="X2455" i="2"/>
  <c r="V2455" i="2"/>
  <c r="T2455" i="2"/>
  <c r="Q2455" i="2"/>
  <c r="R2455" i="2" s="1"/>
  <c r="O2455" i="2"/>
  <c r="P2455" i="2" s="1"/>
  <c r="X2454" i="2"/>
  <c r="V2454" i="2"/>
  <c r="T2454" i="2"/>
  <c r="Q2454" i="2"/>
  <c r="R2454" i="2" s="1"/>
  <c r="O2454" i="2"/>
  <c r="P2454" i="2" s="1"/>
  <c r="X2453" i="2"/>
  <c r="V2453" i="2"/>
  <c r="T2453" i="2"/>
  <c r="Q2453" i="2"/>
  <c r="R2453" i="2" s="1"/>
  <c r="O2453" i="2"/>
  <c r="P2453" i="2" s="1"/>
  <c r="X2452" i="2"/>
  <c r="V2452" i="2"/>
  <c r="T2452" i="2"/>
  <c r="Q2452" i="2"/>
  <c r="R2452" i="2" s="1"/>
  <c r="O2452" i="2"/>
  <c r="P2452" i="2" s="1"/>
  <c r="X2451" i="2"/>
  <c r="V2451" i="2"/>
  <c r="T2451" i="2"/>
  <c r="Q2451" i="2"/>
  <c r="R2451" i="2" s="1"/>
  <c r="O2451" i="2"/>
  <c r="P2451" i="2" s="1"/>
  <c r="X2450" i="2"/>
  <c r="V2450" i="2"/>
  <c r="T2450" i="2"/>
  <c r="Q2450" i="2"/>
  <c r="R2450" i="2" s="1"/>
  <c r="O2450" i="2"/>
  <c r="P2450" i="2" s="1"/>
  <c r="X2449" i="2"/>
  <c r="V2449" i="2"/>
  <c r="T2449" i="2"/>
  <c r="Q2449" i="2"/>
  <c r="R2449" i="2" s="1"/>
  <c r="O2449" i="2"/>
  <c r="P2449" i="2" s="1"/>
  <c r="X2448" i="2"/>
  <c r="V2448" i="2"/>
  <c r="T2448" i="2"/>
  <c r="Q2448" i="2"/>
  <c r="R2448" i="2" s="1"/>
  <c r="O2448" i="2"/>
  <c r="P2448" i="2" s="1"/>
  <c r="X2447" i="2"/>
  <c r="V2447" i="2"/>
  <c r="T2447" i="2"/>
  <c r="Q2447" i="2"/>
  <c r="R2447" i="2" s="1"/>
  <c r="O2447" i="2"/>
  <c r="P2447" i="2" s="1"/>
  <c r="X2446" i="2"/>
  <c r="V2446" i="2"/>
  <c r="T2446" i="2"/>
  <c r="Q2446" i="2"/>
  <c r="R2446" i="2" s="1"/>
  <c r="O2446" i="2"/>
  <c r="P2446" i="2" s="1"/>
  <c r="X2445" i="2"/>
  <c r="V2445" i="2"/>
  <c r="T2445" i="2"/>
  <c r="Q2445" i="2"/>
  <c r="R2445" i="2" s="1"/>
  <c r="O2445" i="2"/>
  <c r="P2445" i="2" s="1"/>
  <c r="X2444" i="2"/>
  <c r="V2444" i="2"/>
  <c r="T2444" i="2"/>
  <c r="Q2444" i="2"/>
  <c r="R2444" i="2" s="1"/>
  <c r="O2444" i="2"/>
  <c r="P2444" i="2" s="1"/>
  <c r="X2443" i="2"/>
  <c r="V2443" i="2"/>
  <c r="T2443" i="2"/>
  <c r="Q2443" i="2"/>
  <c r="R2443" i="2" s="1"/>
  <c r="O2443" i="2"/>
  <c r="P2443" i="2" s="1"/>
  <c r="X2442" i="2"/>
  <c r="V2442" i="2"/>
  <c r="T2442" i="2"/>
  <c r="Q2442" i="2"/>
  <c r="R2442" i="2" s="1"/>
  <c r="O2442" i="2"/>
  <c r="P2442" i="2" s="1"/>
  <c r="X2441" i="2"/>
  <c r="V2441" i="2"/>
  <c r="T2441" i="2"/>
  <c r="Q2441" i="2"/>
  <c r="R2441" i="2" s="1"/>
  <c r="O2441" i="2"/>
  <c r="P2441" i="2" s="1"/>
  <c r="X2440" i="2"/>
  <c r="V2440" i="2"/>
  <c r="T2440" i="2"/>
  <c r="Q2440" i="2"/>
  <c r="R2440" i="2" s="1"/>
  <c r="O2440" i="2"/>
  <c r="P2440" i="2" s="1"/>
  <c r="X2439" i="2"/>
  <c r="V2439" i="2"/>
  <c r="T2439" i="2"/>
  <c r="Q2439" i="2"/>
  <c r="R2439" i="2" s="1"/>
  <c r="O2439" i="2"/>
  <c r="P2439" i="2" s="1"/>
  <c r="X2438" i="2"/>
  <c r="V2438" i="2"/>
  <c r="T2438" i="2"/>
  <c r="Q2438" i="2"/>
  <c r="R2438" i="2" s="1"/>
  <c r="O2438" i="2"/>
  <c r="P2438" i="2" s="1"/>
  <c r="X2437" i="2"/>
  <c r="V2437" i="2"/>
  <c r="T2437" i="2"/>
  <c r="Q2437" i="2"/>
  <c r="R2437" i="2" s="1"/>
  <c r="O2437" i="2"/>
  <c r="P2437" i="2" s="1"/>
  <c r="X2436" i="2"/>
  <c r="V2436" i="2"/>
  <c r="T2436" i="2"/>
  <c r="Q2436" i="2"/>
  <c r="R2436" i="2" s="1"/>
  <c r="O2436" i="2"/>
  <c r="P2436" i="2" s="1"/>
  <c r="X2435" i="2"/>
  <c r="V2435" i="2"/>
  <c r="T2435" i="2"/>
  <c r="Q2435" i="2"/>
  <c r="R2435" i="2" s="1"/>
  <c r="O2435" i="2"/>
  <c r="P2435" i="2" s="1"/>
  <c r="X2434" i="2"/>
  <c r="V2434" i="2"/>
  <c r="T2434" i="2"/>
  <c r="Q2434" i="2"/>
  <c r="R2434" i="2" s="1"/>
  <c r="O2434" i="2"/>
  <c r="P2434" i="2" s="1"/>
  <c r="X2433" i="2"/>
  <c r="V2433" i="2"/>
  <c r="T2433" i="2"/>
  <c r="Q2433" i="2"/>
  <c r="R2433" i="2" s="1"/>
  <c r="O2433" i="2"/>
  <c r="P2433" i="2" s="1"/>
  <c r="X2432" i="2"/>
  <c r="V2432" i="2"/>
  <c r="T2432" i="2"/>
  <c r="Q2432" i="2"/>
  <c r="R2432" i="2" s="1"/>
  <c r="O2432" i="2"/>
  <c r="P2432" i="2" s="1"/>
  <c r="X2431" i="2"/>
  <c r="V2431" i="2"/>
  <c r="T2431" i="2"/>
  <c r="Q2431" i="2"/>
  <c r="R2431" i="2" s="1"/>
  <c r="O2431" i="2"/>
  <c r="P2431" i="2" s="1"/>
  <c r="X2430" i="2"/>
  <c r="V2430" i="2"/>
  <c r="T2430" i="2"/>
  <c r="Q2430" i="2"/>
  <c r="R2430" i="2" s="1"/>
  <c r="O2430" i="2"/>
  <c r="P2430" i="2" s="1"/>
  <c r="X2429" i="2"/>
  <c r="V2429" i="2"/>
  <c r="T2429" i="2"/>
  <c r="Q2429" i="2"/>
  <c r="R2429" i="2" s="1"/>
  <c r="O2429" i="2"/>
  <c r="P2429" i="2" s="1"/>
  <c r="X2428" i="2"/>
  <c r="V2428" i="2"/>
  <c r="T2428" i="2"/>
  <c r="Q2428" i="2"/>
  <c r="R2428" i="2" s="1"/>
  <c r="O2428" i="2"/>
  <c r="P2428" i="2" s="1"/>
  <c r="X2427" i="2"/>
  <c r="V2427" i="2"/>
  <c r="T2427" i="2"/>
  <c r="Q2427" i="2"/>
  <c r="R2427" i="2" s="1"/>
  <c r="O2427" i="2"/>
  <c r="P2427" i="2" s="1"/>
  <c r="X2426" i="2"/>
  <c r="V2426" i="2"/>
  <c r="T2426" i="2"/>
  <c r="Q2426" i="2"/>
  <c r="R2426" i="2" s="1"/>
  <c r="O2426" i="2"/>
  <c r="P2426" i="2" s="1"/>
  <c r="X2425" i="2"/>
  <c r="V2425" i="2"/>
  <c r="T2425" i="2"/>
  <c r="Q2425" i="2"/>
  <c r="R2425" i="2" s="1"/>
  <c r="O2425" i="2"/>
  <c r="P2425" i="2" s="1"/>
  <c r="X2424" i="2"/>
  <c r="V2424" i="2"/>
  <c r="T2424" i="2"/>
  <c r="Q2424" i="2"/>
  <c r="R2424" i="2" s="1"/>
  <c r="O2424" i="2"/>
  <c r="P2424" i="2" s="1"/>
  <c r="X2423" i="2"/>
  <c r="V2423" i="2"/>
  <c r="T2423" i="2"/>
  <c r="Q2423" i="2"/>
  <c r="R2423" i="2" s="1"/>
  <c r="O2423" i="2"/>
  <c r="P2423" i="2" s="1"/>
  <c r="X2422" i="2"/>
  <c r="V2422" i="2"/>
  <c r="T2422" i="2"/>
  <c r="Q2422" i="2"/>
  <c r="R2422" i="2" s="1"/>
  <c r="O2422" i="2"/>
  <c r="P2422" i="2" s="1"/>
  <c r="X2421" i="2"/>
  <c r="V2421" i="2"/>
  <c r="T2421" i="2"/>
  <c r="Q2421" i="2"/>
  <c r="R2421" i="2" s="1"/>
  <c r="O2421" i="2"/>
  <c r="P2421" i="2" s="1"/>
  <c r="X2420" i="2"/>
  <c r="V2420" i="2"/>
  <c r="T2420" i="2"/>
  <c r="Q2420" i="2"/>
  <c r="R2420" i="2" s="1"/>
  <c r="O2420" i="2"/>
  <c r="P2420" i="2" s="1"/>
  <c r="X2419" i="2"/>
  <c r="V2419" i="2"/>
  <c r="T2419" i="2"/>
  <c r="Q2419" i="2"/>
  <c r="R2419" i="2" s="1"/>
  <c r="O2419" i="2"/>
  <c r="P2419" i="2" s="1"/>
  <c r="X2418" i="2"/>
  <c r="V2418" i="2"/>
  <c r="T2418" i="2"/>
  <c r="Q2418" i="2"/>
  <c r="R2418" i="2" s="1"/>
  <c r="O2418" i="2"/>
  <c r="P2418" i="2" s="1"/>
  <c r="X2417" i="2"/>
  <c r="V2417" i="2"/>
  <c r="T2417" i="2"/>
  <c r="Q2417" i="2"/>
  <c r="R2417" i="2" s="1"/>
  <c r="O2417" i="2"/>
  <c r="P2417" i="2" s="1"/>
  <c r="X2416" i="2"/>
  <c r="V2416" i="2"/>
  <c r="T2416" i="2"/>
  <c r="Q2416" i="2"/>
  <c r="R2416" i="2" s="1"/>
  <c r="O2416" i="2"/>
  <c r="P2416" i="2" s="1"/>
  <c r="X2415" i="2"/>
  <c r="V2415" i="2"/>
  <c r="T2415" i="2"/>
  <c r="Q2415" i="2"/>
  <c r="R2415" i="2" s="1"/>
  <c r="O2415" i="2"/>
  <c r="P2415" i="2" s="1"/>
  <c r="X2414" i="2"/>
  <c r="V2414" i="2"/>
  <c r="T2414" i="2"/>
  <c r="Q2414" i="2"/>
  <c r="R2414" i="2" s="1"/>
  <c r="O2414" i="2"/>
  <c r="P2414" i="2" s="1"/>
  <c r="X2413" i="2"/>
  <c r="V2413" i="2"/>
  <c r="T2413" i="2"/>
  <c r="Q2413" i="2"/>
  <c r="R2413" i="2" s="1"/>
  <c r="O2413" i="2"/>
  <c r="P2413" i="2" s="1"/>
  <c r="X2412" i="2"/>
  <c r="V2412" i="2"/>
  <c r="T2412" i="2"/>
  <c r="Q2412" i="2"/>
  <c r="R2412" i="2" s="1"/>
  <c r="O2412" i="2"/>
  <c r="P2412" i="2" s="1"/>
  <c r="X2411" i="2"/>
  <c r="V2411" i="2"/>
  <c r="T2411" i="2"/>
  <c r="Q2411" i="2"/>
  <c r="R2411" i="2" s="1"/>
  <c r="O2411" i="2"/>
  <c r="P2411" i="2" s="1"/>
  <c r="X2410" i="2"/>
  <c r="V2410" i="2"/>
  <c r="T2410" i="2"/>
  <c r="Q2410" i="2"/>
  <c r="R2410" i="2" s="1"/>
  <c r="O2410" i="2"/>
  <c r="P2410" i="2" s="1"/>
  <c r="X2409" i="2"/>
  <c r="V2409" i="2"/>
  <c r="T2409" i="2"/>
  <c r="Q2409" i="2"/>
  <c r="R2409" i="2" s="1"/>
  <c r="O2409" i="2"/>
  <c r="P2409" i="2" s="1"/>
  <c r="X2408" i="2"/>
  <c r="V2408" i="2"/>
  <c r="T2408" i="2"/>
  <c r="Q2408" i="2"/>
  <c r="R2408" i="2" s="1"/>
  <c r="O2408" i="2"/>
  <c r="P2408" i="2" s="1"/>
  <c r="X2407" i="2"/>
  <c r="V2407" i="2"/>
  <c r="T2407" i="2"/>
  <c r="Q2407" i="2"/>
  <c r="R2407" i="2" s="1"/>
  <c r="O2407" i="2"/>
  <c r="P2407" i="2" s="1"/>
  <c r="X2406" i="2"/>
  <c r="V2406" i="2"/>
  <c r="T2406" i="2"/>
  <c r="Q2406" i="2"/>
  <c r="R2406" i="2" s="1"/>
  <c r="O2406" i="2"/>
  <c r="P2406" i="2" s="1"/>
  <c r="X2405" i="2"/>
  <c r="V2405" i="2"/>
  <c r="T2405" i="2"/>
  <c r="Q2405" i="2"/>
  <c r="R2405" i="2" s="1"/>
  <c r="O2405" i="2"/>
  <c r="P2405" i="2" s="1"/>
  <c r="X2404" i="2"/>
  <c r="V2404" i="2"/>
  <c r="T2404" i="2"/>
  <c r="Q2404" i="2"/>
  <c r="R2404" i="2" s="1"/>
  <c r="O2404" i="2"/>
  <c r="P2404" i="2" s="1"/>
  <c r="X2403" i="2"/>
  <c r="V2403" i="2"/>
  <c r="T2403" i="2"/>
  <c r="Q2403" i="2"/>
  <c r="R2403" i="2" s="1"/>
  <c r="O2403" i="2"/>
  <c r="P2403" i="2" s="1"/>
  <c r="X2402" i="2"/>
  <c r="V2402" i="2"/>
  <c r="T2402" i="2"/>
  <c r="Q2402" i="2"/>
  <c r="R2402" i="2" s="1"/>
  <c r="O2402" i="2"/>
  <c r="P2402" i="2" s="1"/>
  <c r="X2401" i="2"/>
  <c r="V2401" i="2"/>
  <c r="T2401" i="2"/>
  <c r="Q2401" i="2"/>
  <c r="R2401" i="2" s="1"/>
  <c r="O2401" i="2"/>
  <c r="P2401" i="2" s="1"/>
  <c r="X2400" i="2"/>
  <c r="V2400" i="2"/>
  <c r="T2400" i="2"/>
  <c r="Q2400" i="2"/>
  <c r="R2400" i="2" s="1"/>
  <c r="O2400" i="2"/>
  <c r="P2400" i="2" s="1"/>
  <c r="X2399" i="2"/>
  <c r="V2399" i="2"/>
  <c r="T2399" i="2"/>
  <c r="Q2399" i="2"/>
  <c r="R2399" i="2" s="1"/>
  <c r="O2399" i="2"/>
  <c r="P2399" i="2" s="1"/>
  <c r="X2398" i="2"/>
  <c r="V2398" i="2"/>
  <c r="T2398" i="2"/>
  <c r="Q2398" i="2"/>
  <c r="R2398" i="2" s="1"/>
  <c r="O2398" i="2"/>
  <c r="P2398" i="2" s="1"/>
  <c r="X2397" i="2"/>
  <c r="V2397" i="2"/>
  <c r="T2397" i="2"/>
  <c r="Q2397" i="2"/>
  <c r="R2397" i="2" s="1"/>
  <c r="O2397" i="2"/>
  <c r="P2397" i="2" s="1"/>
  <c r="X2396" i="2"/>
  <c r="V2396" i="2"/>
  <c r="T2396" i="2"/>
  <c r="Q2396" i="2"/>
  <c r="R2396" i="2" s="1"/>
  <c r="O2396" i="2"/>
  <c r="P2396" i="2" s="1"/>
  <c r="X2395" i="2"/>
  <c r="V2395" i="2"/>
  <c r="T2395" i="2"/>
  <c r="Q2395" i="2"/>
  <c r="R2395" i="2" s="1"/>
  <c r="O2395" i="2"/>
  <c r="P2395" i="2" s="1"/>
  <c r="X2394" i="2"/>
  <c r="V2394" i="2"/>
  <c r="T2394" i="2"/>
  <c r="Q2394" i="2"/>
  <c r="R2394" i="2" s="1"/>
  <c r="O2394" i="2"/>
  <c r="P2394" i="2" s="1"/>
  <c r="X2393" i="2"/>
  <c r="V2393" i="2"/>
  <c r="T2393" i="2"/>
  <c r="Q2393" i="2"/>
  <c r="R2393" i="2" s="1"/>
  <c r="O2393" i="2"/>
  <c r="P2393" i="2" s="1"/>
  <c r="X2392" i="2"/>
  <c r="V2392" i="2"/>
  <c r="T2392" i="2"/>
  <c r="Q2392" i="2"/>
  <c r="R2392" i="2" s="1"/>
  <c r="O2392" i="2"/>
  <c r="P2392" i="2" s="1"/>
  <c r="X2391" i="2"/>
  <c r="V2391" i="2"/>
  <c r="T2391" i="2"/>
  <c r="Q2391" i="2"/>
  <c r="R2391" i="2" s="1"/>
  <c r="O2391" i="2"/>
  <c r="P2391" i="2" s="1"/>
  <c r="X2390" i="2"/>
  <c r="V2390" i="2"/>
  <c r="T2390" i="2"/>
  <c r="Q2390" i="2"/>
  <c r="R2390" i="2" s="1"/>
  <c r="O2390" i="2"/>
  <c r="P2390" i="2" s="1"/>
  <c r="X2389" i="2"/>
  <c r="V2389" i="2"/>
  <c r="T2389" i="2"/>
  <c r="Q2389" i="2"/>
  <c r="R2389" i="2" s="1"/>
  <c r="O2389" i="2"/>
  <c r="P2389" i="2" s="1"/>
  <c r="X2388" i="2"/>
  <c r="V2388" i="2"/>
  <c r="T2388" i="2"/>
  <c r="Q2388" i="2"/>
  <c r="R2388" i="2" s="1"/>
  <c r="O2388" i="2"/>
  <c r="P2388" i="2" s="1"/>
  <c r="X2387" i="2"/>
  <c r="V2387" i="2"/>
  <c r="T2387" i="2"/>
  <c r="Q2387" i="2"/>
  <c r="R2387" i="2" s="1"/>
  <c r="O2387" i="2"/>
  <c r="P2387" i="2" s="1"/>
  <c r="X2386" i="2"/>
  <c r="V2386" i="2"/>
  <c r="T2386" i="2"/>
  <c r="Q2386" i="2"/>
  <c r="R2386" i="2" s="1"/>
  <c r="O2386" i="2"/>
  <c r="P2386" i="2" s="1"/>
  <c r="X2385" i="2"/>
  <c r="V2385" i="2"/>
  <c r="T2385" i="2"/>
  <c r="Q2385" i="2"/>
  <c r="R2385" i="2" s="1"/>
  <c r="O2385" i="2"/>
  <c r="P2385" i="2" s="1"/>
  <c r="X2384" i="2"/>
  <c r="V2384" i="2"/>
  <c r="T2384" i="2"/>
  <c r="Q2384" i="2"/>
  <c r="R2384" i="2" s="1"/>
  <c r="O2384" i="2"/>
  <c r="P2384" i="2" s="1"/>
  <c r="X2383" i="2"/>
  <c r="V2383" i="2"/>
  <c r="T2383" i="2"/>
  <c r="Q2383" i="2"/>
  <c r="R2383" i="2" s="1"/>
  <c r="O2383" i="2"/>
  <c r="P2383" i="2" s="1"/>
  <c r="X2382" i="2"/>
  <c r="V2382" i="2"/>
  <c r="T2382" i="2"/>
  <c r="Q2382" i="2"/>
  <c r="R2382" i="2" s="1"/>
  <c r="O2382" i="2"/>
  <c r="P2382" i="2" s="1"/>
  <c r="X2381" i="2"/>
  <c r="V2381" i="2"/>
  <c r="T2381" i="2"/>
  <c r="Q2381" i="2"/>
  <c r="R2381" i="2" s="1"/>
  <c r="O2381" i="2"/>
  <c r="P2381" i="2" s="1"/>
  <c r="X2380" i="2"/>
  <c r="V2380" i="2"/>
  <c r="T2380" i="2"/>
  <c r="Q2380" i="2"/>
  <c r="R2380" i="2" s="1"/>
  <c r="O2380" i="2"/>
  <c r="P2380" i="2" s="1"/>
  <c r="X2379" i="2"/>
  <c r="V2379" i="2"/>
  <c r="T2379" i="2"/>
  <c r="Q2379" i="2"/>
  <c r="R2379" i="2" s="1"/>
  <c r="O2379" i="2"/>
  <c r="P2379" i="2" s="1"/>
  <c r="X2378" i="2"/>
  <c r="V2378" i="2"/>
  <c r="T2378" i="2"/>
  <c r="Q2378" i="2"/>
  <c r="R2378" i="2" s="1"/>
  <c r="O2378" i="2"/>
  <c r="P2378" i="2" s="1"/>
  <c r="X2377" i="2"/>
  <c r="V2377" i="2"/>
  <c r="T2377" i="2"/>
  <c r="Q2377" i="2"/>
  <c r="R2377" i="2" s="1"/>
  <c r="O2377" i="2"/>
  <c r="P2377" i="2" s="1"/>
  <c r="X2376" i="2"/>
  <c r="V2376" i="2"/>
  <c r="T2376" i="2"/>
  <c r="Q2376" i="2"/>
  <c r="R2376" i="2" s="1"/>
  <c r="O2376" i="2"/>
  <c r="P2376" i="2" s="1"/>
  <c r="X2375" i="2"/>
  <c r="V2375" i="2"/>
  <c r="T2375" i="2"/>
  <c r="Q2375" i="2"/>
  <c r="R2375" i="2" s="1"/>
  <c r="O2375" i="2"/>
  <c r="P2375" i="2" s="1"/>
  <c r="X2374" i="2"/>
  <c r="V2374" i="2"/>
  <c r="T2374" i="2"/>
  <c r="Q2374" i="2"/>
  <c r="R2374" i="2" s="1"/>
  <c r="O2374" i="2"/>
  <c r="P2374" i="2" s="1"/>
  <c r="X2373" i="2"/>
  <c r="V2373" i="2"/>
  <c r="T2373" i="2"/>
  <c r="Q2373" i="2"/>
  <c r="R2373" i="2" s="1"/>
  <c r="O2373" i="2"/>
  <c r="P2373" i="2" s="1"/>
  <c r="X2372" i="2"/>
  <c r="V2372" i="2"/>
  <c r="T2372" i="2"/>
  <c r="Q2372" i="2"/>
  <c r="R2372" i="2" s="1"/>
  <c r="O2372" i="2"/>
  <c r="P2372" i="2" s="1"/>
  <c r="X2371" i="2"/>
  <c r="V2371" i="2"/>
  <c r="T2371" i="2"/>
  <c r="Q2371" i="2"/>
  <c r="R2371" i="2" s="1"/>
  <c r="O2371" i="2"/>
  <c r="P2371" i="2" s="1"/>
  <c r="X2370" i="2"/>
  <c r="V2370" i="2"/>
  <c r="T2370" i="2"/>
  <c r="Q2370" i="2"/>
  <c r="R2370" i="2" s="1"/>
  <c r="O2370" i="2"/>
  <c r="P2370" i="2" s="1"/>
  <c r="X2369" i="2"/>
  <c r="V2369" i="2"/>
  <c r="T2369" i="2"/>
  <c r="Q2369" i="2"/>
  <c r="R2369" i="2" s="1"/>
  <c r="O2369" i="2"/>
  <c r="P2369" i="2" s="1"/>
  <c r="X2368" i="2"/>
  <c r="V2368" i="2"/>
  <c r="T2368" i="2"/>
  <c r="Q2368" i="2"/>
  <c r="R2368" i="2" s="1"/>
  <c r="O2368" i="2"/>
  <c r="P2368" i="2" s="1"/>
  <c r="X2367" i="2"/>
  <c r="V2367" i="2"/>
  <c r="T2367" i="2"/>
  <c r="Q2367" i="2"/>
  <c r="R2367" i="2" s="1"/>
  <c r="O2367" i="2"/>
  <c r="P2367" i="2" s="1"/>
  <c r="X2366" i="2"/>
  <c r="V2366" i="2"/>
  <c r="T2366" i="2"/>
  <c r="Q2366" i="2"/>
  <c r="R2366" i="2" s="1"/>
  <c r="O2366" i="2"/>
  <c r="P2366" i="2" s="1"/>
  <c r="X2365" i="2"/>
  <c r="V2365" i="2"/>
  <c r="T2365" i="2"/>
  <c r="Q2365" i="2"/>
  <c r="R2365" i="2" s="1"/>
  <c r="O2365" i="2"/>
  <c r="P2365" i="2" s="1"/>
  <c r="X2364" i="2"/>
  <c r="V2364" i="2"/>
  <c r="T2364" i="2"/>
  <c r="Q2364" i="2"/>
  <c r="R2364" i="2" s="1"/>
  <c r="O2364" i="2"/>
  <c r="P2364" i="2" s="1"/>
  <c r="X2363" i="2"/>
  <c r="V2363" i="2"/>
  <c r="T2363" i="2"/>
  <c r="Q2363" i="2"/>
  <c r="R2363" i="2" s="1"/>
  <c r="O2363" i="2"/>
  <c r="P2363" i="2" s="1"/>
  <c r="X2362" i="2"/>
  <c r="V2362" i="2"/>
  <c r="T2362" i="2"/>
  <c r="Q2362" i="2"/>
  <c r="R2362" i="2" s="1"/>
  <c r="O2362" i="2"/>
  <c r="P2362" i="2" s="1"/>
  <c r="X2361" i="2"/>
  <c r="V2361" i="2"/>
  <c r="T2361" i="2"/>
  <c r="Q2361" i="2"/>
  <c r="R2361" i="2" s="1"/>
  <c r="O2361" i="2"/>
  <c r="P2361" i="2" s="1"/>
  <c r="X2360" i="2"/>
  <c r="V2360" i="2"/>
  <c r="T2360" i="2"/>
  <c r="Q2360" i="2"/>
  <c r="R2360" i="2" s="1"/>
  <c r="O2360" i="2"/>
  <c r="P2360" i="2" s="1"/>
  <c r="X2359" i="2"/>
  <c r="V2359" i="2"/>
  <c r="T2359" i="2"/>
  <c r="Q2359" i="2"/>
  <c r="R2359" i="2" s="1"/>
  <c r="O2359" i="2"/>
  <c r="P2359" i="2" s="1"/>
  <c r="X2358" i="2"/>
  <c r="V2358" i="2"/>
  <c r="T2358" i="2"/>
  <c r="Q2358" i="2"/>
  <c r="R2358" i="2" s="1"/>
  <c r="O2358" i="2"/>
  <c r="P2358" i="2" s="1"/>
  <c r="X2357" i="2"/>
  <c r="V2357" i="2"/>
  <c r="T2357" i="2"/>
  <c r="Q2357" i="2"/>
  <c r="R2357" i="2" s="1"/>
  <c r="O2357" i="2"/>
  <c r="P2357" i="2" s="1"/>
  <c r="X2356" i="2"/>
  <c r="V2356" i="2"/>
  <c r="T2356" i="2"/>
  <c r="Q2356" i="2"/>
  <c r="R2356" i="2" s="1"/>
  <c r="O2356" i="2"/>
  <c r="P2356" i="2" s="1"/>
  <c r="X2355" i="2"/>
  <c r="V2355" i="2"/>
  <c r="T2355" i="2"/>
  <c r="Q2355" i="2"/>
  <c r="R2355" i="2" s="1"/>
  <c r="O2355" i="2"/>
  <c r="P2355" i="2" s="1"/>
  <c r="X2354" i="2"/>
  <c r="V2354" i="2"/>
  <c r="T2354" i="2"/>
  <c r="Q2354" i="2"/>
  <c r="R2354" i="2" s="1"/>
  <c r="O2354" i="2"/>
  <c r="P2354" i="2" s="1"/>
  <c r="X2353" i="2"/>
  <c r="V2353" i="2"/>
  <c r="T2353" i="2"/>
  <c r="Q2353" i="2"/>
  <c r="R2353" i="2" s="1"/>
  <c r="O2353" i="2"/>
  <c r="P2353" i="2" s="1"/>
  <c r="X2352" i="2"/>
  <c r="V2352" i="2"/>
  <c r="T2352" i="2"/>
  <c r="Q2352" i="2"/>
  <c r="R2352" i="2" s="1"/>
  <c r="O2352" i="2"/>
  <c r="P2352" i="2" s="1"/>
  <c r="X2351" i="2"/>
  <c r="V2351" i="2"/>
  <c r="T2351" i="2"/>
  <c r="Q2351" i="2"/>
  <c r="R2351" i="2" s="1"/>
  <c r="O2351" i="2"/>
  <c r="P2351" i="2" s="1"/>
  <c r="X2350" i="2"/>
  <c r="V2350" i="2"/>
  <c r="T2350" i="2"/>
  <c r="Q2350" i="2"/>
  <c r="R2350" i="2" s="1"/>
  <c r="O2350" i="2"/>
  <c r="P2350" i="2" s="1"/>
  <c r="X2349" i="2"/>
  <c r="V2349" i="2"/>
  <c r="T2349" i="2"/>
  <c r="Q2349" i="2"/>
  <c r="R2349" i="2" s="1"/>
  <c r="O2349" i="2"/>
  <c r="P2349" i="2" s="1"/>
  <c r="X2348" i="2"/>
  <c r="V2348" i="2"/>
  <c r="T2348" i="2"/>
  <c r="Q2348" i="2"/>
  <c r="R2348" i="2" s="1"/>
  <c r="O2348" i="2"/>
  <c r="P2348" i="2" s="1"/>
  <c r="X2347" i="2"/>
  <c r="V2347" i="2"/>
  <c r="T2347" i="2"/>
  <c r="Q2347" i="2"/>
  <c r="R2347" i="2" s="1"/>
  <c r="O2347" i="2"/>
  <c r="P2347" i="2" s="1"/>
  <c r="X2346" i="2"/>
  <c r="V2346" i="2"/>
  <c r="T2346" i="2"/>
  <c r="Q2346" i="2"/>
  <c r="R2346" i="2" s="1"/>
  <c r="O2346" i="2"/>
  <c r="P2346" i="2" s="1"/>
  <c r="X2345" i="2"/>
  <c r="V2345" i="2"/>
  <c r="T2345" i="2"/>
  <c r="Q2345" i="2"/>
  <c r="R2345" i="2" s="1"/>
  <c r="O2345" i="2"/>
  <c r="P2345" i="2" s="1"/>
  <c r="X2344" i="2"/>
  <c r="V2344" i="2"/>
  <c r="T2344" i="2"/>
  <c r="Q2344" i="2"/>
  <c r="R2344" i="2" s="1"/>
  <c r="O2344" i="2"/>
  <c r="P2344" i="2" s="1"/>
  <c r="X2343" i="2"/>
  <c r="V2343" i="2"/>
  <c r="T2343" i="2"/>
  <c r="Q2343" i="2"/>
  <c r="R2343" i="2" s="1"/>
  <c r="O2343" i="2"/>
  <c r="P2343" i="2" s="1"/>
  <c r="X2342" i="2"/>
  <c r="V2342" i="2"/>
  <c r="T2342" i="2"/>
  <c r="Q2342" i="2"/>
  <c r="R2342" i="2" s="1"/>
  <c r="O2342" i="2"/>
  <c r="P2342" i="2" s="1"/>
  <c r="X2341" i="2"/>
  <c r="V2341" i="2"/>
  <c r="T2341" i="2"/>
  <c r="Q2341" i="2"/>
  <c r="R2341" i="2" s="1"/>
  <c r="O2341" i="2"/>
  <c r="P2341" i="2" s="1"/>
  <c r="X2340" i="2"/>
  <c r="V2340" i="2"/>
  <c r="T2340" i="2"/>
  <c r="Q2340" i="2"/>
  <c r="R2340" i="2" s="1"/>
  <c r="O2340" i="2"/>
  <c r="P2340" i="2" s="1"/>
  <c r="X2339" i="2"/>
  <c r="V2339" i="2"/>
  <c r="T2339" i="2"/>
  <c r="Q2339" i="2"/>
  <c r="R2339" i="2" s="1"/>
  <c r="O2339" i="2"/>
  <c r="P2339" i="2" s="1"/>
  <c r="X2338" i="2"/>
  <c r="V2338" i="2"/>
  <c r="T2338" i="2"/>
  <c r="Q2338" i="2"/>
  <c r="R2338" i="2" s="1"/>
  <c r="O2338" i="2"/>
  <c r="P2338" i="2" s="1"/>
  <c r="X2337" i="2"/>
  <c r="V2337" i="2"/>
  <c r="T2337" i="2"/>
  <c r="Q2337" i="2"/>
  <c r="R2337" i="2" s="1"/>
  <c r="O2337" i="2"/>
  <c r="P2337" i="2" s="1"/>
  <c r="X2336" i="2"/>
  <c r="V2336" i="2"/>
  <c r="T2336" i="2"/>
  <c r="Q2336" i="2"/>
  <c r="R2336" i="2" s="1"/>
  <c r="O2336" i="2"/>
  <c r="P2336" i="2" s="1"/>
  <c r="X2335" i="2"/>
  <c r="V2335" i="2"/>
  <c r="T2335" i="2"/>
  <c r="Q2335" i="2"/>
  <c r="R2335" i="2" s="1"/>
  <c r="O2335" i="2"/>
  <c r="P2335" i="2" s="1"/>
  <c r="X2334" i="2"/>
  <c r="V2334" i="2"/>
  <c r="T2334" i="2"/>
  <c r="Q2334" i="2"/>
  <c r="R2334" i="2" s="1"/>
  <c r="O2334" i="2"/>
  <c r="P2334" i="2" s="1"/>
  <c r="X2333" i="2"/>
  <c r="V2333" i="2"/>
  <c r="T2333" i="2"/>
  <c r="Q2333" i="2"/>
  <c r="R2333" i="2" s="1"/>
  <c r="O2333" i="2"/>
  <c r="P2333" i="2" s="1"/>
  <c r="X2332" i="2"/>
  <c r="V2332" i="2"/>
  <c r="T2332" i="2"/>
  <c r="Q2332" i="2"/>
  <c r="R2332" i="2" s="1"/>
  <c r="O2332" i="2"/>
  <c r="P2332" i="2" s="1"/>
  <c r="X2331" i="2"/>
  <c r="V2331" i="2"/>
  <c r="T2331" i="2"/>
  <c r="Q2331" i="2"/>
  <c r="R2331" i="2" s="1"/>
  <c r="O2331" i="2"/>
  <c r="P2331" i="2" s="1"/>
  <c r="X2330" i="2"/>
  <c r="V2330" i="2"/>
  <c r="T2330" i="2"/>
  <c r="Q2330" i="2"/>
  <c r="R2330" i="2" s="1"/>
  <c r="O2330" i="2"/>
  <c r="P2330" i="2" s="1"/>
  <c r="X2329" i="2"/>
  <c r="V2329" i="2"/>
  <c r="T2329" i="2"/>
  <c r="Q2329" i="2"/>
  <c r="R2329" i="2" s="1"/>
  <c r="O2329" i="2"/>
  <c r="P2329" i="2" s="1"/>
  <c r="X2328" i="2"/>
  <c r="V2328" i="2"/>
  <c r="T2328" i="2"/>
  <c r="Q2328" i="2"/>
  <c r="R2328" i="2" s="1"/>
  <c r="O2328" i="2"/>
  <c r="P2328" i="2" s="1"/>
  <c r="X2327" i="2"/>
  <c r="V2327" i="2"/>
  <c r="T2327" i="2"/>
  <c r="Q2327" i="2"/>
  <c r="R2327" i="2" s="1"/>
  <c r="O2327" i="2"/>
  <c r="P2327" i="2" s="1"/>
  <c r="X2326" i="2"/>
  <c r="V2326" i="2"/>
  <c r="T2326" i="2"/>
  <c r="Q2326" i="2"/>
  <c r="R2326" i="2" s="1"/>
  <c r="O2326" i="2"/>
  <c r="P2326" i="2" s="1"/>
  <c r="X2325" i="2"/>
  <c r="V2325" i="2"/>
  <c r="T2325" i="2"/>
  <c r="Q2325" i="2"/>
  <c r="R2325" i="2" s="1"/>
  <c r="O2325" i="2"/>
  <c r="P2325" i="2" s="1"/>
  <c r="X2324" i="2"/>
  <c r="V2324" i="2"/>
  <c r="T2324" i="2"/>
  <c r="Q2324" i="2"/>
  <c r="R2324" i="2" s="1"/>
  <c r="O2324" i="2"/>
  <c r="P2324" i="2" s="1"/>
  <c r="X2323" i="2"/>
  <c r="V2323" i="2"/>
  <c r="T2323" i="2"/>
  <c r="Q2323" i="2"/>
  <c r="R2323" i="2" s="1"/>
  <c r="O2323" i="2"/>
  <c r="P2323" i="2" s="1"/>
  <c r="X2322" i="2"/>
  <c r="V2322" i="2"/>
  <c r="T2322" i="2"/>
  <c r="Q2322" i="2"/>
  <c r="R2322" i="2" s="1"/>
  <c r="O2322" i="2"/>
  <c r="P2322" i="2" s="1"/>
  <c r="X2321" i="2"/>
  <c r="V2321" i="2"/>
  <c r="T2321" i="2"/>
  <c r="Q2321" i="2"/>
  <c r="R2321" i="2" s="1"/>
  <c r="O2321" i="2"/>
  <c r="P2321" i="2" s="1"/>
  <c r="X2320" i="2"/>
  <c r="V2320" i="2"/>
  <c r="T2320" i="2"/>
  <c r="Q2320" i="2"/>
  <c r="R2320" i="2" s="1"/>
  <c r="O2320" i="2"/>
  <c r="P2320" i="2" s="1"/>
  <c r="X2319" i="2"/>
  <c r="V2319" i="2"/>
  <c r="T2319" i="2"/>
  <c r="Q2319" i="2"/>
  <c r="R2319" i="2" s="1"/>
  <c r="O2319" i="2"/>
  <c r="P2319" i="2" s="1"/>
  <c r="X2318" i="2"/>
  <c r="V2318" i="2"/>
  <c r="T2318" i="2"/>
  <c r="Q2318" i="2"/>
  <c r="R2318" i="2" s="1"/>
  <c r="O2318" i="2"/>
  <c r="P2318" i="2" s="1"/>
  <c r="X2317" i="2"/>
  <c r="V2317" i="2"/>
  <c r="T2317" i="2"/>
  <c r="Q2317" i="2"/>
  <c r="R2317" i="2" s="1"/>
  <c r="O2317" i="2"/>
  <c r="P2317" i="2" s="1"/>
  <c r="X2316" i="2"/>
  <c r="V2316" i="2"/>
  <c r="T2316" i="2"/>
  <c r="Q2316" i="2"/>
  <c r="R2316" i="2" s="1"/>
  <c r="O2316" i="2"/>
  <c r="P2316" i="2" s="1"/>
  <c r="X2315" i="2"/>
  <c r="V2315" i="2"/>
  <c r="T2315" i="2"/>
  <c r="Q2315" i="2"/>
  <c r="R2315" i="2" s="1"/>
  <c r="O2315" i="2"/>
  <c r="P2315" i="2" s="1"/>
  <c r="X2314" i="2"/>
  <c r="V2314" i="2"/>
  <c r="T2314" i="2"/>
  <c r="Q2314" i="2"/>
  <c r="R2314" i="2" s="1"/>
  <c r="O2314" i="2"/>
  <c r="P2314" i="2" s="1"/>
  <c r="X2313" i="2"/>
  <c r="V2313" i="2"/>
  <c r="T2313" i="2"/>
  <c r="Q2313" i="2"/>
  <c r="R2313" i="2" s="1"/>
  <c r="O2313" i="2"/>
  <c r="P2313" i="2" s="1"/>
  <c r="X2312" i="2"/>
  <c r="V2312" i="2"/>
  <c r="T2312" i="2"/>
  <c r="Q2312" i="2"/>
  <c r="R2312" i="2" s="1"/>
  <c r="O2312" i="2"/>
  <c r="P2312" i="2" s="1"/>
  <c r="X2311" i="2"/>
  <c r="V2311" i="2"/>
  <c r="T2311" i="2"/>
  <c r="Q2311" i="2"/>
  <c r="R2311" i="2" s="1"/>
  <c r="O2311" i="2"/>
  <c r="P2311" i="2" s="1"/>
  <c r="X2310" i="2"/>
  <c r="V2310" i="2"/>
  <c r="T2310" i="2"/>
  <c r="Q2310" i="2"/>
  <c r="R2310" i="2" s="1"/>
  <c r="O2310" i="2"/>
  <c r="P2310" i="2" s="1"/>
  <c r="X2309" i="2"/>
  <c r="V2309" i="2"/>
  <c r="T2309" i="2"/>
  <c r="Q2309" i="2"/>
  <c r="R2309" i="2" s="1"/>
  <c r="O2309" i="2"/>
  <c r="P2309" i="2" s="1"/>
  <c r="X2308" i="2"/>
  <c r="V2308" i="2"/>
  <c r="T2308" i="2"/>
  <c r="Q2308" i="2"/>
  <c r="R2308" i="2" s="1"/>
  <c r="O2308" i="2"/>
  <c r="P2308" i="2" s="1"/>
  <c r="X2307" i="2"/>
  <c r="V2307" i="2"/>
  <c r="T2307" i="2"/>
  <c r="Q2307" i="2"/>
  <c r="R2307" i="2" s="1"/>
  <c r="O2307" i="2"/>
  <c r="P2307" i="2" s="1"/>
  <c r="X2306" i="2"/>
  <c r="V2306" i="2"/>
  <c r="T2306" i="2"/>
  <c r="Q2306" i="2"/>
  <c r="R2306" i="2" s="1"/>
  <c r="O2306" i="2"/>
  <c r="P2306" i="2" s="1"/>
  <c r="X2305" i="2"/>
  <c r="V2305" i="2"/>
  <c r="T2305" i="2"/>
  <c r="Q2305" i="2"/>
  <c r="R2305" i="2" s="1"/>
  <c r="O2305" i="2"/>
  <c r="P2305" i="2" s="1"/>
  <c r="X2304" i="2"/>
  <c r="V2304" i="2"/>
  <c r="T2304" i="2"/>
  <c r="Q2304" i="2"/>
  <c r="R2304" i="2" s="1"/>
  <c r="O2304" i="2"/>
  <c r="P2304" i="2" s="1"/>
  <c r="X2303" i="2"/>
  <c r="V2303" i="2"/>
  <c r="T2303" i="2"/>
  <c r="Q2303" i="2"/>
  <c r="R2303" i="2" s="1"/>
  <c r="O2303" i="2"/>
  <c r="P2303" i="2" s="1"/>
  <c r="X2302" i="2"/>
  <c r="V2302" i="2"/>
  <c r="T2302" i="2"/>
  <c r="Q2302" i="2"/>
  <c r="R2302" i="2" s="1"/>
  <c r="O2302" i="2"/>
  <c r="P2302" i="2" s="1"/>
  <c r="X2301" i="2"/>
  <c r="V2301" i="2"/>
  <c r="T2301" i="2"/>
  <c r="Q2301" i="2"/>
  <c r="R2301" i="2" s="1"/>
  <c r="O2301" i="2"/>
  <c r="P2301" i="2" s="1"/>
  <c r="X2300" i="2"/>
  <c r="V2300" i="2"/>
  <c r="T2300" i="2"/>
  <c r="Q2300" i="2"/>
  <c r="R2300" i="2" s="1"/>
  <c r="O2300" i="2"/>
  <c r="P2300" i="2" s="1"/>
  <c r="X2299" i="2"/>
  <c r="V2299" i="2"/>
  <c r="T2299" i="2"/>
  <c r="Q2299" i="2"/>
  <c r="R2299" i="2" s="1"/>
  <c r="O2299" i="2"/>
  <c r="P2299" i="2" s="1"/>
  <c r="X2298" i="2"/>
  <c r="V2298" i="2"/>
  <c r="T2298" i="2"/>
  <c r="Q2298" i="2"/>
  <c r="R2298" i="2" s="1"/>
  <c r="O2298" i="2"/>
  <c r="P2298" i="2" s="1"/>
  <c r="X2297" i="2"/>
  <c r="V2297" i="2"/>
  <c r="T2297" i="2"/>
  <c r="Q2297" i="2"/>
  <c r="R2297" i="2" s="1"/>
  <c r="O2297" i="2"/>
  <c r="P2297" i="2" s="1"/>
  <c r="X2296" i="2"/>
  <c r="V2296" i="2"/>
  <c r="T2296" i="2"/>
  <c r="Q2296" i="2"/>
  <c r="R2296" i="2" s="1"/>
  <c r="O2296" i="2"/>
  <c r="P2296" i="2" s="1"/>
  <c r="X2295" i="2"/>
  <c r="V2295" i="2"/>
  <c r="T2295" i="2"/>
  <c r="Q2295" i="2"/>
  <c r="R2295" i="2" s="1"/>
  <c r="O2295" i="2"/>
  <c r="P2295" i="2" s="1"/>
  <c r="X2294" i="2"/>
  <c r="V2294" i="2"/>
  <c r="T2294" i="2"/>
  <c r="Q2294" i="2"/>
  <c r="R2294" i="2" s="1"/>
  <c r="O2294" i="2"/>
  <c r="P2294" i="2" s="1"/>
  <c r="X2293" i="2"/>
  <c r="V2293" i="2"/>
  <c r="T2293" i="2"/>
  <c r="Q2293" i="2"/>
  <c r="R2293" i="2" s="1"/>
  <c r="O2293" i="2"/>
  <c r="P2293" i="2" s="1"/>
  <c r="X2292" i="2"/>
  <c r="V2292" i="2"/>
  <c r="T2292" i="2"/>
  <c r="Q2292" i="2"/>
  <c r="R2292" i="2" s="1"/>
  <c r="O2292" i="2"/>
  <c r="P2292" i="2" s="1"/>
  <c r="X2291" i="2"/>
  <c r="V2291" i="2"/>
  <c r="T2291" i="2"/>
  <c r="Q2291" i="2"/>
  <c r="R2291" i="2" s="1"/>
  <c r="O2291" i="2"/>
  <c r="P2291" i="2" s="1"/>
  <c r="X2290" i="2"/>
  <c r="V2290" i="2"/>
  <c r="T2290" i="2"/>
  <c r="Q2290" i="2"/>
  <c r="R2290" i="2" s="1"/>
  <c r="O2290" i="2"/>
  <c r="P2290" i="2" s="1"/>
  <c r="X2289" i="2"/>
  <c r="V2289" i="2"/>
  <c r="T2289" i="2"/>
  <c r="Q2289" i="2"/>
  <c r="R2289" i="2" s="1"/>
  <c r="O2289" i="2"/>
  <c r="P2289" i="2" s="1"/>
  <c r="X2288" i="2"/>
  <c r="V2288" i="2"/>
  <c r="T2288" i="2"/>
  <c r="Q2288" i="2"/>
  <c r="R2288" i="2" s="1"/>
  <c r="O2288" i="2"/>
  <c r="P2288" i="2" s="1"/>
  <c r="X2287" i="2"/>
  <c r="V2287" i="2"/>
  <c r="T2287" i="2"/>
  <c r="Q2287" i="2"/>
  <c r="R2287" i="2" s="1"/>
  <c r="O2287" i="2"/>
  <c r="P2287" i="2" s="1"/>
  <c r="X2286" i="2"/>
  <c r="V2286" i="2"/>
  <c r="T2286" i="2"/>
  <c r="Q2286" i="2"/>
  <c r="R2286" i="2" s="1"/>
  <c r="O2286" i="2"/>
  <c r="P2286" i="2" s="1"/>
  <c r="X2285" i="2"/>
  <c r="V2285" i="2"/>
  <c r="T2285" i="2"/>
  <c r="Q2285" i="2"/>
  <c r="R2285" i="2" s="1"/>
  <c r="O2285" i="2"/>
  <c r="P2285" i="2" s="1"/>
  <c r="X2284" i="2"/>
  <c r="V2284" i="2"/>
  <c r="T2284" i="2"/>
  <c r="Q2284" i="2"/>
  <c r="R2284" i="2" s="1"/>
  <c r="O2284" i="2"/>
  <c r="P2284" i="2" s="1"/>
  <c r="X2283" i="2"/>
  <c r="V2283" i="2"/>
  <c r="T2283" i="2"/>
  <c r="Q2283" i="2"/>
  <c r="R2283" i="2" s="1"/>
  <c r="O2283" i="2"/>
  <c r="P2283" i="2" s="1"/>
  <c r="X2282" i="2"/>
  <c r="V2282" i="2"/>
  <c r="T2282" i="2"/>
  <c r="Q2282" i="2"/>
  <c r="R2282" i="2" s="1"/>
  <c r="O2282" i="2"/>
  <c r="P2282" i="2" s="1"/>
  <c r="X2281" i="2"/>
  <c r="V2281" i="2"/>
  <c r="T2281" i="2"/>
  <c r="Q2281" i="2"/>
  <c r="R2281" i="2" s="1"/>
  <c r="O2281" i="2"/>
  <c r="P2281" i="2" s="1"/>
  <c r="X2280" i="2"/>
  <c r="V2280" i="2"/>
  <c r="T2280" i="2"/>
  <c r="Q2280" i="2"/>
  <c r="R2280" i="2" s="1"/>
  <c r="O2280" i="2"/>
  <c r="P2280" i="2" s="1"/>
  <c r="X2279" i="2"/>
  <c r="V2279" i="2"/>
  <c r="T2279" i="2"/>
  <c r="Q2279" i="2"/>
  <c r="R2279" i="2" s="1"/>
  <c r="O2279" i="2"/>
  <c r="P2279" i="2" s="1"/>
  <c r="X2278" i="2"/>
  <c r="V2278" i="2"/>
  <c r="T2278" i="2"/>
  <c r="Q2278" i="2"/>
  <c r="R2278" i="2" s="1"/>
  <c r="O2278" i="2"/>
  <c r="P2278" i="2" s="1"/>
  <c r="X2277" i="2"/>
  <c r="V2277" i="2"/>
  <c r="T2277" i="2"/>
  <c r="Q2277" i="2"/>
  <c r="R2277" i="2" s="1"/>
  <c r="O2277" i="2"/>
  <c r="P2277" i="2" s="1"/>
  <c r="X2276" i="2"/>
  <c r="V2276" i="2"/>
  <c r="T2276" i="2"/>
  <c r="Q2276" i="2"/>
  <c r="R2276" i="2" s="1"/>
  <c r="O2276" i="2"/>
  <c r="P2276" i="2" s="1"/>
  <c r="X2275" i="2"/>
  <c r="V2275" i="2"/>
  <c r="T2275" i="2"/>
  <c r="Q2275" i="2"/>
  <c r="R2275" i="2" s="1"/>
  <c r="O2275" i="2"/>
  <c r="P2275" i="2" s="1"/>
  <c r="X2274" i="2"/>
  <c r="V2274" i="2"/>
  <c r="T2274" i="2"/>
  <c r="Q2274" i="2"/>
  <c r="R2274" i="2" s="1"/>
  <c r="O2274" i="2"/>
  <c r="P2274" i="2" s="1"/>
  <c r="X2273" i="2"/>
  <c r="V2273" i="2"/>
  <c r="T2273" i="2"/>
  <c r="Q2273" i="2"/>
  <c r="R2273" i="2" s="1"/>
  <c r="O2273" i="2"/>
  <c r="P2273" i="2" s="1"/>
  <c r="X2272" i="2"/>
  <c r="V2272" i="2"/>
  <c r="T2272" i="2"/>
  <c r="Q2272" i="2"/>
  <c r="R2272" i="2" s="1"/>
  <c r="O2272" i="2"/>
  <c r="P2272" i="2" s="1"/>
  <c r="X2271" i="2"/>
  <c r="V2271" i="2"/>
  <c r="T2271" i="2"/>
  <c r="Q2271" i="2"/>
  <c r="R2271" i="2" s="1"/>
  <c r="O2271" i="2"/>
  <c r="P2271" i="2" s="1"/>
  <c r="X2270" i="2"/>
  <c r="V2270" i="2"/>
  <c r="T2270" i="2"/>
  <c r="Q2270" i="2"/>
  <c r="R2270" i="2" s="1"/>
  <c r="O2270" i="2"/>
  <c r="P2270" i="2" s="1"/>
  <c r="X2269" i="2"/>
  <c r="V2269" i="2"/>
  <c r="T2269" i="2"/>
  <c r="Q2269" i="2"/>
  <c r="R2269" i="2" s="1"/>
  <c r="O2269" i="2"/>
  <c r="P2269" i="2" s="1"/>
  <c r="X2268" i="2"/>
  <c r="V2268" i="2"/>
  <c r="T2268" i="2"/>
  <c r="Q2268" i="2"/>
  <c r="R2268" i="2" s="1"/>
  <c r="O2268" i="2"/>
  <c r="P2268" i="2" s="1"/>
  <c r="X2267" i="2"/>
  <c r="V2267" i="2"/>
  <c r="T2267" i="2"/>
  <c r="Q2267" i="2"/>
  <c r="R2267" i="2" s="1"/>
  <c r="O2267" i="2"/>
  <c r="P2267" i="2" s="1"/>
  <c r="X2266" i="2"/>
  <c r="V2266" i="2"/>
  <c r="T2266" i="2"/>
  <c r="Q2266" i="2"/>
  <c r="R2266" i="2" s="1"/>
  <c r="O2266" i="2"/>
  <c r="P2266" i="2" s="1"/>
  <c r="X2265" i="2"/>
  <c r="V2265" i="2"/>
  <c r="T2265" i="2"/>
  <c r="Q2265" i="2"/>
  <c r="R2265" i="2" s="1"/>
  <c r="O2265" i="2"/>
  <c r="P2265" i="2" s="1"/>
  <c r="X2264" i="2"/>
  <c r="V2264" i="2"/>
  <c r="T2264" i="2"/>
  <c r="Q2264" i="2"/>
  <c r="R2264" i="2" s="1"/>
  <c r="O2264" i="2"/>
  <c r="P2264" i="2" s="1"/>
  <c r="X2263" i="2"/>
  <c r="V2263" i="2"/>
  <c r="T2263" i="2"/>
  <c r="Q2263" i="2"/>
  <c r="R2263" i="2" s="1"/>
  <c r="O2263" i="2"/>
  <c r="P2263" i="2" s="1"/>
  <c r="X2262" i="2"/>
  <c r="V2262" i="2"/>
  <c r="T2262" i="2"/>
  <c r="Q2262" i="2"/>
  <c r="R2262" i="2" s="1"/>
  <c r="O2262" i="2"/>
  <c r="P2262" i="2" s="1"/>
  <c r="X2261" i="2"/>
  <c r="V2261" i="2"/>
  <c r="T2261" i="2"/>
  <c r="Q2261" i="2"/>
  <c r="R2261" i="2" s="1"/>
  <c r="O2261" i="2"/>
  <c r="P2261" i="2" s="1"/>
  <c r="X2260" i="2"/>
  <c r="V2260" i="2"/>
  <c r="T2260" i="2"/>
  <c r="Q2260" i="2"/>
  <c r="R2260" i="2" s="1"/>
  <c r="O2260" i="2"/>
  <c r="P2260" i="2" s="1"/>
  <c r="X2259" i="2"/>
  <c r="V2259" i="2"/>
  <c r="T2259" i="2"/>
  <c r="Q2259" i="2"/>
  <c r="R2259" i="2" s="1"/>
  <c r="O2259" i="2"/>
  <c r="P2259" i="2" s="1"/>
  <c r="X2258" i="2"/>
  <c r="V2258" i="2"/>
  <c r="T2258" i="2"/>
  <c r="Q2258" i="2"/>
  <c r="R2258" i="2" s="1"/>
  <c r="O2258" i="2"/>
  <c r="P2258" i="2" s="1"/>
  <c r="X2257" i="2"/>
  <c r="V2257" i="2"/>
  <c r="T2257" i="2"/>
  <c r="Q2257" i="2"/>
  <c r="R2257" i="2" s="1"/>
  <c r="O2257" i="2"/>
  <c r="P2257" i="2" s="1"/>
  <c r="X2256" i="2"/>
  <c r="V2256" i="2"/>
  <c r="T2256" i="2"/>
  <c r="Q2256" i="2"/>
  <c r="R2256" i="2" s="1"/>
  <c r="O2256" i="2"/>
  <c r="P2256" i="2" s="1"/>
  <c r="X2255" i="2"/>
  <c r="V2255" i="2"/>
  <c r="T2255" i="2"/>
  <c r="Q2255" i="2"/>
  <c r="R2255" i="2" s="1"/>
  <c r="O2255" i="2"/>
  <c r="P2255" i="2" s="1"/>
  <c r="X2254" i="2"/>
  <c r="V2254" i="2"/>
  <c r="T2254" i="2"/>
  <c r="Q2254" i="2"/>
  <c r="R2254" i="2" s="1"/>
  <c r="O2254" i="2"/>
  <c r="P2254" i="2" s="1"/>
  <c r="X2253" i="2"/>
  <c r="V2253" i="2"/>
  <c r="T2253" i="2"/>
  <c r="Q2253" i="2"/>
  <c r="R2253" i="2" s="1"/>
  <c r="O2253" i="2"/>
  <c r="P2253" i="2" s="1"/>
  <c r="X2252" i="2"/>
  <c r="V2252" i="2"/>
  <c r="T2252" i="2"/>
  <c r="Q2252" i="2"/>
  <c r="R2252" i="2" s="1"/>
  <c r="O2252" i="2"/>
  <c r="P2252" i="2" s="1"/>
  <c r="X2251" i="2"/>
  <c r="V2251" i="2"/>
  <c r="T2251" i="2"/>
  <c r="Q2251" i="2"/>
  <c r="R2251" i="2" s="1"/>
  <c r="O2251" i="2"/>
  <c r="P2251" i="2" s="1"/>
  <c r="X2250" i="2"/>
  <c r="V2250" i="2"/>
  <c r="T2250" i="2"/>
  <c r="Q2250" i="2"/>
  <c r="R2250" i="2" s="1"/>
  <c r="O2250" i="2"/>
  <c r="P2250" i="2" s="1"/>
  <c r="X2249" i="2"/>
  <c r="V2249" i="2"/>
  <c r="T2249" i="2"/>
  <c r="Q2249" i="2"/>
  <c r="R2249" i="2" s="1"/>
  <c r="O2249" i="2"/>
  <c r="P2249" i="2" s="1"/>
  <c r="X2248" i="2"/>
  <c r="V2248" i="2"/>
  <c r="T2248" i="2"/>
  <c r="Q2248" i="2"/>
  <c r="R2248" i="2" s="1"/>
  <c r="O2248" i="2"/>
  <c r="P2248" i="2" s="1"/>
  <c r="X2247" i="2"/>
  <c r="V2247" i="2"/>
  <c r="T2247" i="2"/>
  <c r="Q2247" i="2"/>
  <c r="R2247" i="2" s="1"/>
  <c r="O2247" i="2"/>
  <c r="P2247" i="2" s="1"/>
  <c r="X2246" i="2"/>
  <c r="V2246" i="2"/>
  <c r="T2246" i="2"/>
  <c r="Q2246" i="2"/>
  <c r="R2246" i="2" s="1"/>
  <c r="O2246" i="2"/>
  <c r="P2246" i="2" s="1"/>
  <c r="X2245" i="2"/>
  <c r="V2245" i="2"/>
  <c r="T2245" i="2"/>
  <c r="Q2245" i="2"/>
  <c r="R2245" i="2" s="1"/>
  <c r="O2245" i="2"/>
  <c r="P2245" i="2" s="1"/>
  <c r="X2244" i="2"/>
  <c r="V2244" i="2"/>
  <c r="T2244" i="2"/>
  <c r="Q2244" i="2"/>
  <c r="R2244" i="2" s="1"/>
  <c r="O2244" i="2"/>
  <c r="P2244" i="2" s="1"/>
  <c r="X2243" i="2"/>
  <c r="V2243" i="2"/>
  <c r="T2243" i="2"/>
  <c r="Q2243" i="2"/>
  <c r="R2243" i="2" s="1"/>
  <c r="O2243" i="2"/>
  <c r="P2243" i="2" s="1"/>
  <c r="X2242" i="2"/>
  <c r="V2242" i="2"/>
  <c r="T2242" i="2"/>
  <c r="Q2242" i="2"/>
  <c r="R2242" i="2" s="1"/>
  <c r="O2242" i="2"/>
  <c r="P2242" i="2" s="1"/>
  <c r="X2241" i="2"/>
  <c r="V2241" i="2"/>
  <c r="T2241" i="2"/>
  <c r="Q2241" i="2"/>
  <c r="R2241" i="2" s="1"/>
  <c r="O2241" i="2"/>
  <c r="P2241" i="2" s="1"/>
  <c r="X2240" i="2"/>
  <c r="V2240" i="2"/>
  <c r="T2240" i="2"/>
  <c r="Q2240" i="2"/>
  <c r="R2240" i="2" s="1"/>
  <c r="O2240" i="2"/>
  <c r="P2240" i="2" s="1"/>
  <c r="X2239" i="2"/>
  <c r="V2239" i="2"/>
  <c r="T2239" i="2"/>
  <c r="Q2239" i="2"/>
  <c r="R2239" i="2" s="1"/>
  <c r="O2239" i="2"/>
  <c r="P2239" i="2" s="1"/>
  <c r="X2238" i="2"/>
  <c r="V2238" i="2"/>
  <c r="T2238" i="2"/>
  <c r="Q2238" i="2"/>
  <c r="R2238" i="2" s="1"/>
  <c r="O2238" i="2"/>
  <c r="P2238" i="2" s="1"/>
  <c r="X2237" i="2"/>
  <c r="V2237" i="2"/>
  <c r="T2237" i="2"/>
  <c r="Q2237" i="2"/>
  <c r="R2237" i="2" s="1"/>
  <c r="O2237" i="2"/>
  <c r="P2237" i="2" s="1"/>
  <c r="X2236" i="2"/>
  <c r="V2236" i="2"/>
  <c r="T2236" i="2"/>
  <c r="Q2236" i="2"/>
  <c r="R2236" i="2" s="1"/>
  <c r="O2236" i="2"/>
  <c r="P2236" i="2" s="1"/>
  <c r="X2235" i="2"/>
  <c r="V2235" i="2"/>
  <c r="T2235" i="2"/>
  <c r="Q2235" i="2"/>
  <c r="R2235" i="2" s="1"/>
  <c r="O2235" i="2"/>
  <c r="P2235" i="2" s="1"/>
  <c r="X2234" i="2"/>
  <c r="V2234" i="2"/>
  <c r="T2234" i="2"/>
  <c r="Q2234" i="2"/>
  <c r="R2234" i="2" s="1"/>
  <c r="O2234" i="2"/>
  <c r="P2234" i="2" s="1"/>
  <c r="X2233" i="2"/>
  <c r="V2233" i="2"/>
  <c r="T2233" i="2"/>
  <c r="Q2233" i="2"/>
  <c r="R2233" i="2" s="1"/>
  <c r="O2233" i="2"/>
  <c r="P2233" i="2" s="1"/>
  <c r="X2232" i="2"/>
  <c r="V2232" i="2"/>
  <c r="T2232" i="2"/>
  <c r="Q2232" i="2"/>
  <c r="R2232" i="2" s="1"/>
  <c r="O2232" i="2"/>
  <c r="P2232" i="2" s="1"/>
  <c r="X2231" i="2"/>
  <c r="V2231" i="2"/>
  <c r="T2231" i="2"/>
  <c r="Q2231" i="2"/>
  <c r="R2231" i="2" s="1"/>
  <c r="O2231" i="2"/>
  <c r="P2231" i="2" s="1"/>
  <c r="X2230" i="2"/>
  <c r="V2230" i="2"/>
  <c r="T2230" i="2"/>
  <c r="Q2230" i="2"/>
  <c r="R2230" i="2" s="1"/>
  <c r="O2230" i="2"/>
  <c r="P2230" i="2" s="1"/>
  <c r="X2229" i="2"/>
  <c r="V2229" i="2"/>
  <c r="T2229" i="2"/>
  <c r="Q2229" i="2"/>
  <c r="R2229" i="2" s="1"/>
  <c r="O2229" i="2"/>
  <c r="P2229" i="2" s="1"/>
  <c r="X2228" i="2"/>
  <c r="V2228" i="2"/>
  <c r="T2228" i="2"/>
  <c r="Q2228" i="2"/>
  <c r="R2228" i="2" s="1"/>
  <c r="O2228" i="2"/>
  <c r="P2228" i="2" s="1"/>
  <c r="X2227" i="2"/>
  <c r="V2227" i="2"/>
  <c r="T2227" i="2"/>
  <c r="Q2227" i="2"/>
  <c r="R2227" i="2" s="1"/>
  <c r="O2227" i="2"/>
  <c r="P2227" i="2" s="1"/>
  <c r="X2226" i="2"/>
  <c r="V2226" i="2"/>
  <c r="T2226" i="2"/>
  <c r="Q2226" i="2"/>
  <c r="R2226" i="2" s="1"/>
  <c r="O2226" i="2"/>
  <c r="P2226" i="2" s="1"/>
  <c r="X2225" i="2"/>
  <c r="V2225" i="2"/>
  <c r="T2225" i="2"/>
  <c r="Q2225" i="2"/>
  <c r="R2225" i="2" s="1"/>
  <c r="O2225" i="2"/>
  <c r="P2225" i="2" s="1"/>
  <c r="X2224" i="2"/>
  <c r="V2224" i="2"/>
  <c r="T2224" i="2"/>
  <c r="Q2224" i="2"/>
  <c r="R2224" i="2" s="1"/>
  <c r="O2224" i="2"/>
  <c r="P2224" i="2" s="1"/>
  <c r="X2223" i="2"/>
  <c r="V2223" i="2"/>
  <c r="T2223" i="2"/>
  <c r="Q2223" i="2"/>
  <c r="R2223" i="2" s="1"/>
  <c r="O2223" i="2"/>
  <c r="P2223" i="2" s="1"/>
  <c r="X2222" i="2"/>
  <c r="V2222" i="2"/>
  <c r="T2222" i="2"/>
  <c r="Q2222" i="2"/>
  <c r="R2222" i="2" s="1"/>
  <c r="O2222" i="2"/>
  <c r="P2222" i="2" s="1"/>
  <c r="X2221" i="2"/>
  <c r="V2221" i="2"/>
  <c r="T2221" i="2"/>
  <c r="Q2221" i="2"/>
  <c r="R2221" i="2" s="1"/>
  <c r="O2221" i="2"/>
  <c r="P2221" i="2" s="1"/>
  <c r="X2220" i="2"/>
  <c r="V2220" i="2"/>
  <c r="T2220" i="2"/>
  <c r="Q2220" i="2"/>
  <c r="R2220" i="2" s="1"/>
  <c r="O2220" i="2"/>
  <c r="P2220" i="2" s="1"/>
  <c r="X2219" i="2"/>
  <c r="V2219" i="2"/>
  <c r="T2219" i="2"/>
  <c r="Q2219" i="2"/>
  <c r="R2219" i="2" s="1"/>
  <c r="O2219" i="2"/>
  <c r="P2219" i="2" s="1"/>
  <c r="X2218" i="2"/>
  <c r="V2218" i="2"/>
  <c r="T2218" i="2"/>
  <c r="Q2218" i="2"/>
  <c r="R2218" i="2" s="1"/>
  <c r="O2218" i="2"/>
  <c r="P2218" i="2" s="1"/>
  <c r="X2217" i="2"/>
  <c r="V2217" i="2"/>
  <c r="T2217" i="2"/>
  <c r="Q2217" i="2"/>
  <c r="R2217" i="2" s="1"/>
  <c r="O2217" i="2"/>
  <c r="P2217" i="2" s="1"/>
  <c r="X2216" i="2"/>
  <c r="V2216" i="2"/>
  <c r="T2216" i="2"/>
  <c r="Q2216" i="2"/>
  <c r="R2216" i="2" s="1"/>
  <c r="O2216" i="2"/>
  <c r="P2216" i="2" s="1"/>
  <c r="X2215" i="2"/>
  <c r="V2215" i="2"/>
  <c r="T2215" i="2"/>
  <c r="Q2215" i="2"/>
  <c r="R2215" i="2" s="1"/>
  <c r="O2215" i="2"/>
  <c r="P2215" i="2" s="1"/>
  <c r="X2214" i="2"/>
  <c r="V2214" i="2"/>
  <c r="T2214" i="2"/>
  <c r="Q2214" i="2"/>
  <c r="R2214" i="2" s="1"/>
  <c r="O2214" i="2"/>
  <c r="P2214" i="2" s="1"/>
  <c r="X2213" i="2"/>
  <c r="V2213" i="2"/>
  <c r="T2213" i="2"/>
  <c r="Q2213" i="2"/>
  <c r="R2213" i="2" s="1"/>
  <c r="O2213" i="2"/>
  <c r="P2213" i="2" s="1"/>
  <c r="X2212" i="2"/>
  <c r="V2212" i="2"/>
  <c r="T2212" i="2"/>
  <c r="Q2212" i="2"/>
  <c r="R2212" i="2" s="1"/>
  <c r="O2212" i="2"/>
  <c r="P2212" i="2" s="1"/>
  <c r="X2211" i="2"/>
  <c r="V2211" i="2"/>
  <c r="T2211" i="2"/>
  <c r="Q2211" i="2"/>
  <c r="R2211" i="2" s="1"/>
  <c r="O2211" i="2"/>
  <c r="P2211" i="2" s="1"/>
  <c r="X2210" i="2"/>
  <c r="V2210" i="2"/>
  <c r="T2210" i="2"/>
  <c r="Q2210" i="2"/>
  <c r="R2210" i="2" s="1"/>
  <c r="O2210" i="2"/>
  <c r="P2210" i="2" s="1"/>
  <c r="X2209" i="2"/>
  <c r="V2209" i="2"/>
  <c r="T2209" i="2"/>
  <c r="Q2209" i="2"/>
  <c r="R2209" i="2" s="1"/>
  <c r="O2209" i="2"/>
  <c r="P2209" i="2" s="1"/>
  <c r="X2208" i="2"/>
  <c r="V2208" i="2"/>
  <c r="T2208" i="2"/>
  <c r="Q2208" i="2"/>
  <c r="R2208" i="2" s="1"/>
  <c r="O2208" i="2"/>
  <c r="P2208" i="2" s="1"/>
  <c r="X2207" i="2"/>
  <c r="V2207" i="2"/>
  <c r="T2207" i="2"/>
  <c r="Q2207" i="2"/>
  <c r="R2207" i="2" s="1"/>
  <c r="O2207" i="2"/>
  <c r="P2207" i="2" s="1"/>
  <c r="X2206" i="2"/>
  <c r="V2206" i="2"/>
  <c r="T2206" i="2"/>
  <c r="Q2206" i="2"/>
  <c r="R2206" i="2" s="1"/>
  <c r="O2206" i="2"/>
  <c r="P2206" i="2" s="1"/>
  <c r="X2205" i="2"/>
  <c r="V2205" i="2"/>
  <c r="T2205" i="2"/>
  <c r="Q2205" i="2"/>
  <c r="R2205" i="2" s="1"/>
  <c r="O2205" i="2"/>
  <c r="P2205" i="2" s="1"/>
  <c r="X2204" i="2"/>
  <c r="V2204" i="2"/>
  <c r="T2204" i="2"/>
  <c r="Q2204" i="2"/>
  <c r="R2204" i="2" s="1"/>
  <c r="O2204" i="2"/>
  <c r="P2204" i="2" s="1"/>
  <c r="X2203" i="2"/>
  <c r="V2203" i="2"/>
  <c r="T2203" i="2"/>
  <c r="Q2203" i="2"/>
  <c r="R2203" i="2" s="1"/>
  <c r="O2203" i="2"/>
  <c r="P2203" i="2" s="1"/>
  <c r="X2202" i="2"/>
  <c r="V2202" i="2"/>
  <c r="T2202" i="2"/>
  <c r="Q2202" i="2"/>
  <c r="R2202" i="2" s="1"/>
  <c r="O2202" i="2"/>
  <c r="P2202" i="2" s="1"/>
  <c r="X2201" i="2"/>
  <c r="V2201" i="2"/>
  <c r="T2201" i="2"/>
  <c r="Q2201" i="2"/>
  <c r="R2201" i="2" s="1"/>
  <c r="O2201" i="2"/>
  <c r="P2201" i="2" s="1"/>
  <c r="X2200" i="2"/>
  <c r="V2200" i="2"/>
  <c r="T2200" i="2"/>
  <c r="Q2200" i="2"/>
  <c r="R2200" i="2" s="1"/>
  <c r="O2200" i="2"/>
  <c r="P2200" i="2" s="1"/>
  <c r="X2199" i="2"/>
  <c r="V2199" i="2"/>
  <c r="T2199" i="2"/>
  <c r="Q2199" i="2"/>
  <c r="R2199" i="2" s="1"/>
  <c r="O2199" i="2"/>
  <c r="P2199" i="2" s="1"/>
  <c r="X2198" i="2"/>
  <c r="V2198" i="2"/>
  <c r="T2198" i="2"/>
  <c r="Q2198" i="2"/>
  <c r="R2198" i="2" s="1"/>
  <c r="O2198" i="2"/>
  <c r="P2198" i="2" s="1"/>
  <c r="X2197" i="2"/>
  <c r="V2197" i="2"/>
  <c r="T2197" i="2"/>
  <c r="Q2197" i="2"/>
  <c r="R2197" i="2" s="1"/>
  <c r="O2197" i="2"/>
  <c r="P2197" i="2" s="1"/>
  <c r="X2196" i="2"/>
  <c r="V2196" i="2"/>
  <c r="T2196" i="2"/>
  <c r="Q2196" i="2"/>
  <c r="R2196" i="2" s="1"/>
  <c r="O2196" i="2"/>
  <c r="P2196" i="2" s="1"/>
  <c r="X2195" i="2"/>
  <c r="V2195" i="2"/>
  <c r="T2195" i="2"/>
  <c r="Q2195" i="2"/>
  <c r="R2195" i="2" s="1"/>
  <c r="O2195" i="2"/>
  <c r="P2195" i="2" s="1"/>
  <c r="X2194" i="2"/>
  <c r="V2194" i="2"/>
  <c r="T2194" i="2"/>
  <c r="Q2194" i="2"/>
  <c r="R2194" i="2" s="1"/>
  <c r="O2194" i="2"/>
  <c r="P2194" i="2" s="1"/>
  <c r="X2193" i="2"/>
  <c r="V2193" i="2"/>
  <c r="T2193" i="2"/>
  <c r="Q2193" i="2"/>
  <c r="R2193" i="2" s="1"/>
  <c r="O2193" i="2"/>
  <c r="P2193" i="2" s="1"/>
  <c r="X2192" i="2"/>
  <c r="V2192" i="2"/>
  <c r="T2192" i="2"/>
  <c r="Q2192" i="2"/>
  <c r="R2192" i="2" s="1"/>
  <c r="O2192" i="2"/>
  <c r="P2192" i="2" s="1"/>
  <c r="X2191" i="2"/>
  <c r="V2191" i="2"/>
  <c r="T2191" i="2"/>
  <c r="Q2191" i="2"/>
  <c r="R2191" i="2" s="1"/>
  <c r="O2191" i="2"/>
  <c r="P2191" i="2" s="1"/>
  <c r="X2190" i="2"/>
  <c r="V2190" i="2"/>
  <c r="T2190" i="2"/>
  <c r="Q2190" i="2"/>
  <c r="R2190" i="2" s="1"/>
  <c r="O2190" i="2"/>
  <c r="P2190" i="2" s="1"/>
  <c r="X2189" i="2"/>
  <c r="V2189" i="2"/>
  <c r="T2189" i="2"/>
  <c r="Q2189" i="2"/>
  <c r="R2189" i="2" s="1"/>
  <c r="O2189" i="2"/>
  <c r="P2189" i="2" s="1"/>
  <c r="X2188" i="2"/>
  <c r="V2188" i="2"/>
  <c r="T2188" i="2"/>
  <c r="Q2188" i="2"/>
  <c r="R2188" i="2" s="1"/>
  <c r="O2188" i="2"/>
  <c r="P2188" i="2" s="1"/>
  <c r="X2187" i="2"/>
  <c r="V2187" i="2"/>
  <c r="T2187" i="2"/>
  <c r="Q2187" i="2"/>
  <c r="R2187" i="2" s="1"/>
  <c r="O2187" i="2"/>
  <c r="P2187" i="2" s="1"/>
  <c r="X2186" i="2"/>
  <c r="V2186" i="2"/>
  <c r="T2186" i="2"/>
  <c r="Q2186" i="2"/>
  <c r="R2186" i="2" s="1"/>
  <c r="O2186" i="2"/>
  <c r="P2186" i="2" s="1"/>
  <c r="X2185" i="2"/>
  <c r="V2185" i="2"/>
  <c r="T2185" i="2"/>
  <c r="Q2185" i="2"/>
  <c r="R2185" i="2" s="1"/>
  <c r="O2185" i="2"/>
  <c r="P2185" i="2" s="1"/>
  <c r="X2184" i="2"/>
  <c r="V2184" i="2"/>
  <c r="T2184" i="2"/>
  <c r="Q2184" i="2"/>
  <c r="R2184" i="2" s="1"/>
  <c r="O2184" i="2"/>
  <c r="P2184" i="2" s="1"/>
  <c r="X2183" i="2"/>
  <c r="V2183" i="2"/>
  <c r="T2183" i="2"/>
  <c r="Q2183" i="2"/>
  <c r="R2183" i="2" s="1"/>
  <c r="O2183" i="2"/>
  <c r="P2183" i="2" s="1"/>
  <c r="X2182" i="2"/>
  <c r="V2182" i="2"/>
  <c r="T2182" i="2"/>
  <c r="Q2182" i="2"/>
  <c r="R2182" i="2" s="1"/>
  <c r="O2182" i="2"/>
  <c r="P2182" i="2" s="1"/>
  <c r="X2181" i="2"/>
  <c r="V2181" i="2"/>
  <c r="T2181" i="2"/>
  <c r="Q2181" i="2"/>
  <c r="R2181" i="2" s="1"/>
  <c r="O2181" i="2"/>
  <c r="P2181" i="2" s="1"/>
  <c r="X2180" i="2"/>
  <c r="V2180" i="2"/>
  <c r="T2180" i="2"/>
  <c r="Q2180" i="2"/>
  <c r="R2180" i="2" s="1"/>
  <c r="O2180" i="2"/>
  <c r="P2180" i="2" s="1"/>
  <c r="X2179" i="2"/>
  <c r="V2179" i="2"/>
  <c r="T2179" i="2"/>
  <c r="Q2179" i="2"/>
  <c r="R2179" i="2" s="1"/>
  <c r="O2179" i="2"/>
  <c r="P2179" i="2" s="1"/>
  <c r="X2178" i="2"/>
  <c r="V2178" i="2"/>
  <c r="T2178" i="2"/>
  <c r="Q2178" i="2"/>
  <c r="R2178" i="2" s="1"/>
  <c r="O2178" i="2"/>
  <c r="P2178" i="2" s="1"/>
  <c r="X2177" i="2"/>
  <c r="V2177" i="2"/>
  <c r="T2177" i="2"/>
  <c r="Q2177" i="2"/>
  <c r="R2177" i="2" s="1"/>
  <c r="O2177" i="2"/>
  <c r="P2177" i="2" s="1"/>
  <c r="X2176" i="2"/>
  <c r="V2176" i="2"/>
  <c r="T2176" i="2"/>
  <c r="Q2176" i="2"/>
  <c r="R2176" i="2" s="1"/>
  <c r="O2176" i="2"/>
  <c r="P2176" i="2" s="1"/>
  <c r="X2175" i="2"/>
  <c r="V2175" i="2"/>
  <c r="T2175" i="2"/>
  <c r="Q2175" i="2"/>
  <c r="R2175" i="2" s="1"/>
  <c r="O2175" i="2"/>
  <c r="P2175" i="2" s="1"/>
  <c r="X2174" i="2"/>
  <c r="V2174" i="2"/>
  <c r="T2174" i="2"/>
  <c r="Q2174" i="2"/>
  <c r="R2174" i="2" s="1"/>
  <c r="O2174" i="2"/>
  <c r="P2174" i="2" s="1"/>
  <c r="X2173" i="2"/>
  <c r="V2173" i="2"/>
  <c r="T2173" i="2"/>
  <c r="Q2173" i="2"/>
  <c r="R2173" i="2" s="1"/>
  <c r="O2173" i="2"/>
  <c r="P2173" i="2" s="1"/>
  <c r="X2172" i="2"/>
  <c r="V2172" i="2"/>
  <c r="T2172" i="2"/>
  <c r="Q2172" i="2"/>
  <c r="R2172" i="2" s="1"/>
  <c r="O2172" i="2"/>
  <c r="P2172" i="2" s="1"/>
  <c r="X2171" i="2"/>
  <c r="V2171" i="2"/>
  <c r="T2171" i="2"/>
  <c r="Q2171" i="2"/>
  <c r="R2171" i="2" s="1"/>
  <c r="O2171" i="2"/>
  <c r="P2171" i="2" s="1"/>
  <c r="X2170" i="2"/>
  <c r="V2170" i="2"/>
  <c r="T2170" i="2"/>
  <c r="Q2170" i="2"/>
  <c r="R2170" i="2" s="1"/>
  <c r="O2170" i="2"/>
  <c r="P2170" i="2" s="1"/>
  <c r="X2169" i="2"/>
  <c r="V2169" i="2"/>
  <c r="T2169" i="2"/>
  <c r="Q2169" i="2"/>
  <c r="R2169" i="2" s="1"/>
  <c r="O2169" i="2"/>
  <c r="P2169" i="2" s="1"/>
  <c r="X2168" i="2"/>
  <c r="V2168" i="2"/>
  <c r="T2168" i="2"/>
  <c r="Q2168" i="2"/>
  <c r="R2168" i="2" s="1"/>
  <c r="O2168" i="2"/>
  <c r="P2168" i="2" s="1"/>
  <c r="X2167" i="2"/>
  <c r="V2167" i="2"/>
  <c r="T2167" i="2"/>
  <c r="Q2167" i="2"/>
  <c r="R2167" i="2" s="1"/>
  <c r="O2167" i="2"/>
  <c r="P2167" i="2" s="1"/>
  <c r="X2166" i="2"/>
  <c r="V2166" i="2"/>
  <c r="T2166" i="2"/>
  <c r="Q2166" i="2"/>
  <c r="R2166" i="2" s="1"/>
  <c r="O2166" i="2"/>
  <c r="P2166" i="2" s="1"/>
  <c r="X2165" i="2"/>
  <c r="V2165" i="2"/>
  <c r="T2165" i="2"/>
  <c r="Q2165" i="2"/>
  <c r="R2165" i="2" s="1"/>
  <c r="O2165" i="2"/>
  <c r="P2165" i="2" s="1"/>
  <c r="X2164" i="2"/>
  <c r="V2164" i="2"/>
  <c r="T2164" i="2"/>
  <c r="Q2164" i="2"/>
  <c r="R2164" i="2" s="1"/>
  <c r="O2164" i="2"/>
  <c r="P2164" i="2" s="1"/>
  <c r="X2163" i="2"/>
  <c r="V2163" i="2"/>
  <c r="T2163" i="2"/>
  <c r="Q2163" i="2"/>
  <c r="R2163" i="2" s="1"/>
  <c r="O2163" i="2"/>
  <c r="P2163" i="2" s="1"/>
  <c r="X2162" i="2"/>
  <c r="V2162" i="2"/>
  <c r="T2162" i="2"/>
  <c r="Q2162" i="2"/>
  <c r="R2162" i="2" s="1"/>
  <c r="O2162" i="2"/>
  <c r="P2162" i="2" s="1"/>
  <c r="X2161" i="2"/>
  <c r="V2161" i="2"/>
  <c r="T2161" i="2"/>
  <c r="Q2161" i="2"/>
  <c r="R2161" i="2" s="1"/>
  <c r="O2161" i="2"/>
  <c r="P2161" i="2" s="1"/>
  <c r="X2160" i="2"/>
  <c r="V2160" i="2"/>
  <c r="T2160" i="2"/>
  <c r="Q2160" i="2"/>
  <c r="R2160" i="2" s="1"/>
  <c r="O2160" i="2"/>
  <c r="P2160" i="2" s="1"/>
  <c r="X2159" i="2"/>
  <c r="V2159" i="2"/>
  <c r="T2159" i="2"/>
  <c r="Q2159" i="2"/>
  <c r="R2159" i="2" s="1"/>
  <c r="O2159" i="2"/>
  <c r="P2159" i="2" s="1"/>
  <c r="X2158" i="2"/>
  <c r="V2158" i="2"/>
  <c r="T2158" i="2"/>
  <c r="Q2158" i="2"/>
  <c r="R2158" i="2" s="1"/>
  <c r="O2158" i="2"/>
  <c r="P2158" i="2" s="1"/>
  <c r="X2157" i="2"/>
  <c r="V2157" i="2"/>
  <c r="T2157" i="2"/>
  <c r="Q2157" i="2"/>
  <c r="R2157" i="2" s="1"/>
  <c r="O2157" i="2"/>
  <c r="P2157" i="2" s="1"/>
  <c r="X2156" i="2"/>
  <c r="V2156" i="2"/>
  <c r="T2156" i="2"/>
  <c r="Q2156" i="2"/>
  <c r="R2156" i="2" s="1"/>
  <c r="O2156" i="2"/>
  <c r="P2156" i="2" s="1"/>
  <c r="X2155" i="2"/>
  <c r="V2155" i="2"/>
  <c r="T2155" i="2"/>
  <c r="Q2155" i="2"/>
  <c r="R2155" i="2" s="1"/>
  <c r="O2155" i="2"/>
  <c r="P2155" i="2" s="1"/>
  <c r="X2154" i="2"/>
  <c r="V2154" i="2"/>
  <c r="T2154" i="2"/>
  <c r="Q2154" i="2"/>
  <c r="R2154" i="2" s="1"/>
  <c r="O2154" i="2"/>
  <c r="P2154" i="2" s="1"/>
  <c r="X2153" i="2"/>
  <c r="V2153" i="2"/>
  <c r="T2153" i="2"/>
  <c r="Q2153" i="2"/>
  <c r="R2153" i="2" s="1"/>
  <c r="O2153" i="2"/>
  <c r="P2153" i="2" s="1"/>
  <c r="X2152" i="2"/>
  <c r="V2152" i="2"/>
  <c r="T2152" i="2"/>
  <c r="Q2152" i="2"/>
  <c r="R2152" i="2" s="1"/>
  <c r="O2152" i="2"/>
  <c r="P2152" i="2" s="1"/>
  <c r="X2151" i="2"/>
  <c r="V2151" i="2"/>
  <c r="T2151" i="2"/>
  <c r="Q2151" i="2"/>
  <c r="R2151" i="2" s="1"/>
  <c r="O2151" i="2"/>
  <c r="P2151" i="2" s="1"/>
  <c r="X2150" i="2"/>
  <c r="V2150" i="2"/>
  <c r="T2150" i="2"/>
  <c r="Q2150" i="2"/>
  <c r="R2150" i="2" s="1"/>
  <c r="O2150" i="2"/>
  <c r="P2150" i="2" s="1"/>
  <c r="X2149" i="2"/>
  <c r="V2149" i="2"/>
  <c r="T2149" i="2"/>
  <c r="Q2149" i="2"/>
  <c r="R2149" i="2" s="1"/>
  <c r="O2149" i="2"/>
  <c r="P2149" i="2" s="1"/>
  <c r="X2148" i="2"/>
  <c r="V2148" i="2"/>
  <c r="T2148" i="2"/>
  <c r="Q2148" i="2"/>
  <c r="R2148" i="2" s="1"/>
  <c r="O2148" i="2"/>
  <c r="P2148" i="2" s="1"/>
  <c r="X2147" i="2"/>
  <c r="V2147" i="2"/>
  <c r="T2147" i="2"/>
  <c r="Q2147" i="2"/>
  <c r="R2147" i="2" s="1"/>
  <c r="O2147" i="2"/>
  <c r="P2147" i="2" s="1"/>
  <c r="X2146" i="2"/>
  <c r="V2146" i="2"/>
  <c r="T2146" i="2"/>
  <c r="Q2146" i="2"/>
  <c r="R2146" i="2" s="1"/>
  <c r="O2146" i="2"/>
  <c r="P2146" i="2" s="1"/>
  <c r="X2145" i="2"/>
  <c r="V2145" i="2"/>
  <c r="T2145" i="2"/>
  <c r="Q2145" i="2"/>
  <c r="R2145" i="2" s="1"/>
  <c r="O2145" i="2"/>
  <c r="P2145" i="2" s="1"/>
  <c r="X2144" i="2"/>
  <c r="V2144" i="2"/>
  <c r="T2144" i="2"/>
  <c r="Q2144" i="2"/>
  <c r="R2144" i="2" s="1"/>
  <c r="O2144" i="2"/>
  <c r="P2144" i="2" s="1"/>
  <c r="X2143" i="2"/>
  <c r="V2143" i="2"/>
  <c r="T2143" i="2"/>
  <c r="Q2143" i="2"/>
  <c r="R2143" i="2" s="1"/>
  <c r="O2143" i="2"/>
  <c r="P2143" i="2" s="1"/>
  <c r="X2142" i="2"/>
  <c r="V2142" i="2"/>
  <c r="T2142" i="2"/>
  <c r="Q2142" i="2"/>
  <c r="R2142" i="2" s="1"/>
  <c r="O2142" i="2"/>
  <c r="P2142" i="2" s="1"/>
  <c r="X2141" i="2"/>
  <c r="V2141" i="2"/>
  <c r="T2141" i="2"/>
  <c r="Q2141" i="2"/>
  <c r="R2141" i="2" s="1"/>
  <c r="O2141" i="2"/>
  <c r="P2141" i="2" s="1"/>
  <c r="X2140" i="2"/>
  <c r="V2140" i="2"/>
  <c r="T2140" i="2"/>
  <c r="Q2140" i="2"/>
  <c r="R2140" i="2" s="1"/>
  <c r="O2140" i="2"/>
  <c r="P2140" i="2" s="1"/>
  <c r="X2139" i="2"/>
  <c r="V2139" i="2"/>
  <c r="T2139" i="2"/>
  <c r="Q2139" i="2"/>
  <c r="R2139" i="2" s="1"/>
  <c r="O2139" i="2"/>
  <c r="P2139" i="2" s="1"/>
  <c r="X2138" i="2"/>
  <c r="V2138" i="2"/>
  <c r="T2138" i="2"/>
  <c r="Q2138" i="2"/>
  <c r="R2138" i="2" s="1"/>
  <c r="O2138" i="2"/>
  <c r="P2138" i="2" s="1"/>
  <c r="X2137" i="2"/>
  <c r="V2137" i="2"/>
  <c r="T2137" i="2"/>
  <c r="Q2137" i="2"/>
  <c r="R2137" i="2" s="1"/>
  <c r="O2137" i="2"/>
  <c r="P2137" i="2" s="1"/>
  <c r="X2136" i="2"/>
  <c r="V2136" i="2"/>
  <c r="T2136" i="2"/>
  <c r="Q2136" i="2"/>
  <c r="R2136" i="2" s="1"/>
  <c r="O2136" i="2"/>
  <c r="P2136" i="2" s="1"/>
  <c r="X2135" i="2"/>
  <c r="V2135" i="2"/>
  <c r="T2135" i="2"/>
  <c r="Q2135" i="2"/>
  <c r="R2135" i="2" s="1"/>
  <c r="O2135" i="2"/>
  <c r="P2135" i="2" s="1"/>
  <c r="X2134" i="2"/>
  <c r="V2134" i="2"/>
  <c r="T2134" i="2"/>
  <c r="Q2134" i="2"/>
  <c r="R2134" i="2" s="1"/>
  <c r="O2134" i="2"/>
  <c r="P2134" i="2" s="1"/>
  <c r="X2133" i="2"/>
  <c r="V2133" i="2"/>
  <c r="T2133" i="2"/>
  <c r="Q2133" i="2"/>
  <c r="R2133" i="2" s="1"/>
  <c r="O2133" i="2"/>
  <c r="P2133" i="2" s="1"/>
  <c r="X2132" i="2"/>
  <c r="V2132" i="2"/>
  <c r="T2132" i="2"/>
  <c r="Q2132" i="2"/>
  <c r="R2132" i="2" s="1"/>
  <c r="O2132" i="2"/>
  <c r="P2132" i="2" s="1"/>
  <c r="X2131" i="2"/>
  <c r="V2131" i="2"/>
  <c r="T2131" i="2"/>
  <c r="Q2131" i="2"/>
  <c r="R2131" i="2" s="1"/>
  <c r="O2131" i="2"/>
  <c r="P2131" i="2" s="1"/>
  <c r="X2130" i="2"/>
  <c r="V2130" i="2"/>
  <c r="T2130" i="2"/>
  <c r="Q2130" i="2"/>
  <c r="R2130" i="2" s="1"/>
  <c r="O2130" i="2"/>
  <c r="P2130" i="2" s="1"/>
  <c r="X2129" i="2"/>
  <c r="V2129" i="2"/>
  <c r="T2129" i="2"/>
  <c r="Q2129" i="2"/>
  <c r="R2129" i="2" s="1"/>
  <c r="O2129" i="2"/>
  <c r="P2129" i="2" s="1"/>
  <c r="X2128" i="2"/>
  <c r="V2128" i="2"/>
  <c r="T2128" i="2"/>
  <c r="Q2128" i="2"/>
  <c r="R2128" i="2" s="1"/>
  <c r="O2128" i="2"/>
  <c r="P2128" i="2" s="1"/>
  <c r="X2127" i="2"/>
  <c r="V2127" i="2"/>
  <c r="T2127" i="2"/>
  <c r="Q2127" i="2"/>
  <c r="R2127" i="2" s="1"/>
  <c r="O2127" i="2"/>
  <c r="P2127" i="2" s="1"/>
  <c r="X2126" i="2"/>
  <c r="V2126" i="2"/>
  <c r="T2126" i="2"/>
  <c r="Q2126" i="2"/>
  <c r="R2126" i="2" s="1"/>
  <c r="O2126" i="2"/>
  <c r="P2126" i="2" s="1"/>
  <c r="X2125" i="2"/>
  <c r="V2125" i="2"/>
  <c r="T2125" i="2"/>
  <c r="Q2125" i="2"/>
  <c r="R2125" i="2" s="1"/>
  <c r="O2125" i="2"/>
  <c r="P2125" i="2" s="1"/>
  <c r="X2124" i="2"/>
  <c r="V2124" i="2"/>
  <c r="T2124" i="2"/>
  <c r="Q2124" i="2"/>
  <c r="R2124" i="2" s="1"/>
  <c r="O2124" i="2"/>
  <c r="P2124" i="2" s="1"/>
  <c r="X2123" i="2"/>
  <c r="V2123" i="2"/>
  <c r="T2123" i="2"/>
  <c r="Q2123" i="2"/>
  <c r="R2123" i="2" s="1"/>
  <c r="O2123" i="2"/>
  <c r="P2123" i="2" s="1"/>
  <c r="X2122" i="2"/>
  <c r="V2122" i="2"/>
  <c r="T2122" i="2"/>
  <c r="Q2122" i="2"/>
  <c r="R2122" i="2" s="1"/>
  <c r="O2122" i="2"/>
  <c r="P2122" i="2" s="1"/>
  <c r="X2121" i="2"/>
  <c r="V2121" i="2"/>
  <c r="T2121" i="2"/>
  <c r="Q2121" i="2"/>
  <c r="R2121" i="2" s="1"/>
  <c r="O2121" i="2"/>
  <c r="P2121" i="2" s="1"/>
  <c r="X2120" i="2"/>
  <c r="V2120" i="2"/>
  <c r="T2120" i="2"/>
  <c r="Q2120" i="2"/>
  <c r="R2120" i="2" s="1"/>
  <c r="O2120" i="2"/>
  <c r="P2120" i="2" s="1"/>
  <c r="X2119" i="2"/>
  <c r="V2119" i="2"/>
  <c r="T2119" i="2"/>
  <c r="Q2119" i="2"/>
  <c r="R2119" i="2" s="1"/>
  <c r="O2119" i="2"/>
  <c r="P2119" i="2" s="1"/>
  <c r="X2118" i="2"/>
  <c r="V2118" i="2"/>
  <c r="T2118" i="2"/>
  <c r="Q2118" i="2"/>
  <c r="R2118" i="2" s="1"/>
  <c r="O2118" i="2"/>
  <c r="P2118" i="2" s="1"/>
  <c r="X2117" i="2"/>
  <c r="V2117" i="2"/>
  <c r="T2117" i="2"/>
  <c r="Q2117" i="2"/>
  <c r="R2117" i="2" s="1"/>
  <c r="O2117" i="2"/>
  <c r="P2117" i="2" s="1"/>
  <c r="X2116" i="2"/>
  <c r="V2116" i="2"/>
  <c r="T2116" i="2"/>
  <c r="Q2116" i="2"/>
  <c r="R2116" i="2" s="1"/>
  <c r="O2116" i="2"/>
  <c r="P2116" i="2" s="1"/>
  <c r="X2115" i="2"/>
  <c r="V2115" i="2"/>
  <c r="T2115" i="2"/>
  <c r="Q2115" i="2"/>
  <c r="R2115" i="2" s="1"/>
  <c r="O2115" i="2"/>
  <c r="P2115" i="2" s="1"/>
  <c r="X2114" i="2"/>
  <c r="V2114" i="2"/>
  <c r="T2114" i="2"/>
  <c r="Q2114" i="2"/>
  <c r="R2114" i="2" s="1"/>
  <c r="O2114" i="2"/>
  <c r="P2114" i="2" s="1"/>
  <c r="X2113" i="2"/>
  <c r="V2113" i="2"/>
  <c r="T2113" i="2"/>
  <c r="Q2113" i="2"/>
  <c r="R2113" i="2" s="1"/>
  <c r="O2113" i="2"/>
  <c r="P2113" i="2" s="1"/>
  <c r="X2112" i="2"/>
  <c r="V2112" i="2"/>
  <c r="T2112" i="2"/>
  <c r="Q2112" i="2"/>
  <c r="R2112" i="2" s="1"/>
  <c r="O2112" i="2"/>
  <c r="P2112" i="2" s="1"/>
  <c r="X2111" i="2"/>
  <c r="V2111" i="2"/>
  <c r="T2111" i="2"/>
  <c r="Q2111" i="2"/>
  <c r="R2111" i="2" s="1"/>
  <c r="O2111" i="2"/>
  <c r="P2111" i="2" s="1"/>
  <c r="X2110" i="2"/>
  <c r="V2110" i="2"/>
  <c r="T2110" i="2"/>
  <c r="Q2110" i="2"/>
  <c r="R2110" i="2" s="1"/>
  <c r="O2110" i="2"/>
  <c r="P2110" i="2" s="1"/>
  <c r="X2109" i="2"/>
  <c r="V2109" i="2"/>
  <c r="T2109" i="2"/>
  <c r="Q2109" i="2"/>
  <c r="R2109" i="2" s="1"/>
  <c r="O2109" i="2"/>
  <c r="P2109" i="2" s="1"/>
  <c r="X2108" i="2"/>
  <c r="V2108" i="2"/>
  <c r="T2108" i="2"/>
  <c r="Q2108" i="2"/>
  <c r="R2108" i="2" s="1"/>
  <c r="O2108" i="2"/>
  <c r="P2108" i="2" s="1"/>
  <c r="X2107" i="2"/>
  <c r="V2107" i="2"/>
  <c r="T2107" i="2"/>
  <c r="Q2107" i="2"/>
  <c r="R2107" i="2" s="1"/>
  <c r="O2107" i="2"/>
  <c r="P2107" i="2" s="1"/>
  <c r="X2106" i="2"/>
  <c r="V2106" i="2"/>
  <c r="T2106" i="2"/>
  <c r="Q2106" i="2"/>
  <c r="R2106" i="2" s="1"/>
  <c r="O2106" i="2"/>
  <c r="P2106" i="2" s="1"/>
  <c r="X2105" i="2"/>
  <c r="V2105" i="2"/>
  <c r="T2105" i="2"/>
  <c r="Q2105" i="2"/>
  <c r="R2105" i="2" s="1"/>
  <c r="O2105" i="2"/>
  <c r="P2105" i="2" s="1"/>
  <c r="X2104" i="2"/>
  <c r="V2104" i="2"/>
  <c r="T2104" i="2"/>
  <c r="Q2104" i="2"/>
  <c r="R2104" i="2" s="1"/>
  <c r="O2104" i="2"/>
  <c r="P2104" i="2" s="1"/>
  <c r="X2103" i="2"/>
  <c r="V2103" i="2"/>
  <c r="T2103" i="2"/>
  <c r="Q2103" i="2"/>
  <c r="R2103" i="2" s="1"/>
  <c r="O2103" i="2"/>
  <c r="P2103" i="2" s="1"/>
  <c r="X2102" i="2"/>
  <c r="V2102" i="2"/>
  <c r="T2102" i="2"/>
  <c r="Q2102" i="2"/>
  <c r="R2102" i="2" s="1"/>
  <c r="O2102" i="2"/>
  <c r="P2102" i="2" s="1"/>
  <c r="X2101" i="2"/>
  <c r="V2101" i="2"/>
  <c r="T2101" i="2"/>
  <c r="Q2101" i="2"/>
  <c r="R2101" i="2" s="1"/>
  <c r="O2101" i="2"/>
  <c r="P2101" i="2" s="1"/>
  <c r="X2100" i="2"/>
  <c r="V2100" i="2"/>
  <c r="T2100" i="2"/>
  <c r="Q2100" i="2"/>
  <c r="R2100" i="2" s="1"/>
  <c r="O2100" i="2"/>
  <c r="P2100" i="2" s="1"/>
  <c r="X2099" i="2"/>
  <c r="V2099" i="2"/>
  <c r="T2099" i="2"/>
  <c r="Q2099" i="2"/>
  <c r="R2099" i="2" s="1"/>
  <c r="O2099" i="2"/>
  <c r="P2099" i="2" s="1"/>
  <c r="X2098" i="2"/>
  <c r="V2098" i="2"/>
  <c r="T2098" i="2"/>
  <c r="Q2098" i="2"/>
  <c r="R2098" i="2" s="1"/>
  <c r="O2098" i="2"/>
  <c r="P2098" i="2" s="1"/>
  <c r="X2097" i="2"/>
  <c r="V2097" i="2"/>
  <c r="T2097" i="2"/>
  <c r="Q2097" i="2"/>
  <c r="R2097" i="2" s="1"/>
  <c r="O2097" i="2"/>
  <c r="P2097" i="2" s="1"/>
  <c r="X2096" i="2"/>
  <c r="V2096" i="2"/>
  <c r="T2096" i="2"/>
  <c r="Q2096" i="2"/>
  <c r="R2096" i="2" s="1"/>
  <c r="O2096" i="2"/>
  <c r="P2096" i="2" s="1"/>
  <c r="X2095" i="2"/>
  <c r="V2095" i="2"/>
  <c r="T2095" i="2"/>
  <c r="Q2095" i="2"/>
  <c r="R2095" i="2" s="1"/>
  <c r="O2095" i="2"/>
  <c r="P2095" i="2" s="1"/>
  <c r="X2094" i="2"/>
  <c r="V2094" i="2"/>
  <c r="T2094" i="2"/>
  <c r="Q2094" i="2"/>
  <c r="R2094" i="2" s="1"/>
  <c r="O2094" i="2"/>
  <c r="P2094" i="2" s="1"/>
  <c r="X2093" i="2"/>
  <c r="V2093" i="2"/>
  <c r="T2093" i="2"/>
  <c r="Q2093" i="2"/>
  <c r="R2093" i="2" s="1"/>
  <c r="O2093" i="2"/>
  <c r="P2093" i="2" s="1"/>
  <c r="X2092" i="2"/>
  <c r="V2092" i="2"/>
  <c r="T2092" i="2"/>
  <c r="Q2092" i="2"/>
  <c r="R2092" i="2" s="1"/>
  <c r="O2092" i="2"/>
  <c r="P2092" i="2" s="1"/>
  <c r="X2091" i="2"/>
  <c r="V2091" i="2"/>
  <c r="T2091" i="2"/>
  <c r="Q2091" i="2"/>
  <c r="R2091" i="2" s="1"/>
  <c r="O2091" i="2"/>
  <c r="P2091" i="2" s="1"/>
  <c r="X2090" i="2"/>
  <c r="V2090" i="2"/>
  <c r="T2090" i="2"/>
  <c r="Q2090" i="2"/>
  <c r="R2090" i="2" s="1"/>
  <c r="O2090" i="2"/>
  <c r="P2090" i="2" s="1"/>
  <c r="X2089" i="2"/>
  <c r="V2089" i="2"/>
  <c r="T2089" i="2"/>
  <c r="Q2089" i="2"/>
  <c r="R2089" i="2" s="1"/>
  <c r="O2089" i="2"/>
  <c r="P2089" i="2" s="1"/>
  <c r="X2088" i="2"/>
  <c r="V2088" i="2"/>
  <c r="T2088" i="2"/>
  <c r="Q2088" i="2"/>
  <c r="R2088" i="2" s="1"/>
  <c r="O2088" i="2"/>
  <c r="P2088" i="2" s="1"/>
  <c r="X2087" i="2"/>
  <c r="V2087" i="2"/>
  <c r="T2087" i="2"/>
  <c r="Q2087" i="2"/>
  <c r="R2087" i="2" s="1"/>
  <c r="O2087" i="2"/>
  <c r="P2087" i="2" s="1"/>
  <c r="X2086" i="2"/>
  <c r="V2086" i="2"/>
  <c r="T2086" i="2"/>
  <c r="Q2086" i="2"/>
  <c r="R2086" i="2" s="1"/>
  <c r="O2086" i="2"/>
  <c r="P2086" i="2" s="1"/>
  <c r="X2085" i="2"/>
  <c r="V2085" i="2"/>
  <c r="T2085" i="2"/>
  <c r="Q2085" i="2"/>
  <c r="R2085" i="2" s="1"/>
  <c r="O2085" i="2"/>
  <c r="P2085" i="2" s="1"/>
  <c r="X2084" i="2"/>
  <c r="V2084" i="2"/>
  <c r="T2084" i="2"/>
  <c r="Q2084" i="2"/>
  <c r="R2084" i="2" s="1"/>
  <c r="O2084" i="2"/>
  <c r="P2084" i="2" s="1"/>
  <c r="X2083" i="2"/>
  <c r="V2083" i="2"/>
  <c r="T2083" i="2"/>
  <c r="Q2083" i="2"/>
  <c r="R2083" i="2" s="1"/>
  <c r="O2083" i="2"/>
  <c r="P2083" i="2" s="1"/>
  <c r="X2082" i="2"/>
  <c r="V2082" i="2"/>
  <c r="T2082" i="2"/>
  <c r="Q2082" i="2"/>
  <c r="R2082" i="2" s="1"/>
  <c r="O2082" i="2"/>
  <c r="P2082" i="2" s="1"/>
  <c r="X2081" i="2"/>
  <c r="V2081" i="2"/>
  <c r="T2081" i="2"/>
  <c r="Q2081" i="2"/>
  <c r="R2081" i="2" s="1"/>
  <c r="O2081" i="2"/>
  <c r="P2081" i="2" s="1"/>
  <c r="X2080" i="2"/>
  <c r="V2080" i="2"/>
  <c r="T2080" i="2"/>
  <c r="Q2080" i="2"/>
  <c r="R2080" i="2" s="1"/>
  <c r="O2080" i="2"/>
  <c r="P2080" i="2" s="1"/>
  <c r="X2079" i="2"/>
  <c r="V2079" i="2"/>
  <c r="T2079" i="2"/>
  <c r="Q2079" i="2"/>
  <c r="R2079" i="2" s="1"/>
  <c r="O2079" i="2"/>
  <c r="P2079" i="2" s="1"/>
  <c r="X2078" i="2"/>
  <c r="V2078" i="2"/>
  <c r="T2078" i="2"/>
  <c r="Q2078" i="2"/>
  <c r="R2078" i="2" s="1"/>
  <c r="O2078" i="2"/>
  <c r="P2078" i="2" s="1"/>
  <c r="X2077" i="2"/>
  <c r="V2077" i="2"/>
  <c r="T2077" i="2"/>
  <c r="Q2077" i="2"/>
  <c r="R2077" i="2" s="1"/>
  <c r="O2077" i="2"/>
  <c r="P2077" i="2" s="1"/>
  <c r="X2076" i="2"/>
  <c r="V2076" i="2"/>
  <c r="T2076" i="2"/>
  <c r="Q2076" i="2"/>
  <c r="R2076" i="2" s="1"/>
  <c r="O2076" i="2"/>
  <c r="P2076" i="2" s="1"/>
  <c r="X2075" i="2"/>
  <c r="V2075" i="2"/>
  <c r="T2075" i="2"/>
  <c r="Q2075" i="2"/>
  <c r="R2075" i="2" s="1"/>
  <c r="O2075" i="2"/>
  <c r="P2075" i="2" s="1"/>
  <c r="X2074" i="2"/>
  <c r="V2074" i="2"/>
  <c r="T2074" i="2"/>
  <c r="Q2074" i="2"/>
  <c r="R2074" i="2" s="1"/>
  <c r="O2074" i="2"/>
  <c r="P2074" i="2" s="1"/>
  <c r="X2073" i="2"/>
  <c r="V2073" i="2"/>
  <c r="T2073" i="2"/>
  <c r="Q2073" i="2"/>
  <c r="R2073" i="2" s="1"/>
  <c r="O2073" i="2"/>
  <c r="P2073" i="2" s="1"/>
  <c r="X2072" i="2"/>
  <c r="V2072" i="2"/>
  <c r="T2072" i="2"/>
  <c r="Q2072" i="2"/>
  <c r="R2072" i="2" s="1"/>
  <c r="O2072" i="2"/>
  <c r="P2072" i="2" s="1"/>
  <c r="X2071" i="2"/>
  <c r="V2071" i="2"/>
  <c r="T2071" i="2"/>
  <c r="Q2071" i="2"/>
  <c r="R2071" i="2" s="1"/>
  <c r="O2071" i="2"/>
  <c r="P2071" i="2" s="1"/>
  <c r="X2070" i="2"/>
  <c r="V2070" i="2"/>
  <c r="T2070" i="2"/>
  <c r="Q2070" i="2"/>
  <c r="R2070" i="2" s="1"/>
  <c r="O2070" i="2"/>
  <c r="P2070" i="2" s="1"/>
  <c r="X2069" i="2"/>
  <c r="V2069" i="2"/>
  <c r="T2069" i="2"/>
  <c r="Q2069" i="2"/>
  <c r="R2069" i="2" s="1"/>
  <c r="O2069" i="2"/>
  <c r="P2069" i="2" s="1"/>
  <c r="X2068" i="2"/>
  <c r="V2068" i="2"/>
  <c r="T2068" i="2"/>
  <c r="Q2068" i="2"/>
  <c r="R2068" i="2" s="1"/>
  <c r="O2068" i="2"/>
  <c r="P2068" i="2" s="1"/>
  <c r="X2067" i="2"/>
  <c r="V2067" i="2"/>
  <c r="T2067" i="2"/>
  <c r="Q2067" i="2"/>
  <c r="R2067" i="2" s="1"/>
  <c r="O2067" i="2"/>
  <c r="P2067" i="2" s="1"/>
  <c r="X2066" i="2"/>
  <c r="V2066" i="2"/>
  <c r="T2066" i="2"/>
  <c r="Q2066" i="2"/>
  <c r="R2066" i="2" s="1"/>
  <c r="O2066" i="2"/>
  <c r="P2066" i="2" s="1"/>
  <c r="X2065" i="2"/>
  <c r="V2065" i="2"/>
  <c r="T2065" i="2"/>
  <c r="Q2065" i="2"/>
  <c r="R2065" i="2" s="1"/>
  <c r="O2065" i="2"/>
  <c r="P2065" i="2" s="1"/>
  <c r="X2064" i="2"/>
  <c r="V2064" i="2"/>
  <c r="T2064" i="2"/>
  <c r="Q2064" i="2"/>
  <c r="R2064" i="2" s="1"/>
  <c r="O2064" i="2"/>
  <c r="P2064" i="2" s="1"/>
  <c r="X2063" i="2"/>
  <c r="V2063" i="2"/>
  <c r="T2063" i="2"/>
  <c r="Q2063" i="2"/>
  <c r="R2063" i="2" s="1"/>
  <c r="O2063" i="2"/>
  <c r="P2063" i="2" s="1"/>
  <c r="X2062" i="2"/>
  <c r="V2062" i="2"/>
  <c r="T2062" i="2"/>
  <c r="Q2062" i="2"/>
  <c r="R2062" i="2" s="1"/>
  <c r="O2062" i="2"/>
  <c r="P2062" i="2" s="1"/>
  <c r="X2061" i="2"/>
  <c r="V2061" i="2"/>
  <c r="T2061" i="2"/>
  <c r="Q2061" i="2"/>
  <c r="R2061" i="2" s="1"/>
  <c r="O2061" i="2"/>
  <c r="P2061" i="2" s="1"/>
  <c r="X2060" i="2"/>
  <c r="V2060" i="2"/>
  <c r="T2060" i="2"/>
  <c r="Q2060" i="2"/>
  <c r="R2060" i="2" s="1"/>
  <c r="O2060" i="2"/>
  <c r="P2060" i="2" s="1"/>
  <c r="X2059" i="2"/>
  <c r="V2059" i="2"/>
  <c r="T2059" i="2"/>
  <c r="Q2059" i="2"/>
  <c r="R2059" i="2" s="1"/>
  <c r="O2059" i="2"/>
  <c r="P2059" i="2" s="1"/>
  <c r="X2058" i="2"/>
  <c r="V2058" i="2"/>
  <c r="T2058" i="2"/>
  <c r="Q2058" i="2"/>
  <c r="R2058" i="2" s="1"/>
  <c r="O2058" i="2"/>
  <c r="P2058" i="2" s="1"/>
  <c r="X2057" i="2"/>
  <c r="V2057" i="2"/>
  <c r="T2057" i="2"/>
  <c r="Q2057" i="2"/>
  <c r="R2057" i="2" s="1"/>
  <c r="O2057" i="2"/>
  <c r="P2057" i="2" s="1"/>
  <c r="X2056" i="2"/>
  <c r="V2056" i="2"/>
  <c r="T2056" i="2"/>
  <c r="Q2056" i="2"/>
  <c r="R2056" i="2" s="1"/>
  <c r="O2056" i="2"/>
  <c r="P2056" i="2" s="1"/>
  <c r="X2055" i="2"/>
  <c r="V2055" i="2"/>
  <c r="T2055" i="2"/>
  <c r="Q2055" i="2"/>
  <c r="R2055" i="2" s="1"/>
  <c r="O2055" i="2"/>
  <c r="P2055" i="2" s="1"/>
  <c r="X2054" i="2"/>
  <c r="V2054" i="2"/>
  <c r="T2054" i="2"/>
  <c r="Q2054" i="2"/>
  <c r="R2054" i="2" s="1"/>
  <c r="O2054" i="2"/>
  <c r="P2054" i="2" s="1"/>
  <c r="X2053" i="2"/>
  <c r="V2053" i="2"/>
  <c r="T2053" i="2"/>
  <c r="Q2053" i="2"/>
  <c r="R2053" i="2" s="1"/>
  <c r="O2053" i="2"/>
  <c r="P2053" i="2" s="1"/>
  <c r="X2052" i="2"/>
  <c r="V2052" i="2"/>
  <c r="T2052" i="2"/>
  <c r="Q2052" i="2"/>
  <c r="R2052" i="2" s="1"/>
  <c r="O2052" i="2"/>
  <c r="P2052" i="2" s="1"/>
  <c r="X2051" i="2"/>
  <c r="V2051" i="2"/>
  <c r="T2051" i="2"/>
  <c r="Q2051" i="2"/>
  <c r="R2051" i="2" s="1"/>
  <c r="O2051" i="2"/>
  <c r="P2051" i="2" s="1"/>
  <c r="X2050" i="2"/>
  <c r="V2050" i="2"/>
  <c r="T2050" i="2"/>
  <c r="Q2050" i="2"/>
  <c r="R2050" i="2" s="1"/>
  <c r="O2050" i="2"/>
  <c r="P2050" i="2" s="1"/>
  <c r="X2049" i="2"/>
  <c r="V2049" i="2"/>
  <c r="T2049" i="2"/>
  <c r="Q2049" i="2"/>
  <c r="R2049" i="2" s="1"/>
  <c r="O2049" i="2"/>
  <c r="P2049" i="2" s="1"/>
  <c r="X2048" i="2"/>
  <c r="V2048" i="2"/>
  <c r="T2048" i="2"/>
  <c r="Q2048" i="2"/>
  <c r="R2048" i="2" s="1"/>
  <c r="O2048" i="2"/>
  <c r="P2048" i="2" s="1"/>
  <c r="X2047" i="2"/>
  <c r="V2047" i="2"/>
  <c r="T2047" i="2"/>
  <c r="Q2047" i="2"/>
  <c r="R2047" i="2" s="1"/>
  <c r="O2047" i="2"/>
  <c r="P2047" i="2" s="1"/>
  <c r="X2046" i="2"/>
  <c r="V2046" i="2"/>
  <c r="T2046" i="2"/>
  <c r="Q2046" i="2"/>
  <c r="R2046" i="2" s="1"/>
  <c r="O2046" i="2"/>
  <c r="P2046" i="2" s="1"/>
  <c r="X2045" i="2"/>
  <c r="V2045" i="2"/>
  <c r="T2045" i="2"/>
  <c r="Q2045" i="2"/>
  <c r="R2045" i="2" s="1"/>
  <c r="O2045" i="2"/>
  <c r="P2045" i="2" s="1"/>
  <c r="X2044" i="2"/>
  <c r="V2044" i="2"/>
  <c r="T2044" i="2"/>
  <c r="Q2044" i="2"/>
  <c r="R2044" i="2" s="1"/>
  <c r="O2044" i="2"/>
  <c r="P2044" i="2" s="1"/>
  <c r="X2043" i="2"/>
  <c r="V2043" i="2"/>
  <c r="T2043" i="2"/>
  <c r="Q2043" i="2"/>
  <c r="R2043" i="2" s="1"/>
  <c r="O2043" i="2"/>
  <c r="P2043" i="2" s="1"/>
  <c r="X2042" i="2"/>
  <c r="V2042" i="2"/>
  <c r="T2042" i="2"/>
  <c r="Q2042" i="2"/>
  <c r="R2042" i="2" s="1"/>
  <c r="O2042" i="2"/>
  <c r="P2042" i="2" s="1"/>
  <c r="X2041" i="2"/>
  <c r="V2041" i="2"/>
  <c r="T2041" i="2"/>
  <c r="Q2041" i="2"/>
  <c r="R2041" i="2" s="1"/>
  <c r="O2041" i="2"/>
  <c r="P2041" i="2" s="1"/>
  <c r="X2040" i="2"/>
  <c r="V2040" i="2"/>
  <c r="T2040" i="2"/>
  <c r="Q2040" i="2"/>
  <c r="R2040" i="2" s="1"/>
  <c r="O2040" i="2"/>
  <c r="P2040" i="2" s="1"/>
  <c r="X2039" i="2"/>
  <c r="V2039" i="2"/>
  <c r="T2039" i="2"/>
  <c r="Q2039" i="2"/>
  <c r="R2039" i="2" s="1"/>
  <c r="O2039" i="2"/>
  <c r="P2039" i="2" s="1"/>
  <c r="X2038" i="2"/>
  <c r="V2038" i="2"/>
  <c r="T2038" i="2"/>
  <c r="Q2038" i="2"/>
  <c r="R2038" i="2" s="1"/>
  <c r="O2038" i="2"/>
  <c r="P2038" i="2" s="1"/>
  <c r="X2037" i="2"/>
  <c r="V2037" i="2"/>
  <c r="T2037" i="2"/>
  <c r="Q2037" i="2"/>
  <c r="R2037" i="2" s="1"/>
  <c r="O2037" i="2"/>
  <c r="P2037" i="2" s="1"/>
  <c r="X2036" i="2"/>
  <c r="V2036" i="2"/>
  <c r="T2036" i="2"/>
  <c r="Q2036" i="2"/>
  <c r="R2036" i="2" s="1"/>
  <c r="O2036" i="2"/>
  <c r="P2036" i="2" s="1"/>
  <c r="X2035" i="2"/>
  <c r="V2035" i="2"/>
  <c r="T2035" i="2"/>
  <c r="Q2035" i="2"/>
  <c r="R2035" i="2" s="1"/>
  <c r="O2035" i="2"/>
  <c r="P2035" i="2" s="1"/>
  <c r="X2034" i="2"/>
  <c r="V2034" i="2"/>
  <c r="T2034" i="2"/>
  <c r="Q2034" i="2"/>
  <c r="R2034" i="2" s="1"/>
  <c r="O2034" i="2"/>
  <c r="P2034" i="2" s="1"/>
  <c r="X2033" i="2"/>
  <c r="V2033" i="2"/>
  <c r="T2033" i="2"/>
  <c r="Q2033" i="2"/>
  <c r="R2033" i="2" s="1"/>
  <c r="O2033" i="2"/>
  <c r="P2033" i="2" s="1"/>
  <c r="X2032" i="2"/>
  <c r="V2032" i="2"/>
  <c r="T2032" i="2"/>
  <c r="Q2032" i="2"/>
  <c r="R2032" i="2" s="1"/>
  <c r="O2032" i="2"/>
  <c r="P2032" i="2" s="1"/>
  <c r="X2031" i="2"/>
  <c r="V2031" i="2"/>
  <c r="T2031" i="2"/>
  <c r="Q2031" i="2"/>
  <c r="R2031" i="2" s="1"/>
  <c r="O2031" i="2"/>
  <c r="P2031" i="2" s="1"/>
  <c r="X2030" i="2"/>
  <c r="V2030" i="2"/>
  <c r="T2030" i="2"/>
  <c r="Q2030" i="2"/>
  <c r="R2030" i="2" s="1"/>
  <c r="O2030" i="2"/>
  <c r="P2030" i="2" s="1"/>
  <c r="X2029" i="2"/>
  <c r="V2029" i="2"/>
  <c r="T2029" i="2"/>
  <c r="Q2029" i="2"/>
  <c r="R2029" i="2" s="1"/>
  <c r="O2029" i="2"/>
  <c r="P2029" i="2" s="1"/>
  <c r="X2028" i="2"/>
  <c r="V2028" i="2"/>
  <c r="T2028" i="2"/>
  <c r="Q2028" i="2"/>
  <c r="R2028" i="2" s="1"/>
  <c r="O2028" i="2"/>
  <c r="P2028" i="2" s="1"/>
  <c r="X2027" i="2"/>
  <c r="V2027" i="2"/>
  <c r="T2027" i="2"/>
  <c r="Q2027" i="2"/>
  <c r="R2027" i="2" s="1"/>
  <c r="O2027" i="2"/>
  <c r="P2027" i="2" s="1"/>
  <c r="X2026" i="2"/>
  <c r="V2026" i="2"/>
  <c r="T2026" i="2"/>
  <c r="Q2026" i="2"/>
  <c r="R2026" i="2" s="1"/>
  <c r="O2026" i="2"/>
  <c r="P2026" i="2" s="1"/>
  <c r="X2025" i="2"/>
  <c r="V2025" i="2"/>
  <c r="T2025" i="2"/>
  <c r="Q2025" i="2"/>
  <c r="R2025" i="2" s="1"/>
  <c r="O2025" i="2"/>
  <c r="P2025" i="2" s="1"/>
  <c r="X2024" i="2"/>
  <c r="V2024" i="2"/>
  <c r="T2024" i="2"/>
  <c r="Q2024" i="2"/>
  <c r="R2024" i="2" s="1"/>
  <c r="O2024" i="2"/>
  <c r="P2024" i="2" s="1"/>
  <c r="X2023" i="2"/>
  <c r="V2023" i="2"/>
  <c r="T2023" i="2"/>
  <c r="Q2023" i="2"/>
  <c r="R2023" i="2" s="1"/>
  <c r="O2023" i="2"/>
  <c r="P2023" i="2" s="1"/>
  <c r="X2022" i="2"/>
  <c r="V2022" i="2"/>
  <c r="T2022" i="2"/>
  <c r="Q2022" i="2"/>
  <c r="R2022" i="2" s="1"/>
  <c r="O2022" i="2"/>
  <c r="P2022" i="2" s="1"/>
  <c r="X2021" i="2"/>
  <c r="V2021" i="2"/>
  <c r="T2021" i="2"/>
  <c r="Q2021" i="2"/>
  <c r="R2021" i="2" s="1"/>
  <c r="O2021" i="2"/>
  <c r="P2021" i="2" s="1"/>
  <c r="X2020" i="2"/>
  <c r="V2020" i="2"/>
  <c r="T2020" i="2"/>
  <c r="Q2020" i="2"/>
  <c r="R2020" i="2" s="1"/>
  <c r="O2020" i="2"/>
  <c r="P2020" i="2" s="1"/>
  <c r="X2019" i="2"/>
  <c r="V2019" i="2"/>
  <c r="T2019" i="2"/>
  <c r="Q2019" i="2"/>
  <c r="R2019" i="2" s="1"/>
  <c r="O2019" i="2"/>
  <c r="P2019" i="2" s="1"/>
  <c r="X2018" i="2"/>
  <c r="V2018" i="2"/>
  <c r="T2018" i="2"/>
  <c r="Q2018" i="2"/>
  <c r="R2018" i="2" s="1"/>
  <c r="O2018" i="2"/>
  <c r="P2018" i="2" s="1"/>
  <c r="X2017" i="2"/>
  <c r="V2017" i="2"/>
  <c r="T2017" i="2"/>
  <c r="Q2017" i="2"/>
  <c r="R2017" i="2" s="1"/>
  <c r="O2017" i="2"/>
  <c r="P2017" i="2" s="1"/>
  <c r="X2016" i="2"/>
  <c r="V2016" i="2"/>
  <c r="T2016" i="2"/>
  <c r="Q2016" i="2"/>
  <c r="R2016" i="2" s="1"/>
  <c r="O2016" i="2"/>
  <c r="P2016" i="2" s="1"/>
  <c r="X2015" i="2"/>
  <c r="V2015" i="2"/>
  <c r="T2015" i="2"/>
  <c r="Q2015" i="2"/>
  <c r="R2015" i="2" s="1"/>
  <c r="O2015" i="2"/>
  <c r="P2015" i="2" s="1"/>
  <c r="X2014" i="2"/>
  <c r="V2014" i="2"/>
  <c r="T2014" i="2"/>
  <c r="Q2014" i="2"/>
  <c r="R2014" i="2" s="1"/>
  <c r="O2014" i="2"/>
  <c r="P2014" i="2" s="1"/>
  <c r="X2013" i="2"/>
  <c r="V2013" i="2"/>
  <c r="T2013" i="2"/>
  <c r="Q2013" i="2"/>
  <c r="R2013" i="2" s="1"/>
  <c r="O2013" i="2"/>
  <c r="P2013" i="2" s="1"/>
  <c r="X2012" i="2"/>
  <c r="V2012" i="2"/>
  <c r="T2012" i="2"/>
  <c r="Q2012" i="2"/>
  <c r="R2012" i="2" s="1"/>
  <c r="O2012" i="2"/>
  <c r="P2012" i="2" s="1"/>
  <c r="X2011" i="2"/>
  <c r="V2011" i="2"/>
  <c r="T2011" i="2"/>
  <c r="Q2011" i="2"/>
  <c r="R2011" i="2" s="1"/>
  <c r="O2011" i="2"/>
  <c r="P2011" i="2" s="1"/>
  <c r="X2010" i="2"/>
  <c r="V2010" i="2"/>
  <c r="T2010" i="2"/>
  <c r="Q2010" i="2"/>
  <c r="R2010" i="2" s="1"/>
  <c r="O2010" i="2"/>
  <c r="P2010" i="2" s="1"/>
  <c r="X2009" i="2"/>
  <c r="V2009" i="2"/>
  <c r="T2009" i="2"/>
  <c r="Q2009" i="2"/>
  <c r="R2009" i="2" s="1"/>
  <c r="O2009" i="2"/>
  <c r="P2009" i="2" s="1"/>
  <c r="X2008" i="2"/>
  <c r="V2008" i="2"/>
  <c r="T2008" i="2"/>
  <c r="Q2008" i="2"/>
  <c r="R2008" i="2" s="1"/>
  <c r="O2008" i="2"/>
  <c r="P2008" i="2" s="1"/>
  <c r="X2007" i="2"/>
  <c r="V2007" i="2"/>
  <c r="T2007" i="2"/>
  <c r="Q2007" i="2"/>
  <c r="R2007" i="2" s="1"/>
  <c r="O2007" i="2"/>
  <c r="P2007" i="2" s="1"/>
  <c r="X2006" i="2"/>
  <c r="V2006" i="2"/>
  <c r="T2006" i="2"/>
  <c r="Q2006" i="2"/>
  <c r="R2006" i="2" s="1"/>
  <c r="O2006" i="2"/>
  <c r="P2006" i="2" s="1"/>
  <c r="X2005" i="2"/>
  <c r="V2005" i="2"/>
  <c r="T2005" i="2"/>
  <c r="Q2005" i="2"/>
  <c r="R2005" i="2" s="1"/>
  <c r="O2005" i="2"/>
  <c r="P2005" i="2" s="1"/>
  <c r="X2004" i="2"/>
  <c r="V2004" i="2"/>
  <c r="T2004" i="2"/>
  <c r="Q2004" i="2"/>
  <c r="R2004" i="2" s="1"/>
  <c r="O2004" i="2"/>
  <c r="P2004" i="2" s="1"/>
  <c r="X2003" i="2"/>
  <c r="V2003" i="2"/>
  <c r="T2003" i="2"/>
  <c r="Q2003" i="2"/>
  <c r="R2003" i="2" s="1"/>
  <c r="O2003" i="2"/>
  <c r="P2003" i="2" s="1"/>
  <c r="X2002" i="2"/>
  <c r="V2002" i="2"/>
  <c r="T2002" i="2"/>
  <c r="Q2002" i="2"/>
  <c r="R2002" i="2" s="1"/>
  <c r="O2002" i="2"/>
  <c r="P2002" i="2" s="1"/>
  <c r="X2001" i="2"/>
  <c r="V2001" i="2"/>
  <c r="T2001" i="2"/>
  <c r="Q2001" i="2"/>
  <c r="R2001" i="2" s="1"/>
  <c r="O2001" i="2"/>
  <c r="P2001" i="2" s="1"/>
  <c r="X2000" i="2"/>
  <c r="V2000" i="2"/>
  <c r="T2000" i="2"/>
  <c r="Q2000" i="2"/>
  <c r="R2000" i="2" s="1"/>
  <c r="O2000" i="2"/>
  <c r="P2000" i="2" s="1"/>
  <c r="X1999" i="2"/>
  <c r="V1999" i="2"/>
  <c r="T1999" i="2"/>
  <c r="Q1999" i="2"/>
  <c r="R1999" i="2" s="1"/>
  <c r="O1999" i="2"/>
  <c r="P1999" i="2" s="1"/>
  <c r="X1998" i="2"/>
  <c r="V1998" i="2"/>
  <c r="T1998" i="2"/>
  <c r="Q1998" i="2"/>
  <c r="R1998" i="2" s="1"/>
  <c r="O1998" i="2"/>
  <c r="P1998" i="2" s="1"/>
  <c r="X1997" i="2"/>
  <c r="V1997" i="2"/>
  <c r="T1997" i="2"/>
  <c r="Q1997" i="2"/>
  <c r="R1997" i="2" s="1"/>
  <c r="O1997" i="2"/>
  <c r="P1997" i="2" s="1"/>
  <c r="X1996" i="2"/>
  <c r="V1996" i="2"/>
  <c r="T1996" i="2"/>
  <c r="Q1996" i="2"/>
  <c r="R1996" i="2" s="1"/>
  <c r="O1996" i="2"/>
  <c r="P1996" i="2" s="1"/>
  <c r="X1995" i="2"/>
  <c r="V1995" i="2"/>
  <c r="T1995" i="2"/>
  <c r="Q1995" i="2"/>
  <c r="R1995" i="2" s="1"/>
  <c r="O1995" i="2"/>
  <c r="P1995" i="2" s="1"/>
  <c r="X1994" i="2"/>
  <c r="V1994" i="2"/>
  <c r="T1994" i="2"/>
  <c r="Q1994" i="2"/>
  <c r="R1994" i="2" s="1"/>
  <c r="O1994" i="2"/>
  <c r="P1994" i="2" s="1"/>
  <c r="X1993" i="2"/>
  <c r="V1993" i="2"/>
  <c r="T1993" i="2"/>
  <c r="Q1993" i="2"/>
  <c r="R1993" i="2" s="1"/>
  <c r="O1993" i="2"/>
  <c r="P1993" i="2" s="1"/>
  <c r="X1992" i="2"/>
  <c r="V1992" i="2"/>
  <c r="T1992" i="2"/>
  <c r="Q1992" i="2"/>
  <c r="R1992" i="2" s="1"/>
  <c r="O1992" i="2"/>
  <c r="P1992" i="2" s="1"/>
  <c r="X1991" i="2"/>
  <c r="V1991" i="2"/>
  <c r="T1991" i="2"/>
  <c r="Q1991" i="2"/>
  <c r="R1991" i="2" s="1"/>
  <c r="O1991" i="2"/>
  <c r="P1991" i="2" s="1"/>
  <c r="X1990" i="2"/>
  <c r="V1990" i="2"/>
  <c r="T1990" i="2"/>
  <c r="Q1990" i="2"/>
  <c r="R1990" i="2" s="1"/>
  <c r="O1990" i="2"/>
  <c r="P1990" i="2" s="1"/>
  <c r="X1989" i="2"/>
  <c r="V1989" i="2"/>
  <c r="T1989" i="2"/>
  <c r="Q1989" i="2"/>
  <c r="R1989" i="2" s="1"/>
  <c r="O1989" i="2"/>
  <c r="P1989" i="2" s="1"/>
  <c r="X1988" i="2"/>
  <c r="V1988" i="2"/>
  <c r="T1988" i="2"/>
  <c r="Q1988" i="2"/>
  <c r="R1988" i="2" s="1"/>
  <c r="O1988" i="2"/>
  <c r="P1988" i="2" s="1"/>
  <c r="X1987" i="2"/>
  <c r="V1987" i="2"/>
  <c r="T1987" i="2"/>
  <c r="Q1987" i="2"/>
  <c r="R1987" i="2" s="1"/>
  <c r="O1987" i="2"/>
  <c r="P1987" i="2" s="1"/>
  <c r="X1986" i="2"/>
  <c r="V1986" i="2"/>
  <c r="T1986" i="2"/>
  <c r="Q1986" i="2"/>
  <c r="R1986" i="2" s="1"/>
  <c r="O1986" i="2"/>
  <c r="P1986" i="2" s="1"/>
  <c r="X1985" i="2"/>
  <c r="V1985" i="2"/>
  <c r="T1985" i="2"/>
  <c r="Q1985" i="2"/>
  <c r="R1985" i="2" s="1"/>
  <c r="O1985" i="2"/>
  <c r="P1985" i="2" s="1"/>
  <c r="X1984" i="2"/>
  <c r="V1984" i="2"/>
  <c r="T1984" i="2"/>
  <c r="Q1984" i="2"/>
  <c r="R1984" i="2" s="1"/>
  <c r="O1984" i="2"/>
  <c r="P1984" i="2" s="1"/>
  <c r="X1983" i="2"/>
  <c r="V1983" i="2"/>
  <c r="T1983" i="2"/>
  <c r="Q1983" i="2"/>
  <c r="R1983" i="2" s="1"/>
  <c r="O1983" i="2"/>
  <c r="P1983" i="2" s="1"/>
  <c r="X1982" i="2"/>
  <c r="V1982" i="2"/>
  <c r="T1982" i="2"/>
  <c r="Q1982" i="2"/>
  <c r="R1982" i="2" s="1"/>
  <c r="O1982" i="2"/>
  <c r="P1982" i="2" s="1"/>
  <c r="X1981" i="2"/>
  <c r="V1981" i="2"/>
  <c r="T1981" i="2"/>
  <c r="Q1981" i="2"/>
  <c r="R1981" i="2" s="1"/>
  <c r="O1981" i="2"/>
  <c r="P1981" i="2" s="1"/>
  <c r="X1980" i="2"/>
  <c r="V1980" i="2"/>
  <c r="T1980" i="2"/>
  <c r="Q1980" i="2"/>
  <c r="R1980" i="2" s="1"/>
  <c r="O1980" i="2"/>
  <c r="P1980" i="2" s="1"/>
  <c r="X1979" i="2"/>
  <c r="V1979" i="2"/>
  <c r="T1979" i="2"/>
  <c r="Q1979" i="2"/>
  <c r="R1979" i="2" s="1"/>
  <c r="O1979" i="2"/>
  <c r="P1979" i="2" s="1"/>
  <c r="X1978" i="2"/>
  <c r="V1978" i="2"/>
  <c r="T1978" i="2"/>
  <c r="Q1978" i="2"/>
  <c r="R1978" i="2" s="1"/>
  <c r="O1978" i="2"/>
  <c r="P1978" i="2" s="1"/>
  <c r="X1977" i="2"/>
  <c r="V1977" i="2"/>
  <c r="T1977" i="2"/>
  <c r="Q1977" i="2"/>
  <c r="R1977" i="2" s="1"/>
  <c r="O1977" i="2"/>
  <c r="P1977" i="2" s="1"/>
  <c r="X1976" i="2"/>
  <c r="V1976" i="2"/>
  <c r="T1976" i="2"/>
  <c r="Q1976" i="2"/>
  <c r="R1976" i="2" s="1"/>
  <c r="O1976" i="2"/>
  <c r="P1976" i="2" s="1"/>
  <c r="X1975" i="2"/>
  <c r="V1975" i="2"/>
  <c r="T1975" i="2"/>
  <c r="Q1975" i="2"/>
  <c r="R1975" i="2" s="1"/>
  <c r="O1975" i="2"/>
  <c r="P1975" i="2" s="1"/>
  <c r="X1974" i="2"/>
  <c r="V1974" i="2"/>
  <c r="T1974" i="2"/>
  <c r="Q1974" i="2"/>
  <c r="R1974" i="2" s="1"/>
  <c r="O1974" i="2"/>
  <c r="P1974" i="2" s="1"/>
  <c r="X1973" i="2"/>
  <c r="V1973" i="2"/>
  <c r="T1973" i="2"/>
  <c r="Q1973" i="2"/>
  <c r="R1973" i="2" s="1"/>
  <c r="O1973" i="2"/>
  <c r="P1973" i="2" s="1"/>
  <c r="X1972" i="2"/>
  <c r="V1972" i="2"/>
  <c r="T1972" i="2"/>
  <c r="Q1972" i="2"/>
  <c r="R1972" i="2" s="1"/>
  <c r="O1972" i="2"/>
  <c r="P1972" i="2" s="1"/>
  <c r="X1971" i="2"/>
  <c r="V1971" i="2"/>
  <c r="T1971" i="2"/>
  <c r="Q1971" i="2"/>
  <c r="R1971" i="2" s="1"/>
  <c r="O1971" i="2"/>
  <c r="P1971" i="2" s="1"/>
  <c r="X1970" i="2"/>
  <c r="V1970" i="2"/>
  <c r="T1970" i="2"/>
  <c r="Q1970" i="2"/>
  <c r="R1970" i="2" s="1"/>
  <c r="O1970" i="2"/>
  <c r="P1970" i="2" s="1"/>
  <c r="X1969" i="2"/>
  <c r="V1969" i="2"/>
  <c r="T1969" i="2"/>
  <c r="Q1969" i="2"/>
  <c r="R1969" i="2" s="1"/>
  <c r="O1969" i="2"/>
  <c r="P1969" i="2" s="1"/>
  <c r="X1968" i="2"/>
  <c r="V1968" i="2"/>
  <c r="T1968" i="2"/>
  <c r="Q1968" i="2"/>
  <c r="R1968" i="2" s="1"/>
  <c r="O1968" i="2"/>
  <c r="P1968" i="2" s="1"/>
  <c r="X1967" i="2"/>
  <c r="V1967" i="2"/>
  <c r="T1967" i="2"/>
  <c r="Q1967" i="2"/>
  <c r="R1967" i="2" s="1"/>
  <c r="O1967" i="2"/>
  <c r="P1967" i="2" s="1"/>
  <c r="X1966" i="2"/>
  <c r="V1966" i="2"/>
  <c r="T1966" i="2"/>
  <c r="Q1966" i="2"/>
  <c r="R1966" i="2" s="1"/>
  <c r="O1966" i="2"/>
  <c r="P1966" i="2" s="1"/>
  <c r="X1965" i="2"/>
  <c r="V1965" i="2"/>
  <c r="T1965" i="2"/>
  <c r="Q1965" i="2"/>
  <c r="R1965" i="2" s="1"/>
  <c r="O1965" i="2"/>
  <c r="P1965" i="2" s="1"/>
  <c r="X1964" i="2"/>
  <c r="V1964" i="2"/>
  <c r="T1964" i="2"/>
  <c r="Q1964" i="2"/>
  <c r="R1964" i="2" s="1"/>
  <c r="O1964" i="2"/>
  <c r="P1964" i="2" s="1"/>
  <c r="X1963" i="2"/>
  <c r="V1963" i="2"/>
  <c r="T1963" i="2"/>
  <c r="Q1963" i="2"/>
  <c r="R1963" i="2" s="1"/>
  <c r="O1963" i="2"/>
  <c r="P1963" i="2" s="1"/>
  <c r="X1962" i="2"/>
  <c r="V1962" i="2"/>
  <c r="T1962" i="2"/>
  <c r="Q1962" i="2"/>
  <c r="R1962" i="2" s="1"/>
  <c r="O1962" i="2"/>
  <c r="P1962" i="2" s="1"/>
  <c r="X1961" i="2"/>
  <c r="V1961" i="2"/>
  <c r="T1961" i="2"/>
  <c r="Q1961" i="2"/>
  <c r="R1961" i="2" s="1"/>
  <c r="O1961" i="2"/>
  <c r="P1961" i="2" s="1"/>
  <c r="X1960" i="2"/>
  <c r="V1960" i="2"/>
  <c r="T1960" i="2"/>
  <c r="Q1960" i="2"/>
  <c r="R1960" i="2" s="1"/>
  <c r="O1960" i="2"/>
  <c r="P1960" i="2" s="1"/>
  <c r="X1959" i="2"/>
  <c r="V1959" i="2"/>
  <c r="T1959" i="2"/>
  <c r="Q1959" i="2"/>
  <c r="R1959" i="2" s="1"/>
  <c r="O1959" i="2"/>
  <c r="P1959" i="2" s="1"/>
  <c r="X1958" i="2"/>
  <c r="V1958" i="2"/>
  <c r="T1958" i="2"/>
  <c r="Q1958" i="2"/>
  <c r="R1958" i="2" s="1"/>
  <c r="O1958" i="2"/>
  <c r="P1958" i="2" s="1"/>
  <c r="X1957" i="2"/>
  <c r="V1957" i="2"/>
  <c r="T1957" i="2"/>
  <c r="Q1957" i="2"/>
  <c r="R1957" i="2" s="1"/>
  <c r="O1957" i="2"/>
  <c r="P1957" i="2" s="1"/>
  <c r="X1956" i="2"/>
  <c r="V1956" i="2"/>
  <c r="T1956" i="2"/>
  <c r="Q1956" i="2"/>
  <c r="R1956" i="2" s="1"/>
  <c r="O1956" i="2"/>
  <c r="P1956" i="2" s="1"/>
  <c r="X1955" i="2"/>
  <c r="V1955" i="2"/>
  <c r="T1955" i="2"/>
  <c r="Q1955" i="2"/>
  <c r="R1955" i="2" s="1"/>
  <c r="O1955" i="2"/>
  <c r="P1955" i="2" s="1"/>
  <c r="X1954" i="2"/>
  <c r="V1954" i="2"/>
  <c r="T1954" i="2"/>
  <c r="Q1954" i="2"/>
  <c r="R1954" i="2" s="1"/>
  <c r="O1954" i="2"/>
  <c r="P1954" i="2" s="1"/>
  <c r="X1953" i="2"/>
  <c r="V1953" i="2"/>
  <c r="T1953" i="2"/>
  <c r="Q1953" i="2"/>
  <c r="R1953" i="2" s="1"/>
  <c r="O1953" i="2"/>
  <c r="P1953" i="2" s="1"/>
  <c r="X1952" i="2"/>
  <c r="V1952" i="2"/>
  <c r="T1952" i="2"/>
  <c r="Q1952" i="2"/>
  <c r="R1952" i="2" s="1"/>
  <c r="O1952" i="2"/>
  <c r="P1952" i="2" s="1"/>
  <c r="X1951" i="2"/>
  <c r="V1951" i="2"/>
  <c r="T1951" i="2"/>
  <c r="Q1951" i="2"/>
  <c r="R1951" i="2" s="1"/>
  <c r="O1951" i="2"/>
  <c r="P1951" i="2" s="1"/>
  <c r="X1950" i="2"/>
  <c r="V1950" i="2"/>
  <c r="T1950" i="2"/>
  <c r="Q1950" i="2"/>
  <c r="R1950" i="2" s="1"/>
  <c r="O1950" i="2"/>
  <c r="P1950" i="2" s="1"/>
  <c r="X1949" i="2"/>
  <c r="V1949" i="2"/>
  <c r="T1949" i="2"/>
  <c r="Q1949" i="2"/>
  <c r="R1949" i="2" s="1"/>
  <c r="O1949" i="2"/>
  <c r="P1949" i="2" s="1"/>
  <c r="X1948" i="2"/>
  <c r="V1948" i="2"/>
  <c r="T1948" i="2"/>
  <c r="Q1948" i="2"/>
  <c r="R1948" i="2" s="1"/>
  <c r="O1948" i="2"/>
  <c r="P1948" i="2" s="1"/>
  <c r="X1947" i="2"/>
  <c r="V1947" i="2"/>
  <c r="T1947" i="2"/>
  <c r="Q1947" i="2"/>
  <c r="R1947" i="2" s="1"/>
  <c r="O1947" i="2"/>
  <c r="P1947" i="2" s="1"/>
  <c r="X1946" i="2"/>
  <c r="V1946" i="2"/>
  <c r="T1946" i="2"/>
  <c r="Q1946" i="2"/>
  <c r="R1946" i="2" s="1"/>
  <c r="O1946" i="2"/>
  <c r="P1946" i="2" s="1"/>
  <c r="X1945" i="2"/>
  <c r="V1945" i="2"/>
  <c r="T1945" i="2"/>
  <c r="Q1945" i="2"/>
  <c r="R1945" i="2" s="1"/>
  <c r="O1945" i="2"/>
  <c r="P1945" i="2" s="1"/>
  <c r="X1944" i="2"/>
  <c r="V1944" i="2"/>
  <c r="T1944" i="2"/>
  <c r="Q1944" i="2"/>
  <c r="R1944" i="2" s="1"/>
  <c r="O1944" i="2"/>
  <c r="P1944" i="2" s="1"/>
  <c r="X1943" i="2"/>
  <c r="V1943" i="2"/>
  <c r="T1943" i="2"/>
  <c r="Q1943" i="2"/>
  <c r="R1943" i="2" s="1"/>
  <c r="O1943" i="2"/>
  <c r="P1943" i="2" s="1"/>
  <c r="X1942" i="2"/>
  <c r="V1942" i="2"/>
  <c r="T1942" i="2"/>
  <c r="Q1942" i="2"/>
  <c r="R1942" i="2" s="1"/>
  <c r="O1942" i="2"/>
  <c r="P1942" i="2" s="1"/>
  <c r="X1941" i="2"/>
  <c r="V1941" i="2"/>
  <c r="T1941" i="2"/>
  <c r="Q1941" i="2"/>
  <c r="R1941" i="2" s="1"/>
  <c r="O1941" i="2"/>
  <c r="P1941" i="2" s="1"/>
  <c r="X1940" i="2"/>
  <c r="V1940" i="2"/>
  <c r="T1940" i="2"/>
  <c r="Q1940" i="2"/>
  <c r="R1940" i="2" s="1"/>
  <c r="O1940" i="2"/>
  <c r="P1940" i="2" s="1"/>
  <c r="X1939" i="2"/>
  <c r="V1939" i="2"/>
  <c r="T1939" i="2"/>
  <c r="Q1939" i="2"/>
  <c r="R1939" i="2" s="1"/>
  <c r="O1939" i="2"/>
  <c r="P1939" i="2" s="1"/>
  <c r="X1938" i="2"/>
  <c r="V1938" i="2"/>
  <c r="T1938" i="2"/>
  <c r="Q1938" i="2"/>
  <c r="R1938" i="2" s="1"/>
  <c r="O1938" i="2"/>
  <c r="P1938" i="2" s="1"/>
  <c r="X1937" i="2"/>
  <c r="V1937" i="2"/>
  <c r="T1937" i="2"/>
  <c r="Q1937" i="2"/>
  <c r="R1937" i="2" s="1"/>
  <c r="O1937" i="2"/>
  <c r="P1937" i="2" s="1"/>
  <c r="X1936" i="2"/>
  <c r="V1936" i="2"/>
  <c r="T1936" i="2"/>
  <c r="Q1936" i="2"/>
  <c r="R1936" i="2" s="1"/>
  <c r="O1936" i="2"/>
  <c r="P1936" i="2" s="1"/>
  <c r="X1935" i="2"/>
  <c r="V1935" i="2"/>
  <c r="T1935" i="2"/>
  <c r="Q1935" i="2"/>
  <c r="R1935" i="2" s="1"/>
  <c r="O1935" i="2"/>
  <c r="P1935" i="2" s="1"/>
  <c r="X1934" i="2"/>
  <c r="V1934" i="2"/>
  <c r="T1934" i="2"/>
  <c r="Q1934" i="2"/>
  <c r="R1934" i="2" s="1"/>
  <c r="O1934" i="2"/>
  <c r="P1934" i="2" s="1"/>
  <c r="X1933" i="2"/>
  <c r="V1933" i="2"/>
  <c r="T1933" i="2"/>
  <c r="Q1933" i="2"/>
  <c r="R1933" i="2" s="1"/>
  <c r="O1933" i="2"/>
  <c r="P1933" i="2" s="1"/>
  <c r="X1932" i="2"/>
  <c r="V1932" i="2"/>
  <c r="T1932" i="2"/>
  <c r="Q1932" i="2"/>
  <c r="R1932" i="2" s="1"/>
  <c r="O1932" i="2"/>
  <c r="P1932" i="2" s="1"/>
  <c r="X1931" i="2"/>
  <c r="V1931" i="2"/>
  <c r="T1931" i="2"/>
  <c r="Q1931" i="2"/>
  <c r="R1931" i="2" s="1"/>
  <c r="O1931" i="2"/>
  <c r="P1931" i="2" s="1"/>
  <c r="X1930" i="2"/>
  <c r="V1930" i="2"/>
  <c r="T1930" i="2"/>
  <c r="Q1930" i="2"/>
  <c r="R1930" i="2" s="1"/>
  <c r="O1930" i="2"/>
  <c r="P1930" i="2" s="1"/>
  <c r="X1929" i="2"/>
  <c r="V1929" i="2"/>
  <c r="T1929" i="2"/>
  <c r="Q1929" i="2"/>
  <c r="R1929" i="2" s="1"/>
  <c r="O1929" i="2"/>
  <c r="P1929" i="2" s="1"/>
  <c r="X1928" i="2"/>
  <c r="V1928" i="2"/>
  <c r="T1928" i="2"/>
  <c r="Q1928" i="2"/>
  <c r="R1928" i="2" s="1"/>
  <c r="O1928" i="2"/>
  <c r="P1928" i="2" s="1"/>
  <c r="X1927" i="2"/>
  <c r="V1927" i="2"/>
  <c r="T1927" i="2"/>
  <c r="Q1927" i="2"/>
  <c r="R1927" i="2" s="1"/>
  <c r="O1927" i="2"/>
  <c r="P1927" i="2" s="1"/>
  <c r="X1926" i="2"/>
  <c r="V1926" i="2"/>
  <c r="T1926" i="2"/>
  <c r="Q1926" i="2"/>
  <c r="R1926" i="2" s="1"/>
  <c r="O1926" i="2"/>
  <c r="P1926" i="2" s="1"/>
  <c r="X1925" i="2"/>
  <c r="V1925" i="2"/>
  <c r="T1925" i="2"/>
  <c r="Q1925" i="2"/>
  <c r="R1925" i="2" s="1"/>
  <c r="O1925" i="2"/>
  <c r="P1925" i="2" s="1"/>
  <c r="X1924" i="2"/>
  <c r="V1924" i="2"/>
  <c r="T1924" i="2"/>
  <c r="Q1924" i="2"/>
  <c r="R1924" i="2" s="1"/>
  <c r="O1924" i="2"/>
  <c r="P1924" i="2" s="1"/>
  <c r="X1923" i="2"/>
  <c r="V1923" i="2"/>
  <c r="T1923" i="2"/>
  <c r="Q1923" i="2"/>
  <c r="R1923" i="2" s="1"/>
  <c r="O1923" i="2"/>
  <c r="P1923" i="2" s="1"/>
  <c r="X1922" i="2"/>
  <c r="V1922" i="2"/>
  <c r="T1922" i="2"/>
  <c r="Q1922" i="2"/>
  <c r="R1922" i="2" s="1"/>
  <c r="O1922" i="2"/>
  <c r="P1922" i="2" s="1"/>
  <c r="X1921" i="2"/>
  <c r="V1921" i="2"/>
  <c r="T1921" i="2"/>
  <c r="Q1921" i="2"/>
  <c r="R1921" i="2" s="1"/>
  <c r="O1921" i="2"/>
  <c r="P1921" i="2" s="1"/>
  <c r="X1920" i="2"/>
  <c r="V1920" i="2"/>
  <c r="T1920" i="2"/>
  <c r="Q1920" i="2"/>
  <c r="R1920" i="2" s="1"/>
  <c r="O1920" i="2"/>
  <c r="P1920" i="2" s="1"/>
  <c r="X1919" i="2"/>
  <c r="V1919" i="2"/>
  <c r="T1919" i="2"/>
  <c r="Q1919" i="2"/>
  <c r="R1919" i="2" s="1"/>
  <c r="O1919" i="2"/>
  <c r="P1919" i="2" s="1"/>
  <c r="X1918" i="2"/>
  <c r="V1918" i="2"/>
  <c r="T1918" i="2"/>
  <c r="Q1918" i="2"/>
  <c r="R1918" i="2" s="1"/>
  <c r="O1918" i="2"/>
  <c r="P1918" i="2" s="1"/>
  <c r="X1917" i="2"/>
  <c r="V1917" i="2"/>
  <c r="T1917" i="2"/>
  <c r="Q1917" i="2"/>
  <c r="R1917" i="2" s="1"/>
  <c r="O1917" i="2"/>
  <c r="P1917" i="2" s="1"/>
  <c r="X1916" i="2"/>
  <c r="V1916" i="2"/>
  <c r="T1916" i="2"/>
  <c r="Q1916" i="2"/>
  <c r="R1916" i="2" s="1"/>
  <c r="O1916" i="2"/>
  <c r="P1916" i="2" s="1"/>
  <c r="X1915" i="2"/>
  <c r="V1915" i="2"/>
  <c r="T1915" i="2"/>
  <c r="Q1915" i="2"/>
  <c r="R1915" i="2" s="1"/>
  <c r="O1915" i="2"/>
  <c r="P1915" i="2" s="1"/>
  <c r="X1914" i="2"/>
  <c r="V1914" i="2"/>
  <c r="T1914" i="2"/>
  <c r="Q1914" i="2"/>
  <c r="R1914" i="2" s="1"/>
  <c r="O1914" i="2"/>
  <c r="P1914" i="2" s="1"/>
  <c r="X1913" i="2"/>
  <c r="V1913" i="2"/>
  <c r="T1913" i="2"/>
  <c r="Q1913" i="2"/>
  <c r="R1913" i="2" s="1"/>
  <c r="O1913" i="2"/>
  <c r="P1913" i="2" s="1"/>
  <c r="X1912" i="2"/>
  <c r="V1912" i="2"/>
  <c r="T1912" i="2"/>
  <c r="Q1912" i="2"/>
  <c r="R1912" i="2" s="1"/>
  <c r="O1912" i="2"/>
  <c r="P1912" i="2" s="1"/>
  <c r="X1911" i="2"/>
  <c r="V1911" i="2"/>
  <c r="T1911" i="2"/>
  <c r="Q1911" i="2"/>
  <c r="R1911" i="2" s="1"/>
  <c r="O1911" i="2"/>
  <c r="P1911" i="2" s="1"/>
  <c r="X1910" i="2"/>
  <c r="V1910" i="2"/>
  <c r="T1910" i="2"/>
  <c r="Q1910" i="2"/>
  <c r="R1910" i="2" s="1"/>
  <c r="O1910" i="2"/>
  <c r="P1910" i="2" s="1"/>
  <c r="X1909" i="2"/>
  <c r="V1909" i="2"/>
  <c r="T1909" i="2"/>
  <c r="Q1909" i="2"/>
  <c r="R1909" i="2" s="1"/>
  <c r="O1909" i="2"/>
  <c r="P1909" i="2" s="1"/>
  <c r="X1908" i="2"/>
  <c r="V1908" i="2"/>
  <c r="T1908" i="2"/>
  <c r="Q1908" i="2"/>
  <c r="R1908" i="2" s="1"/>
  <c r="O1908" i="2"/>
  <c r="P1908" i="2" s="1"/>
  <c r="X1907" i="2"/>
  <c r="V1907" i="2"/>
  <c r="T1907" i="2"/>
  <c r="Q1907" i="2"/>
  <c r="R1907" i="2" s="1"/>
  <c r="O1907" i="2"/>
  <c r="P1907" i="2" s="1"/>
  <c r="X1906" i="2"/>
  <c r="V1906" i="2"/>
  <c r="T1906" i="2"/>
  <c r="Q1906" i="2"/>
  <c r="R1906" i="2" s="1"/>
  <c r="O1906" i="2"/>
  <c r="P1906" i="2" s="1"/>
  <c r="X1905" i="2"/>
  <c r="V1905" i="2"/>
  <c r="T1905" i="2"/>
  <c r="Q1905" i="2"/>
  <c r="R1905" i="2" s="1"/>
  <c r="O1905" i="2"/>
  <c r="P1905" i="2" s="1"/>
  <c r="X1904" i="2"/>
  <c r="V1904" i="2"/>
  <c r="T1904" i="2"/>
  <c r="Q1904" i="2"/>
  <c r="R1904" i="2" s="1"/>
  <c r="O1904" i="2"/>
  <c r="P1904" i="2" s="1"/>
  <c r="X1903" i="2"/>
  <c r="V1903" i="2"/>
  <c r="T1903" i="2"/>
  <c r="Q1903" i="2"/>
  <c r="R1903" i="2" s="1"/>
  <c r="O1903" i="2"/>
  <c r="P1903" i="2" s="1"/>
  <c r="X1902" i="2"/>
  <c r="V1902" i="2"/>
  <c r="T1902" i="2"/>
  <c r="Q1902" i="2"/>
  <c r="R1902" i="2" s="1"/>
  <c r="O1902" i="2"/>
  <c r="P1902" i="2" s="1"/>
  <c r="X1901" i="2"/>
  <c r="V1901" i="2"/>
  <c r="T1901" i="2"/>
  <c r="Q1901" i="2"/>
  <c r="R1901" i="2" s="1"/>
  <c r="O1901" i="2"/>
  <c r="P1901" i="2" s="1"/>
  <c r="X1900" i="2"/>
  <c r="V1900" i="2"/>
  <c r="T1900" i="2"/>
  <c r="Q1900" i="2"/>
  <c r="R1900" i="2" s="1"/>
  <c r="O1900" i="2"/>
  <c r="P1900" i="2" s="1"/>
  <c r="X1899" i="2"/>
  <c r="V1899" i="2"/>
  <c r="T1899" i="2"/>
  <c r="Q1899" i="2"/>
  <c r="R1899" i="2" s="1"/>
  <c r="O1899" i="2"/>
  <c r="P1899" i="2" s="1"/>
  <c r="X1898" i="2"/>
  <c r="V1898" i="2"/>
  <c r="T1898" i="2"/>
  <c r="Q1898" i="2"/>
  <c r="R1898" i="2" s="1"/>
  <c r="O1898" i="2"/>
  <c r="P1898" i="2" s="1"/>
  <c r="X1897" i="2"/>
  <c r="V1897" i="2"/>
  <c r="T1897" i="2"/>
  <c r="Q1897" i="2"/>
  <c r="R1897" i="2" s="1"/>
  <c r="O1897" i="2"/>
  <c r="P1897" i="2" s="1"/>
  <c r="X1896" i="2"/>
  <c r="V1896" i="2"/>
  <c r="T1896" i="2"/>
  <c r="Q1896" i="2"/>
  <c r="R1896" i="2" s="1"/>
  <c r="O1896" i="2"/>
  <c r="P1896" i="2" s="1"/>
  <c r="X1895" i="2"/>
  <c r="V1895" i="2"/>
  <c r="T1895" i="2"/>
  <c r="Q1895" i="2"/>
  <c r="R1895" i="2" s="1"/>
  <c r="O1895" i="2"/>
  <c r="P1895" i="2" s="1"/>
  <c r="X1894" i="2"/>
  <c r="V1894" i="2"/>
  <c r="T1894" i="2"/>
  <c r="Q1894" i="2"/>
  <c r="R1894" i="2" s="1"/>
  <c r="O1894" i="2"/>
  <c r="P1894" i="2" s="1"/>
  <c r="X1893" i="2"/>
  <c r="V1893" i="2"/>
  <c r="T1893" i="2"/>
  <c r="Q1893" i="2"/>
  <c r="R1893" i="2" s="1"/>
  <c r="O1893" i="2"/>
  <c r="P1893" i="2" s="1"/>
  <c r="X1892" i="2"/>
  <c r="V1892" i="2"/>
  <c r="T1892" i="2"/>
  <c r="Q1892" i="2"/>
  <c r="R1892" i="2" s="1"/>
  <c r="O1892" i="2"/>
  <c r="P1892" i="2" s="1"/>
  <c r="X1891" i="2"/>
  <c r="V1891" i="2"/>
  <c r="T1891" i="2"/>
  <c r="Q1891" i="2"/>
  <c r="R1891" i="2" s="1"/>
  <c r="O1891" i="2"/>
  <c r="P1891" i="2" s="1"/>
  <c r="X1890" i="2"/>
  <c r="V1890" i="2"/>
  <c r="T1890" i="2"/>
  <c r="Q1890" i="2"/>
  <c r="R1890" i="2" s="1"/>
  <c r="O1890" i="2"/>
  <c r="P1890" i="2" s="1"/>
  <c r="X1889" i="2"/>
  <c r="V1889" i="2"/>
  <c r="T1889" i="2"/>
  <c r="Q1889" i="2"/>
  <c r="R1889" i="2" s="1"/>
  <c r="O1889" i="2"/>
  <c r="P1889" i="2" s="1"/>
  <c r="X1888" i="2"/>
  <c r="V1888" i="2"/>
  <c r="T1888" i="2"/>
  <c r="Q1888" i="2"/>
  <c r="R1888" i="2" s="1"/>
  <c r="O1888" i="2"/>
  <c r="P1888" i="2" s="1"/>
  <c r="X1887" i="2"/>
  <c r="V1887" i="2"/>
  <c r="T1887" i="2"/>
  <c r="Q1887" i="2"/>
  <c r="R1887" i="2" s="1"/>
  <c r="O1887" i="2"/>
  <c r="P1887" i="2" s="1"/>
  <c r="X1886" i="2"/>
  <c r="V1886" i="2"/>
  <c r="T1886" i="2"/>
  <c r="Q1886" i="2"/>
  <c r="R1886" i="2" s="1"/>
  <c r="O1886" i="2"/>
  <c r="P1886" i="2" s="1"/>
  <c r="X1885" i="2"/>
  <c r="V1885" i="2"/>
  <c r="T1885" i="2"/>
  <c r="Q1885" i="2"/>
  <c r="R1885" i="2" s="1"/>
  <c r="O1885" i="2"/>
  <c r="P1885" i="2" s="1"/>
  <c r="X1884" i="2"/>
  <c r="V1884" i="2"/>
  <c r="T1884" i="2"/>
  <c r="Q1884" i="2"/>
  <c r="R1884" i="2" s="1"/>
  <c r="O1884" i="2"/>
  <c r="P1884" i="2" s="1"/>
  <c r="X1883" i="2"/>
  <c r="V1883" i="2"/>
  <c r="T1883" i="2"/>
  <c r="Q1883" i="2"/>
  <c r="R1883" i="2" s="1"/>
  <c r="O1883" i="2"/>
  <c r="P1883" i="2" s="1"/>
  <c r="X1882" i="2"/>
  <c r="V1882" i="2"/>
  <c r="T1882" i="2"/>
  <c r="Q1882" i="2"/>
  <c r="R1882" i="2" s="1"/>
  <c r="O1882" i="2"/>
  <c r="P1882" i="2" s="1"/>
  <c r="X1881" i="2"/>
  <c r="V1881" i="2"/>
  <c r="T1881" i="2"/>
  <c r="Q1881" i="2"/>
  <c r="R1881" i="2" s="1"/>
  <c r="O1881" i="2"/>
  <c r="P1881" i="2" s="1"/>
  <c r="X1880" i="2"/>
  <c r="V1880" i="2"/>
  <c r="T1880" i="2"/>
  <c r="Q1880" i="2"/>
  <c r="R1880" i="2" s="1"/>
  <c r="O1880" i="2"/>
  <c r="P1880" i="2" s="1"/>
  <c r="X1879" i="2"/>
  <c r="V1879" i="2"/>
  <c r="T1879" i="2"/>
  <c r="Q1879" i="2"/>
  <c r="R1879" i="2" s="1"/>
  <c r="O1879" i="2"/>
  <c r="P1879" i="2" s="1"/>
  <c r="X1878" i="2"/>
  <c r="V1878" i="2"/>
  <c r="T1878" i="2"/>
  <c r="Q1878" i="2"/>
  <c r="R1878" i="2" s="1"/>
  <c r="O1878" i="2"/>
  <c r="P1878" i="2" s="1"/>
  <c r="X1877" i="2"/>
  <c r="V1877" i="2"/>
  <c r="T1877" i="2"/>
  <c r="Q1877" i="2"/>
  <c r="R1877" i="2" s="1"/>
  <c r="O1877" i="2"/>
  <c r="P1877" i="2" s="1"/>
  <c r="X1876" i="2"/>
  <c r="V1876" i="2"/>
  <c r="T1876" i="2"/>
  <c r="Q1876" i="2"/>
  <c r="R1876" i="2" s="1"/>
  <c r="O1876" i="2"/>
  <c r="P1876" i="2" s="1"/>
  <c r="X1875" i="2"/>
  <c r="V1875" i="2"/>
  <c r="T1875" i="2"/>
  <c r="Q1875" i="2"/>
  <c r="R1875" i="2" s="1"/>
  <c r="O1875" i="2"/>
  <c r="P1875" i="2" s="1"/>
  <c r="X1874" i="2"/>
  <c r="V1874" i="2"/>
  <c r="T1874" i="2"/>
  <c r="Q1874" i="2"/>
  <c r="R1874" i="2" s="1"/>
  <c r="O1874" i="2"/>
  <c r="P1874" i="2" s="1"/>
  <c r="X1873" i="2"/>
  <c r="V1873" i="2"/>
  <c r="T1873" i="2"/>
  <c r="Q1873" i="2"/>
  <c r="R1873" i="2" s="1"/>
  <c r="O1873" i="2"/>
  <c r="P1873" i="2" s="1"/>
  <c r="X1872" i="2"/>
  <c r="V1872" i="2"/>
  <c r="T1872" i="2"/>
  <c r="Q1872" i="2"/>
  <c r="R1872" i="2" s="1"/>
  <c r="O1872" i="2"/>
  <c r="P1872" i="2" s="1"/>
  <c r="X1871" i="2"/>
  <c r="V1871" i="2"/>
  <c r="T1871" i="2"/>
  <c r="Q1871" i="2"/>
  <c r="R1871" i="2" s="1"/>
  <c r="O1871" i="2"/>
  <c r="P1871" i="2" s="1"/>
  <c r="X1870" i="2"/>
  <c r="V1870" i="2"/>
  <c r="T1870" i="2"/>
  <c r="Q1870" i="2"/>
  <c r="R1870" i="2" s="1"/>
  <c r="O1870" i="2"/>
  <c r="P1870" i="2" s="1"/>
  <c r="X1869" i="2"/>
  <c r="V1869" i="2"/>
  <c r="T1869" i="2"/>
  <c r="Q1869" i="2"/>
  <c r="R1869" i="2" s="1"/>
  <c r="O1869" i="2"/>
  <c r="P1869" i="2" s="1"/>
  <c r="X1868" i="2"/>
  <c r="V1868" i="2"/>
  <c r="T1868" i="2"/>
  <c r="Q1868" i="2"/>
  <c r="R1868" i="2" s="1"/>
  <c r="O1868" i="2"/>
  <c r="P1868" i="2" s="1"/>
  <c r="X1867" i="2"/>
  <c r="V1867" i="2"/>
  <c r="T1867" i="2"/>
  <c r="Q1867" i="2"/>
  <c r="R1867" i="2" s="1"/>
  <c r="O1867" i="2"/>
  <c r="P1867" i="2" s="1"/>
  <c r="X1866" i="2"/>
  <c r="V1866" i="2"/>
  <c r="T1866" i="2"/>
  <c r="Q1866" i="2"/>
  <c r="R1866" i="2" s="1"/>
  <c r="O1866" i="2"/>
  <c r="P1866" i="2" s="1"/>
  <c r="X1865" i="2"/>
  <c r="V1865" i="2"/>
  <c r="T1865" i="2"/>
  <c r="Q1865" i="2"/>
  <c r="R1865" i="2" s="1"/>
  <c r="O1865" i="2"/>
  <c r="P1865" i="2" s="1"/>
  <c r="X1864" i="2"/>
  <c r="V1864" i="2"/>
  <c r="T1864" i="2"/>
  <c r="Q1864" i="2"/>
  <c r="R1864" i="2" s="1"/>
  <c r="O1864" i="2"/>
  <c r="P1864" i="2" s="1"/>
  <c r="X1863" i="2"/>
  <c r="V1863" i="2"/>
  <c r="T1863" i="2"/>
  <c r="Q1863" i="2"/>
  <c r="R1863" i="2" s="1"/>
  <c r="O1863" i="2"/>
  <c r="P1863" i="2" s="1"/>
  <c r="X1862" i="2"/>
  <c r="V1862" i="2"/>
  <c r="T1862" i="2"/>
  <c r="Q1862" i="2"/>
  <c r="R1862" i="2" s="1"/>
  <c r="O1862" i="2"/>
  <c r="P1862" i="2" s="1"/>
  <c r="X1861" i="2"/>
  <c r="V1861" i="2"/>
  <c r="T1861" i="2"/>
  <c r="Q1861" i="2"/>
  <c r="R1861" i="2" s="1"/>
  <c r="O1861" i="2"/>
  <c r="P1861" i="2" s="1"/>
  <c r="X1860" i="2"/>
  <c r="V1860" i="2"/>
  <c r="T1860" i="2"/>
  <c r="Q1860" i="2"/>
  <c r="R1860" i="2" s="1"/>
  <c r="O1860" i="2"/>
  <c r="P1860" i="2" s="1"/>
  <c r="X1859" i="2"/>
  <c r="V1859" i="2"/>
  <c r="T1859" i="2"/>
  <c r="Q1859" i="2"/>
  <c r="R1859" i="2" s="1"/>
  <c r="O1859" i="2"/>
  <c r="P1859" i="2" s="1"/>
  <c r="X1858" i="2"/>
  <c r="V1858" i="2"/>
  <c r="T1858" i="2"/>
  <c r="Q1858" i="2"/>
  <c r="R1858" i="2" s="1"/>
  <c r="O1858" i="2"/>
  <c r="P1858" i="2" s="1"/>
  <c r="X1857" i="2"/>
  <c r="V1857" i="2"/>
  <c r="T1857" i="2"/>
  <c r="Q1857" i="2"/>
  <c r="R1857" i="2" s="1"/>
  <c r="O1857" i="2"/>
  <c r="P1857" i="2" s="1"/>
  <c r="X1856" i="2"/>
  <c r="V1856" i="2"/>
  <c r="T1856" i="2"/>
  <c r="Q1856" i="2"/>
  <c r="R1856" i="2" s="1"/>
  <c r="O1856" i="2"/>
  <c r="P1856" i="2" s="1"/>
  <c r="X1855" i="2"/>
  <c r="V1855" i="2"/>
  <c r="T1855" i="2"/>
  <c r="Q1855" i="2"/>
  <c r="R1855" i="2" s="1"/>
  <c r="O1855" i="2"/>
  <c r="P1855" i="2" s="1"/>
  <c r="X1854" i="2"/>
  <c r="V1854" i="2"/>
  <c r="T1854" i="2"/>
  <c r="Q1854" i="2"/>
  <c r="R1854" i="2" s="1"/>
  <c r="O1854" i="2"/>
  <c r="P1854" i="2" s="1"/>
  <c r="X1853" i="2"/>
  <c r="V1853" i="2"/>
  <c r="T1853" i="2"/>
  <c r="Q1853" i="2"/>
  <c r="R1853" i="2" s="1"/>
  <c r="O1853" i="2"/>
  <c r="P1853" i="2" s="1"/>
  <c r="X1852" i="2"/>
  <c r="V1852" i="2"/>
  <c r="T1852" i="2"/>
  <c r="Q1852" i="2"/>
  <c r="R1852" i="2" s="1"/>
  <c r="O1852" i="2"/>
  <c r="P1852" i="2" s="1"/>
  <c r="X1851" i="2"/>
  <c r="V1851" i="2"/>
  <c r="T1851" i="2"/>
  <c r="Q1851" i="2"/>
  <c r="R1851" i="2" s="1"/>
  <c r="O1851" i="2"/>
  <c r="P1851" i="2" s="1"/>
  <c r="X1850" i="2"/>
  <c r="V1850" i="2"/>
  <c r="T1850" i="2"/>
  <c r="Q1850" i="2"/>
  <c r="R1850" i="2" s="1"/>
  <c r="O1850" i="2"/>
  <c r="P1850" i="2" s="1"/>
  <c r="X1849" i="2"/>
  <c r="V1849" i="2"/>
  <c r="T1849" i="2"/>
  <c r="Q1849" i="2"/>
  <c r="R1849" i="2" s="1"/>
  <c r="O1849" i="2"/>
  <c r="P1849" i="2" s="1"/>
  <c r="X1848" i="2"/>
  <c r="V1848" i="2"/>
  <c r="T1848" i="2"/>
  <c r="Q1848" i="2"/>
  <c r="R1848" i="2" s="1"/>
  <c r="O1848" i="2"/>
  <c r="P1848" i="2" s="1"/>
  <c r="X1847" i="2"/>
  <c r="V1847" i="2"/>
  <c r="T1847" i="2"/>
  <c r="Q1847" i="2"/>
  <c r="R1847" i="2" s="1"/>
  <c r="O1847" i="2"/>
  <c r="P1847" i="2" s="1"/>
  <c r="X1846" i="2"/>
  <c r="V1846" i="2"/>
  <c r="T1846" i="2"/>
  <c r="Q1846" i="2"/>
  <c r="R1846" i="2" s="1"/>
  <c r="O1846" i="2"/>
  <c r="P1846" i="2" s="1"/>
  <c r="X1845" i="2"/>
  <c r="V1845" i="2"/>
  <c r="T1845" i="2"/>
  <c r="Q1845" i="2"/>
  <c r="R1845" i="2" s="1"/>
  <c r="O1845" i="2"/>
  <c r="P1845" i="2" s="1"/>
  <c r="X1844" i="2"/>
  <c r="V1844" i="2"/>
  <c r="T1844" i="2"/>
  <c r="Q1844" i="2"/>
  <c r="R1844" i="2" s="1"/>
  <c r="O1844" i="2"/>
  <c r="P1844" i="2" s="1"/>
  <c r="X1843" i="2"/>
  <c r="V1843" i="2"/>
  <c r="T1843" i="2"/>
  <c r="Q1843" i="2"/>
  <c r="R1843" i="2" s="1"/>
  <c r="O1843" i="2"/>
  <c r="P1843" i="2" s="1"/>
  <c r="X1842" i="2"/>
  <c r="V1842" i="2"/>
  <c r="T1842" i="2"/>
  <c r="Q1842" i="2"/>
  <c r="R1842" i="2" s="1"/>
  <c r="O1842" i="2"/>
  <c r="P1842" i="2" s="1"/>
  <c r="X1841" i="2"/>
  <c r="V1841" i="2"/>
  <c r="T1841" i="2"/>
  <c r="Q1841" i="2"/>
  <c r="R1841" i="2" s="1"/>
  <c r="O1841" i="2"/>
  <c r="P1841" i="2" s="1"/>
  <c r="X1840" i="2"/>
  <c r="V1840" i="2"/>
  <c r="T1840" i="2"/>
  <c r="Q1840" i="2"/>
  <c r="R1840" i="2" s="1"/>
  <c r="O1840" i="2"/>
  <c r="P1840" i="2" s="1"/>
  <c r="X1839" i="2"/>
  <c r="V1839" i="2"/>
  <c r="T1839" i="2"/>
  <c r="Q1839" i="2"/>
  <c r="R1839" i="2" s="1"/>
  <c r="O1839" i="2"/>
  <c r="P1839" i="2" s="1"/>
  <c r="X1838" i="2"/>
  <c r="V1838" i="2"/>
  <c r="T1838" i="2"/>
  <c r="Q1838" i="2"/>
  <c r="R1838" i="2" s="1"/>
  <c r="O1838" i="2"/>
  <c r="P1838" i="2" s="1"/>
  <c r="X1837" i="2"/>
  <c r="V1837" i="2"/>
  <c r="T1837" i="2"/>
  <c r="Q1837" i="2"/>
  <c r="R1837" i="2" s="1"/>
  <c r="O1837" i="2"/>
  <c r="P1837" i="2" s="1"/>
  <c r="X1836" i="2"/>
  <c r="V1836" i="2"/>
  <c r="T1836" i="2"/>
  <c r="Q1836" i="2"/>
  <c r="R1836" i="2" s="1"/>
  <c r="O1836" i="2"/>
  <c r="P1836" i="2" s="1"/>
  <c r="X1835" i="2"/>
  <c r="V1835" i="2"/>
  <c r="T1835" i="2"/>
  <c r="Q1835" i="2"/>
  <c r="R1835" i="2" s="1"/>
  <c r="O1835" i="2"/>
  <c r="P1835" i="2" s="1"/>
  <c r="X1834" i="2"/>
  <c r="V1834" i="2"/>
  <c r="T1834" i="2"/>
  <c r="Q1834" i="2"/>
  <c r="R1834" i="2" s="1"/>
  <c r="O1834" i="2"/>
  <c r="P1834" i="2" s="1"/>
  <c r="X1833" i="2"/>
  <c r="V1833" i="2"/>
  <c r="T1833" i="2"/>
  <c r="Q1833" i="2"/>
  <c r="R1833" i="2" s="1"/>
  <c r="O1833" i="2"/>
  <c r="P1833" i="2" s="1"/>
  <c r="X1832" i="2"/>
  <c r="V1832" i="2"/>
  <c r="T1832" i="2"/>
  <c r="Q1832" i="2"/>
  <c r="R1832" i="2" s="1"/>
  <c r="O1832" i="2"/>
  <c r="P1832" i="2" s="1"/>
  <c r="X1831" i="2"/>
  <c r="V1831" i="2"/>
  <c r="T1831" i="2"/>
  <c r="Q1831" i="2"/>
  <c r="R1831" i="2" s="1"/>
  <c r="O1831" i="2"/>
  <c r="P1831" i="2" s="1"/>
  <c r="X1830" i="2"/>
  <c r="V1830" i="2"/>
  <c r="T1830" i="2"/>
  <c r="Q1830" i="2"/>
  <c r="R1830" i="2" s="1"/>
  <c r="O1830" i="2"/>
  <c r="P1830" i="2" s="1"/>
  <c r="X1829" i="2"/>
  <c r="V1829" i="2"/>
  <c r="T1829" i="2"/>
  <c r="Q1829" i="2"/>
  <c r="R1829" i="2" s="1"/>
  <c r="O1829" i="2"/>
  <c r="P1829" i="2" s="1"/>
  <c r="X1828" i="2"/>
  <c r="V1828" i="2"/>
  <c r="T1828" i="2"/>
  <c r="Q1828" i="2"/>
  <c r="R1828" i="2" s="1"/>
  <c r="O1828" i="2"/>
  <c r="P1828" i="2" s="1"/>
  <c r="X1827" i="2"/>
  <c r="V1827" i="2"/>
  <c r="T1827" i="2"/>
  <c r="Q1827" i="2"/>
  <c r="R1827" i="2" s="1"/>
  <c r="O1827" i="2"/>
  <c r="P1827" i="2" s="1"/>
  <c r="X1826" i="2"/>
  <c r="V1826" i="2"/>
  <c r="T1826" i="2"/>
  <c r="Q1826" i="2"/>
  <c r="R1826" i="2" s="1"/>
  <c r="O1826" i="2"/>
  <c r="P1826" i="2" s="1"/>
  <c r="X1825" i="2"/>
  <c r="V1825" i="2"/>
  <c r="T1825" i="2"/>
  <c r="Q1825" i="2"/>
  <c r="R1825" i="2" s="1"/>
  <c r="O1825" i="2"/>
  <c r="P1825" i="2" s="1"/>
  <c r="X1824" i="2"/>
  <c r="V1824" i="2"/>
  <c r="T1824" i="2"/>
  <c r="Q1824" i="2"/>
  <c r="R1824" i="2" s="1"/>
  <c r="O1824" i="2"/>
  <c r="P1824" i="2" s="1"/>
  <c r="X1823" i="2"/>
  <c r="V1823" i="2"/>
  <c r="T1823" i="2"/>
  <c r="Q1823" i="2"/>
  <c r="R1823" i="2" s="1"/>
  <c r="O1823" i="2"/>
  <c r="P1823" i="2" s="1"/>
  <c r="X1822" i="2"/>
  <c r="V1822" i="2"/>
  <c r="T1822" i="2"/>
  <c r="Q1822" i="2"/>
  <c r="R1822" i="2" s="1"/>
  <c r="O1822" i="2"/>
  <c r="P1822" i="2" s="1"/>
  <c r="X1821" i="2"/>
  <c r="V1821" i="2"/>
  <c r="T1821" i="2"/>
  <c r="Q1821" i="2"/>
  <c r="R1821" i="2" s="1"/>
  <c r="O1821" i="2"/>
  <c r="P1821" i="2" s="1"/>
  <c r="X1820" i="2"/>
  <c r="V1820" i="2"/>
  <c r="T1820" i="2"/>
  <c r="Q1820" i="2"/>
  <c r="R1820" i="2" s="1"/>
  <c r="O1820" i="2"/>
  <c r="P1820" i="2" s="1"/>
  <c r="X1819" i="2"/>
  <c r="V1819" i="2"/>
  <c r="T1819" i="2"/>
  <c r="Q1819" i="2"/>
  <c r="R1819" i="2" s="1"/>
  <c r="O1819" i="2"/>
  <c r="P1819" i="2" s="1"/>
  <c r="X1818" i="2"/>
  <c r="V1818" i="2"/>
  <c r="T1818" i="2"/>
  <c r="Q1818" i="2"/>
  <c r="R1818" i="2" s="1"/>
  <c r="O1818" i="2"/>
  <c r="P1818" i="2" s="1"/>
  <c r="X1817" i="2"/>
  <c r="V1817" i="2"/>
  <c r="T1817" i="2"/>
  <c r="Q1817" i="2"/>
  <c r="R1817" i="2" s="1"/>
  <c r="O1817" i="2"/>
  <c r="P1817" i="2" s="1"/>
  <c r="X1816" i="2"/>
  <c r="V1816" i="2"/>
  <c r="T1816" i="2"/>
  <c r="Q1816" i="2"/>
  <c r="R1816" i="2" s="1"/>
  <c r="O1816" i="2"/>
  <c r="P1816" i="2" s="1"/>
  <c r="X1815" i="2"/>
  <c r="V1815" i="2"/>
  <c r="T1815" i="2"/>
  <c r="Q1815" i="2"/>
  <c r="R1815" i="2" s="1"/>
  <c r="O1815" i="2"/>
  <c r="P1815" i="2" s="1"/>
  <c r="X1814" i="2"/>
  <c r="V1814" i="2"/>
  <c r="T1814" i="2"/>
  <c r="Q1814" i="2"/>
  <c r="R1814" i="2" s="1"/>
  <c r="O1814" i="2"/>
  <c r="P1814" i="2" s="1"/>
  <c r="X1813" i="2"/>
  <c r="V1813" i="2"/>
  <c r="T1813" i="2"/>
  <c r="Q1813" i="2"/>
  <c r="R1813" i="2" s="1"/>
  <c r="O1813" i="2"/>
  <c r="P1813" i="2" s="1"/>
  <c r="X1812" i="2"/>
  <c r="V1812" i="2"/>
  <c r="T1812" i="2"/>
  <c r="Q1812" i="2"/>
  <c r="R1812" i="2" s="1"/>
  <c r="O1812" i="2"/>
  <c r="P1812" i="2" s="1"/>
  <c r="X1811" i="2"/>
  <c r="V1811" i="2"/>
  <c r="T1811" i="2"/>
  <c r="Q1811" i="2"/>
  <c r="R1811" i="2" s="1"/>
  <c r="O1811" i="2"/>
  <c r="P1811" i="2" s="1"/>
  <c r="X1810" i="2"/>
  <c r="V1810" i="2"/>
  <c r="T1810" i="2"/>
  <c r="Q1810" i="2"/>
  <c r="R1810" i="2" s="1"/>
  <c r="O1810" i="2"/>
  <c r="P1810" i="2" s="1"/>
  <c r="X1809" i="2"/>
  <c r="V1809" i="2"/>
  <c r="T1809" i="2"/>
  <c r="Q1809" i="2"/>
  <c r="R1809" i="2" s="1"/>
  <c r="O1809" i="2"/>
  <c r="P1809" i="2" s="1"/>
  <c r="X1808" i="2"/>
  <c r="V1808" i="2"/>
  <c r="T1808" i="2"/>
  <c r="Q1808" i="2"/>
  <c r="R1808" i="2" s="1"/>
  <c r="O1808" i="2"/>
  <c r="P1808" i="2" s="1"/>
  <c r="X1807" i="2"/>
  <c r="V1807" i="2"/>
  <c r="T1807" i="2"/>
  <c r="Q1807" i="2"/>
  <c r="R1807" i="2" s="1"/>
  <c r="O1807" i="2"/>
  <c r="P1807" i="2" s="1"/>
  <c r="X1806" i="2"/>
  <c r="V1806" i="2"/>
  <c r="T1806" i="2"/>
  <c r="Q1806" i="2"/>
  <c r="R1806" i="2" s="1"/>
  <c r="O1806" i="2"/>
  <c r="P1806" i="2" s="1"/>
  <c r="X1805" i="2"/>
  <c r="V1805" i="2"/>
  <c r="T1805" i="2"/>
  <c r="Q1805" i="2"/>
  <c r="R1805" i="2" s="1"/>
  <c r="O1805" i="2"/>
  <c r="P1805" i="2" s="1"/>
  <c r="X1804" i="2"/>
  <c r="V1804" i="2"/>
  <c r="T1804" i="2"/>
  <c r="Q1804" i="2"/>
  <c r="R1804" i="2" s="1"/>
  <c r="O1804" i="2"/>
  <c r="P1804" i="2" s="1"/>
  <c r="X1803" i="2"/>
  <c r="V1803" i="2"/>
  <c r="T1803" i="2"/>
  <c r="Q1803" i="2"/>
  <c r="R1803" i="2" s="1"/>
  <c r="O1803" i="2"/>
  <c r="P1803" i="2" s="1"/>
  <c r="X1802" i="2"/>
  <c r="V1802" i="2"/>
  <c r="T1802" i="2"/>
  <c r="Q1802" i="2"/>
  <c r="R1802" i="2" s="1"/>
  <c r="O1802" i="2"/>
  <c r="P1802" i="2" s="1"/>
  <c r="X1801" i="2"/>
  <c r="V1801" i="2"/>
  <c r="T1801" i="2"/>
  <c r="Q1801" i="2"/>
  <c r="R1801" i="2" s="1"/>
  <c r="O1801" i="2"/>
  <c r="P1801" i="2" s="1"/>
  <c r="X1800" i="2"/>
  <c r="V1800" i="2"/>
  <c r="T1800" i="2"/>
  <c r="Q1800" i="2"/>
  <c r="R1800" i="2" s="1"/>
  <c r="O1800" i="2"/>
  <c r="P1800" i="2" s="1"/>
  <c r="X1799" i="2"/>
  <c r="V1799" i="2"/>
  <c r="T1799" i="2"/>
  <c r="Q1799" i="2"/>
  <c r="R1799" i="2" s="1"/>
  <c r="O1799" i="2"/>
  <c r="P1799" i="2" s="1"/>
  <c r="X1798" i="2"/>
  <c r="V1798" i="2"/>
  <c r="T1798" i="2"/>
  <c r="Q1798" i="2"/>
  <c r="R1798" i="2" s="1"/>
  <c r="O1798" i="2"/>
  <c r="P1798" i="2" s="1"/>
  <c r="X1797" i="2"/>
  <c r="V1797" i="2"/>
  <c r="T1797" i="2"/>
  <c r="Q1797" i="2"/>
  <c r="R1797" i="2" s="1"/>
  <c r="O1797" i="2"/>
  <c r="P1797" i="2" s="1"/>
  <c r="X1796" i="2"/>
  <c r="V1796" i="2"/>
  <c r="T1796" i="2"/>
  <c r="Q1796" i="2"/>
  <c r="R1796" i="2" s="1"/>
  <c r="O1796" i="2"/>
  <c r="P1796" i="2" s="1"/>
  <c r="X1795" i="2"/>
  <c r="V1795" i="2"/>
  <c r="T1795" i="2"/>
  <c r="Q1795" i="2"/>
  <c r="R1795" i="2" s="1"/>
  <c r="O1795" i="2"/>
  <c r="P1795" i="2" s="1"/>
  <c r="X1794" i="2"/>
  <c r="V1794" i="2"/>
  <c r="T1794" i="2"/>
  <c r="Q1794" i="2"/>
  <c r="R1794" i="2" s="1"/>
  <c r="O1794" i="2"/>
  <c r="P1794" i="2" s="1"/>
  <c r="X1793" i="2"/>
  <c r="V1793" i="2"/>
  <c r="T1793" i="2"/>
  <c r="Q1793" i="2"/>
  <c r="R1793" i="2" s="1"/>
  <c r="O1793" i="2"/>
  <c r="P1793" i="2" s="1"/>
  <c r="X1792" i="2"/>
  <c r="V1792" i="2"/>
  <c r="T1792" i="2"/>
  <c r="Q1792" i="2"/>
  <c r="R1792" i="2" s="1"/>
  <c r="O1792" i="2"/>
  <c r="P1792" i="2" s="1"/>
  <c r="X1791" i="2"/>
  <c r="V1791" i="2"/>
  <c r="T1791" i="2"/>
  <c r="Q1791" i="2"/>
  <c r="R1791" i="2" s="1"/>
  <c r="O1791" i="2"/>
  <c r="P1791" i="2" s="1"/>
  <c r="X1790" i="2"/>
  <c r="V1790" i="2"/>
  <c r="T1790" i="2"/>
  <c r="Q1790" i="2"/>
  <c r="R1790" i="2" s="1"/>
  <c r="O1790" i="2"/>
  <c r="P1790" i="2" s="1"/>
  <c r="X1789" i="2"/>
  <c r="V1789" i="2"/>
  <c r="T1789" i="2"/>
  <c r="Q1789" i="2"/>
  <c r="R1789" i="2" s="1"/>
  <c r="O1789" i="2"/>
  <c r="P1789" i="2" s="1"/>
  <c r="X1788" i="2"/>
  <c r="V1788" i="2"/>
  <c r="T1788" i="2"/>
  <c r="Q1788" i="2"/>
  <c r="R1788" i="2" s="1"/>
  <c r="O1788" i="2"/>
  <c r="P1788" i="2" s="1"/>
  <c r="X1787" i="2"/>
  <c r="V1787" i="2"/>
  <c r="T1787" i="2"/>
  <c r="Q1787" i="2"/>
  <c r="R1787" i="2" s="1"/>
  <c r="O1787" i="2"/>
  <c r="P1787" i="2" s="1"/>
  <c r="X1786" i="2"/>
  <c r="V1786" i="2"/>
  <c r="T1786" i="2"/>
  <c r="Q1786" i="2"/>
  <c r="R1786" i="2" s="1"/>
  <c r="O1786" i="2"/>
  <c r="P1786" i="2" s="1"/>
  <c r="X1785" i="2"/>
  <c r="V1785" i="2"/>
  <c r="T1785" i="2"/>
  <c r="Q1785" i="2"/>
  <c r="R1785" i="2" s="1"/>
  <c r="O1785" i="2"/>
  <c r="P1785" i="2" s="1"/>
  <c r="X1784" i="2"/>
  <c r="V1784" i="2"/>
  <c r="T1784" i="2"/>
  <c r="Q1784" i="2"/>
  <c r="R1784" i="2" s="1"/>
  <c r="O1784" i="2"/>
  <c r="P1784" i="2" s="1"/>
  <c r="X1783" i="2"/>
  <c r="V1783" i="2"/>
  <c r="T1783" i="2"/>
  <c r="Q1783" i="2"/>
  <c r="R1783" i="2" s="1"/>
  <c r="O1783" i="2"/>
  <c r="P1783" i="2" s="1"/>
  <c r="X1782" i="2"/>
  <c r="V1782" i="2"/>
  <c r="T1782" i="2"/>
  <c r="Q1782" i="2"/>
  <c r="R1782" i="2" s="1"/>
  <c r="O1782" i="2"/>
  <c r="P1782" i="2" s="1"/>
  <c r="X1781" i="2"/>
  <c r="V1781" i="2"/>
  <c r="T1781" i="2"/>
  <c r="Q1781" i="2"/>
  <c r="R1781" i="2" s="1"/>
  <c r="O1781" i="2"/>
  <c r="P1781" i="2" s="1"/>
  <c r="X1780" i="2"/>
  <c r="V1780" i="2"/>
  <c r="T1780" i="2"/>
  <c r="Q1780" i="2"/>
  <c r="R1780" i="2" s="1"/>
  <c r="O1780" i="2"/>
  <c r="P1780" i="2" s="1"/>
  <c r="X1779" i="2"/>
  <c r="V1779" i="2"/>
  <c r="T1779" i="2"/>
  <c r="Q1779" i="2"/>
  <c r="R1779" i="2" s="1"/>
  <c r="O1779" i="2"/>
  <c r="P1779" i="2" s="1"/>
  <c r="X1778" i="2"/>
  <c r="V1778" i="2"/>
  <c r="T1778" i="2"/>
  <c r="Q1778" i="2"/>
  <c r="R1778" i="2" s="1"/>
  <c r="O1778" i="2"/>
  <c r="P1778" i="2" s="1"/>
  <c r="X1777" i="2"/>
  <c r="V1777" i="2"/>
  <c r="T1777" i="2"/>
  <c r="Q1777" i="2"/>
  <c r="R1777" i="2" s="1"/>
  <c r="O1777" i="2"/>
  <c r="P1777" i="2" s="1"/>
  <c r="X1776" i="2"/>
  <c r="V1776" i="2"/>
  <c r="T1776" i="2"/>
  <c r="Q1776" i="2"/>
  <c r="R1776" i="2" s="1"/>
  <c r="O1776" i="2"/>
  <c r="P1776" i="2" s="1"/>
  <c r="X1775" i="2"/>
  <c r="V1775" i="2"/>
  <c r="T1775" i="2"/>
  <c r="Q1775" i="2"/>
  <c r="R1775" i="2" s="1"/>
  <c r="O1775" i="2"/>
  <c r="P1775" i="2" s="1"/>
  <c r="X1774" i="2"/>
  <c r="V1774" i="2"/>
  <c r="T1774" i="2"/>
  <c r="Q1774" i="2"/>
  <c r="R1774" i="2" s="1"/>
  <c r="O1774" i="2"/>
  <c r="P1774" i="2" s="1"/>
  <c r="X1773" i="2"/>
  <c r="V1773" i="2"/>
  <c r="T1773" i="2"/>
  <c r="Q1773" i="2"/>
  <c r="R1773" i="2" s="1"/>
  <c r="O1773" i="2"/>
  <c r="P1773" i="2" s="1"/>
  <c r="X1772" i="2"/>
  <c r="V1772" i="2"/>
  <c r="T1772" i="2"/>
  <c r="Q1772" i="2"/>
  <c r="R1772" i="2" s="1"/>
  <c r="O1772" i="2"/>
  <c r="P1772" i="2" s="1"/>
  <c r="X1771" i="2"/>
  <c r="V1771" i="2"/>
  <c r="T1771" i="2"/>
  <c r="Q1771" i="2"/>
  <c r="R1771" i="2" s="1"/>
  <c r="O1771" i="2"/>
  <c r="P1771" i="2" s="1"/>
  <c r="X1770" i="2"/>
  <c r="V1770" i="2"/>
  <c r="T1770" i="2"/>
  <c r="Q1770" i="2"/>
  <c r="R1770" i="2" s="1"/>
  <c r="O1770" i="2"/>
  <c r="P1770" i="2" s="1"/>
  <c r="X1769" i="2"/>
  <c r="V1769" i="2"/>
  <c r="T1769" i="2"/>
  <c r="Q1769" i="2"/>
  <c r="R1769" i="2" s="1"/>
  <c r="O1769" i="2"/>
  <c r="P1769" i="2" s="1"/>
  <c r="X1768" i="2"/>
  <c r="V1768" i="2"/>
  <c r="T1768" i="2"/>
  <c r="Q1768" i="2"/>
  <c r="R1768" i="2" s="1"/>
  <c r="O1768" i="2"/>
  <c r="P1768" i="2" s="1"/>
  <c r="X1767" i="2"/>
  <c r="V1767" i="2"/>
  <c r="T1767" i="2"/>
  <c r="Q1767" i="2"/>
  <c r="R1767" i="2" s="1"/>
  <c r="O1767" i="2"/>
  <c r="P1767" i="2" s="1"/>
  <c r="X1766" i="2"/>
  <c r="V1766" i="2"/>
  <c r="T1766" i="2"/>
  <c r="Q1766" i="2"/>
  <c r="R1766" i="2" s="1"/>
  <c r="O1766" i="2"/>
  <c r="P1766" i="2" s="1"/>
  <c r="X1765" i="2"/>
  <c r="V1765" i="2"/>
  <c r="T1765" i="2"/>
  <c r="Q1765" i="2"/>
  <c r="R1765" i="2" s="1"/>
  <c r="O1765" i="2"/>
  <c r="P1765" i="2" s="1"/>
  <c r="X1764" i="2"/>
  <c r="V1764" i="2"/>
  <c r="T1764" i="2"/>
  <c r="Q1764" i="2"/>
  <c r="R1764" i="2" s="1"/>
  <c r="O1764" i="2"/>
  <c r="P1764" i="2" s="1"/>
  <c r="X1763" i="2"/>
  <c r="V1763" i="2"/>
  <c r="T1763" i="2"/>
  <c r="Q1763" i="2"/>
  <c r="R1763" i="2" s="1"/>
  <c r="O1763" i="2"/>
  <c r="P1763" i="2" s="1"/>
  <c r="X1762" i="2"/>
  <c r="V1762" i="2"/>
  <c r="T1762" i="2"/>
  <c r="Q1762" i="2"/>
  <c r="R1762" i="2" s="1"/>
  <c r="O1762" i="2"/>
  <c r="P1762" i="2" s="1"/>
  <c r="X1761" i="2"/>
  <c r="V1761" i="2"/>
  <c r="T1761" i="2"/>
  <c r="Q1761" i="2"/>
  <c r="R1761" i="2" s="1"/>
  <c r="O1761" i="2"/>
  <c r="P1761" i="2" s="1"/>
  <c r="X1760" i="2"/>
  <c r="V1760" i="2"/>
  <c r="T1760" i="2"/>
  <c r="Q1760" i="2"/>
  <c r="R1760" i="2" s="1"/>
  <c r="O1760" i="2"/>
  <c r="P1760" i="2" s="1"/>
  <c r="X1759" i="2"/>
  <c r="V1759" i="2"/>
  <c r="T1759" i="2"/>
  <c r="Q1759" i="2"/>
  <c r="R1759" i="2" s="1"/>
  <c r="O1759" i="2"/>
  <c r="P1759" i="2" s="1"/>
  <c r="X1758" i="2"/>
  <c r="V1758" i="2"/>
  <c r="T1758" i="2"/>
  <c r="Q1758" i="2"/>
  <c r="R1758" i="2" s="1"/>
  <c r="O1758" i="2"/>
  <c r="P1758" i="2" s="1"/>
  <c r="X1757" i="2"/>
  <c r="V1757" i="2"/>
  <c r="T1757" i="2"/>
  <c r="Q1757" i="2"/>
  <c r="R1757" i="2" s="1"/>
  <c r="O1757" i="2"/>
  <c r="P1757" i="2" s="1"/>
  <c r="X1756" i="2"/>
  <c r="V1756" i="2"/>
  <c r="T1756" i="2"/>
  <c r="Q1756" i="2"/>
  <c r="R1756" i="2" s="1"/>
  <c r="O1756" i="2"/>
  <c r="P1756" i="2" s="1"/>
  <c r="X1755" i="2"/>
  <c r="V1755" i="2"/>
  <c r="T1755" i="2"/>
  <c r="Q1755" i="2"/>
  <c r="R1755" i="2" s="1"/>
  <c r="O1755" i="2"/>
  <c r="P1755" i="2" s="1"/>
  <c r="X1754" i="2"/>
  <c r="V1754" i="2"/>
  <c r="T1754" i="2"/>
  <c r="Q1754" i="2"/>
  <c r="R1754" i="2" s="1"/>
  <c r="O1754" i="2"/>
  <c r="P1754" i="2" s="1"/>
  <c r="X1753" i="2"/>
  <c r="V1753" i="2"/>
  <c r="T1753" i="2"/>
  <c r="Q1753" i="2"/>
  <c r="R1753" i="2" s="1"/>
  <c r="O1753" i="2"/>
  <c r="P1753" i="2" s="1"/>
  <c r="X1752" i="2"/>
  <c r="V1752" i="2"/>
  <c r="T1752" i="2"/>
  <c r="Q1752" i="2"/>
  <c r="R1752" i="2" s="1"/>
  <c r="O1752" i="2"/>
  <c r="P1752" i="2" s="1"/>
  <c r="X1751" i="2"/>
  <c r="V1751" i="2"/>
  <c r="T1751" i="2"/>
  <c r="Q1751" i="2"/>
  <c r="R1751" i="2" s="1"/>
  <c r="O1751" i="2"/>
  <c r="P1751" i="2" s="1"/>
  <c r="X1750" i="2"/>
  <c r="V1750" i="2"/>
  <c r="T1750" i="2"/>
  <c r="Q1750" i="2"/>
  <c r="R1750" i="2" s="1"/>
  <c r="O1750" i="2"/>
  <c r="P1750" i="2" s="1"/>
  <c r="X1749" i="2"/>
  <c r="V1749" i="2"/>
  <c r="T1749" i="2"/>
  <c r="Q1749" i="2"/>
  <c r="R1749" i="2" s="1"/>
  <c r="O1749" i="2"/>
  <c r="P1749" i="2" s="1"/>
  <c r="X1748" i="2"/>
  <c r="V1748" i="2"/>
  <c r="T1748" i="2"/>
  <c r="Q1748" i="2"/>
  <c r="R1748" i="2" s="1"/>
  <c r="O1748" i="2"/>
  <c r="P1748" i="2" s="1"/>
  <c r="X1747" i="2"/>
  <c r="V1747" i="2"/>
  <c r="T1747" i="2"/>
  <c r="Q1747" i="2"/>
  <c r="R1747" i="2" s="1"/>
  <c r="O1747" i="2"/>
  <c r="P1747" i="2" s="1"/>
  <c r="X1746" i="2"/>
  <c r="V1746" i="2"/>
  <c r="T1746" i="2"/>
  <c r="Q1746" i="2"/>
  <c r="R1746" i="2" s="1"/>
  <c r="O1746" i="2"/>
  <c r="P1746" i="2" s="1"/>
  <c r="X1745" i="2"/>
  <c r="V1745" i="2"/>
  <c r="T1745" i="2"/>
  <c r="Q1745" i="2"/>
  <c r="R1745" i="2" s="1"/>
  <c r="O1745" i="2"/>
  <c r="P1745" i="2" s="1"/>
  <c r="X1744" i="2"/>
  <c r="V1744" i="2"/>
  <c r="T1744" i="2"/>
  <c r="Q1744" i="2"/>
  <c r="R1744" i="2" s="1"/>
  <c r="O1744" i="2"/>
  <c r="P1744" i="2" s="1"/>
  <c r="X1743" i="2"/>
  <c r="V1743" i="2"/>
  <c r="T1743" i="2"/>
  <c r="Q1743" i="2"/>
  <c r="R1743" i="2" s="1"/>
  <c r="O1743" i="2"/>
  <c r="P1743" i="2" s="1"/>
  <c r="X1742" i="2"/>
  <c r="V1742" i="2"/>
  <c r="T1742" i="2"/>
  <c r="Q1742" i="2"/>
  <c r="R1742" i="2" s="1"/>
  <c r="O1742" i="2"/>
  <c r="P1742" i="2" s="1"/>
  <c r="X1741" i="2"/>
  <c r="V1741" i="2"/>
  <c r="T1741" i="2"/>
  <c r="Q1741" i="2"/>
  <c r="R1741" i="2" s="1"/>
  <c r="O1741" i="2"/>
  <c r="P1741" i="2" s="1"/>
  <c r="X1740" i="2"/>
  <c r="V1740" i="2"/>
  <c r="T1740" i="2"/>
  <c r="Q1740" i="2"/>
  <c r="R1740" i="2" s="1"/>
  <c r="O1740" i="2"/>
  <c r="P1740" i="2" s="1"/>
  <c r="X1739" i="2"/>
  <c r="V1739" i="2"/>
  <c r="T1739" i="2"/>
  <c r="Q1739" i="2"/>
  <c r="R1739" i="2" s="1"/>
  <c r="O1739" i="2"/>
  <c r="P1739" i="2" s="1"/>
  <c r="X1735" i="2"/>
  <c r="V1735" i="2"/>
  <c r="T1735" i="2"/>
  <c r="Q1735" i="2"/>
  <c r="R1735" i="2" s="1"/>
  <c r="O1735" i="2"/>
  <c r="P1735" i="2" s="1"/>
  <c r="X1728" i="2"/>
  <c r="V1728" i="2"/>
  <c r="T1728" i="2"/>
  <c r="Q1728" i="2"/>
  <c r="R1728" i="2" s="1"/>
  <c r="O1728" i="2"/>
  <c r="P1728" i="2" s="1"/>
  <c r="X1727" i="2"/>
  <c r="V1727" i="2"/>
  <c r="T1727" i="2"/>
  <c r="Q1727" i="2"/>
  <c r="R1727" i="2" s="1"/>
  <c r="O1727" i="2"/>
  <c r="P1727" i="2" s="1"/>
  <c r="X1721" i="2"/>
  <c r="V1721" i="2"/>
  <c r="T1721" i="2"/>
  <c r="Q1721" i="2"/>
  <c r="R1721" i="2" s="1"/>
  <c r="O1721" i="2"/>
  <c r="P1721" i="2" s="1"/>
  <c r="X1720" i="2"/>
  <c r="V1720" i="2"/>
  <c r="T1720" i="2"/>
  <c r="Q1720" i="2"/>
  <c r="R1720" i="2" s="1"/>
  <c r="O1720" i="2"/>
  <c r="P1720" i="2" s="1"/>
  <c r="X1718" i="2"/>
  <c r="V1718" i="2"/>
  <c r="T1718" i="2"/>
  <c r="Q1718" i="2"/>
  <c r="R1718" i="2" s="1"/>
  <c r="O1718" i="2"/>
  <c r="P1718" i="2" s="1"/>
  <c r="X1716" i="2"/>
  <c r="V1716" i="2"/>
  <c r="T1716" i="2"/>
  <c r="Q1716" i="2"/>
  <c r="R1716" i="2" s="1"/>
  <c r="O1716" i="2"/>
  <c r="P1716" i="2" s="1"/>
  <c r="X1714" i="2"/>
  <c r="V1714" i="2"/>
  <c r="T1714" i="2"/>
  <c r="Q1714" i="2"/>
  <c r="R1714" i="2" s="1"/>
  <c r="O1714" i="2"/>
  <c r="P1714" i="2" s="1"/>
  <c r="X1713" i="2"/>
  <c r="V1713" i="2"/>
  <c r="T1713" i="2"/>
  <c r="Q1713" i="2"/>
  <c r="R1713" i="2" s="1"/>
  <c r="O1713" i="2"/>
  <c r="P1713" i="2" s="1"/>
  <c r="X1712" i="2"/>
  <c r="V1712" i="2"/>
  <c r="T1712" i="2"/>
  <c r="Q1712" i="2"/>
  <c r="R1712" i="2" s="1"/>
  <c r="O1712" i="2"/>
  <c r="P1712" i="2" s="1"/>
  <c r="X1711" i="2"/>
  <c r="V1711" i="2"/>
  <c r="T1711" i="2"/>
  <c r="Q1711" i="2"/>
  <c r="R1711" i="2" s="1"/>
  <c r="O1711" i="2"/>
  <c r="P1711" i="2" s="1"/>
  <c r="X1710" i="2"/>
  <c r="V1710" i="2"/>
  <c r="T1710" i="2"/>
  <c r="Q1710" i="2"/>
  <c r="R1710" i="2" s="1"/>
  <c r="O1710" i="2"/>
  <c r="P1710" i="2" s="1"/>
  <c r="X1706" i="2"/>
  <c r="V1706" i="2"/>
  <c r="T1706" i="2"/>
  <c r="Q1706" i="2"/>
  <c r="R1706" i="2" s="1"/>
  <c r="O1706" i="2"/>
  <c r="P1706" i="2" s="1"/>
  <c r="X1704" i="2"/>
  <c r="V1704" i="2"/>
  <c r="T1704" i="2"/>
  <c r="Q1704" i="2"/>
  <c r="R1704" i="2" s="1"/>
  <c r="O1704" i="2"/>
  <c r="P1704" i="2" s="1"/>
  <c r="X1702" i="2"/>
  <c r="V1702" i="2"/>
  <c r="T1702" i="2"/>
  <c r="Q1702" i="2"/>
  <c r="R1702" i="2" s="1"/>
  <c r="O1702" i="2"/>
  <c r="P1702" i="2" s="1"/>
  <c r="X1701" i="2"/>
  <c r="V1701" i="2"/>
  <c r="T1701" i="2"/>
  <c r="Q1701" i="2"/>
  <c r="R1701" i="2" s="1"/>
  <c r="O1701" i="2"/>
  <c r="P1701" i="2" s="1"/>
  <c r="X1700" i="2"/>
  <c r="V1700" i="2"/>
  <c r="T1700" i="2"/>
  <c r="Q1700" i="2"/>
  <c r="R1700" i="2" s="1"/>
  <c r="O1700" i="2"/>
  <c r="P1700" i="2" s="1"/>
  <c r="X1699" i="2"/>
  <c r="V1699" i="2"/>
  <c r="T1699" i="2"/>
  <c r="Q1699" i="2"/>
  <c r="R1699" i="2" s="1"/>
  <c r="O1699" i="2"/>
  <c r="P1699" i="2" s="1"/>
  <c r="X1698" i="2"/>
  <c r="V1698" i="2"/>
  <c r="T1698" i="2"/>
  <c r="Q1698" i="2"/>
  <c r="R1698" i="2" s="1"/>
  <c r="O1698" i="2"/>
  <c r="P1698" i="2" s="1"/>
  <c r="X1691" i="2"/>
  <c r="V1691" i="2"/>
  <c r="T1691" i="2"/>
  <c r="Q1691" i="2"/>
  <c r="R1691" i="2" s="1"/>
  <c r="O1691" i="2"/>
  <c r="P1691" i="2" s="1"/>
  <c r="X1685" i="2"/>
  <c r="V1685" i="2"/>
  <c r="T1685" i="2"/>
  <c r="Q1685" i="2"/>
  <c r="R1685" i="2" s="1"/>
  <c r="O1685" i="2"/>
  <c r="P1685" i="2" s="1"/>
  <c r="X1680" i="2"/>
  <c r="V1680" i="2"/>
  <c r="T1680" i="2"/>
  <c r="Q1680" i="2"/>
  <c r="R1680" i="2" s="1"/>
  <c r="O1680" i="2"/>
  <c r="P1680" i="2" s="1"/>
  <c r="X1679" i="2"/>
  <c r="V1679" i="2"/>
  <c r="T1679" i="2"/>
  <c r="Q1679" i="2"/>
  <c r="R1679" i="2" s="1"/>
  <c r="O1679" i="2"/>
  <c r="P1679" i="2" s="1"/>
  <c r="X1678" i="2"/>
  <c r="V1678" i="2"/>
  <c r="T1678" i="2"/>
  <c r="Q1678" i="2"/>
  <c r="R1678" i="2" s="1"/>
  <c r="O1678" i="2"/>
  <c r="P1678" i="2" s="1"/>
  <c r="X1673" i="2"/>
  <c r="V1673" i="2"/>
  <c r="T1673" i="2"/>
  <c r="Q1673" i="2"/>
  <c r="R1673" i="2" s="1"/>
  <c r="O1673" i="2"/>
  <c r="P1673" i="2" s="1"/>
  <c r="X1669" i="2"/>
  <c r="V1669" i="2"/>
  <c r="T1669" i="2"/>
  <c r="Q1669" i="2"/>
  <c r="R1669" i="2" s="1"/>
  <c r="O1669" i="2"/>
  <c r="P1669" i="2" s="1"/>
  <c r="X1667" i="2"/>
  <c r="V1667" i="2"/>
  <c r="T1667" i="2"/>
  <c r="Q1667" i="2"/>
  <c r="R1667" i="2" s="1"/>
  <c r="O1667" i="2"/>
  <c r="P1667" i="2" s="1"/>
  <c r="X1666" i="2"/>
  <c r="V1666" i="2"/>
  <c r="T1666" i="2"/>
  <c r="Q1666" i="2"/>
  <c r="R1666" i="2" s="1"/>
  <c r="O1666" i="2"/>
  <c r="P1666" i="2" s="1"/>
  <c r="X1665" i="2"/>
  <c r="V1665" i="2"/>
  <c r="T1665" i="2"/>
  <c r="Q1665" i="2"/>
  <c r="R1665" i="2" s="1"/>
  <c r="O1665" i="2"/>
  <c r="P1665" i="2" s="1"/>
  <c r="X1663" i="2"/>
  <c r="V1663" i="2"/>
  <c r="T1663" i="2"/>
  <c r="Q1663" i="2"/>
  <c r="R1663" i="2" s="1"/>
  <c r="O1663" i="2"/>
  <c r="P1663" i="2" s="1"/>
  <c r="X1662" i="2"/>
  <c r="V1662" i="2"/>
  <c r="T1662" i="2"/>
  <c r="Q1662" i="2"/>
  <c r="R1662" i="2" s="1"/>
  <c r="O1662" i="2"/>
  <c r="P1662" i="2" s="1"/>
  <c r="X1658" i="2"/>
  <c r="V1658" i="2"/>
  <c r="T1658" i="2"/>
  <c r="Q1658" i="2"/>
  <c r="R1658" i="2" s="1"/>
  <c r="O1658" i="2"/>
  <c r="P1658" i="2" s="1"/>
  <c r="X1657" i="2"/>
  <c r="V1657" i="2"/>
  <c r="T1657" i="2"/>
  <c r="Q1657" i="2"/>
  <c r="R1657" i="2" s="1"/>
  <c r="O1657" i="2"/>
  <c r="P1657" i="2" s="1"/>
  <c r="X1656" i="2"/>
  <c r="V1656" i="2"/>
  <c r="T1656" i="2"/>
  <c r="Q1656" i="2"/>
  <c r="R1656" i="2" s="1"/>
  <c r="O1656" i="2"/>
  <c r="P1656" i="2" s="1"/>
  <c r="X1655" i="2"/>
  <c r="V1655" i="2"/>
  <c r="T1655" i="2"/>
  <c r="Q1655" i="2"/>
  <c r="R1655" i="2" s="1"/>
  <c r="O1655" i="2"/>
  <c r="P1655" i="2" s="1"/>
  <c r="X1654" i="2"/>
  <c r="V1654" i="2"/>
  <c r="T1654" i="2"/>
  <c r="Q1654" i="2"/>
  <c r="R1654" i="2" s="1"/>
  <c r="O1654" i="2"/>
  <c r="P1654" i="2" s="1"/>
  <c r="X1650" i="2"/>
  <c r="V1650" i="2"/>
  <c r="T1650" i="2"/>
  <c r="Q1650" i="2"/>
  <c r="R1650" i="2" s="1"/>
  <c r="O1650" i="2"/>
  <c r="P1650" i="2" s="1"/>
  <c r="X1649" i="2"/>
  <c r="V1649" i="2"/>
  <c r="T1649" i="2"/>
  <c r="Q1649" i="2"/>
  <c r="R1649" i="2" s="1"/>
  <c r="O1649" i="2"/>
  <c r="P1649" i="2" s="1"/>
  <c r="X1648" i="2"/>
  <c r="V1648" i="2"/>
  <c r="T1648" i="2"/>
  <c r="Q1648" i="2"/>
  <c r="R1648" i="2" s="1"/>
  <c r="O1648" i="2"/>
  <c r="P1648" i="2" s="1"/>
  <c r="X1647" i="2"/>
  <c r="V1647" i="2"/>
  <c r="T1647" i="2"/>
  <c r="Q1647" i="2"/>
  <c r="R1647" i="2" s="1"/>
  <c r="O1647" i="2"/>
  <c r="P1647" i="2" s="1"/>
  <c r="X1646" i="2"/>
  <c r="V1646" i="2"/>
  <c r="T1646" i="2"/>
  <c r="Q1646" i="2"/>
  <c r="R1646" i="2" s="1"/>
  <c r="O1646" i="2"/>
  <c r="P1646" i="2" s="1"/>
  <c r="X1644" i="2"/>
  <c r="V1644" i="2"/>
  <c r="T1644" i="2"/>
  <c r="Q1644" i="2"/>
  <c r="R1644" i="2" s="1"/>
  <c r="O1644" i="2"/>
  <c r="P1644" i="2" s="1"/>
  <c r="X1642" i="2"/>
  <c r="V1642" i="2"/>
  <c r="T1642" i="2"/>
  <c r="Q1642" i="2"/>
  <c r="R1642" i="2" s="1"/>
  <c r="O1642" i="2"/>
  <c r="P1642" i="2" s="1"/>
  <c r="X1640" i="2"/>
  <c r="V1640" i="2"/>
  <c r="T1640" i="2"/>
  <c r="Q1640" i="2"/>
  <c r="R1640" i="2" s="1"/>
  <c r="O1640" i="2"/>
  <c r="P1640" i="2" s="1"/>
  <c r="X1638" i="2"/>
  <c r="V1638" i="2"/>
  <c r="T1638" i="2"/>
  <c r="Q1638" i="2"/>
  <c r="R1638" i="2" s="1"/>
  <c r="O1638" i="2"/>
  <c r="P1638" i="2" s="1"/>
  <c r="X1635" i="2"/>
  <c r="V1635" i="2"/>
  <c r="T1635" i="2"/>
  <c r="Q1635" i="2"/>
  <c r="R1635" i="2" s="1"/>
  <c r="O1635" i="2"/>
  <c r="P1635" i="2" s="1"/>
  <c r="X1634" i="2"/>
  <c r="V1634" i="2"/>
  <c r="T1634" i="2"/>
  <c r="Q1634" i="2"/>
  <c r="R1634" i="2" s="1"/>
  <c r="O1634" i="2"/>
  <c r="P1634" i="2" s="1"/>
  <c r="X1630" i="2"/>
  <c r="V1630" i="2"/>
  <c r="T1630" i="2"/>
  <c r="Q1630" i="2"/>
  <c r="R1630" i="2" s="1"/>
  <c r="O1630" i="2"/>
  <c r="P1630" i="2" s="1"/>
  <c r="X1629" i="2"/>
  <c r="V1629" i="2"/>
  <c r="T1629" i="2"/>
  <c r="Q1629" i="2"/>
  <c r="R1629" i="2" s="1"/>
  <c r="O1629" i="2"/>
  <c r="P1629" i="2" s="1"/>
  <c r="X1625" i="2"/>
  <c r="V1625" i="2"/>
  <c r="T1625" i="2"/>
  <c r="Q1625" i="2"/>
  <c r="R1625" i="2" s="1"/>
  <c r="O1625" i="2"/>
  <c r="P1625" i="2" s="1"/>
  <c r="X1624" i="2"/>
  <c r="V1624" i="2"/>
  <c r="T1624" i="2"/>
  <c r="Q1624" i="2"/>
  <c r="R1624" i="2" s="1"/>
  <c r="O1624" i="2"/>
  <c r="P1624" i="2" s="1"/>
  <c r="X1622" i="2"/>
  <c r="V1622" i="2"/>
  <c r="T1622" i="2"/>
  <c r="Q1622" i="2"/>
  <c r="R1622" i="2" s="1"/>
  <c r="O1622" i="2"/>
  <c r="P1622" i="2" s="1"/>
  <c r="X1621" i="2"/>
  <c r="V1621" i="2"/>
  <c r="T1621" i="2"/>
  <c r="Q1621" i="2"/>
  <c r="R1621" i="2" s="1"/>
  <c r="O1621" i="2"/>
  <c r="P1621" i="2" s="1"/>
  <c r="X1620" i="2"/>
  <c r="V1620" i="2"/>
  <c r="T1620" i="2"/>
  <c r="Q1620" i="2"/>
  <c r="R1620" i="2" s="1"/>
  <c r="O1620" i="2"/>
  <c r="P1620" i="2" s="1"/>
  <c r="X1618" i="2"/>
  <c r="V1618" i="2"/>
  <c r="T1618" i="2"/>
  <c r="Q1618" i="2"/>
  <c r="R1618" i="2" s="1"/>
  <c r="O1618" i="2"/>
  <c r="P1618" i="2" s="1"/>
  <c r="X1612" i="2"/>
  <c r="V1612" i="2"/>
  <c r="T1612" i="2"/>
  <c r="Q1612" i="2"/>
  <c r="R1612" i="2" s="1"/>
  <c r="O1612" i="2"/>
  <c r="P1612" i="2" s="1"/>
  <c r="X1607" i="2"/>
  <c r="V1607" i="2"/>
  <c r="T1607" i="2"/>
  <c r="Q1607" i="2"/>
  <c r="R1607" i="2" s="1"/>
  <c r="O1607" i="2"/>
  <c r="P1607" i="2" s="1"/>
  <c r="X1606" i="2"/>
  <c r="V1606" i="2"/>
  <c r="T1606" i="2"/>
  <c r="Q1606" i="2"/>
  <c r="R1606" i="2" s="1"/>
  <c r="O1606" i="2"/>
  <c r="P1606" i="2" s="1"/>
  <c r="X1605" i="2"/>
  <c r="V1605" i="2"/>
  <c r="T1605" i="2"/>
  <c r="Q1605" i="2"/>
  <c r="R1605" i="2" s="1"/>
  <c r="O1605" i="2"/>
  <c r="P1605" i="2" s="1"/>
  <c r="X1602" i="2"/>
  <c r="V1602" i="2"/>
  <c r="T1602" i="2"/>
  <c r="Q1602" i="2"/>
  <c r="R1602" i="2" s="1"/>
  <c r="O1602" i="2"/>
  <c r="P1602" i="2" s="1"/>
  <c r="X1601" i="2"/>
  <c r="V1601" i="2"/>
  <c r="T1601" i="2"/>
  <c r="Q1601" i="2"/>
  <c r="R1601" i="2" s="1"/>
  <c r="O1601" i="2"/>
  <c r="P1601" i="2" s="1"/>
  <c r="X1599" i="2"/>
  <c r="V1599" i="2"/>
  <c r="T1599" i="2"/>
  <c r="Q1599" i="2"/>
  <c r="R1599" i="2" s="1"/>
  <c r="O1599" i="2"/>
  <c r="P1599" i="2" s="1"/>
  <c r="X1595" i="2"/>
  <c r="V1595" i="2"/>
  <c r="T1595" i="2"/>
  <c r="Q1595" i="2"/>
  <c r="R1595" i="2" s="1"/>
  <c r="O1595" i="2"/>
  <c r="P1595" i="2" s="1"/>
  <c r="X1594" i="2"/>
  <c r="V1594" i="2"/>
  <c r="T1594" i="2"/>
  <c r="Q1594" i="2"/>
  <c r="R1594" i="2" s="1"/>
  <c r="O1594" i="2"/>
  <c r="P1594" i="2" s="1"/>
  <c r="X1592" i="2"/>
  <c r="V1592" i="2"/>
  <c r="T1592" i="2"/>
  <c r="Q1592" i="2"/>
  <c r="R1592" i="2" s="1"/>
  <c r="O1592" i="2"/>
  <c r="P1592" i="2" s="1"/>
  <c r="X1591" i="2"/>
  <c r="V1591" i="2"/>
  <c r="T1591" i="2"/>
  <c r="Q1591" i="2"/>
  <c r="R1591" i="2" s="1"/>
  <c r="O1591" i="2"/>
  <c r="P1591" i="2" s="1"/>
  <c r="X1589" i="2"/>
  <c r="V1589" i="2"/>
  <c r="T1589" i="2"/>
  <c r="Q1589" i="2"/>
  <c r="R1589" i="2" s="1"/>
  <c r="O1589" i="2"/>
  <c r="P1589" i="2" s="1"/>
  <c r="X1588" i="2"/>
  <c r="V1588" i="2"/>
  <c r="T1588" i="2"/>
  <c r="Q1588" i="2"/>
  <c r="R1588" i="2" s="1"/>
  <c r="O1588" i="2"/>
  <c r="P1588" i="2" s="1"/>
  <c r="X1585" i="2"/>
  <c r="V1585" i="2"/>
  <c r="T1585" i="2"/>
  <c r="Q1585" i="2"/>
  <c r="R1585" i="2" s="1"/>
  <c r="O1585" i="2"/>
  <c r="P1585" i="2" s="1"/>
  <c r="X1583" i="2"/>
  <c r="V1583" i="2"/>
  <c r="T1583" i="2"/>
  <c r="Q1583" i="2"/>
  <c r="R1583" i="2" s="1"/>
  <c r="O1583" i="2"/>
  <c r="P1583" i="2" s="1"/>
  <c r="X1582" i="2"/>
  <c r="V1582" i="2"/>
  <c r="T1582" i="2"/>
  <c r="Q1582" i="2"/>
  <c r="R1582" i="2" s="1"/>
  <c r="O1582" i="2"/>
  <c r="P1582" i="2" s="1"/>
  <c r="X1578" i="2"/>
  <c r="V1578" i="2"/>
  <c r="T1578" i="2"/>
  <c r="Q1578" i="2"/>
  <c r="R1578" i="2" s="1"/>
  <c r="O1578" i="2"/>
  <c r="P1578" i="2" s="1"/>
  <c r="X1577" i="2"/>
  <c r="V1577" i="2"/>
  <c r="T1577" i="2"/>
  <c r="Q1577" i="2"/>
  <c r="R1577" i="2" s="1"/>
  <c r="O1577" i="2"/>
  <c r="P1577" i="2" s="1"/>
  <c r="X1576" i="2"/>
  <c r="V1576" i="2"/>
  <c r="T1576" i="2"/>
  <c r="Q1576" i="2"/>
  <c r="R1576" i="2" s="1"/>
  <c r="O1576" i="2"/>
  <c r="P1576" i="2" s="1"/>
  <c r="X1571" i="2"/>
  <c r="V1571" i="2"/>
  <c r="T1571" i="2"/>
  <c r="Q1571" i="2"/>
  <c r="R1571" i="2" s="1"/>
  <c r="O1571" i="2"/>
  <c r="P1571" i="2" s="1"/>
  <c r="X1560" i="2"/>
  <c r="V1560" i="2"/>
  <c r="T1560" i="2"/>
  <c r="Q1560" i="2"/>
  <c r="R1560" i="2" s="1"/>
  <c r="O1560" i="2"/>
  <c r="P1560" i="2" s="1"/>
  <c r="X1559" i="2"/>
  <c r="V1559" i="2"/>
  <c r="T1559" i="2"/>
  <c r="Q1559" i="2"/>
  <c r="R1559" i="2" s="1"/>
  <c r="O1559" i="2"/>
  <c r="P1559" i="2" s="1"/>
  <c r="X1556" i="2"/>
  <c r="V1556" i="2"/>
  <c r="T1556" i="2"/>
  <c r="Q1556" i="2"/>
  <c r="R1556" i="2" s="1"/>
  <c r="O1556" i="2"/>
  <c r="P1556" i="2" s="1"/>
  <c r="X1555" i="2"/>
  <c r="V1555" i="2"/>
  <c r="T1555" i="2"/>
  <c r="Q1555" i="2"/>
  <c r="R1555" i="2" s="1"/>
  <c r="O1555" i="2"/>
  <c r="P1555" i="2" s="1"/>
  <c r="X1553" i="2"/>
  <c r="V1553" i="2"/>
  <c r="T1553" i="2"/>
  <c r="Q1553" i="2"/>
  <c r="R1553" i="2" s="1"/>
  <c r="O1553" i="2"/>
  <c r="P1553" i="2" s="1"/>
  <c r="X1552" i="2"/>
  <c r="V1552" i="2"/>
  <c r="T1552" i="2"/>
  <c r="Q1552" i="2"/>
  <c r="R1552" i="2" s="1"/>
  <c r="O1552" i="2"/>
  <c r="P1552" i="2" s="1"/>
  <c r="X1549" i="2"/>
  <c r="V1549" i="2"/>
  <c r="T1549" i="2"/>
  <c r="Q1549" i="2"/>
  <c r="R1549" i="2" s="1"/>
  <c r="O1549" i="2"/>
  <c r="P1549" i="2" s="1"/>
  <c r="X1548" i="2"/>
  <c r="V1548" i="2"/>
  <c r="T1548" i="2"/>
  <c r="Q1548" i="2"/>
  <c r="R1548" i="2" s="1"/>
  <c r="O1548" i="2"/>
  <c r="P1548" i="2" s="1"/>
  <c r="X1547" i="2"/>
  <c r="V1547" i="2"/>
  <c r="T1547" i="2"/>
  <c r="Q1547" i="2"/>
  <c r="R1547" i="2" s="1"/>
  <c r="O1547" i="2"/>
  <c r="P1547" i="2" s="1"/>
  <c r="X1544" i="2"/>
  <c r="V1544" i="2"/>
  <c r="T1544" i="2"/>
  <c r="Q1544" i="2"/>
  <c r="R1544" i="2" s="1"/>
  <c r="O1544" i="2"/>
  <c r="P1544" i="2" s="1"/>
  <c r="X1543" i="2"/>
  <c r="V1543" i="2"/>
  <c r="T1543" i="2"/>
  <c r="Q1543" i="2"/>
  <c r="R1543" i="2" s="1"/>
  <c r="O1543" i="2"/>
  <c r="P1543" i="2" s="1"/>
  <c r="X1542" i="2"/>
  <c r="V1542" i="2"/>
  <c r="T1542" i="2"/>
  <c r="Q1542" i="2"/>
  <c r="R1542" i="2" s="1"/>
  <c r="O1542" i="2"/>
  <c r="P1542" i="2" s="1"/>
  <c r="X1538" i="2"/>
  <c r="V1538" i="2"/>
  <c r="T1538" i="2"/>
  <c r="Q1538" i="2"/>
  <c r="R1538" i="2" s="1"/>
  <c r="O1538" i="2"/>
  <c r="P1538" i="2" s="1"/>
  <c r="X1535" i="2"/>
  <c r="V1535" i="2"/>
  <c r="T1535" i="2"/>
  <c r="Q1535" i="2"/>
  <c r="R1535" i="2" s="1"/>
  <c r="O1535" i="2"/>
  <c r="P1535" i="2" s="1"/>
  <c r="X1534" i="2"/>
  <c r="V1534" i="2"/>
  <c r="T1534" i="2"/>
  <c r="Q1534" i="2"/>
  <c r="R1534" i="2" s="1"/>
  <c r="O1534" i="2"/>
  <c r="P1534" i="2" s="1"/>
  <c r="X1533" i="2"/>
  <c r="V1533" i="2"/>
  <c r="T1533" i="2"/>
  <c r="Q1533" i="2"/>
  <c r="R1533" i="2" s="1"/>
  <c r="O1533" i="2"/>
  <c r="P1533" i="2" s="1"/>
  <c r="X1532" i="2"/>
  <c r="V1532" i="2"/>
  <c r="T1532" i="2"/>
  <c r="Q1532" i="2"/>
  <c r="R1532" i="2" s="1"/>
  <c r="O1532" i="2"/>
  <c r="P1532" i="2" s="1"/>
  <c r="X1531" i="2"/>
  <c r="V1531" i="2"/>
  <c r="T1531" i="2"/>
  <c r="Q1531" i="2"/>
  <c r="R1531" i="2" s="1"/>
  <c r="O1531" i="2"/>
  <c r="P1531" i="2" s="1"/>
  <c r="X1530" i="2"/>
  <c r="V1530" i="2"/>
  <c r="T1530" i="2"/>
  <c r="Q1530" i="2"/>
  <c r="R1530" i="2" s="1"/>
  <c r="O1530" i="2"/>
  <c r="P1530" i="2" s="1"/>
  <c r="X1529" i="2"/>
  <c r="V1529" i="2"/>
  <c r="T1529" i="2"/>
  <c r="Q1529" i="2"/>
  <c r="R1529" i="2" s="1"/>
  <c r="O1529" i="2"/>
  <c r="P1529" i="2" s="1"/>
  <c r="X1528" i="2"/>
  <c r="V1528" i="2"/>
  <c r="T1528" i="2"/>
  <c r="Q1528" i="2"/>
  <c r="R1528" i="2" s="1"/>
  <c r="O1528" i="2"/>
  <c r="P1528" i="2" s="1"/>
  <c r="X1527" i="2"/>
  <c r="V1527" i="2"/>
  <c r="T1527" i="2"/>
  <c r="Q1527" i="2"/>
  <c r="R1527" i="2" s="1"/>
  <c r="O1527" i="2"/>
  <c r="P1527" i="2" s="1"/>
  <c r="X1525" i="2"/>
  <c r="V1525" i="2"/>
  <c r="T1525" i="2"/>
  <c r="Q1525" i="2"/>
  <c r="R1525" i="2" s="1"/>
  <c r="O1525" i="2"/>
  <c r="P1525" i="2" s="1"/>
  <c r="X1522" i="2"/>
  <c r="V1522" i="2"/>
  <c r="T1522" i="2"/>
  <c r="Q1522" i="2"/>
  <c r="R1522" i="2" s="1"/>
  <c r="O1522" i="2"/>
  <c r="P1522" i="2" s="1"/>
  <c r="X1519" i="2"/>
  <c r="V1519" i="2"/>
  <c r="T1519" i="2"/>
  <c r="Q1519" i="2"/>
  <c r="R1519" i="2" s="1"/>
  <c r="O1519" i="2"/>
  <c r="P1519" i="2" s="1"/>
  <c r="X1514" i="2"/>
  <c r="V1514" i="2"/>
  <c r="T1514" i="2"/>
  <c r="Q1514" i="2"/>
  <c r="R1514" i="2" s="1"/>
  <c r="O1514" i="2"/>
  <c r="P1514" i="2" s="1"/>
  <c r="X1512" i="2"/>
  <c r="V1512" i="2"/>
  <c r="T1512" i="2"/>
  <c r="Q1512" i="2"/>
  <c r="R1512" i="2" s="1"/>
  <c r="O1512" i="2"/>
  <c r="P1512" i="2" s="1"/>
  <c r="X1511" i="2"/>
  <c r="V1511" i="2"/>
  <c r="T1511" i="2"/>
  <c r="Q1511" i="2"/>
  <c r="R1511" i="2" s="1"/>
  <c r="O1511" i="2"/>
  <c r="P1511" i="2" s="1"/>
  <c r="X1509" i="2"/>
  <c r="V1509" i="2"/>
  <c r="T1509" i="2"/>
  <c r="Q1509" i="2"/>
  <c r="R1509" i="2" s="1"/>
  <c r="O1509" i="2"/>
  <c r="P1509" i="2" s="1"/>
  <c r="X1507" i="2"/>
  <c r="V1507" i="2"/>
  <c r="T1507" i="2"/>
  <c r="Q1507" i="2"/>
  <c r="R1507" i="2" s="1"/>
  <c r="O1507" i="2"/>
  <c r="P1507" i="2" s="1"/>
  <c r="X1506" i="2"/>
  <c r="V1506" i="2"/>
  <c r="T1506" i="2"/>
  <c r="Q1506" i="2"/>
  <c r="R1506" i="2" s="1"/>
  <c r="O1506" i="2"/>
  <c r="P1506" i="2" s="1"/>
  <c r="X1505" i="2"/>
  <c r="V1505" i="2"/>
  <c r="T1505" i="2"/>
  <c r="Q1505" i="2"/>
  <c r="R1505" i="2" s="1"/>
  <c r="O1505" i="2"/>
  <c r="P1505" i="2" s="1"/>
  <c r="X1504" i="2"/>
  <c r="V1504" i="2"/>
  <c r="T1504" i="2"/>
  <c r="Q1504" i="2"/>
  <c r="R1504" i="2" s="1"/>
  <c r="O1504" i="2"/>
  <c r="P1504" i="2" s="1"/>
  <c r="X1501" i="2"/>
  <c r="V1501" i="2"/>
  <c r="T1501" i="2"/>
  <c r="Q1501" i="2"/>
  <c r="R1501" i="2" s="1"/>
  <c r="O1501" i="2"/>
  <c r="P1501" i="2" s="1"/>
  <c r="X1499" i="2"/>
  <c r="V1499" i="2"/>
  <c r="T1499" i="2"/>
  <c r="Q1499" i="2"/>
  <c r="R1499" i="2" s="1"/>
  <c r="O1499" i="2"/>
  <c r="P1499" i="2" s="1"/>
  <c r="X1497" i="2"/>
  <c r="V1497" i="2"/>
  <c r="T1497" i="2"/>
  <c r="Q1497" i="2"/>
  <c r="R1497" i="2" s="1"/>
  <c r="O1497" i="2"/>
  <c r="P1497" i="2" s="1"/>
  <c r="X1495" i="2"/>
  <c r="V1495" i="2"/>
  <c r="T1495" i="2"/>
  <c r="Q1495" i="2"/>
  <c r="R1495" i="2" s="1"/>
  <c r="O1495" i="2"/>
  <c r="P1495" i="2" s="1"/>
  <c r="X1493" i="2"/>
  <c r="V1493" i="2"/>
  <c r="T1493" i="2"/>
  <c r="Q1493" i="2"/>
  <c r="R1493" i="2" s="1"/>
  <c r="O1493" i="2"/>
  <c r="P1493" i="2" s="1"/>
  <c r="X1492" i="2"/>
  <c r="V1492" i="2"/>
  <c r="T1492" i="2"/>
  <c r="Q1492" i="2"/>
  <c r="R1492" i="2" s="1"/>
  <c r="O1492" i="2"/>
  <c r="P1492" i="2" s="1"/>
  <c r="X1487" i="2"/>
  <c r="V1487" i="2"/>
  <c r="T1487" i="2"/>
  <c r="Q1487" i="2"/>
  <c r="R1487" i="2" s="1"/>
  <c r="O1487" i="2"/>
  <c r="P1487" i="2" s="1"/>
  <c r="X1486" i="2"/>
  <c r="V1486" i="2"/>
  <c r="T1486" i="2"/>
  <c r="Q1486" i="2"/>
  <c r="R1486" i="2" s="1"/>
  <c r="O1486" i="2"/>
  <c r="P1486" i="2" s="1"/>
  <c r="X1482" i="2"/>
  <c r="V1482" i="2"/>
  <c r="T1482" i="2"/>
  <c r="Q1482" i="2"/>
  <c r="R1482" i="2" s="1"/>
  <c r="O1482" i="2"/>
  <c r="P1482" i="2" s="1"/>
  <c r="X1480" i="2"/>
  <c r="V1480" i="2"/>
  <c r="T1480" i="2"/>
  <c r="Q1480" i="2"/>
  <c r="R1480" i="2" s="1"/>
  <c r="O1480" i="2"/>
  <c r="P1480" i="2" s="1"/>
  <c r="X1478" i="2"/>
  <c r="V1478" i="2"/>
  <c r="T1478" i="2"/>
  <c r="Q1478" i="2"/>
  <c r="R1478" i="2" s="1"/>
  <c r="O1478" i="2"/>
  <c r="P1478" i="2" s="1"/>
  <c r="X1477" i="2"/>
  <c r="V1477" i="2"/>
  <c r="T1477" i="2"/>
  <c r="Q1477" i="2"/>
  <c r="R1477" i="2" s="1"/>
  <c r="O1477" i="2"/>
  <c r="P1477" i="2" s="1"/>
  <c r="X1476" i="2"/>
  <c r="V1476" i="2"/>
  <c r="T1476" i="2"/>
  <c r="Q1476" i="2"/>
  <c r="R1476" i="2" s="1"/>
  <c r="O1476" i="2"/>
  <c r="P1476" i="2" s="1"/>
  <c r="X1474" i="2"/>
  <c r="V1474" i="2"/>
  <c r="T1474" i="2"/>
  <c r="Q1474" i="2"/>
  <c r="R1474" i="2" s="1"/>
  <c r="O1474" i="2"/>
  <c r="P1474" i="2" s="1"/>
  <c r="X1472" i="2"/>
  <c r="V1472" i="2"/>
  <c r="T1472" i="2"/>
  <c r="Q1472" i="2"/>
  <c r="R1472" i="2" s="1"/>
  <c r="O1472" i="2"/>
  <c r="P1472" i="2" s="1"/>
  <c r="X1469" i="2"/>
  <c r="V1469" i="2"/>
  <c r="T1469" i="2"/>
  <c r="Q1469" i="2"/>
  <c r="R1469" i="2" s="1"/>
  <c r="O1469" i="2"/>
  <c r="P1469" i="2" s="1"/>
  <c r="X1468" i="2"/>
  <c r="V1468" i="2"/>
  <c r="T1468" i="2"/>
  <c r="Q1468" i="2"/>
  <c r="R1468" i="2" s="1"/>
  <c r="O1468" i="2"/>
  <c r="P1468" i="2" s="1"/>
  <c r="X1467" i="2"/>
  <c r="V1467" i="2"/>
  <c r="T1467" i="2"/>
  <c r="Q1467" i="2"/>
  <c r="R1467" i="2" s="1"/>
  <c r="O1467" i="2"/>
  <c r="P1467" i="2" s="1"/>
  <c r="X1466" i="2"/>
  <c r="V1466" i="2"/>
  <c r="T1466" i="2"/>
  <c r="Q1466" i="2"/>
  <c r="R1466" i="2" s="1"/>
  <c r="O1466" i="2"/>
  <c r="P1466" i="2" s="1"/>
  <c r="X1465" i="2"/>
  <c r="V1465" i="2"/>
  <c r="T1465" i="2"/>
  <c r="Q1465" i="2"/>
  <c r="R1465" i="2" s="1"/>
  <c r="O1465" i="2"/>
  <c r="P1465" i="2" s="1"/>
  <c r="X1463" i="2"/>
  <c r="V1463" i="2"/>
  <c r="T1463" i="2"/>
  <c r="Q1463" i="2"/>
  <c r="R1463" i="2" s="1"/>
  <c r="O1463" i="2"/>
  <c r="P1463" i="2" s="1"/>
  <c r="X1462" i="2"/>
  <c r="V1462" i="2"/>
  <c r="T1462" i="2"/>
  <c r="Q1462" i="2"/>
  <c r="R1462" i="2" s="1"/>
  <c r="O1462" i="2"/>
  <c r="P1462" i="2" s="1"/>
  <c r="X1461" i="2"/>
  <c r="V1461" i="2"/>
  <c r="T1461" i="2"/>
  <c r="Q1461" i="2"/>
  <c r="R1461" i="2" s="1"/>
  <c r="O1461" i="2"/>
  <c r="P1461" i="2" s="1"/>
  <c r="X1458" i="2"/>
  <c r="V1458" i="2"/>
  <c r="T1458" i="2"/>
  <c r="Q1458" i="2"/>
  <c r="R1458" i="2" s="1"/>
  <c r="O1458" i="2"/>
  <c r="P1458" i="2" s="1"/>
  <c r="X1457" i="2"/>
  <c r="V1457" i="2"/>
  <c r="T1457" i="2"/>
  <c r="Q1457" i="2"/>
  <c r="R1457" i="2" s="1"/>
  <c r="O1457" i="2"/>
  <c r="P1457" i="2" s="1"/>
  <c r="X1453" i="2"/>
  <c r="V1453" i="2"/>
  <c r="T1453" i="2"/>
  <c r="Q1453" i="2"/>
  <c r="R1453" i="2" s="1"/>
  <c r="O1453" i="2"/>
  <c r="P1453" i="2" s="1"/>
  <c r="X1452" i="2"/>
  <c r="V1452" i="2"/>
  <c r="T1452" i="2"/>
  <c r="Q1452" i="2"/>
  <c r="R1452" i="2" s="1"/>
  <c r="O1452" i="2"/>
  <c r="P1452" i="2" s="1"/>
  <c r="X1451" i="2"/>
  <c r="V1451" i="2"/>
  <c r="T1451" i="2"/>
  <c r="Q1451" i="2"/>
  <c r="R1451" i="2" s="1"/>
  <c r="O1451" i="2"/>
  <c r="P1451" i="2" s="1"/>
  <c r="X1450" i="2"/>
  <c r="V1450" i="2"/>
  <c r="T1450" i="2"/>
  <c r="Q1450" i="2"/>
  <c r="R1450" i="2" s="1"/>
  <c r="O1450" i="2"/>
  <c r="P1450" i="2" s="1"/>
  <c r="X1448" i="2"/>
  <c r="V1448" i="2"/>
  <c r="T1448" i="2"/>
  <c r="Q1448" i="2"/>
  <c r="R1448" i="2" s="1"/>
  <c r="O1448" i="2"/>
  <c r="P1448" i="2" s="1"/>
  <c r="X1445" i="2"/>
  <c r="V1445" i="2"/>
  <c r="T1445" i="2"/>
  <c r="Q1445" i="2"/>
  <c r="R1445" i="2" s="1"/>
  <c r="O1445" i="2"/>
  <c r="P1445" i="2" s="1"/>
  <c r="X1443" i="2"/>
  <c r="V1443" i="2"/>
  <c r="T1443" i="2"/>
  <c r="Q1443" i="2"/>
  <c r="R1443" i="2" s="1"/>
  <c r="O1443" i="2"/>
  <c r="P1443" i="2" s="1"/>
  <c r="X1442" i="2"/>
  <c r="V1442" i="2"/>
  <c r="T1442" i="2"/>
  <c r="Q1442" i="2"/>
  <c r="R1442" i="2" s="1"/>
  <c r="O1442" i="2"/>
  <c r="P1442" i="2" s="1"/>
  <c r="X1439" i="2"/>
  <c r="V1439" i="2"/>
  <c r="T1439" i="2"/>
  <c r="Q1439" i="2"/>
  <c r="R1439" i="2" s="1"/>
  <c r="O1439" i="2"/>
  <c r="P1439" i="2" s="1"/>
  <c r="X1437" i="2"/>
  <c r="V1437" i="2"/>
  <c r="T1437" i="2"/>
  <c r="Q1437" i="2"/>
  <c r="R1437" i="2" s="1"/>
  <c r="O1437" i="2"/>
  <c r="P1437" i="2" s="1"/>
  <c r="X1436" i="2"/>
  <c r="V1436" i="2"/>
  <c r="T1436" i="2"/>
  <c r="Q1436" i="2"/>
  <c r="R1436" i="2" s="1"/>
  <c r="O1436" i="2"/>
  <c r="P1436" i="2" s="1"/>
  <c r="X1432" i="2"/>
  <c r="V1432" i="2"/>
  <c r="T1432" i="2"/>
  <c r="Q1432" i="2"/>
  <c r="R1432" i="2" s="1"/>
  <c r="O1432" i="2"/>
  <c r="P1432" i="2" s="1"/>
  <c r="X1431" i="2"/>
  <c r="V1431" i="2"/>
  <c r="T1431" i="2"/>
  <c r="Q1431" i="2"/>
  <c r="R1431" i="2" s="1"/>
  <c r="O1431" i="2"/>
  <c r="P1431" i="2" s="1"/>
  <c r="X1430" i="2"/>
  <c r="V1430" i="2"/>
  <c r="T1430" i="2"/>
  <c r="Q1430" i="2"/>
  <c r="R1430" i="2" s="1"/>
  <c r="O1430" i="2"/>
  <c r="P1430" i="2" s="1"/>
  <c r="X1429" i="2"/>
  <c r="V1429" i="2"/>
  <c r="T1429" i="2"/>
  <c r="Q1429" i="2"/>
  <c r="R1429" i="2" s="1"/>
  <c r="O1429" i="2"/>
  <c r="P1429" i="2" s="1"/>
  <c r="X1427" i="2"/>
  <c r="V1427" i="2"/>
  <c r="T1427" i="2"/>
  <c r="Q1427" i="2"/>
  <c r="R1427" i="2" s="1"/>
  <c r="O1427" i="2"/>
  <c r="P1427" i="2" s="1"/>
  <c r="X1423" i="2"/>
  <c r="V1423" i="2"/>
  <c r="T1423" i="2"/>
  <c r="Q1423" i="2"/>
  <c r="R1423" i="2" s="1"/>
  <c r="O1423" i="2"/>
  <c r="P1423" i="2" s="1"/>
  <c r="X1421" i="2"/>
  <c r="V1421" i="2"/>
  <c r="T1421" i="2"/>
  <c r="Q1421" i="2"/>
  <c r="R1421" i="2" s="1"/>
  <c r="O1421" i="2"/>
  <c r="P1421" i="2" s="1"/>
  <c r="X1420" i="2"/>
  <c r="V1420" i="2"/>
  <c r="T1420" i="2"/>
  <c r="Q1420" i="2"/>
  <c r="R1420" i="2" s="1"/>
  <c r="O1420" i="2"/>
  <c r="P1420" i="2" s="1"/>
  <c r="X1417" i="2"/>
  <c r="V1417" i="2"/>
  <c r="T1417" i="2"/>
  <c r="Q1417" i="2"/>
  <c r="R1417" i="2" s="1"/>
  <c r="O1417" i="2"/>
  <c r="P1417" i="2" s="1"/>
  <c r="X1416" i="2"/>
  <c r="V1416" i="2"/>
  <c r="T1416" i="2"/>
  <c r="Q1416" i="2"/>
  <c r="R1416" i="2" s="1"/>
  <c r="O1416" i="2"/>
  <c r="P1416" i="2" s="1"/>
  <c r="X1415" i="2"/>
  <c r="V1415" i="2"/>
  <c r="T1415" i="2"/>
  <c r="Q1415" i="2"/>
  <c r="R1415" i="2" s="1"/>
  <c r="O1415" i="2"/>
  <c r="P1415" i="2" s="1"/>
  <c r="X1412" i="2"/>
  <c r="V1412" i="2"/>
  <c r="T1412" i="2"/>
  <c r="Q1412" i="2"/>
  <c r="R1412" i="2" s="1"/>
  <c r="O1412" i="2"/>
  <c r="P1412" i="2" s="1"/>
  <c r="X1404" i="2"/>
  <c r="V1404" i="2"/>
  <c r="T1404" i="2"/>
  <c r="Q1404" i="2"/>
  <c r="R1404" i="2" s="1"/>
  <c r="O1404" i="2"/>
  <c r="P1404" i="2" s="1"/>
  <c r="X1403" i="2"/>
  <c r="V1403" i="2"/>
  <c r="T1403" i="2"/>
  <c r="Q1403" i="2"/>
  <c r="R1403" i="2" s="1"/>
  <c r="O1403" i="2"/>
  <c r="P1403" i="2" s="1"/>
  <c r="X1402" i="2"/>
  <c r="V1402" i="2"/>
  <c r="T1402" i="2"/>
  <c r="Q1402" i="2"/>
  <c r="R1402" i="2" s="1"/>
  <c r="O1402" i="2"/>
  <c r="P1402" i="2" s="1"/>
  <c r="X1401" i="2"/>
  <c r="V1401" i="2"/>
  <c r="T1401" i="2"/>
  <c r="Q1401" i="2"/>
  <c r="R1401" i="2" s="1"/>
  <c r="O1401" i="2"/>
  <c r="P1401" i="2" s="1"/>
  <c r="X1400" i="2"/>
  <c r="V1400" i="2"/>
  <c r="T1400" i="2"/>
  <c r="Q1400" i="2"/>
  <c r="R1400" i="2" s="1"/>
  <c r="O1400" i="2"/>
  <c r="P1400" i="2" s="1"/>
  <c r="X1399" i="2"/>
  <c r="V1399" i="2"/>
  <c r="T1399" i="2"/>
  <c r="Q1399" i="2"/>
  <c r="R1399" i="2" s="1"/>
  <c r="O1399" i="2"/>
  <c r="P1399" i="2" s="1"/>
  <c r="X1398" i="2"/>
  <c r="V1398" i="2"/>
  <c r="T1398" i="2"/>
  <c r="Q1398" i="2"/>
  <c r="R1398" i="2" s="1"/>
  <c r="O1398" i="2"/>
  <c r="P1398" i="2" s="1"/>
  <c r="X1397" i="2"/>
  <c r="V1397" i="2"/>
  <c r="T1397" i="2"/>
  <c r="Q1397" i="2"/>
  <c r="R1397" i="2" s="1"/>
  <c r="O1397" i="2"/>
  <c r="P1397" i="2" s="1"/>
  <c r="X1394" i="2"/>
  <c r="V1394" i="2"/>
  <c r="T1394" i="2"/>
  <c r="Q1394" i="2"/>
  <c r="R1394" i="2" s="1"/>
  <c r="O1394" i="2"/>
  <c r="P1394" i="2" s="1"/>
  <c r="X1393" i="2"/>
  <c r="V1393" i="2"/>
  <c r="T1393" i="2"/>
  <c r="Q1393" i="2"/>
  <c r="R1393" i="2" s="1"/>
  <c r="O1393" i="2"/>
  <c r="P1393" i="2" s="1"/>
  <c r="X1392" i="2"/>
  <c r="V1392" i="2"/>
  <c r="T1392" i="2"/>
  <c r="Q1392" i="2"/>
  <c r="R1392" i="2" s="1"/>
  <c r="O1392" i="2"/>
  <c r="P1392" i="2" s="1"/>
  <c r="X1391" i="2"/>
  <c r="V1391" i="2"/>
  <c r="T1391" i="2"/>
  <c r="Q1391" i="2"/>
  <c r="R1391" i="2" s="1"/>
  <c r="O1391" i="2"/>
  <c r="P1391" i="2" s="1"/>
  <c r="X1390" i="2"/>
  <c r="V1390" i="2"/>
  <c r="T1390" i="2"/>
  <c r="Q1390" i="2"/>
  <c r="R1390" i="2" s="1"/>
  <c r="O1390" i="2"/>
  <c r="P1390" i="2" s="1"/>
  <c r="X1388" i="2"/>
  <c r="V1388" i="2"/>
  <c r="T1388" i="2"/>
  <c r="Q1388" i="2"/>
  <c r="R1388" i="2" s="1"/>
  <c r="O1388" i="2"/>
  <c r="P1388" i="2" s="1"/>
  <c r="X1385" i="2"/>
  <c r="V1385" i="2"/>
  <c r="T1385" i="2"/>
  <c r="Q1385" i="2"/>
  <c r="R1385" i="2" s="1"/>
  <c r="O1385" i="2"/>
  <c r="P1385" i="2" s="1"/>
  <c r="X1383" i="2"/>
  <c r="V1383" i="2"/>
  <c r="T1383" i="2"/>
  <c r="Q1383" i="2"/>
  <c r="R1383" i="2" s="1"/>
  <c r="O1383" i="2"/>
  <c r="P1383" i="2" s="1"/>
  <c r="X1381" i="2"/>
  <c r="V1381" i="2"/>
  <c r="T1381" i="2"/>
  <c r="Q1381" i="2"/>
  <c r="R1381" i="2" s="1"/>
  <c r="O1381" i="2"/>
  <c r="P1381" i="2" s="1"/>
  <c r="X1379" i="2"/>
  <c r="V1379" i="2"/>
  <c r="T1379" i="2"/>
  <c r="Q1379" i="2"/>
  <c r="R1379" i="2" s="1"/>
  <c r="O1379" i="2"/>
  <c r="P1379" i="2" s="1"/>
  <c r="X1377" i="2"/>
  <c r="V1377" i="2"/>
  <c r="T1377" i="2"/>
  <c r="Q1377" i="2"/>
  <c r="R1377" i="2" s="1"/>
  <c r="O1377" i="2"/>
  <c r="P1377" i="2" s="1"/>
  <c r="X1376" i="2"/>
  <c r="V1376" i="2"/>
  <c r="T1376" i="2"/>
  <c r="Q1376" i="2"/>
  <c r="R1376" i="2" s="1"/>
  <c r="O1376" i="2"/>
  <c r="P1376" i="2" s="1"/>
  <c r="X1375" i="2"/>
  <c r="V1375" i="2"/>
  <c r="T1375" i="2"/>
  <c r="Q1375" i="2"/>
  <c r="R1375" i="2" s="1"/>
  <c r="O1375" i="2"/>
  <c r="P1375" i="2" s="1"/>
  <c r="X1374" i="2"/>
  <c r="V1374" i="2"/>
  <c r="T1374" i="2"/>
  <c r="Q1374" i="2"/>
  <c r="R1374" i="2" s="1"/>
  <c r="O1374" i="2"/>
  <c r="P1374" i="2" s="1"/>
  <c r="X1369" i="2"/>
  <c r="V1369" i="2"/>
  <c r="T1369" i="2"/>
  <c r="Q1369" i="2"/>
  <c r="R1369" i="2" s="1"/>
  <c r="O1369" i="2"/>
  <c r="P1369" i="2" s="1"/>
  <c r="X1368" i="2"/>
  <c r="V1368" i="2"/>
  <c r="T1368" i="2"/>
  <c r="Q1368" i="2"/>
  <c r="R1368" i="2" s="1"/>
  <c r="O1368" i="2"/>
  <c r="P1368" i="2" s="1"/>
  <c r="X1366" i="2"/>
  <c r="V1366" i="2"/>
  <c r="T1366" i="2"/>
  <c r="Q1366" i="2"/>
  <c r="R1366" i="2" s="1"/>
  <c r="O1366" i="2"/>
  <c r="P1366" i="2" s="1"/>
  <c r="X1363" i="2"/>
  <c r="V1363" i="2"/>
  <c r="T1363" i="2"/>
  <c r="Q1363" i="2"/>
  <c r="R1363" i="2" s="1"/>
  <c r="O1363" i="2"/>
  <c r="P1363" i="2" s="1"/>
  <c r="X1360" i="2"/>
  <c r="V1360" i="2"/>
  <c r="T1360" i="2"/>
  <c r="Q1360" i="2"/>
  <c r="R1360" i="2" s="1"/>
  <c r="O1360" i="2"/>
  <c r="P1360" i="2" s="1"/>
  <c r="X1355" i="2"/>
  <c r="V1355" i="2"/>
  <c r="T1355" i="2"/>
  <c r="Q1355" i="2"/>
  <c r="R1355" i="2" s="1"/>
  <c r="O1355" i="2"/>
  <c r="P1355" i="2" s="1"/>
  <c r="X1353" i="2"/>
  <c r="V1353" i="2"/>
  <c r="T1353" i="2"/>
  <c r="Q1353" i="2"/>
  <c r="R1353" i="2" s="1"/>
  <c r="O1353" i="2"/>
  <c r="P1353" i="2" s="1"/>
  <c r="X1350" i="2"/>
  <c r="V1350" i="2"/>
  <c r="T1350" i="2"/>
  <c r="Q1350" i="2"/>
  <c r="R1350" i="2" s="1"/>
  <c r="O1350" i="2"/>
  <c r="P1350" i="2" s="1"/>
  <c r="X1349" i="2"/>
  <c r="V1349" i="2"/>
  <c r="T1349" i="2"/>
  <c r="Q1349" i="2"/>
  <c r="R1349" i="2" s="1"/>
  <c r="O1349" i="2"/>
  <c r="P1349" i="2" s="1"/>
  <c r="X1348" i="2"/>
  <c r="V1348" i="2"/>
  <c r="T1348" i="2"/>
  <c r="Q1348" i="2"/>
  <c r="R1348" i="2" s="1"/>
  <c r="O1348" i="2"/>
  <c r="P1348" i="2" s="1"/>
  <c r="X1343" i="2"/>
  <c r="V1343" i="2"/>
  <c r="T1343" i="2"/>
  <c r="Q1343" i="2"/>
  <c r="R1343" i="2" s="1"/>
  <c r="O1343" i="2"/>
  <c r="P1343" i="2" s="1"/>
  <c r="X1342" i="2"/>
  <c r="V1342" i="2"/>
  <c r="T1342" i="2"/>
  <c r="Q1342" i="2"/>
  <c r="R1342" i="2" s="1"/>
  <c r="O1342" i="2"/>
  <c r="P1342" i="2" s="1"/>
  <c r="X1341" i="2"/>
  <c r="V1341" i="2"/>
  <c r="T1341" i="2"/>
  <c r="Q1341" i="2"/>
  <c r="R1341" i="2" s="1"/>
  <c r="O1341" i="2"/>
  <c r="P1341" i="2" s="1"/>
  <c r="X1338" i="2"/>
  <c r="V1338" i="2"/>
  <c r="T1338" i="2"/>
  <c r="Q1338" i="2"/>
  <c r="R1338" i="2" s="1"/>
  <c r="O1338" i="2"/>
  <c r="P1338" i="2" s="1"/>
  <c r="X1333" i="2"/>
  <c r="V1333" i="2"/>
  <c r="T1333" i="2"/>
  <c r="Q1333" i="2"/>
  <c r="R1333" i="2" s="1"/>
  <c r="O1333" i="2"/>
  <c r="P1333" i="2" s="1"/>
  <c r="X1330" i="2"/>
  <c r="V1330" i="2"/>
  <c r="T1330" i="2"/>
  <c r="Q1330" i="2"/>
  <c r="R1330" i="2" s="1"/>
  <c r="O1330" i="2"/>
  <c r="P1330" i="2" s="1"/>
  <c r="X1328" i="2"/>
  <c r="V1328" i="2"/>
  <c r="T1328" i="2"/>
  <c r="Q1328" i="2"/>
  <c r="R1328" i="2" s="1"/>
  <c r="O1328" i="2"/>
  <c r="P1328" i="2" s="1"/>
  <c r="X1325" i="2"/>
  <c r="V1325" i="2"/>
  <c r="T1325" i="2"/>
  <c r="Q1325" i="2"/>
  <c r="R1325" i="2" s="1"/>
  <c r="O1325" i="2"/>
  <c r="P1325" i="2" s="1"/>
  <c r="X1324" i="2"/>
  <c r="V1324" i="2"/>
  <c r="T1324" i="2"/>
  <c r="Q1324" i="2"/>
  <c r="R1324" i="2" s="1"/>
  <c r="O1324" i="2"/>
  <c r="P1324" i="2" s="1"/>
  <c r="X1321" i="2"/>
  <c r="V1321" i="2"/>
  <c r="T1321" i="2"/>
  <c r="Q1321" i="2"/>
  <c r="R1321" i="2" s="1"/>
  <c r="O1321" i="2"/>
  <c r="P1321" i="2" s="1"/>
  <c r="X1318" i="2"/>
  <c r="V1318" i="2"/>
  <c r="T1318" i="2"/>
  <c r="Q1318" i="2"/>
  <c r="R1318" i="2" s="1"/>
  <c r="O1318" i="2"/>
  <c r="P1318" i="2" s="1"/>
  <c r="X1317" i="2"/>
  <c r="V1317" i="2"/>
  <c r="T1317" i="2"/>
  <c r="Q1317" i="2"/>
  <c r="R1317" i="2" s="1"/>
  <c r="O1317" i="2"/>
  <c r="P1317" i="2" s="1"/>
  <c r="X1314" i="2"/>
  <c r="V1314" i="2"/>
  <c r="T1314" i="2"/>
  <c r="Q1314" i="2"/>
  <c r="R1314" i="2" s="1"/>
  <c r="O1314" i="2"/>
  <c r="P1314" i="2" s="1"/>
  <c r="X1313" i="2"/>
  <c r="V1313" i="2"/>
  <c r="T1313" i="2"/>
  <c r="Q1313" i="2"/>
  <c r="R1313" i="2" s="1"/>
  <c r="O1313" i="2"/>
  <c r="P1313" i="2" s="1"/>
  <c r="X1312" i="2"/>
  <c r="V1312" i="2"/>
  <c r="T1312" i="2"/>
  <c r="Q1312" i="2"/>
  <c r="R1312" i="2" s="1"/>
  <c r="O1312" i="2"/>
  <c r="P1312" i="2" s="1"/>
  <c r="X1310" i="2"/>
  <c r="V1310" i="2"/>
  <c r="T1310" i="2"/>
  <c r="Q1310" i="2"/>
  <c r="R1310" i="2" s="1"/>
  <c r="O1310" i="2"/>
  <c r="P1310" i="2" s="1"/>
  <c r="X1308" i="2"/>
  <c r="V1308" i="2"/>
  <c r="T1308" i="2"/>
  <c r="Q1308" i="2"/>
  <c r="R1308" i="2" s="1"/>
  <c r="O1308" i="2"/>
  <c r="P1308" i="2" s="1"/>
  <c r="X1307" i="2"/>
  <c r="V1307" i="2"/>
  <c r="T1307" i="2"/>
  <c r="Q1307" i="2"/>
  <c r="R1307" i="2" s="1"/>
  <c r="O1307" i="2"/>
  <c r="P1307" i="2" s="1"/>
  <c r="X1305" i="2"/>
  <c r="V1305" i="2"/>
  <c r="T1305" i="2"/>
  <c r="Q1305" i="2"/>
  <c r="R1305" i="2" s="1"/>
  <c r="O1305" i="2"/>
  <c r="P1305" i="2" s="1"/>
  <c r="X1303" i="2"/>
  <c r="V1303" i="2"/>
  <c r="T1303" i="2"/>
  <c r="Q1303" i="2"/>
  <c r="R1303" i="2" s="1"/>
  <c r="O1303" i="2"/>
  <c r="P1303" i="2" s="1"/>
  <c r="X1302" i="2"/>
  <c r="V1302" i="2"/>
  <c r="T1302" i="2"/>
  <c r="Q1302" i="2"/>
  <c r="R1302" i="2" s="1"/>
  <c r="O1302" i="2"/>
  <c r="P1302" i="2" s="1"/>
  <c r="X1296" i="2"/>
  <c r="V1296" i="2"/>
  <c r="T1296" i="2"/>
  <c r="Q1296" i="2"/>
  <c r="R1296" i="2" s="1"/>
  <c r="O1296" i="2"/>
  <c r="P1296" i="2" s="1"/>
  <c r="X1295" i="2"/>
  <c r="V1295" i="2"/>
  <c r="T1295" i="2"/>
  <c r="Q1295" i="2"/>
  <c r="R1295" i="2" s="1"/>
  <c r="O1295" i="2"/>
  <c r="P1295" i="2" s="1"/>
  <c r="X1294" i="2"/>
  <c r="V1294" i="2"/>
  <c r="T1294" i="2"/>
  <c r="Q1294" i="2"/>
  <c r="R1294" i="2" s="1"/>
  <c r="O1294" i="2"/>
  <c r="P1294" i="2" s="1"/>
  <c r="X1293" i="2"/>
  <c r="V1293" i="2"/>
  <c r="T1293" i="2"/>
  <c r="Q1293" i="2"/>
  <c r="R1293" i="2" s="1"/>
  <c r="O1293" i="2"/>
  <c r="P1293" i="2" s="1"/>
  <c r="X1292" i="2"/>
  <c r="V1292" i="2"/>
  <c r="T1292" i="2"/>
  <c r="Q1292" i="2"/>
  <c r="R1292" i="2" s="1"/>
  <c r="O1292" i="2"/>
  <c r="P1292" i="2" s="1"/>
  <c r="X1291" i="2"/>
  <c r="V1291" i="2"/>
  <c r="T1291" i="2"/>
  <c r="Q1291" i="2"/>
  <c r="R1291" i="2" s="1"/>
  <c r="O1291" i="2"/>
  <c r="P1291" i="2" s="1"/>
  <c r="X1290" i="2"/>
  <c r="V1290" i="2"/>
  <c r="T1290" i="2"/>
  <c r="Q1290" i="2"/>
  <c r="R1290" i="2" s="1"/>
  <c r="O1290" i="2"/>
  <c r="P1290" i="2" s="1"/>
  <c r="X1289" i="2"/>
  <c r="V1289" i="2"/>
  <c r="T1289" i="2"/>
  <c r="Q1289" i="2"/>
  <c r="R1289" i="2" s="1"/>
  <c r="O1289" i="2"/>
  <c r="P1289" i="2" s="1"/>
  <c r="X1288" i="2"/>
  <c r="V1288" i="2"/>
  <c r="T1288" i="2"/>
  <c r="Q1288" i="2"/>
  <c r="R1288" i="2" s="1"/>
  <c r="O1288" i="2"/>
  <c r="P1288" i="2" s="1"/>
  <c r="X1287" i="2"/>
  <c r="V1287" i="2"/>
  <c r="T1287" i="2"/>
  <c r="Q1287" i="2"/>
  <c r="R1287" i="2" s="1"/>
  <c r="O1287" i="2"/>
  <c r="P1287" i="2" s="1"/>
  <c r="X1286" i="2"/>
  <c r="V1286" i="2"/>
  <c r="T1286" i="2"/>
  <c r="Q1286" i="2"/>
  <c r="R1286" i="2" s="1"/>
  <c r="O1286" i="2"/>
  <c r="P1286" i="2" s="1"/>
  <c r="X1285" i="2"/>
  <c r="V1285" i="2"/>
  <c r="T1285" i="2"/>
  <c r="Q1285" i="2"/>
  <c r="R1285" i="2" s="1"/>
  <c r="O1285" i="2"/>
  <c r="P1285" i="2" s="1"/>
  <c r="X1284" i="2"/>
  <c r="V1284" i="2"/>
  <c r="T1284" i="2"/>
  <c r="Q1284" i="2"/>
  <c r="R1284" i="2" s="1"/>
  <c r="O1284" i="2"/>
  <c r="P1284" i="2" s="1"/>
  <c r="X1283" i="2"/>
  <c r="V1283" i="2"/>
  <c r="T1283" i="2"/>
  <c r="Q1283" i="2"/>
  <c r="R1283" i="2" s="1"/>
  <c r="O1283" i="2"/>
  <c r="P1283" i="2" s="1"/>
  <c r="X1282" i="2"/>
  <c r="V1282" i="2"/>
  <c r="T1282" i="2"/>
  <c r="Q1282" i="2"/>
  <c r="R1282" i="2" s="1"/>
  <c r="O1282" i="2"/>
  <c r="P1282" i="2" s="1"/>
  <c r="X1281" i="2"/>
  <c r="V1281" i="2"/>
  <c r="T1281" i="2"/>
  <c r="Q1281" i="2"/>
  <c r="R1281" i="2" s="1"/>
  <c r="O1281" i="2"/>
  <c r="P1281" i="2" s="1"/>
  <c r="X1280" i="2"/>
  <c r="V1280" i="2"/>
  <c r="T1280" i="2"/>
  <c r="Q1280" i="2"/>
  <c r="R1280" i="2" s="1"/>
  <c r="O1280" i="2"/>
  <c r="P1280" i="2" s="1"/>
  <c r="X1279" i="2"/>
  <c r="V1279" i="2"/>
  <c r="T1279" i="2"/>
  <c r="Q1279" i="2"/>
  <c r="R1279" i="2" s="1"/>
  <c r="O1279" i="2"/>
  <c r="P1279" i="2" s="1"/>
  <c r="X1278" i="2"/>
  <c r="V1278" i="2"/>
  <c r="T1278" i="2"/>
  <c r="Q1278" i="2"/>
  <c r="R1278" i="2" s="1"/>
  <c r="O1278" i="2"/>
  <c r="P1278" i="2" s="1"/>
  <c r="X1277" i="2"/>
  <c r="V1277" i="2"/>
  <c r="T1277" i="2"/>
  <c r="Q1277" i="2"/>
  <c r="R1277" i="2" s="1"/>
  <c r="O1277" i="2"/>
  <c r="P1277" i="2" s="1"/>
  <c r="X1276" i="2"/>
  <c r="V1276" i="2"/>
  <c r="T1276" i="2"/>
  <c r="Q1276" i="2"/>
  <c r="R1276" i="2" s="1"/>
  <c r="O1276" i="2"/>
  <c r="P1276" i="2" s="1"/>
  <c r="X1275" i="2"/>
  <c r="V1275" i="2"/>
  <c r="T1275" i="2"/>
  <c r="Q1275" i="2"/>
  <c r="R1275" i="2" s="1"/>
  <c r="O1275" i="2"/>
  <c r="P1275" i="2" s="1"/>
  <c r="X1274" i="2"/>
  <c r="V1274" i="2"/>
  <c r="T1274" i="2"/>
  <c r="Q1274" i="2"/>
  <c r="R1274" i="2" s="1"/>
  <c r="O1274" i="2"/>
  <c r="P1274" i="2" s="1"/>
  <c r="X1273" i="2"/>
  <c r="V1273" i="2"/>
  <c r="T1273" i="2"/>
  <c r="Q1273" i="2"/>
  <c r="R1273" i="2" s="1"/>
  <c r="O1273" i="2"/>
  <c r="P1273" i="2" s="1"/>
  <c r="X1272" i="2"/>
  <c r="V1272" i="2"/>
  <c r="T1272" i="2"/>
  <c r="Q1272" i="2"/>
  <c r="R1272" i="2" s="1"/>
  <c r="O1272" i="2"/>
  <c r="P1272" i="2" s="1"/>
  <c r="X1271" i="2"/>
  <c r="V1271" i="2"/>
  <c r="T1271" i="2"/>
  <c r="Q1271" i="2"/>
  <c r="R1271" i="2" s="1"/>
  <c r="O1271" i="2"/>
  <c r="P1271" i="2" s="1"/>
  <c r="X1270" i="2"/>
  <c r="V1270" i="2"/>
  <c r="T1270" i="2"/>
  <c r="Q1270" i="2"/>
  <c r="R1270" i="2" s="1"/>
  <c r="O1270" i="2"/>
  <c r="P1270" i="2" s="1"/>
  <c r="X1269" i="2"/>
  <c r="V1269" i="2"/>
  <c r="T1269" i="2"/>
  <c r="Q1269" i="2"/>
  <c r="R1269" i="2" s="1"/>
  <c r="O1269" i="2"/>
  <c r="P1269" i="2" s="1"/>
  <c r="X1268" i="2"/>
  <c r="V1268" i="2"/>
  <c r="T1268" i="2"/>
  <c r="Q1268" i="2"/>
  <c r="R1268" i="2" s="1"/>
  <c r="O1268" i="2"/>
  <c r="P1268" i="2" s="1"/>
  <c r="X1267" i="2"/>
  <c r="V1267" i="2"/>
  <c r="T1267" i="2"/>
  <c r="Q1267" i="2"/>
  <c r="R1267" i="2" s="1"/>
  <c r="O1267" i="2"/>
  <c r="P1267" i="2" s="1"/>
  <c r="X1266" i="2"/>
  <c r="V1266" i="2"/>
  <c r="T1266" i="2"/>
  <c r="Q1266" i="2"/>
  <c r="R1266" i="2" s="1"/>
  <c r="O1266" i="2"/>
  <c r="P1266" i="2" s="1"/>
  <c r="X1265" i="2"/>
  <c r="V1265" i="2"/>
  <c r="T1265" i="2"/>
  <c r="Q1265" i="2"/>
  <c r="R1265" i="2" s="1"/>
  <c r="O1265" i="2"/>
  <c r="P1265" i="2" s="1"/>
  <c r="X1264" i="2"/>
  <c r="V1264" i="2"/>
  <c r="T1264" i="2"/>
  <c r="Q1264" i="2"/>
  <c r="R1264" i="2" s="1"/>
  <c r="O1264" i="2"/>
  <c r="P1264" i="2" s="1"/>
  <c r="X1263" i="2"/>
  <c r="V1263" i="2"/>
  <c r="T1263" i="2"/>
  <c r="Q1263" i="2"/>
  <c r="R1263" i="2" s="1"/>
  <c r="O1263" i="2"/>
  <c r="P1263" i="2" s="1"/>
  <c r="X1262" i="2"/>
  <c r="V1262" i="2"/>
  <c r="T1262" i="2"/>
  <c r="Q1262" i="2"/>
  <c r="R1262" i="2" s="1"/>
  <c r="O1262" i="2"/>
  <c r="P1262" i="2" s="1"/>
  <c r="X1261" i="2"/>
  <c r="V1261" i="2"/>
  <c r="T1261" i="2"/>
  <c r="Q1261" i="2"/>
  <c r="R1261" i="2" s="1"/>
  <c r="O1261" i="2"/>
  <c r="P1261" i="2" s="1"/>
  <c r="X1260" i="2"/>
  <c r="V1260" i="2"/>
  <c r="T1260" i="2"/>
  <c r="Q1260" i="2"/>
  <c r="R1260" i="2" s="1"/>
  <c r="O1260" i="2"/>
  <c r="P1260" i="2" s="1"/>
  <c r="X1259" i="2"/>
  <c r="V1259" i="2"/>
  <c r="T1259" i="2"/>
  <c r="Q1259" i="2"/>
  <c r="R1259" i="2" s="1"/>
  <c r="O1259" i="2"/>
  <c r="P1259" i="2" s="1"/>
  <c r="X1258" i="2"/>
  <c r="V1258" i="2"/>
  <c r="T1258" i="2"/>
  <c r="Q1258" i="2"/>
  <c r="R1258" i="2" s="1"/>
  <c r="O1258" i="2"/>
  <c r="P1258" i="2" s="1"/>
  <c r="X1257" i="2"/>
  <c r="V1257" i="2"/>
  <c r="T1257" i="2"/>
  <c r="Q1257" i="2"/>
  <c r="R1257" i="2" s="1"/>
  <c r="O1257" i="2"/>
  <c r="P1257" i="2" s="1"/>
  <c r="X1256" i="2"/>
  <c r="V1256" i="2"/>
  <c r="T1256" i="2"/>
  <c r="Q1256" i="2"/>
  <c r="R1256" i="2" s="1"/>
  <c r="O1256" i="2"/>
  <c r="P1256" i="2" s="1"/>
  <c r="X1255" i="2"/>
  <c r="V1255" i="2"/>
  <c r="T1255" i="2"/>
  <c r="Q1255" i="2"/>
  <c r="R1255" i="2" s="1"/>
  <c r="O1255" i="2"/>
  <c r="P1255" i="2" s="1"/>
  <c r="X1254" i="2"/>
  <c r="V1254" i="2"/>
  <c r="T1254" i="2"/>
  <c r="Q1254" i="2"/>
  <c r="R1254" i="2" s="1"/>
  <c r="O1254" i="2"/>
  <c r="P1254" i="2" s="1"/>
  <c r="X1253" i="2"/>
  <c r="V1253" i="2"/>
  <c r="T1253" i="2"/>
  <c r="Q1253" i="2"/>
  <c r="R1253" i="2" s="1"/>
  <c r="O1253" i="2"/>
  <c r="P1253" i="2" s="1"/>
  <c r="X1252" i="2"/>
  <c r="V1252" i="2"/>
  <c r="T1252" i="2"/>
  <c r="Q1252" i="2"/>
  <c r="R1252" i="2" s="1"/>
  <c r="O1252" i="2"/>
  <c r="P1252" i="2" s="1"/>
  <c r="X1251" i="2"/>
  <c r="V1251" i="2"/>
  <c r="T1251" i="2"/>
  <c r="Q1251" i="2"/>
  <c r="R1251" i="2" s="1"/>
  <c r="O1251" i="2"/>
  <c r="P1251" i="2" s="1"/>
  <c r="X1250" i="2"/>
  <c r="V1250" i="2"/>
  <c r="T1250" i="2"/>
  <c r="Q1250" i="2"/>
  <c r="R1250" i="2" s="1"/>
  <c r="O1250" i="2"/>
  <c r="P1250" i="2" s="1"/>
  <c r="X1249" i="2"/>
  <c r="V1249" i="2"/>
  <c r="T1249" i="2"/>
  <c r="Q1249" i="2"/>
  <c r="R1249" i="2" s="1"/>
  <c r="O1249" i="2"/>
  <c r="P1249" i="2" s="1"/>
  <c r="X1248" i="2"/>
  <c r="V1248" i="2"/>
  <c r="T1248" i="2"/>
  <c r="Q1248" i="2"/>
  <c r="R1248" i="2" s="1"/>
  <c r="O1248" i="2"/>
  <c r="P1248" i="2" s="1"/>
  <c r="X1247" i="2"/>
  <c r="V1247" i="2"/>
  <c r="T1247" i="2"/>
  <c r="Q1247" i="2"/>
  <c r="R1247" i="2" s="1"/>
  <c r="O1247" i="2"/>
  <c r="P1247" i="2" s="1"/>
  <c r="X1246" i="2"/>
  <c r="V1246" i="2"/>
  <c r="T1246" i="2"/>
  <c r="Q1246" i="2"/>
  <c r="R1246" i="2" s="1"/>
  <c r="O1246" i="2"/>
  <c r="P1246" i="2" s="1"/>
  <c r="X1245" i="2"/>
  <c r="V1245" i="2"/>
  <c r="T1245" i="2"/>
  <c r="Q1245" i="2"/>
  <c r="R1245" i="2" s="1"/>
  <c r="O1245" i="2"/>
  <c r="P1245" i="2" s="1"/>
  <c r="X1244" i="2"/>
  <c r="V1244" i="2"/>
  <c r="T1244" i="2"/>
  <c r="Q1244" i="2"/>
  <c r="R1244" i="2" s="1"/>
  <c r="O1244" i="2"/>
  <c r="P1244" i="2" s="1"/>
  <c r="X1243" i="2"/>
  <c r="V1243" i="2"/>
  <c r="T1243" i="2"/>
  <c r="Q1243" i="2"/>
  <c r="R1243" i="2" s="1"/>
  <c r="O1243" i="2"/>
  <c r="P1243" i="2" s="1"/>
  <c r="X1242" i="2"/>
  <c r="V1242" i="2"/>
  <c r="T1242" i="2"/>
  <c r="Q1242" i="2"/>
  <c r="R1242" i="2" s="1"/>
  <c r="O1242" i="2"/>
  <c r="P1242" i="2" s="1"/>
  <c r="X1241" i="2"/>
  <c r="V1241" i="2"/>
  <c r="T1241" i="2"/>
  <c r="Q1241" i="2"/>
  <c r="R1241" i="2" s="1"/>
  <c r="O1241" i="2"/>
  <c r="P1241" i="2" s="1"/>
  <c r="X1240" i="2"/>
  <c r="V1240" i="2"/>
  <c r="T1240" i="2"/>
  <c r="Q1240" i="2"/>
  <c r="R1240" i="2" s="1"/>
  <c r="O1240" i="2"/>
  <c r="P1240" i="2" s="1"/>
  <c r="X1239" i="2"/>
  <c r="V1239" i="2"/>
  <c r="T1239" i="2"/>
  <c r="Q1239" i="2"/>
  <c r="R1239" i="2" s="1"/>
  <c r="O1239" i="2"/>
  <c r="P1239" i="2" s="1"/>
  <c r="X1238" i="2"/>
  <c r="V1238" i="2"/>
  <c r="T1238" i="2"/>
  <c r="Q1238" i="2"/>
  <c r="R1238" i="2" s="1"/>
  <c r="O1238" i="2"/>
  <c r="P1238" i="2" s="1"/>
  <c r="X1237" i="2"/>
  <c r="V1237" i="2"/>
  <c r="T1237" i="2"/>
  <c r="Q1237" i="2"/>
  <c r="R1237" i="2" s="1"/>
  <c r="O1237" i="2"/>
  <c r="P1237" i="2" s="1"/>
  <c r="X1236" i="2"/>
  <c r="V1236" i="2"/>
  <c r="T1236" i="2"/>
  <c r="Q1236" i="2"/>
  <c r="R1236" i="2" s="1"/>
  <c r="O1236" i="2"/>
  <c r="P1236" i="2" s="1"/>
  <c r="X1235" i="2"/>
  <c r="V1235" i="2"/>
  <c r="T1235" i="2"/>
  <c r="Q1235" i="2"/>
  <c r="R1235" i="2" s="1"/>
  <c r="O1235" i="2"/>
  <c r="P1235" i="2" s="1"/>
  <c r="X1234" i="2"/>
  <c r="V1234" i="2"/>
  <c r="T1234" i="2"/>
  <c r="Q1234" i="2"/>
  <c r="R1234" i="2" s="1"/>
  <c r="O1234" i="2"/>
  <c r="P1234" i="2" s="1"/>
  <c r="X1233" i="2"/>
  <c r="V1233" i="2"/>
  <c r="T1233" i="2"/>
  <c r="Q1233" i="2"/>
  <c r="R1233" i="2" s="1"/>
  <c r="O1233" i="2"/>
  <c r="P1233" i="2" s="1"/>
  <c r="X1232" i="2"/>
  <c r="V1232" i="2"/>
  <c r="T1232" i="2"/>
  <c r="Q1232" i="2"/>
  <c r="R1232" i="2" s="1"/>
  <c r="O1232" i="2"/>
  <c r="P1232" i="2" s="1"/>
  <c r="X1231" i="2"/>
  <c r="V1231" i="2"/>
  <c r="T1231" i="2"/>
  <c r="Q1231" i="2"/>
  <c r="R1231" i="2" s="1"/>
  <c r="O1231" i="2"/>
  <c r="P1231" i="2" s="1"/>
  <c r="X1230" i="2"/>
  <c r="V1230" i="2"/>
  <c r="T1230" i="2"/>
  <c r="Q1230" i="2"/>
  <c r="R1230" i="2" s="1"/>
  <c r="O1230" i="2"/>
  <c r="P1230" i="2" s="1"/>
  <c r="X1229" i="2"/>
  <c r="V1229" i="2"/>
  <c r="T1229" i="2"/>
  <c r="Q1229" i="2"/>
  <c r="R1229" i="2" s="1"/>
  <c r="O1229" i="2"/>
  <c r="P1229" i="2" s="1"/>
  <c r="X1228" i="2"/>
  <c r="V1228" i="2"/>
  <c r="T1228" i="2"/>
  <c r="Q1228" i="2"/>
  <c r="R1228" i="2" s="1"/>
  <c r="O1228" i="2"/>
  <c r="P1228" i="2" s="1"/>
  <c r="X1227" i="2"/>
  <c r="V1227" i="2"/>
  <c r="T1227" i="2"/>
  <c r="Q1227" i="2"/>
  <c r="R1227" i="2" s="1"/>
  <c r="O1227" i="2"/>
  <c r="P1227" i="2" s="1"/>
  <c r="X1226" i="2"/>
  <c r="V1226" i="2"/>
  <c r="T1226" i="2"/>
  <c r="Q1226" i="2"/>
  <c r="R1226" i="2" s="1"/>
  <c r="O1226" i="2"/>
  <c r="P1226" i="2" s="1"/>
  <c r="X1225" i="2"/>
  <c r="V1225" i="2"/>
  <c r="T1225" i="2"/>
  <c r="Q1225" i="2"/>
  <c r="R1225" i="2" s="1"/>
  <c r="O1225" i="2"/>
  <c r="P1225" i="2" s="1"/>
  <c r="X1224" i="2"/>
  <c r="V1224" i="2"/>
  <c r="T1224" i="2"/>
  <c r="Q1224" i="2"/>
  <c r="R1224" i="2" s="1"/>
  <c r="O1224" i="2"/>
  <c r="P1224" i="2" s="1"/>
  <c r="X1223" i="2"/>
  <c r="V1223" i="2"/>
  <c r="T1223" i="2"/>
  <c r="Q1223" i="2"/>
  <c r="R1223" i="2" s="1"/>
  <c r="O1223" i="2"/>
  <c r="P1223" i="2" s="1"/>
  <c r="X1222" i="2"/>
  <c r="V1222" i="2"/>
  <c r="T1222" i="2"/>
  <c r="Q1222" i="2"/>
  <c r="R1222" i="2" s="1"/>
  <c r="O1222" i="2"/>
  <c r="P1222" i="2" s="1"/>
  <c r="X1221" i="2"/>
  <c r="V1221" i="2"/>
  <c r="T1221" i="2"/>
  <c r="Q1221" i="2"/>
  <c r="R1221" i="2" s="1"/>
  <c r="O1221" i="2"/>
  <c r="P1221" i="2" s="1"/>
  <c r="X1220" i="2"/>
  <c r="V1220" i="2"/>
  <c r="T1220" i="2"/>
  <c r="Q1220" i="2"/>
  <c r="R1220" i="2" s="1"/>
  <c r="O1220" i="2"/>
  <c r="P1220" i="2" s="1"/>
  <c r="X1219" i="2"/>
  <c r="V1219" i="2"/>
  <c r="T1219" i="2"/>
  <c r="Q1219" i="2"/>
  <c r="R1219" i="2" s="1"/>
  <c r="O1219" i="2"/>
  <c r="P1219" i="2" s="1"/>
  <c r="X1218" i="2"/>
  <c r="V1218" i="2"/>
  <c r="T1218" i="2"/>
  <c r="Q1218" i="2"/>
  <c r="R1218" i="2" s="1"/>
  <c r="O1218" i="2"/>
  <c r="P1218" i="2" s="1"/>
  <c r="X1217" i="2"/>
  <c r="V1217" i="2"/>
  <c r="T1217" i="2"/>
  <c r="Q1217" i="2"/>
  <c r="R1217" i="2" s="1"/>
  <c r="O1217" i="2"/>
  <c r="P1217" i="2" s="1"/>
  <c r="X1216" i="2"/>
  <c r="V1216" i="2"/>
  <c r="T1216" i="2"/>
  <c r="Q1216" i="2"/>
  <c r="R1216" i="2" s="1"/>
  <c r="O1216" i="2"/>
  <c r="P1216" i="2" s="1"/>
  <c r="X1215" i="2"/>
  <c r="V1215" i="2"/>
  <c r="T1215" i="2"/>
  <c r="Q1215" i="2"/>
  <c r="R1215" i="2" s="1"/>
  <c r="O1215" i="2"/>
  <c r="P1215" i="2" s="1"/>
  <c r="X1214" i="2"/>
  <c r="V1214" i="2"/>
  <c r="T1214" i="2"/>
  <c r="Q1214" i="2"/>
  <c r="R1214" i="2" s="1"/>
  <c r="O1214" i="2"/>
  <c r="P1214" i="2" s="1"/>
  <c r="X1213" i="2"/>
  <c r="V1213" i="2"/>
  <c r="T1213" i="2"/>
  <c r="Q1213" i="2"/>
  <c r="R1213" i="2" s="1"/>
  <c r="O1213" i="2"/>
  <c r="P1213" i="2" s="1"/>
  <c r="X1212" i="2"/>
  <c r="V1212" i="2"/>
  <c r="T1212" i="2"/>
  <c r="Q1212" i="2"/>
  <c r="R1212" i="2" s="1"/>
  <c r="O1212" i="2"/>
  <c r="P1212" i="2" s="1"/>
  <c r="X1211" i="2"/>
  <c r="V1211" i="2"/>
  <c r="T1211" i="2"/>
  <c r="Q1211" i="2"/>
  <c r="R1211" i="2" s="1"/>
  <c r="O1211" i="2"/>
  <c r="P1211" i="2" s="1"/>
  <c r="X1210" i="2"/>
  <c r="V1210" i="2"/>
  <c r="T1210" i="2"/>
  <c r="Q1210" i="2"/>
  <c r="R1210" i="2" s="1"/>
  <c r="O1210" i="2"/>
  <c r="P1210" i="2" s="1"/>
  <c r="X1209" i="2"/>
  <c r="V1209" i="2"/>
  <c r="T1209" i="2"/>
  <c r="Q1209" i="2"/>
  <c r="R1209" i="2" s="1"/>
  <c r="O1209" i="2"/>
  <c r="P1209" i="2" s="1"/>
  <c r="X1208" i="2"/>
  <c r="V1208" i="2"/>
  <c r="T1208" i="2"/>
  <c r="Q1208" i="2"/>
  <c r="R1208" i="2" s="1"/>
  <c r="O1208" i="2"/>
  <c r="P1208" i="2" s="1"/>
  <c r="X1207" i="2"/>
  <c r="V1207" i="2"/>
  <c r="T1207" i="2"/>
  <c r="Q1207" i="2"/>
  <c r="R1207" i="2" s="1"/>
  <c r="O1207" i="2"/>
  <c r="P1207" i="2" s="1"/>
  <c r="X1206" i="2"/>
  <c r="V1206" i="2"/>
  <c r="T1206" i="2"/>
  <c r="Q1206" i="2"/>
  <c r="R1206" i="2" s="1"/>
  <c r="O1206" i="2"/>
  <c r="P1206" i="2" s="1"/>
  <c r="X1205" i="2"/>
  <c r="V1205" i="2"/>
  <c r="T1205" i="2"/>
  <c r="Q1205" i="2"/>
  <c r="R1205" i="2" s="1"/>
  <c r="O1205" i="2"/>
  <c r="P1205" i="2" s="1"/>
  <c r="X1204" i="2"/>
  <c r="V1204" i="2"/>
  <c r="T1204" i="2"/>
  <c r="Q1204" i="2"/>
  <c r="R1204" i="2" s="1"/>
  <c r="O1204" i="2"/>
  <c r="P1204" i="2" s="1"/>
  <c r="X1203" i="2"/>
  <c r="V1203" i="2"/>
  <c r="T1203" i="2"/>
  <c r="Q1203" i="2"/>
  <c r="R1203" i="2" s="1"/>
  <c r="O1203" i="2"/>
  <c r="P1203" i="2" s="1"/>
  <c r="X1202" i="2"/>
  <c r="V1202" i="2"/>
  <c r="T1202" i="2"/>
  <c r="Q1202" i="2"/>
  <c r="R1202" i="2" s="1"/>
  <c r="O1202" i="2"/>
  <c r="P1202" i="2" s="1"/>
  <c r="X1201" i="2"/>
  <c r="V1201" i="2"/>
  <c r="T1201" i="2"/>
  <c r="Q1201" i="2"/>
  <c r="R1201" i="2" s="1"/>
  <c r="O1201" i="2"/>
  <c r="P1201" i="2" s="1"/>
  <c r="X1200" i="2"/>
  <c r="V1200" i="2"/>
  <c r="T1200" i="2"/>
  <c r="Q1200" i="2"/>
  <c r="R1200" i="2" s="1"/>
  <c r="O1200" i="2"/>
  <c r="P1200" i="2" s="1"/>
  <c r="X1199" i="2"/>
  <c r="V1199" i="2"/>
  <c r="T1199" i="2"/>
  <c r="Q1199" i="2"/>
  <c r="R1199" i="2" s="1"/>
  <c r="O1199" i="2"/>
  <c r="P1199" i="2" s="1"/>
  <c r="X1198" i="2"/>
  <c r="V1198" i="2"/>
  <c r="T1198" i="2"/>
  <c r="Q1198" i="2"/>
  <c r="R1198" i="2" s="1"/>
  <c r="O1198" i="2"/>
  <c r="P1198" i="2" s="1"/>
  <c r="X1197" i="2"/>
  <c r="V1197" i="2"/>
  <c r="T1197" i="2"/>
  <c r="Q1197" i="2"/>
  <c r="R1197" i="2" s="1"/>
  <c r="O1197" i="2"/>
  <c r="P1197" i="2" s="1"/>
  <c r="X1196" i="2"/>
  <c r="V1196" i="2"/>
  <c r="T1196" i="2"/>
  <c r="Q1196" i="2"/>
  <c r="R1196" i="2" s="1"/>
  <c r="O1196" i="2"/>
  <c r="P1196" i="2" s="1"/>
  <c r="X1195" i="2"/>
  <c r="V1195" i="2"/>
  <c r="T1195" i="2"/>
  <c r="Q1195" i="2"/>
  <c r="R1195" i="2" s="1"/>
  <c r="O1195" i="2"/>
  <c r="P1195" i="2" s="1"/>
  <c r="X1194" i="2"/>
  <c r="V1194" i="2"/>
  <c r="T1194" i="2"/>
  <c r="Q1194" i="2"/>
  <c r="R1194" i="2" s="1"/>
  <c r="O1194" i="2"/>
  <c r="P1194" i="2" s="1"/>
  <c r="X1193" i="2"/>
  <c r="V1193" i="2"/>
  <c r="T1193" i="2"/>
  <c r="Q1193" i="2"/>
  <c r="R1193" i="2" s="1"/>
  <c r="O1193" i="2"/>
  <c r="P1193" i="2" s="1"/>
  <c r="X1192" i="2"/>
  <c r="V1192" i="2"/>
  <c r="T1192" i="2"/>
  <c r="Q1192" i="2"/>
  <c r="R1192" i="2" s="1"/>
  <c r="O1192" i="2"/>
  <c r="P1192" i="2" s="1"/>
  <c r="X1191" i="2"/>
  <c r="V1191" i="2"/>
  <c r="T1191" i="2"/>
  <c r="Q1191" i="2"/>
  <c r="R1191" i="2" s="1"/>
  <c r="O1191" i="2"/>
  <c r="P1191" i="2" s="1"/>
  <c r="X1190" i="2"/>
  <c r="V1190" i="2"/>
  <c r="T1190" i="2"/>
  <c r="Q1190" i="2"/>
  <c r="R1190" i="2" s="1"/>
  <c r="O1190" i="2"/>
  <c r="P1190" i="2" s="1"/>
  <c r="X1189" i="2"/>
  <c r="V1189" i="2"/>
  <c r="T1189" i="2"/>
  <c r="Q1189" i="2"/>
  <c r="R1189" i="2" s="1"/>
  <c r="O1189" i="2"/>
  <c r="P1189" i="2" s="1"/>
  <c r="X1188" i="2"/>
  <c r="V1188" i="2"/>
  <c r="T1188" i="2"/>
  <c r="Q1188" i="2"/>
  <c r="R1188" i="2" s="1"/>
  <c r="O1188" i="2"/>
  <c r="P1188" i="2" s="1"/>
  <c r="X1187" i="2"/>
  <c r="V1187" i="2"/>
  <c r="T1187" i="2"/>
  <c r="Q1187" i="2"/>
  <c r="R1187" i="2" s="1"/>
  <c r="O1187" i="2"/>
  <c r="P1187" i="2" s="1"/>
  <c r="X1186" i="2"/>
  <c r="V1186" i="2"/>
  <c r="T1186" i="2"/>
  <c r="Q1186" i="2"/>
  <c r="R1186" i="2" s="1"/>
  <c r="O1186" i="2"/>
  <c r="P1186" i="2" s="1"/>
  <c r="X1185" i="2"/>
  <c r="V1185" i="2"/>
  <c r="T1185" i="2"/>
  <c r="Q1185" i="2"/>
  <c r="R1185" i="2" s="1"/>
  <c r="O1185" i="2"/>
  <c r="P1185" i="2" s="1"/>
  <c r="X1184" i="2"/>
  <c r="V1184" i="2"/>
  <c r="T1184" i="2"/>
  <c r="Q1184" i="2"/>
  <c r="R1184" i="2" s="1"/>
  <c r="O1184" i="2"/>
  <c r="P1184" i="2" s="1"/>
  <c r="X1183" i="2"/>
  <c r="V1183" i="2"/>
  <c r="T1183" i="2"/>
  <c r="Q1183" i="2"/>
  <c r="R1183" i="2" s="1"/>
  <c r="O1183" i="2"/>
  <c r="P1183" i="2" s="1"/>
  <c r="X1182" i="2"/>
  <c r="V1182" i="2"/>
  <c r="T1182" i="2"/>
  <c r="Q1182" i="2"/>
  <c r="R1182" i="2" s="1"/>
  <c r="O1182" i="2"/>
  <c r="P1182" i="2" s="1"/>
  <c r="X1181" i="2"/>
  <c r="V1181" i="2"/>
  <c r="T1181" i="2"/>
  <c r="Q1181" i="2"/>
  <c r="R1181" i="2" s="1"/>
  <c r="O1181" i="2"/>
  <c r="P1181" i="2" s="1"/>
  <c r="X1180" i="2"/>
  <c r="V1180" i="2"/>
  <c r="T1180" i="2"/>
  <c r="Q1180" i="2"/>
  <c r="R1180" i="2" s="1"/>
  <c r="O1180" i="2"/>
  <c r="P1180" i="2" s="1"/>
  <c r="X1179" i="2"/>
  <c r="V1179" i="2"/>
  <c r="T1179" i="2"/>
  <c r="Q1179" i="2"/>
  <c r="R1179" i="2" s="1"/>
  <c r="O1179" i="2"/>
  <c r="P1179" i="2" s="1"/>
  <c r="X1178" i="2"/>
  <c r="V1178" i="2"/>
  <c r="T1178" i="2"/>
  <c r="Q1178" i="2"/>
  <c r="R1178" i="2" s="1"/>
  <c r="O1178" i="2"/>
  <c r="P1178" i="2" s="1"/>
  <c r="X1177" i="2"/>
  <c r="V1177" i="2"/>
  <c r="T1177" i="2"/>
  <c r="Q1177" i="2"/>
  <c r="R1177" i="2" s="1"/>
  <c r="O1177" i="2"/>
  <c r="P1177" i="2" s="1"/>
  <c r="X1176" i="2"/>
  <c r="V1176" i="2"/>
  <c r="T1176" i="2"/>
  <c r="Q1176" i="2"/>
  <c r="R1176" i="2" s="1"/>
  <c r="O1176" i="2"/>
  <c r="P1176" i="2" s="1"/>
  <c r="X1175" i="2"/>
  <c r="V1175" i="2"/>
  <c r="T1175" i="2"/>
  <c r="Q1175" i="2"/>
  <c r="R1175" i="2" s="1"/>
  <c r="O1175" i="2"/>
  <c r="P1175" i="2" s="1"/>
  <c r="X1174" i="2"/>
  <c r="V1174" i="2"/>
  <c r="T1174" i="2"/>
  <c r="Q1174" i="2"/>
  <c r="R1174" i="2" s="1"/>
  <c r="O1174" i="2"/>
  <c r="P1174" i="2" s="1"/>
  <c r="X1173" i="2"/>
  <c r="V1173" i="2"/>
  <c r="T1173" i="2"/>
  <c r="Q1173" i="2"/>
  <c r="R1173" i="2" s="1"/>
  <c r="O1173" i="2"/>
  <c r="P1173" i="2" s="1"/>
  <c r="X1172" i="2"/>
  <c r="V1172" i="2"/>
  <c r="T1172" i="2"/>
  <c r="Q1172" i="2"/>
  <c r="R1172" i="2" s="1"/>
  <c r="O1172" i="2"/>
  <c r="P1172" i="2" s="1"/>
  <c r="X1171" i="2"/>
  <c r="V1171" i="2"/>
  <c r="T1171" i="2"/>
  <c r="Q1171" i="2"/>
  <c r="R1171" i="2" s="1"/>
  <c r="O1171" i="2"/>
  <c r="P1171" i="2" s="1"/>
  <c r="X1170" i="2"/>
  <c r="V1170" i="2"/>
  <c r="T1170" i="2"/>
  <c r="Q1170" i="2"/>
  <c r="R1170" i="2" s="1"/>
  <c r="O1170" i="2"/>
  <c r="P1170" i="2" s="1"/>
  <c r="X1169" i="2"/>
  <c r="V1169" i="2"/>
  <c r="T1169" i="2"/>
  <c r="Q1169" i="2"/>
  <c r="R1169" i="2" s="1"/>
  <c r="O1169" i="2"/>
  <c r="P1169" i="2" s="1"/>
  <c r="X1168" i="2"/>
  <c r="V1168" i="2"/>
  <c r="T1168" i="2"/>
  <c r="Q1168" i="2"/>
  <c r="R1168" i="2" s="1"/>
  <c r="O1168" i="2"/>
  <c r="P1168" i="2" s="1"/>
  <c r="X1167" i="2"/>
  <c r="V1167" i="2"/>
  <c r="T1167" i="2"/>
  <c r="Q1167" i="2"/>
  <c r="R1167" i="2" s="1"/>
  <c r="O1167" i="2"/>
  <c r="P1167" i="2" s="1"/>
  <c r="X1166" i="2"/>
  <c r="V1166" i="2"/>
  <c r="T1166" i="2"/>
  <c r="Q1166" i="2"/>
  <c r="R1166" i="2" s="1"/>
  <c r="O1166" i="2"/>
  <c r="P1166" i="2" s="1"/>
  <c r="X1165" i="2"/>
  <c r="V1165" i="2"/>
  <c r="T1165" i="2"/>
  <c r="Q1165" i="2"/>
  <c r="R1165" i="2" s="1"/>
  <c r="O1165" i="2"/>
  <c r="P1165" i="2" s="1"/>
  <c r="X1164" i="2"/>
  <c r="V1164" i="2"/>
  <c r="T1164" i="2"/>
  <c r="Q1164" i="2"/>
  <c r="R1164" i="2" s="1"/>
  <c r="O1164" i="2"/>
  <c r="P1164" i="2" s="1"/>
  <c r="X1163" i="2"/>
  <c r="V1163" i="2"/>
  <c r="T1163" i="2"/>
  <c r="Q1163" i="2"/>
  <c r="R1163" i="2" s="1"/>
  <c r="O1163" i="2"/>
  <c r="P1163" i="2" s="1"/>
  <c r="X1162" i="2"/>
  <c r="V1162" i="2"/>
  <c r="T1162" i="2"/>
  <c r="Q1162" i="2"/>
  <c r="R1162" i="2" s="1"/>
  <c r="O1162" i="2"/>
  <c r="P1162" i="2" s="1"/>
  <c r="X1161" i="2"/>
  <c r="V1161" i="2"/>
  <c r="T1161" i="2"/>
  <c r="Q1161" i="2"/>
  <c r="R1161" i="2" s="1"/>
  <c r="O1161" i="2"/>
  <c r="P1161" i="2" s="1"/>
  <c r="X1160" i="2"/>
  <c r="V1160" i="2"/>
  <c r="T1160" i="2"/>
  <c r="Q1160" i="2"/>
  <c r="R1160" i="2" s="1"/>
  <c r="O1160" i="2"/>
  <c r="P1160" i="2" s="1"/>
  <c r="X1159" i="2"/>
  <c r="V1159" i="2"/>
  <c r="T1159" i="2"/>
  <c r="Q1159" i="2"/>
  <c r="R1159" i="2" s="1"/>
  <c r="O1159" i="2"/>
  <c r="P1159" i="2" s="1"/>
  <c r="X1158" i="2"/>
  <c r="V1158" i="2"/>
  <c r="T1158" i="2"/>
  <c r="Q1158" i="2"/>
  <c r="R1158" i="2" s="1"/>
  <c r="O1158" i="2"/>
  <c r="P1158" i="2" s="1"/>
  <c r="X1157" i="2"/>
  <c r="V1157" i="2"/>
  <c r="T1157" i="2"/>
  <c r="Q1157" i="2"/>
  <c r="R1157" i="2" s="1"/>
  <c r="O1157" i="2"/>
  <c r="P1157" i="2" s="1"/>
  <c r="X1156" i="2"/>
  <c r="V1156" i="2"/>
  <c r="T1156" i="2"/>
  <c r="Q1156" i="2"/>
  <c r="R1156" i="2" s="1"/>
  <c r="O1156" i="2"/>
  <c r="P1156" i="2" s="1"/>
  <c r="X1155" i="2"/>
  <c r="V1155" i="2"/>
  <c r="T1155" i="2"/>
  <c r="Q1155" i="2"/>
  <c r="R1155" i="2" s="1"/>
  <c r="O1155" i="2"/>
  <c r="P1155" i="2" s="1"/>
  <c r="X1154" i="2"/>
  <c r="V1154" i="2"/>
  <c r="T1154" i="2"/>
  <c r="Q1154" i="2"/>
  <c r="R1154" i="2" s="1"/>
  <c r="O1154" i="2"/>
  <c r="P1154" i="2" s="1"/>
  <c r="X1153" i="2"/>
  <c r="V1153" i="2"/>
  <c r="T1153" i="2"/>
  <c r="Q1153" i="2"/>
  <c r="R1153" i="2" s="1"/>
  <c r="O1153" i="2"/>
  <c r="P1153" i="2" s="1"/>
  <c r="X1152" i="2"/>
  <c r="V1152" i="2"/>
  <c r="T1152" i="2"/>
  <c r="Q1152" i="2"/>
  <c r="R1152" i="2" s="1"/>
  <c r="O1152" i="2"/>
  <c r="P1152" i="2" s="1"/>
  <c r="X1151" i="2"/>
  <c r="V1151" i="2"/>
  <c r="T1151" i="2"/>
  <c r="Q1151" i="2"/>
  <c r="R1151" i="2" s="1"/>
  <c r="O1151" i="2"/>
  <c r="P1151" i="2" s="1"/>
  <c r="X1150" i="2"/>
  <c r="V1150" i="2"/>
  <c r="T1150" i="2"/>
  <c r="Q1150" i="2"/>
  <c r="R1150" i="2" s="1"/>
  <c r="O1150" i="2"/>
  <c r="P1150" i="2" s="1"/>
  <c r="X1149" i="2"/>
  <c r="V1149" i="2"/>
  <c r="T1149" i="2"/>
  <c r="Q1149" i="2"/>
  <c r="R1149" i="2" s="1"/>
  <c r="O1149" i="2"/>
  <c r="P1149" i="2" s="1"/>
  <c r="X1148" i="2"/>
  <c r="V1148" i="2"/>
  <c r="T1148" i="2"/>
  <c r="Q1148" i="2"/>
  <c r="R1148" i="2" s="1"/>
  <c r="O1148" i="2"/>
  <c r="P1148" i="2" s="1"/>
  <c r="X1147" i="2"/>
  <c r="V1147" i="2"/>
  <c r="T1147" i="2"/>
  <c r="Q1147" i="2"/>
  <c r="R1147" i="2" s="1"/>
  <c r="O1147" i="2"/>
  <c r="P1147" i="2" s="1"/>
  <c r="X1146" i="2"/>
  <c r="V1146" i="2"/>
  <c r="T1146" i="2"/>
  <c r="Q1146" i="2"/>
  <c r="R1146" i="2" s="1"/>
  <c r="O1146" i="2"/>
  <c r="P1146" i="2" s="1"/>
  <c r="X1145" i="2"/>
  <c r="V1145" i="2"/>
  <c r="T1145" i="2"/>
  <c r="Q1145" i="2"/>
  <c r="R1145" i="2" s="1"/>
  <c r="O1145" i="2"/>
  <c r="P1145" i="2" s="1"/>
  <c r="X1144" i="2"/>
  <c r="V1144" i="2"/>
  <c r="T1144" i="2"/>
  <c r="Q1144" i="2"/>
  <c r="R1144" i="2" s="1"/>
  <c r="O1144" i="2"/>
  <c r="P1144" i="2" s="1"/>
  <c r="X1143" i="2"/>
  <c r="V1143" i="2"/>
  <c r="T1143" i="2"/>
  <c r="Q1143" i="2"/>
  <c r="R1143" i="2" s="1"/>
  <c r="O1143" i="2"/>
  <c r="P1143" i="2" s="1"/>
  <c r="X1142" i="2"/>
  <c r="V1142" i="2"/>
  <c r="T1142" i="2"/>
  <c r="Q1142" i="2"/>
  <c r="R1142" i="2" s="1"/>
  <c r="O1142" i="2"/>
  <c r="P1142" i="2" s="1"/>
  <c r="X1141" i="2"/>
  <c r="V1141" i="2"/>
  <c r="T1141" i="2"/>
  <c r="Q1141" i="2"/>
  <c r="R1141" i="2" s="1"/>
  <c r="O1141" i="2"/>
  <c r="P1141" i="2" s="1"/>
  <c r="X1140" i="2"/>
  <c r="V1140" i="2"/>
  <c r="T1140" i="2"/>
  <c r="Q1140" i="2"/>
  <c r="R1140" i="2" s="1"/>
  <c r="O1140" i="2"/>
  <c r="P1140" i="2" s="1"/>
  <c r="X1139" i="2"/>
  <c r="V1139" i="2"/>
  <c r="T1139" i="2"/>
  <c r="Q1139" i="2"/>
  <c r="R1139" i="2" s="1"/>
  <c r="O1139" i="2"/>
  <c r="P1139" i="2" s="1"/>
  <c r="X1138" i="2"/>
  <c r="V1138" i="2"/>
  <c r="T1138" i="2"/>
  <c r="Q1138" i="2"/>
  <c r="R1138" i="2" s="1"/>
  <c r="O1138" i="2"/>
  <c r="P1138" i="2" s="1"/>
  <c r="X1137" i="2"/>
  <c r="V1137" i="2"/>
  <c r="T1137" i="2"/>
  <c r="Q1137" i="2"/>
  <c r="R1137" i="2" s="1"/>
  <c r="O1137" i="2"/>
  <c r="P1137" i="2" s="1"/>
  <c r="X1136" i="2"/>
  <c r="V1136" i="2"/>
  <c r="T1136" i="2"/>
  <c r="Q1136" i="2"/>
  <c r="R1136" i="2" s="1"/>
  <c r="O1136" i="2"/>
  <c r="P1136" i="2" s="1"/>
  <c r="X1135" i="2"/>
  <c r="V1135" i="2"/>
  <c r="T1135" i="2"/>
  <c r="Q1135" i="2"/>
  <c r="R1135" i="2" s="1"/>
  <c r="O1135" i="2"/>
  <c r="P1135" i="2" s="1"/>
  <c r="X1134" i="2"/>
  <c r="V1134" i="2"/>
  <c r="T1134" i="2"/>
  <c r="Q1134" i="2"/>
  <c r="R1134" i="2" s="1"/>
  <c r="O1134" i="2"/>
  <c r="P1134" i="2" s="1"/>
  <c r="X1133" i="2"/>
  <c r="V1133" i="2"/>
  <c r="T1133" i="2"/>
  <c r="Q1133" i="2"/>
  <c r="R1133" i="2" s="1"/>
  <c r="O1133" i="2"/>
  <c r="P1133" i="2" s="1"/>
  <c r="X1132" i="2"/>
  <c r="V1132" i="2"/>
  <c r="T1132" i="2"/>
  <c r="Q1132" i="2"/>
  <c r="R1132" i="2" s="1"/>
  <c r="O1132" i="2"/>
  <c r="P1132" i="2" s="1"/>
  <c r="X1131" i="2"/>
  <c r="V1131" i="2"/>
  <c r="T1131" i="2"/>
  <c r="Q1131" i="2"/>
  <c r="R1131" i="2" s="1"/>
  <c r="O1131" i="2"/>
  <c r="P1131" i="2" s="1"/>
  <c r="X1130" i="2"/>
  <c r="V1130" i="2"/>
  <c r="T1130" i="2"/>
  <c r="Q1130" i="2"/>
  <c r="R1130" i="2" s="1"/>
  <c r="O1130" i="2"/>
  <c r="P1130" i="2" s="1"/>
  <c r="X1129" i="2"/>
  <c r="V1129" i="2"/>
  <c r="T1129" i="2"/>
  <c r="Q1129" i="2"/>
  <c r="R1129" i="2" s="1"/>
  <c r="O1129" i="2"/>
  <c r="P1129" i="2" s="1"/>
  <c r="X1128" i="2"/>
  <c r="V1128" i="2"/>
  <c r="T1128" i="2"/>
  <c r="Q1128" i="2"/>
  <c r="R1128" i="2" s="1"/>
  <c r="O1128" i="2"/>
  <c r="P1128" i="2" s="1"/>
  <c r="X1127" i="2"/>
  <c r="V1127" i="2"/>
  <c r="T1127" i="2"/>
  <c r="Q1127" i="2"/>
  <c r="R1127" i="2" s="1"/>
  <c r="O1127" i="2"/>
  <c r="P1127" i="2" s="1"/>
  <c r="X1126" i="2"/>
  <c r="V1126" i="2"/>
  <c r="T1126" i="2"/>
  <c r="Q1126" i="2"/>
  <c r="R1126" i="2" s="1"/>
  <c r="O1126" i="2"/>
  <c r="P1126" i="2" s="1"/>
  <c r="X1125" i="2"/>
  <c r="V1125" i="2"/>
  <c r="T1125" i="2"/>
  <c r="Q1125" i="2"/>
  <c r="R1125" i="2" s="1"/>
  <c r="O1125" i="2"/>
  <c r="P1125" i="2" s="1"/>
  <c r="X1124" i="2"/>
  <c r="V1124" i="2"/>
  <c r="T1124" i="2"/>
  <c r="Q1124" i="2"/>
  <c r="R1124" i="2" s="1"/>
  <c r="O1124" i="2"/>
  <c r="P1124" i="2" s="1"/>
  <c r="X1123" i="2"/>
  <c r="V1123" i="2"/>
  <c r="T1123" i="2"/>
  <c r="Q1123" i="2"/>
  <c r="R1123" i="2" s="1"/>
  <c r="O1123" i="2"/>
  <c r="P1123" i="2" s="1"/>
  <c r="X1122" i="2"/>
  <c r="V1122" i="2"/>
  <c r="T1122" i="2"/>
  <c r="Q1122" i="2"/>
  <c r="R1122" i="2" s="1"/>
  <c r="O1122" i="2"/>
  <c r="P1122" i="2" s="1"/>
  <c r="X1121" i="2"/>
  <c r="V1121" i="2"/>
  <c r="T1121" i="2"/>
  <c r="Q1121" i="2"/>
  <c r="R1121" i="2" s="1"/>
  <c r="O1121" i="2"/>
  <c r="P1121" i="2" s="1"/>
  <c r="X1120" i="2"/>
  <c r="V1120" i="2"/>
  <c r="T1120" i="2"/>
  <c r="Q1120" i="2"/>
  <c r="R1120" i="2" s="1"/>
  <c r="O1120" i="2"/>
  <c r="P1120" i="2" s="1"/>
  <c r="X1119" i="2"/>
  <c r="V1119" i="2"/>
  <c r="T1119" i="2"/>
  <c r="Q1119" i="2"/>
  <c r="R1119" i="2" s="1"/>
  <c r="O1119" i="2"/>
  <c r="P1119" i="2" s="1"/>
  <c r="X1118" i="2"/>
  <c r="V1118" i="2"/>
  <c r="T1118" i="2"/>
  <c r="Q1118" i="2"/>
  <c r="R1118" i="2" s="1"/>
  <c r="O1118" i="2"/>
  <c r="P1118" i="2" s="1"/>
  <c r="X1117" i="2"/>
  <c r="V1117" i="2"/>
  <c r="T1117" i="2"/>
  <c r="Q1117" i="2"/>
  <c r="R1117" i="2" s="1"/>
  <c r="O1117" i="2"/>
  <c r="P1117" i="2" s="1"/>
  <c r="X1116" i="2"/>
  <c r="V1116" i="2"/>
  <c r="T1116" i="2"/>
  <c r="Q1116" i="2"/>
  <c r="R1116" i="2" s="1"/>
  <c r="O1116" i="2"/>
  <c r="P1116" i="2" s="1"/>
  <c r="X1115" i="2"/>
  <c r="V1115" i="2"/>
  <c r="T1115" i="2"/>
  <c r="Q1115" i="2"/>
  <c r="R1115" i="2" s="1"/>
  <c r="O1115" i="2"/>
  <c r="P1115" i="2" s="1"/>
  <c r="X1114" i="2"/>
  <c r="V1114" i="2"/>
  <c r="T1114" i="2"/>
  <c r="Q1114" i="2"/>
  <c r="R1114" i="2" s="1"/>
  <c r="O1114" i="2"/>
  <c r="P1114" i="2" s="1"/>
  <c r="X1113" i="2"/>
  <c r="V1113" i="2"/>
  <c r="T1113" i="2"/>
  <c r="Q1113" i="2"/>
  <c r="R1113" i="2" s="1"/>
  <c r="O1113" i="2"/>
  <c r="P1113" i="2" s="1"/>
  <c r="X1112" i="2"/>
  <c r="V1112" i="2"/>
  <c r="T1112" i="2"/>
  <c r="Q1112" i="2"/>
  <c r="R1112" i="2" s="1"/>
  <c r="O1112" i="2"/>
  <c r="P1112" i="2" s="1"/>
  <c r="X1111" i="2"/>
  <c r="V1111" i="2"/>
  <c r="T1111" i="2"/>
  <c r="Q1111" i="2"/>
  <c r="R1111" i="2" s="1"/>
  <c r="O1111" i="2"/>
  <c r="P1111" i="2" s="1"/>
  <c r="X1110" i="2"/>
  <c r="V1110" i="2"/>
  <c r="T1110" i="2"/>
  <c r="Q1110" i="2"/>
  <c r="R1110" i="2" s="1"/>
  <c r="O1110" i="2"/>
  <c r="P1110" i="2" s="1"/>
  <c r="X1109" i="2"/>
  <c r="V1109" i="2"/>
  <c r="T1109" i="2"/>
  <c r="Q1109" i="2"/>
  <c r="R1109" i="2" s="1"/>
  <c r="O1109" i="2"/>
  <c r="P1109" i="2" s="1"/>
  <c r="X1108" i="2"/>
  <c r="V1108" i="2"/>
  <c r="T1108" i="2"/>
  <c r="Q1108" i="2"/>
  <c r="R1108" i="2" s="1"/>
  <c r="O1108" i="2"/>
  <c r="P1108" i="2" s="1"/>
  <c r="X1107" i="2"/>
  <c r="V1107" i="2"/>
  <c r="T1107" i="2"/>
  <c r="Q1107" i="2"/>
  <c r="R1107" i="2" s="1"/>
  <c r="O1107" i="2"/>
  <c r="P1107" i="2" s="1"/>
  <c r="X1106" i="2"/>
  <c r="V1106" i="2"/>
  <c r="T1106" i="2"/>
  <c r="Q1106" i="2"/>
  <c r="R1106" i="2" s="1"/>
  <c r="O1106" i="2"/>
  <c r="P1106" i="2" s="1"/>
  <c r="X1105" i="2"/>
  <c r="V1105" i="2"/>
  <c r="T1105" i="2"/>
  <c r="Q1105" i="2"/>
  <c r="R1105" i="2" s="1"/>
  <c r="O1105" i="2"/>
  <c r="P1105" i="2" s="1"/>
  <c r="X1104" i="2"/>
  <c r="V1104" i="2"/>
  <c r="T1104" i="2"/>
  <c r="Q1104" i="2"/>
  <c r="R1104" i="2" s="1"/>
  <c r="O1104" i="2"/>
  <c r="P1104" i="2" s="1"/>
  <c r="X1103" i="2"/>
  <c r="V1103" i="2"/>
  <c r="T1103" i="2"/>
  <c r="Q1103" i="2"/>
  <c r="R1103" i="2" s="1"/>
  <c r="O1103" i="2"/>
  <c r="P1103" i="2" s="1"/>
  <c r="X1102" i="2"/>
  <c r="V1102" i="2"/>
  <c r="T1102" i="2"/>
  <c r="Q1102" i="2"/>
  <c r="R1102" i="2" s="1"/>
  <c r="O1102" i="2"/>
  <c r="P1102" i="2" s="1"/>
  <c r="X1101" i="2"/>
  <c r="V1101" i="2"/>
  <c r="T1101" i="2"/>
  <c r="Q1101" i="2"/>
  <c r="R1101" i="2" s="1"/>
  <c r="O1101" i="2"/>
  <c r="P1101" i="2" s="1"/>
  <c r="X1100" i="2"/>
  <c r="V1100" i="2"/>
  <c r="T1100" i="2"/>
  <c r="Q1100" i="2"/>
  <c r="R1100" i="2" s="1"/>
  <c r="O1100" i="2"/>
  <c r="P1100" i="2" s="1"/>
  <c r="X1099" i="2"/>
  <c r="V1099" i="2"/>
  <c r="T1099" i="2"/>
  <c r="Q1099" i="2"/>
  <c r="R1099" i="2" s="1"/>
  <c r="O1099" i="2"/>
  <c r="P1099" i="2" s="1"/>
  <c r="X1098" i="2"/>
  <c r="V1098" i="2"/>
  <c r="T1098" i="2"/>
  <c r="Q1098" i="2"/>
  <c r="R1098" i="2" s="1"/>
  <c r="O1098" i="2"/>
  <c r="P1098" i="2" s="1"/>
  <c r="X1097" i="2"/>
  <c r="V1097" i="2"/>
  <c r="T1097" i="2"/>
  <c r="Q1097" i="2"/>
  <c r="R1097" i="2" s="1"/>
  <c r="O1097" i="2"/>
  <c r="P1097" i="2" s="1"/>
  <c r="X1096" i="2"/>
  <c r="V1096" i="2"/>
  <c r="T1096" i="2"/>
  <c r="Q1096" i="2"/>
  <c r="R1096" i="2" s="1"/>
  <c r="O1096" i="2"/>
  <c r="P1096" i="2" s="1"/>
  <c r="X1095" i="2"/>
  <c r="V1095" i="2"/>
  <c r="T1095" i="2"/>
  <c r="Q1095" i="2"/>
  <c r="R1095" i="2" s="1"/>
  <c r="O1095" i="2"/>
  <c r="P1095" i="2" s="1"/>
  <c r="X1094" i="2"/>
  <c r="V1094" i="2"/>
  <c r="T1094" i="2"/>
  <c r="Q1094" i="2"/>
  <c r="R1094" i="2" s="1"/>
  <c r="O1094" i="2"/>
  <c r="P1094" i="2" s="1"/>
  <c r="X1093" i="2"/>
  <c r="V1093" i="2"/>
  <c r="T1093" i="2"/>
  <c r="Q1093" i="2"/>
  <c r="R1093" i="2" s="1"/>
  <c r="O1093" i="2"/>
  <c r="P1093" i="2" s="1"/>
  <c r="X1092" i="2"/>
  <c r="V1092" i="2"/>
  <c r="T1092" i="2"/>
  <c r="Q1092" i="2"/>
  <c r="R1092" i="2" s="1"/>
  <c r="O1092" i="2"/>
  <c r="P1092" i="2" s="1"/>
  <c r="X1091" i="2"/>
  <c r="V1091" i="2"/>
  <c r="T1091" i="2"/>
  <c r="Q1091" i="2"/>
  <c r="R1091" i="2" s="1"/>
  <c r="O1091" i="2"/>
  <c r="P1091" i="2" s="1"/>
  <c r="X1090" i="2"/>
  <c r="V1090" i="2"/>
  <c r="T1090" i="2"/>
  <c r="Q1090" i="2"/>
  <c r="R1090" i="2" s="1"/>
  <c r="O1090" i="2"/>
  <c r="P1090" i="2" s="1"/>
  <c r="X1089" i="2"/>
  <c r="V1089" i="2"/>
  <c r="T1089" i="2"/>
  <c r="Q1089" i="2"/>
  <c r="R1089" i="2" s="1"/>
  <c r="O1089" i="2"/>
  <c r="P1089" i="2" s="1"/>
  <c r="X1088" i="2"/>
  <c r="V1088" i="2"/>
  <c r="T1088" i="2"/>
  <c r="Q1088" i="2"/>
  <c r="R1088" i="2" s="1"/>
  <c r="O1088" i="2"/>
  <c r="P1088" i="2" s="1"/>
  <c r="X1087" i="2"/>
  <c r="V1087" i="2"/>
  <c r="T1087" i="2"/>
  <c r="Q1087" i="2"/>
  <c r="R1087" i="2" s="1"/>
  <c r="O1087" i="2"/>
  <c r="P1087" i="2" s="1"/>
  <c r="X1086" i="2"/>
  <c r="V1086" i="2"/>
  <c r="T1086" i="2"/>
  <c r="Q1086" i="2"/>
  <c r="R1086" i="2" s="1"/>
  <c r="O1086" i="2"/>
  <c r="P1086" i="2" s="1"/>
  <c r="X1085" i="2"/>
  <c r="V1085" i="2"/>
  <c r="T1085" i="2"/>
  <c r="Q1085" i="2"/>
  <c r="R1085" i="2" s="1"/>
  <c r="O1085" i="2"/>
  <c r="P1085" i="2" s="1"/>
  <c r="X1084" i="2"/>
  <c r="V1084" i="2"/>
  <c r="T1084" i="2"/>
  <c r="Q1084" i="2"/>
  <c r="R1084" i="2" s="1"/>
  <c r="O1084" i="2"/>
  <c r="P1084" i="2" s="1"/>
  <c r="X1083" i="2"/>
  <c r="V1083" i="2"/>
  <c r="T1083" i="2"/>
  <c r="Q1083" i="2"/>
  <c r="R1083" i="2" s="1"/>
  <c r="O1083" i="2"/>
  <c r="P1083" i="2" s="1"/>
  <c r="X1082" i="2"/>
  <c r="V1082" i="2"/>
  <c r="T1082" i="2"/>
  <c r="Q1082" i="2"/>
  <c r="R1082" i="2" s="1"/>
  <c r="O1082" i="2"/>
  <c r="P1082" i="2" s="1"/>
  <c r="X1081" i="2"/>
  <c r="V1081" i="2"/>
  <c r="T1081" i="2"/>
  <c r="Q1081" i="2"/>
  <c r="R1081" i="2" s="1"/>
  <c r="O1081" i="2"/>
  <c r="P1081" i="2" s="1"/>
  <c r="X1080" i="2"/>
  <c r="V1080" i="2"/>
  <c r="T1080" i="2"/>
  <c r="Q1080" i="2"/>
  <c r="R1080" i="2" s="1"/>
  <c r="O1080" i="2"/>
  <c r="P1080" i="2" s="1"/>
  <c r="X1079" i="2"/>
  <c r="V1079" i="2"/>
  <c r="T1079" i="2"/>
  <c r="Q1079" i="2"/>
  <c r="R1079" i="2" s="1"/>
  <c r="O1079" i="2"/>
  <c r="P1079" i="2" s="1"/>
  <c r="X1078" i="2"/>
  <c r="V1078" i="2"/>
  <c r="T1078" i="2"/>
  <c r="Q1078" i="2"/>
  <c r="R1078" i="2" s="1"/>
  <c r="O1078" i="2"/>
  <c r="P1078" i="2" s="1"/>
  <c r="X1077" i="2"/>
  <c r="V1077" i="2"/>
  <c r="T1077" i="2"/>
  <c r="Q1077" i="2"/>
  <c r="R1077" i="2" s="1"/>
  <c r="O1077" i="2"/>
  <c r="P1077" i="2" s="1"/>
  <c r="X1076" i="2"/>
  <c r="V1076" i="2"/>
  <c r="T1076" i="2"/>
  <c r="Q1076" i="2"/>
  <c r="R1076" i="2" s="1"/>
  <c r="O1076" i="2"/>
  <c r="P1076" i="2" s="1"/>
  <c r="X1075" i="2"/>
  <c r="V1075" i="2"/>
  <c r="T1075" i="2"/>
  <c r="Q1075" i="2"/>
  <c r="R1075" i="2" s="1"/>
  <c r="O1075" i="2"/>
  <c r="P1075" i="2" s="1"/>
  <c r="X1074" i="2"/>
  <c r="V1074" i="2"/>
  <c r="T1074" i="2"/>
  <c r="Q1074" i="2"/>
  <c r="R1074" i="2" s="1"/>
  <c r="O1074" i="2"/>
  <c r="P1074" i="2" s="1"/>
  <c r="X1073" i="2"/>
  <c r="V1073" i="2"/>
  <c r="T1073" i="2"/>
  <c r="Q1073" i="2"/>
  <c r="R1073" i="2" s="1"/>
  <c r="O1073" i="2"/>
  <c r="P1073" i="2" s="1"/>
  <c r="X1072" i="2"/>
  <c r="V1072" i="2"/>
  <c r="T1072" i="2"/>
  <c r="Q1072" i="2"/>
  <c r="R1072" i="2" s="1"/>
  <c r="O1072" i="2"/>
  <c r="P1072" i="2" s="1"/>
  <c r="X1071" i="2"/>
  <c r="V1071" i="2"/>
  <c r="T1071" i="2"/>
  <c r="Q1071" i="2"/>
  <c r="R1071" i="2" s="1"/>
  <c r="O1071" i="2"/>
  <c r="P1071" i="2" s="1"/>
  <c r="X1070" i="2"/>
  <c r="V1070" i="2"/>
  <c r="T1070" i="2"/>
  <c r="Q1070" i="2"/>
  <c r="R1070" i="2" s="1"/>
  <c r="O1070" i="2"/>
  <c r="P1070" i="2" s="1"/>
  <c r="X1069" i="2"/>
  <c r="V1069" i="2"/>
  <c r="T1069" i="2"/>
  <c r="Q1069" i="2"/>
  <c r="R1069" i="2" s="1"/>
  <c r="O1069" i="2"/>
  <c r="P1069" i="2" s="1"/>
  <c r="X1068" i="2"/>
  <c r="V1068" i="2"/>
  <c r="T1068" i="2"/>
  <c r="Q1068" i="2"/>
  <c r="R1068" i="2" s="1"/>
  <c r="O1068" i="2"/>
  <c r="P1068" i="2" s="1"/>
  <c r="X1067" i="2"/>
  <c r="V1067" i="2"/>
  <c r="T1067" i="2"/>
  <c r="Q1067" i="2"/>
  <c r="R1067" i="2" s="1"/>
  <c r="O1067" i="2"/>
  <c r="P1067" i="2" s="1"/>
  <c r="X1066" i="2"/>
  <c r="V1066" i="2"/>
  <c r="T1066" i="2"/>
  <c r="Q1066" i="2"/>
  <c r="R1066" i="2" s="1"/>
  <c r="O1066" i="2"/>
  <c r="P1066" i="2" s="1"/>
  <c r="X1065" i="2"/>
  <c r="V1065" i="2"/>
  <c r="T1065" i="2"/>
  <c r="Q1065" i="2"/>
  <c r="R1065" i="2" s="1"/>
  <c r="O1065" i="2"/>
  <c r="P1065" i="2" s="1"/>
  <c r="X1064" i="2"/>
  <c r="V1064" i="2"/>
  <c r="T1064" i="2"/>
  <c r="Q1064" i="2"/>
  <c r="R1064" i="2" s="1"/>
  <c r="O1064" i="2"/>
  <c r="P1064" i="2" s="1"/>
  <c r="X1063" i="2"/>
  <c r="V1063" i="2"/>
  <c r="T1063" i="2"/>
  <c r="Q1063" i="2"/>
  <c r="R1063" i="2" s="1"/>
  <c r="O1063" i="2"/>
  <c r="P1063" i="2" s="1"/>
  <c r="X1062" i="2"/>
  <c r="V1062" i="2"/>
  <c r="T1062" i="2"/>
  <c r="Q1062" i="2"/>
  <c r="R1062" i="2" s="1"/>
  <c r="O1062" i="2"/>
  <c r="P1062" i="2" s="1"/>
  <c r="X1061" i="2"/>
  <c r="V1061" i="2"/>
  <c r="T1061" i="2"/>
  <c r="Q1061" i="2"/>
  <c r="R1061" i="2" s="1"/>
  <c r="O1061" i="2"/>
  <c r="P1061" i="2" s="1"/>
  <c r="X1060" i="2"/>
  <c r="V1060" i="2"/>
  <c r="T1060" i="2"/>
  <c r="Q1060" i="2"/>
  <c r="R1060" i="2" s="1"/>
  <c r="O1060" i="2"/>
  <c r="P1060" i="2" s="1"/>
  <c r="X1059" i="2"/>
  <c r="V1059" i="2"/>
  <c r="T1059" i="2"/>
  <c r="Q1059" i="2"/>
  <c r="R1059" i="2" s="1"/>
  <c r="O1059" i="2"/>
  <c r="P1059" i="2" s="1"/>
  <c r="X1058" i="2"/>
  <c r="V1058" i="2"/>
  <c r="T1058" i="2"/>
  <c r="Q1058" i="2"/>
  <c r="R1058" i="2" s="1"/>
  <c r="O1058" i="2"/>
  <c r="P1058" i="2" s="1"/>
  <c r="X1057" i="2"/>
  <c r="V1057" i="2"/>
  <c r="T1057" i="2"/>
  <c r="Q1057" i="2"/>
  <c r="R1057" i="2" s="1"/>
  <c r="O1057" i="2"/>
  <c r="P1057" i="2" s="1"/>
  <c r="X1056" i="2"/>
  <c r="V1056" i="2"/>
  <c r="T1056" i="2"/>
  <c r="Q1056" i="2"/>
  <c r="R1056" i="2" s="1"/>
  <c r="O1056" i="2"/>
  <c r="P1056" i="2" s="1"/>
  <c r="X1055" i="2"/>
  <c r="V1055" i="2"/>
  <c r="T1055" i="2"/>
  <c r="Q1055" i="2"/>
  <c r="R1055" i="2" s="1"/>
  <c r="O1055" i="2"/>
  <c r="P1055" i="2" s="1"/>
  <c r="X1054" i="2"/>
  <c r="V1054" i="2"/>
  <c r="T1054" i="2"/>
  <c r="Q1054" i="2"/>
  <c r="R1054" i="2" s="1"/>
  <c r="O1054" i="2"/>
  <c r="P1054" i="2" s="1"/>
  <c r="X1053" i="2"/>
  <c r="V1053" i="2"/>
  <c r="T1053" i="2"/>
  <c r="Q1053" i="2"/>
  <c r="R1053" i="2" s="1"/>
  <c r="O1053" i="2"/>
  <c r="P1053" i="2" s="1"/>
  <c r="X1052" i="2"/>
  <c r="V1052" i="2"/>
  <c r="T1052" i="2"/>
  <c r="Q1052" i="2"/>
  <c r="R1052" i="2" s="1"/>
  <c r="O1052" i="2"/>
  <c r="P1052" i="2" s="1"/>
  <c r="X1051" i="2"/>
  <c r="V1051" i="2"/>
  <c r="T1051" i="2"/>
  <c r="Q1051" i="2"/>
  <c r="R1051" i="2" s="1"/>
  <c r="O1051" i="2"/>
  <c r="P1051" i="2" s="1"/>
  <c r="X1050" i="2"/>
  <c r="V1050" i="2"/>
  <c r="T1050" i="2"/>
  <c r="Q1050" i="2"/>
  <c r="R1050" i="2" s="1"/>
  <c r="O1050" i="2"/>
  <c r="P1050" i="2" s="1"/>
  <c r="X1049" i="2"/>
  <c r="V1049" i="2"/>
  <c r="T1049" i="2"/>
  <c r="Q1049" i="2"/>
  <c r="R1049" i="2" s="1"/>
  <c r="O1049" i="2"/>
  <c r="P1049" i="2" s="1"/>
  <c r="X1048" i="2"/>
  <c r="V1048" i="2"/>
  <c r="T1048" i="2"/>
  <c r="Q1048" i="2"/>
  <c r="R1048" i="2" s="1"/>
  <c r="O1048" i="2"/>
  <c r="P1048" i="2" s="1"/>
  <c r="X1047" i="2"/>
  <c r="V1047" i="2"/>
  <c r="T1047" i="2"/>
  <c r="Q1047" i="2"/>
  <c r="R1047" i="2" s="1"/>
  <c r="O1047" i="2"/>
  <c r="P1047" i="2" s="1"/>
  <c r="X1046" i="2"/>
  <c r="V1046" i="2"/>
  <c r="T1046" i="2"/>
  <c r="Q1046" i="2"/>
  <c r="R1046" i="2" s="1"/>
  <c r="O1046" i="2"/>
  <c r="P1046" i="2" s="1"/>
  <c r="X1045" i="2"/>
  <c r="V1045" i="2"/>
  <c r="T1045" i="2"/>
  <c r="Q1045" i="2"/>
  <c r="R1045" i="2" s="1"/>
  <c r="O1045" i="2"/>
  <c r="P1045" i="2" s="1"/>
  <c r="X1044" i="2"/>
  <c r="V1044" i="2"/>
  <c r="T1044" i="2"/>
  <c r="Q1044" i="2"/>
  <c r="R1044" i="2" s="1"/>
  <c r="O1044" i="2"/>
  <c r="P1044" i="2" s="1"/>
  <c r="X1043" i="2"/>
  <c r="V1043" i="2"/>
  <c r="T1043" i="2"/>
  <c r="Q1043" i="2"/>
  <c r="R1043" i="2" s="1"/>
  <c r="O1043" i="2"/>
  <c r="P1043" i="2" s="1"/>
  <c r="X1042" i="2"/>
  <c r="V1042" i="2"/>
  <c r="T1042" i="2"/>
  <c r="Q1042" i="2"/>
  <c r="R1042" i="2" s="1"/>
  <c r="O1042" i="2"/>
  <c r="P1042" i="2" s="1"/>
  <c r="X1041" i="2"/>
  <c r="V1041" i="2"/>
  <c r="T1041" i="2"/>
  <c r="Q1041" i="2"/>
  <c r="R1041" i="2" s="1"/>
  <c r="O1041" i="2"/>
  <c r="P1041" i="2" s="1"/>
  <c r="X1040" i="2"/>
  <c r="V1040" i="2"/>
  <c r="T1040" i="2"/>
  <c r="Q1040" i="2"/>
  <c r="R1040" i="2" s="1"/>
  <c r="O1040" i="2"/>
  <c r="P1040" i="2" s="1"/>
  <c r="X1039" i="2"/>
  <c r="V1039" i="2"/>
  <c r="T1039" i="2"/>
  <c r="Q1039" i="2"/>
  <c r="R1039" i="2" s="1"/>
  <c r="O1039" i="2"/>
  <c r="P1039" i="2" s="1"/>
  <c r="X1038" i="2"/>
  <c r="V1038" i="2"/>
  <c r="T1038" i="2"/>
  <c r="Q1038" i="2"/>
  <c r="R1038" i="2" s="1"/>
  <c r="O1038" i="2"/>
  <c r="P1038" i="2" s="1"/>
  <c r="X1037" i="2"/>
  <c r="V1037" i="2"/>
  <c r="T1037" i="2"/>
  <c r="Q1037" i="2"/>
  <c r="R1037" i="2" s="1"/>
  <c r="O1037" i="2"/>
  <c r="P1037" i="2" s="1"/>
  <c r="X1036" i="2"/>
  <c r="V1036" i="2"/>
  <c r="T1036" i="2"/>
  <c r="Q1036" i="2"/>
  <c r="R1036" i="2" s="1"/>
  <c r="O1036" i="2"/>
  <c r="P1036" i="2" s="1"/>
  <c r="X1035" i="2"/>
  <c r="V1035" i="2"/>
  <c r="T1035" i="2"/>
  <c r="Q1035" i="2"/>
  <c r="R1035" i="2" s="1"/>
  <c r="O1035" i="2"/>
  <c r="P1035" i="2" s="1"/>
  <c r="X1034" i="2"/>
  <c r="V1034" i="2"/>
  <c r="T1034" i="2"/>
  <c r="Q1034" i="2"/>
  <c r="R1034" i="2" s="1"/>
  <c r="O1034" i="2"/>
  <c r="P1034" i="2" s="1"/>
  <c r="X1033" i="2"/>
  <c r="V1033" i="2"/>
  <c r="T1033" i="2"/>
  <c r="Q1033" i="2"/>
  <c r="R1033" i="2" s="1"/>
  <c r="O1033" i="2"/>
  <c r="P1033" i="2" s="1"/>
  <c r="X1032" i="2"/>
  <c r="V1032" i="2"/>
  <c r="T1032" i="2"/>
  <c r="Q1032" i="2"/>
  <c r="R1032" i="2" s="1"/>
  <c r="O1032" i="2"/>
  <c r="P1032" i="2" s="1"/>
  <c r="X1031" i="2"/>
  <c r="V1031" i="2"/>
  <c r="T1031" i="2"/>
  <c r="Q1031" i="2"/>
  <c r="R1031" i="2" s="1"/>
  <c r="O1031" i="2"/>
  <c r="P1031" i="2" s="1"/>
  <c r="X1030" i="2"/>
  <c r="V1030" i="2"/>
  <c r="T1030" i="2"/>
  <c r="Q1030" i="2"/>
  <c r="R1030" i="2" s="1"/>
  <c r="O1030" i="2"/>
  <c r="P1030" i="2" s="1"/>
  <c r="X1029" i="2"/>
  <c r="V1029" i="2"/>
  <c r="T1029" i="2"/>
  <c r="Q1029" i="2"/>
  <c r="R1029" i="2" s="1"/>
  <c r="O1029" i="2"/>
  <c r="P1029" i="2" s="1"/>
  <c r="X1028" i="2"/>
  <c r="V1028" i="2"/>
  <c r="T1028" i="2"/>
  <c r="Q1028" i="2"/>
  <c r="R1028" i="2" s="1"/>
  <c r="O1028" i="2"/>
  <c r="P1028" i="2" s="1"/>
  <c r="X1027" i="2"/>
  <c r="V1027" i="2"/>
  <c r="T1027" i="2"/>
  <c r="Q1027" i="2"/>
  <c r="R1027" i="2" s="1"/>
  <c r="O1027" i="2"/>
  <c r="P1027" i="2" s="1"/>
  <c r="X1026" i="2"/>
  <c r="V1026" i="2"/>
  <c r="T1026" i="2"/>
  <c r="Q1026" i="2"/>
  <c r="R1026" i="2" s="1"/>
  <c r="O1026" i="2"/>
  <c r="P1026" i="2" s="1"/>
  <c r="X1025" i="2"/>
  <c r="V1025" i="2"/>
  <c r="T1025" i="2"/>
  <c r="Q1025" i="2"/>
  <c r="R1025" i="2" s="1"/>
  <c r="O1025" i="2"/>
  <c r="P1025" i="2" s="1"/>
  <c r="X1024" i="2"/>
  <c r="V1024" i="2"/>
  <c r="T1024" i="2"/>
  <c r="Q1024" i="2"/>
  <c r="R1024" i="2" s="1"/>
  <c r="O1024" i="2"/>
  <c r="P1024" i="2" s="1"/>
  <c r="X1023" i="2"/>
  <c r="V1023" i="2"/>
  <c r="T1023" i="2"/>
  <c r="Q1023" i="2"/>
  <c r="R1023" i="2" s="1"/>
  <c r="O1023" i="2"/>
  <c r="P1023" i="2" s="1"/>
  <c r="X1022" i="2"/>
  <c r="V1022" i="2"/>
  <c r="T1022" i="2"/>
  <c r="Q1022" i="2"/>
  <c r="R1022" i="2" s="1"/>
  <c r="O1022" i="2"/>
  <c r="P1022" i="2" s="1"/>
  <c r="X1021" i="2"/>
  <c r="V1021" i="2"/>
  <c r="T1021" i="2"/>
  <c r="Q1021" i="2"/>
  <c r="R1021" i="2" s="1"/>
  <c r="O1021" i="2"/>
  <c r="P1021" i="2" s="1"/>
  <c r="X1020" i="2"/>
  <c r="V1020" i="2"/>
  <c r="T1020" i="2"/>
  <c r="Q1020" i="2"/>
  <c r="R1020" i="2" s="1"/>
  <c r="O1020" i="2"/>
  <c r="P1020" i="2" s="1"/>
  <c r="X1019" i="2"/>
  <c r="V1019" i="2"/>
  <c r="T1019" i="2"/>
  <c r="Q1019" i="2"/>
  <c r="R1019" i="2" s="1"/>
  <c r="O1019" i="2"/>
  <c r="P1019" i="2" s="1"/>
  <c r="X1018" i="2"/>
  <c r="V1018" i="2"/>
  <c r="T1018" i="2"/>
  <c r="Q1018" i="2"/>
  <c r="R1018" i="2" s="1"/>
  <c r="O1018" i="2"/>
  <c r="P1018" i="2" s="1"/>
  <c r="X1017" i="2"/>
  <c r="V1017" i="2"/>
  <c r="T1017" i="2"/>
  <c r="Q1017" i="2"/>
  <c r="R1017" i="2" s="1"/>
  <c r="O1017" i="2"/>
  <c r="P1017" i="2" s="1"/>
  <c r="X1016" i="2"/>
  <c r="V1016" i="2"/>
  <c r="T1016" i="2"/>
  <c r="Q1016" i="2"/>
  <c r="R1016" i="2" s="1"/>
  <c r="O1016" i="2"/>
  <c r="P1016" i="2" s="1"/>
  <c r="X1015" i="2"/>
  <c r="V1015" i="2"/>
  <c r="T1015" i="2"/>
  <c r="Q1015" i="2"/>
  <c r="R1015" i="2" s="1"/>
  <c r="O1015" i="2"/>
  <c r="P1015" i="2" s="1"/>
  <c r="X1014" i="2"/>
  <c r="V1014" i="2"/>
  <c r="T1014" i="2"/>
  <c r="Q1014" i="2"/>
  <c r="R1014" i="2" s="1"/>
  <c r="O1014" i="2"/>
  <c r="P1014" i="2" s="1"/>
  <c r="X1013" i="2"/>
  <c r="V1013" i="2"/>
  <c r="T1013" i="2"/>
  <c r="Q1013" i="2"/>
  <c r="R1013" i="2" s="1"/>
  <c r="O1013" i="2"/>
  <c r="P1013" i="2" s="1"/>
  <c r="X1012" i="2"/>
  <c r="V1012" i="2"/>
  <c r="T1012" i="2"/>
  <c r="Q1012" i="2"/>
  <c r="R1012" i="2" s="1"/>
  <c r="O1012" i="2"/>
  <c r="P1012" i="2" s="1"/>
  <c r="X1011" i="2"/>
  <c r="V1011" i="2"/>
  <c r="T1011" i="2"/>
  <c r="Q1011" i="2"/>
  <c r="R1011" i="2" s="1"/>
  <c r="O1011" i="2"/>
  <c r="P1011" i="2" s="1"/>
  <c r="X1010" i="2"/>
  <c r="V1010" i="2"/>
  <c r="T1010" i="2"/>
  <c r="Q1010" i="2"/>
  <c r="R1010" i="2" s="1"/>
  <c r="O1010" i="2"/>
  <c r="P1010" i="2" s="1"/>
  <c r="X1009" i="2"/>
  <c r="V1009" i="2"/>
  <c r="T1009" i="2"/>
  <c r="Q1009" i="2"/>
  <c r="R1009" i="2" s="1"/>
  <c r="O1009" i="2"/>
  <c r="P1009" i="2" s="1"/>
  <c r="X1008" i="2"/>
  <c r="V1008" i="2"/>
  <c r="T1008" i="2"/>
  <c r="Q1008" i="2"/>
  <c r="R1008" i="2" s="1"/>
  <c r="O1008" i="2"/>
  <c r="P1008" i="2" s="1"/>
  <c r="X1007" i="2"/>
  <c r="V1007" i="2"/>
  <c r="T1007" i="2"/>
  <c r="Q1007" i="2"/>
  <c r="R1007" i="2" s="1"/>
  <c r="O1007" i="2"/>
  <c r="P1007" i="2" s="1"/>
  <c r="X1006" i="2"/>
  <c r="V1006" i="2"/>
  <c r="T1006" i="2"/>
  <c r="Q1006" i="2"/>
  <c r="R1006" i="2" s="1"/>
  <c r="O1006" i="2"/>
  <c r="P1006" i="2" s="1"/>
  <c r="X1005" i="2"/>
  <c r="V1005" i="2"/>
  <c r="T1005" i="2"/>
  <c r="Q1005" i="2"/>
  <c r="R1005" i="2" s="1"/>
  <c r="O1005" i="2"/>
  <c r="P1005" i="2" s="1"/>
  <c r="X1004" i="2"/>
  <c r="V1004" i="2"/>
  <c r="T1004" i="2"/>
  <c r="Q1004" i="2"/>
  <c r="R1004" i="2" s="1"/>
  <c r="O1004" i="2"/>
  <c r="P1004" i="2" s="1"/>
  <c r="X1003" i="2"/>
  <c r="V1003" i="2"/>
  <c r="T1003" i="2"/>
  <c r="Q1003" i="2"/>
  <c r="R1003" i="2" s="1"/>
  <c r="O1003" i="2"/>
  <c r="P1003" i="2" s="1"/>
  <c r="X1002" i="2"/>
  <c r="V1002" i="2"/>
  <c r="T1002" i="2"/>
  <c r="Q1002" i="2"/>
  <c r="R1002" i="2" s="1"/>
  <c r="O1002" i="2"/>
  <c r="P1002" i="2" s="1"/>
  <c r="X1001" i="2"/>
  <c r="V1001" i="2"/>
  <c r="T1001" i="2"/>
  <c r="Q1001" i="2"/>
  <c r="R1001" i="2" s="1"/>
  <c r="O1001" i="2"/>
  <c r="P1001" i="2" s="1"/>
  <c r="X1000" i="2"/>
  <c r="V1000" i="2"/>
  <c r="T1000" i="2"/>
  <c r="Q1000" i="2"/>
  <c r="R1000" i="2" s="1"/>
  <c r="O1000" i="2"/>
  <c r="P1000" i="2" s="1"/>
  <c r="X999" i="2"/>
  <c r="V999" i="2"/>
  <c r="T999" i="2"/>
  <c r="Q999" i="2"/>
  <c r="R999" i="2" s="1"/>
  <c r="O999" i="2"/>
  <c r="P999" i="2" s="1"/>
  <c r="X998" i="2"/>
  <c r="V998" i="2"/>
  <c r="T998" i="2"/>
  <c r="Q998" i="2"/>
  <c r="R998" i="2" s="1"/>
  <c r="O998" i="2"/>
  <c r="P998" i="2" s="1"/>
  <c r="X997" i="2"/>
  <c r="V997" i="2"/>
  <c r="T997" i="2"/>
  <c r="Q997" i="2"/>
  <c r="R997" i="2" s="1"/>
  <c r="O997" i="2"/>
  <c r="P997" i="2" s="1"/>
  <c r="X996" i="2"/>
  <c r="V996" i="2"/>
  <c r="T996" i="2"/>
  <c r="Q996" i="2"/>
  <c r="R996" i="2" s="1"/>
  <c r="O996" i="2"/>
  <c r="P996" i="2" s="1"/>
  <c r="X995" i="2"/>
  <c r="V995" i="2"/>
  <c r="T995" i="2"/>
  <c r="Q995" i="2"/>
  <c r="R995" i="2" s="1"/>
  <c r="O995" i="2"/>
  <c r="P995" i="2" s="1"/>
  <c r="X994" i="2"/>
  <c r="V994" i="2"/>
  <c r="T994" i="2"/>
  <c r="Q994" i="2"/>
  <c r="R994" i="2" s="1"/>
  <c r="O994" i="2"/>
  <c r="P994" i="2" s="1"/>
  <c r="X993" i="2"/>
  <c r="V993" i="2"/>
  <c r="T993" i="2"/>
  <c r="Q993" i="2"/>
  <c r="R993" i="2" s="1"/>
  <c r="O993" i="2"/>
  <c r="P993" i="2" s="1"/>
  <c r="X992" i="2"/>
  <c r="V992" i="2"/>
  <c r="T992" i="2"/>
  <c r="Q992" i="2"/>
  <c r="R992" i="2" s="1"/>
  <c r="O992" i="2"/>
  <c r="P992" i="2" s="1"/>
  <c r="X991" i="2"/>
  <c r="V991" i="2"/>
  <c r="T991" i="2"/>
  <c r="Q991" i="2"/>
  <c r="R991" i="2" s="1"/>
  <c r="O991" i="2"/>
  <c r="P991" i="2" s="1"/>
  <c r="X990" i="2"/>
  <c r="V990" i="2"/>
  <c r="T990" i="2"/>
  <c r="Q990" i="2"/>
  <c r="R990" i="2" s="1"/>
  <c r="O990" i="2"/>
  <c r="P990" i="2" s="1"/>
  <c r="X989" i="2"/>
  <c r="V989" i="2"/>
  <c r="T989" i="2"/>
  <c r="Q989" i="2"/>
  <c r="R989" i="2" s="1"/>
  <c r="O989" i="2"/>
  <c r="P989" i="2" s="1"/>
  <c r="X988" i="2"/>
  <c r="V988" i="2"/>
  <c r="T988" i="2"/>
  <c r="Q988" i="2"/>
  <c r="R988" i="2" s="1"/>
  <c r="O988" i="2"/>
  <c r="P988" i="2" s="1"/>
  <c r="X987" i="2"/>
  <c r="V987" i="2"/>
  <c r="T987" i="2"/>
  <c r="Q987" i="2"/>
  <c r="R987" i="2" s="1"/>
  <c r="O987" i="2"/>
  <c r="P987" i="2" s="1"/>
  <c r="X986" i="2"/>
  <c r="V986" i="2"/>
  <c r="T986" i="2"/>
  <c r="Q986" i="2"/>
  <c r="R986" i="2" s="1"/>
  <c r="O986" i="2"/>
  <c r="P986" i="2" s="1"/>
  <c r="X985" i="2"/>
  <c r="V985" i="2"/>
  <c r="T985" i="2"/>
  <c r="Q985" i="2"/>
  <c r="R985" i="2" s="1"/>
  <c r="O985" i="2"/>
  <c r="P985" i="2" s="1"/>
  <c r="X984" i="2"/>
  <c r="V984" i="2"/>
  <c r="T984" i="2"/>
  <c r="Q984" i="2"/>
  <c r="R984" i="2" s="1"/>
  <c r="O984" i="2"/>
  <c r="P984" i="2" s="1"/>
  <c r="X983" i="2"/>
  <c r="V983" i="2"/>
  <c r="T983" i="2"/>
  <c r="Q983" i="2"/>
  <c r="R983" i="2" s="1"/>
  <c r="O983" i="2"/>
  <c r="P983" i="2" s="1"/>
  <c r="X982" i="2"/>
  <c r="V982" i="2"/>
  <c r="T982" i="2"/>
  <c r="Q982" i="2"/>
  <c r="R982" i="2" s="1"/>
  <c r="O982" i="2"/>
  <c r="P982" i="2" s="1"/>
  <c r="X981" i="2"/>
  <c r="V981" i="2"/>
  <c r="T981" i="2"/>
  <c r="Q981" i="2"/>
  <c r="R981" i="2" s="1"/>
  <c r="O981" i="2"/>
  <c r="P981" i="2" s="1"/>
  <c r="X980" i="2"/>
  <c r="V980" i="2"/>
  <c r="T980" i="2"/>
  <c r="Q980" i="2"/>
  <c r="R980" i="2" s="1"/>
  <c r="O980" i="2"/>
  <c r="P980" i="2" s="1"/>
  <c r="X979" i="2"/>
  <c r="V979" i="2"/>
  <c r="T979" i="2"/>
  <c r="Q979" i="2"/>
  <c r="R979" i="2" s="1"/>
  <c r="O979" i="2"/>
  <c r="P979" i="2" s="1"/>
  <c r="X978" i="2"/>
  <c r="V978" i="2"/>
  <c r="T978" i="2"/>
  <c r="Q978" i="2"/>
  <c r="R978" i="2" s="1"/>
  <c r="O978" i="2"/>
  <c r="P978" i="2" s="1"/>
  <c r="X977" i="2"/>
  <c r="V977" i="2"/>
  <c r="T977" i="2"/>
  <c r="Q977" i="2"/>
  <c r="R977" i="2" s="1"/>
  <c r="O977" i="2"/>
  <c r="P977" i="2" s="1"/>
  <c r="X976" i="2"/>
  <c r="V976" i="2"/>
  <c r="T976" i="2"/>
  <c r="Q976" i="2"/>
  <c r="R976" i="2" s="1"/>
  <c r="O976" i="2"/>
  <c r="P976" i="2" s="1"/>
  <c r="X975" i="2"/>
  <c r="V975" i="2"/>
  <c r="T975" i="2"/>
  <c r="Q975" i="2"/>
  <c r="R975" i="2" s="1"/>
  <c r="O975" i="2"/>
  <c r="P975" i="2" s="1"/>
  <c r="X974" i="2"/>
  <c r="V974" i="2"/>
  <c r="T974" i="2"/>
  <c r="Q974" i="2"/>
  <c r="R974" i="2" s="1"/>
  <c r="O974" i="2"/>
  <c r="P974" i="2" s="1"/>
  <c r="X973" i="2"/>
  <c r="V973" i="2"/>
  <c r="T973" i="2"/>
  <c r="Q973" i="2"/>
  <c r="R973" i="2" s="1"/>
  <c r="O973" i="2"/>
  <c r="P973" i="2" s="1"/>
  <c r="X972" i="2"/>
  <c r="V972" i="2"/>
  <c r="T972" i="2"/>
  <c r="Q972" i="2"/>
  <c r="R972" i="2" s="1"/>
  <c r="O972" i="2"/>
  <c r="P972" i="2" s="1"/>
  <c r="X971" i="2"/>
  <c r="V971" i="2"/>
  <c r="T971" i="2"/>
  <c r="Q971" i="2"/>
  <c r="R971" i="2" s="1"/>
  <c r="O971" i="2"/>
  <c r="P971" i="2" s="1"/>
  <c r="X970" i="2"/>
  <c r="V970" i="2"/>
  <c r="T970" i="2"/>
  <c r="Q970" i="2"/>
  <c r="R970" i="2" s="1"/>
  <c r="O970" i="2"/>
  <c r="P970" i="2" s="1"/>
  <c r="X969" i="2"/>
  <c r="V969" i="2"/>
  <c r="T969" i="2"/>
  <c r="Q969" i="2"/>
  <c r="R969" i="2" s="1"/>
  <c r="O969" i="2"/>
  <c r="P969" i="2" s="1"/>
  <c r="X968" i="2"/>
  <c r="V968" i="2"/>
  <c r="T968" i="2"/>
  <c r="Q968" i="2"/>
  <c r="R968" i="2" s="1"/>
  <c r="O968" i="2"/>
  <c r="P968" i="2" s="1"/>
  <c r="X967" i="2"/>
  <c r="V967" i="2"/>
  <c r="T967" i="2"/>
  <c r="Q967" i="2"/>
  <c r="R967" i="2" s="1"/>
  <c r="O967" i="2"/>
  <c r="P967" i="2" s="1"/>
  <c r="X966" i="2"/>
  <c r="V966" i="2"/>
  <c r="T966" i="2"/>
  <c r="Q966" i="2"/>
  <c r="R966" i="2" s="1"/>
  <c r="O966" i="2"/>
  <c r="P966" i="2" s="1"/>
  <c r="X965" i="2"/>
  <c r="V965" i="2"/>
  <c r="T965" i="2"/>
  <c r="Q965" i="2"/>
  <c r="R965" i="2" s="1"/>
  <c r="O965" i="2"/>
  <c r="P965" i="2" s="1"/>
  <c r="X964" i="2"/>
  <c r="V964" i="2"/>
  <c r="T964" i="2"/>
  <c r="Q964" i="2"/>
  <c r="R964" i="2" s="1"/>
  <c r="O964" i="2"/>
  <c r="P964" i="2" s="1"/>
  <c r="X963" i="2"/>
  <c r="V963" i="2"/>
  <c r="T963" i="2"/>
  <c r="Q963" i="2"/>
  <c r="R963" i="2" s="1"/>
  <c r="O963" i="2"/>
  <c r="P963" i="2" s="1"/>
  <c r="X962" i="2"/>
  <c r="V962" i="2"/>
  <c r="T962" i="2"/>
  <c r="Q962" i="2"/>
  <c r="R962" i="2" s="1"/>
  <c r="O962" i="2"/>
  <c r="P962" i="2" s="1"/>
  <c r="X961" i="2"/>
  <c r="V961" i="2"/>
  <c r="T961" i="2"/>
  <c r="Q961" i="2"/>
  <c r="R961" i="2" s="1"/>
  <c r="O961" i="2"/>
  <c r="P961" i="2" s="1"/>
  <c r="X960" i="2"/>
  <c r="V960" i="2"/>
  <c r="T960" i="2"/>
  <c r="Q960" i="2"/>
  <c r="R960" i="2" s="1"/>
  <c r="O960" i="2"/>
  <c r="P960" i="2" s="1"/>
  <c r="X959" i="2"/>
  <c r="V959" i="2"/>
  <c r="T959" i="2"/>
  <c r="Q959" i="2"/>
  <c r="R959" i="2" s="1"/>
  <c r="O959" i="2"/>
  <c r="P959" i="2" s="1"/>
  <c r="X958" i="2"/>
  <c r="V958" i="2"/>
  <c r="T958" i="2"/>
  <c r="Q958" i="2"/>
  <c r="R958" i="2" s="1"/>
  <c r="O958" i="2"/>
  <c r="P958" i="2" s="1"/>
  <c r="X957" i="2"/>
  <c r="V957" i="2"/>
  <c r="T957" i="2"/>
  <c r="Q957" i="2"/>
  <c r="R957" i="2" s="1"/>
  <c r="O957" i="2"/>
  <c r="P957" i="2" s="1"/>
  <c r="X956" i="2"/>
  <c r="V956" i="2"/>
  <c r="T956" i="2"/>
  <c r="Q956" i="2"/>
  <c r="R956" i="2" s="1"/>
  <c r="O956" i="2"/>
  <c r="P956" i="2" s="1"/>
  <c r="X955" i="2"/>
  <c r="V955" i="2"/>
  <c r="T955" i="2"/>
  <c r="Q955" i="2"/>
  <c r="R955" i="2" s="1"/>
  <c r="O955" i="2"/>
  <c r="P955" i="2" s="1"/>
  <c r="X954" i="2"/>
  <c r="V954" i="2"/>
  <c r="T954" i="2"/>
  <c r="Q954" i="2"/>
  <c r="R954" i="2" s="1"/>
  <c r="O954" i="2"/>
  <c r="P954" i="2" s="1"/>
  <c r="X953" i="2"/>
  <c r="V953" i="2"/>
  <c r="T953" i="2"/>
  <c r="Q953" i="2"/>
  <c r="R953" i="2" s="1"/>
  <c r="O953" i="2"/>
  <c r="P953" i="2" s="1"/>
  <c r="X952" i="2"/>
  <c r="V952" i="2"/>
  <c r="T952" i="2"/>
  <c r="Q952" i="2"/>
  <c r="R952" i="2" s="1"/>
  <c r="O952" i="2"/>
  <c r="P952" i="2" s="1"/>
  <c r="X951" i="2"/>
  <c r="V951" i="2"/>
  <c r="T951" i="2"/>
  <c r="Q951" i="2"/>
  <c r="R951" i="2" s="1"/>
  <c r="O951" i="2"/>
  <c r="P951" i="2" s="1"/>
  <c r="X950" i="2"/>
  <c r="V950" i="2"/>
  <c r="T950" i="2"/>
  <c r="Q950" i="2"/>
  <c r="R950" i="2" s="1"/>
  <c r="O950" i="2"/>
  <c r="P950" i="2" s="1"/>
  <c r="X949" i="2"/>
  <c r="V949" i="2"/>
  <c r="T949" i="2"/>
  <c r="Q949" i="2"/>
  <c r="R949" i="2" s="1"/>
  <c r="O949" i="2"/>
  <c r="P949" i="2" s="1"/>
  <c r="X948" i="2"/>
  <c r="V948" i="2"/>
  <c r="T948" i="2"/>
  <c r="Q948" i="2"/>
  <c r="R948" i="2" s="1"/>
  <c r="O948" i="2"/>
  <c r="P948" i="2" s="1"/>
  <c r="X947" i="2"/>
  <c r="V947" i="2"/>
  <c r="T947" i="2"/>
  <c r="Q947" i="2"/>
  <c r="R947" i="2" s="1"/>
  <c r="O947" i="2"/>
  <c r="P947" i="2" s="1"/>
  <c r="X946" i="2"/>
  <c r="V946" i="2"/>
  <c r="T946" i="2"/>
  <c r="Q946" i="2"/>
  <c r="R946" i="2" s="1"/>
  <c r="O946" i="2"/>
  <c r="P946" i="2" s="1"/>
  <c r="X945" i="2"/>
  <c r="V945" i="2"/>
  <c r="T945" i="2"/>
  <c r="Q945" i="2"/>
  <c r="R945" i="2" s="1"/>
  <c r="O945" i="2"/>
  <c r="P945" i="2" s="1"/>
  <c r="X944" i="2"/>
  <c r="V944" i="2"/>
  <c r="T944" i="2"/>
  <c r="Q944" i="2"/>
  <c r="R944" i="2" s="1"/>
  <c r="O944" i="2"/>
  <c r="P944" i="2" s="1"/>
  <c r="X943" i="2"/>
  <c r="V943" i="2"/>
  <c r="T943" i="2"/>
  <c r="Q943" i="2"/>
  <c r="R943" i="2" s="1"/>
  <c r="O943" i="2"/>
  <c r="P943" i="2" s="1"/>
  <c r="X942" i="2"/>
  <c r="V942" i="2"/>
  <c r="T942" i="2"/>
  <c r="Q942" i="2"/>
  <c r="R942" i="2" s="1"/>
  <c r="O942" i="2"/>
  <c r="P942" i="2" s="1"/>
  <c r="X941" i="2"/>
  <c r="V941" i="2"/>
  <c r="T941" i="2"/>
  <c r="Q941" i="2"/>
  <c r="R941" i="2" s="1"/>
  <c r="O941" i="2"/>
  <c r="P941" i="2" s="1"/>
  <c r="X940" i="2"/>
  <c r="V940" i="2"/>
  <c r="T940" i="2"/>
  <c r="Q940" i="2"/>
  <c r="R940" i="2" s="1"/>
  <c r="O940" i="2"/>
  <c r="P940" i="2" s="1"/>
  <c r="X939" i="2"/>
  <c r="V939" i="2"/>
  <c r="T939" i="2"/>
  <c r="Q939" i="2"/>
  <c r="R939" i="2" s="1"/>
  <c r="O939" i="2"/>
  <c r="P939" i="2" s="1"/>
  <c r="X938" i="2"/>
  <c r="V938" i="2"/>
  <c r="T938" i="2"/>
  <c r="Q938" i="2"/>
  <c r="R938" i="2" s="1"/>
  <c r="O938" i="2"/>
  <c r="P938" i="2" s="1"/>
  <c r="X937" i="2"/>
  <c r="V937" i="2"/>
  <c r="T937" i="2"/>
  <c r="Q937" i="2"/>
  <c r="R937" i="2" s="1"/>
  <c r="O937" i="2"/>
  <c r="P937" i="2" s="1"/>
  <c r="X936" i="2"/>
  <c r="V936" i="2"/>
  <c r="T936" i="2"/>
  <c r="Q936" i="2"/>
  <c r="R936" i="2" s="1"/>
  <c r="O936" i="2"/>
  <c r="P936" i="2" s="1"/>
  <c r="X935" i="2"/>
  <c r="V935" i="2"/>
  <c r="T935" i="2"/>
  <c r="Q935" i="2"/>
  <c r="R935" i="2" s="1"/>
  <c r="O935" i="2"/>
  <c r="P935" i="2" s="1"/>
  <c r="X934" i="2"/>
  <c r="V934" i="2"/>
  <c r="T934" i="2"/>
  <c r="Q934" i="2"/>
  <c r="R934" i="2" s="1"/>
  <c r="O934" i="2"/>
  <c r="P934" i="2" s="1"/>
  <c r="X933" i="2"/>
  <c r="V933" i="2"/>
  <c r="T933" i="2"/>
  <c r="Q933" i="2"/>
  <c r="R933" i="2" s="1"/>
  <c r="O933" i="2"/>
  <c r="P933" i="2" s="1"/>
  <c r="X932" i="2"/>
  <c r="V932" i="2"/>
  <c r="T932" i="2"/>
  <c r="Q932" i="2"/>
  <c r="R932" i="2" s="1"/>
  <c r="O932" i="2"/>
  <c r="P932" i="2" s="1"/>
  <c r="X931" i="2"/>
  <c r="V931" i="2"/>
  <c r="T931" i="2"/>
  <c r="Q931" i="2"/>
  <c r="R931" i="2" s="1"/>
  <c r="O931" i="2"/>
  <c r="P931" i="2" s="1"/>
  <c r="X930" i="2"/>
  <c r="V930" i="2"/>
  <c r="T930" i="2"/>
  <c r="Q930" i="2"/>
  <c r="R930" i="2" s="1"/>
  <c r="O930" i="2"/>
  <c r="P930" i="2" s="1"/>
  <c r="X929" i="2"/>
  <c r="V929" i="2"/>
  <c r="T929" i="2"/>
  <c r="Q929" i="2"/>
  <c r="R929" i="2" s="1"/>
  <c r="O929" i="2"/>
  <c r="P929" i="2" s="1"/>
  <c r="X928" i="2"/>
  <c r="V928" i="2"/>
  <c r="T928" i="2"/>
  <c r="Q928" i="2"/>
  <c r="R928" i="2" s="1"/>
  <c r="O928" i="2"/>
  <c r="P928" i="2" s="1"/>
  <c r="X927" i="2"/>
  <c r="V927" i="2"/>
  <c r="T927" i="2"/>
  <c r="Q927" i="2"/>
  <c r="R927" i="2" s="1"/>
  <c r="O927" i="2"/>
  <c r="P927" i="2" s="1"/>
  <c r="X926" i="2"/>
  <c r="V926" i="2"/>
  <c r="T926" i="2"/>
  <c r="Q926" i="2"/>
  <c r="R926" i="2" s="1"/>
  <c r="O926" i="2"/>
  <c r="P926" i="2" s="1"/>
  <c r="X925" i="2"/>
  <c r="V925" i="2"/>
  <c r="T925" i="2"/>
  <c r="Q925" i="2"/>
  <c r="R925" i="2" s="1"/>
  <c r="O925" i="2"/>
  <c r="P925" i="2" s="1"/>
  <c r="X924" i="2"/>
  <c r="V924" i="2"/>
  <c r="T924" i="2"/>
  <c r="Q924" i="2"/>
  <c r="R924" i="2" s="1"/>
  <c r="O924" i="2"/>
  <c r="P924" i="2" s="1"/>
  <c r="X923" i="2"/>
  <c r="V923" i="2"/>
  <c r="T923" i="2"/>
  <c r="Q923" i="2"/>
  <c r="R923" i="2" s="1"/>
  <c r="O923" i="2"/>
  <c r="P923" i="2" s="1"/>
  <c r="X922" i="2"/>
  <c r="V922" i="2"/>
  <c r="T922" i="2"/>
  <c r="Q922" i="2"/>
  <c r="R922" i="2" s="1"/>
  <c r="O922" i="2"/>
  <c r="P922" i="2" s="1"/>
  <c r="X921" i="2"/>
  <c r="V921" i="2"/>
  <c r="T921" i="2"/>
  <c r="Q921" i="2"/>
  <c r="R921" i="2" s="1"/>
  <c r="O921" i="2"/>
  <c r="P921" i="2" s="1"/>
  <c r="X920" i="2"/>
  <c r="V920" i="2"/>
  <c r="T920" i="2"/>
  <c r="Q920" i="2"/>
  <c r="R920" i="2" s="1"/>
  <c r="O920" i="2"/>
  <c r="P920" i="2" s="1"/>
  <c r="X919" i="2"/>
  <c r="V919" i="2"/>
  <c r="T919" i="2"/>
  <c r="Q919" i="2"/>
  <c r="R919" i="2" s="1"/>
  <c r="O919" i="2"/>
  <c r="P919" i="2" s="1"/>
  <c r="X918" i="2"/>
  <c r="V918" i="2"/>
  <c r="T918" i="2"/>
  <c r="Q918" i="2"/>
  <c r="R918" i="2" s="1"/>
  <c r="O918" i="2"/>
  <c r="P918" i="2" s="1"/>
  <c r="X917" i="2"/>
  <c r="V917" i="2"/>
  <c r="T917" i="2"/>
  <c r="Q917" i="2"/>
  <c r="R917" i="2" s="1"/>
  <c r="O917" i="2"/>
  <c r="P917" i="2" s="1"/>
  <c r="X916" i="2"/>
  <c r="V916" i="2"/>
  <c r="T916" i="2"/>
  <c r="Q916" i="2"/>
  <c r="R916" i="2" s="1"/>
  <c r="O916" i="2"/>
  <c r="P916" i="2" s="1"/>
  <c r="X915" i="2"/>
  <c r="V915" i="2"/>
  <c r="T915" i="2"/>
  <c r="Q915" i="2"/>
  <c r="R915" i="2" s="1"/>
  <c r="O915" i="2"/>
  <c r="P915" i="2" s="1"/>
  <c r="X914" i="2"/>
  <c r="V914" i="2"/>
  <c r="T914" i="2"/>
  <c r="Q914" i="2"/>
  <c r="R914" i="2" s="1"/>
  <c r="O914" i="2"/>
  <c r="P914" i="2" s="1"/>
  <c r="X913" i="2"/>
  <c r="V913" i="2"/>
  <c r="T913" i="2"/>
  <c r="Q913" i="2"/>
  <c r="R913" i="2" s="1"/>
  <c r="O913" i="2"/>
  <c r="P913" i="2" s="1"/>
  <c r="X912" i="2"/>
  <c r="V912" i="2"/>
  <c r="T912" i="2"/>
  <c r="Q912" i="2"/>
  <c r="R912" i="2" s="1"/>
  <c r="O912" i="2"/>
  <c r="P912" i="2" s="1"/>
  <c r="X911" i="2"/>
  <c r="V911" i="2"/>
  <c r="T911" i="2"/>
  <c r="Q911" i="2"/>
  <c r="R911" i="2" s="1"/>
  <c r="O911" i="2"/>
  <c r="P911" i="2" s="1"/>
  <c r="X910" i="2"/>
  <c r="V910" i="2"/>
  <c r="T910" i="2"/>
  <c r="Q910" i="2"/>
  <c r="R910" i="2" s="1"/>
  <c r="O910" i="2"/>
  <c r="P910" i="2" s="1"/>
  <c r="X909" i="2"/>
  <c r="V909" i="2"/>
  <c r="T909" i="2"/>
  <c r="Q909" i="2"/>
  <c r="R909" i="2" s="1"/>
  <c r="O909" i="2"/>
  <c r="P909" i="2" s="1"/>
  <c r="X908" i="2"/>
  <c r="V908" i="2"/>
  <c r="T908" i="2"/>
  <c r="Q908" i="2"/>
  <c r="R908" i="2" s="1"/>
  <c r="O908" i="2"/>
  <c r="P908" i="2" s="1"/>
  <c r="X907" i="2"/>
  <c r="V907" i="2"/>
  <c r="T907" i="2"/>
  <c r="Q907" i="2"/>
  <c r="R907" i="2" s="1"/>
  <c r="O907" i="2"/>
  <c r="P907" i="2" s="1"/>
  <c r="X906" i="2"/>
  <c r="V906" i="2"/>
  <c r="T906" i="2"/>
  <c r="Q906" i="2"/>
  <c r="R906" i="2" s="1"/>
  <c r="O906" i="2"/>
  <c r="P906" i="2" s="1"/>
  <c r="X905" i="2"/>
  <c r="V905" i="2"/>
  <c r="T905" i="2"/>
  <c r="Q905" i="2"/>
  <c r="R905" i="2" s="1"/>
  <c r="O905" i="2"/>
  <c r="P905" i="2" s="1"/>
  <c r="X904" i="2"/>
  <c r="V904" i="2"/>
  <c r="T904" i="2"/>
  <c r="Q904" i="2"/>
  <c r="R904" i="2" s="1"/>
  <c r="O904" i="2"/>
  <c r="P904" i="2" s="1"/>
  <c r="X903" i="2"/>
  <c r="V903" i="2"/>
  <c r="T903" i="2"/>
  <c r="Q903" i="2"/>
  <c r="R903" i="2" s="1"/>
  <c r="O903" i="2"/>
  <c r="P903" i="2" s="1"/>
  <c r="X902" i="2"/>
  <c r="V902" i="2"/>
  <c r="T902" i="2"/>
  <c r="Q902" i="2"/>
  <c r="R902" i="2" s="1"/>
  <c r="O902" i="2"/>
  <c r="P902" i="2" s="1"/>
  <c r="X901" i="2"/>
  <c r="V901" i="2"/>
  <c r="T901" i="2"/>
  <c r="Q901" i="2"/>
  <c r="R901" i="2" s="1"/>
  <c r="O901" i="2"/>
  <c r="P901" i="2" s="1"/>
  <c r="X900" i="2"/>
  <c r="V900" i="2"/>
  <c r="T900" i="2"/>
  <c r="Q900" i="2"/>
  <c r="R900" i="2" s="1"/>
  <c r="O900" i="2"/>
  <c r="P900" i="2" s="1"/>
  <c r="X899" i="2"/>
  <c r="V899" i="2"/>
  <c r="T899" i="2"/>
  <c r="Q899" i="2"/>
  <c r="R899" i="2" s="1"/>
  <c r="O899" i="2"/>
  <c r="P899" i="2" s="1"/>
  <c r="X898" i="2"/>
  <c r="V898" i="2"/>
  <c r="T898" i="2"/>
  <c r="Q898" i="2"/>
  <c r="R898" i="2" s="1"/>
  <c r="O898" i="2"/>
  <c r="P898" i="2" s="1"/>
  <c r="X897" i="2"/>
  <c r="V897" i="2"/>
  <c r="T897" i="2"/>
  <c r="Q897" i="2"/>
  <c r="R897" i="2" s="1"/>
  <c r="O897" i="2"/>
  <c r="P897" i="2" s="1"/>
  <c r="X896" i="2"/>
  <c r="V896" i="2"/>
  <c r="T896" i="2"/>
  <c r="Q896" i="2"/>
  <c r="R896" i="2" s="1"/>
  <c r="O896" i="2"/>
  <c r="P896" i="2" s="1"/>
  <c r="X895" i="2"/>
  <c r="V895" i="2"/>
  <c r="T895" i="2"/>
  <c r="Q895" i="2"/>
  <c r="R895" i="2" s="1"/>
  <c r="O895" i="2"/>
  <c r="P895" i="2" s="1"/>
  <c r="X894" i="2"/>
  <c r="V894" i="2"/>
  <c r="T894" i="2"/>
  <c r="Q894" i="2"/>
  <c r="R894" i="2" s="1"/>
  <c r="O894" i="2"/>
  <c r="P894" i="2" s="1"/>
  <c r="X893" i="2"/>
  <c r="V893" i="2"/>
  <c r="T893" i="2"/>
  <c r="Q893" i="2"/>
  <c r="R893" i="2" s="1"/>
  <c r="O893" i="2"/>
  <c r="P893" i="2" s="1"/>
  <c r="X892" i="2"/>
  <c r="V892" i="2"/>
  <c r="T892" i="2"/>
  <c r="Q892" i="2"/>
  <c r="R892" i="2" s="1"/>
  <c r="O892" i="2"/>
  <c r="P892" i="2" s="1"/>
  <c r="X891" i="2"/>
  <c r="V891" i="2"/>
  <c r="T891" i="2"/>
  <c r="Q891" i="2"/>
  <c r="R891" i="2" s="1"/>
  <c r="O891" i="2"/>
  <c r="P891" i="2" s="1"/>
  <c r="X890" i="2"/>
  <c r="V890" i="2"/>
  <c r="T890" i="2"/>
  <c r="Q890" i="2"/>
  <c r="R890" i="2" s="1"/>
  <c r="O890" i="2"/>
  <c r="P890" i="2" s="1"/>
  <c r="X889" i="2"/>
  <c r="V889" i="2"/>
  <c r="T889" i="2"/>
  <c r="Q889" i="2"/>
  <c r="R889" i="2" s="1"/>
  <c r="O889" i="2"/>
  <c r="P889" i="2" s="1"/>
  <c r="X888" i="2"/>
  <c r="V888" i="2"/>
  <c r="T888" i="2"/>
  <c r="Q888" i="2"/>
  <c r="R888" i="2" s="1"/>
  <c r="O888" i="2"/>
  <c r="P888" i="2" s="1"/>
  <c r="X887" i="2"/>
  <c r="V887" i="2"/>
  <c r="T887" i="2"/>
  <c r="Q887" i="2"/>
  <c r="R887" i="2" s="1"/>
  <c r="O887" i="2"/>
  <c r="P887" i="2" s="1"/>
  <c r="X886" i="2"/>
  <c r="V886" i="2"/>
  <c r="T886" i="2"/>
  <c r="Q886" i="2"/>
  <c r="R886" i="2" s="1"/>
  <c r="O886" i="2"/>
  <c r="P886" i="2" s="1"/>
  <c r="X885" i="2"/>
  <c r="V885" i="2"/>
  <c r="T885" i="2"/>
  <c r="Q885" i="2"/>
  <c r="R885" i="2" s="1"/>
  <c r="O885" i="2"/>
  <c r="P885" i="2" s="1"/>
  <c r="X884" i="2"/>
  <c r="V884" i="2"/>
  <c r="T884" i="2"/>
  <c r="Q884" i="2"/>
  <c r="R884" i="2" s="1"/>
  <c r="O884" i="2"/>
  <c r="P884" i="2" s="1"/>
  <c r="X883" i="2"/>
  <c r="V883" i="2"/>
  <c r="T883" i="2"/>
  <c r="Q883" i="2"/>
  <c r="R883" i="2" s="1"/>
  <c r="O883" i="2"/>
  <c r="P883" i="2" s="1"/>
  <c r="X882" i="2"/>
  <c r="V882" i="2"/>
  <c r="T882" i="2"/>
  <c r="Q882" i="2"/>
  <c r="R882" i="2" s="1"/>
  <c r="O882" i="2"/>
  <c r="P882" i="2" s="1"/>
  <c r="X881" i="2"/>
  <c r="V881" i="2"/>
  <c r="T881" i="2"/>
  <c r="Q881" i="2"/>
  <c r="R881" i="2" s="1"/>
  <c r="O881" i="2"/>
  <c r="P881" i="2" s="1"/>
  <c r="X880" i="2"/>
  <c r="V880" i="2"/>
  <c r="T880" i="2"/>
  <c r="Q880" i="2"/>
  <c r="R880" i="2" s="1"/>
  <c r="O880" i="2"/>
  <c r="P880" i="2" s="1"/>
  <c r="X879" i="2"/>
  <c r="V879" i="2"/>
  <c r="T879" i="2"/>
  <c r="Q879" i="2"/>
  <c r="R879" i="2" s="1"/>
  <c r="O879" i="2"/>
  <c r="P879" i="2" s="1"/>
  <c r="X878" i="2"/>
  <c r="V878" i="2"/>
  <c r="T878" i="2"/>
  <c r="Q878" i="2"/>
  <c r="R878" i="2" s="1"/>
  <c r="O878" i="2"/>
  <c r="P878" i="2" s="1"/>
  <c r="X877" i="2"/>
  <c r="V877" i="2"/>
  <c r="T877" i="2"/>
  <c r="Q877" i="2"/>
  <c r="R877" i="2" s="1"/>
  <c r="O877" i="2"/>
  <c r="P877" i="2" s="1"/>
  <c r="X876" i="2"/>
  <c r="V876" i="2"/>
  <c r="T876" i="2"/>
  <c r="Q876" i="2"/>
  <c r="R876" i="2" s="1"/>
  <c r="O876" i="2"/>
  <c r="P876" i="2" s="1"/>
  <c r="X875" i="2"/>
  <c r="V875" i="2"/>
  <c r="T875" i="2"/>
  <c r="Q875" i="2"/>
  <c r="R875" i="2" s="1"/>
  <c r="O875" i="2"/>
  <c r="P875" i="2" s="1"/>
  <c r="X874" i="2"/>
  <c r="V874" i="2"/>
  <c r="T874" i="2"/>
  <c r="Q874" i="2"/>
  <c r="R874" i="2" s="1"/>
  <c r="O874" i="2"/>
  <c r="P874" i="2" s="1"/>
  <c r="X873" i="2"/>
  <c r="V873" i="2"/>
  <c r="T873" i="2"/>
  <c r="Q873" i="2"/>
  <c r="R873" i="2" s="1"/>
  <c r="O873" i="2"/>
  <c r="P873" i="2" s="1"/>
  <c r="X872" i="2"/>
  <c r="V872" i="2"/>
  <c r="T872" i="2"/>
  <c r="Q872" i="2"/>
  <c r="R872" i="2" s="1"/>
  <c r="O872" i="2"/>
  <c r="P872" i="2" s="1"/>
  <c r="X871" i="2"/>
  <c r="V871" i="2"/>
  <c r="T871" i="2"/>
  <c r="Q871" i="2"/>
  <c r="R871" i="2" s="1"/>
  <c r="O871" i="2"/>
  <c r="P871" i="2" s="1"/>
  <c r="X870" i="2"/>
  <c r="V870" i="2"/>
  <c r="T870" i="2"/>
  <c r="Q870" i="2"/>
  <c r="R870" i="2" s="1"/>
  <c r="O870" i="2"/>
  <c r="P870" i="2" s="1"/>
  <c r="X869" i="2"/>
  <c r="V869" i="2"/>
  <c r="T869" i="2"/>
  <c r="Q869" i="2"/>
  <c r="R869" i="2" s="1"/>
  <c r="O869" i="2"/>
  <c r="P869" i="2" s="1"/>
  <c r="X868" i="2"/>
  <c r="V868" i="2"/>
  <c r="T868" i="2"/>
  <c r="Q868" i="2"/>
  <c r="R868" i="2" s="1"/>
  <c r="O868" i="2"/>
  <c r="P868" i="2" s="1"/>
  <c r="X867" i="2"/>
  <c r="V867" i="2"/>
  <c r="T867" i="2"/>
  <c r="Q867" i="2"/>
  <c r="R867" i="2" s="1"/>
  <c r="O867" i="2"/>
  <c r="P867" i="2" s="1"/>
  <c r="X866" i="2"/>
  <c r="V866" i="2"/>
  <c r="T866" i="2"/>
  <c r="Q866" i="2"/>
  <c r="R866" i="2" s="1"/>
  <c r="O866" i="2"/>
  <c r="P866" i="2" s="1"/>
  <c r="X865" i="2"/>
  <c r="V865" i="2"/>
  <c r="T865" i="2"/>
  <c r="Q865" i="2"/>
  <c r="R865" i="2" s="1"/>
  <c r="O865" i="2"/>
  <c r="P865" i="2" s="1"/>
  <c r="X864" i="2"/>
  <c r="V864" i="2"/>
  <c r="T864" i="2"/>
  <c r="Q864" i="2"/>
  <c r="R864" i="2" s="1"/>
  <c r="O864" i="2"/>
  <c r="P864" i="2" s="1"/>
  <c r="X863" i="2"/>
  <c r="V863" i="2"/>
  <c r="T863" i="2"/>
  <c r="Q863" i="2"/>
  <c r="R863" i="2" s="1"/>
  <c r="O863" i="2"/>
  <c r="P863" i="2" s="1"/>
  <c r="X862" i="2"/>
  <c r="V862" i="2"/>
  <c r="T862" i="2"/>
  <c r="Q862" i="2"/>
  <c r="R862" i="2" s="1"/>
  <c r="O862" i="2"/>
  <c r="P862" i="2" s="1"/>
  <c r="X861" i="2"/>
  <c r="V861" i="2"/>
  <c r="T861" i="2"/>
  <c r="Q861" i="2"/>
  <c r="R861" i="2" s="1"/>
  <c r="O861" i="2"/>
  <c r="P861" i="2" s="1"/>
  <c r="X860" i="2"/>
  <c r="V860" i="2"/>
  <c r="T860" i="2"/>
  <c r="Q860" i="2"/>
  <c r="R860" i="2" s="1"/>
  <c r="O860" i="2"/>
  <c r="P860" i="2" s="1"/>
  <c r="X859" i="2"/>
  <c r="V859" i="2"/>
  <c r="T859" i="2"/>
  <c r="Q859" i="2"/>
  <c r="R859" i="2" s="1"/>
  <c r="O859" i="2"/>
  <c r="P859" i="2" s="1"/>
  <c r="X858" i="2"/>
  <c r="V858" i="2"/>
  <c r="T858" i="2"/>
  <c r="Q858" i="2"/>
  <c r="R858" i="2" s="1"/>
  <c r="O858" i="2"/>
  <c r="P858" i="2" s="1"/>
  <c r="X857" i="2"/>
  <c r="V857" i="2"/>
  <c r="T857" i="2"/>
  <c r="Q857" i="2"/>
  <c r="R857" i="2" s="1"/>
  <c r="O857" i="2"/>
  <c r="P857" i="2" s="1"/>
  <c r="X856" i="2"/>
  <c r="V856" i="2"/>
  <c r="T856" i="2"/>
  <c r="Q856" i="2"/>
  <c r="R856" i="2" s="1"/>
  <c r="O856" i="2"/>
  <c r="P856" i="2" s="1"/>
  <c r="X855" i="2"/>
  <c r="V855" i="2"/>
  <c r="T855" i="2"/>
  <c r="Q855" i="2"/>
  <c r="R855" i="2" s="1"/>
  <c r="O855" i="2"/>
  <c r="P855" i="2" s="1"/>
  <c r="X854" i="2"/>
  <c r="V854" i="2"/>
  <c r="T854" i="2"/>
  <c r="Q854" i="2"/>
  <c r="R854" i="2" s="1"/>
  <c r="O854" i="2"/>
  <c r="P854" i="2" s="1"/>
  <c r="X853" i="2"/>
  <c r="V853" i="2"/>
  <c r="T853" i="2"/>
  <c r="Q853" i="2"/>
  <c r="R853" i="2" s="1"/>
  <c r="O853" i="2"/>
  <c r="P853" i="2" s="1"/>
  <c r="X852" i="2"/>
  <c r="V852" i="2"/>
  <c r="T852" i="2"/>
  <c r="Q852" i="2"/>
  <c r="R852" i="2" s="1"/>
  <c r="O852" i="2"/>
  <c r="P852" i="2" s="1"/>
  <c r="X851" i="2"/>
  <c r="V851" i="2"/>
  <c r="T851" i="2"/>
  <c r="Q851" i="2"/>
  <c r="R851" i="2" s="1"/>
  <c r="O851" i="2"/>
  <c r="P851" i="2" s="1"/>
  <c r="X850" i="2"/>
  <c r="V850" i="2"/>
  <c r="T850" i="2"/>
  <c r="Q850" i="2"/>
  <c r="R850" i="2" s="1"/>
  <c r="O850" i="2"/>
  <c r="P850" i="2" s="1"/>
  <c r="X849" i="2"/>
  <c r="V849" i="2"/>
  <c r="T849" i="2"/>
  <c r="Q849" i="2"/>
  <c r="R849" i="2" s="1"/>
  <c r="O849" i="2"/>
  <c r="P849" i="2" s="1"/>
  <c r="X848" i="2"/>
  <c r="V848" i="2"/>
  <c r="T848" i="2"/>
  <c r="Q848" i="2"/>
  <c r="R848" i="2" s="1"/>
  <c r="O848" i="2"/>
  <c r="P848" i="2" s="1"/>
  <c r="X847" i="2"/>
  <c r="V847" i="2"/>
  <c r="T847" i="2"/>
  <c r="Q847" i="2"/>
  <c r="R847" i="2" s="1"/>
  <c r="O847" i="2"/>
  <c r="P847" i="2" s="1"/>
  <c r="X846" i="2"/>
  <c r="V846" i="2"/>
  <c r="T846" i="2"/>
  <c r="Q846" i="2"/>
  <c r="R846" i="2" s="1"/>
  <c r="O846" i="2"/>
  <c r="P846" i="2" s="1"/>
  <c r="X845" i="2"/>
  <c r="V845" i="2"/>
  <c r="T845" i="2"/>
  <c r="Q845" i="2"/>
  <c r="R845" i="2" s="1"/>
  <c r="O845" i="2"/>
  <c r="P845" i="2" s="1"/>
  <c r="X844" i="2"/>
  <c r="V844" i="2"/>
  <c r="T844" i="2"/>
  <c r="Q844" i="2"/>
  <c r="R844" i="2" s="1"/>
  <c r="O844" i="2"/>
  <c r="P844" i="2" s="1"/>
  <c r="X843" i="2"/>
  <c r="V843" i="2"/>
  <c r="T843" i="2"/>
  <c r="Q843" i="2"/>
  <c r="R843" i="2" s="1"/>
  <c r="O843" i="2"/>
  <c r="P843" i="2" s="1"/>
  <c r="X842" i="2"/>
  <c r="V842" i="2"/>
  <c r="T842" i="2"/>
  <c r="Q842" i="2"/>
  <c r="R842" i="2" s="1"/>
  <c r="O842" i="2"/>
  <c r="P842" i="2" s="1"/>
  <c r="X841" i="2"/>
  <c r="V841" i="2"/>
  <c r="T841" i="2"/>
  <c r="Q841" i="2"/>
  <c r="R841" i="2" s="1"/>
  <c r="O841" i="2"/>
  <c r="P841" i="2" s="1"/>
  <c r="X840" i="2"/>
  <c r="V840" i="2"/>
  <c r="T840" i="2"/>
  <c r="Q840" i="2"/>
  <c r="R840" i="2" s="1"/>
  <c r="O840" i="2"/>
  <c r="P840" i="2" s="1"/>
  <c r="X839" i="2"/>
  <c r="V839" i="2"/>
  <c r="T839" i="2"/>
  <c r="Q839" i="2"/>
  <c r="R839" i="2" s="1"/>
  <c r="O839" i="2"/>
  <c r="P839" i="2" s="1"/>
  <c r="X838" i="2"/>
  <c r="V838" i="2"/>
  <c r="T838" i="2"/>
  <c r="Q838" i="2"/>
  <c r="R838" i="2" s="1"/>
  <c r="O838" i="2"/>
  <c r="P838" i="2" s="1"/>
  <c r="X837" i="2"/>
  <c r="V837" i="2"/>
  <c r="T837" i="2"/>
  <c r="Q837" i="2"/>
  <c r="R837" i="2" s="1"/>
  <c r="O837" i="2"/>
  <c r="P837" i="2" s="1"/>
  <c r="X836" i="2"/>
  <c r="V836" i="2"/>
  <c r="T836" i="2"/>
  <c r="Q836" i="2"/>
  <c r="R836" i="2" s="1"/>
  <c r="O836" i="2"/>
  <c r="P836" i="2" s="1"/>
  <c r="X835" i="2"/>
  <c r="V835" i="2"/>
  <c r="T835" i="2"/>
  <c r="Q835" i="2"/>
  <c r="R835" i="2" s="1"/>
  <c r="O835" i="2"/>
  <c r="P835" i="2" s="1"/>
  <c r="X834" i="2"/>
  <c r="V834" i="2"/>
  <c r="T834" i="2"/>
  <c r="Q834" i="2"/>
  <c r="R834" i="2" s="1"/>
  <c r="O834" i="2"/>
  <c r="P834" i="2" s="1"/>
  <c r="X833" i="2"/>
  <c r="V833" i="2"/>
  <c r="T833" i="2"/>
  <c r="Q833" i="2"/>
  <c r="R833" i="2" s="1"/>
  <c r="O833" i="2"/>
  <c r="P833" i="2" s="1"/>
  <c r="X832" i="2"/>
  <c r="V832" i="2"/>
  <c r="T832" i="2"/>
  <c r="Q832" i="2"/>
  <c r="R832" i="2" s="1"/>
  <c r="O832" i="2"/>
  <c r="P832" i="2" s="1"/>
  <c r="X831" i="2"/>
  <c r="V831" i="2"/>
  <c r="T831" i="2"/>
  <c r="Q831" i="2"/>
  <c r="R831" i="2" s="1"/>
  <c r="O831" i="2"/>
  <c r="P831" i="2" s="1"/>
  <c r="X830" i="2"/>
  <c r="V830" i="2"/>
  <c r="T830" i="2"/>
  <c r="Q830" i="2"/>
  <c r="R830" i="2" s="1"/>
  <c r="O830" i="2"/>
  <c r="P830" i="2" s="1"/>
  <c r="X829" i="2"/>
  <c r="V829" i="2"/>
  <c r="T829" i="2"/>
  <c r="Q829" i="2"/>
  <c r="R829" i="2" s="1"/>
  <c r="O829" i="2"/>
  <c r="P829" i="2" s="1"/>
  <c r="X828" i="2"/>
  <c r="V828" i="2"/>
  <c r="T828" i="2"/>
  <c r="Q828" i="2"/>
  <c r="R828" i="2" s="1"/>
  <c r="O828" i="2"/>
  <c r="P828" i="2" s="1"/>
  <c r="X827" i="2"/>
  <c r="V827" i="2"/>
  <c r="T827" i="2"/>
  <c r="Q827" i="2"/>
  <c r="R827" i="2" s="1"/>
  <c r="O827" i="2"/>
  <c r="P827" i="2" s="1"/>
  <c r="X826" i="2"/>
  <c r="V826" i="2"/>
  <c r="T826" i="2"/>
  <c r="Q826" i="2"/>
  <c r="R826" i="2" s="1"/>
  <c r="O826" i="2"/>
  <c r="P826" i="2" s="1"/>
  <c r="X825" i="2"/>
  <c r="V825" i="2"/>
  <c r="T825" i="2"/>
  <c r="Q825" i="2"/>
  <c r="R825" i="2" s="1"/>
  <c r="O825" i="2"/>
  <c r="P825" i="2" s="1"/>
  <c r="X824" i="2"/>
  <c r="V824" i="2"/>
  <c r="T824" i="2"/>
  <c r="Q824" i="2"/>
  <c r="R824" i="2" s="1"/>
  <c r="O824" i="2"/>
  <c r="P824" i="2" s="1"/>
  <c r="X823" i="2"/>
  <c r="V823" i="2"/>
  <c r="T823" i="2"/>
  <c r="Q823" i="2"/>
  <c r="R823" i="2" s="1"/>
  <c r="O823" i="2"/>
  <c r="P823" i="2" s="1"/>
  <c r="X822" i="2"/>
  <c r="V822" i="2"/>
  <c r="T822" i="2"/>
  <c r="Q822" i="2"/>
  <c r="R822" i="2" s="1"/>
  <c r="O822" i="2"/>
  <c r="P822" i="2" s="1"/>
  <c r="X821" i="2"/>
  <c r="V821" i="2"/>
  <c r="T821" i="2"/>
  <c r="Q821" i="2"/>
  <c r="R821" i="2" s="1"/>
  <c r="O821" i="2"/>
  <c r="P821" i="2" s="1"/>
  <c r="X820" i="2"/>
  <c r="V820" i="2"/>
  <c r="T820" i="2"/>
  <c r="Q820" i="2"/>
  <c r="R820" i="2" s="1"/>
  <c r="O820" i="2"/>
  <c r="P820" i="2" s="1"/>
  <c r="X819" i="2"/>
  <c r="V819" i="2"/>
  <c r="T819" i="2"/>
  <c r="Q819" i="2"/>
  <c r="R819" i="2" s="1"/>
  <c r="O819" i="2"/>
  <c r="P819" i="2" s="1"/>
  <c r="X818" i="2"/>
  <c r="V818" i="2"/>
  <c r="T818" i="2"/>
  <c r="Q818" i="2"/>
  <c r="R818" i="2" s="1"/>
  <c r="O818" i="2"/>
  <c r="P818" i="2" s="1"/>
  <c r="X817" i="2"/>
  <c r="V817" i="2"/>
  <c r="T817" i="2"/>
  <c r="Q817" i="2"/>
  <c r="R817" i="2" s="1"/>
  <c r="O817" i="2"/>
  <c r="P817" i="2" s="1"/>
  <c r="X816" i="2"/>
  <c r="V816" i="2"/>
  <c r="T816" i="2"/>
  <c r="Q816" i="2"/>
  <c r="R816" i="2" s="1"/>
  <c r="O816" i="2"/>
  <c r="P816" i="2" s="1"/>
  <c r="X815" i="2"/>
  <c r="V815" i="2"/>
  <c r="T815" i="2"/>
  <c r="Q815" i="2"/>
  <c r="R815" i="2" s="1"/>
  <c r="O815" i="2"/>
  <c r="P815" i="2" s="1"/>
  <c r="X814" i="2"/>
  <c r="V814" i="2"/>
  <c r="T814" i="2"/>
  <c r="Q814" i="2"/>
  <c r="R814" i="2" s="1"/>
  <c r="O814" i="2"/>
  <c r="P814" i="2" s="1"/>
  <c r="X813" i="2"/>
  <c r="V813" i="2"/>
  <c r="T813" i="2"/>
  <c r="Q813" i="2"/>
  <c r="R813" i="2" s="1"/>
  <c r="O813" i="2"/>
  <c r="P813" i="2" s="1"/>
  <c r="X812" i="2"/>
  <c r="V812" i="2"/>
  <c r="T812" i="2"/>
  <c r="Q812" i="2"/>
  <c r="R812" i="2" s="1"/>
  <c r="O812" i="2"/>
  <c r="P812" i="2" s="1"/>
  <c r="X811" i="2"/>
  <c r="V811" i="2"/>
  <c r="T811" i="2"/>
  <c r="Q811" i="2"/>
  <c r="R811" i="2" s="1"/>
  <c r="O811" i="2"/>
  <c r="P811" i="2" s="1"/>
  <c r="X810" i="2"/>
  <c r="V810" i="2"/>
  <c r="T810" i="2"/>
  <c r="Q810" i="2"/>
  <c r="R810" i="2" s="1"/>
  <c r="O810" i="2"/>
  <c r="P810" i="2" s="1"/>
  <c r="X809" i="2"/>
  <c r="V809" i="2"/>
  <c r="T809" i="2"/>
  <c r="Q809" i="2"/>
  <c r="R809" i="2" s="1"/>
  <c r="O809" i="2"/>
  <c r="P809" i="2" s="1"/>
  <c r="X808" i="2"/>
  <c r="V808" i="2"/>
  <c r="T808" i="2"/>
  <c r="Q808" i="2"/>
  <c r="R808" i="2" s="1"/>
  <c r="O808" i="2"/>
  <c r="P808" i="2" s="1"/>
  <c r="X807" i="2"/>
  <c r="V807" i="2"/>
  <c r="T807" i="2"/>
  <c r="Q807" i="2"/>
  <c r="R807" i="2" s="1"/>
  <c r="O807" i="2"/>
  <c r="P807" i="2" s="1"/>
  <c r="X806" i="2"/>
  <c r="V806" i="2"/>
  <c r="T806" i="2"/>
  <c r="Q806" i="2"/>
  <c r="R806" i="2" s="1"/>
  <c r="O806" i="2"/>
  <c r="P806" i="2" s="1"/>
  <c r="X805" i="2"/>
  <c r="V805" i="2"/>
  <c r="T805" i="2"/>
  <c r="Q805" i="2"/>
  <c r="R805" i="2" s="1"/>
  <c r="O805" i="2"/>
  <c r="P805" i="2" s="1"/>
  <c r="X804" i="2"/>
  <c r="V804" i="2"/>
  <c r="T804" i="2"/>
  <c r="Q804" i="2"/>
  <c r="R804" i="2" s="1"/>
  <c r="O804" i="2"/>
  <c r="P804" i="2" s="1"/>
  <c r="X803" i="2"/>
  <c r="V803" i="2"/>
  <c r="T803" i="2"/>
  <c r="Q803" i="2"/>
  <c r="R803" i="2" s="1"/>
  <c r="O803" i="2"/>
  <c r="P803" i="2" s="1"/>
  <c r="X802" i="2"/>
  <c r="V802" i="2"/>
  <c r="T802" i="2"/>
  <c r="Q802" i="2"/>
  <c r="R802" i="2" s="1"/>
  <c r="O802" i="2"/>
  <c r="P802" i="2" s="1"/>
  <c r="X801" i="2"/>
  <c r="V801" i="2"/>
  <c r="T801" i="2"/>
  <c r="Q801" i="2"/>
  <c r="R801" i="2" s="1"/>
  <c r="O801" i="2"/>
  <c r="P801" i="2" s="1"/>
  <c r="X800" i="2"/>
  <c r="V800" i="2"/>
  <c r="T800" i="2"/>
  <c r="Q800" i="2"/>
  <c r="R800" i="2" s="1"/>
  <c r="O800" i="2"/>
  <c r="P800" i="2" s="1"/>
  <c r="X799" i="2"/>
  <c r="V799" i="2"/>
  <c r="T799" i="2"/>
  <c r="Q799" i="2"/>
  <c r="R799" i="2" s="1"/>
  <c r="O799" i="2"/>
  <c r="P799" i="2" s="1"/>
  <c r="X798" i="2"/>
  <c r="V798" i="2"/>
  <c r="T798" i="2"/>
  <c r="Q798" i="2"/>
  <c r="R798" i="2" s="1"/>
  <c r="O798" i="2"/>
  <c r="P798" i="2" s="1"/>
  <c r="X797" i="2"/>
  <c r="V797" i="2"/>
  <c r="T797" i="2"/>
  <c r="Q797" i="2"/>
  <c r="R797" i="2" s="1"/>
  <c r="O797" i="2"/>
  <c r="P797" i="2" s="1"/>
  <c r="X796" i="2"/>
  <c r="V796" i="2"/>
  <c r="T796" i="2"/>
  <c r="Q796" i="2"/>
  <c r="R796" i="2" s="1"/>
  <c r="O796" i="2"/>
  <c r="P796" i="2" s="1"/>
  <c r="X795" i="2"/>
  <c r="V795" i="2"/>
  <c r="T795" i="2"/>
  <c r="Q795" i="2"/>
  <c r="R795" i="2" s="1"/>
  <c r="O795" i="2"/>
  <c r="P795" i="2" s="1"/>
  <c r="X794" i="2"/>
  <c r="V794" i="2"/>
  <c r="T794" i="2"/>
  <c r="Q794" i="2"/>
  <c r="R794" i="2" s="1"/>
  <c r="O794" i="2"/>
  <c r="P794" i="2" s="1"/>
  <c r="X793" i="2"/>
  <c r="V793" i="2"/>
  <c r="T793" i="2"/>
  <c r="Q793" i="2"/>
  <c r="R793" i="2" s="1"/>
  <c r="O793" i="2"/>
  <c r="P793" i="2" s="1"/>
  <c r="X792" i="2"/>
  <c r="V792" i="2"/>
  <c r="T792" i="2"/>
  <c r="Q792" i="2"/>
  <c r="R792" i="2" s="1"/>
  <c r="O792" i="2"/>
  <c r="P792" i="2" s="1"/>
  <c r="X791" i="2"/>
  <c r="V791" i="2"/>
  <c r="T791" i="2"/>
  <c r="Q791" i="2"/>
  <c r="R791" i="2" s="1"/>
  <c r="O791" i="2"/>
  <c r="P791" i="2" s="1"/>
  <c r="X790" i="2"/>
  <c r="V790" i="2"/>
  <c r="T790" i="2"/>
  <c r="Q790" i="2"/>
  <c r="R790" i="2" s="1"/>
  <c r="O790" i="2"/>
  <c r="P790" i="2" s="1"/>
  <c r="X789" i="2"/>
  <c r="V789" i="2"/>
  <c r="T789" i="2"/>
  <c r="Q789" i="2"/>
  <c r="R789" i="2" s="1"/>
  <c r="O789" i="2"/>
  <c r="P789" i="2" s="1"/>
  <c r="X788" i="2"/>
  <c r="V788" i="2"/>
  <c r="T788" i="2"/>
  <c r="Q788" i="2"/>
  <c r="R788" i="2" s="1"/>
  <c r="O788" i="2"/>
  <c r="P788" i="2" s="1"/>
  <c r="X787" i="2"/>
  <c r="V787" i="2"/>
  <c r="T787" i="2"/>
  <c r="Q787" i="2"/>
  <c r="R787" i="2" s="1"/>
  <c r="O787" i="2"/>
  <c r="P787" i="2" s="1"/>
  <c r="X786" i="2"/>
  <c r="V786" i="2"/>
  <c r="T786" i="2"/>
  <c r="Q786" i="2"/>
  <c r="R786" i="2" s="1"/>
  <c r="O786" i="2"/>
  <c r="P786" i="2" s="1"/>
  <c r="X785" i="2"/>
  <c r="V785" i="2"/>
  <c r="T785" i="2"/>
  <c r="Q785" i="2"/>
  <c r="R785" i="2" s="1"/>
  <c r="O785" i="2"/>
  <c r="P785" i="2" s="1"/>
  <c r="X784" i="2"/>
  <c r="V784" i="2"/>
  <c r="T784" i="2"/>
  <c r="Q784" i="2"/>
  <c r="R784" i="2" s="1"/>
  <c r="O784" i="2"/>
  <c r="P784" i="2" s="1"/>
  <c r="X783" i="2"/>
  <c r="V783" i="2"/>
  <c r="T783" i="2"/>
  <c r="Q783" i="2"/>
  <c r="R783" i="2" s="1"/>
  <c r="O783" i="2"/>
  <c r="P783" i="2" s="1"/>
  <c r="X782" i="2"/>
  <c r="V782" i="2"/>
  <c r="T782" i="2"/>
  <c r="Q782" i="2"/>
  <c r="R782" i="2" s="1"/>
  <c r="O782" i="2"/>
  <c r="P782" i="2" s="1"/>
  <c r="X781" i="2"/>
  <c r="V781" i="2"/>
  <c r="T781" i="2"/>
  <c r="Q781" i="2"/>
  <c r="R781" i="2" s="1"/>
  <c r="O781" i="2"/>
  <c r="P781" i="2" s="1"/>
  <c r="X780" i="2"/>
  <c r="V780" i="2"/>
  <c r="T780" i="2"/>
  <c r="Q780" i="2"/>
  <c r="R780" i="2" s="1"/>
  <c r="O780" i="2"/>
  <c r="P780" i="2" s="1"/>
  <c r="X779" i="2"/>
  <c r="V779" i="2"/>
  <c r="T779" i="2"/>
  <c r="Q779" i="2"/>
  <c r="R779" i="2" s="1"/>
  <c r="O779" i="2"/>
  <c r="P779" i="2" s="1"/>
  <c r="X778" i="2"/>
  <c r="V778" i="2"/>
  <c r="T778" i="2"/>
  <c r="Q778" i="2"/>
  <c r="R778" i="2" s="1"/>
  <c r="O778" i="2"/>
  <c r="P778" i="2" s="1"/>
  <c r="X777" i="2"/>
  <c r="V777" i="2"/>
  <c r="T777" i="2"/>
  <c r="Q777" i="2"/>
  <c r="R777" i="2" s="1"/>
  <c r="O777" i="2"/>
  <c r="P777" i="2" s="1"/>
  <c r="X776" i="2"/>
  <c r="V776" i="2"/>
  <c r="T776" i="2"/>
  <c r="Q776" i="2"/>
  <c r="R776" i="2" s="1"/>
  <c r="O776" i="2"/>
  <c r="P776" i="2" s="1"/>
  <c r="X775" i="2"/>
  <c r="V775" i="2"/>
  <c r="T775" i="2"/>
  <c r="Q775" i="2"/>
  <c r="R775" i="2" s="1"/>
  <c r="O775" i="2"/>
  <c r="P775" i="2" s="1"/>
  <c r="X774" i="2"/>
  <c r="V774" i="2"/>
  <c r="T774" i="2"/>
  <c r="Q774" i="2"/>
  <c r="R774" i="2" s="1"/>
  <c r="O774" i="2"/>
  <c r="P774" i="2" s="1"/>
  <c r="X773" i="2"/>
  <c r="V773" i="2"/>
  <c r="T773" i="2"/>
  <c r="Q773" i="2"/>
  <c r="R773" i="2" s="1"/>
  <c r="O773" i="2"/>
  <c r="P773" i="2" s="1"/>
  <c r="X772" i="2"/>
  <c r="V772" i="2"/>
  <c r="T772" i="2"/>
  <c r="Q772" i="2"/>
  <c r="R772" i="2" s="1"/>
  <c r="O772" i="2"/>
  <c r="P772" i="2" s="1"/>
  <c r="X771" i="2"/>
  <c r="V771" i="2"/>
  <c r="T771" i="2"/>
  <c r="Q771" i="2"/>
  <c r="R771" i="2" s="1"/>
  <c r="O771" i="2"/>
  <c r="P771" i="2" s="1"/>
  <c r="X770" i="2"/>
  <c r="V770" i="2"/>
  <c r="T770" i="2"/>
  <c r="Q770" i="2"/>
  <c r="R770" i="2" s="1"/>
  <c r="O770" i="2"/>
  <c r="P770" i="2" s="1"/>
  <c r="X769" i="2"/>
  <c r="V769" i="2"/>
  <c r="T769" i="2"/>
  <c r="Q769" i="2"/>
  <c r="R769" i="2" s="1"/>
  <c r="O769" i="2"/>
  <c r="P769" i="2" s="1"/>
  <c r="X768" i="2"/>
  <c r="V768" i="2"/>
  <c r="T768" i="2"/>
  <c r="Q768" i="2"/>
  <c r="R768" i="2" s="1"/>
  <c r="O768" i="2"/>
  <c r="P768" i="2" s="1"/>
  <c r="X767" i="2"/>
  <c r="V767" i="2"/>
  <c r="T767" i="2"/>
  <c r="Q767" i="2"/>
  <c r="R767" i="2" s="1"/>
  <c r="O767" i="2"/>
  <c r="P767" i="2" s="1"/>
  <c r="X766" i="2"/>
  <c r="V766" i="2"/>
  <c r="T766" i="2"/>
  <c r="Q766" i="2"/>
  <c r="R766" i="2" s="1"/>
  <c r="O766" i="2"/>
  <c r="P766" i="2" s="1"/>
  <c r="X765" i="2"/>
  <c r="V765" i="2"/>
  <c r="T765" i="2"/>
  <c r="Q765" i="2"/>
  <c r="R765" i="2" s="1"/>
  <c r="O765" i="2"/>
  <c r="P765" i="2" s="1"/>
  <c r="X764" i="2"/>
  <c r="V764" i="2"/>
  <c r="T764" i="2"/>
  <c r="Q764" i="2"/>
  <c r="R764" i="2" s="1"/>
  <c r="O764" i="2"/>
  <c r="P764" i="2" s="1"/>
  <c r="X763" i="2"/>
  <c r="V763" i="2"/>
  <c r="T763" i="2"/>
  <c r="Q763" i="2"/>
  <c r="R763" i="2" s="1"/>
  <c r="O763" i="2"/>
  <c r="P763" i="2" s="1"/>
  <c r="X762" i="2"/>
  <c r="V762" i="2"/>
  <c r="T762" i="2"/>
  <c r="Q762" i="2"/>
  <c r="R762" i="2" s="1"/>
  <c r="O762" i="2"/>
  <c r="P762" i="2" s="1"/>
  <c r="X761" i="2"/>
  <c r="V761" i="2"/>
  <c r="T761" i="2"/>
  <c r="Q761" i="2"/>
  <c r="R761" i="2" s="1"/>
  <c r="O761" i="2"/>
  <c r="P761" i="2" s="1"/>
  <c r="X760" i="2"/>
  <c r="V760" i="2"/>
  <c r="T760" i="2"/>
  <c r="Q760" i="2"/>
  <c r="R760" i="2" s="1"/>
  <c r="O760" i="2"/>
  <c r="P760" i="2" s="1"/>
  <c r="X759" i="2"/>
  <c r="V759" i="2"/>
  <c r="T759" i="2"/>
  <c r="Q759" i="2"/>
  <c r="R759" i="2" s="1"/>
  <c r="O759" i="2"/>
  <c r="P759" i="2" s="1"/>
  <c r="X758" i="2"/>
  <c r="V758" i="2"/>
  <c r="T758" i="2"/>
  <c r="Q758" i="2"/>
  <c r="R758" i="2" s="1"/>
  <c r="O758" i="2"/>
  <c r="P758" i="2" s="1"/>
  <c r="X757" i="2"/>
  <c r="V757" i="2"/>
  <c r="T757" i="2"/>
  <c r="Q757" i="2"/>
  <c r="R757" i="2" s="1"/>
  <c r="O757" i="2"/>
  <c r="P757" i="2" s="1"/>
  <c r="X756" i="2"/>
  <c r="V756" i="2"/>
  <c r="T756" i="2"/>
  <c r="Q756" i="2"/>
  <c r="R756" i="2" s="1"/>
  <c r="O756" i="2"/>
  <c r="P756" i="2" s="1"/>
  <c r="X755" i="2"/>
  <c r="V755" i="2"/>
  <c r="T755" i="2"/>
  <c r="Q755" i="2"/>
  <c r="R755" i="2" s="1"/>
  <c r="O755" i="2"/>
  <c r="P755" i="2" s="1"/>
  <c r="X754" i="2"/>
  <c r="V754" i="2"/>
  <c r="T754" i="2"/>
  <c r="Q754" i="2"/>
  <c r="R754" i="2" s="1"/>
  <c r="O754" i="2"/>
  <c r="P754" i="2" s="1"/>
  <c r="X753" i="2"/>
  <c r="V753" i="2"/>
  <c r="T753" i="2"/>
  <c r="Q753" i="2"/>
  <c r="R753" i="2" s="1"/>
  <c r="O753" i="2"/>
  <c r="P753" i="2" s="1"/>
  <c r="X752" i="2"/>
  <c r="V752" i="2"/>
  <c r="T752" i="2"/>
  <c r="Q752" i="2"/>
  <c r="R752" i="2" s="1"/>
  <c r="O752" i="2"/>
  <c r="P752" i="2" s="1"/>
  <c r="X751" i="2"/>
  <c r="V751" i="2"/>
  <c r="T751" i="2"/>
  <c r="Q751" i="2"/>
  <c r="R751" i="2" s="1"/>
  <c r="O751" i="2"/>
  <c r="P751" i="2" s="1"/>
  <c r="X750" i="2"/>
  <c r="V750" i="2"/>
  <c r="T750" i="2"/>
  <c r="Q750" i="2"/>
  <c r="R750" i="2" s="1"/>
  <c r="O750" i="2"/>
  <c r="P750" i="2" s="1"/>
  <c r="X749" i="2"/>
  <c r="V749" i="2"/>
  <c r="T749" i="2"/>
  <c r="Q749" i="2"/>
  <c r="R749" i="2" s="1"/>
  <c r="O749" i="2"/>
  <c r="P749" i="2" s="1"/>
  <c r="X748" i="2"/>
  <c r="V748" i="2"/>
  <c r="T748" i="2"/>
  <c r="Q748" i="2"/>
  <c r="R748" i="2" s="1"/>
  <c r="O748" i="2"/>
  <c r="P748" i="2" s="1"/>
  <c r="X747" i="2"/>
  <c r="V747" i="2"/>
  <c r="T747" i="2"/>
  <c r="Q747" i="2"/>
  <c r="R747" i="2" s="1"/>
  <c r="O747" i="2"/>
  <c r="P747" i="2" s="1"/>
  <c r="X746" i="2"/>
  <c r="V746" i="2"/>
  <c r="T746" i="2"/>
  <c r="Q746" i="2"/>
  <c r="R746" i="2" s="1"/>
  <c r="O746" i="2"/>
  <c r="P746" i="2" s="1"/>
  <c r="X745" i="2"/>
  <c r="V745" i="2"/>
  <c r="T745" i="2"/>
  <c r="Q745" i="2"/>
  <c r="R745" i="2" s="1"/>
  <c r="O745" i="2"/>
  <c r="P745" i="2" s="1"/>
  <c r="X744" i="2"/>
  <c r="V744" i="2"/>
  <c r="T744" i="2"/>
  <c r="Q744" i="2"/>
  <c r="R744" i="2" s="1"/>
  <c r="O744" i="2"/>
  <c r="P744" i="2" s="1"/>
  <c r="X743" i="2"/>
  <c r="V743" i="2"/>
  <c r="T743" i="2"/>
  <c r="Q743" i="2"/>
  <c r="R743" i="2" s="1"/>
  <c r="O743" i="2"/>
  <c r="P743" i="2" s="1"/>
  <c r="X742" i="2"/>
  <c r="V742" i="2"/>
  <c r="T742" i="2"/>
  <c r="Q742" i="2"/>
  <c r="R742" i="2" s="1"/>
  <c r="O742" i="2"/>
  <c r="P742" i="2" s="1"/>
  <c r="X741" i="2"/>
  <c r="V741" i="2"/>
  <c r="T741" i="2"/>
  <c r="Q741" i="2"/>
  <c r="R741" i="2" s="1"/>
  <c r="O741" i="2"/>
  <c r="P741" i="2" s="1"/>
  <c r="X740" i="2"/>
  <c r="V740" i="2"/>
  <c r="T740" i="2"/>
  <c r="Q740" i="2"/>
  <c r="R740" i="2" s="1"/>
  <c r="O740" i="2"/>
  <c r="P740" i="2" s="1"/>
  <c r="X739" i="2"/>
  <c r="V739" i="2"/>
  <c r="T739" i="2"/>
  <c r="Q739" i="2"/>
  <c r="R739" i="2" s="1"/>
  <c r="O739" i="2"/>
  <c r="P739" i="2" s="1"/>
  <c r="X738" i="2"/>
  <c r="V738" i="2"/>
  <c r="T738" i="2"/>
  <c r="Q738" i="2"/>
  <c r="R738" i="2" s="1"/>
  <c r="O738" i="2"/>
  <c r="P738" i="2" s="1"/>
  <c r="X737" i="2"/>
  <c r="V737" i="2"/>
  <c r="T737" i="2"/>
  <c r="Q737" i="2"/>
  <c r="R737" i="2" s="1"/>
  <c r="O737" i="2"/>
  <c r="P737" i="2" s="1"/>
  <c r="X736" i="2"/>
  <c r="V736" i="2"/>
  <c r="T736" i="2"/>
  <c r="Q736" i="2"/>
  <c r="R736" i="2" s="1"/>
  <c r="O736" i="2"/>
  <c r="P736" i="2" s="1"/>
  <c r="X735" i="2"/>
  <c r="V735" i="2"/>
  <c r="T735" i="2"/>
  <c r="Q735" i="2"/>
  <c r="R735" i="2" s="1"/>
  <c r="O735" i="2"/>
  <c r="P735" i="2" s="1"/>
  <c r="X734" i="2"/>
  <c r="V734" i="2"/>
  <c r="T734" i="2"/>
  <c r="Q734" i="2"/>
  <c r="R734" i="2" s="1"/>
  <c r="O734" i="2"/>
  <c r="P734" i="2" s="1"/>
  <c r="X733" i="2"/>
  <c r="V733" i="2"/>
  <c r="T733" i="2"/>
  <c r="Q733" i="2"/>
  <c r="R733" i="2" s="1"/>
  <c r="O733" i="2"/>
  <c r="P733" i="2" s="1"/>
  <c r="X732" i="2"/>
  <c r="V732" i="2"/>
  <c r="T732" i="2"/>
  <c r="Q732" i="2"/>
  <c r="R732" i="2" s="1"/>
  <c r="O732" i="2"/>
  <c r="P732" i="2" s="1"/>
  <c r="X731" i="2"/>
  <c r="V731" i="2"/>
  <c r="T731" i="2"/>
  <c r="Q731" i="2"/>
  <c r="R731" i="2" s="1"/>
  <c r="O731" i="2"/>
  <c r="P731" i="2" s="1"/>
  <c r="X730" i="2"/>
  <c r="V730" i="2"/>
  <c r="T730" i="2"/>
  <c r="Q730" i="2"/>
  <c r="R730" i="2" s="1"/>
  <c r="O730" i="2"/>
  <c r="P730" i="2" s="1"/>
  <c r="X729" i="2"/>
  <c r="V729" i="2"/>
  <c r="T729" i="2"/>
  <c r="Q729" i="2"/>
  <c r="R729" i="2" s="1"/>
  <c r="O729" i="2"/>
  <c r="P729" i="2" s="1"/>
  <c r="X728" i="2"/>
  <c r="V728" i="2"/>
  <c r="T728" i="2"/>
  <c r="Q728" i="2"/>
  <c r="R728" i="2" s="1"/>
  <c r="O728" i="2"/>
  <c r="P728" i="2" s="1"/>
  <c r="X727" i="2"/>
  <c r="V727" i="2"/>
  <c r="T727" i="2"/>
  <c r="Q727" i="2"/>
  <c r="R727" i="2" s="1"/>
  <c r="O727" i="2"/>
  <c r="P727" i="2" s="1"/>
  <c r="X726" i="2"/>
  <c r="V726" i="2"/>
  <c r="T726" i="2"/>
  <c r="Q726" i="2"/>
  <c r="R726" i="2" s="1"/>
  <c r="O726" i="2"/>
  <c r="P726" i="2" s="1"/>
  <c r="X725" i="2"/>
  <c r="V725" i="2"/>
  <c r="T725" i="2"/>
  <c r="Q725" i="2"/>
  <c r="R725" i="2" s="1"/>
  <c r="O725" i="2"/>
  <c r="P725" i="2" s="1"/>
  <c r="X724" i="2"/>
  <c r="V724" i="2"/>
  <c r="T724" i="2"/>
  <c r="Q724" i="2"/>
  <c r="R724" i="2" s="1"/>
  <c r="O724" i="2"/>
  <c r="P724" i="2" s="1"/>
  <c r="X723" i="2"/>
  <c r="V723" i="2"/>
  <c r="T723" i="2"/>
  <c r="Q723" i="2"/>
  <c r="R723" i="2" s="1"/>
  <c r="O723" i="2"/>
  <c r="P723" i="2" s="1"/>
  <c r="X722" i="2"/>
  <c r="V722" i="2"/>
  <c r="T722" i="2"/>
  <c r="Q722" i="2"/>
  <c r="R722" i="2" s="1"/>
  <c r="O722" i="2"/>
  <c r="P722" i="2" s="1"/>
  <c r="X721" i="2"/>
  <c r="V721" i="2"/>
  <c r="T721" i="2"/>
  <c r="Q721" i="2"/>
  <c r="R721" i="2" s="1"/>
  <c r="O721" i="2"/>
  <c r="P721" i="2" s="1"/>
  <c r="X720" i="2"/>
  <c r="V720" i="2"/>
  <c r="T720" i="2"/>
  <c r="Q720" i="2"/>
  <c r="R720" i="2" s="1"/>
  <c r="O720" i="2"/>
  <c r="P720" i="2" s="1"/>
  <c r="X719" i="2"/>
  <c r="V719" i="2"/>
  <c r="T719" i="2"/>
  <c r="Q719" i="2"/>
  <c r="R719" i="2" s="1"/>
  <c r="O719" i="2"/>
  <c r="P719" i="2" s="1"/>
  <c r="X718" i="2"/>
  <c r="V718" i="2"/>
  <c r="T718" i="2"/>
  <c r="Q718" i="2"/>
  <c r="R718" i="2" s="1"/>
  <c r="O718" i="2"/>
  <c r="P718" i="2" s="1"/>
  <c r="X717" i="2"/>
  <c r="V717" i="2"/>
  <c r="T717" i="2"/>
  <c r="Q717" i="2"/>
  <c r="R717" i="2" s="1"/>
  <c r="O717" i="2"/>
  <c r="P717" i="2" s="1"/>
  <c r="X716" i="2"/>
  <c r="V716" i="2"/>
  <c r="T716" i="2"/>
  <c r="Q716" i="2"/>
  <c r="R716" i="2" s="1"/>
  <c r="O716" i="2"/>
  <c r="P716" i="2" s="1"/>
  <c r="X715" i="2"/>
  <c r="V715" i="2"/>
  <c r="T715" i="2"/>
  <c r="Q715" i="2"/>
  <c r="R715" i="2" s="1"/>
  <c r="O715" i="2"/>
  <c r="P715" i="2" s="1"/>
  <c r="X714" i="2"/>
  <c r="V714" i="2"/>
  <c r="T714" i="2"/>
  <c r="Q714" i="2"/>
  <c r="R714" i="2" s="1"/>
  <c r="O714" i="2"/>
  <c r="P714" i="2" s="1"/>
  <c r="X713" i="2"/>
  <c r="V713" i="2"/>
  <c r="T713" i="2"/>
  <c r="Q713" i="2"/>
  <c r="R713" i="2" s="1"/>
  <c r="O713" i="2"/>
  <c r="P713" i="2" s="1"/>
  <c r="X712" i="2"/>
  <c r="V712" i="2"/>
  <c r="T712" i="2"/>
  <c r="Q712" i="2"/>
  <c r="R712" i="2" s="1"/>
  <c r="O712" i="2"/>
  <c r="P712" i="2" s="1"/>
  <c r="X711" i="2"/>
  <c r="V711" i="2"/>
  <c r="T711" i="2"/>
  <c r="Q711" i="2"/>
  <c r="R711" i="2" s="1"/>
  <c r="O711" i="2"/>
  <c r="P711" i="2" s="1"/>
  <c r="X710" i="2"/>
  <c r="V710" i="2"/>
  <c r="T710" i="2"/>
  <c r="Q710" i="2"/>
  <c r="R710" i="2" s="1"/>
  <c r="O710" i="2"/>
  <c r="P710" i="2" s="1"/>
  <c r="X709" i="2"/>
  <c r="V709" i="2"/>
  <c r="T709" i="2"/>
  <c r="Q709" i="2"/>
  <c r="R709" i="2" s="1"/>
  <c r="O709" i="2"/>
  <c r="P709" i="2" s="1"/>
  <c r="X708" i="2"/>
  <c r="V708" i="2"/>
  <c r="T708" i="2"/>
  <c r="Q708" i="2"/>
  <c r="R708" i="2" s="1"/>
  <c r="O708" i="2"/>
  <c r="P708" i="2" s="1"/>
  <c r="X707" i="2"/>
  <c r="V707" i="2"/>
  <c r="T707" i="2"/>
  <c r="Q707" i="2"/>
  <c r="R707" i="2" s="1"/>
  <c r="O707" i="2"/>
  <c r="P707" i="2" s="1"/>
  <c r="X706" i="2"/>
  <c r="V706" i="2"/>
  <c r="T706" i="2"/>
  <c r="Q706" i="2"/>
  <c r="R706" i="2" s="1"/>
  <c r="O706" i="2"/>
  <c r="P706" i="2" s="1"/>
  <c r="X705" i="2"/>
  <c r="V705" i="2"/>
  <c r="T705" i="2"/>
  <c r="Q705" i="2"/>
  <c r="R705" i="2" s="1"/>
  <c r="O705" i="2"/>
  <c r="P705" i="2" s="1"/>
  <c r="X704" i="2"/>
  <c r="V704" i="2"/>
  <c r="T704" i="2"/>
  <c r="Q704" i="2"/>
  <c r="R704" i="2" s="1"/>
  <c r="O704" i="2"/>
  <c r="P704" i="2" s="1"/>
  <c r="X703" i="2"/>
  <c r="V703" i="2"/>
  <c r="T703" i="2"/>
  <c r="Q703" i="2"/>
  <c r="R703" i="2" s="1"/>
  <c r="O703" i="2"/>
  <c r="P703" i="2" s="1"/>
  <c r="X702" i="2"/>
  <c r="V702" i="2"/>
  <c r="T702" i="2"/>
  <c r="Q702" i="2"/>
  <c r="R702" i="2" s="1"/>
  <c r="O702" i="2"/>
  <c r="P702" i="2" s="1"/>
  <c r="X701" i="2"/>
  <c r="V701" i="2"/>
  <c r="T701" i="2"/>
  <c r="Q701" i="2"/>
  <c r="R701" i="2" s="1"/>
  <c r="O701" i="2"/>
  <c r="P701" i="2" s="1"/>
  <c r="X700" i="2"/>
  <c r="V700" i="2"/>
  <c r="T700" i="2"/>
  <c r="Q700" i="2"/>
  <c r="R700" i="2" s="1"/>
  <c r="O700" i="2"/>
  <c r="P700" i="2" s="1"/>
  <c r="X699" i="2"/>
  <c r="V699" i="2"/>
  <c r="T699" i="2"/>
  <c r="Q699" i="2"/>
  <c r="R699" i="2" s="1"/>
  <c r="O699" i="2"/>
  <c r="P699" i="2" s="1"/>
  <c r="X698" i="2"/>
  <c r="V698" i="2"/>
  <c r="T698" i="2"/>
  <c r="Q698" i="2"/>
  <c r="R698" i="2" s="1"/>
  <c r="O698" i="2"/>
  <c r="P698" i="2" s="1"/>
  <c r="X697" i="2"/>
  <c r="V697" i="2"/>
  <c r="T697" i="2"/>
  <c r="Q697" i="2"/>
  <c r="R697" i="2" s="1"/>
  <c r="O697" i="2"/>
  <c r="P697" i="2" s="1"/>
  <c r="X696" i="2"/>
  <c r="V696" i="2"/>
  <c r="T696" i="2"/>
  <c r="Q696" i="2"/>
  <c r="R696" i="2" s="1"/>
  <c r="O696" i="2"/>
  <c r="P696" i="2" s="1"/>
  <c r="X695" i="2"/>
  <c r="V695" i="2"/>
  <c r="T695" i="2"/>
  <c r="Q695" i="2"/>
  <c r="R695" i="2" s="1"/>
  <c r="O695" i="2"/>
  <c r="P695" i="2" s="1"/>
  <c r="X694" i="2"/>
  <c r="V694" i="2"/>
  <c r="T694" i="2"/>
  <c r="Q694" i="2"/>
  <c r="R694" i="2" s="1"/>
  <c r="O694" i="2"/>
  <c r="P694" i="2" s="1"/>
  <c r="X693" i="2"/>
  <c r="V693" i="2"/>
  <c r="T693" i="2"/>
  <c r="Q693" i="2"/>
  <c r="R693" i="2" s="1"/>
  <c r="O693" i="2"/>
  <c r="P693" i="2" s="1"/>
  <c r="X692" i="2"/>
  <c r="V692" i="2"/>
  <c r="T692" i="2"/>
  <c r="Q692" i="2"/>
  <c r="R692" i="2" s="1"/>
  <c r="O692" i="2"/>
  <c r="P692" i="2" s="1"/>
  <c r="X691" i="2"/>
  <c r="V691" i="2"/>
  <c r="T691" i="2"/>
  <c r="Q691" i="2"/>
  <c r="R691" i="2" s="1"/>
  <c r="O691" i="2"/>
  <c r="P691" i="2" s="1"/>
  <c r="X690" i="2"/>
  <c r="V690" i="2"/>
  <c r="T690" i="2"/>
  <c r="Q690" i="2"/>
  <c r="R690" i="2" s="1"/>
  <c r="O690" i="2"/>
  <c r="P690" i="2" s="1"/>
  <c r="X689" i="2"/>
  <c r="V689" i="2"/>
  <c r="T689" i="2"/>
  <c r="Q689" i="2"/>
  <c r="R689" i="2" s="1"/>
  <c r="O689" i="2"/>
  <c r="P689" i="2" s="1"/>
  <c r="X688" i="2"/>
  <c r="V688" i="2"/>
  <c r="T688" i="2"/>
  <c r="Q688" i="2"/>
  <c r="R688" i="2" s="1"/>
  <c r="O688" i="2"/>
  <c r="P688" i="2" s="1"/>
  <c r="X687" i="2"/>
  <c r="V687" i="2"/>
  <c r="T687" i="2"/>
  <c r="Q687" i="2"/>
  <c r="R687" i="2" s="1"/>
  <c r="O687" i="2"/>
  <c r="P687" i="2" s="1"/>
  <c r="X686" i="2"/>
  <c r="V686" i="2"/>
  <c r="T686" i="2"/>
  <c r="Q686" i="2"/>
  <c r="R686" i="2" s="1"/>
  <c r="O686" i="2"/>
  <c r="P686" i="2" s="1"/>
  <c r="X685" i="2"/>
  <c r="V685" i="2"/>
  <c r="T685" i="2"/>
  <c r="Q685" i="2"/>
  <c r="R685" i="2" s="1"/>
  <c r="O685" i="2"/>
  <c r="P685" i="2" s="1"/>
  <c r="X684" i="2"/>
  <c r="V684" i="2"/>
  <c r="T684" i="2"/>
  <c r="Q684" i="2"/>
  <c r="R684" i="2" s="1"/>
  <c r="O684" i="2"/>
  <c r="P684" i="2" s="1"/>
  <c r="X683" i="2"/>
  <c r="V683" i="2"/>
  <c r="T683" i="2"/>
  <c r="Q683" i="2"/>
  <c r="R683" i="2" s="1"/>
  <c r="O683" i="2"/>
  <c r="P683" i="2" s="1"/>
  <c r="X682" i="2"/>
  <c r="V682" i="2"/>
  <c r="T682" i="2"/>
  <c r="Q682" i="2"/>
  <c r="R682" i="2" s="1"/>
  <c r="O682" i="2"/>
  <c r="P682" i="2" s="1"/>
  <c r="X681" i="2"/>
  <c r="V681" i="2"/>
  <c r="T681" i="2"/>
  <c r="Q681" i="2"/>
  <c r="R681" i="2" s="1"/>
  <c r="O681" i="2"/>
  <c r="P681" i="2" s="1"/>
  <c r="X680" i="2"/>
  <c r="V680" i="2"/>
  <c r="T680" i="2"/>
  <c r="Q680" i="2"/>
  <c r="R680" i="2" s="1"/>
  <c r="O680" i="2"/>
  <c r="P680" i="2" s="1"/>
  <c r="X679" i="2"/>
  <c r="V679" i="2"/>
  <c r="T679" i="2"/>
  <c r="Q679" i="2"/>
  <c r="R679" i="2" s="1"/>
  <c r="O679" i="2"/>
  <c r="P679" i="2" s="1"/>
  <c r="X678" i="2"/>
  <c r="V678" i="2"/>
  <c r="T678" i="2"/>
  <c r="Q678" i="2"/>
  <c r="R678" i="2" s="1"/>
  <c r="O678" i="2"/>
  <c r="P678" i="2" s="1"/>
  <c r="X677" i="2"/>
  <c r="V677" i="2"/>
  <c r="T677" i="2"/>
  <c r="Q677" i="2"/>
  <c r="R677" i="2" s="1"/>
  <c r="O677" i="2"/>
  <c r="P677" i="2" s="1"/>
  <c r="X676" i="2"/>
  <c r="V676" i="2"/>
  <c r="T676" i="2"/>
  <c r="Q676" i="2"/>
  <c r="R676" i="2" s="1"/>
  <c r="O676" i="2"/>
  <c r="P676" i="2" s="1"/>
  <c r="X675" i="2"/>
  <c r="V675" i="2"/>
  <c r="T675" i="2"/>
  <c r="Q675" i="2"/>
  <c r="R675" i="2" s="1"/>
  <c r="O675" i="2"/>
  <c r="P675" i="2" s="1"/>
  <c r="X674" i="2"/>
  <c r="V674" i="2"/>
  <c r="T674" i="2"/>
  <c r="Q674" i="2"/>
  <c r="R674" i="2" s="1"/>
  <c r="O674" i="2"/>
  <c r="P674" i="2" s="1"/>
  <c r="X673" i="2"/>
  <c r="V673" i="2"/>
  <c r="T673" i="2"/>
  <c r="Q673" i="2"/>
  <c r="R673" i="2" s="1"/>
  <c r="O673" i="2"/>
  <c r="P673" i="2" s="1"/>
  <c r="X672" i="2"/>
  <c r="V672" i="2"/>
  <c r="T672" i="2"/>
  <c r="Q672" i="2"/>
  <c r="R672" i="2" s="1"/>
  <c r="O672" i="2"/>
  <c r="P672" i="2" s="1"/>
  <c r="X671" i="2"/>
  <c r="V671" i="2"/>
  <c r="T671" i="2"/>
  <c r="Q671" i="2"/>
  <c r="R671" i="2" s="1"/>
  <c r="O671" i="2"/>
  <c r="P671" i="2" s="1"/>
  <c r="X670" i="2"/>
  <c r="V670" i="2"/>
  <c r="T670" i="2"/>
  <c r="Q670" i="2"/>
  <c r="R670" i="2" s="1"/>
  <c r="O670" i="2"/>
  <c r="P670" i="2" s="1"/>
  <c r="X669" i="2"/>
  <c r="V669" i="2"/>
  <c r="T669" i="2"/>
  <c r="Q669" i="2"/>
  <c r="R669" i="2" s="1"/>
  <c r="O669" i="2"/>
  <c r="P669" i="2" s="1"/>
  <c r="X668" i="2"/>
  <c r="V668" i="2"/>
  <c r="T668" i="2"/>
  <c r="Q668" i="2"/>
  <c r="R668" i="2" s="1"/>
  <c r="O668" i="2"/>
  <c r="P668" i="2" s="1"/>
  <c r="X667" i="2"/>
  <c r="V667" i="2"/>
  <c r="T667" i="2"/>
  <c r="Q667" i="2"/>
  <c r="R667" i="2" s="1"/>
  <c r="O667" i="2"/>
  <c r="P667" i="2" s="1"/>
  <c r="X666" i="2"/>
  <c r="V666" i="2"/>
  <c r="T666" i="2"/>
  <c r="Q666" i="2"/>
  <c r="R666" i="2" s="1"/>
  <c r="O666" i="2"/>
  <c r="P666" i="2" s="1"/>
  <c r="X665" i="2"/>
  <c r="V665" i="2"/>
  <c r="T665" i="2"/>
  <c r="Q665" i="2"/>
  <c r="R665" i="2" s="1"/>
  <c r="O665" i="2"/>
  <c r="P665" i="2" s="1"/>
  <c r="X664" i="2"/>
  <c r="V664" i="2"/>
  <c r="T664" i="2"/>
  <c r="Q664" i="2"/>
  <c r="R664" i="2" s="1"/>
  <c r="O664" i="2"/>
  <c r="P664" i="2" s="1"/>
  <c r="X663" i="2"/>
  <c r="V663" i="2"/>
  <c r="T663" i="2"/>
  <c r="Q663" i="2"/>
  <c r="R663" i="2" s="1"/>
  <c r="O663" i="2"/>
  <c r="P663" i="2" s="1"/>
  <c r="X662" i="2"/>
  <c r="V662" i="2"/>
  <c r="T662" i="2"/>
  <c r="Q662" i="2"/>
  <c r="R662" i="2" s="1"/>
  <c r="O662" i="2"/>
  <c r="P662" i="2" s="1"/>
  <c r="X661" i="2"/>
  <c r="V661" i="2"/>
  <c r="T661" i="2"/>
  <c r="Q661" i="2"/>
  <c r="R661" i="2" s="1"/>
  <c r="O661" i="2"/>
  <c r="P661" i="2" s="1"/>
  <c r="X660" i="2"/>
  <c r="V660" i="2"/>
  <c r="T660" i="2"/>
  <c r="Q660" i="2"/>
  <c r="R660" i="2" s="1"/>
  <c r="O660" i="2"/>
  <c r="P660" i="2" s="1"/>
  <c r="X659" i="2"/>
  <c r="V659" i="2"/>
  <c r="T659" i="2"/>
  <c r="Q659" i="2"/>
  <c r="R659" i="2" s="1"/>
  <c r="O659" i="2"/>
  <c r="P659" i="2" s="1"/>
  <c r="X658" i="2"/>
  <c r="V658" i="2"/>
  <c r="T658" i="2"/>
  <c r="Q658" i="2"/>
  <c r="R658" i="2" s="1"/>
  <c r="O658" i="2"/>
  <c r="P658" i="2" s="1"/>
  <c r="X657" i="2"/>
  <c r="V657" i="2"/>
  <c r="T657" i="2"/>
  <c r="Q657" i="2"/>
  <c r="R657" i="2" s="1"/>
  <c r="O657" i="2"/>
  <c r="P657" i="2" s="1"/>
  <c r="X656" i="2"/>
  <c r="V656" i="2"/>
  <c r="T656" i="2"/>
  <c r="Q656" i="2"/>
  <c r="R656" i="2" s="1"/>
  <c r="O656" i="2"/>
  <c r="P656" i="2" s="1"/>
  <c r="X655" i="2"/>
  <c r="V655" i="2"/>
  <c r="T655" i="2"/>
  <c r="Q655" i="2"/>
  <c r="R655" i="2" s="1"/>
  <c r="O655" i="2"/>
  <c r="P655" i="2" s="1"/>
  <c r="X654" i="2"/>
  <c r="V654" i="2"/>
  <c r="T654" i="2"/>
  <c r="Q654" i="2"/>
  <c r="R654" i="2" s="1"/>
  <c r="O654" i="2"/>
  <c r="P654" i="2" s="1"/>
  <c r="X653" i="2"/>
  <c r="V653" i="2"/>
  <c r="T653" i="2"/>
  <c r="Q653" i="2"/>
  <c r="R653" i="2" s="1"/>
  <c r="O653" i="2"/>
  <c r="P653" i="2" s="1"/>
  <c r="X652" i="2"/>
  <c r="V652" i="2"/>
  <c r="T652" i="2"/>
  <c r="Q652" i="2"/>
  <c r="R652" i="2" s="1"/>
  <c r="O652" i="2"/>
  <c r="P652" i="2" s="1"/>
  <c r="X651" i="2"/>
  <c r="V651" i="2"/>
  <c r="T651" i="2"/>
  <c r="Q651" i="2"/>
  <c r="R651" i="2" s="1"/>
  <c r="O651" i="2"/>
  <c r="P651" i="2" s="1"/>
  <c r="X650" i="2"/>
  <c r="V650" i="2"/>
  <c r="T650" i="2"/>
  <c r="Q650" i="2"/>
  <c r="R650" i="2" s="1"/>
  <c r="O650" i="2"/>
  <c r="P650" i="2" s="1"/>
  <c r="X649" i="2"/>
  <c r="V649" i="2"/>
  <c r="T649" i="2"/>
  <c r="Q649" i="2"/>
  <c r="R649" i="2" s="1"/>
  <c r="O649" i="2"/>
  <c r="P649" i="2" s="1"/>
  <c r="X648" i="2"/>
  <c r="V648" i="2"/>
  <c r="T648" i="2"/>
  <c r="Q648" i="2"/>
  <c r="R648" i="2" s="1"/>
  <c r="O648" i="2"/>
  <c r="P648" i="2" s="1"/>
  <c r="X647" i="2"/>
  <c r="V647" i="2"/>
  <c r="T647" i="2"/>
  <c r="Q647" i="2"/>
  <c r="R647" i="2" s="1"/>
  <c r="O647" i="2"/>
  <c r="P647" i="2" s="1"/>
  <c r="X646" i="2"/>
  <c r="V646" i="2"/>
  <c r="T646" i="2"/>
  <c r="Q646" i="2"/>
  <c r="R646" i="2" s="1"/>
  <c r="O646" i="2"/>
  <c r="P646" i="2" s="1"/>
  <c r="X645" i="2"/>
  <c r="V645" i="2"/>
  <c r="T645" i="2"/>
  <c r="Q645" i="2"/>
  <c r="R645" i="2" s="1"/>
  <c r="O645" i="2"/>
  <c r="P645" i="2" s="1"/>
  <c r="X644" i="2"/>
  <c r="V644" i="2"/>
  <c r="T644" i="2"/>
  <c r="Q644" i="2"/>
  <c r="R644" i="2" s="1"/>
  <c r="O644" i="2"/>
  <c r="P644" i="2" s="1"/>
  <c r="X643" i="2"/>
  <c r="V643" i="2"/>
  <c r="T643" i="2"/>
  <c r="Q643" i="2"/>
  <c r="R643" i="2" s="1"/>
  <c r="O643" i="2"/>
  <c r="P643" i="2" s="1"/>
  <c r="X642" i="2"/>
  <c r="V642" i="2"/>
  <c r="T642" i="2"/>
  <c r="Q642" i="2"/>
  <c r="R642" i="2" s="1"/>
  <c r="O642" i="2"/>
  <c r="P642" i="2" s="1"/>
  <c r="X641" i="2"/>
  <c r="V641" i="2"/>
  <c r="T641" i="2"/>
  <c r="Q641" i="2"/>
  <c r="R641" i="2" s="1"/>
  <c r="O641" i="2"/>
  <c r="P641" i="2" s="1"/>
  <c r="X640" i="2"/>
  <c r="V640" i="2"/>
  <c r="T640" i="2"/>
  <c r="Q640" i="2"/>
  <c r="R640" i="2" s="1"/>
  <c r="O640" i="2"/>
  <c r="P640" i="2" s="1"/>
  <c r="X639" i="2"/>
  <c r="V639" i="2"/>
  <c r="T639" i="2"/>
  <c r="Q639" i="2"/>
  <c r="R639" i="2" s="1"/>
  <c r="O639" i="2"/>
  <c r="P639" i="2" s="1"/>
  <c r="X638" i="2"/>
  <c r="V638" i="2"/>
  <c r="T638" i="2"/>
  <c r="Q638" i="2"/>
  <c r="R638" i="2" s="1"/>
  <c r="O638" i="2"/>
  <c r="P638" i="2" s="1"/>
  <c r="X637" i="2"/>
  <c r="V637" i="2"/>
  <c r="T637" i="2"/>
  <c r="Q637" i="2"/>
  <c r="R637" i="2" s="1"/>
  <c r="O637" i="2"/>
  <c r="P637" i="2" s="1"/>
  <c r="X636" i="2"/>
  <c r="V636" i="2"/>
  <c r="T636" i="2"/>
  <c r="Q636" i="2"/>
  <c r="R636" i="2" s="1"/>
  <c r="O636" i="2"/>
  <c r="P636" i="2" s="1"/>
  <c r="X635" i="2"/>
  <c r="V635" i="2"/>
  <c r="T635" i="2"/>
  <c r="Q635" i="2"/>
  <c r="R635" i="2" s="1"/>
  <c r="O635" i="2"/>
  <c r="P635" i="2" s="1"/>
  <c r="X634" i="2"/>
  <c r="V634" i="2"/>
  <c r="T634" i="2"/>
  <c r="Q634" i="2"/>
  <c r="R634" i="2" s="1"/>
  <c r="O634" i="2"/>
  <c r="P634" i="2" s="1"/>
  <c r="X633" i="2"/>
  <c r="V633" i="2"/>
  <c r="T633" i="2"/>
  <c r="Q633" i="2"/>
  <c r="R633" i="2" s="1"/>
  <c r="O633" i="2"/>
  <c r="P633" i="2" s="1"/>
  <c r="X632" i="2"/>
  <c r="V632" i="2"/>
  <c r="T632" i="2"/>
  <c r="Q632" i="2"/>
  <c r="R632" i="2" s="1"/>
  <c r="O632" i="2"/>
  <c r="P632" i="2" s="1"/>
  <c r="X631" i="2"/>
  <c r="V631" i="2"/>
  <c r="T631" i="2"/>
  <c r="Q631" i="2"/>
  <c r="R631" i="2" s="1"/>
  <c r="O631" i="2"/>
  <c r="P631" i="2" s="1"/>
  <c r="X630" i="2"/>
  <c r="V630" i="2"/>
  <c r="T630" i="2"/>
  <c r="Q630" i="2"/>
  <c r="R630" i="2" s="1"/>
  <c r="O630" i="2"/>
  <c r="P630" i="2" s="1"/>
  <c r="X629" i="2"/>
  <c r="V629" i="2"/>
  <c r="T629" i="2"/>
  <c r="Q629" i="2"/>
  <c r="R629" i="2" s="1"/>
  <c r="O629" i="2"/>
  <c r="P629" i="2" s="1"/>
  <c r="X628" i="2"/>
  <c r="V628" i="2"/>
  <c r="T628" i="2"/>
  <c r="Q628" i="2"/>
  <c r="R628" i="2" s="1"/>
  <c r="O628" i="2"/>
  <c r="P628" i="2" s="1"/>
  <c r="X627" i="2"/>
  <c r="V627" i="2"/>
  <c r="T627" i="2"/>
  <c r="Q627" i="2"/>
  <c r="R627" i="2" s="1"/>
  <c r="O627" i="2"/>
  <c r="P627" i="2" s="1"/>
  <c r="X626" i="2"/>
  <c r="V626" i="2"/>
  <c r="T626" i="2"/>
  <c r="Q626" i="2"/>
  <c r="R626" i="2" s="1"/>
  <c r="O626" i="2"/>
  <c r="P626" i="2" s="1"/>
  <c r="X625" i="2"/>
  <c r="V625" i="2"/>
  <c r="T625" i="2"/>
  <c r="Q625" i="2"/>
  <c r="R625" i="2" s="1"/>
  <c r="O625" i="2"/>
  <c r="P625" i="2" s="1"/>
  <c r="X624" i="2"/>
  <c r="V624" i="2"/>
  <c r="T624" i="2"/>
  <c r="Q624" i="2"/>
  <c r="R624" i="2" s="1"/>
  <c r="O624" i="2"/>
  <c r="P624" i="2" s="1"/>
  <c r="X623" i="2"/>
  <c r="V623" i="2"/>
  <c r="T623" i="2"/>
  <c r="Q623" i="2"/>
  <c r="R623" i="2" s="1"/>
  <c r="O623" i="2"/>
  <c r="P623" i="2" s="1"/>
  <c r="X622" i="2"/>
  <c r="V622" i="2"/>
  <c r="T622" i="2"/>
  <c r="Q622" i="2"/>
  <c r="R622" i="2" s="1"/>
  <c r="O622" i="2"/>
  <c r="P622" i="2" s="1"/>
  <c r="X621" i="2"/>
  <c r="V621" i="2"/>
  <c r="T621" i="2"/>
  <c r="Q621" i="2"/>
  <c r="R621" i="2" s="1"/>
  <c r="O621" i="2"/>
  <c r="P621" i="2" s="1"/>
  <c r="X620" i="2"/>
  <c r="V620" i="2"/>
  <c r="T620" i="2"/>
  <c r="Q620" i="2"/>
  <c r="R620" i="2" s="1"/>
  <c r="O620" i="2"/>
  <c r="P620" i="2" s="1"/>
  <c r="X619" i="2"/>
  <c r="V619" i="2"/>
  <c r="T619" i="2"/>
  <c r="Q619" i="2"/>
  <c r="R619" i="2" s="1"/>
  <c r="O619" i="2"/>
  <c r="P619" i="2" s="1"/>
  <c r="X618" i="2"/>
  <c r="V618" i="2"/>
  <c r="T618" i="2"/>
  <c r="Q618" i="2"/>
  <c r="R618" i="2" s="1"/>
  <c r="O618" i="2"/>
  <c r="P618" i="2" s="1"/>
  <c r="X617" i="2"/>
  <c r="V617" i="2"/>
  <c r="T617" i="2"/>
  <c r="Q617" i="2"/>
  <c r="R617" i="2" s="1"/>
  <c r="O617" i="2"/>
  <c r="P617" i="2" s="1"/>
  <c r="X616" i="2"/>
  <c r="V616" i="2"/>
  <c r="T616" i="2"/>
  <c r="Q616" i="2"/>
  <c r="R616" i="2" s="1"/>
  <c r="O616" i="2"/>
  <c r="P616" i="2" s="1"/>
  <c r="X615" i="2"/>
  <c r="V615" i="2"/>
  <c r="T615" i="2"/>
  <c r="Q615" i="2"/>
  <c r="R615" i="2" s="1"/>
  <c r="O615" i="2"/>
  <c r="P615" i="2" s="1"/>
  <c r="X614" i="2"/>
  <c r="V614" i="2"/>
  <c r="T614" i="2"/>
  <c r="Q614" i="2"/>
  <c r="R614" i="2" s="1"/>
  <c r="O614" i="2"/>
  <c r="P614" i="2" s="1"/>
  <c r="X613" i="2"/>
  <c r="V613" i="2"/>
  <c r="T613" i="2"/>
  <c r="Q613" i="2"/>
  <c r="R613" i="2" s="1"/>
  <c r="O613" i="2"/>
  <c r="P613" i="2" s="1"/>
  <c r="X612" i="2"/>
  <c r="V612" i="2"/>
  <c r="T612" i="2"/>
  <c r="Q612" i="2"/>
  <c r="R612" i="2" s="1"/>
  <c r="O612" i="2"/>
  <c r="P612" i="2" s="1"/>
  <c r="X611" i="2"/>
  <c r="V611" i="2"/>
  <c r="T611" i="2"/>
  <c r="Q611" i="2"/>
  <c r="R611" i="2" s="1"/>
  <c r="O611" i="2"/>
  <c r="P611" i="2" s="1"/>
  <c r="X610" i="2"/>
  <c r="V610" i="2"/>
  <c r="T610" i="2"/>
  <c r="Q610" i="2"/>
  <c r="R610" i="2" s="1"/>
  <c r="O610" i="2"/>
  <c r="P610" i="2" s="1"/>
  <c r="X609" i="2"/>
  <c r="V609" i="2"/>
  <c r="T609" i="2"/>
  <c r="Q609" i="2"/>
  <c r="R609" i="2" s="1"/>
  <c r="O609" i="2"/>
  <c r="P609" i="2" s="1"/>
  <c r="X608" i="2"/>
  <c r="V608" i="2"/>
  <c r="T608" i="2"/>
  <c r="Q608" i="2"/>
  <c r="R608" i="2" s="1"/>
  <c r="O608" i="2"/>
  <c r="P608" i="2" s="1"/>
  <c r="X607" i="2"/>
  <c r="V607" i="2"/>
  <c r="T607" i="2"/>
  <c r="Q607" i="2"/>
  <c r="R607" i="2" s="1"/>
  <c r="O607" i="2"/>
  <c r="P607" i="2" s="1"/>
  <c r="X606" i="2"/>
  <c r="V606" i="2"/>
  <c r="T606" i="2"/>
  <c r="Q606" i="2"/>
  <c r="R606" i="2" s="1"/>
  <c r="O606" i="2"/>
  <c r="P606" i="2" s="1"/>
  <c r="X605" i="2"/>
  <c r="V605" i="2"/>
  <c r="T605" i="2"/>
  <c r="Q605" i="2"/>
  <c r="R605" i="2" s="1"/>
  <c r="O605" i="2"/>
  <c r="P605" i="2" s="1"/>
  <c r="X604" i="2"/>
  <c r="V604" i="2"/>
  <c r="T604" i="2"/>
  <c r="Q604" i="2"/>
  <c r="R604" i="2" s="1"/>
  <c r="O604" i="2"/>
  <c r="P604" i="2" s="1"/>
  <c r="X603" i="2"/>
  <c r="V603" i="2"/>
  <c r="T603" i="2"/>
  <c r="Q603" i="2"/>
  <c r="R603" i="2" s="1"/>
  <c r="O603" i="2"/>
  <c r="P603" i="2" s="1"/>
  <c r="X602" i="2"/>
  <c r="V602" i="2"/>
  <c r="T602" i="2"/>
  <c r="Q602" i="2"/>
  <c r="R602" i="2" s="1"/>
  <c r="O602" i="2"/>
  <c r="P602" i="2" s="1"/>
  <c r="X601" i="2"/>
  <c r="V601" i="2"/>
  <c r="T601" i="2"/>
  <c r="Q601" i="2"/>
  <c r="R601" i="2" s="1"/>
  <c r="O601" i="2"/>
  <c r="P601" i="2" s="1"/>
  <c r="X600" i="2"/>
  <c r="V600" i="2"/>
  <c r="T600" i="2"/>
  <c r="Q600" i="2"/>
  <c r="R600" i="2" s="1"/>
  <c r="O600" i="2"/>
  <c r="P600" i="2" s="1"/>
  <c r="X599" i="2"/>
  <c r="V599" i="2"/>
  <c r="T599" i="2"/>
  <c r="Q599" i="2"/>
  <c r="R599" i="2" s="1"/>
  <c r="O599" i="2"/>
  <c r="P599" i="2" s="1"/>
  <c r="X598" i="2"/>
  <c r="V598" i="2"/>
  <c r="T598" i="2"/>
  <c r="Q598" i="2"/>
  <c r="R598" i="2" s="1"/>
  <c r="O598" i="2"/>
  <c r="P598" i="2" s="1"/>
  <c r="X597" i="2"/>
  <c r="V597" i="2"/>
  <c r="T597" i="2"/>
  <c r="Q597" i="2"/>
  <c r="R597" i="2" s="1"/>
  <c r="O597" i="2"/>
  <c r="P597" i="2" s="1"/>
  <c r="X596" i="2"/>
  <c r="V596" i="2"/>
  <c r="T596" i="2"/>
  <c r="Q596" i="2"/>
  <c r="R596" i="2" s="1"/>
  <c r="O596" i="2"/>
  <c r="P596" i="2" s="1"/>
  <c r="X595" i="2"/>
  <c r="V595" i="2"/>
  <c r="T595" i="2"/>
  <c r="Q595" i="2"/>
  <c r="R595" i="2" s="1"/>
  <c r="O595" i="2"/>
  <c r="P595" i="2" s="1"/>
  <c r="X594" i="2"/>
  <c r="V594" i="2"/>
  <c r="T594" i="2"/>
  <c r="Q594" i="2"/>
  <c r="R594" i="2" s="1"/>
  <c r="O594" i="2"/>
  <c r="P594" i="2" s="1"/>
  <c r="X593" i="2"/>
  <c r="V593" i="2"/>
  <c r="T593" i="2"/>
  <c r="Q593" i="2"/>
  <c r="R593" i="2" s="1"/>
  <c r="O593" i="2"/>
  <c r="P593" i="2" s="1"/>
  <c r="X592" i="2"/>
  <c r="V592" i="2"/>
  <c r="T592" i="2"/>
  <c r="Q592" i="2"/>
  <c r="R592" i="2" s="1"/>
  <c r="O592" i="2"/>
  <c r="P592" i="2" s="1"/>
  <c r="X591" i="2"/>
  <c r="V591" i="2"/>
  <c r="T591" i="2"/>
  <c r="Q591" i="2"/>
  <c r="R591" i="2" s="1"/>
  <c r="O591" i="2"/>
  <c r="P591" i="2" s="1"/>
  <c r="X590" i="2"/>
  <c r="V590" i="2"/>
  <c r="T590" i="2"/>
  <c r="Q590" i="2"/>
  <c r="R590" i="2" s="1"/>
  <c r="O590" i="2"/>
  <c r="P590" i="2" s="1"/>
  <c r="X589" i="2"/>
  <c r="V589" i="2"/>
  <c r="T589" i="2"/>
  <c r="Q589" i="2"/>
  <c r="R589" i="2" s="1"/>
  <c r="O589" i="2"/>
  <c r="P589" i="2" s="1"/>
  <c r="X588" i="2"/>
  <c r="V588" i="2"/>
  <c r="T588" i="2"/>
  <c r="Q588" i="2"/>
  <c r="R588" i="2" s="1"/>
  <c r="O588" i="2"/>
  <c r="P588" i="2" s="1"/>
  <c r="X587" i="2"/>
  <c r="V587" i="2"/>
  <c r="T587" i="2"/>
  <c r="Q587" i="2"/>
  <c r="R587" i="2" s="1"/>
  <c r="O587" i="2"/>
  <c r="P587" i="2" s="1"/>
  <c r="X586" i="2"/>
  <c r="V586" i="2"/>
  <c r="T586" i="2"/>
  <c r="Q586" i="2"/>
  <c r="R586" i="2" s="1"/>
  <c r="O586" i="2"/>
  <c r="P586" i="2" s="1"/>
  <c r="X585" i="2"/>
  <c r="V585" i="2"/>
  <c r="T585" i="2"/>
  <c r="Q585" i="2"/>
  <c r="R585" i="2" s="1"/>
  <c r="O585" i="2"/>
  <c r="P585" i="2" s="1"/>
  <c r="X584" i="2"/>
  <c r="V584" i="2"/>
  <c r="T584" i="2"/>
  <c r="Q584" i="2"/>
  <c r="R584" i="2" s="1"/>
  <c r="O584" i="2"/>
  <c r="P584" i="2" s="1"/>
  <c r="X583" i="2"/>
  <c r="V583" i="2"/>
  <c r="T583" i="2"/>
  <c r="Q583" i="2"/>
  <c r="R583" i="2" s="1"/>
  <c r="O583" i="2"/>
  <c r="P583" i="2" s="1"/>
  <c r="X582" i="2"/>
  <c r="V582" i="2"/>
  <c r="T582" i="2"/>
  <c r="Q582" i="2"/>
  <c r="R582" i="2" s="1"/>
  <c r="O582" i="2"/>
  <c r="P582" i="2" s="1"/>
  <c r="X581" i="2"/>
  <c r="V581" i="2"/>
  <c r="T581" i="2"/>
  <c r="Q581" i="2"/>
  <c r="R581" i="2" s="1"/>
  <c r="O581" i="2"/>
  <c r="P581" i="2" s="1"/>
  <c r="X580" i="2"/>
  <c r="V580" i="2"/>
  <c r="T580" i="2"/>
  <c r="Q580" i="2"/>
  <c r="R580" i="2" s="1"/>
  <c r="O580" i="2"/>
  <c r="P580" i="2" s="1"/>
  <c r="X579" i="2"/>
  <c r="V579" i="2"/>
  <c r="T579" i="2"/>
  <c r="Q579" i="2"/>
  <c r="R579" i="2" s="1"/>
  <c r="O579" i="2"/>
  <c r="P579" i="2" s="1"/>
  <c r="X578" i="2"/>
  <c r="V578" i="2"/>
  <c r="T578" i="2"/>
  <c r="Q578" i="2"/>
  <c r="R578" i="2" s="1"/>
  <c r="O578" i="2"/>
  <c r="P578" i="2" s="1"/>
  <c r="X577" i="2"/>
  <c r="V577" i="2"/>
  <c r="T577" i="2"/>
  <c r="Q577" i="2"/>
  <c r="R577" i="2" s="1"/>
  <c r="O577" i="2"/>
  <c r="P577" i="2" s="1"/>
  <c r="X576" i="2"/>
  <c r="V576" i="2"/>
  <c r="T576" i="2"/>
  <c r="Q576" i="2"/>
  <c r="R576" i="2" s="1"/>
  <c r="O576" i="2"/>
  <c r="P576" i="2" s="1"/>
  <c r="X575" i="2"/>
  <c r="V575" i="2"/>
  <c r="T575" i="2"/>
  <c r="Q575" i="2"/>
  <c r="R575" i="2" s="1"/>
  <c r="O575" i="2"/>
  <c r="P575" i="2" s="1"/>
  <c r="X574" i="2"/>
  <c r="V574" i="2"/>
  <c r="T574" i="2"/>
  <c r="Q574" i="2"/>
  <c r="R574" i="2" s="1"/>
  <c r="O574" i="2"/>
  <c r="P574" i="2" s="1"/>
  <c r="X573" i="2"/>
  <c r="V573" i="2"/>
  <c r="T573" i="2"/>
  <c r="Q573" i="2"/>
  <c r="R573" i="2" s="1"/>
  <c r="O573" i="2"/>
  <c r="P573" i="2" s="1"/>
  <c r="X572" i="2"/>
  <c r="V572" i="2"/>
  <c r="T572" i="2"/>
  <c r="Q572" i="2"/>
  <c r="R572" i="2" s="1"/>
  <c r="O572" i="2"/>
  <c r="P572" i="2" s="1"/>
  <c r="X571" i="2"/>
  <c r="V571" i="2"/>
  <c r="T571" i="2"/>
  <c r="Q571" i="2"/>
  <c r="R571" i="2" s="1"/>
  <c r="O571" i="2"/>
  <c r="P571" i="2" s="1"/>
  <c r="X570" i="2"/>
  <c r="V570" i="2"/>
  <c r="T570" i="2"/>
  <c r="Q570" i="2"/>
  <c r="R570" i="2" s="1"/>
  <c r="O570" i="2"/>
  <c r="P570" i="2" s="1"/>
  <c r="X569" i="2"/>
  <c r="V569" i="2"/>
  <c r="T569" i="2"/>
  <c r="Q569" i="2"/>
  <c r="R569" i="2" s="1"/>
  <c r="O569" i="2"/>
  <c r="P569" i="2" s="1"/>
  <c r="X568" i="2"/>
  <c r="V568" i="2"/>
  <c r="T568" i="2"/>
  <c r="Q568" i="2"/>
  <c r="R568" i="2" s="1"/>
  <c r="O568" i="2"/>
  <c r="P568" i="2" s="1"/>
  <c r="X567" i="2"/>
  <c r="V567" i="2"/>
  <c r="T567" i="2"/>
  <c r="Q567" i="2"/>
  <c r="R567" i="2" s="1"/>
  <c r="O567" i="2"/>
  <c r="P567" i="2" s="1"/>
  <c r="X566" i="2"/>
  <c r="V566" i="2"/>
  <c r="T566" i="2"/>
  <c r="Q566" i="2"/>
  <c r="R566" i="2" s="1"/>
  <c r="O566" i="2"/>
  <c r="P566" i="2" s="1"/>
  <c r="X565" i="2"/>
  <c r="V565" i="2"/>
  <c r="T565" i="2"/>
  <c r="Q565" i="2"/>
  <c r="R565" i="2" s="1"/>
  <c r="O565" i="2"/>
  <c r="P565" i="2" s="1"/>
  <c r="X564" i="2"/>
  <c r="V564" i="2"/>
  <c r="T564" i="2"/>
  <c r="Q564" i="2"/>
  <c r="R564" i="2" s="1"/>
  <c r="O564" i="2"/>
  <c r="P564" i="2" s="1"/>
  <c r="X563" i="2"/>
  <c r="V563" i="2"/>
  <c r="T563" i="2"/>
  <c r="Q563" i="2"/>
  <c r="R563" i="2" s="1"/>
  <c r="O563" i="2"/>
  <c r="P563" i="2" s="1"/>
  <c r="X562" i="2"/>
  <c r="V562" i="2"/>
  <c r="T562" i="2"/>
  <c r="Q562" i="2"/>
  <c r="R562" i="2" s="1"/>
  <c r="O562" i="2"/>
  <c r="P562" i="2" s="1"/>
  <c r="X561" i="2"/>
  <c r="V561" i="2"/>
  <c r="T561" i="2"/>
  <c r="Q561" i="2"/>
  <c r="R561" i="2" s="1"/>
  <c r="O561" i="2"/>
  <c r="P561" i="2" s="1"/>
  <c r="X560" i="2"/>
  <c r="V560" i="2"/>
  <c r="T560" i="2"/>
  <c r="Q560" i="2"/>
  <c r="R560" i="2" s="1"/>
  <c r="O560" i="2"/>
  <c r="P560" i="2" s="1"/>
  <c r="X559" i="2"/>
  <c r="V559" i="2"/>
  <c r="T559" i="2"/>
  <c r="Q559" i="2"/>
  <c r="R559" i="2" s="1"/>
  <c r="O559" i="2"/>
  <c r="P559" i="2" s="1"/>
  <c r="X558" i="2"/>
  <c r="V558" i="2"/>
  <c r="T558" i="2"/>
  <c r="Q558" i="2"/>
  <c r="R558" i="2" s="1"/>
  <c r="O558" i="2"/>
  <c r="P558" i="2" s="1"/>
  <c r="X557" i="2"/>
  <c r="V557" i="2"/>
  <c r="T557" i="2"/>
  <c r="Q557" i="2"/>
  <c r="R557" i="2" s="1"/>
  <c r="O557" i="2"/>
  <c r="P557" i="2" s="1"/>
  <c r="X556" i="2"/>
  <c r="V556" i="2"/>
  <c r="T556" i="2"/>
  <c r="Q556" i="2"/>
  <c r="R556" i="2" s="1"/>
  <c r="O556" i="2"/>
  <c r="P556" i="2" s="1"/>
  <c r="X555" i="2"/>
  <c r="V555" i="2"/>
  <c r="T555" i="2"/>
  <c r="Q555" i="2"/>
  <c r="R555" i="2" s="1"/>
  <c r="O555" i="2"/>
  <c r="P555" i="2" s="1"/>
  <c r="X554" i="2"/>
  <c r="V554" i="2"/>
  <c r="T554" i="2"/>
  <c r="Q554" i="2"/>
  <c r="R554" i="2" s="1"/>
  <c r="O554" i="2"/>
  <c r="P554" i="2" s="1"/>
  <c r="X553" i="2"/>
  <c r="V553" i="2"/>
  <c r="T553" i="2"/>
  <c r="Q553" i="2"/>
  <c r="R553" i="2" s="1"/>
  <c r="O553" i="2"/>
  <c r="P553" i="2" s="1"/>
  <c r="X552" i="2"/>
  <c r="V552" i="2"/>
  <c r="T552" i="2"/>
  <c r="Q552" i="2"/>
  <c r="R552" i="2" s="1"/>
  <c r="O552" i="2"/>
  <c r="P552" i="2" s="1"/>
  <c r="X551" i="2"/>
  <c r="V551" i="2"/>
  <c r="T551" i="2"/>
  <c r="Q551" i="2"/>
  <c r="R551" i="2" s="1"/>
  <c r="O551" i="2"/>
  <c r="P551" i="2" s="1"/>
  <c r="X550" i="2"/>
  <c r="V550" i="2"/>
  <c r="T550" i="2"/>
  <c r="Q550" i="2"/>
  <c r="R550" i="2" s="1"/>
  <c r="O550" i="2"/>
  <c r="P550" i="2" s="1"/>
  <c r="X549" i="2"/>
  <c r="V549" i="2"/>
  <c r="T549" i="2"/>
  <c r="Q549" i="2"/>
  <c r="R549" i="2" s="1"/>
  <c r="O549" i="2"/>
  <c r="P549" i="2" s="1"/>
  <c r="X548" i="2"/>
  <c r="V548" i="2"/>
  <c r="T548" i="2"/>
  <c r="Q548" i="2"/>
  <c r="R548" i="2" s="1"/>
  <c r="O548" i="2"/>
  <c r="P548" i="2" s="1"/>
  <c r="X547" i="2"/>
  <c r="V547" i="2"/>
  <c r="T547" i="2"/>
  <c r="Q547" i="2"/>
  <c r="R547" i="2" s="1"/>
  <c r="O547" i="2"/>
  <c r="P547" i="2" s="1"/>
  <c r="X546" i="2"/>
  <c r="V546" i="2"/>
  <c r="T546" i="2"/>
  <c r="Q546" i="2"/>
  <c r="R546" i="2" s="1"/>
  <c r="O546" i="2"/>
  <c r="P546" i="2" s="1"/>
  <c r="X545" i="2"/>
  <c r="V545" i="2"/>
  <c r="T545" i="2"/>
  <c r="Q545" i="2"/>
  <c r="R545" i="2" s="1"/>
  <c r="O545" i="2"/>
  <c r="P545" i="2" s="1"/>
  <c r="X544" i="2"/>
  <c r="V544" i="2"/>
  <c r="T544" i="2"/>
  <c r="Q544" i="2"/>
  <c r="R544" i="2" s="1"/>
  <c r="O544" i="2"/>
  <c r="P544" i="2" s="1"/>
  <c r="X543" i="2"/>
  <c r="V543" i="2"/>
  <c r="T543" i="2"/>
  <c r="Q543" i="2"/>
  <c r="R543" i="2" s="1"/>
  <c r="O543" i="2"/>
  <c r="P543" i="2" s="1"/>
  <c r="X542" i="2"/>
  <c r="V542" i="2"/>
  <c r="T542" i="2"/>
  <c r="Q542" i="2"/>
  <c r="R542" i="2" s="1"/>
  <c r="O542" i="2"/>
  <c r="P542" i="2" s="1"/>
  <c r="X541" i="2"/>
  <c r="V541" i="2"/>
  <c r="T541" i="2"/>
  <c r="Q541" i="2"/>
  <c r="R541" i="2" s="1"/>
  <c r="O541" i="2"/>
  <c r="P541" i="2" s="1"/>
  <c r="X540" i="2"/>
  <c r="V540" i="2"/>
  <c r="T540" i="2"/>
  <c r="Q540" i="2"/>
  <c r="R540" i="2" s="1"/>
  <c r="O540" i="2"/>
  <c r="P540" i="2" s="1"/>
  <c r="X539" i="2"/>
  <c r="V539" i="2"/>
  <c r="T539" i="2"/>
  <c r="Q539" i="2"/>
  <c r="R539" i="2" s="1"/>
  <c r="O539" i="2"/>
  <c r="P539" i="2" s="1"/>
  <c r="X538" i="2"/>
  <c r="V538" i="2"/>
  <c r="T538" i="2"/>
  <c r="Q538" i="2"/>
  <c r="R538" i="2" s="1"/>
  <c r="O538" i="2"/>
  <c r="P538" i="2" s="1"/>
  <c r="X537" i="2"/>
  <c r="V537" i="2"/>
  <c r="T537" i="2"/>
  <c r="Q537" i="2"/>
  <c r="R537" i="2" s="1"/>
  <c r="O537" i="2"/>
  <c r="P537" i="2" s="1"/>
  <c r="X536" i="2"/>
  <c r="V536" i="2"/>
  <c r="T536" i="2"/>
  <c r="Q536" i="2"/>
  <c r="R536" i="2" s="1"/>
  <c r="O536" i="2"/>
  <c r="P536" i="2" s="1"/>
  <c r="X535" i="2"/>
  <c r="V535" i="2"/>
  <c r="T535" i="2"/>
  <c r="Q535" i="2"/>
  <c r="R535" i="2" s="1"/>
  <c r="O535" i="2"/>
  <c r="P535" i="2" s="1"/>
  <c r="X534" i="2"/>
  <c r="V534" i="2"/>
  <c r="T534" i="2"/>
  <c r="Q534" i="2"/>
  <c r="R534" i="2" s="1"/>
  <c r="O534" i="2"/>
  <c r="P534" i="2" s="1"/>
  <c r="X533" i="2"/>
  <c r="V533" i="2"/>
  <c r="T533" i="2"/>
  <c r="Q533" i="2"/>
  <c r="R533" i="2" s="1"/>
  <c r="O533" i="2"/>
  <c r="P533" i="2" s="1"/>
  <c r="X532" i="2"/>
  <c r="V532" i="2"/>
  <c r="T532" i="2"/>
  <c r="Q532" i="2"/>
  <c r="R532" i="2" s="1"/>
  <c r="O532" i="2"/>
  <c r="P532" i="2" s="1"/>
  <c r="X531" i="2"/>
  <c r="V531" i="2"/>
  <c r="T531" i="2"/>
  <c r="Q531" i="2"/>
  <c r="R531" i="2" s="1"/>
  <c r="O531" i="2"/>
  <c r="P531" i="2" s="1"/>
  <c r="X530" i="2"/>
  <c r="V530" i="2"/>
  <c r="T530" i="2"/>
  <c r="Q530" i="2"/>
  <c r="R530" i="2" s="1"/>
  <c r="O530" i="2"/>
  <c r="P530" i="2" s="1"/>
  <c r="X529" i="2"/>
  <c r="V529" i="2"/>
  <c r="T529" i="2"/>
  <c r="Q529" i="2"/>
  <c r="R529" i="2" s="1"/>
  <c r="O529" i="2"/>
  <c r="P529" i="2" s="1"/>
  <c r="X528" i="2"/>
  <c r="V528" i="2"/>
  <c r="T528" i="2"/>
  <c r="Q528" i="2"/>
  <c r="R528" i="2" s="1"/>
  <c r="O528" i="2"/>
  <c r="P528" i="2" s="1"/>
  <c r="X527" i="2"/>
  <c r="V527" i="2"/>
  <c r="T527" i="2"/>
  <c r="Q527" i="2"/>
  <c r="R527" i="2" s="1"/>
  <c r="O527" i="2"/>
  <c r="P527" i="2" s="1"/>
  <c r="X526" i="2"/>
  <c r="V526" i="2"/>
  <c r="T526" i="2"/>
  <c r="Q526" i="2"/>
  <c r="R526" i="2" s="1"/>
  <c r="O526" i="2"/>
  <c r="P526" i="2" s="1"/>
  <c r="X525" i="2"/>
  <c r="V525" i="2"/>
  <c r="T525" i="2"/>
  <c r="Q525" i="2"/>
  <c r="R525" i="2" s="1"/>
  <c r="O525" i="2"/>
  <c r="P525" i="2" s="1"/>
  <c r="X524" i="2"/>
  <c r="V524" i="2"/>
  <c r="T524" i="2"/>
  <c r="Q524" i="2"/>
  <c r="R524" i="2" s="1"/>
  <c r="O524" i="2"/>
  <c r="P524" i="2" s="1"/>
  <c r="X523" i="2"/>
  <c r="V523" i="2"/>
  <c r="T523" i="2"/>
  <c r="Q523" i="2"/>
  <c r="R523" i="2" s="1"/>
  <c r="O523" i="2"/>
  <c r="P523" i="2" s="1"/>
  <c r="X522" i="2"/>
  <c r="V522" i="2"/>
  <c r="T522" i="2"/>
  <c r="Q522" i="2"/>
  <c r="R522" i="2" s="1"/>
  <c r="O522" i="2"/>
  <c r="P522" i="2" s="1"/>
  <c r="X521" i="2"/>
  <c r="V521" i="2"/>
  <c r="T521" i="2"/>
  <c r="Q521" i="2"/>
  <c r="R521" i="2" s="1"/>
  <c r="O521" i="2"/>
  <c r="P521" i="2" s="1"/>
  <c r="X520" i="2"/>
  <c r="V520" i="2"/>
  <c r="T520" i="2"/>
  <c r="Q520" i="2"/>
  <c r="R520" i="2" s="1"/>
  <c r="O520" i="2"/>
  <c r="P520" i="2" s="1"/>
  <c r="X519" i="2"/>
  <c r="V519" i="2"/>
  <c r="T519" i="2"/>
  <c r="Q519" i="2"/>
  <c r="R519" i="2" s="1"/>
  <c r="O519" i="2"/>
  <c r="P519" i="2" s="1"/>
  <c r="X518" i="2"/>
  <c r="V518" i="2"/>
  <c r="T518" i="2"/>
  <c r="Q518" i="2"/>
  <c r="R518" i="2" s="1"/>
  <c r="O518" i="2"/>
  <c r="P518" i="2" s="1"/>
  <c r="X517" i="2"/>
  <c r="V517" i="2"/>
  <c r="T517" i="2"/>
  <c r="Q517" i="2"/>
  <c r="R517" i="2" s="1"/>
  <c r="O517" i="2"/>
  <c r="P517" i="2" s="1"/>
  <c r="X516" i="2"/>
  <c r="V516" i="2"/>
  <c r="T516" i="2"/>
  <c r="Q516" i="2"/>
  <c r="R516" i="2" s="1"/>
  <c r="O516" i="2"/>
  <c r="P516" i="2" s="1"/>
  <c r="X515" i="2"/>
  <c r="V515" i="2"/>
  <c r="T515" i="2"/>
  <c r="Q515" i="2"/>
  <c r="R515" i="2" s="1"/>
  <c r="O515" i="2"/>
  <c r="P515" i="2" s="1"/>
  <c r="X514" i="2"/>
  <c r="V514" i="2"/>
  <c r="T514" i="2"/>
  <c r="Q514" i="2"/>
  <c r="R514" i="2" s="1"/>
  <c r="O514" i="2"/>
  <c r="P514" i="2" s="1"/>
  <c r="X513" i="2"/>
  <c r="V513" i="2"/>
  <c r="T513" i="2"/>
  <c r="Q513" i="2"/>
  <c r="R513" i="2" s="1"/>
  <c r="O513" i="2"/>
  <c r="P513" i="2" s="1"/>
  <c r="X512" i="2"/>
  <c r="V512" i="2"/>
  <c r="T512" i="2"/>
  <c r="Q512" i="2"/>
  <c r="R512" i="2" s="1"/>
  <c r="O512" i="2"/>
  <c r="P512" i="2" s="1"/>
  <c r="X511" i="2"/>
  <c r="V511" i="2"/>
  <c r="T511" i="2"/>
  <c r="Q511" i="2"/>
  <c r="R511" i="2" s="1"/>
  <c r="O511" i="2"/>
  <c r="P511" i="2" s="1"/>
  <c r="X510" i="2"/>
  <c r="V510" i="2"/>
  <c r="T510" i="2"/>
  <c r="Q510" i="2"/>
  <c r="R510" i="2" s="1"/>
  <c r="O510" i="2"/>
  <c r="P510" i="2" s="1"/>
  <c r="X509" i="2"/>
  <c r="V509" i="2"/>
  <c r="T509" i="2"/>
  <c r="Q509" i="2"/>
  <c r="R509" i="2" s="1"/>
  <c r="O509" i="2"/>
  <c r="P509" i="2" s="1"/>
  <c r="X508" i="2"/>
  <c r="V508" i="2"/>
  <c r="T508" i="2"/>
  <c r="Q508" i="2"/>
  <c r="R508" i="2" s="1"/>
  <c r="O508" i="2"/>
  <c r="P508" i="2" s="1"/>
  <c r="X507" i="2"/>
  <c r="V507" i="2"/>
  <c r="T507" i="2"/>
  <c r="Q507" i="2"/>
  <c r="R507" i="2" s="1"/>
  <c r="O507" i="2"/>
  <c r="P507" i="2" s="1"/>
  <c r="X506" i="2"/>
  <c r="V506" i="2"/>
  <c r="T506" i="2"/>
  <c r="Q506" i="2"/>
  <c r="R506" i="2" s="1"/>
  <c r="O506" i="2"/>
  <c r="P506" i="2" s="1"/>
  <c r="X505" i="2"/>
  <c r="V505" i="2"/>
  <c r="T505" i="2"/>
  <c r="Q505" i="2"/>
  <c r="R505" i="2" s="1"/>
  <c r="O505" i="2"/>
  <c r="P505" i="2" s="1"/>
  <c r="X504" i="2"/>
  <c r="V504" i="2"/>
  <c r="T504" i="2"/>
  <c r="Q504" i="2"/>
  <c r="R504" i="2" s="1"/>
  <c r="O504" i="2"/>
  <c r="P504" i="2" s="1"/>
  <c r="X503" i="2"/>
  <c r="V503" i="2"/>
  <c r="T503" i="2"/>
  <c r="Q503" i="2"/>
  <c r="R503" i="2" s="1"/>
  <c r="O503" i="2"/>
  <c r="P503" i="2" s="1"/>
  <c r="X502" i="2"/>
  <c r="V502" i="2"/>
  <c r="T502" i="2"/>
  <c r="Q502" i="2"/>
  <c r="R502" i="2" s="1"/>
  <c r="O502" i="2"/>
  <c r="P502" i="2" s="1"/>
  <c r="X501" i="2"/>
  <c r="V501" i="2"/>
  <c r="T501" i="2"/>
  <c r="Q501" i="2"/>
  <c r="R501" i="2" s="1"/>
  <c r="O501" i="2"/>
  <c r="P501" i="2" s="1"/>
  <c r="X500" i="2"/>
  <c r="V500" i="2"/>
  <c r="T500" i="2"/>
  <c r="Q500" i="2"/>
  <c r="R500" i="2" s="1"/>
  <c r="O500" i="2"/>
  <c r="P500" i="2" s="1"/>
  <c r="X499" i="2"/>
  <c r="V499" i="2"/>
  <c r="T499" i="2"/>
  <c r="Q499" i="2"/>
  <c r="R499" i="2" s="1"/>
  <c r="O499" i="2"/>
  <c r="P499" i="2" s="1"/>
  <c r="X498" i="2"/>
  <c r="V498" i="2"/>
  <c r="T498" i="2"/>
  <c r="Q498" i="2"/>
  <c r="R498" i="2" s="1"/>
  <c r="O498" i="2"/>
  <c r="P498" i="2" s="1"/>
  <c r="X497" i="2"/>
  <c r="V497" i="2"/>
  <c r="T497" i="2"/>
  <c r="Q497" i="2"/>
  <c r="R497" i="2" s="1"/>
  <c r="O497" i="2"/>
  <c r="P497" i="2" s="1"/>
  <c r="X496" i="2"/>
  <c r="V496" i="2"/>
  <c r="T496" i="2"/>
  <c r="Q496" i="2"/>
  <c r="R496" i="2" s="1"/>
  <c r="O496" i="2"/>
  <c r="P496" i="2" s="1"/>
  <c r="X495" i="2"/>
  <c r="V495" i="2"/>
  <c r="T495" i="2"/>
  <c r="Q495" i="2"/>
  <c r="R495" i="2" s="1"/>
  <c r="O495" i="2"/>
  <c r="P495" i="2" s="1"/>
  <c r="X494" i="2"/>
  <c r="V494" i="2"/>
  <c r="T494" i="2"/>
  <c r="Q494" i="2"/>
  <c r="R494" i="2" s="1"/>
  <c r="O494" i="2"/>
  <c r="P494" i="2" s="1"/>
  <c r="X493" i="2"/>
  <c r="V493" i="2"/>
  <c r="T493" i="2"/>
  <c r="Q493" i="2"/>
  <c r="R493" i="2" s="1"/>
  <c r="O493" i="2"/>
  <c r="P493" i="2" s="1"/>
  <c r="X492" i="2"/>
  <c r="V492" i="2"/>
  <c r="T492" i="2"/>
  <c r="Q492" i="2"/>
  <c r="R492" i="2" s="1"/>
  <c r="O492" i="2"/>
  <c r="P492" i="2" s="1"/>
  <c r="X491" i="2"/>
  <c r="V491" i="2"/>
  <c r="T491" i="2"/>
  <c r="Q491" i="2"/>
  <c r="R491" i="2" s="1"/>
  <c r="O491" i="2"/>
  <c r="P491" i="2" s="1"/>
  <c r="X490" i="2"/>
  <c r="V490" i="2"/>
  <c r="T490" i="2"/>
  <c r="Q490" i="2"/>
  <c r="R490" i="2" s="1"/>
  <c r="O490" i="2"/>
  <c r="P490" i="2" s="1"/>
  <c r="X489" i="2"/>
  <c r="V489" i="2"/>
  <c r="T489" i="2"/>
  <c r="Q489" i="2"/>
  <c r="R489" i="2" s="1"/>
  <c r="O489" i="2"/>
  <c r="P489" i="2" s="1"/>
  <c r="X488" i="2"/>
  <c r="V488" i="2"/>
  <c r="T488" i="2"/>
  <c r="Q488" i="2"/>
  <c r="R488" i="2" s="1"/>
  <c r="O488" i="2"/>
  <c r="P488" i="2" s="1"/>
  <c r="X487" i="2"/>
  <c r="V487" i="2"/>
  <c r="T487" i="2"/>
  <c r="Q487" i="2"/>
  <c r="R487" i="2" s="1"/>
  <c r="O487" i="2"/>
  <c r="P487" i="2" s="1"/>
  <c r="X486" i="2"/>
  <c r="V486" i="2"/>
  <c r="T486" i="2"/>
  <c r="Q486" i="2"/>
  <c r="R486" i="2" s="1"/>
  <c r="O486" i="2"/>
  <c r="P486" i="2" s="1"/>
  <c r="X485" i="2"/>
  <c r="V485" i="2"/>
  <c r="T485" i="2"/>
  <c r="Q485" i="2"/>
  <c r="R485" i="2" s="1"/>
  <c r="O485" i="2"/>
  <c r="P485" i="2" s="1"/>
  <c r="X484" i="2"/>
  <c r="V484" i="2"/>
  <c r="T484" i="2"/>
  <c r="Q484" i="2"/>
  <c r="R484" i="2" s="1"/>
  <c r="O484" i="2"/>
  <c r="P484" i="2" s="1"/>
  <c r="X483" i="2"/>
  <c r="V483" i="2"/>
  <c r="T483" i="2"/>
  <c r="Q483" i="2"/>
  <c r="R483" i="2" s="1"/>
  <c r="O483" i="2"/>
  <c r="P483" i="2" s="1"/>
  <c r="X482" i="2"/>
  <c r="V482" i="2"/>
  <c r="T482" i="2"/>
  <c r="Q482" i="2"/>
  <c r="R482" i="2" s="1"/>
  <c r="O482" i="2"/>
  <c r="P482" i="2" s="1"/>
  <c r="X481" i="2"/>
  <c r="V481" i="2"/>
  <c r="T481" i="2"/>
  <c r="Q481" i="2"/>
  <c r="R481" i="2" s="1"/>
  <c r="O481" i="2"/>
  <c r="P481" i="2" s="1"/>
  <c r="X480" i="2"/>
  <c r="V480" i="2"/>
  <c r="T480" i="2"/>
  <c r="Q480" i="2"/>
  <c r="R480" i="2" s="1"/>
  <c r="O480" i="2"/>
  <c r="P480" i="2" s="1"/>
  <c r="X479" i="2"/>
  <c r="V479" i="2"/>
  <c r="T479" i="2"/>
  <c r="Q479" i="2"/>
  <c r="R479" i="2" s="1"/>
  <c r="O479" i="2"/>
  <c r="P479" i="2" s="1"/>
  <c r="X478" i="2"/>
  <c r="V478" i="2"/>
  <c r="T478" i="2"/>
  <c r="Q478" i="2"/>
  <c r="R478" i="2" s="1"/>
  <c r="O478" i="2"/>
  <c r="P478" i="2" s="1"/>
  <c r="X477" i="2"/>
  <c r="V477" i="2"/>
  <c r="T477" i="2"/>
  <c r="Q477" i="2"/>
  <c r="R477" i="2" s="1"/>
  <c r="O477" i="2"/>
  <c r="P477" i="2" s="1"/>
  <c r="X476" i="2"/>
  <c r="V476" i="2"/>
  <c r="T476" i="2"/>
  <c r="Q476" i="2"/>
  <c r="R476" i="2" s="1"/>
  <c r="O476" i="2"/>
  <c r="P476" i="2" s="1"/>
  <c r="X475" i="2"/>
  <c r="V475" i="2"/>
  <c r="T475" i="2"/>
  <c r="Q475" i="2"/>
  <c r="R475" i="2" s="1"/>
  <c r="O475" i="2"/>
  <c r="P475" i="2" s="1"/>
  <c r="X474" i="2"/>
  <c r="V474" i="2"/>
  <c r="T474" i="2"/>
  <c r="Q474" i="2"/>
  <c r="R474" i="2" s="1"/>
  <c r="O474" i="2"/>
  <c r="P474" i="2" s="1"/>
  <c r="X473" i="2"/>
  <c r="V473" i="2"/>
  <c r="T473" i="2"/>
  <c r="Q473" i="2"/>
  <c r="R473" i="2" s="1"/>
  <c r="O473" i="2"/>
  <c r="P473" i="2" s="1"/>
  <c r="X472" i="2"/>
  <c r="V472" i="2"/>
  <c r="T472" i="2"/>
  <c r="Q472" i="2"/>
  <c r="R472" i="2" s="1"/>
  <c r="O472" i="2"/>
  <c r="P472" i="2" s="1"/>
  <c r="X471" i="2"/>
  <c r="V471" i="2"/>
  <c r="T471" i="2"/>
  <c r="Q471" i="2"/>
  <c r="R471" i="2" s="1"/>
  <c r="O471" i="2"/>
  <c r="P471" i="2" s="1"/>
  <c r="X470" i="2"/>
  <c r="V470" i="2"/>
  <c r="T470" i="2"/>
  <c r="Q470" i="2"/>
  <c r="R470" i="2" s="1"/>
  <c r="O470" i="2"/>
  <c r="P470" i="2" s="1"/>
  <c r="X469" i="2"/>
  <c r="V469" i="2"/>
  <c r="T469" i="2"/>
  <c r="Q469" i="2"/>
  <c r="R469" i="2" s="1"/>
  <c r="O469" i="2"/>
  <c r="P469" i="2" s="1"/>
  <c r="X468" i="2"/>
  <c r="V468" i="2"/>
  <c r="T468" i="2"/>
  <c r="Q468" i="2"/>
  <c r="R468" i="2" s="1"/>
  <c r="O468" i="2"/>
  <c r="P468" i="2" s="1"/>
  <c r="X467" i="2"/>
  <c r="V467" i="2"/>
  <c r="T467" i="2"/>
  <c r="Q467" i="2"/>
  <c r="R467" i="2" s="1"/>
  <c r="O467" i="2"/>
  <c r="P467" i="2" s="1"/>
  <c r="X466" i="2"/>
  <c r="V466" i="2"/>
  <c r="T466" i="2"/>
  <c r="Q466" i="2"/>
  <c r="R466" i="2" s="1"/>
  <c r="O466" i="2"/>
  <c r="P466" i="2" s="1"/>
  <c r="X465" i="2"/>
  <c r="V465" i="2"/>
  <c r="T465" i="2"/>
  <c r="Q465" i="2"/>
  <c r="R465" i="2" s="1"/>
  <c r="O465" i="2"/>
  <c r="P465" i="2" s="1"/>
  <c r="X464" i="2"/>
  <c r="V464" i="2"/>
  <c r="T464" i="2"/>
  <c r="Q464" i="2"/>
  <c r="R464" i="2" s="1"/>
  <c r="O464" i="2"/>
  <c r="P464" i="2" s="1"/>
  <c r="X463" i="2"/>
  <c r="V463" i="2"/>
  <c r="T463" i="2"/>
  <c r="Q463" i="2"/>
  <c r="R463" i="2" s="1"/>
  <c r="O463" i="2"/>
  <c r="P463" i="2" s="1"/>
  <c r="X462" i="2"/>
  <c r="V462" i="2"/>
  <c r="T462" i="2"/>
  <c r="Q462" i="2"/>
  <c r="R462" i="2" s="1"/>
  <c r="O462" i="2"/>
  <c r="P462" i="2" s="1"/>
  <c r="X461" i="2"/>
  <c r="V461" i="2"/>
  <c r="T461" i="2"/>
  <c r="Q461" i="2"/>
  <c r="R461" i="2" s="1"/>
  <c r="O461" i="2"/>
  <c r="P461" i="2" s="1"/>
  <c r="X460" i="2"/>
  <c r="V460" i="2"/>
  <c r="T460" i="2"/>
  <c r="Q460" i="2"/>
  <c r="R460" i="2" s="1"/>
  <c r="O460" i="2"/>
  <c r="P460" i="2" s="1"/>
  <c r="X459" i="2"/>
  <c r="V459" i="2"/>
  <c r="T459" i="2"/>
  <c r="Q459" i="2"/>
  <c r="R459" i="2" s="1"/>
  <c r="O459" i="2"/>
  <c r="P459" i="2" s="1"/>
  <c r="X458" i="2"/>
  <c r="V458" i="2"/>
  <c r="T458" i="2"/>
  <c r="Q458" i="2"/>
  <c r="R458" i="2" s="1"/>
  <c r="O458" i="2"/>
  <c r="P458" i="2" s="1"/>
  <c r="X457" i="2"/>
  <c r="V457" i="2"/>
  <c r="T457" i="2"/>
  <c r="Q457" i="2"/>
  <c r="R457" i="2" s="1"/>
  <c r="O457" i="2"/>
  <c r="P457" i="2" s="1"/>
  <c r="X456" i="2"/>
  <c r="V456" i="2"/>
  <c r="T456" i="2"/>
  <c r="Q456" i="2"/>
  <c r="R456" i="2" s="1"/>
  <c r="O456" i="2"/>
  <c r="P456" i="2" s="1"/>
  <c r="X455" i="2"/>
  <c r="V455" i="2"/>
  <c r="T455" i="2"/>
  <c r="Q455" i="2"/>
  <c r="R455" i="2" s="1"/>
  <c r="O455" i="2"/>
  <c r="P455" i="2" s="1"/>
  <c r="X454" i="2"/>
  <c r="V454" i="2"/>
  <c r="T454" i="2"/>
  <c r="Q454" i="2"/>
  <c r="R454" i="2" s="1"/>
  <c r="O454" i="2"/>
  <c r="P454" i="2" s="1"/>
  <c r="X453" i="2"/>
  <c r="V453" i="2"/>
  <c r="T453" i="2"/>
  <c r="Q453" i="2"/>
  <c r="R453" i="2" s="1"/>
  <c r="O453" i="2"/>
  <c r="P453" i="2" s="1"/>
  <c r="X452" i="2"/>
  <c r="V452" i="2"/>
  <c r="T452" i="2"/>
  <c r="Q452" i="2"/>
  <c r="R452" i="2" s="1"/>
  <c r="O452" i="2"/>
  <c r="P452" i="2" s="1"/>
  <c r="X451" i="2"/>
  <c r="V451" i="2"/>
  <c r="T451" i="2"/>
  <c r="Q451" i="2"/>
  <c r="R451" i="2" s="1"/>
  <c r="O451" i="2"/>
  <c r="P451" i="2" s="1"/>
  <c r="X450" i="2"/>
  <c r="V450" i="2"/>
  <c r="T450" i="2"/>
  <c r="Q450" i="2"/>
  <c r="R450" i="2" s="1"/>
  <c r="O450" i="2"/>
  <c r="P450" i="2" s="1"/>
  <c r="X449" i="2"/>
  <c r="V449" i="2"/>
  <c r="T449" i="2"/>
  <c r="Q449" i="2"/>
  <c r="R449" i="2" s="1"/>
  <c r="O449" i="2"/>
  <c r="P449" i="2" s="1"/>
  <c r="X448" i="2"/>
  <c r="V448" i="2"/>
  <c r="T448" i="2"/>
  <c r="Q448" i="2"/>
  <c r="R448" i="2" s="1"/>
  <c r="O448" i="2"/>
  <c r="P448" i="2" s="1"/>
  <c r="X447" i="2"/>
  <c r="V447" i="2"/>
  <c r="T447" i="2"/>
  <c r="Q447" i="2"/>
  <c r="R447" i="2" s="1"/>
  <c r="O447" i="2"/>
  <c r="P447" i="2" s="1"/>
  <c r="X446" i="2"/>
  <c r="V446" i="2"/>
  <c r="T446" i="2"/>
  <c r="Q446" i="2"/>
  <c r="R446" i="2" s="1"/>
  <c r="O446" i="2"/>
  <c r="P446" i="2" s="1"/>
  <c r="X445" i="2"/>
  <c r="V445" i="2"/>
  <c r="T445" i="2"/>
  <c r="Q445" i="2"/>
  <c r="R445" i="2" s="1"/>
  <c r="O445" i="2"/>
  <c r="P445" i="2" s="1"/>
  <c r="X444" i="2"/>
  <c r="V444" i="2"/>
  <c r="T444" i="2"/>
  <c r="Q444" i="2"/>
  <c r="R444" i="2" s="1"/>
  <c r="O444" i="2"/>
  <c r="P444" i="2" s="1"/>
  <c r="X443" i="2"/>
  <c r="V443" i="2"/>
  <c r="T443" i="2"/>
  <c r="Q443" i="2"/>
  <c r="R443" i="2" s="1"/>
  <c r="O443" i="2"/>
  <c r="P443" i="2" s="1"/>
  <c r="X442" i="2"/>
  <c r="V442" i="2"/>
  <c r="T442" i="2"/>
  <c r="Q442" i="2"/>
  <c r="R442" i="2" s="1"/>
  <c r="O442" i="2"/>
  <c r="P442" i="2" s="1"/>
  <c r="X441" i="2"/>
  <c r="V441" i="2"/>
  <c r="T441" i="2"/>
  <c r="Q441" i="2"/>
  <c r="R441" i="2" s="1"/>
  <c r="O441" i="2"/>
  <c r="P441" i="2" s="1"/>
  <c r="X440" i="2"/>
  <c r="V440" i="2"/>
  <c r="T440" i="2"/>
  <c r="Q440" i="2"/>
  <c r="R440" i="2" s="1"/>
  <c r="O440" i="2"/>
  <c r="P440" i="2" s="1"/>
  <c r="X439" i="2"/>
  <c r="V439" i="2"/>
  <c r="T439" i="2"/>
  <c r="Q439" i="2"/>
  <c r="R439" i="2" s="1"/>
  <c r="O439" i="2"/>
  <c r="P439" i="2" s="1"/>
  <c r="X438" i="2"/>
  <c r="V438" i="2"/>
  <c r="T438" i="2"/>
  <c r="Q438" i="2"/>
  <c r="R438" i="2" s="1"/>
  <c r="O438" i="2"/>
  <c r="P438" i="2" s="1"/>
  <c r="X437" i="2"/>
  <c r="V437" i="2"/>
  <c r="T437" i="2"/>
  <c r="Q437" i="2"/>
  <c r="R437" i="2" s="1"/>
  <c r="O437" i="2"/>
  <c r="P437" i="2" s="1"/>
  <c r="X436" i="2"/>
  <c r="V436" i="2"/>
  <c r="T436" i="2"/>
  <c r="Q436" i="2"/>
  <c r="R436" i="2" s="1"/>
  <c r="O436" i="2"/>
  <c r="P436" i="2" s="1"/>
  <c r="X435" i="2"/>
  <c r="V435" i="2"/>
  <c r="T435" i="2"/>
  <c r="Q435" i="2"/>
  <c r="R435" i="2" s="1"/>
  <c r="O435" i="2"/>
  <c r="P435" i="2" s="1"/>
  <c r="X434" i="2"/>
  <c r="V434" i="2"/>
  <c r="T434" i="2"/>
  <c r="Q434" i="2"/>
  <c r="R434" i="2" s="1"/>
  <c r="O434" i="2"/>
  <c r="P434" i="2" s="1"/>
  <c r="X433" i="2"/>
  <c r="V433" i="2"/>
  <c r="T433" i="2"/>
  <c r="Q433" i="2"/>
  <c r="R433" i="2" s="1"/>
  <c r="O433" i="2"/>
  <c r="P433" i="2" s="1"/>
  <c r="X432" i="2"/>
  <c r="V432" i="2"/>
  <c r="T432" i="2"/>
  <c r="Q432" i="2"/>
  <c r="R432" i="2" s="1"/>
  <c r="O432" i="2"/>
  <c r="P432" i="2" s="1"/>
  <c r="X431" i="2"/>
  <c r="V431" i="2"/>
  <c r="T431" i="2"/>
  <c r="Q431" i="2"/>
  <c r="R431" i="2" s="1"/>
  <c r="O431" i="2"/>
  <c r="P431" i="2" s="1"/>
  <c r="X430" i="2"/>
  <c r="V430" i="2"/>
  <c r="T430" i="2"/>
  <c r="Q430" i="2"/>
  <c r="R430" i="2" s="1"/>
  <c r="O430" i="2"/>
  <c r="P430" i="2" s="1"/>
  <c r="X429" i="2"/>
  <c r="V429" i="2"/>
  <c r="T429" i="2"/>
  <c r="Q429" i="2"/>
  <c r="R429" i="2" s="1"/>
  <c r="O429" i="2"/>
  <c r="P429" i="2" s="1"/>
  <c r="X428" i="2"/>
  <c r="V428" i="2"/>
  <c r="T428" i="2"/>
  <c r="Q428" i="2"/>
  <c r="R428" i="2" s="1"/>
  <c r="O428" i="2"/>
  <c r="P428" i="2" s="1"/>
  <c r="X427" i="2"/>
  <c r="V427" i="2"/>
  <c r="T427" i="2"/>
  <c r="Q427" i="2"/>
  <c r="R427" i="2" s="1"/>
  <c r="O427" i="2"/>
  <c r="P427" i="2" s="1"/>
  <c r="X426" i="2"/>
  <c r="V426" i="2"/>
  <c r="T426" i="2"/>
  <c r="Q426" i="2"/>
  <c r="R426" i="2" s="1"/>
  <c r="O426" i="2"/>
  <c r="P426" i="2" s="1"/>
  <c r="X425" i="2"/>
  <c r="V425" i="2"/>
  <c r="T425" i="2"/>
  <c r="Q425" i="2"/>
  <c r="R425" i="2" s="1"/>
  <c r="O425" i="2"/>
  <c r="P425" i="2" s="1"/>
  <c r="X424" i="2"/>
  <c r="V424" i="2"/>
  <c r="T424" i="2"/>
  <c r="Q424" i="2"/>
  <c r="R424" i="2" s="1"/>
  <c r="O424" i="2"/>
  <c r="P424" i="2" s="1"/>
  <c r="X423" i="2"/>
  <c r="V423" i="2"/>
  <c r="T423" i="2"/>
  <c r="Q423" i="2"/>
  <c r="R423" i="2" s="1"/>
  <c r="O423" i="2"/>
  <c r="P423" i="2" s="1"/>
  <c r="X422" i="2"/>
  <c r="V422" i="2"/>
  <c r="T422" i="2"/>
  <c r="Q422" i="2"/>
  <c r="R422" i="2" s="1"/>
  <c r="O422" i="2"/>
  <c r="P422" i="2" s="1"/>
  <c r="X421" i="2"/>
  <c r="V421" i="2"/>
  <c r="T421" i="2"/>
  <c r="Q421" i="2"/>
  <c r="R421" i="2" s="1"/>
  <c r="O421" i="2"/>
  <c r="P421" i="2" s="1"/>
  <c r="X420" i="2"/>
  <c r="V420" i="2"/>
  <c r="T420" i="2"/>
  <c r="Q420" i="2"/>
  <c r="R420" i="2" s="1"/>
  <c r="O420" i="2"/>
  <c r="P420" i="2" s="1"/>
  <c r="X419" i="2"/>
  <c r="V419" i="2"/>
  <c r="T419" i="2"/>
  <c r="Q419" i="2"/>
  <c r="R419" i="2" s="1"/>
  <c r="O419" i="2"/>
  <c r="P419" i="2" s="1"/>
  <c r="X418" i="2"/>
  <c r="V418" i="2"/>
  <c r="T418" i="2"/>
  <c r="Q418" i="2"/>
  <c r="R418" i="2" s="1"/>
  <c r="O418" i="2"/>
  <c r="P418" i="2" s="1"/>
  <c r="X417" i="2"/>
  <c r="V417" i="2"/>
  <c r="T417" i="2"/>
  <c r="Q417" i="2"/>
  <c r="R417" i="2" s="1"/>
  <c r="O417" i="2"/>
  <c r="P417" i="2" s="1"/>
  <c r="X416" i="2"/>
  <c r="V416" i="2"/>
  <c r="T416" i="2"/>
  <c r="Q416" i="2"/>
  <c r="R416" i="2" s="1"/>
  <c r="O416" i="2"/>
  <c r="P416" i="2" s="1"/>
  <c r="X415" i="2"/>
  <c r="V415" i="2"/>
  <c r="T415" i="2"/>
  <c r="Q415" i="2"/>
  <c r="R415" i="2" s="1"/>
  <c r="O415" i="2"/>
  <c r="P415" i="2" s="1"/>
  <c r="X414" i="2"/>
  <c r="V414" i="2"/>
  <c r="T414" i="2"/>
  <c r="Q414" i="2"/>
  <c r="R414" i="2" s="1"/>
  <c r="O414" i="2"/>
  <c r="P414" i="2" s="1"/>
  <c r="X413" i="2"/>
  <c r="V413" i="2"/>
  <c r="T413" i="2"/>
  <c r="Q413" i="2"/>
  <c r="R413" i="2" s="1"/>
  <c r="O413" i="2"/>
  <c r="P413" i="2" s="1"/>
  <c r="X412" i="2"/>
  <c r="V412" i="2"/>
  <c r="T412" i="2"/>
  <c r="Q412" i="2"/>
  <c r="R412" i="2" s="1"/>
  <c r="O412" i="2"/>
  <c r="P412" i="2" s="1"/>
  <c r="X411" i="2"/>
  <c r="V411" i="2"/>
  <c r="T411" i="2"/>
  <c r="Q411" i="2"/>
  <c r="R411" i="2" s="1"/>
  <c r="O411" i="2"/>
  <c r="P411" i="2" s="1"/>
  <c r="X410" i="2"/>
  <c r="V410" i="2"/>
  <c r="T410" i="2"/>
  <c r="Q410" i="2"/>
  <c r="R410" i="2" s="1"/>
  <c r="O410" i="2"/>
  <c r="P410" i="2" s="1"/>
  <c r="X409" i="2"/>
  <c r="V409" i="2"/>
  <c r="T409" i="2"/>
  <c r="Q409" i="2"/>
  <c r="R409" i="2" s="1"/>
  <c r="O409" i="2"/>
  <c r="P409" i="2" s="1"/>
  <c r="X408" i="2"/>
  <c r="V408" i="2"/>
  <c r="T408" i="2"/>
  <c r="Q408" i="2"/>
  <c r="R408" i="2" s="1"/>
  <c r="O408" i="2"/>
  <c r="P408" i="2" s="1"/>
  <c r="X407" i="2"/>
  <c r="V407" i="2"/>
  <c r="T407" i="2"/>
  <c r="Q407" i="2"/>
  <c r="R407" i="2" s="1"/>
  <c r="O407" i="2"/>
  <c r="P407" i="2" s="1"/>
  <c r="X406" i="2"/>
  <c r="V406" i="2"/>
  <c r="T406" i="2"/>
  <c r="Q406" i="2"/>
  <c r="R406" i="2" s="1"/>
  <c r="O406" i="2"/>
  <c r="P406" i="2" s="1"/>
  <c r="X405" i="2"/>
  <c r="V405" i="2"/>
  <c r="T405" i="2"/>
  <c r="Q405" i="2"/>
  <c r="R405" i="2" s="1"/>
  <c r="O405" i="2"/>
  <c r="P405" i="2" s="1"/>
  <c r="X404" i="2"/>
  <c r="V404" i="2"/>
  <c r="T404" i="2"/>
  <c r="Q404" i="2"/>
  <c r="R404" i="2" s="1"/>
  <c r="O404" i="2"/>
  <c r="P404" i="2" s="1"/>
  <c r="X403" i="2"/>
  <c r="V403" i="2"/>
  <c r="T403" i="2"/>
  <c r="Q403" i="2"/>
  <c r="R403" i="2" s="1"/>
  <c r="O403" i="2"/>
  <c r="P403" i="2" s="1"/>
  <c r="X402" i="2"/>
  <c r="V402" i="2"/>
  <c r="T402" i="2"/>
  <c r="Q402" i="2"/>
  <c r="R402" i="2" s="1"/>
  <c r="O402" i="2"/>
  <c r="P402" i="2" s="1"/>
  <c r="X401" i="2"/>
  <c r="V401" i="2"/>
  <c r="T401" i="2"/>
  <c r="Q401" i="2"/>
  <c r="R401" i="2" s="1"/>
  <c r="O401" i="2"/>
  <c r="P401" i="2" s="1"/>
  <c r="X400" i="2"/>
  <c r="V400" i="2"/>
  <c r="T400" i="2"/>
  <c r="Q400" i="2"/>
  <c r="R400" i="2" s="1"/>
  <c r="O400" i="2"/>
  <c r="P400" i="2" s="1"/>
  <c r="X399" i="2"/>
  <c r="V399" i="2"/>
  <c r="T399" i="2"/>
  <c r="Q399" i="2"/>
  <c r="R399" i="2" s="1"/>
  <c r="O399" i="2"/>
  <c r="P399" i="2" s="1"/>
  <c r="X398" i="2"/>
  <c r="V398" i="2"/>
  <c r="T398" i="2"/>
  <c r="Q398" i="2"/>
  <c r="R398" i="2" s="1"/>
  <c r="O398" i="2"/>
  <c r="P398" i="2" s="1"/>
  <c r="X397" i="2"/>
  <c r="V397" i="2"/>
  <c r="T397" i="2"/>
  <c r="Q397" i="2"/>
  <c r="R397" i="2" s="1"/>
  <c r="O397" i="2"/>
  <c r="P397" i="2" s="1"/>
  <c r="X396" i="2"/>
  <c r="V396" i="2"/>
  <c r="T396" i="2"/>
  <c r="Q396" i="2"/>
  <c r="R396" i="2" s="1"/>
  <c r="O396" i="2"/>
  <c r="P396" i="2" s="1"/>
  <c r="X395" i="2"/>
  <c r="V395" i="2"/>
  <c r="T395" i="2"/>
  <c r="Q395" i="2"/>
  <c r="R395" i="2" s="1"/>
  <c r="O395" i="2"/>
  <c r="P395" i="2" s="1"/>
  <c r="X394" i="2"/>
  <c r="V394" i="2"/>
  <c r="T394" i="2"/>
  <c r="Q394" i="2"/>
  <c r="R394" i="2" s="1"/>
  <c r="O394" i="2"/>
  <c r="P394" i="2" s="1"/>
  <c r="X393" i="2"/>
  <c r="V393" i="2"/>
  <c r="T393" i="2"/>
  <c r="Q393" i="2"/>
  <c r="R393" i="2" s="1"/>
  <c r="O393" i="2"/>
  <c r="P393" i="2" s="1"/>
  <c r="X392" i="2"/>
  <c r="V392" i="2"/>
  <c r="T392" i="2"/>
  <c r="Q392" i="2"/>
  <c r="R392" i="2" s="1"/>
  <c r="O392" i="2"/>
  <c r="P392" i="2" s="1"/>
  <c r="X391" i="2"/>
  <c r="V391" i="2"/>
  <c r="T391" i="2"/>
  <c r="Q391" i="2"/>
  <c r="R391" i="2" s="1"/>
  <c r="O391" i="2"/>
  <c r="P391" i="2" s="1"/>
  <c r="X390" i="2"/>
  <c r="V390" i="2"/>
  <c r="T390" i="2"/>
  <c r="Q390" i="2"/>
  <c r="R390" i="2" s="1"/>
  <c r="O390" i="2"/>
  <c r="P390" i="2" s="1"/>
  <c r="X389" i="2"/>
  <c r="V389" i="2"/>
  <c r="T389" i="2"/>
  <c r="Q389" i="2"/>
  <c r="R389" i="2" s="1"/>
  <c r="O389" i="2"/>
  <c r="P389" i="2" s="1"/>
  <c r="X388" i="2"/>
  <c r="V388" i="2"/>
  <c r="T388" i="2"/>
  <c r="Q388" i="2"/>
  <c r="R388" i="2" s="1"/>
  <c r="O388" i="2"/>
  <c r="P388" i="2" s="1"/>
  <c r="X387" i="2"/>
  <c r="V387" i="2"/>
  <c r="T387" i="2"/>
  <c r="Q387" i="2"/>
  <c r="R387" i="2" s="1"/>
  <c r="O387" i="2"/>
  <c r="P387" i="2" s="1"/>
  <c r="X386" i="2"/>
  <c r="V386" i="2"/>
  <c r="T386" i="2"/>
  <c r="Q386" i="2"/>
  <c r="R386" i="2" s="1"/>
  <c r="O386" i="2"/>
  <c r="P386" i="2" s="1"/>
  <c r="X385" i="2"/>
  <c r="V385" i="2"/>
  <c r="T385" i="2"/>
  <c r="Q385" i="2"/>
  <c r="R385" i="2" s="1"/>
  <c r="O385" i="2"/>
  <c r="P385" i="2" s="1"/>
  <c r="X384" i="2"/>
  <c r="V384" i="2"/>
  <c r="T384" i="2"/>
  <c r="Q384" i="2"/>
  <c r="R384" i="2" s="1"/>
  <c r="O384" i="2"/>
  <c r="P384" i="2" s="1"/>
  <c r="X383" i="2"/>
  <c r="V383" i="2"/>
  <c r="T383" i="2"/>
  <c r="Q383" i="2"/>
  <c r="R383" i="2" s="1"/>
  <c r="O383" i="2"/>
  <c r="P383" i="2" s="1"/>
  <c r="X382" i="2"/>
  <c r="V382" i="2"/>
  <c r="T382" i="2"/>
  <c r="Q382" i="2"/>
  <c r="R382" i="2" s="1"/>
  <c r="O382" i="2"/>
  <c r="P382" i="2" s="1"/>
  <c r="X381" i="2"/>
  <c r="V381" i="2"/>
  <c r="T381" i="2"/>
  <c r="Q381" i="2"/>
  <c r="R381" i="2" s="1"/>
  <c r="O381" i="2"/>
  <c r="P381" i="2" s="1"/>
  <c r="X380" i="2"/>
  <c r="V380" i="2"/>
  <c r="T380" i="2"/>
  <c r="Q380" i="2"/>
  <c r="R380" i="2" s="1"/>
  <c r="O380" i="2"/>
  <c r="P380" i="2" s="1"/>
  <c r="X379" i="2"/>
  <c r="V379" i="2"/>
  <c r="T379" i="2"/>
  <c r="Q379" i="2"/>
  <c r="R379" i="2" s="1"/>
  <c r="O379" i="2"/>
  <c r="P379" i="2" s="1"/>
  <c r="X378" i="2"/>
  <c r="V378" i="2"/>
  <c r="T378" i="2"/>
  <c r="Q378" i="2"/>
  <c r="R378" i="2" s="1"/>
  <c r="O378" i="2"/>
  <c r="P378" i="2" s="1"/>
  <c r="X377" i="2"/>
  <c r="V377" i="2"/>
  <c r="T377" i="2"/>
  <c r="Q377" i="2"/>
  <c r="R377" i="2" s="1"/>
  <c r="O377" i="2"/>
  <c r="P377" i="2" s="1"/>
  <c r="X376" i="2"/>
  <c r="V376" i="2"/>
  <c r="T376" i="2"/>
  <c r="Q376" i="2"/>
  <c r="R376" i="2" s="1"/>
  <c r="O376" i="2"/>
  <c r="P376" i="2" s="1"/>
  <c r="X375" i="2"/>
  <c r="V375" i="2"/>
  <c r="T375" i="2"/>
  <c r="Q375" i="2"/>
  <c r="R375" i="2" s="1"/>
  <c r="O375" i="2"/>
  <c r="P375" i="2" s="1"/>
  <c r="X374" i="2"/>
  <c r="V374" i="2"/>
  <c r="T374" i="2"/>
  <c r="Q374" i="2"/>
  <c r="R374" i="2" s="1"/>
  <c r="O374" i="2"/>
  <c r="P374" i="2" s="1"/>
  <c r="X373" i="2"/>
  <c r="V373" i="2"/>
  <c r="T373" i="2"/>
  <c r="Q373" i="2"/>
  <c r="R373" i="2" s="1"/>
  <c r="O373" i="2"/>
  <c r="P373" i="2" s="1"/>
  <c r="X372" i="2"/>
  <c r="V372" i="2"/>
  <c r="T372" i="2"/>
  <c r="Q372" i="2"/>
  <c r="R372" i="2" s="1"/>
  <c r="O372" i="2"/>
  <c r="P372" i="2" s="1"/>
  <c r="X371" i="2"/>
  <c r="V371" i="2"/>
  <c r="T371" i="2"/>
  <c r="Q371" i="2"/>
  <c r="R371" i="2" s="1"/>
  <c r="O371" i="2"/>
  <c r="P371" i="2" s="1"/>
  <c r="X370" i="2"/>
  <c r="V370" i="2"/>
  <c r="T370" i="2"/>
  <c r="Q370" i="2"/>
  <c r="R370" i="2" s="1"/>
  <c r="O370" i="2"/>
  <c r="P370" i="2" s="1"/>
  <c r="X369" i="2"/>
  <c r="V369" i="2"/>
  <c r="T369" i="2"/>
  <c r="Q369" i="2"/>
  <c r="R369" i="2" s="1"/>
  <c r="O369" i="2"/>
  <c r="P369" i="2" s="1"/>
  <c r="X368" i="2"/>
  <c r="V368" i="2"/>
  <c r="T368" i="2"/>
  <c r="Q368" i="2"/>
  <c r="R368" i="2" s="1"/>
  <c r="O368" i="2"/>
  <c r="P368" i="2" s="1"/>
  <c r="X367" i="2"/>
  <c r="V367" i="2"/>
  <c r="T367" i="2"/>
  <c r="Q367" i="2"/>
  <c r="R367" i="2" s="1"/>
  <c r="O367" i="2"/>
  <c r="P367" i="2" s="1"/>
  <c r="X366" i="2"/>
  <c r="V366" i="2"/>
  <c r="T366" i="2"/>
  <c r="Q366" i="2"/>
  <c r="R366" i="2" s="1"/>
  <c r="O366" i="2"/>
  <c r="P366" i="2" s="1"/>
  <c r="X365" i="2"/>
  <c r="V365" i="2"/>
  <c r="T365" i="2"/>
  <c r="Q365" i="2"/>
  <c r="R365" i="2" s="1"/>
  <c r="O365" i="2"/>
  <c r="P365" i="2" s="1"/>
  <c r="X364" i="2"/>
  <c r="V364" i="2"/>
  <c r="T364" i="2"/>
  <c r="Q364" i="2"/>
  <c r="R364" i="2" s="1"/>
  <c r="O364" i="2"/>
  <c r="P364" i="2" s="1"/>
  <c r="X363" i="2"/>
  <c r="V363" i="2"/>
  <c r="T363" i="2"/>
  <c r="Q363" i="2"/>
  <c r="R363" i="2" s="1"/>
  <c r="O363" i="2"/>
  <c r="P363" i="2" s="1"/>
  <c r="X362" i="2"/>
  <c r="V362" i="2"/>
  <c r="T362" i="2"/>
  <c r="Q362" i="2"/>
  <c r="R362" i="2" s="1"/>
  <c r="O362" i="2"/>
  <c r="P362" i="2" s="1"/>
  <c r="X361" i="2"/>
  <c r="V361" i="2"/>
  <c r="T361" i="2"/>
  <c r="Q361" i="2"/>
  <c r="R361" i="2" s="1"/>
  <c r="O361" i="2"/>
  <c r="P361" i="2" s="1"/>
  <c r="X360" i="2"/>
  <c r="V360" i="2"/>
  <c r="T360" i="2"/>
  <c r="Q360" i="2"/>
  <c r="R360" i="2" s="1"/>
  <c r="O360" i="2"/>
  <c r="P360" i="2" s="1"/>
  <c r="X359" i="2"/>
  <c r="V359" i="2"/>
  <c r="T359" i="2"/>
  <c r="Q359" i="2"/>
  <c r="R359" i="2" s="1"/>
  <c r="O359" i="2"/>
  <c r="P359" i="2" s="1"/>
  <c r="X358" i="2"/>
  <c r="V358" i="2"/>
  <c r="T358" i="2"/>
  <c r="Q358" i="2"/>
  <c r="R358" i="2" s="1"/>
  <c r="O358" i="2"/>
  <c r="P358" i="2" s="1"/>
  <c r="X357" i="2"/>
  <c r="V357" i="2"/>
  <c r="T357" i="2"/>
  <c r="Q357" i="2"/>
  <c r="R357" i="2" s="1"/>
  <c r="O357" i="2"/>
  <c r="P357" i="2" s="1"/>
  <c r="X356" i="2"/>
  <c r="V356" i="2"/>
  <c r="T356" i="2"/>
  <c r="Q356" i="2"/>
  <c r="R356" i="2" s="1"/>
  <c r="O356" i="2"/>
  <c r="P356" i="2" s="1"/>
  <c r="X355" i="2"/>
  <c r="V355" i="2"/>
  <c r="T355" i="2"/>
  <c r="Q355" i="2"/>
  <c r="R355" i="2" s="1"/>
  <c r="O355" i="2"/>
  <c r="P355" i="2" s="1"/>
  <c r="X354" i="2"/>
  <c r="V354" i="2"/>
  <c r="T354" i="2"/>
  <c r="Q354" i="2"/>
  <c r="R354" i="2" s="1"/>
  <c r="O354" i="2"/>
  <c r="P354" i="2" s="1"/>
  <c r="X353" i="2"/>
  <c r="V353" i="2"/>
  <c r="T353" i="2"/>
  <c r="Q353" i="2"/>
  <c r="R353" i="2" s="1"/>
  <c r="O353" i="2"/>
  <c r="P353" i="2" s="1"/>
  <c r="X352" i="2"/>
  <c r="V352" i="2"/>
  <c r="T352" i="2"/>
  <c r="Q352" i="2"/>
  <c r="R352" i="2" s="1"/>
  <c r="O352" i="2"/>
  <c r="P352" i="2" s="1"/>
  <c r="X351" i="2"/>
  <c r="V351" i="2"/>
  <c r="T351" i="2"/>
  <c r="Q351" i="2"/>
  <c r="R351" i="2" s="1"/>
  <c r="O351" i="2"/>
  <c r="P351" i="2" s="1"/>
  <c r="X350" i="2"/>
  <c r="V350" i="2"/>
  <c r="T350" i="2"/>
  <c r="Q350" i="2"/>
  <c r="R350" i="2" s="1"/>
  <c r="O350" i="2"/>
  <c r="P350" i="2" s="1"/>
  <c r="X349" i="2"/>
  <c r="V349" i="2"/>
  <c r="T349" i="2"/>
  <c r="Q349" i="2"/>
  <c r="R349" i="2" s="1"/>
  <c r="O349" i="2"/>
  <c r="P349" i="2" s="1"/>
  <c r="X348" i="2"/>
  <c r="V348" i="2"/>
  <c r="T348" i="2"/>
  <c r="Q348" i="2"/>
  <c r="R348" i="2" s="1"/>
  <c r="O348" i="2"/>
  <c r="P348" i="2" s="1"/>
  <c r="X347" i="2"/>
  <c r="V347" i="2"/>
  <c r="T347" i="2"/>
  <c r="Q347" i="2"/>
  <c r="R347" i="2" s="1"/>
  <c r="O347" i="2"/>
  <c r="P347" i="2" s="1"/>
  <c r="X346" i="2"/>
  <c r="V346" i="2"/>
  <c r="T346" i="2"/>
  <c r="Q346" i="2"/>
  <c r="R346" i="2" s="1"/>
  <c r="O346" i="2"/>
  <c r="P346" i="2" s="1"/>
  <c r="X345" i="2"/>
  <c r="V345" i="2"/>
  <c r="T345" i="2"/>
  <c r="Q345" i="2"/>
  <c r="R345" i="2" s="1"/>
  <c r="O345" i="2"/>
  <c r="P345" i="2" s="1"/>
  <c r="X344" i="2"/>
  <c r="V344" i="2"/>
  <c r="T344" i="2"/>
  <c r="Q344" i="2"/>
  <c r="R344" i="2" s="1"/>
  <c r="O344" i="2"/>
  <c r="P344" i="2" s="1"/>
  <c r="X343" i="2"/>
  <c r="V343" i="2"/>
  <c r="T343" i="2"/>
  <c r="Q343" i="2"/>
  <c r="R343" i="2" s="1"/>
  <c r="O343" i="2"/>
  <c r="P343" i="2" s="1"/>
  <c r="X342" i="2"/>
  <c r="V342" i="2"/>
  <c r="T342" i="2"/>
  <c r="Q342" i="2"/>
  <c r="R342" i="2" s="1"/>
  <c r="O342" i="2"/>
  <c r="P342" i="2" s="1"/>
  <c r="X341" i="2"/>
  <c r="V341" i="2"/>
  <c r="T341" i="2"/>
  <c r="Q341" i="2"/>
  <c r="R341" i="2" s="1"/>
  <c r="O341" i="2"/>
  <c r="P341" i="2" s="1"/>
  <c r="X340" i="2"/>
  <c r="V340" i="2"/>
  <c r="T340" i="2"/>
  <c r="Q340" i="2"/>
  <c r="R340" i="2" s="1"/>
  <c r="O340" i="2"/>
  <c r="P340" i="2" s="1"/>
  <c r="X339" i="2"/>
  <c r="V339" i="2"/>
  <c r="T339" i="2"/>
  <c r="Q339" i="2"/>
  <c r="R339" i="2" s="1"/>
  <c r="O339" i="2"/>
  <c r="P339" i="2" s="1"/>
  <c r="X338" i="2"/>
  <c r="V338" i="2"/>
  <c r="T338" i="2"/>
  <c r="Q338" i="2"/>
  <c r="R338" i="2" s="1"/>
  <c r="O338" i="2"/>
  <c r="P338" i="2" s="1"/>
  <c r="X337" i="2"/>
  <c r="V337" i="2"/>
  <c r="T337" i="2"/>
  <c r="Q337" i="2"/>
  <c r="R337" i="2" s="1"/>
  <c r="O337" i="2"/>
  <c r="P337" i="2" s="1"/>
  <c r="X336" i="2"/>
  <c r="V336" i="2"/>
  <c r="T336" i="2"/>
  <c r="Q336" i="2"/>
  <c r="R336" i="2" s="1"/>
  <c r="O336" i="2"/>
  <c r="P336" i="2" s="1"/>
  <c r="X335" i="2"/>
  <c r="V335" i="2"/>
  <c r="T335" i="2"/>
  <c r="Q335" i="2"/>
  <c r="R335" i="2" s="1"/>
  <c r="O335" i="2"/>
  <c r="P335" i="2" s="1"/>
  <c r="X334" i="2"/>
  <c r="V334" i="2"/>
  <c r="T334" i="2"/>
  <c r="Q334" i="2"/>
  <c r="R334" i="2" s="1"/>
  <c r="O334" i="2"/>
  <c r="P334" i="2" s="1"/>
  <c r="X333" i="2"/>
  <c r="V333" i="2"/>
  <c r="T333" i="2"/>
  <c r="Q333" i="2"/>
  <c r="R333" i="2" s="1"/>
  <c r="O333" i="2"/>
  <c r="P333" i="2" s="1"/>
  <c r="X332" i="2"/>
  <c r="V332" i="2"/>
  <c r="T332" i="2"/>
  <c r="Q332" i="2"/>
  <c r="R332" i="2" s="1"/>
  <c r="O332" i="2"/>
  <c r="P332" i="2" s="1"/>
  <c r="X331" i="2"/>
  <c r="V331" i="2"/>
  <c r="T331" i="2"/>
  <c r="Q331" i="2"/>
  <c r="R331" i="2" s="1"/>
  <c r="O331" i="2"/>
  <c r="P331" i="2" s="1"/>
  <c r="X330" i="2"/>
  <c r="V330" i="2"/>
  <c r="T330" i="2"/>
  <c r="Q330" i="2"/>
  <c r="R330" i="2" s="1"/>
  <c r="O330" i="2"/>
  <c r="P330" i="2" s="1"/>
  <c r="X329" i="2"/>
  <c r="V329" i="2"/>
  <c r="T329" i="2"/>
  <c r="Q329" i="2"/>
  <c r="R329" i="2" s="1"/>
  <c r="O329" i="2"/>
  <c r="P329" i="2" s="1"/>
  <c r="X328" i="2"/>
  <c r="V328" i="2"/>
  <c r="T328" i="2"/>
  <c r="Q328" i="2"/>
  <c r="R328" i="2" s="1"/>
  <c r="O328" i="2"/>
  <c r="P328" i="2" s="1"/>
  <c r="X327" i="2"/>
  <c r="V327" i="2"/>
  <c r="T327" i="2"/>
  <c r="Q327" i="2"/>
  <c r="R327" i="2" s="1"/>
  <c r="O327" i="2"/>
  <c r="P327" i="2" s="1"/>
  <c r="X326" i="2"/>
  <c r="V326" i="2"/>
  <c r="T326" i="2"/>
  <c r="Q326" i="2"/>
  <c r="R326" i="2" s="1"/>
  <c r="O326" i="2"/>
  <c r="P326" i="2" s="1"/>
  <c r="X325" i="2"/>
  <c r="V325" i="2"/>
  <c r="T325" i="2"/>
  <c r="Q325" i="2"/>
  <c r="R325" i="2" s="1"/>
  <c r="O325" i="2"/>
  <c r="P325" i="2" s="1"/>
  <c r="X324" i="2"/>
  <c r="V324" i="2"/>
  <c r="T324" i="2"/>
  <c r="Q324" i="2"/>
  <c r="R324" i="2" s="1"/>
  <c r="O324" i="2"/>
  <c r="P324" i="2" s="1"/>
  <c r="X323" i="2"/>
  <c r="V323" i="2"/>
  <c r="T323" i="2"/>
  <c r="Q323" i="2"/>
  <c r="R323" i="2" s="1"/>
  <c r="O323" i="2"/>
  <c r="P323" i="2" s="1"/>
  <c r="X322" i="2"/>
  <c r="V322" i="2"/>
  <c r="T322" i="2"/>
  <c r="Q322" i="2"/>
  <c r="R322" i="2" s="1"/>
  <c r="O322" i="2"/>
  <c r="P322" i="2" s="1"/>
  <c r="X321" i="2"/>
  <c r="V321" i="2"/>
  <c r="T321" i="2"/>
  <c r="Q321" i="2"/>
  <c r="R321" i="2" s="1"/>
  <c r="O321" i="2"/>
  <c r="P321" i="2" s="1"/>
  <c r="X320" i="2"/>
  <c r="V320" i="2"/>
  <c r="T320" i="2"/>
  <c r="Q320" i="2"/>
  <c r="R320" i="2" s="1"/>
  <c r="O320" i="2"/>
  <c r="P320" i="2" s="1"/>
  <c r="X319" i="2"/>
  <c r="V319" i="2"/>
  <c r="T319" i="2"/>
  <c r="Q319" i="2"/>
  <c r="R319" i="2" s="1"/>
  <c r="O319" i="2"/>
  <c r="P319" i="2" s="1"/>
  <c r="X318" i="2"/>
  <c r="V318" i="2"/>
  <c r="T318" i="2"/>
  <c r="Q318" i="2"/>
  <c r="R318" i="2" s="1"/>
  <c r="O318" i="2"/>
  <c r="P318" i="2" s="1"/>
  <c r="X317" i="2"/>
  <c r="V317" i="2"/>
  <c r="T317" i="2"/>
  <c r="Q317" i="2"/>
  <c r="R317" i="2" s="1"/>
  <c r="O317" i="2"/>
  <c r="P317" i="2" s="1"/>
  <c r="X316" i="2"/>
  <c r="V316" i="2"/>
  <c r="T316" i="2"/>
  <c r="Q316" i="2"/>
  <c r="R316" i="2" s="1"/>
  <c r="O316" i="2"/>
  <c r="P316" i="2" s="1"/>
  <c r="X315" i="2"/>
  <c r="V315" i="2"/>
  <c r="T315" i="2"/>
  <c r="Q315" i="2"/>
  <c r="R315" i="2" s="1"/>
  <c r="O315" i="2"/>
  <c r="P315" i="2" s="1"/>
  <c r="X314" i="2"/>
  <c r="V314" i="2"/>
  <c r="T314" i="2"/>
  <c r="Q314" i="2"/>
  <c r="R314" i="2" s="1"/>
  <c r="O314" i="2"/>
  <c r="P314" i="2" s="1"/>
  <c r="X313" i="2"/>
  <c r="V313" i="2"/>
  <c r="T313" i="2"/>
  <c r="Q313" i="2"/>
  <c r="R313" i="2" s="1"/>
  <c r="O313" i="2"/>
  <c r="P313" i="2" s="1"/>
  <c r="X312" i="2"/>
  <c r="V312" i="2"/>
  <c r="T312" i="2"/>
  <c r="Q312" i="2"/>
  <c r="R312" i="2" s="1"/>
  <c r="O312" i="2"/>
  <c r="P312" i="2" s="1"/>
  <c r="X311" i="2"/>
  <c r="V311" i="2"/>
  <c r="T311" i="2"/>
  <c r="Q311" i="2"/>
  <c r="R311" i="2" s="1"/>
  <c r="O311" i="2"/>
  <c r="P311" i="2" s="1"/>
  <c r="X310" i="2"/>
  <c r="V310" i="2"/>
  <c r="T310" i="2"/>
  <c r="Q310" i="2"/>
  <c r="R310" i="2" s="1"/>
  <c r="O310" i="2"/>
  <c r="P310" i="2" s="1"/>
  <c r="X309" i="2"/>
  <c r="V309" i="2"/>
  <c r="T309" i="2"/>
  <c r="Q309" i="2"/>
  <c r="R309" i="2" s="1"/>
  <c r="O309" i="2"/>
  <c r="P309" i="2" s="1"/>
  <c r="X308" i="2"/>
  <c r="V308" i="2"/>
  <c r="T308" i="2"/>
  <c r="Q308" i="2"/>
  <c r="R308" i="2" s="1"/>
  <c r="O308" i="2"/>
  <c r="P308" i="2" s="1"/>
  <c r="X307" i="2"/>
  <c r="V307" i="2"/>
  <c r="T307" i="2"/>
  <c r="Q307" i="2"/>
  <c r="R307" i="2" s="1"/>
  <c r="O307" i="2"/>
  <c r="P307" i="2" s="1"/>
  <c r="X306" i="2"/>
  <c r="V306" i="2"/>
  <c r="T306" i="2"/>
  <c r="Q306" i="2"/>
  <c r="R306" i="2" s="1"/>
  <c r="O306" i="2"/>
  <c r="P306" i="2" s="1"/>
  <c r="X305" i="2"/>
  <c r="V305" i="2"/>
  <c r="T305" i="2"/>
  <c r="Q305" i="2"/>
  <c r="R305" i="2" s="1"/>
  <c r="O305" i="2"/>
  <c r="P305" i="2" s="1"/>
  <c r="X304" i="2"/>
  <c r="V304" i="2"/>
  <c r="T304" i="2"/>
  <c r="Q304" i="2"/>
  <c r="R304" i="2" s="1"/>
  <c r="O304" i="2"/>
  <c r="P304" i="2" s="1"/>
  <c r="X303" i="2"/>
  <c r="V303" i="2"/>
  <c r="T303" i="2"/>
  <c r="Q303" i="2"/>
  <c r="R303" i="2" s="1"/>
  <c r="O303" i="2"/>
  <c r="P303" i="2" s="1"/>
  <c r="X302" i="2"/>
  <c r="V302" i="2"/>
  <c r="T302" i="2"/>
  <c r="Q302" i="2"/>
  <c r="R302" i="2" s="1"/>
  <c r="O302" i="2"/>
  <c r="P302" i="2" s="1"/>
  <c r="X301" i="2"/>
  <c r="V301" i="2"/>
  <c r="T301" i="2"/>
  <c r="Q301" i="2"/>
  <c r="R301" i="2" s="1"/>
  <c r="O301" i="2"/>
  <c r="P301" i="2" s="1"/>
  <c r="X300" i="2"/>
  <c r="V300" i="2"/>
  <c r="T300" i="2"/>
  <c r="Q300" i="2"/>
  <c r="R300" i="2" s="1"/>
  <c r="O300" i="2"/>
  <c r="P300" i="2" s="1"/>
  <c r="X299" i="2"/>
  <c r="V299" i="2"/>
  <c r="T299" i="2"/>
  <c r="Q299" i="2"/>
  <c r="R299" i="2" s="1"/>
  <c r="O299" i="2"/>
  <c r="P299" i="2" s="1"/>
  <c r="X298" i="2"/>
  <c r="V298" i="2"/>
  <c r="T298" i="2"/>
  <c r="Q298" i="2"/>
  <c r="R298" i="2" s="1"/>
  <c r="O298" i="2"/>
  <c r="P298" i="2" s="1"/>
  <c r="X297" i="2"/>
  <c r="V297" i="2"/>
  <c r="T297" i="2"/>
  <c r="Q297" i="2"/>
  <c r="R297" i="2" s="1"/>
  <c r="O297" i="2"/>
  <c r="P297" i="2" s="1"/>
  <c r="X296" i="2"/>
  <c r="V296" i="2"/>
  <c r="T296" i="2"/>
  <c r="Q296" i="2"/>
  <c r="R296" i="2" s="1"/>
  <c r="O296" i="2"/>
  <c r="P296" i="2" s="1"/>
  <c r="X295" i="2"/>
  <c r="V295" i="2"/>
  <c r="T295" i="2"/>
  <c r="Q295" i="2"/>
  <c r="R295" i="2" s="1"/>
  <c r="O295" i="2"/>
  <c r="P295" i="2" s="1"/>
  <c r="X294" i="2"/>
  <c r="V294" i="2"/>
  <c r="T294" i="2"/>
  <c r="Q294" i="2"/>
  <c r="R294" i="2" s="1"/>
  <c r="O294" i="2"/>
  <c r="P294" i="2" s="1"/>
  <c r="X293" i="2"/>
  <c r="V293" i="2"/>
  <c r="T293" i="2"/>
  <c r="Q293" i="2"/>
  <c r="R293" i="2" s="1"/>
  <c r="O293" i="2"/>
  <c r="P293" i="2" s="1"/>
  <c r="X292" i="2"/>
  <c r="V292" i="2"/>
  <c r="T292" i="2"/>
  <c r="Q292" i="2"/>
  <c r="R292" i="2" s="1"/>
  <c r="O292" i="2"/>
  <c r="P292" i="2" s="1"/>
  <c r="X291" i="2"/>
  <c r="V291" i="2"/>
  <c r="T291" i="2"/>
  <c r="Q291" i="2"/>
  <c r="R291" i="2" s="1"/>
  <c r="O291" i="2"/>
  <c r="P291" i="2" s="1"/>
  <c r="X290" i="2"/>
  <c r="V290" i="2"/>
  <c r="T290" i="2"/>
  <c r="Q290" i="2"/>
  <c r="R290" i="2" s="1"/>
  <c r="O290" i="2"/>
  <c r="P290" i="2" s="1"/>
  <c r="X289" i="2"/>
  <c r="V289" i="2"/>
  <c r="T289" i="2"/>
  <c r="Q289" i="2"/>
  <c r="R289" i="2" s="1"/>
  <c r="O289" i="2"/>
  <c r="P289" i="2" s="1"/>
  <c r="X288" i="2"/>
  <c r="V288" i="2"/>
  <c r="T288" i="2"/>
  <c r="Q288" i="2"/>
  <c r="R288" i="2" s="1"/>
  <c r="O288" i="2"/>
  <c r="P288" i="2" s="1"/>
  <c r="X287" i="2"/>
  <c r="V287" i="2"/>
  <c r="T287" i="2"/>
  <c r="Q287" i="2"/>
  <c r="R287" i="2" s="1"/>
  <c r="O287" i="2"/>
  <c r="P287" i="2" s="1"/>
  <c r="X286" i="2"/>
  <c r="V286" i="2"/>
  <c r="T286" i="2"/>
  <c r="Q286" i="2"/>
  <c r="R286" i="2" s="1"/>
  <c r="O286" i="2"/>
  <c r="P286" i="2" s="1"/>
  <c r="X285" i="2"/>
  <c r="V285" i="2"/>
  <c r="T285" i="2"/>
  <c r="Q285" i="2"/>
  <c r="R285" i="2" s="1"/>
  <c r="O285" i="2"/>
  <c r="P285" i="2" s="1"/>
  <c r="X284" i="2"/>
  <c r="V284" i="2"/>
  <c r="T284" i="2"/>
  <c r="Q284" i="2"/>
  <c r="R284" i="2" s="1"/>
  <c r="O284" i="2"/>
  <c r="P284" i="2" s="1"/>
  <c r="X283" i="2"/>
  <c r="V283" i="2"/>
  <c r="T283" i="2"/>
  <c r="Q283" i="2"/>
  <c r="R283" i="2" s="1"/>
  <c r="O283" i="2"/>
  <c r="P283" i="2" s="1"/>
  <c r="X282" i="2"/>
  <c r="V282" i="2"/>
  <c r="T282" i="2"/>
  <c r="Q282" i="2"/>
  <c r="R282" i="2" s="1"/>
  <c r="O282" i="2"/>
  <c r="P282" i="2" s="1"/>
  <c r="X281" i="2"/>
  <c r="V281" i="2"/>
  <c r="T281" i="2"/>
  <c r="Q281" i="2"/>
  <c r="R281" i="2" s="1"/>
  <c r="O281" i="2"/>
  <c r="P281" i="2" s="1"/>
  <c r="X280" i="2"/>
  <c r="V280" i="2"/>
  <c r="T280" i="2"/>
  <c r="Q280" i="2"/>
  <c r="R280" i="2" s="1"/>
  <c r="O280" i="2"/>
  <c r="P280" i="2" s="1"/>
  <c r="X279" i="2"/>
  <c r="V279" i="2"/>
  <c r="T279" i="2"/>
  <c r="Q279" i="2"/>
  <c r="R279" i="2" s="1"/>
  <c r="O279" i="2"/>
  <c r="P279" i="2" s="1"/>
  <c r="X278" i="2"/>
  <c r="V278" i="2"/>
  <c r="T278" i="2"/>
  <c r="Q278" i="2"/>
  <c r="R278" i="2" s="1"/>
  <c r="O278" i="2"/>
  <c r="P278" i="2" s="1"/>
  <c r="X277" i="2"/>
  <c r="V277" i="2"/>
  <c r="T277" i="2"/>
  <c r="Q277" i="2"/>
  <c r="R277" i="2" s="1"/>
  <c r="O277" i="2"/>
  <c r="P277" i="2" s="1"/>
  <c r="X276" i="2"/>
  <c r="V276" i="2"/>
  <c r="T276" i="2"/>
  <c r="Q276" i="2"/>
  <c r="R276" i="2" s="1"/>
  <c r="O276" i="2"/>
  <c r="P276" i="2" s="1"/>
  <c r="X275" i="2"/>
  <c r="V275" i="2"/>
  <c r="T275" i="2"/>
  <c r="Q275" i="2"/>
  <c r="R275" i="2" s="1"/>
  <c r="O275" i="2"/>
  <c r="P275" i="2" s="1"/>
  <c r="X274" i="2"/>
  <c r="V274" i="2"/>
  <c r="T274" i="2"/>
  <c r="Q274" i="2"/>
  <c r="R274" i="2" s="1"/>
  <c r="O274" i="2"/>
  <c r="P274" i="2" s="1"/>
  <c r="X273" i="2"/>
  <c r="V273" i="2"/>
  <c r="T273" i="2"/>
  <c r="Q273" i="2"/>
  <c r="R273" i="2" s="1"/>
  <c r="O273" i="2"/>
  <c r="P273" i="2" s="1"/>
  <c r="X272" i="2"/>
  <c r="V272" i="2"/>
  <c r="T272" i="2"/>
  <c r="Q272" i="2"/>
  <c r="R272" i="2" s="1"/>
  <c r="O272" i="2"/>
  <c r="P272" i="2" s="1"/>
  <c r="X271" i="2"/>
  <c r="V271" i="2"/>
  <c r="T271" i="2"/>
  <c r="Q271" i="2"/>
  <c r="R271" i="2" s="1"/>
  <c r="O271" i="2"/>
  <c r="P271" i="2" s="1"/>
  <c r="X270" i="2"/>
  <c r="V270" i="2"/>
  <c r="T270" i="2"/>
  <c r="Q270" i="2"/>
  <c r="R270" i="2" s="1"/>
  <c r="O270" i="2"/>
  <c r="P270" i="2" s="1"/>
  <c r="X269" i="2"/>
  <c r="V269" i="2"/>
  <c r="T269" i="2"/>
  <c r="Q269" i="2"/>
  <c r="R269" i="2" s="1"/>
  <c r="O269" i="2"/>
  <c r="P269" i="2" s="1"/>
  <c r="X268" i="2"/>
  <c r="V268" i="2"/>
  <c r="T268" i="2"/>
  <c r="Q268" i="2"/>
  <c r="R268" i="2" s="1"/>
  <c r="O268" i="2"/>
  <c r="P268" i="2" s="1"/>
  <c r="X267" i="2"/>
  <c r="V267" i="2"/>
  <c r="T267" i="2"/>
  <c r="Q267" i="2"/>
  <c r="R267" i="2" s="1"/>
  <c r="O267" i="2"/>
  <c r="P267" i="2" s="1"/>
  <c r="X266" i="2"/>
  <c r="V266" i="2"/>
  <c r="T266" i="2"/>
  <c r="Q266" i="2"/>
  <c r="R266" i="2" s="1"/>
  <c r="O266" i="2"/>
  <c r="P266" i="2" s="1"/>
  <c r="X265" i="2"/>
  <c r="V265" i="2"/>
  <c r="T265" i="2"/>
  <c r="Q265" i="2"/>
  <c r="R265" i="2" s="1"/>
  <c r="O265" i="2"/>
  <c r="P265" i="2" s="1"/>
  <c r="X264" i="2"/>
  <c r="V264" i="2"/>
  <c r="T264" i="2"/>
  <c r="Q264" i="2"/>
  <c r="R264" i="2" s="1"/>
  <c r="O264" i="2"/>
  <c r="P264" i="2" s="1"/>
  <c r="X263" i="2"/>
  <c r="V263" i="2"/>
  <c r="T263" i="2"/>
  <c r="Q263" i="2"/>
  <c r="R263" i="2" s="1"/>
  <c r="O263" i="2"/>
  <c r="P263" i="2" s="1"/>
  <c r="X262" i="2"/>
  <c r="V262" i="2"/>
  <c r="T262" i="2"/>
  <c r="Q262" i="2"/>
  <c r="O262" i="2"/>
  <c r="X261" i="2"/>
  <c r="V261" i="2"/>
  <c r="T261" i="2"/>
  <c r="Q261" i="2"/>
  <c r="R261" i="2" s="1"/>
  <c r="O261" i="2"/>
  <c r="P261" i="2" s="1"/>
  <c r="X260" i="2"/>
  <c r="V260" i="2"/>
  <c r="T260" i="2"/>
  <c r="Q260" i="2"/>
  <c r="R260" i="2" s="1"/>
  <c r="O260" i="2"/>
  <c r="P260" i="2" s="1"/>
  <c r="X259" i="2"/>
  <c r="V259" i="2"/>
  <c r="T259" i="2"/>
  <c r="Q259" i="2"/>
  <c r="R259" i="2" s="1"/>
  <c r="O259" i="2"/>
  <c r="P259" i="2" s="1"/>
  <c r="X258" i="2"/>
  <c r="V258" i="2"/>
  <c r="T258" i="2"/>
  <c r="Q258" i="2"/>
  <c r="R258" i="2" s="1"/>
  <c r="O258" i="2"/>
  <c r="P258" i="2" s="1"/>
  <c r="X257" i="2"/>
  <c r="V257" i="2"/>
  <c r="T257" i="2"/>
  <c r="Q257" i="2"/>
  <c r="R257" i="2" s="1"/>
  <c r="O257" i="2"/>
  <c r="P257" i="2" s="1"/>
  <c r="X256" i="2"/>
  <c r="V256" i="2"/>
  <c r="T256" i="2"/>
  <c r="Q256" i="2"/>
  <c r="R256" i="2" s="1"/>
  <c r="O256" i="2"/>
  <c r="P256" i="2" s="1"/>
  <c r="X255" i="2"/>
  <c r="V255" i="2"/>
  <c r="T255" i="2"/>
  <c r="Q255" i="2"/>
  <c r="R255" i="2" s="1"/>
  <c r="O255" i="2"/>
  <c r="P255" i="2" s="1"/>
  <c r="X254" i="2"/>
  <c r="V254" i="2"/>
  <c r="T254" i="2"/>
  <c r="Q254" i="2"/>
  <c r="R254" i="2" s="1"/>
  <c r="O254" i="2"/>
  <c r="P254" i="2" s="1"/>
  <c r="X253" i="2"/>
  <c r="V253" i="2"/>
  <c r="T253" i="2"/>
  <c r="Q253" i="2"/>
  <c r="R253" i="2" s="1"/>
  <c r="O253" i="2"/>
  <c r="P253" i="2" s="1"/>
  <c r="X252" i="2"/>
  <c r="V252" i="2"/>
  <c r="T252" i="2"/>
  <c r="Q252" i="2"/>
  <c r="R252" i="2" s="1"/>
  <c r="O252" i="2"/>
  <c r="P252" i="2" s="1"/>
  <c r="X251" i="2"/>
  <c r="V251" i="2"/>
  <c r="T251" i="2"/>
  <c r="Q251" i="2"/>
  <c r="R251" i="2" s="1"/>
  <c r="O251" i="2"/>
  <c r="P251" i="2" s="1"/>
  <c r="X250" i="2"/>
  <c r="V250" i="2"/>
  <c r="T250" i="2"/>
  <c r="Q250" i="2"/>
  <c r="R250" i="2" s="1"/>
  <c r="O250" i="2"/>
  <c r="P250" i="2" s="1"/>
  <c r="X249" i="2"/>
  <c r="V249" i="2"/>
  <c r="T249" i="2"/>
  <c r="Q249" i="2"/>
  <c r="R249" i="2" s="1"/>
  <c r="O249" i="2"/>
  <c r="P249" i="2" s="1"/>
  <c r="X248" i="2"/>
  <c r="V248" i="2"/>
  <c r="T248" i="2"/>
  <c r="Q248" i="2"/>
  <c r="R248" i="2" s="1"/>
  <c r="O248" i="2"/>
  <c r="P248" i="2" s="1"/>
  <c r="X247" i="2"/>
  <c r="V247" i="2"/>
  <c r="T247" i="2"/>
  <c r="Q247" i="2"/>
  <c r="R247" i="2" s="1"/>
  <c r="O247" i="2"/>
  <c r="P247" i="2" s="1"/>
  <c r="X246" i="2"/>
  <c r="V246" i="2"/>
  <c r="T246" i="2"/>
  <c r="Q246" i="2"/>
  <c r="R246" i="2" s="1"/>
  <c r="O246" i="2"/>
  <c r="P246" i="2" s="1"/>
  <c r="X245" i="2"/>
  <c r="V245" i="2"/>
  <c r="T245" i="2"/>
  <c r="Q245" i="2"/>
  <c r="R245" i="2" s="1"/>
  <c r="O245" i="2"/>
  <c r="P245" i="2" s="1"/>
  <c r="X244" i="2"/>
  <c r="V244" i="2"/>
  <c r="T244" i="2"/>
  <c r="Q244" i="2"/>
  <c r="R244" i="2" s="1"/>
  <c r="O244" i="2"/>
  <c r="P244" i="2" s="1"/>
  <c r="X243" i="2"/>
  <c r="V243" i="2"/>
  <c r="T243" i="2"/>
  <c r="Q243" i="2"/>
  <c r="R243" i="2" s="1"/>
  <c r="O243" i="2"/>
  <c r="P243" i="2" s="1"/>
  <c r="X242" i="2"/>
  <c r="V242" i="2"/>
  <c r="T242" i="2"/>
  <c r="Q242" i="2"/>
  <c r="R242" i="2" s="1"/>
  <c r="O242" i="2"/>
  <c r="P242" i="2" s="1"/>
  <c r="X241" i="2"/>
  <c r="V241" i="2"/>
  <c r="T241" i="2"/>
  <c r="Q241" i="2"/>
  <c r="R241" i="2" s="1"/>
  <c r="O241" i="2"/>
  <c r="P241" i="2" s="1"/>
  <c r="X240" i="2"/>
  <c r="V240" i="2"/>
  <c r="T240" i="2"/>
  <c r="Q240" i="2"/>
  <c r="R240" i="2" s="1"/>
  <c r="O240" i="2"/>
  <c r="P240" i="2" s="1"/>
  <c r="X239" i="2"/>
  <c r="V239" i="2"/>
  <c r="T239" i="2"/>
  <c r="Q239" i="2"/>
  <c r="R239" i="2" s="1"/>
  <c r="O239" i="2"/>
  <c r="P239" i="2" s="1"/>
  <c r="X238" i="2"/>
  <c r="V238" i="2"/>
  <c r="T238" i="2"/>
  <c r="Q238" i="2"/>
  <c r="R238" i="2" s="1"/>
  <c r="O238" i="2"/>
  <c r="P238" i="2" s="1"/>
  <c r="X237" i="2"/>
  <c r="V237" i="2"/>
  <c r="T237" i="2"/>
  <c r="Q237" i="2"/>
  <c r="R237" i="2" s="1"/>
  <c r="O237" i="2"/>
  <c r="P237" i="2" s="1"/>
  <c r="X236" i="2"/>
  <c r="V236" i="2"/>
  <c r="T236" i="2"/>
  <c r="Q236" i="2"/>
  <c r="R236" i="2" s="1"/>
  <c r="O236" i="2"/>
  <c r="P236" i="2" s="1"/>
  <c r="X235" i="2"/>
  <c r="V235" i="2"/>
  <c r="T235" i="2"/>
  <c r="Q235" i="2"/>
  <c r="R235" i="2" s="1"/>
  <c r="O235" i="2"/>
  <c r="P235" i="2" s="1"/>
  <c r="X234" i="2"/>
  <c r="V234" i="2"/>
  <c r="T234" i="2"/>
  <c r="Q234" i="2"/>
  <c r="R234" i="2" s="1"/>
  <c r="O234" i="2"/>
  <c r="P234" i="2" s="1"/>
  <c r="X233" i="2"/>
  <c r="V233" i="2"/>
  <c r="T233" i="2"/>
  <c r="Q233" i="2"/>
  <c r="R233" i="2" s="1"/>
  <c r="O233" i="2"/>
  <c r="P233" i="2" s="1"/>
  <c r="X232" i="2"/>
  <c r="V232" i="2"/>
  <c r="T232" i="2"/>
  <c r="Q232" i="2"/>
  <c r="R232" i="2" s="1"/>
  <c r="O232" i="2"/>
  <c r="P232" i="2" s="1"/>
  <c r="X231" i="2"/>
  <c r="V231" i="2"/>
  <c r="T231" i="2"/>
  <c r="Q231" i="2"/>
  <c r="R231" i="2" s="1"/>
  <c r="O231" i="2"/>
  <c r="P231" i="2" s="1"/>
  <c r="X230" i="2"/>
  <c r="V230" i="2"/>
  <c r="T230" i="2"/>
  <c r="Q230" i="2"/>
  <c r="R230" i="2" s="1"/>
  <c r="O230" i="2"/>
  <c r="P230" i="2" s="1"/>
  <c r="X229" i="2"/>
  <c r="V229" i="2"/>
  <c r="T229" i="2"/>
  <c r="Q229" i="2"/>
  <c r="R229" i="2" s="1"/>
  <c r="O229" i="2"/>
  <c r="P229" i="2" s="1"/>
  <c r="X228" i="2"/>
  <c r="V228" i="2"/>
  <c r="T228" i="2"/>
  <c r="Q228" i="2"/>
  <c r="R228" i="2" s="1"/>
  <c r="O228" i="2"/>
  <c r="P228" i="2" s="1"/>
  <c r="X227" i="2"/>
  <c r="V227" i="2"/>
  <c r="T227" i="2"/>
  <c r="Q227" i="2"/>
  <c r="R227" i="2" s="1"/>
  <c r="O227" i="2"/>
  <c r="P227" i="2" s="1"/>
  <c r="X226" i="2"/>
  <c r="V226" i="2"/>
  <c r="T226" i="2"/>
  <c r="Q226" i="2"/>
  <c r="R226" i="2" s="1"/>
  <c r="O226" i="2"/>
  <c r="P226" i="2" s="1"/>
  <c r="X225" i="2"/>
  <c r="V225" i="2"/>
  <c r="T225" i="2"/>
  <c r="Q225" i="2"/>
  <c r="R225" i="2" s="1"/>
  <c r="O225" i="2"/>
  <c r="P225" i="2" s="1"/>
  <c r="X224" i="2"/>
  <c r="V224" i="2"/>
  <c r="T224" i="2"/>
  <c r="Q224" i="2"/>
  <c r="R224" i="2" s="1"/>
  <c r="O224" i="2"/>
  <c r="P224" i="2" s="1"/>
  <c r="X223" i="2"/>
  <c r="V223" i="2"/>
  <c r="T223" i="2"/>
  <c r="Q223" i="2"/>
  <c r="R223" i="2" s="1"/>
  <c r="O223" i="2"/>
  <c r="P223" i="2" s="1"/>
  <c r="X222" i="2"/>
  <c r="V222" i="2"/>
  <c r="T222" i="2"/>
  <c r="Q222" i="2"/>
  <c r="R222" i="2" s="1"/>
  <c r="O222" i="2"/>
  <c r="P222" i="2" s="1"/>
  <c r="X221" i="2"/>
  <c r="V221" i="2"/>
  <c r="T221" i="2"/>
  <c r="Q221" i="2"/>
  <c r="R221" i="2" s="1"/>
  <c r="O221" i="2"/>
  <c r="P221" i="2" s="1"/>
  <c r="X220" i="2"/>
  <c r="V220" i="2"/>
  <c r="T220" i="2"/>
  <c r="Q220" i="2"/>
  <c r="R220" i="2" s="1"/>
  <c r="O220" i="2"/>
  <c r="P220" i="2" s="1"/>
  <c r="X219" i="2"/>
  <c r="V219" i="2"/>
  <c r="T219" i="2"/>
  <c r="Q219" i="2"/>
  <c r="R219" i="2" s="1"/>
  <c r="O219" i="2"/>
  <c r="P219" i="2" s="1"/>
  <c r="X218" i="2"/>
  <c r="V218" i="2"/>
  <c r="T218" i="2"/>
  <c r="Q218" i="2"/>
  <c r="R218" i="2" s="1"/>
  <c r="O218" i="2"/>
  <c r="P218" i="2" s="1"/>
  <c r="X217" i="2"/>
  <c r="V217" i="2"/>
  <c r="T217" i="2"/>
  <c r="Q217" i="2"/>
  <c r="R217" i="2" s="1"/>
  <c r="O217" i="2"/>
  <c r="P217" i="2" s="1"/>
  <c r="X216" i="2"/>
  <c r="V216" i="2"/>
  <c r="T216" i="2"/>
  <c r="Q216" i="2"/>
  <c r="R216" i="2" s="1"/>
  <c r="O216" i="2"/>
  <c r="P216" i="2" s="1"/>
  <c r="X215" i="2"/>
  <c r="V215" i="2"/>
  <c r="T215" i="2"/>
  <c r="Q215" i="2"/>
  <c r="R215" i="2" s="1"/>
  <c r="O215" i="2"/>
  <c r="P215" i="2" s="1"/>
  <c r="X214" i="2"/>
  <c r="V214" i="2"/>
  <c r="T214" i="2"/>
  <c r="Q214" i="2"/>
  <c r="R214" i="2" s="1"/>
  <c r="O214" i="2"/>
  <c r="P214" i="2" s="1"/>
  <c r="X213" i="2"/>
  <c r="V213" i="2"/>
  <c r="T213" i="2"/>
  <c r="Q213" i="2"/>
  <c r="R213" i="2" s="1"/>
  <c r="O213" i="2"/>
  <c r="P213" i="2" s="1"/>
  <c r="X212" i="2"/>
  <c r="V212" i="2"/>
  <c r="T212" i="2"/>
  <c r="Q212" i="2"/>
  <c r="R212" i="2" s="1"/>
  <c r="O212" i="2"/>
  <c r="P212" i="2" s="1"/>
  <c r="X211" i="2"/>
  <c r="V211" i="2"/>
  <c r="T211" i="2"/>
  <c r="Q211" i="2"/>
  <c r="R211" i="2" s="1"/>
  <c r="O211" i="2"/>
  <c r="P211" i="2" s="1"/>
  <c r="X210" i="2"/>
  <c r="V210" i="2"/>
  <c r="T210" i="2"/>
  <c r="Q210" i="2"/>
  <c r="R210" i="2" s="1"/>
  <c r="O210" i="2"/>
  <c r="P210" i="2" s="1"/>
  <c r="X209" i="2"/>
  <c r="V209" i="2"/>
  <c r="T209" i="2"/>
  <c r="Q209" i="2"/>
  <c r="R209" i="2" s="1"/>
  <c r="O209" i="2"/>
  <c r="P209" i="2" s="1"/>
  <c r="X208" i="2"/>
  <c r="V208" i="2"/>
  <c r="T208" i="2"/>
  <c r="Q208" i="2"/>
  <c r="R208" i="2" s="1"/>
  <c r="O208" i="2"/>
  <c r="P208" i="2" s="1"/>
  <c r="X207" i="2"/>
  <c r="V207" i="2"/>
  <c r="T207" i="2"/>
  <c r="Q207" i="2"/>
  <c r="R207" i="2" s="1"/>
  <c r="O207" i="2"/>
  <c r="P207" i="2" s="1"/>
  <c r="X206" i="2"/>
  <c r="V206" i="2"/>
  <c r="T206" i="2"/>
  <c r="Q206" i="2"/>
  <c r="R206" i="2" s="1"/>
  <c r="O206" i="2"/>
  <c r="P206" i="2" s="1"/>
  <c r="X205" i="2"/>
  <c r="V205" i="2"/>
  <c r="T205" i="2"/>
  <c r="Q205" i="2"/>
  <c r="R205" i="2" s="1"/>
  <c r="O205" i="2"/>
  <c r="P205" i="2" s="1"/>
  <c r="X204" i="2"/>
  <c r="V204" i="2"/>
  <c r="T204" i="2"/>
  <c r="Q204" i="2"/>
  <c r="R204" i="2" s="1"/>
  <c r="O204" i="2"/>
  <c r="P204" i="2" s="1"/>
  <c r="X203" i="2"/>
  <c r="V203" i="2"/>
  <c r="T203" i="2"/>
  <c r="Q203" i="2"/>
  <c r="R203" i="2" s="1"/>
  <c r="O203" i="2"/>
  <c r="P203" i="2" s="1"/>
  <c r="X202" i="2"/>
  <c r="V202" i="2"/>
  <c r="T202" i="2"/>
  <c r="Q202" i="2"/>
  <c r="R202" i="2" s="1"/>
  <c r="O202" i="2"/>
  <c r="P202" i="2" s="1"/>
  <c r="X201" i="2"/>
  <c r="V201" i="2"/>
  <c r="T201" i="2"/>
  <c r="Q201" i="2"/>
  <c r="R201" i="2" s="1"/>
  <c r="O201" i="2"/>
  <c r="P201" i="2" s="1"/>
  <c r="X200" i="2"/>
  <c r="V200" i="2"/>
  <c r="T200" i="2"/>
  <c r="Q200" i="2"/>
  <c r="R200" i="2" s="1"/>
  <c r="O200" i="2"/>
  <c r="P200" i="2" s="1"/>
  <c r="X199" i="2"/>
  <c r="V199" i="2"/>
  <c r="T199" i="2"/>
  <c r="Q199" i="2"/>
  <c r="R199" i="2" s="1"/>
  <c r="O199" i="2"/>
  <c r="P199" i="2" s="1"/>
  <c r="X198" i="2"/>
  <c r="V198" i="2"/>
  <c r="T198" i="2"/>
  <c r="Q198" i="2"/>
  <c r="R198" i="2" s="1"/>
  <c r="O198" i="2"/>
  <c r="P198" i="2" s="1"/>
  <c r="X197" i="2"/>
  <c r="V197" i="2"/>
  <c r="T197" i="2"/>
  <c r="Q197" i="2"/>
  <c r="R197" i="2" s="1"/>
  <c r="O197" i="2"/>
  <c r="P197" i="2" s="1"/>
  <c r="X196" i="2"/>
  <c r="V196" i="2"/>
  <c r="T196" i="2"/>
  <c r="Q196" i="2"/>
  <c r="R196" i="2" s="1"/>
  <c r="O196" i="2"/>
  <c r="P196" i="2" s="1"/>
  <c r="X195" i="2"/>
  <c r="V195" i="2"/>
  <c r="T195" i="2"/>
  <c r="Q195" i="2"/>
  <c r="R195" i="2" s="1"/>
  <c r="O195" i="2"/>
  <c r="P195" i="2" s="1"/>
  <c r="X194" i="2"/>
  <c r="V194" i="2"/>
  <c r="T194" i="2"/>
  <c r="Q194" i="2"/>
  <c r="R194" i="2" s="1"/>
  <c r="O194" i="2"/>
  <c r="P194" i="2" s="1"/>
  <c r="X193" i="2"/>
  <c r="V193" i="2"/>
  <c r="T193" i="2"/>
  <c r="Q193" i="2"/>
  <c r="R193" i="2" s="1"/>
  <c r="O193" i="2"/>
  <c r="P193" i="2" s="1"/>
  <c r="X192" i="2"/>
  <c r="V192" i="2"/>
  <c r="T192" i="2"/>
  <c r="Q192" i="2"/>
  <c r="R192" i="2" s="1"/>
  <c r="O192" i="2"/>
  <c r="P192" i="2" s="1"/>
  <c r="X191" i="2"/>
  <c r="V191" i="2"/>
  <c r="T191" i="2"/>
  <c r="Q191" i="2"/>
  <c r="R191" i="2" s="1"/>
  <c r="O191" i="2"/>
  <c r="P191" i="2" s="1"/>
  <c r="X190" i="2"/>
  <c r="V190" i="2"/>
  <c r="T190" i="2"/>
  <c r="Q190" i="2"/>
  <c r="R190" i="2" s="1"/>
  <c r="O190" i="2"/>
  <c r="P190" i="2" s="1"/>
  <c r="X189" i="2"/>
  <c r="V189" i="2"/>
  <c r="T189" i="2"/>
  <c r="Q189" i="2"/>
  <c r="R189" i="2" s="1"/>
  <c r="O189" i="2"/>
  <c r="P189" i="2" s="1"/>
  <c r="X188" i="2"/>
  <c r="V188" i="2"/>
  <c r="T188" i="2"/>
  <c r="Q188" i="2"/>
  <c r="R188" i="2" s="1"/>
  <c r="O188" i="2"/>
  <c r="P188" i="2" s="1"/>
  <c r="X187" i="2"/>
  <c r="V187" i="2"/>
  <c r="T187" i="2"/>
  <c r="Q187" i="2"/>
  <c r="R187" i="2" s="1"/>
  <c r="O187" i="2"/>
  <c r="P187" i="2" s="1"/>
  <c r="X186" i="2"/>
  <c r="V186" i="2"/>
  <c r="T186" i="2"/>
  <c r="Q186" i="2"/>
  <c r="R186" i="2" s="1"/>
  <c r="O186" i="2"/>
  <c r="P186" i="2" s="1"/>
  <c r="X185" i="2"/>
  <c r="V185" i="2"/>
  <c r="T185" i="2"/>
  <c r="Q185" i="2"/>
  <c r="R185" i="2" s="1"/>
  <c r="O185" i="2"/>
  <c r="P185" i="2" s="1"/>
  <c r="X184" i="2"/>
  <c r="V184" i="2"/>
  <c r="T184" i="2"/>
  <c r="Q184" i="2"/>
  <c r="R184" i="2" s="1"/>
  <c r="O184" i="2"/>
  <c r="P184" i="2" s="1"/>
  <c r="X183" i="2"/>
  <c r="V183" i="2"/>
  <c r="T183" i="2"/>
  <c r="Q183" i="2"/>
  <c r="R183" i="2" s="1"/>
  <c r="O183" i="2"/>
  <c r="P183" i="2" s="1"/>
  <c r="X182" i="2"/>
  <c r="V182" i="2"/>
  <c r="T182" i="2"/>
  <c r="Q182" i="2"/>
  <c r="R182" i="2" s="1"/>
  <c r="O182" i="2"/>
  <c r="P182" i="2" s="1"/>
  <c r="X181" i="2"/>
  <c r="V181" i="2"/>
  <c r="T181" i="2"/>
  <c r="Q181" i="2"/>
  <c r="R181" i="2" s="1"/>
  <c r="O181" i="2"/>
  <c r="P181" i="2" s="1"/>
  <c r="X180" i="2"/>
  <c r="V180" i="2"/>
  <c r="T180" i="2"/>
  <c r="Q180" i="2"/>
  <c r="R180" i="2" s="1"/>
  <c r="O180" i="2"/>
  <c r="P180" i="2" s="1"/>
  <c r="X179" i="2"/>
  <c r="V179" i="2"/>
  <c r="T179" i="2"/>
  <c r="Q179" i="2"/>
  <c r="R179" i="2" s="1"/>
  <c r="O179" i="2"/>
  <c r="P179" i="2" s="1"/>
  <c r="X178" i="2"/>
  <c r="V178" i="2"/>
  <c r="T178" i="2"/>
  <c r="Q178" i="2"/>
  <c r="R178" i="2" s="1"/>
  <c r="O178" i="2"/>
  <c r="P178" i="2" s="1"/>
  <c r="X177" i="2"/>
  <c r="V177" i="2"/>
  <c r="T177" i="2"/>
  <c r="Q177" i="2"/>
  <c r="R177" i="2" s="1"/>
  <c r="O177" i="2"/>
  <c r="P177" i="2" s="1"/>
  <c r="X176" i="2"/>
  <c r="V176" i="2"/>
  <c r="T176" i="2"/>
  <c r="Q176" i="2"/>
  <c r="R176" i="2" s="1"/>
  <c r="O176" i="2"/>
  <c r="P176" i="2" s="1"/>
  <c r="X175" i="2"/>
  <c r="V175" i="2"/>
  <c r="T175" i="2"/>
  <c r="Q175" i="2"/>
  <c r="R175" i="2" s="1"/>
  <c r="O175" i="2"/>
  <c r="P175" i="2" s="1"/>
  <c r="X174" i="2"/>
  <c r="V174" i="2"/>
  <c r="T174" i="2"/>
  <c r="Q174" i="2"/>
  <c r="R174" i="2" s="1"/>
  <c r="O174" i="2"/>
  <c r="P174" i="2" s="1"/>
  <c r="X173" i="2"/>
  <c r="V173" i="2"/>
  <c r="T173" i="2"/>
  <c r="Q173" i="2"/>
  <c r="R173" i="2" s="1"/>
  <c r="O173" i="2"/>
  <c r="P173" i="2" s="1"/>
  <c r="X172" i="2"/>
  <c r="V172" i="2"/>
  <c r="T172" i="2"/>
  <c r="Q172" i="2"/>
  <c r="R172" i="2" s="1"/>
  <c r="O172" i="2"/>
  <c r="P172" i="2" s="1"/>
  <c r="X171" i="2"/>
  <c r="V171" i="2"/>
  <c r="T171" i="2"/>
  <c r="Q171" i="2"/>
  <c r="R171" i="2" s="1"/>
  <c r="O171" i="2"/>
  <c r="P171" i="2" s="1"/>
  <c r="X170" i="2"/>
  <c r="V170" i="2"/>
  <c r="T170" i="2"/>
  <c r="Q170" i="2"/>
  <c r="O170" i="2"/>
  <c r="X169" i="2"/>
  <c r="V169" i="2"/>
  <c r="T169" i="2"/>
  <c r="Q169" i="2"/>
  <c r="R169" i="2" s="1"/>
  <c r="O169" i="2"/>
  <c r="P169" i="2" s="1"/>
  <c r="X168" i="2"/>
  <c r="V168" i="2"/>
  <c r="T168" i="2"/>
  <c r="Q168" i="2"/>
  <c r="R168" i="2" s="1"/>
  <c r="O168" i="2"/>
  <c r="P168" i="2" s="1"/>
  <c r="X167" i="2"/>
  <c r="V167" i="2"/>
  <c r="T167" i="2"/>
  <c r="Q167" i="2"/>
  <c r="R167" i="2" s="1"/>
  <c r="O167" i="2"/>
  <c r="P167" i="2" s="1"/>
  <c r="X166" i="2"/>
  <c r="V166" i="2"/>
  <c r="T166" i="2"/>
  <c r="Q166" i="2"/>
  <c r="R166" i="2" s="1"/>
  <c r="O166" i="2"/>
  <c r="P166" i="2" s="1"/>
  <c r="X165" i="2"/>
  <c r="V165" i="2"/>
  <c r="T165" i="2"/>
  <c r="Q165" i="2"/>
  <c r="R165" i="2" s="1"/>
  <c r="O165" i="2"/>
  <c r="P165" i="2" s="1"/>
  <c r="X164" i="2"/>
  <c r="V164" i="2"/>
  <c r="T164" i="2"/>
  <c r="Q164" i="2"/>
  <c r="R164" i="2" s="1"/>
  <c r="O164" i="2"/>
  <c r="P164" i="2" s="1"/>
  <c r="X163" i="2"/>
  <c r="V163" i="2"/>
  <c r="T163" i="2"/>
  <c r="Q163" i="2"/>
  <c r="R163" i="2" s="1"/>
  <c r="O163" i="2"/>
  <c r="P163" i="2" s="1"/>
  <c r="X162" i="2"/>
  <c r="V162" i="2"/>
  <c r="T162" i="2"/>
  <c r="Q162" i="2"/>
  <c r="R162" i="2" s="1"/>
  <c r="O162" i="2"/>
  <c r="P162" i="2" s="1"/>
  <c r="X161" i="2"/>
  <c r="V161" i="2"/>
  <c r="T161" i="2"/>
  <c r="Q161" i="2"/>
  <c r="R161" i="2" s="1"/>
  <c r="O161" i="2"/>
  <c r="P161" i="2" s="1"/>
  <c r="X160" i="2"/>
  <c r="V160" i="2"/>
  <c r="T160" i="2"/>
  <c r="Q160" i="2"/>
  <c r="R160" i="2" s="1"/>
  <c r="O160" i="2"/>
  <c r="P160" i="2" s="1"/>
  <c r="X159" i="2"/>
  <c r="V159" i="2"/>
  <c r="T159" i="2"/>
  <c r="Q159" i="2"/>
  <c r="R159" i="2" s="1"/>
  <c r="O159" i="2"/>
  <c r="P159" i="2" s="1"/>
  <c r="X158" i="2"/>
  <c r="V158" i="2"/>
  <c r="T158" i="2"/>
  <c r="Q158" i="2"/>
  <c r="R158" i="2" s="1"/>
  <c r="O158" i="2"/>
  <c r="P158" i="2" s="1"/>
  <c r="X157" i="2"/>
  <c r="V157" i="2"/>
  <c r="T157" i="2"/>
  <c r="Q157" i="2"/>
  <c r="R157" i="2" s="1"/>
  <c r="O157" i="2"/>
  <c r="P157" i="2" s="1"/>
  <c r="X156" i="2"/>
  <c r="V156" i="2"/>
  <c r="T156" i="2"/>
  <c r="Q156" i="2"/>
  <c r="R156" i="2" s="1"/>
  <c r="O156" i="2"/>
  <c r="P156" i="2" s="1"/>
  <c r="X155" i="2"/>
  <c r="V155" i="2"/>
  <c r="T155" i="2"/>
  <c r="Q155" i="2"/>
  <c r="R155" i="2" s="1"/>
  <c r="O155" i="2"/>
  <c r="P155" i="2" s="1"/>
  <c r="X154" i="2"/>
  <c r="V154" i="2"/>
  <c r="T154" i="2"/>
  <c r="Q154" i="2"/>
  <c r="O154" i="2"/>
  <c r="X153" i="2"/>
  <c r="V153" i="2"/>
  <c r="T153" i="2"/>
  <c r="Q153" i="2"/>
  <c r="R153" i="2" s="1"/>
  <c r="O153" i="2"/>
  <c r="P153" i="2" s="1"/>
  <c r="X152" i="2"/>
  <c r="V152" i="2"/>
  <c r="T152" i="2"/>
  <c r="Q152" i="2"/>
  <c r="R152" i="2" s="1"/>
  <c r="O152" i="2"/>
  <c r="P152" i="2" s="1"/>
  <c r="X151" i="2"/>
  <c r="V151" i="2"/>
  <c r="T151" i="2"/>
  <c r="Q151" i="2"/>
  <c r="R151" i="2" s="1"/>
  <c r="O151" i="2"/>
  <c r="P151" i="2" s="1"/>
  <c r="X150" i="2"/>
  <c r="V150" i="2"/>
  <c r="T150" i="2"/>
  <c r="Q150" i="2"/>
  <c r="R150" i="2" s="1"/>
  <c r="O150" i="2"/>
  <c r="P150" i="2" s="1"/>
  <c r="X149" i="2"/>
  <c r="V149" i="2"/>
  <c r="T149" i="2"/>
  <c r="Q149" i="2"/>
  <c r="R149" i="2" s="1"/>
  <c r="O149" i="2"/>
  <c r="P149" i="2" s="1"/>
  <c r="X148" i="2"/>
  <c r="V148" i="2"/>
  <c r="T148" i="2"/>
  <c r="Q148" i="2"/>
  <c r="R148" i="2" s="1"/>
  <c r="O148" i="2"/>
  <c r="P148" i="2" s="1"/>
  <c r="X147" i="2"/>
  <c r="V147" i="2"/>
  <c r="T147" i="2"/>
  <c r="Q147" i="2"/>
  <c r="R147" i="2" s="1"/>
  <c r="O147" i="2"/>
  <c r="P147" i="2" s="1"/>
  <c r="X146" i="2"/>
  <c r="V146" i="2"/>
  <c r="T146" i="2"/>
  <c r="Q146" i="2"/>
  <c r="R146" i="2" s="1"/>
  <c r="O146" i="2"/>
  <c r="P146" i="2" s="1"/>
  <c r="X145" i="2"/>
  <c r="V145" i="2"/>
  <c r="T145" i="2"/>
  <c r="Q145" i="2"/>
  <c r="R145" i="2" s="1"/>
  <c r="O145" i="2"/>
  <c r="P145" i="2" s="1"/>
  <c r="X144" i="2"/>
  <c r="V144" i="2"/>
  <c r="T144" i="2"/>
  <c r="Q144" i="2"/>
  <c r="R144" i="2" s="1"/>
  <c r="O144" i="2"/>
  <c r="P144" i="2" s="1"/>
  <c r="X143" i="2"/>
  <c r="V143" i="2"/>
  <c r="T143" i="2"/>
  <c r="Q143" i="2"/>
  <c r="R143" i="2" s="1"/>
  <c r="O143" i="2"/>
  <c r="P143" i="2" s="1"/>
  <c r="X142" i="2"/>
  <c r="V142" i="2"/>
  <c r="T142" i="2"/>
  <c r="Q142" i="2"/>
  <c r="R142" i="2" s="1"/>
  <c r="O142" i="2"/>
  <c r="P142" i="2" s="1"/>
  <c r="X141" i="2"/>
  <c r="V141" i="2"/>
  <c r="T141" i="2"/>
  <c r="Q141" i="2"/>
  <c r="R141" i="2" s="1"/>
  <c r="O141" i="2"/>
  <c r="P141" i="2" s="1"/>
  <c r="X140" i="2"/>
  <c r="V140" i="2"/>
  <c r="T140" i="2"/>
  <c r="Q140" i="2"/>
  <c r="R140" i="2" s="1"/>
  <c r="O140" i="2"/>
  <c r="P140" i="2" s="1"/>
  <c r="X139" i="2"/>
  <c r="V139" i="2"/>
  <c r="T139" i="2"/>
  <c r="Q139" i="2"/>
  <c r="R139" i="2" s="1"/>
  <c r="O139" i="2"/>
  <c r="P139" i="2" s="1"/>
  <c r="X138" i="2"/>
  <c r="V138" i="2"/>
  <c r="T138" i="2"/>
  <c r="Q138" i="2"/>
  <c r="R138" i="2" s="1"/>
  <c r="O138" i="2"/>
  <c r="P138" i="2" s="1"/>
  <c r="X137" i="2"/>
  <c r="V137" i="2"/>
  <c r="T137" i="2"/>
  <c r="Q137" i="2"/>
  <c r="R137" i="2" s="1"/>
  <c r="O137" i="2"/>
  <c r="P137" i="2" s="1"/>
  <c r="X136" i="2"/>
  <c r="V136" i="2"/>
  <c r="T136" i="2"/>
  <c r="Q136" i="2"/>
  <c r="R136" i="2" s="1"/>
  <c r="O136" i="2"/>
  <c r="P136" i="2" s="1"/>
  <c r="X135" i="2"/>
  <c r="V135" i="2"/>
  <c r="T135" i="2"/>
  <c r="Q135" i="2"/>
  <c r="R135" i="2" s="1"/>
  <c r="O135" i="2"/>
  <c r="P135" i="2" s="1"/>
  <c r="X134" i="2"/>
  <c r="V134" i="2"/>
  <c r="T134" i="2"/>
  <c r="Q134" i="2"/>
  <c r="R134" i="2" s="1"/>
  <c r="O134" i="2"/>
  <c r="P134" i="2" s="1"/>
  <c r="X133" i="2"/>
  <c r="V133" i="2"/>
  <c r="T133" i="2"/>
  <c r="Q133" i="2"/>
  <c r="R133" i="2" s="1"/>
  <c r="O133" i="2"/>
  <c r="P133" i="2" s="1"/>
  <c r="X132" i="2"/>
  <c r="V132" i="2"/>
  <c r="T132" i="2"/>
  <c r="Q132" i="2"/>
  <c r="R132" i="2" s="1"/>
  <c r="O132" i="2"/>
  <c r="P132" i="2" s="1"/>
  <c r="X131" i="2"/>
  <c r="V131" i="2"/>
  <c r="T131" i="2"/>
  <c r="Q131" i="2"/>
  <c r="R131" i="2" s="1"/>
  <c r="O131" i="2"/>
  <c r="P131" i="2" s="1"/>
  <c r="X130" i="2"/>
  <c r="V130" i="2"/>
  <c r="T130" i="2"/>
  <c r="Q130" i="2"/>
  <c r="R130" i="2" s="1"/>
  <c r="O130" i="2"/>
  <c r="P130" i="2" s="1"/>
  <c r="X129" i="2"/>
  <c r="V129" i="2"/>
  <c r="T129" i="2"/>
  <c r="Q129" i="2"/>
  <c r="R129" i="2" s="1"/>
  <c r="O129" i="2"/>
  <c r="P129" i="2" s="1"/>
  <c r="X128" i="2"/>
  <c r="V128" i="2"/>
  <c r="T128" i="2"/>
  <c r="Q128" i="2"/>
  <c r="R128" i="2" s="1"/>
  <c r="O128" i="2"/>
  <c r="P128" i="2" s="1"/>
  <c r="X127" i="2"/>
  <c r="V127" i="2"/>
  <c r="T127" i="2"/>
  <c r="Q127" i="2"/>
  <c r="R127" i="2" s="1"/>
  <c r="O127" i="2"/>
  <c r="P127" i="2" s="1"/>
  <c r="X126" i="2"/>
  <c r="V126" i="2"/>
  <c r="T126" i="2"/>
  <c r="Q126" i="2"/>
  <c r="R126" i="2" s="1"/>
  <c r="O126" i="2"/>
  <c r="P126" i="2" s="1"/>
  <c r="X125" i="2"/>
  <c r="V125" i="2"/>
  <c r="T125" i="2"/>
  <c r="Q125" i="2"/>
  <c r="R125" i="2" s="1"/>
  <c r="O125" i="2"/>
  <c r="P125" i="2" s="1"/>
  <c r="X124" i="2"/>
  <c r="V124" i="2"/>
  <c r="T124" i="2"/>
  <c r="Q124" i="2"/>
  <c r="R124" i="2" s="1"/>
  <c r="O124" i="2"/>
  <c r="P124" i="2" s="1"/>
  <c r="X123" i="2"/>
  <c r="V123" i="2"/>
  <c r="T123" i="2"/>
  <c r="Q123" i="2"/>
  <c r="R123" i="2" s="1"/>
  <c r="O123" i="2"/>
  <c r="P123" i="2" s="1"/>
  <c r="X122" i="2"/>
  <c r="V122" i="2"/>
  <c r="T122" i="2"/>
  <c r="Q122" i="2"/>
  <c r="R122" i="2" s="1"/>
  <c r="O122" i="2"/>
  <c r="P122" i="2" s="1"/>
  <c r="X121" i="2"/>
  <c r="V121" i="2"/>
  <c r="T121" i="2"/>
  <c r="Q121" i="2"/>
  <c r="R121" i="2" s="1"/>
  <c r="O121" i="2"/>
  <c r="P121" i="2" s="1"/>
  <c r="X120" i="2"/>
  <c r="V120" i="2"/>
  <c r="T120" i="2"/>
  <c r="Q120" i="2"/>
  <c r="R120" i="2" s="1"/>
  <c r="O120" i="2"/>
  <c r="P120" i="2" s="1"/>
  <c r="X119" i="2"/>
  <c r="V119" i="2"/>
  <c r="T119" i="2"/>
  <c r="Q119" i="2"/>
  <c r="R119" i="2" s="1"/>
  <c r="O119" i="2"/>
  <c r="P119" i="2" s="1"/>
  <c r="X118" i="2"/>
  <c r="V118" i="2"/>
  <c r="T118" i="2"/>
  <c r="Q118" i="2"/>
  <c r="R118" i="2" s="1"/>
  <c r="O118" i="2"/>
  <c r="P118" i="2" s="1"/>
  <c r="X117" i="2"/>
  <c r="V117" i="2"/>
  <c r="T117" i="2"/>
  <c r="Q117" i="2"/>
  <c r="R117" i="2" s="1"/>
  <c r="O117" i="2"/>
  <c r="P117" i="2" s="1"/>
  <c r="X116" i="2"/>
  <c r="V116" i="2"/>
  <c r="T116" i="2"/>
  <c r="Q116" i="2"/>
  <c r="R116" i="2" s="1"/>
  <c r="O116" i="2"/>
  <c r="P116" i="2" s="1"/>
  <c r="X115" i="2"/>
  <c r="V115" i="2"/>
  <c r="T115" i="2"/>
  <c r="Q115" i="2"/>
  <c r="R115" i="2" s="1"/>
  <c r="O115" i="2"/>
  <c r="P115" i="2" s="1"/>
  <c r="X114" i="2"/>
  <c r="V114" i="2"/>
  <c r="T114" i="2"/>
  <c r="Q114" i="2"/>
  <c r="R114" i="2" s="1"/>
  <c r="O114" i="2"/>
  <c r="P114" i="2" s="1"/>
  <c r="X113" i="2"/>
  <c r="V113" i="2"/>
  <c r="T113" i="2"/>
  <c r="Q113" i="2"/>
  <c r="R113" i="2" s="1"/>
  <c r="O113" i="2"/>
  <c r="P113" i="2" s="1"/>
  <c r="X112" i="2"/>
  <c r="V112" i="2"/>
  <c r="T112" i="2"/>
  <c r="Q112" i="2"/>
  <c r="R112" i="2" s="1"/>
  <c r="O112" i="2"/>
  <c r="P112" i="2" s="1"/>
  <c r="X111" i="2"/>
  <c r="V111" i="2"/>
  <c r="T111" i="2"/>
  <c r="Q111" i="2"/>
  <c r="R111" i="2" s="1"/>
  <c r="O111" i="2"/>
  <c r="P111" i="2" s="1"/>
  <c r="X110" i="2"/>
  <c r="V110" i="2"/>
  <c r="T110" i="2"/>
  <c r="Q110" i="2"/>
  <c r="R110" i="2" s="1"/>
  <c r="O110" i="2"/>
  <c r="P110" i="2" s="1"/>
  <c r="X109" i="2"/>
  <c r="V109" i="2"/>
  <c r="T109" i="2"/>
  <c r="Q109" i="2"/>
  <c r="R109" i="2" s="1"/>
  <c r="O109" i="2"/>
  <c r="P109" i="2" s="1"/>
  <c r="X108" i="2"/>
  <c r="V108" i="2"/>
  <c r="T108" i="2"/>
  <c r="Q108" i="2"/>
  <c r="R108" i="2" s="1"/>
  <c r="O108" i="2"/>
  <c r="P108" i="2" s="1"/>
  <c r="X107" i="2"/>
  <c r="V107" i="2"/>
  <c r="T107" i="2"/>
  <c r="Q107" i="2"/>
  <c r="R107" i="2" s="1"/>
  <c r="O107" i="2"/>
  <c r="P107" i="2" s="1"/>
  <c r="X106" i="2"/>
  <c r="V106" i="2"/>
  <c r="T106" i="2"/>
  <c r="Q106" i="2"/>
  <c r="R106" i="2" s="1"/>
  <c r="O106" i="2"/>
  <c r="P106" i="2" s="1"/>
  <c r="X105" i="2"/>
  <c r="V105" i="2"/>
  <c r="T105" i="2"/>
  <c r="Q105" i="2"/>
  <c r="R105" i="2" s="1"/>
  <c r="O105" i="2"/>
  <c r="P105" i="2" s="1"/>
  <c r="X104" i="2"/>
  <c r="V104" i="2"/>
  <c r="T104" i="2"/>
  <c r="Q104" i="2"/>
  <c r="R104" i="2" s="1"/>
  <c r="O104" i="2"/>
  <c r="P104" i="2" s="1"/>
  <c r="X103" i="2"/>
  <c r="V103" i="2"/>
  <c r="T103" i="2"/>
  <c r="Q103" i="2"/>
  <c r="R103" i="2" s="1"/>
  <c r="O103" i="2"/>
  <c r="P103" i="2" s="1"/>
  <c r="X102" i="2"/>
  <c r="V102" i="2"/>
  <c r="T102" i="2"/>
  <c r="Q102" i="2"/>
  <c r="R102" i="2" s="1"/>
  <c r="O102" i="2"/>
  <c r="P102" i="2" s="1"/>
  <c r="X101" i="2"/>
  <c r="V101" i="2"/>
  <c r="T101" i="2"/>
  <c r="Q101" i="2"/>
  <c r="R101" i="2" s="1"/>
  <c r="O101" i="2"/>
  <c r="P101" i="2" s="1"/>
  <c r="X100" i="2"/>
  <c r="V100" i="2"/>
  <c r="T100" i="2"/>
  <c r="Q100" i="2"/>
  <c r="R100" i="2" s="1"/>
  <c r="O100" i="2"/>
  <c r="P100" i="2" s="1"/>
  <c r="X99" i="2"/>
  <c r="V99" i="2"/>
  <c r="T99" i="2"/>
  <c r="Q99" i="2"/>
  <c r="R99" i="2" s="1"/>
  <c r="O99" i="2"/>
  <c r="P99" i="2" s="1"/>
  <c r="X98" i="2"/>
  <c r="V98" i="2"/>
  <c r="T98" i="2"/>
  <c r="Q98" i="2"/>
  <c r="R98" i="2" s="1"/>
  <c r="O98" i="2"/>
  <c r="P98" i="2" s="1"/>
  <c r="X97" i="2"/>
  <c r="V97" i="2"/>
  <c r="T97" i="2"/>
  <c r="Q97" i="2"/>
  <c r="R97" i="2" s="1"/>
  <c r="O97" i="2"/>
  <c r="P97" i="2" s="1"/>
  <c r="X96" i="2"/>
  <c r="V96" i="2"/>
  <c r="T96" i="2"/>
  <c r="Q96" i="2"/>
  <c r="R96" i="2" s="1"/>
  <c r="O96" i="2"/>
  <c r="P96" i="2" s="1"/>
  <c r="X95" i="2"/>
  <c r="V95" i="2"/>
  <c r="T95" i="2"/>
  <c r="Q95" i="2"/>
  <c r="R95" i="2" s="1"/>
  <c r="O95" i="2"/>
  <c r="P95" i="2" s="1"/>
  <c r="X94" i="2"/>
  <c r="V94" i="2"/>
  <c r="T94" i="2"/>
  <c r="Q94" i="2"/>
  <c r="R94" i="2" s="1"/>
  <c r="O94" i="2"/>
  <c r="P94" i="2" s="1"/>
  <c r="X93" i="2"/>
  <c r="V93" i="2"/>
  <c r="T93" i="2"/>
  <c r="Q93" i="2"/>
  <c r="R93" i="2" s="1"/>
  <c r="O93" i="2"/>
  <c r="P93" i="2" s="1"/>
  <c r="X92" i="2"/>
  <c r="V92" i="2"/>
  <c r="T92" i="2"/>
  <c r="Q92" i="2"/>
  <c r="R92" i="2" s="1"/>
  <c r="O92" i="2"/>
  <c r="P92" i="2" s="1"/>
  <c r="X91" i="2"/>
  <c r="V91" i="2"/>
  <c r="T91" i="2"/>
  <c r="Q91" i="2"/>
  <c r="R91" i="2" s="1"/>
  <c r="O91" i="2"/>
  <c r="P91" i="2" s="1"/>
  <c r="X90" i="2"/>
  <c r="V90" i="2"/>
  <c r="T90" i="2"/>
  <c r="Q90" i="2"/>
  <c r="R90" i="2" s="1"/>
  <c r="O90" i="2"/>
  <c r="P90" i="2" s="1"/>
  <c r="X89" i="2"/>
  <c r="V89" i="2"/>
  <c r="T89" i="2"/>
  <c r="Q89" i="2"/>
  <c r="R89" i="2" s="1"/>
  <c r="O89" i="2"/>
  <c r="P89" i="2" s="1"/>
  <c r="X88" i="2"/>
  <c r="V88" i="2"/>
  <c r="T88" i="2"/>
  <c r="Q88" i="2"/>
  <c r="R88" i="2" s="1"/>
  <c r="O88" i="2"/>
  <c r="P88" i="2" s="1"/>
  <c r="X87" i="2"/>
  <c r="V87" i="2"/>
  <c r="T87" i="2"/>
  <c r="Q87" i="2"/>
  <c r="R87" i="2" s="1"/>
  <c r="O87" i="2"/>
  <c r="P87" i="2" s="1"/>
  <c r="X86" i="2"/>
  <c r="V86" i="2"/>
  <c r="T86" i="2"/>
  <c r="Q86" i="2"/>
  <c r="R86" i="2" s="1"/>
  <c r="O86" i="2"/>
  <c r="P86" i="2" s="1"/>
  <c r="X85" i="2"/>
  <c r="V85" i="2"/>
  <c r="T85" i="2"/>
  <c r="Q85" i="2"/>
  <c r="R85" i="2" s="1"/>
  <c r="O85" i="2"/>
  <c r="P85" i="2" s="1"/>
  <c r="X84" i="2"/>
  <c r="V84" i="2"/>
  <c r="T84" i="2"/>
  <c r="Q84" i="2"/>
  <c r="R84" i="2" s="1"/>
  <c r="O84" i="2"/>
  <c r="P84" i="2" s="1"/>
  <c r="X83" i="2"/>
  <c r="V83" i="2"/>
  <c r="T83" i="2"/>
  <c r="Q83" i="2"/>
  <c r="R83" i="2" s="1"/>
  <c r="O83" i="2"/>
  <c r="P83" i="2" s="1"/>
  <c r="X82" i="2"/>
  <c r="V82" i="2"/>
  <c r="T82" i="2"/>
  <c r="Q82" i="2"/>
  <c r="R82" i="2" s="1"/>
  <c r="O82" i="2"/>
  <c r="P82" i="2" s="1"/>
  <c r="X81" i="2"/>
  <c r="V81" i="2"/>
  <c r="T81" i="2"/>
  <c r="Q81" i="2"/>
  <c r="R81" i="2" s="1"/>
  <c r="O81" i="2"/>
  <c r="P81" i="2" s="1"/>
  <c r="X80" i="2"/>
  <c r="V80" i="2"/>
  <c r="T80" i="2"/>
  <c r="Q80" i="2"/>
  <c r="R80" i="2" s="1"/>
  <c r="O80" i="2"/>
  <c r="P80" i="2" s="1"/>
  <c r="X79" i="2"/>
  <c r="V79" i="2"/>
  <c r="T79" i="2"/>
  <c r="Q79" i="2"/>
  <c r="R79" i="2" s="1"/>
  <c r="O79" i="2"/>
  <c r="P79" i="2" s="1"/>
  <c r="X78" i="2"/>
  <c r="V78" i="2"/>
  <c r="T78" i="2"/>
  <c r="Q78" i="2"/>
  <c r="R78" i="2" s="1"/>
  <c r="O78" i="2"/>
  <c r="P78" i="2" s="1"/>
  <c r="X77" i="2"/>
  <c r="V77" i="2"/>
  <c r="T77" i="2"/>
  <c r="Q77" i="2"/>
  <c r="R77" i="2" s="1"/>
  <c r="O77" i="2"/>
  <c r="P77" i="2" s="1"/>
  <c r="X76" i="2"/>
  <c r="V76" i="2"/>
  <c r="T76" i="2"/>
  <c r="Q76" i="2"/>
  <c r="R76" i="2" s="1"/>
  <c r="O76" i="2"/>
  <c r="P76" i="2" s="1"/>
  <c r="X75" i="2"/>
  <c r="V75" i="2"/>
  <c r="T75" i="2"/>
  <c r="Q75" i="2"/>
  <c r="R75" i="2" s="1"/>
  <c r="O75" i="2"/>
  <c r="P75" i="2" s="1"/>
  <c r="X74" i="2"/>
  <c r="V74" i="2"/>
  <c r="T74" i="2"/>
  <c r="Q74" i="2"/>
  <c r="R74" i="2" s="1"/>
  <c r="O74" i="2"/>
  <c r="P74" i="2" s="1"/>
  <c r="X73" i="2"/>
  <c r="V73" i="2"/>
  <c r="T73" i="2"/>
  <c r="Q73" i="2"/>
  <c r="R73" i="2" s="1"/>
  <c r="O73" i="2"/>
  <c r="P73" i="2" s="1"/>
  <c r="X72" i="2"/>
  <c r="V72" i="2"/>
  <c r="T72" i="2"/>
  <c r="Q72" i="2"/>
  <c r="R72" i="2" s="1"/>
  <c r="O72" i="2"/>
  <c r="P72" i="2" s="1"/>
  <c r="X71" i="2"/>
  <c r="V71" i="2"/>
  <c r="T71" i="2"/>
  <c r="Q71" i="2"/>
  <c r="R71" i="2" s="1"/>
  <c r="O71" i="2"/>
  <c r="P71" i="2" s="1"/>
  <c r="X70" i="2"/>
  <c r="V70" i="2"/>
  <c r="T70" i="2"/>
  <c r="Q70" i="2"/>
  <c r="R70" i="2" s="1"/>
  <c r="O70" i="2"/>
  <c r="P70" i="2" s="1"/>
  <c r="X69" i="2"/>
  <c r="V69" i="2"/>
  <c r="T69" i="2"/>
  <c r="Q69" i="2"/>
  <c r="R69" i="2" s="1"/>
  <c r="O69" i="2"/>
  <c r="P69" i="2" s="1"/>
  <c r="X68" i="2"/>
  <c r="V68" i="2"/>
  <c r="T68" i="2"/>
  <c r="Q68" i="2"/>
  <c r="R68" i="2" s="1"/>
  <c r="O68" i="2"/>
  <c r="P68" i="2" s="1"/>
  <c r="X67" i="2"/>
  <c r="V67" i="2"/>
  <c r="T67" i="2"/>
  <c r="Q67" i="2"/>
  <c r="R67" i="2" s="1"/>
  <c r="O67" i="2"/>
  <c r="P67" i="2" s="1"/>
  <c r="X66" i="2"/>
  <c r="V66" i="2"/>
  <c r="T66" i="2"/>
  <c r="Q66" i="2"/>
  <c r="R66" i="2" s="1"/>
  <c r="O66" i="2"/>
  <c r="P66" i="2" s="1"/>
  <c r="X65" i="2"/>
  <c r="V65" i="2"/>
  <c r="T65" i="2"/>
  <c r="Q65" i="2"/>
  <c r="R65" i="2" s="1"/>
  <c r="O65" i="2"/>
  <c r="P65" i="2" s="1"/>
  <c r="X64" i="2"/>
  <c r="V64" i="2"/>
  <c r="T64" i="2"/>
  <c r="Q64" i="2"/>
  <c r="R64" i="2" s="1"/>
  <c r="O64" i="2"/>
  <c r="P64" i="2" s="1"/>
  <c r="X63" i="2"/>
  <c r="V63" i="2"/>
  <c r="T63" i="2"/>
  <c r="Q63" i="2"/>
  <c r="R63" i="2" s="1"/>
  <c r="O63" i="2"/>
  <c r="P63" i="2" s="1"/>
  <c r="X62" i="2"/>
  <c r="V62" i="2"/>
  <c r="T62" i="2"/>
  <c r="Q62" i="2"/>
  <c r="R62" i="2" s="1"/>
  <c r="O62" i="2"/>
  <c r="P62" i="2" s="1"/>
  <c r="X61" i="2"/>
  <c r="V61" i="2"/>
  <c r="T61" i="2"/>
  <c r="Q61" i="2"/>
  <c r="R61" i="2" s="1"/>
  <c r="O61" i="2"/>
  <c r="P61" i="2" s="1"/>
  <c r="X60" i="2"/>
  <c r="V60" i="2"/>
  <c r="T60" i="2"/>
  <c r="Q60" i="2"/>
  <c r="R60" i="2" s="1"/>
  <c r="O60" i="2"/>
  <c r="P60" i="2" s="1"/>
  <c r="X59" i="2"/>
  <c r="V59" i="2"/>
  <c r="T59" i="2"/>
  <c r="Q59" i="2"/>
  <c r="R59" i="2" s="1"/>
  <c r="O59" i="2"/>
  <c r="P59" i="2" s="1"/>
  <c r="X58" i="2"/>
  <c r="V58" i="2"/>
  <c r="T58" i="2"/>
  <c r="Q58" i="2"/>
  <c r="R58" i="2" s="1"/>
  <c r="O58" i="2"/>
  <c r="P58" i="2" s="1"/>
  <c r="X57" i="2"/>
  <c r="V57" i="2"/>
  <c r="T57" i="2"/>
  <c r="Q57" i="2"/>
  <c r="R57" i="2" s="1"/>
  <c r="O57" i="2"/>
  <c r="P57" i="2" s="1"/>
  <c r="X56" i="2"/>
  <c r="V56" i="2"/>
  <c r="T56" i="2"/>
  <c r="Q56" i="2"/>
  <c r="R56" i="2" s="1"/>
  <c r="O56" i="2"/>
  <c r="P56" i="2" s="1"/>
  <c r="X55" i="2"/>
  <c r="V55" i="2"/>
  <c r="T55" i="2"/>
  <c r="Q55" i="2"/>
  <c r="R55" i="2" s="1"/>
  <c r="O55" i="2"/>
  <c r="P55" i="2" s="1"/>
  <c r="X54" i="2"/>
  <c r="V54" i="2"/>
  <c r="T54" i="2"/>
  <c r="Q54" i="2"/>
  <c r="R54" i="2" s="1"/>
  <c r="O54" i="2"/>
  <c r="P54" i="2" s="1"/>
  <c r="X53" i="2"/>
  <c r="V53" i="2"/>
  <c r="T53" i="2"/>
  <c r="Q53" i="2"/>
  <c r="R53" i="2" s="1"/>
  <c r="O53" i="2"/>
  <c r="P53" i="2" s="1"/>
  <c r="X52" i="2"/>
  <c r="V52" i="2"/>
  <c r="T52" i="2"/>
  <c r="Q52" i="2"/>
  <c r="R52" i="2" s="1"/>
  <c r="O52" i="2"/>
  <c r="P52" i="2" s="1"/>
  <c r="X51" i="2"/>
  <c r="V51" i="2"/>
  <c r="T51" i="2"/>
  <c r="Q51" i="2"/>
  <c r="R51" i="2" s="1"/>
  <c r="O51" i="2"/>
  <c r="P51" i="2" s="1"/>
  <c r="X50" i="2"/>
  <c r="V50" i="2"/>
  <c r="T50" i="2"/>
  <c r="Q50" i="2"/>
  <c r="R50" i="2" s="1"/>
  <c r="O50" i="2"/>
  <c r="P50" i="2" s="1"/>
  <c r="X49" i="2"/>
  <c r="V49" i="2"/>
  <c r="T49" i="2"/>
  <c r="Q49" i="2"/>
  <c r="R49" i="2" s="1"/>
  <c r="O49" i="2"/>
  <c r="P49" i="2" s="1"/>
  <c r="X48" i="2"/>
  <c r="V48" i="2"/>
  <c r="T48" i="2"/>
  <c r="Q48" i="2"/>
  <c r="R48" i="2" s="1"/>
  <c r="O48" i="2"/>
  <c r="P48" i="2" s="1"/>
  <c r="X47" i="2"/>
  <c r="V47" i="2"/>
  <c r="T47" i="2"/>
  <c r="Q47" i="2"/>
  <c r="R47" i="2" s="1"/>
  <c r="O47" i="2"/>
  <c r="P47" i="2" s="1"/>
  <c r="X46" i="2"/>
  <c r="V46" i="2"/>
  <c r="T46" i="2"/>
  <c r="Q46" i="2"/>
  <c r="R46" i="2" s="1"/>
  <c r="O46" i="2"/>
  <c r="P46" i="2" s="1"/>
  <c r="X45" i="2"/>
  <c r="V45" i="2"/>
  <c r="T45" i="2"/>
  <c r="Q45" i="2"/>
  <c r="R45" i="2" s="1"/>
  <c r="O45" i="2"/>
  <c r="P45" i="2" s="1"/>
  <c r="X44" i="2"/>
  <c r="V44" i="2"/>
  <c r="T44" i="2"/>
  <c r="Q44" i="2"/>
  <c r="R44" i="2" s="1"/>
  <c r="O44" i="2"/>
  <c r="P44" i="2" s="1"/>
  <c r="X43" i="2"/>
  <c r="V43" i="2"/>
  <c r="T43" i="2"/>
  <c r="Q43" i="2"/>
  <c r="R43" i="2" s="1"/>
  <c r="O43" i="2"/>
  <c r="P43" i="2" s="1"/>
  <c r="X42" i="2"/>
  <c r="V42" i="2"/>
  <c r="T42" i="2"/>
  <c r="Q42" i="2"/>
  <c r="R42" i="2" s="1"/>
  <c r="O42" i="2"/>
  <c r="P42" i="2" s="1"/>
  <c r="X41" i="2"/>
  <c r="V41" i="2"/>
  <c r="T41" i="2"/>
  <c r="Q41" i="2"/>
  <c r="R41" i="2" s="1"/>
  <c r="O41" i="2"/>
  <c r="P41" i="2" s="1"/>
  <c r="X40" i="2"/>
  <c r="V40" i="2"/>
  <c r="T40" i="2"/>
  <c r="Q40" i="2"/>
  <c r="R40" i="2" s="1"/>
  <c r="O40" i="2"/>
  <c r="P40" i="2" s="1"/>
  <c r="X39" i="2"/>
  <c r="V39" i="2"/>
  <c r="T39" i="2"/>
  <c r="Q39" i="2"/>
  <c r="R39" i="2" s="1"/>
  <c r="O39" i="2"/>
  <c r="P39" i="2" s="1"/>
  <c r="X38" i="2"/>
  <c r="V38" i="2"/>
  <c r="T38" i="2"/>
  <c r="Q38" i="2"/>
  <c r="R38" i="2" s="1"/>
  <c r="O38" i="2"/>
  <c r="P38" i="2" s="1"/>
  <c r="X37" i="2"/>
  <c r="V37" i="2"/>
  <c r="T37" i="2"/>
  <c r="Q37" i="2"/>
  <c r="R37" i="2" s="1"/>
  <c r="O37" i="2"/>
  <c r="P37" i="2" s="1"/>
  <c r="X36" i="2"/>
  <c r="V36" i="2"/>
  <c r="T36" i="2"/>
  <c r="Q36" i="2"/>
  <c r="R36" i="2" s="1"/>
  <c r="O36" i="2"/>
  <c r="P36" i="2" s="1"/>
  <c r="X35" i="2"/>
  <c r="V35" i="2"/>
  <c r="T35" i="2"/>
  <c r="Q35" i="2"/>
  <c r="R35" i="2" s="1"/>
  <c r="O35" i="2"/>
  <c r="P35" i="2" s="1"/>
  <c r="X34" i="2"/>
  <c r="V34" i="2"/>
  <c r="T34" i="2"/>
  <c r="Q34" i="2"/>
  <c r="R34" i="2" s="1"/>
  <c r="O34" i="2"/>
  <c r="P34" i="2" s="1"/>
  <c r="X33" i="2"/>
  <c r="V33" i="2"/>
  <c r="T33" i="2"/>
  <c r="Q33" i="2"/>
  <c r="R33" i="2" s="1"/>
  <c r="O33" i="2"/>
  <c r="P33" i="2" s="1"/>
  <c r="X32" i="2"/>
  <c r="V32" i="2"/>
  <c r="T32" i="2"/>
  <c r="Q32" i="2"/>
  <c r="R32" i="2" s="1"/>
  <c r="O32" i="2"/>
  <c r="P32" i="2" s="1"/>
  <c r="X31" i="2"/>
  <c r="V31" i="2"/>
  <c r="T31" i="2"/>
  <c r="Q31" i="2"/>
  <c r="R31" i="2" s="1"/>
  <c r="O31" i="2"/>
  <c r="P31" i="2" s="1"/>
  <c r="X30" i="2"/>
  <c r="V30" i="2"/>
  <c r="T30" i="2"/>
  <c r="Q30" i="2"/>
  <c r="R30" i="2" s="1"/>
  <c r="O30" i="2"/>
  <c r="P30" i="2" s="1"/>
  <c r="X29" i="2"/>
  <c r="V29" i="2"/>
  <c r="T29" i="2"/>
  <c r="Q29" i="2"/>
  <c r="R29" i="2" s="1"/>
  <c r="O29" i="2"/>
  <c r="P29" i="2" s="1"/>
  <c r="X28" i="2"/>
  <c r="V28" i="2"/>
  <c r="T28" i="2"/>
  <c r="Q28" i="2"/>
  <c r="R28" i="2" s="1"/>
  <c r="O28" i="2"/>
  <c r="P28" i="2" s="1"/>
  <c r="X27" i="2"/>
  <c r="V27" i="2"/>
  <c r="T27" i="2"/>
  <c r="Q27" i="2"/>
  <c r="R27" i="2" s="1"/>
  <c r="O27" i="2"/>
  <c r="P27" i="2" s="1"/>
  <c r="X26" i="2"/>
  <c r="V26" i="2"/>
  <c r="T26" i="2"/>
  <c r="Q26" i="2"/>
  <c r="R26" i="2" s="1"/>
  <c r="O26" i="2"/>
  <c r="P26" i="2" s="1"/>
  <c r="X25" i="2"/>
  <c r="V25" i="2"/>
  <c r="T25" i="2"/>
  <c r="Q25" i="2"/>
  <c r="R25" i="2" s="1"/>
  <c r="O25" i="2"/>
  <c r="P25" i="2" s="1"/>
  <c r="X24" i="2"/>
  <c r="V24" i="2"/>
  <c r="T24" i="2"/>
  <c r="Q24" i="2"/>
  <c r="R24" i="2" s="1"/>
  <c r="O24" i="2"/>
  <c r="P24" i="2" s="1"/>
  <c r="X23" i="2"/>
  <c r="V23" i="2"/>
  <c r="T23" i="2"/>
  <c r="Q23" i="2"/>
  <c r="R23" i="2" s="1"/>
  <c r="O23" i="2"/>
  <c r="P23" i="2" s="1"/>
  <c r="X22" i="2"/>
  <c r="V22" i="2"/>
  <c r="T22" i="2"/>
  <c r="Q22" i="2"/>
  <c r="R22" i="2" s="1"/>
  <c r="O22" i="2"/>
  <c r="P22" i="2" s="1"/>
  <c r="X21" i="2"/>
  <c r="V21" i="2"/>
  <c r="T21" i="2"/>
  <c r="Q21" i="2"/>
  <c r="R21" i="2" s="1"/>
  <c r="O21" i="2"/>
  <c r="P21" i="2" s="1"/>
  <c r="X20" i="2"/>
  <c r="V20" i="2"/>
  <c r="T20" i="2"/>
  <c r="Q20" i="2"/>
  <c r="R20" i="2" s="1"/>
  <c r="O20" i="2"/>
  <c r="P20" i="2" s="1"/>
  <c r="X19" i="2"/>
  <c r="V19" i="2"/>
  <c r="T19" i="2"/>
  <c r="Q19" i="2"/>
  <c r="R19" i="2" s="1"/>
  <c r="O19" i="2"/>
  <c r="P19" i="2" s="1"/>
  <c r="X18" i="2"/>
  <c r="V18" i="2"/>
  <c r="T18" i="2"/>
  <c r="Q18" i="2"/>
  <c r="R18" i="2" s="1"/>
  <c r="O18" i="2"/>
  <c r="P18" i="2" s="1"/>
  <c r="X17" i="2"/>
  <c r="V17" i="2"/>
  <c r="T17" i="2"/>
  <c r="Q17" i="2"/>
  <c r="R17" i="2" s="1"/>
  <c r="O17" i="2"/>
  <c r="P17" i="2" s="1"/>
  <c r="X16" i="2"/>
  <c r="V16" i="2"/>
  <c r="T16" i="2"/>
  <c r="Q16" i="2"/>
  <c r="R16" i="2" s="1"/>
  <c r="O16" i="2"/>
  <c r="P16" i="2" s="1"/>
  <c r="X15" i="2"/>
  <c r="V15" i="2"/>
  <c r="T15" i="2"/>
  <c r="Q15" i="2"/>
  <c r="R15" i="2" s="1"/>
  <c r="O15" i="2"/>
  <c r="P15" i="2" s="1"/>
  <c r="X14" i="2"/>
  <c r="V14" i="2"/>
  <c r="T14" i="2"/>
  <c r="Q14" i="2"/>
  <c r="O14" i="2"/>
  <c r="X13" i="2"/>
  <c r="V13" i="2"/>
  <c r="T13" i="2"/>
  <c r="Q13" i="2"/>
  <c r="R13" i="2" s="1"/>
  <c r="O13" i="2"/>
  <c r="P13" i="2" s="1"/>
  <c r="X12" i="2"/>
  <c r="V12" i="2"/>
  <c r="T12" i="2"/>
  <c r="Q12" i="2"/>
  <c r="R12" i="2" s="1"/>
  <c r="O12" i="2"/>
  <c r="P12" i="2" s="1"/>
  <c r="X11" i="2"/>
  <c r="V11" i="2"/>
  <c r="T11" i="2"/>
  <c r="Q11" i="2"/>
  <c r="R11" i="2" s="1"/>
  <c r="O11" i="2"/>
  <c r="P11" i="2" s="1"/>
  <c r="X10" i="2"/>
  <c r="V10" i="2"/>
  <c r="T10" i="2"/>
  <c r="Q10" i="2"/>
  <c r="R10" i="2" s="1"/>
  <c r="O10" i="2"/>
  <c r="P10" i="2" s="1"/>
  <c r="X9" i="2"/>
  <c r="V9" i="2"/>
  <c r="T9" i="2"/>
  <c r="Q9" i="2"/>
  <c r="R9" i="2" s="1"/>
  <c r="O9" i="2"/>
  <c r="P9" i="2" s="1"/>
  <c r="X8" i="2"/>
  <c r="V8" i="2"/>
  <c r="T8" i="2"/>
  <c r="Q8" i="2"/>
  <c r="R8" i="2" s="1"/>
  <c r="O8" i="2"/>
  <c r="P8" i="2" s="1"/>
  <c r="X7" i="2"/>
  <c r="V7" i="2"/>
  <c r="T7" i="2"/>
  <c r="Q7" i="2"/>
  <c r="R7" i="2" s="1"/>
  <c r="O7" i="2"/>
  <c r="P7" i="2" s="1"/>
  <c r="X6" i="2"/>
  <c r="V6" i="2"/>
  <c r="T6" i="2"/>
  <c r="Q6" i="2"/>
  <c r="R6" i="2" s="1"/>
  <c r="O6" i="2"/>
  <c r="P6" i="2" s="1"/>
  <c r="X5" i="2"/>
  <c r="V5" i="2"/>
  <c r="T5" i="2"/>
  <c r="Q5" i="2"/>
  <c r="R5" i="2" s="1"/>
  <c r="O5" i="2"/>
  <c r="P5" i="2" s="1"/>
  <c r="X4" i="2"/>
  <c r="V4" i="2"/>
  <c r="T4" i="2"/>
  <c r="Q4" i="2"/>
  <c r="O4" i="2"/>
  <c r="T4050" i="2" l="1"/>
  <c r="P170" i="2"/>
  <c r="O4050" i="2"/>
  <c r="R170" i="2"/>
  <c r="Q4050" i="2"/>
  <c r="X4050" i="2"/>
  <c r="R154" i="2"/>
  <c r="P154" i="2"/>
  <c r="Z45" i="2"/>
  <c r="Z163" i="2"/>
  <c r="Z205" i="2"/>
  <c r="Z5" i="2"/>
  <c r="Z58" i="2"/>
  <c r="Z76" i="2"/>
  <c r="Z219" i="2"/>
  <c r="Z225" i="2"/>
  <c r="Z231" i="2"/>
  <c r="Z237" i="2"/>
  <c r="Z249" i="2"/>
  <c r="Z261" i="2"/>
  <c r="Z273" i="2"/>
  <c r="Z279" i="2"/>
  <c r="Z285" i="2"/>
  <c r="Z291" i="2"/>
  <c r="Z297" i="2"/>
  <c r="Z29" i="2"/>
  <c r="Z84" i="2"/>
  <c r="Z107" i="2"/>
  <c r="Z195" i="2"/>
  <c r="Z201" i="2"/>
  <c r="Z441" i="2"/>
  <c r="Z470" i="2"/>
  <c r="Z42" i="2"/>
  <c r="Z48" i="2"/>
  <c r="Z120" i="2"/>
  <c r="Z132" i="2"/>
  <c r="Z478" i="2"/>
  <c r="Z581" i="2"/>
  <c r="Z587" i="2"/>
  <c r="Z629" i="2"/>
  <c r="Z635" i="2"/>
  <c r="Z652" i="2"/>
  <c r="Z704" i="2"/>
  <c r="Z15" i="2"/>
  <c r="Z135" i="2"/>
  <c r="Z169" i="2"/>
  <c r="Z187" i="2"/>
  <c r="Z193" i="2"/>
  <c r="Z481" i="2"/>
  <c r="Z487" i="2"/>
  <c r="Z493" i="2"/>
  <c r="Z499" i="2"/>
  <c r="Z505" i="2"/>
  <c r="Z511" i="2"/>
  <c r="Z517" i="2"/>
  <c r="Z523" i="2"/>
  <c r="Z529" i="2"/>
  <c r="Z535" i="2"/>
  <c r="Z584" i="2"/>
  <c r="Z590" i="2"/>
  <c r="Z596" i="2"/>
  <c r="Z602" i="2"/>
  <c r="Z608" i="2"/>
  <c r="Z615" i="2"/>
  <c r="Z621" i="2"/>
  <c r="Z627" i="2"/>
  <c r="Z632" i="2"/>
  <c r="Z638" i="2"/>
  <c r="Z644" i="2"/>
  <c r="Z650" i="2"/>
  <c r="Z654" i="2"/>
  <c r="Z123" i="2"/>
  <c r="Z129" i="2"/>
  <c r="Z303" i="2"/>
  <c r="Z321" i="2"/>
  <c r="Z327" i="2"/>
  <c r="Z333" i="2"/>
  <c r="Z345" i="2"/>
  <c r="Z351" i="2"/>
  <c r="Z357" i="2"/>
  <c r="Z363" i="2"/>
  <c r="Z369" i="2"/>
  <c r="Z429" i="2"/>
  <c r="Z542" i="2"/>
  <c r="Z548" i="2"/>
  <c r="Z554" i="2"/>
  <c r="Z560" i="2"/>
  <c r="Z566" i="2"/>
  <c r="Z585" i="2"/>
  <c r="Z766" i="2"/>
  <c r="Z779" i="2"/>
  <c r="Z785" i="2"/>
  <c r="Z791" i="2"/>
  <c r="Z797" i="2"/>
  <c r="Z803" i="2"/>
  <c r="Z809" i="2"/>
  <c r="Z815" i="2"/>
  <c r="Z821" i="2"/>
  <c r="Z33" i="2"/>
  <c r="Z141" i="2"/>
  <c r="Z157" i="2"/>
  <c r="Z70" i="2"/>
  <c r="Z11" i="2"/>
  <c r="Z95" i="2"/>
  <c r="Z113" i="2"/>
  <c r="Z154" i="2"/>
  <c r="Z159" i="2"/>
  <c r="Z171" i="2"/>
  <c r="Z177" i="2"/>
  <c r="Z213" i="2"/>
  <c r="Z256" i="2"/>
  <c r="Z322" i="2"/>
  <c r="Z328" i="2"/>
  <c r="Z549" i="2"/>
  <c r="Z555" i="2"/>
  <c r="Z561" i="2"/>
  <c r="Z567" i="2"/>
  <c r="Z574" i="2"/>
  <c r="Z617" i="2"/>
  <c r="Z623" i="2"/>
  <c r="Z628" i="2"/>
  <c r="Z634" i="2"/>
  <c r="Z640" i="2"/>
  <c r="Z646" i="2"/>
  <c r="Z663" i="2"/>
  <c r="Z668" i="2"/>
  <c r="Z674" i="2"/>
  <c r="Z680" i="2"/>
  <c r="Z685" i="2"/>
  <c r="Z691" i="2"/>
  <c r="Z697" i="2"/>
  <c r="Z703" i="2"/>
  <c r="Z709" i="2"/>
  <c r="Z715" i="2"/>
  <c r="Z721" i="2"/>
  <c r="Z727" i="2"/>
  <c r="Z733" i="2"/>
  <c r="Z57" i="2"/>
  <c r="Z146" i="2"/>
  <c r="Z152" i="2"/>
  <c r="Z175" i="2"/>
  <c r="Z211" i="2"/>
  <c r="Z315" i="2"/>
  <c r="Z339" i="2"/>
  <c r="Z35" i="2"/>
  <c r="Z101" i="2"/>
  <c r="Z183" i="2"/>
  <c r="Z189" i="2"/>
  <c r="Z268" i="2"/>
  <c r="Z310" i="2"/>
  <c r="Z364" i="2"/>
  <c r="Z7" i="2"/>
  <c r="Z18" i="2"/>
  <c r="Z24" i="2"/>
  <c r="Z30" i="2"/>
  <c r="Z126" i="2"/>
  <c r="Z138" i="2"/>
  <c r="Z143" i="2"/>
  <c r="Z160" i="2"/>
  <c r="Z196" i="2"/>
  <c r="Z214" i="2"/>
  <c r="Z484" i="2"/>
  <c r="Z490" i="2"/>
  <c r="Z496" i="2"/>
  <c r="Z532" i="2"/>
  <c r="Z538" i="2"/>
  <c r="Z599" i="2"/>
  <c r="Z605" i="2"/>
  <c r="Z618" i="2"/>
  <c r="Z624" i="2"/>
  <c r="Z647" i="2"/>
  <c r="Z657" i="2"/>
  <c r="Z686" i="2"/>
  <c r="Z21" i="2"/>
  <c r="Z27" i="2"/>
  <c r="Z39" i="2"/>
  <c r="Z51" i="2"/>
  <c r="Z46" i="2"/>
  <c r="Z52" i="2"/>
  <c r="Z243" i="2"/>
  <c r="Z255" i="2"/>
  <c r="Z267" i="2"/>
  <c r="Z309" i="2"/>
  <c r="Z17" i="2"/>
  <c r="Z23" i="2"/>
  <c r="Z41" i="2"/>
  <c r="Z47" i="2"/>
  <c r="Z89" i="2"/>
  <c r="Z148" i="2"/>
  <c r="Z207" i="2"/>
  <c r="Z274" i="2"/>
  <c r="Z12" i="2"/>
  <c r="Z36" i="2"/>
  <c r="Z54" i="2"/>
  <c r="Z60" i="2"/>
  <c r="Z149" i="2"/>
  <c r="Z178" i="2"/>
  <c r="Z202" i="2"/>
  <c r="Z471" i="2"/>
  <c r="Z502" i="2"/>
  <c r="Z508" i="2"/>
  <c r="Z514" i="2"/>
  <c r="Z520" i="2"/>
  <c r="Z526" i="2"/>
  <c r="Z569" i="2"/>
  <c r="Z593" i="2"/>
  <c r="Z611" i="2"/>
  <c r="Z641" i="2"/>
  <c r="Z681" i="2"/>
  <c r="Z722" i="2"/>
  <c r="Z8" i="2"/>
  <c r="Z55" i="2"/>
  <c r="Z9" i="2"/>
  <c r="Z20" i="2"/>
  <c r="Z26" i="2"/>
  <c r="Z32" i="2"/>
  <c r="Z38" i="2"/>
  <c r="Z44" i="2"/>
  <c r="Z50" i="2"/>
  <c r="Z81" i="2"/>
  <c r="Z87" i="2"/>
  <c r="Z92" i="2"/>
  <c r="Z98" i="2"/>
  <c r="Z104" i="2"/>
  <c r="Z110" i="2"/>
  <c r="Z116" i="2"/>
  <c r="Z151" i="2"/>
  <c r="Z168" i="2"/>
  <c r="Z174" i="2"/>
  <c r="Z180" i="2"/>
  <c r="Z186" i="2"/>
  <c r="Z192" i="2"/>
  <c r="Z198" i="2"/>
  <c r="Z204" i="2"/>
  <c r="Z210" i="2"/>
  <c r="Z265" i="2"/>
  <c r="Z319" i="2"/>
  <c r="Z331" i="2"/>
  <c r="Z461" i="2"/>
  <c r="Z614" i="2"/>
  <c r="Z620" i="2"/>
  <c r="Z626" i="2"/>
  <c r="Z631" i="2"/>
  <c r="Z637" i="2"/>
  <c r="Z643" i="2"/>
  <c r="Z649" i="2"/>
  <c r="Z660" i="2"/>
  <c r="Z665" i="2"/>
  <c r="Z671" i="2"/>
  <c r="Z677" i="2"/>
  <c r="Z683" i="2"/>
  <c r="Z688" i="2"/>
  <c r="Z694" i="2"/>
  <c r="Z700" i="2"/>
  <c r="Z706" i="2"/>
  <c r="Z712" i="2"/>
  <c r="Z718" i="2"/>
  <c r="Z724" i="2"/>
  <c r="Z730" i="2"/>
  <c r="Z736" i="2"/>
  <c r="Z741" i="2"/>
  <c r="Z753" i="2"/>
  <c r="Z1047" i="2"/>
  <c r="Z1053" i="2"/>
  <c r="Z1059" i="2"/>
  <c r="Z1065" i="2"/>
  <c r="Z1077" i="2"/>
  <c r="Z1083" i="2"/>
  <c r="Z1089" i="2"/>
  <c r="Z1095" i="2"/>
  <c r="Z1101" i="2"/>
  <c r="Z1113" i="2"/>
  <c r="Z1125" i="2"/>
  <c r="Z1131" i="2"/>
  <c r="Z1191" i="2"/>
  <c r="Z1197" i="2"/>
  <c r="Z1203" i="2"/>
  <c r="Z1209" i="2"/>
  <c r="Z1215" i="2"/>
  <c r="Z1221" i="2"/>
  <c r="Z1227" i="2"/>
  <c r="Z1233" i="2"/>
  <c r="Z1239" i="2"/>
  <c r="Z1245" i="2"/>
  <c r="Z1251" i="2"/>
  <c r="Z1257" i="2"/>
  <c r="Z1263" i="2"/>
  <c r="Z1269" i="2"/>
  <c r="Z1274" i="2"/>
  <c r="Z1280" i="2"/>
  <c r="Z1286" i="2"/>
  <c r="Z1291" i="2"/>
  <c r="Z1302" i="2"/>
  <c r="Z1312" i="2"/>
  <c r="Z1324" i="2"/>
  <c r="Z1341" i="2"/>
  <c r="Z1353" i="2"/>
  <c r="Z1369" i="2"/>
  <c r="Z1381" i="2"/>
  <c r="Z1392" i="2"/>
  <c r="Z1400" i="2"/>
  <c r="Z1415" i="2"/>
  <c r="Z1427" i="2"/>
  <c r="Z1437" i="2"/>
  <c r="Z1450" i="2"/>
  <c r="Z1461" i="2"/>
  <c r="Z1468" i="2"/>
  <c r="Z1478" i="2"/>
  <c r="Z1493" i="2"/>
  <c r="Z1505" i="2"/>
  <c r="Z1514" i="2"/>
  <c r="Z1529" i="2"/>
  <c r="Z1535" i="2"/>
  <c r="Z1548" i="2"/>
  <c r="Z1559" i="2"/>
  <c r="Z1582" i="2"/>
  <c r="Z1592" i="2"/>
  <c r="Z1605" i="2"/>
  <c r="Z1621" i="2"/>
  <c r="Z1634" i="2"/>
  <c r="Z1646" i="2"/>
  <c r="Z1655" i="2"/>
  <c r="Z1665" i="2"/>
  <c r="Z1679" i="2"/>
  <c r="Z1700" i="2"/>
  <c r="Z1747" i="2"/>
  <c r="Z1753" i="2"/>
  <c r="Z1754" i="2"/>
  <c r="Z1769" i="2"/>
  <c r="Z1822" i="2"/>
  <c r="Z1834" i="2"/>
  <c r="Z1908" i="2"/>
  <c r="Z2068" i="2"/>
  <c r="Z2074" i="2"/>
  <c r="Z2080" i="2"/>
  <c r="Z2086" i="2"/>
  <c r="Z2092" i="2"/>
  <c r="Z2098" i="2"/>
  <c r="Z2104" i="2"/>
  <c r="Z2109" i="2"/>
  <c r="Z2115" i="2"/>
  <c r="Z2121" i="2"/>
  <c r="Z2127" i="2"/>
  <c r="Z2133" i="2"/>
  <c r="Z2139" i="2"/>
  <c r="Z2145" i="2"/>
  <c r="Z1126" i="2"/>
  <c r="Z1133" i="2"/>
  <c r="Z1139" i="2"/>
  <c r="Z1145" i="2"/>
  <c r="Z1151" i="2"/>
  <c r="Z1156" i="2"/>
  <c r="Z1622" i="2"/>
  <c r="Z1635" i="2"/>
  <c r="Z1647" i="2"/>
  <c r="Z1656" i="2"/>
  <c r="Z1666" i="2"/>
  <c r="Z1680" i="2"/>
  <c r="Z1701" i="2"/>
  <c r="Z1712" i="2"/>
  <c r="Z1721" i="2"/>
  <c r="Z1741" i="2"/>
  <c r="Z1805" i="2"/>
  <c r="Z1811" i="2"/>
  <c r="Z1817" i="2"/>
  <c r="Z1823" i="2"/>
  <c r="Z1829" i="2"/>
  <c r="Z1835" i="2"/>
  <c r="Z1841" i="2"/>
  <c r="Z1846" i="2"/>
  <c r="Z1852" i="2"/>
  <c r="Z1857" i="2"/>
  <c r="Z1895" i="2"/>
  <c r="Z1901" i="2"/>
  <c r="Z1924" i="2"/>
  <c r="Z1930" i="2"/>
  <c r="Z1936" i="2"/>
  <c r="Z1942" i="2"/>
  <c r="Z1948" i="2"/>
  <c r="Z1954" i="2"/>
  <c r="Z1960" i="2"/>
  <c r="Z1966" i="2"/>
  <c r="Z1972" i="2"/>
  <c r="Z1978" i="2"/>
  <c r="Z1984" i="2"/>
  <c r="Z1990" i="2"/>
  <c r="Z1996" i="2"/>
  <c r="Z2002" i="2"/>
  <c r="Z2008" i="2"/>
  <c r="Z2014" i="2"/>
  <c r="Z2020" i="2"/>
  <c r="Z2026" i="2"/>
  <c r="Z2032" i="2"/>
  <c r="Z2204" i="2"/>
  <c r="Z2209" i="2"/>
  <c r="Z2227" i="2"/>
  <c r="Z2266" i="2"/>
  <c r="Z2272" i="2"/>
  <c r="Z2278" i="2"/>
  <c r="Z2284" i="2"/>
  <c r="Z2290" i="2"/>
  <c r="Z2296" i="2"/>
  <c r="Z2302" i="2"/>
  <c r="Z2308" i="2"/>
  <c r="Z2314" i="2"/>
  <c r="Z2320" i="2"/>
  <c r="Z2326" i="2"/>
  <c r="Z2332" i="2"/>
  <c r="Z2338" i="2"/>
  <c r="Z2349" i="2"/>
  <c r="Z2355" i="2"/>
  <c r="Z2361" i="2"/>
  <c r="Z2367" i="2"/>
  <c r="Z2373" i="2"/>
  <c r="Z2379" i="2"/>
  <c r="Z2385" i="2"/>
  <c r="Z2391" i="2"/>
  <c r="Z2397" i="2"/>
  <c r="Z2403" i="2"/>
  <c r="Z2409" i="2"/>
  <c r="Z2415" i="2"/>
  <c r="Z2421" i="2"/>
  <c r="Z2427" i="2"/>
  <c r="Z2433" i="2"/>
  <c r="Z2439" i="2"/>
  <c r="Z2445" i="2"/>
  <c r="Z2450" i="2"/>
  <c r="Z2456" i="2"/>
  <c r="Z2462" i="2"/>
  <c r="Z2468" i="2"/>
  <c r="Z2474" i="2"/>
  <c r="Z2480" i="2"/>
  <c r="Z2486" i="2"/>
  <c r="Z2492" i="2"/>
  <c r="Z2498" i="2"/>
  <c r="Z2504" i="2"/>
  <c r="Z2510" i="2"/>
  <c r="Z2564" i="2"/>
  <c r="Z2570" i="2"/>
  <c r="Z827" i="2"/>
  <c r="Z833" i="2"/>
  <c r="Z838" i="2"/>
  <c r="Z844" i="2"/>
  <c r="Z850" i="2"/>
  <c r="Z856" i="2"/>
  <c r="Z862" i="2"/>
  <c r="Z868" i="2"/>
  <c r="Z874" i="2"/>
  <c r="Z880" i="2"/>
  <c r="Z886" i="2"/>
  <c r="Z891" i="2"/>
  <c r="Z897" i="2"/>
  <c r="Z903" i="2"/>
  <c r="Z908" i="2"/>
  <c r="Z914" i="2"/>
  <c r="Z920" i="2"/>
  <c r="Z926" i="2"/>
  <c r="Z932" i="2"/>
  <c r="Z938" i="2"/>
  <c r="Z944" i="2"/>
  <c r="Z950" i="2"/>
  <c r="Z956" i="2"/>
  <c r="Z962" i="2"/>
  <c r="Z968" i="2"/>
  <c r="Z974" i="2"/>
  <c r="Z980" i="2"/>
  <c r="Z986" i="2"/>
  <c r="Z992" i="2"/>
  <c r="Z998" i="2"/>
  <c r="Z1004" i="2"/>
  <c r="Z1010" i="2"/>
  <c r="Z1014" i="2"/>
  <c r="Z1020" i="2"/>
  <c r="Z1025" i="2"/>
  <c r="Z1031" i="2"/>
  <c r="Z1037" i="2"/>
  <c r="Z1043" i="2"/>
  <c r="Z1049" i="2"/>
  <c r="Z1055" i="2"/>
  <c r="Z1061" i="2"/>
  <c r="Z1067" i="2"/>
  <c r="Z1073" i="2"/>
  <c r="Z1079" i="2"/>
  <c r="Z1085" i="2"/>
  <c r="Z1091" i="2"/>
  <c r="Z1097" i="2"/>
  <c r="Z1103" i="2"/>
  <c r="Z1109" i="2"/>
  <c r="Z1115" i="2"/>
  <c r="Z1121" i="2"/>
  <c r="Z1134" i="2"/>
  <c r="Z1140" i="2"/>
  <c r="Z1146" i="2"/>
  <c r="Z1152" i="2"/>
  <c r="Z1157" i="2"/>
  <c r="Z1713" i="2"/>
  <c r="Z1757" i="2"/>
  <c r="Z1763" i="2"/>
  <c r="Z1772" i="2"/>
  <c r="Z1799" i="2"/>
  <c r="Z1836" i="2"/>
  <c r="Z1912" i="2"/>
  <c r="Z2070" i="2"/>
  <c r="Z2111" i="2"/>
  <c r="Z2117" i="2"/>
  <c r="Z2165" i="2"/>
  <c r="Z2186" i="2"/>
  <c r="Z2192" i="2"/>
  <c r="Z2210" i="2"/>
  <c r="Z2236" i="2"/>
  <c r="Z2248" i="2"/>
  <c r="Z2254" i="2"/>
  <c r="Z2260" i="2"/>
  <c r="Z2517" i="2"/>
  <c r="Z2523" i="2"/>
  <c r="Z2529" i="2"/>
  <c r="Z2535" i="2"/>
  <c r="Z2541" i="2"/>
  <c r="Z2547" i="2"/>
  <c r="Z2554" i="2"/>
  <c r="Z2571" i="2"/>
  <c r="Z2579" i="2"/>
  <c r="Z2584" i="2"/>
  <c r="Z2590" i="2"/>
  <c r="Z2596" i="2"/>
  <c r="Z2602" i="2"/>
  <c r="Z2615" i="2"/>
  <c r="Z1050" i="2"/>
  <c r="Z1056" i="2"/>
  <c r="Z1068" i="2"/>
  <c r="Z1080" i="2"/>
  <c r="Z1092" i="2"/>
  <c r="Z1098" i="2"/>
  <c r="Z1104" i="2"/>
  <c r="Z1110" i="2"/>
  <c r="Z1116" i="2"/>
  <c r="Z1122" i="2"/>
  <c r="Z1188" i="2"/>
  <c r="Z1194" i="2"/>
  <c r="Z1200" i="2"/>
  <c r="Z1206" i="2"/>
  <c r="Z1212" i="2"/>
  <c r="Z1218" i="2"/>
  <c r="Z1224" i="2"/>
  <c r="Z1230" i="2"/>
  <c r="Z1236" i="2"/>
  <c r="Z1242" i="2"/>
  <c r="Z1248" i="2"/>
  <c r="Z1254" i="2"/>
  <c r="Z1260" i="2"/>
  <c r="Z1266" i="2"/>
  <c r="Z1272" i="2"/>
  <c r="Z1277" i="2"/>
  <c r="Z1283" i="2"/>
  <c r="Z1294" i="2"/>
  <c r="Z1307" i="2"/>
  <c r="Z1317" i="2"/>
  <c r="Z1330" i="2"/>
  <c r="Z1348" i="2"/>
  <c r="Z1363" i="2"/>
  <c r="Z1376" i="2"/>
  <c r="Z1388" i="2"/>
  <c r="Z1397" i="2"/>
  <c r="Z1403" i="2"/>
  <c r="Z1420" i="2"/>
  <c r="Z1431" i="2"/>
  <c r="Z1443" i="2"/>
  <c r="Z1453" i="2"/>
  <c r="Z1465" i="2"/>
  <c r="Z1474" i="2"/>
  <c r="Z1486" i="2"/>
  <c r="Z1499" i="2"/>
  <c r="Z1509" i="2"/>
  <c r="Z1525" i="2"/>
  <c r="Z1532" i="2"/>
  <c r="Z1543" i="2"/>
  <c r="Z1553" i="2"/>
  <c r="Z1576" i="2"/>
  <c r="Z1588" i="2"/>
  <c r="Z1599" i="2"/>
  <c r="Z1612" i="2"/>
  <c r="Z1625" i="2"/>
  <c r="Z1640" i="2"/>
  <c r="Z1649" i="2"/>
  <c r="Z1658" i="2"/>
  <c r="Z1669" i="2"/>
  <c r="Z1691" i="2"/>
  <c r="Z1704" i="2"/>
  <c r="Z1744" i="2"/>
  <c r="Z1750" i="2"/>
  <c r="Z1765" i="2"/>
  <c r="Z1766" i="2"/>
  <c r="Z1785" i="2"/>
  <c r="Z1800" i="2"/>
  <c r="Z1825" i="2"/>
  <c r="Z2077" i="2"/>
  <c r="Z2083" i="2"/>
  <c r="Z2089" i="2"/>
  <c r="Z2095" i="2"/>
  <c r="Z2101" i="2"/>
  <c r="Z2112" i="2"/>
  <c r="Z2118" i="2"/>
  <c r="Z2124" i="2"/>
  <c r="Z2130" i="2"/>
  <c r="Z2167" i="2"/>
  <c r="Z2173" i="2"/>
  <c r="Z2222" i="2"/>
  <c r="Z2229" i="2"/>
  <c r="Z2237" i="2"/>
  <c r="Z2249" i="2"/>
  <c r="Z2261" i="2"/>
  <c r="Z2542" i="2"/>
  <c r="Z2548" i="2"/>
  <c r="Z2591" i="2"/>
  <c r="Z1075" i="2"/>
  <c r="Z1111" i="2"/>
  <c r="Z1117" i="2"/>
  <c r="Z1136" i="2"/>
  <c r="Z1142" i="2"/>
  <c r="Z1148" i="2"/>
  <c r="Z1618" i="2"/>
  <c r="Z1629" i="2"/>
  <c r="Z1642" i="2"/>
  <c r="Z1650" i="2"/>
  <c r="Z1662" i="2"/>
  <c r="Z1673" i="2"/>
  <c r="Z1698" i="2"/>
  <c r="Z1706" i="2"/>
  <c r="Z1716" i="2"/>
  <c r="Z1735" i="2"/>
  <c r="Z1745" i="2"/>
  <c r="Z1751" i="2"/>
  <c r="Z1802" i="2"/>
  <c r="Z1808" i="2"/>
  <c r="Z1814" i="2"/>
  <c r="Z1820" i="2"/>
  <c r="Z1826" i="2"/>
  <c r="Z1832" i="2"/>
  <c r="Z1838" i="2"/>
  <c r="Z1849" i="2"/>
  <c r="Z1860" i="2"/>
  <c r="Z1898" i="2"/>
  <c r="Z1904" i="2"/>
  <c r="Z1921" i="2"/>
  <c r="Z1927" i="2"/>
  <c r="Z1933" i="2"/>
  <c r="Z1939" i="2"/>
  <c r="Z1945" i="2"/>
  <c r="Z1951" i="2"/>
  <c r="Z1957" i="2"/>
  <c r="Z1963" i="2"/>
  <c r="Z1969" i="2"/>
  <c r="Z1975" i="2"/>
  <c r="Z1981" i="2"/>
  <c r="Z1987" i="2"/>
  <c r="Z1993" i="2"/>
  <c r="Z1999" i="2"/>
  <c r="Z2005" i="2"/>
  <c r="Z2011" i="2"/>
  <c r="Z2017" i="2"/>
  <c r="Z2023" i="2"/>
  <c r="Z2029" i="2"/>
  <c r="Z2078" i="2"/>
  <c r="Z2195" i="2"/>
  <c r="Z2201" i="2"/>
  <c r="Z2207" i="2"/>
  <c r="Z2212" i="2"/>
  <c r="Z2223" i="2"/>
  <c r="Z2263" i="2"/>
  <c r="Z2269" i="2"/>
  <c r="Z2275" i="2"/>
  <c r="Z2281" i="2"/>
  <c r="Z2287" i="2"/>
  <c r="Z2293" i="2"/>
  <c r="Z2299" i="2"/>
  <c r="Z2305" i="2"/>
  <c r="Z2311" i="2"/>
  <c r="Z2317" i="2"/>
  <c r="Z2323" i="2"/>
  <c r="Z2329" i="2"/>
  <c r="Z2335" i="2"/>
  <c r="Z2341" i="2"/>
  <c r="Z2346" i="2"/>
  <c r="Z2352" i="2"/>
  <c r="Z2358" i="2"/>
  <c r="Z2364" i="2"/>
  <c r="Z2370" i="2"/>
  <c r="Z2376" i="2"/>
  <c r="Z2382" i="2"/>
  <c r="Z2388" i="2"/>
  <c r="Z2394" i="2"/>
  <c r="Z2400" i="2"/>
  <c r="Z2406" i="2"/>
  <c r="Z2412" i="2"/>
  <c r="Z2418" i="2"/>
  <c r="Z2424" i="2"/>
  <c r="Z2430" i="2"/>
  <c r="Z2436" i="2"/>
  <c r="Z2442" i="2"/>
  <c r="Z2448" i="2"/>
  <c r="Z2453" i="2"/>
  <c r="Z2459" i="2"/>
  <c r="Z2465" i="2"/>
  <c r="Z2471" i="2"/>
  <c r="Z2477" i="2"/>
  <c r="Z2483" i="2"/>
  <c r="Z2489" i="2"/>
  <c r="Z2495" i="2"/>
  <c r="Z2501" i="2"/>
  <c r="Z2507" i="2"/>
  <c r="Z2561" i="2"/>
  <c r="Z2567" i="2"/>
  <c r="Z121" i="2"/>
  <c r="Z127" i="2"/>
  <c r="Z133" i="2"/>
  <c r="Z139" i="2"/>
  <c r="Z150" i="2"/>
  <c r="Z216" i="2"/>
  <c r="Z222" i="2"/>
  <c r="Z228" i="2"/>
  <c r="Z234" i="2"/>
  <c r="Z240" i="2"/>
  <c r="Z246" i="2"/>
  <c r="Z252" i="2"/>
  <c r="Z258" i="2"/>
  <c r="Z264" i="2"/>
  <c r="Z270" i="2"/>
  <c r="Z276" i="2"/>
  <c r="Z282" i="2"/>
  <c r="Z288" i="2"/>
  <c r="Z294" i="2"/>
  <c r="Z300" i="2"/>
  <c r="Z306" i="2"/>
  <c r="Z312" i="2"/>
  <c r="Z318" i="2"/>
  <c r="Z324" i="2"/>
  <c r="Z330" i="2"/>
  <c r="Z336" i="2"/>
  <c r="Z342" i="2"/>
  <c r="Z348" i="2"/>
  <c r="Z354" i="2"/>
  <c r="Z360" i="2"/>
  <c r="Z366" i="2"/>
  <c r="Z443" i="2"/>
  <c r="Z466" i="2"/>
  <c r="Z521" i="2"/>
  <c r="Z545" i="2"/>
  <c r="Z551" i="2"/>
  <c r="Z557" i="2"/>
  <c r="Z563" i="2"/>
  <c r="Z582" i="2"/>
  <c r="Z594" i="2"/>
  <c r="Z776" i="2"/>
  <c r="Z782" i="2"/>
  <c r="Z788" i="2"/>
  <c r="Z794" i="2"/>
  <c r="Z800" i="2"/>
  <c r="Z806" i="2"/>
  <c r="Z812" i="2"/>
  <c r="Z818" i="2"/>
  <c r="Z824" i="2"/>
  <c r="Z830" i="2"/>
  <c r="Z835" i="2"/>
  <c r="Z841" i="2"/>
  <c r="Z847" i="2"/>
  <c r="Z853" i="2"/>
  <c r="Z859" i="2"/>
  <c r="Z865" i="2"/>
  <c r="Z871" i="2"/>
  <c r="Z877" i="2"/>
  <c r="Z883" i="2"/>
  <c r="Z894" i="2"/>
  <c r="Z900" i="2"/>
  <c r="Z906" i="2"/>
  <c r="Z911" i="2"/>
  <c r="Z917" i="2"/>
  <c r="Z923" i="2"/>
  <c r="Z929" i="2"/>
  <c r="Z935" i="2"/>
  <c r="Z941" i="2"/>
  <c r="Z947" i="2"/>
  <c r="Z953" i="2"/>
  <c r="Z959" i="2"/>
  <c r="Z965" i="2"/>
  <c r="Z971" i="2"/>
  <c r="Z977" i="2"/>
  <c r="Z983" i="2"/>
  <c r="Z989" i="2"/>
  <c r="Z995" i="2"/>
  <c r="Z1001" i="2"/>
  <c r="Z1007" i="2"/>
  <c r="Z1013" i="2"/>
  <c r="Z1017" i="2"/>
  <c r="Z1023" i="2"/>
  <c r="Z1028" i="2"/>
  <c r="Z1034" i="2"/>
  <c r="Z1040" i="2"/>
  <c r="Z1046" i="2"/>
  <c r="Z1052" i="2"/>
  <c r="Z1058" i="2"/>
  <c r="Z1064" i="2"/>
  <c r="Z1070" i="2"/>
  <c r="Z1076" i="2"/>
  <c r="Z1082" i="2"/>
  <c r="Z1088" i="2"/>
  <c r="Z1094" i="2"/>
  <c r="Z1100" i="2"/>
  <c r="Z1106" i="2"/>
  <c r="Z1112" i="2"/>
  <c r="Z1654" i="2"/>
  <c r="Z1718" i="2"/>
  <c r="Z1739" i="2"/>
  <c r="Z1760" i="2"/>
  <c r="Z1775" i="2"/>
  <c r="Z1915" i="2"/>
  <c r="Z2036" i="2"/>
  <c r="Z2073" i="2"/>
  <c r="Z2114" i="2"/>
  <c r="Z2159" i="2"/>
  <c r="Z2182" i="2"/>
  <c r="Z2189" i="2"/>
  <c r="Z2239" i="2"/>
  <c r="Z2245" i="2"/>
  <c r="Z2251" i="2"/>
  <c r="Z2151" i="2"/>
  <c r="Z2161" i="2"/>
  <c r="Z2170" i="2"/>
  <c r="Z2176" i="2"/>
  <c r="Z2225" i="2"/>
  <c r="Z2226" i="2"/>
  <c r="Z2246" i="2"/>
  <c r="Z2252" i="2"/>
  <c r="Z2515" i="2"/>
  <c r="Z2521" i="2"/>
  <c r="Z2527" i="2"/>
  <c r="Z2533" i="2"/>
  <c r="Z2539" i="2"/>
  <c r="Z2576" i="2"/>
  <c r="Z2588" i="2"/>
  <c r="Z2606" i="2"/>
  <c r="Z2620" i="2"/>
  <c r="Z2626" i="2"/>
  <c r="Z2633" i="2"/>
  <c r="Z2711" i="2"/>
  <c r="Z2717" i="2"/>
  <c r="Z2722" i="2"/>
  <c r="Z2728" i="2"/>
  <c r="Z2734" i="2"/>
  <c r="Z2739" i="2"/>
  <c r="Z2744" i="2"/>
  <c r="Z2764" i="2"/>
  <c r="Z2813" i="2"/>
  <c r="Z2819" i="2"/>
  <c r="Z2821" i="2"/>
  <c r="Z2825" i="2"/>
  <c r="Z2826" i="2"/>
  <c r="Z2869" i="2"/>
  <c r="Z2880" i="2"/>
  <c r="Z2885" i="2"/>
  <c r="Z2896" i="2"/>
  <c r="Z2902" i="2"/>
  <c r="Z2914" i="2"/>
  <c r="Z2949" i="2"/>
  <c r="Z2955" i="2"/>
  <c r="Z2967" i="2"/>
  <c r="Z3334" i="2"/>
  <c r="Z3340" i="2"/>
  <c r="Z3413" i="2"/>
  <c r="Z3420" i="2"/>
  <c r="Z3426" i="2"/>
  <c r="Z3432" i="2"/>
  <c r="Z3438" i="2"/>
  <c r="Z3444" i="2"/>
  <c r="Z3456" i="2"/>
  <c r="Z3467" i="2"/>
  <c r="Z3469" i="2"/>
  <c r="Z3484" i="2"/>
  <c r="Z3490" i="2"/>
  <c r="Z3496" i="2"/>
  <c r="Z3502" i="2"/>
  <c r="Z3508" i="2"/>
  <c r="Z3514" i="2"/>
  <c r="Z3520" i="2"/>
  <c r="Z3526" i="2"/>
  <c r="Z3532" i="2"/>
  <c r="Z3538" i="2"/>
  <c r="Z3544" i="2"/>
  <c r="Z3550" i="2"/>
  <c r="Z3556" i="2"/>
  <c r="Z3562" i="2"/>
  <c r="Z3568" i="2"/>
  <c r="Z3574" i="2"/>
  <c r="Z3580" i="2"/>
  <c r="Z3586" i="2"/>
  <c r="Z3592" i="2"/>
  <c r="Z3597" i="2"/>
  <c r="Z3603" i="2"/>
  <c r="Z3609" i="2"/>
  <c r="Z3615" i="2"/>
  <c r="Z3757" i="2"/>
  <c r="Z3775" i="2"/>
  <c r="Z3780" i="2"/>
  <c r="Z4001" i="2"/>
  <c r="Z1726" i="2"/>
  <c r="Z1484" i="2"/>
  <c r="Z1301" i="2"/>
  <c r="Z2608" i="2"/>
  <c r="Z2614" i="2"/>
  <c r="Z2653" i="2"/>
  <c r="Z2659" i="2"/>
  <c r="Z2665" i="2"/>
  <c r="Z2671" i="2"/>
  <c r="Z2677" i="2"/>
  <c r="Z2683" i="2"/>
  <c r="Z2689" i="2"/>
  <c r="Z2694" i="2"/>
  <c r="Z2700" i="2"/>
  <c r="Z2705" i="2"/>
  <c r="Z2712" i="2"/>
  <c r="Z2751" i="2"/>
  <c r="Z2757" i="2"/>
  <c r="Z2806" i="2"/>
  <c r="Z2829" i="2"/>
  <c r="Z2834" i="2"/>
  <c r="Z2840" i="2"/>
  <c r="Z2846" i="2"/>
  <c r="Z2852" i="2"/>
  <c r="Z2857" i="2"/>
  <c r="Z2864" i="2"/>
  <c r="Z2897" i="2"/>
  <c r="Z2909" i="2"/>
  <c r="Z3154" i="2"/>
  <c r="Z3198" i="2"/>
  <c r="Z3204" i="2"/>
  <c r="Z3210" i="2"/>
  <c r="Z3216" i="2"/>
  <c r="Z3222" i="2"/>
  <c r="Z3228" i="2"/>
  <c r="Z3234" i="2"/>
  <c r="Z3240" i="2"/>
  <c r="Z3246" i="2"/>
  <c r="Z3252" i="2"/>
  <c r="Z3258" i="2"/>
  <c r="Z3264" i="2"/>
  <c r="Z3270" i="2"/>
  <c r="Z3276" i="2"/>
  <c r="Z3282" i="2"/>
  <c r="Z3288" i="2"/>
  <c r="Z3294" i="2"/>
  <c r="Z3300" i="2"/>
  <c r="Z3306" i="2"/>
  <c r="Z3312" i="2"/>
  <c r="Z3317" i="2"/>
  <c r="Z3323" i="2"/>
  <c r="Z3329" i="2"/>
  <c r="Z3335" i="2"/>
  <c r="Z3341" i="2"/>
  <c r="Z3347" i="2"/>
  <c r="Z3401" i="2"/>
  <c r="Z3407" i="2"/>
  <c r="Z3427" i="2"/>
  <c r="Z3445" i="2"/>
  <c r="Z3472" i="2"/>
  <c r="Z3658" i="2"/>
  <c r="Z3664" i="2"/>
  <c r="Z3670" i="2"/>
  <c r="Z3676" i="2"/>
  <c r="Z3682" i="2"/>
  <c r="Z3688" i="2"/>
  <c r="Z3694" i="2"/>
  <c r="Z3700" i="2"/>
  <c r="Z3706" i="2"/>
  <c r="Z3712" i="2"/>
  <c r="Z3717" i="2"/>
  <c r="Z3723" i="2"/>
  <c r="Z3729" i="2"/>
  <c r="Z3735" i="2"/>
  <c r="Z3741" i="2"/>
  <c r="Z3758" i="2"/>
  <c r="Z3786" i="2"/>
  <c r="Z3875" i="2"/>
  <c r="Z3881" i="2"/>
  <c r="Z4036" i="2"/>
  <c r="Z4042" i="2"/>
  <c r="Z4048" i="2"/>
  <c r="Z1358" i="2"/>
  <c r="Z1674" i="2"/>
  <c r="Z1608" i="2"/>
  <c r="Z1719" i="2"/>
  <c r="Z1347" i="2"/>
  <c r="Z1614" i="2"/>
  <c r="Z1456" i="2"/>
  <c r="Z1422" i="2"/>
  <c r="Z2635" i="2"/>
  <c r="Z2641" i="2"/>
  <c r="Z2647" i="2"/>
  <c r="Z2684" i="2"/>
  <c r="Z2745" i="2"/>
  <c r="Z2766" i="2"/>
  <c r="Z2772" i="2"/>
  <c r="Z2777" i="2"/>
  <c r="Z2783" i="2"/>
  <c r="Z2789" i="2"/>
  <c r="Z2795" i="2"/>
  <c r="Z2801" i="2"/>
  <c r="Z2807" i="2"/>
  <c r="Z2830" i="2"/>
  <c r="Z2835" i="2"/>
  <c r="Z2841" i="2"/>
  <c r="Z2847" i="2"/>
  <c r="Z2853" i="2"/>
  <c r="Z2871" i="2"/>
  <c r="Z2921" i="2"/>
  <c r="Z2927" i="2"/>
  <c r="Z2933" i="2"/>
  <c r="Z2939" i="2"/>
  <c r="Z2945" i="2"/>
  <c r="Z2987" i="2"/>
  <c r="Z2993" i="2"/>
  <c r="Z2999" i="2"/>
  <c r="Z3005" i="2"/>
  <c r="Z3011" i="2"/>
  <c r="Z3017" i="2"/>
  <c r="Z3023" i="2"/>
  <c r="Z3029" i="2"/>
  <c r="Z3035" i="2"/>
  <c r="Z3041" i="2"/>
  <c r="Z3047" i="2"/>
  <c r="Z3053" i="2"/>
  <c r="Z3059" i="2"/>
  <c r="Z3065" i="2"/>
  <c r="Z3071" i="2"/>
  <c r="Z3077" i="2"/>
  <c r="Z3083" i="2"/>
  <c r="Z3089" i="2"/>
  <c r="Z3095" i="2"/>
  <c r="Z3101" i="2"/>
  <c r="Z3107" i="2"/>
  <c r="Z3113" i="2"/>
  <c r="Z3119" i="2"/>
  <c r="Z3125" i="2"/>
  <c r="Z3131" i="2"/>
  <c r="Z3137" i="2"/>
  <c r="Z3143" i="2"/>
  <c r="Z3149" i="2"/>
  <c r="Z3169" i="2"/>
  <c r="Z3175" i="2"/>
  <c r="Z3318" i="2"/>
  <c r="Z3324" i="2"/>
  <c r="Z3330" i="2"/>
  <c r="Z3336" i="2"/>
  <c r="Z3342" i="2"/>
  <c r="Z3354" i="2"/>
  <c r="Z3360" i="2"/>
  <c r="Z3366" i="2"/>
  <c r="Z3378" i="2"/>
  <c r="Z3384" i="2"/>
  <c r="Z3402" i="2"/>
  <c r="Z3408" i="2"/>
  <c r="Z3459" i="2"/>
  <c r="Z3635" i="2"/>
  <c r="Z3689" i="2"/>
  <c r="Z3695" i="2"/>
  <c r="Z3701" i="2"/>
  <c r="Z3707" i="2"/>
  <c r="Z3713" i="2"/>
  <c r="Z3718" i="2"/>
  <c r="Z3724" i="2"/>
  <c r="Z3730" i="2"/>
  <c r="Z3736" i="2"/>
  <c r="Z3798" i="2"/>
  <c r="Z3804" i="2"/>
  <c r="Z3810" i="2"/>
  <c r="Z3816" i="2"/>
  <c r="Z3822" i="2"/>
  <c r="Z3828" i="2"/>
  <c r="Z3834" i="2"/>
  <c r="Z3840" i="2"/>
  <c r="Z3846" i="2"/>
  <c r="Z3852" i="2"/>
  <c r="Z3858" i="2"/>
  <c r="Z3864" i="2"/>
  <c r="Z3870" i="2"/>
  <c r="Z3876" i="2"/>
  <c r="Z3882" i="2"/>
  <c r="Z3906" i="2"/>
  <c r="Z3912" i="2"/>
  <c r="Z3918" i="2"/>
  <c r="Z3924" i="2"/>
  <c r="Z3929" i="2"/>
  <c r="Z3934" i="2"/>
  <c r="Z3940" i="2"/>
  <c r="Z3946" i="2"/>
  <c r="Z4043" i="2"/>
  <c r="Z1575" i="2"/>
  <c r="Z1736" i="2"/>
  <c r="Z1717" i="2"/>
  <c r="Z1352" i="2"/>
  <c r="Z1323" i="2"/>
  <c r="Z1515" i="2"/>
  <c r="Z1419" i="2"/>
  <c r="Z1688" i="2"/>
  <c r="Z1692" i="2"/>
  <c r="Z1609" i="2"/>
  <c r="Z1409" i="2"/>
  <c r="Z2597" i="2"/>
  <c r="Z2617" i="2"/>
  <c r="Z2623" i="2"/>
  <c r="Z2629" i="2"/>
  <c r="Z2648" i="2"/>
  <c r="Z2714" i="2"/>
  <c r="Z2720" i="2"/>
  <c r="Z2725" i="2"/>
  <c r="Z2731" i="2"/>
  <c r="Z2736" i="2"/>
  <c r="Z2746" i="2"/>
  <c r="Z2760" i="2"/>
  <c r="Z2767" i="2"/>
  <c r="Z2790" i="2"/>
  <c r="Z2872" i="2"/>
  <c r="Z2878" i="2"/>
  <c r="Z2887" i="2"/>
  <c r="Z2893" i="2"/>
  <c r="Z2905" i="2"/>
  <c r="Z2911" i="2"/>
  <c r="Z2952" i="2"/>
  <c r="Z2958" i="2"/>
  <c r="Z2964" i="2"/>
  <c r="Z2970" i="2"/>
  <c r="Z3361" i="2"/>
  <c r="Z3367" i="2"/>
  <c r="Z3379" i="2"/>
  <c r="Z3416" i="2"/>
  <c r="Z3417" i="2"/>
  <c r="Z3423" i="2"/>
  <c r="Z3429" i="2"/>
  <c r="Z3435" i="2"/>
  <c r="Z3441" i="2"/>
  <c r="Z3447" i="2"/>
  <c r="Z3449" i="2"/>
  <c r="Z3481" i="2"/>
  <c r="Z3487" i="2"/>
  <c r="Z3493" i="2"/>
  <c r="Z3499" i="2"/>
  <c r="Z3505" i="2"/>
  <c r="Z3511" i="2"/>
  <c r="Z3517" i="2"/>
  <c r="Z3523" i="2"/>
  <c r="Z3529" i="2"/>
  <c r="Z3535" i="2"/>
  <c r="Z3541" i="2"/>
  <c r="Z3547" i="2"/>
  <c r="Z3553" i="2"/>
  <c r="Z3559" i="2"/>
  <c r="Z3565" i="2"/>
  <c r="Z3571" i="2"/>
  <c r="Z3577" i="2"/>
  <c r="Z3583" i="2"/>
  <c r="Z3589" i="2"/>
  <c r="Z3594" i="2"/>
  <c r="Z3600" i="2"/>
  <c r="Z3606" i="2"/>
  <c r="Z3612" i="2"/>
  <c r="Z3748" i="2"/>
  <c r="Z3772" i="2"/>
  <c r="Z3996" i="2"/>
  <c r="Z4004" i="2"/>
  <c r="Z4033" i="2"/>
  <c r="Z1651" i="2"/>
  <c r="Z1627" i="2"/>
  <c r="Z1690" i="2"/>
  <c r="Z1574" i="2"/>
  <c r="Z1344" i="2"/>
  <c r="Z1565" i="2"/>
  <c r="Z1653" i="2"/>
  <c r="Z2611" i="2"/>
  <c r="Z2656" i="2"/>
  <c r="Z2662" i="2"/>
  <c r="Z2668" i="2"/>
  <c r="Z2674" i="2"/>
  <c r="Z2680" i="2"/>
  <c r="Z2686" i="2"/>
  <c r="Z2691" i="2"/>
  <c r="Z2697" i="2"/>
  <c r="Z2703" i="2"/>
  <c r="Z2708" i="2"/>
  <c r="Z2732" i="2"/>
  <c r="Z2754" i="2"/>
  <c r="Z2803" i="2"/>
  <c r="Z2809" i="2"/>
  <c r="Z2831" i="2"/>
  <c r="Z2837" i="2"/>
  <c r="Z2843" i="2"/>
  <c r="Z2849" i="2"/>
  <c r="Z2855" i="2"/>
  <c r="Z2873" i="2"/>
  <c r="Z3157" i="2"/>
  <c r="Z3195" i="2"/>
  <c r="Z3201" i="2"/>
  <c r="Z3207" i="2"/>
  <c r="Z3213" i="2"/>
  <c r="Z3219" i="2"/>
  <c r="Z3225" i="2"/>
  <c r="Z3231" i="2"/>
  <c r="Z3237" i="2"/>
  <c r="Z3243" i="2"/>
  <c r="Z3249" i="2"/>
  <c r="Z3255" i="2"/>
  <c r="Z3261" i="2"/>
  <c r="Z3267" i="2"/>
  <c r="Z3273" i="2"/>
  <c r="Z3279" i="2"/>
  <c r="Z3285" i="2"/>
  <c r="Z3291" i="2"/>
  <c r="Z3297" i="2"/>
  <c r="Z3303" i="2"/>
  <c r="Z3309" i="2"/>
  <c r="Z3314" i="2"/>
  <c r="Z3320" i="2"/>
  <c r="Z3326" i="2"/>
  <c r="Z3332" i="2"/>
  <c r="Z3338" i="2"/>
  <c r="Z3344" i="2"/>
  <c r="Z3350" i="2"/>
  <c r="Z3393" i="2"/>
  <c r="Z3399" i="2"/>
  <c r="Z3404" i="2"/>
  <c r="Z3410" i="2"/>
  <c r="Z3418" i="2"/>
  <c r="Z3430" i="2"/>
  <c r="Z3463" i="2"/>
  <c r="Z3590" i="2"/>
  <c r="Z3607" i="2"/>
  <c r="Z3661" i="2"/>
  <c r="Z3667" i="2"/>
  <c r="Z3673" i="2"/>
  <c r="Z3679" i="2"/>
  <c r="Z3685" i="2"/>
  <c r="Z3691" i="2"/>
  <c r="Z3697" i="2"/>
  <c r="Z3703" i="2"/>
  <c r="Z3709" i="2"/>
  <c r="Z3715" i="2"/>
  <c r="Z3720" i="2"/>
  <c r="Z3726" i="2"/>
  <c r="Z3732" i="2"/>
  <c r="Z3738" i="2"/>
  <c r="Z3743" i="2"/>
  <c r="Z3749" i="2"/>
  <c r="Z3878" i="2"/>
  <c r="Z4039" i="2"/>
  <c r="Z4045" i="2"/>
  <c r="Z1335" i="2"/>
  <c r="Z1444" i="2"/>
  <c r="Z1503" i="2"/>
  <c r="Z1689" i="2"/>
  <c r="Z1433" i="2"/>
  <c r="Z1490" i="2"/>
  <c r="Z1502" i="2"/>
  <c r="Z1364" i="2"/>
  <c r="Z1683" i="2"/>
  <c r="Z1356" i="2"/>
  <c r="Z1738" i="2"/>
  <c r="Z1447" i="2"/>
  <c r="Z1684" i="2"/>
  <c r="Z1563" i="2"/>
  <c r="Z1336" i="2"/>
  <c r="Z1631" i="2"/>
  <c r="Z1541" i="2"/>
  <c r="Z1372" i="2"/>
  <c r="Z1569" i="2"/>
  <c r="Z2306" i="2"/>
  <c r="Z2502" i="2"/>
  <c r="Z2514" i="2"/>
  <c r="Z2520" i="2"/>
  <c r="Z2526" i="2"/>
  <c r="Z2532" i="2"/>
  <c r="Z2538" i="2"/>
  <c r="Z2544" i="2"/>
  <c r="Z2550" i="2"/>
  <c r="Z2556" i="2"/>
  <c r="Z2568" i="2"/>
  <c r="Z2581" i="2"/>
  <c r="Z2587" i="2"/>
  <c r="Z2593" i="2"/>
  <c r="Z2599" i="2"/>
  <c r="Z2605" i="2"/>
  <c r="Z2638" i="2"/>
  <c r="Z2644" i="2"/>
  <c r="Z2650" i="2"/>
  <c r="Z2657" i="2"/>
  <c r="Z2698" i="2"/>
  <c r="Z2743" i="2"/>
  <c r="Z2748" i="2"/>
  <c r="Z2763" i="2"/>
  <c r="Z2769" i="2"/>
  <c r="Z2774" i="2"/>
  <c r="Z2780" i="2"/>
  <c r="Z2786" i="2"/>
  <c r="Z2792" i="2"/>
  <c r="Z2798" i="2"/>
  <c r="Z2804" i="2"/>
  <c r="Z2810" i="2"/>
  <c r="Z2832" i="2"/>
  <c r="Z2838" i="2"/>
  <c r="Z2844" i="2"/>
  <c r="Z2850" i="2"/>
  <c r="Z2884" i="2"/>
  <c r="Z2895" i="2"/>
  <c r="Z2918" i="2"/>
  <c r="Z2924" i="2"/>
  <c r="Z2930" i="2"/>
  <c r="Z2936" i="2"/>
  <c r="Z2942" i="2"/>
  <c r="Z2984" i="2"/>
  <c r="Z2990" i="2"/>
  <c r="Z2996" i="2"/>
  <c r="Z3002" i="2"/>
  <c r="Z3008" i="2"/>
  <c r="Z3014" i="2"/>
  <c r="Z3020" i="2"/>
  <c r="Z3026" i="2"/>
  <c r="Z3032" i="2"/>
  <c r="Z3038" i="2"/>
  <c r="Z3044" i="2"/>
  <c r="Z3050" i="2"/>
  <c r="Z3056" i="2"/>
  <c r="Z3062" i="2"/>
  <c r="Z3068" i="2"/>
  <c r="Z3074" i="2"/>
  <c r="Z3080" i="2"/>
  <c r="Z3086" i="2"/>
  <c r="Z3092" i="2"/>
  <c r="Z3098" i="2"/>
  <c r="Z3104" i="2"/>
  <c r="Z3110" i="2"/>
  <c r="Z3116" i="2"/>
  <c r="Z3122" i="2"/>
  <c r="Z3128" i="2"/>
  <c r="Z3134" i="2"/>
  <c r="Z3140" i="2"/>
  <c r="Z3146" i="2"/>
  <c r="Z3152" i="2"/>
  <c r="Z3166" i="2"/>
  <c r="Z3172" i="2"/>
  <c r="Z3315" i="2"/>
  <c r="Z3327" i="2"/>
  <c r="Z3333" i="2"/>
  <c r="Z3339" i="2"/>
  <c r="Z3345" i="2"/>
  <c r="Z3363" i="2"/>
  <c r="Z3369" i="2"/>
  <c r="Z3375" i="2"/>
  <c r="Z3381" i="2"/>
  <c r="Z3387" i="2"/>
  <c r="Z3411" i="2"/>
  <c r="Z3451" i="2"/>
  <c r="Z3452" i="2"/>
  <c r="Z3638" i="2"/>
  <c r="Z3686" i="2"/>
  <c r="Z3692" i="2"/>
  <c r="Z3698" i="2"/>
  <c r="Z3704" i="2"/>
  <c r="Z3710" i="2"/>
  <c r="Z3721" i="2"/>
  <c r="Z3727" i="2"/>
  <c r="Z3733" i="2"/>
  <c r="Z3739" i="2"/>
  <c r="Z3744" i="2"/>
  <c r="Z3774" i="2"/>
  <c r="Z3801" i="2"/>
  <c r="Z3807" i="2"/>
  <c r="Z3813" i="2"/>
  <c r="Z3819" i="2"/>
  <c r="Z3825" i="2"/>
  <c r="Z3831" i="2"/>
  <c r="Z3837" i="2"/>
  <c r="Z3843" i="2"/>
  <c r="Z3849" i="2"/>
  <c r="Z3855" i="2"/>
  <c r="Z3861" i="2"/>
  <c r="Z3867" i="2"/>
  <c r="Z3873" i="2"/>
  <c r="Z3879" i="2"/>
  <c r="Z3897" i="2"/>
  <c r="Z3909" i="2"/>
  <c r="Z3915" i="2"/>
  <c r="Z3921" i="2"/>
  <c r="Z3927" i="2"/>
  <c r="Z3931" i="2"/>
  <c r="Z3937" i="2"/>
  <c r="Z3943" i="2"/>
  <c r="Z3949" i="2"/>
  <c r="Z3955" i="2"/>
  <c r="Z4011" i="2"/>
  <c r="Z4046" i="2"/>
  <c r="Z1340" i="2"/>
  <c r="Z1508" i="2"/>
  <c r="Z1524" i="2"/>
  <c r="Z1315" i="2"/>
  <c r="Z1550" i="2"/>
  <c r="Z1546" i="2"/>
  <c r="Z1613" i="2"/>
  <c r="Z1520" i="2"/>
  <c r="R4" i="2"/>
  <c r="Z14" i="2"/>
  <c r="P14" i="2"/>
  <c r="R14" i="2"/>
  <c r="P262" i="2"/>
  <c r="R262" i="2"/>
  <c r="Z1566" i="2"/>
  <c r="Z1604" i="2"/>
  <c r="Z1406" i="2"/>
  <c r="Z1297" i="2"/>
  <c r="Z1568" i="2"/>
  <c r="Z1572" i="2"/>
  <c r="Z1354" i="2"/>
  <c r="Z1611" i="2"/>
  <c r="Z1346" i="2"/>
  <c r="Z1306" i="2"/>
  <c r="Z1526" i="2"/>
  <c r="Z1659" i="2"/>
  <c r="Z1491" i="2"/>
  <c r="Z1639" i="2"/>
  <c r="Z1628" i="2"/>
  <c r="Z1617" i="2"/>
  <c r="Z1523" i="2"/>
  <c r="Z1697" i="2"/>
  <c r="Z3993" i="2"/>
  <c r="Z1755" i="2"/>
  <c r="Z771" i="2"/>
  <c r="Z156" i="2"/>
  <c r="Z2666" i="2"/>
  <c r="Z3439" i="2"/>
  <c r="Z3353" i="2"/>
  <c r="Z277" i="2"/>
  <c r="Z578" i="2"/>
  <c r="Z744" i="2"/>
  <c r="Z1828" i="2"/>
  <c r="Z2088" i="2"/>
  <c r="Z2778" i="2"/>
  <c r="Z421" i="2"/>
  <c r="Z564" i="2"/>
  <c r="Z2562" i="2"/>
  <c r="Z693" i="2"/>
  <c r="Z748" i="2"/>
  <c r="Z1758" i="2"/>
  <c r="Z1781" i="2"/>
  <c r="Z2120" i="2"/>
  <c r="Z2220" i="2"/>
  <c r="Z2559" i="2"/>
  <c r="Z2956" i="2"/>
  <c r="Z238" i="2"/>
  <c r="Z346" i="2"/>
  <c r="Z355" i="2"/>
  <c r="Z678" i="2"/>
  <c r="Z710" i="2"/>
  <c r="Z732" i="2"/>
  <c r="Z188" i="2"/>
  <c r="Z381" i="2"/>
  <c r="Z408" i="2"/>
  <c r="Z469" i="2"/>
  <c r="Z716" i="2"/>
  <c r="Z423" i="2"/>
  <c r="Z438" i="2"/>
  <c r="Z460" i="2"/>
  <c r="Z597" i="2"/>
  <c r="Z1630" i="2"/>
  <c r="Z1830" i="2"/>
  <c r="Z2157" i="2"/>
  <c r="Z3382" i="2"/>
  <c r="Z3443" i="2"/>
  <c r="Z1894" i="2"/>
  <c r="Z2773" i="2"/>
  <c r="Z3163" i="2"/>
  <c r="Z3405" i="2"/>
  <c r="Z1455" i="2"/>
  <c r="Z1057" i="2"/>
  <c r="Z2663" i="2"/>
  <c r="Z2672" i="2"/>
  <c r="Z194" i="2"/>
  <c r="Z292" i="2"/>
  <c r="Z301" i="2"/>
  <c r="Z444" i="2"/>
  <c r="Z613" i="2"/>
  <c r="Z711" i="2"/>
  <c r="Z229" i="2"/>
  <c r="Z658" i="2"/>
  <c r="Z752" i="2"/>
  <c r="Z759" i="2"/>
  <c r="Z772" i="2"/>
  <c r="Z49" i="2"/>
  <c r="Z145" i="2"/>
  <c r="Z184" i="2"/>
  <c r="Z247" i="2"/>
  <c r="Z426" i="2"/>
  <c r="Z430" i="2"/>
  <c r="Z607" i="2"/>
  <c r="Z750" i="2"/>
  <c r="Z760" i="2"/>
  <c r="Z1036" i="2"/>
  <c r="Z1123" i="2"/>
  <c r="Z1150" i="2"/>
  <c r="Z2243" i="2"/>
  <c r="Z1119" i="2"/>
  <c r="Z1141" i="2"/>
  <c r="Z1910" i="2"/>
  <c r="Z2103" i="2"/>
  <c r="Z1153" i="2"/>
  <c r="Z1918" i="2"/>
  <c r="Z2085" i="2"/>
  <c r="Z2106" i="2"/>
  <c r="Z2627" i="2"/>
  <c r="Z2874" i="2"/>
  <c r="Z2877" i="2"/>
  <c r="Z3910" i="2"/>
  <c r="Z3895" i="2"/>
  <c r="Z2823" i="2"/>
  <c r="Z2574" i="2"/>
  <c r="Z3331" i="2"/>
  <c r="Z3581" i="2"/>
  <c r="Z3791" i="2"/>
  <c r="Z3890" i="2"/>
  <c r="Z122" i="2"/>
  <c r="Z134" i="2"/>
  <c r="Z173" i="2"/>
  <c r="Z181" i="2"/>
  <c r="Z385" i="2"/>
  <c r="Z414" i="2"/>
  <c r="Z447" i="2"/>
  <c r="Z457" i="2"/>
  <c r="Z467" i="2"/>
  <c r="Z522" i="2"/>
  <c r="Z540" i="2"/>
  <c r="Z570" i="2"/>
  <c r="Z576" i="2"/>
  <c r="Z591" i="2"/>
  <c r="Z696" i="2"/>
  <c r="Z734" i="2"/>
  <c r="Z774" i="2"/>
  <c r="Z762" i="2"/>
  <c r="Z769" i="2"/>
  <c r="Z10" i="2"/>
  <c r="Z165" i="2"/>
  <c r="Z376" i="2"/>
  <c r="Z728" i="2"/>
  <c r="Z742" i="2"/>
  <c r="Z775" i="2"/>
  <c r="Z446" i="2"/>
  <c r="Z465" i="2"/>
  <c r="Z583" i="2"/>
  <c r="Z763" i="2"/>
  <c r="Z185" i="2"/>
  <c r="Z399" i="2"/>
  <c r="Z403" i="2"/>
  <c r="Z458" i="2"/>
  <c r="Z468" i="2"/>
  <c r="Z473" i="2"/>
  <c r="Z507" i="2"/>
  <c r="Z516" i="2"/>
  <c r="Z552" i="2"/>
  <c r="Z656" i="2"/>
  <c r="Z666" i="2"/>
  <c r="Z698" i="2"/>
  <c r="Z714" i="2"/>
  <c r="Z729" i="2"/>
  <c r="Z31" i="2"/>
  <c r="Z59" i="2"/>
  <c r="Z64" i="2"/>
  <c r="Z161" i="2"/>
  <c r="Z199" i="2"/>
  <c r="Z390" i="2"/>
  <c r="Z394" i="2"/>
  <c r="Z412" i="2"/>
  <c r="Z417" i="2"/>
  <c r="Z454" i="2"/>
  <c r="Z571" i="2"/>
  <c r="Z601" i="2"/>
  <c r="Z692" i="2"/>
  <c r="Z768" i="2"/>
  <c r="Z1108" i="2"/>
  <c r="Z1130" i="2"/>
  <c r="Z1030" i="2"/>
  <c r="Z1060" i="2"/>
  <c r="Z1093" i="2"/>
  <c r="Z1128" i="2"/>
  <c r="Z1132" i="2"/>
  <c r="Z1135" i="2"/>
  <c r="Z1155" i="2"/>
  <c r="Z1019" i="2"/>
  <c r="Z1051" i="2"/>
  <c r="Z1072" i="2"/>
  <c r="Z1081" i="2"/>
  <c r="Z1118" i="2"/>
  <c r="Z1620" i="2"/>
  <c r="Z1699" i="2"/>
  <c r="Z1711" i="2"/>
  <c r="Z1727" i="2"/>
  <c r="Z1742" i="2"/>
  <c r="Z1853" i="2"/>
  <c r="Z1797" i="2"/>
  <c r="Z1794" i="2"/>
  <c r="Z1685" i="2"/>
  <c r="Z1702" i="2"/>
  <c r="Z1740" i="2"/>
  <c r="Z1607" i="2"/>
  <c r="Z1624" i="2"/>
  <c r="Z1714" i="2"/>
  <c r="Z2057" i="2"/>
  <c r="Z2091" i="2"/>
  <c r="Z2108" i="2"/>
  <c r="Z2235" i="2"/>
  <c r="Z2601" i="2"/>
  <c r="Z2045" i="2"/>
  <c r="Z2066" i="2"/>
  <c r="Z2082" i="2"/>
  <c r="Z2100" i="2"/>
  <c r="Z2031" i="2"/>
  <c r="Z2097" i="2"/>
  <c r="Z2545" i="2"/>
  <c r="Z2583" i="2"/>
  <c r="Z2701" i="2"/>
  <c r="Z2025" i="2"/>
  <c r="Z2094" i="2"/>
  <c r="Z2196" i="2"/>
  <c r="Z2233" i="2"/>
  <c r="Z2238" i="2"/>
  <c r="Z2549" i="2"/>
  <c r="Z2755" i="2"/>
  <c r="Z2771" i="2"/>
  <c r="Z2779" i="2"/>
  <c r="Z2926" i="2"/>
  <c r="Z2941" i="2"/>
  <c r="Z3142" i="2"/>
  <c r="Z3394" i="2"/>
  <c r="Z3398" i="2"/>
  <c r="Z3419" i="2"/>
  <c r="Z3349" i="2"/>
  <c r="Z2836" i="2"/>
  <c r="Z2935" i="2"/>
  <c r="Z3148" i="2"/>
  <c r="Z2859" i="2"/>
  <c r="Z2889" i="2"/>
  <c r="Z3386" i="2"/>
  <c r="Z3358" i="2"/>
  <c r="Z2901" i="2"/>
  <c r="Z2917" i="2"/>
  <c r="Z2950" i="2"/>
  <c r="Z3616" i="2"/>
  <c r="Z3619" i="2"/>
  <c r="Z3625" i="2"/>
  <c r="Z3803" i="2"/>
  <c r="Z4020" i="2"/>
  <c r="Z3636" i="2"/>
  <c r="Z3827" i="2"/>
  <c r="Z3842" i="2"/>
  <c r="Z3752" i="2"/>
  <c r="Z4034" i="2"/>
  <c r="Z1593" i="2"/>
  <c r="Z3572" i="2"/>
  <c r="Z3815" i="2"/>
  <c r="Z3884" i="2"/>
  <c r="Z3904" i="2"/>
  <c r="Z4023" i="2"/>
  <c r="Z3621" i="2"/>
  <c r="Z3753" i="2"/>
  <c r="Z3761" i="2"/>
  <c r="Z3783" i="2"/>
  <c r="Z3824" i="2"/>
  <c r="Z3891" i="2"/>
  <c r="Z6" i="2"/>
  <c r="Z22" i="2"/>
  <c r="Z65" i="2"/>
  <c r="Z67" i="2"/>
  <c r="Z71" i="2"/>
  <c r="Z73" i="2"/>
  <c r="Z77" i="2"/>
  <c r="Z79" i="2"/>
  <c r="Z128" i="2"/>
  <c r="Z144" i="2"/>
  <c r="Z158" i="2"/>
  <c r="Z164" i="2"/>
  <c r="Z176" i="2"/>
  <c r="Z190" i="2"/>
  <c r="Z208" i="2"/>
  <c r="Z153" i="2"/>
  <c r="Z191" i="2"/>
  <c r="Z232" i="2"/>
  <c r="Z13" i="2"/>
  <c r="Z56" i="2"/>
  <c r="Z212" i="2"/>
  <c r="Z68" i="2"/>
  <c r="Z74" i="2"/>
  <c r="Z166" i="2"/>
  <c r="Z155" i="2"/>
  <c r="Z172" i="2"/>
  <c r="Z62" i="2"/>
  <c r="Z203" i="2"/>
  <c r="Z140" i="2"/>
  <c r="Z170" i="2"/>
  <c r="Z206" i="2"/>
  <c r="Z220" i="2"/>
  <c r="Z259" i="2"/>
  <c r="Z283" i="2"/>
  <c r="Z313" i="2"/>
  <c r="Z337" i="2"/>
  <c r="Z367" i="2"/>
  <c r="Z372" i="2"/>
  <c r="Z379" i="2"/>
  <c r="Z388" i="2"/>
  <c r="Z397" i="2"/>
  <c r="Z406" i="2"/>
  <c r="Z415" i="2"/>
  <c r="Z424" i="2"/>
  <c r="Z433" i="2"/>
  <c r="Z474" i="2"/>
  <c r="Z531" i="2"/>
  <c r="Z575" i="2"/>
  <c r="Z592" i="2"/>
  <c r="Z603" i="2"/>
  <c r="Z664" i="2"/>
  <c r="Z676" i="2"/>
  <c r="Z687" i="2"/>
  <c r="Z699" i="2"/>
  <c r="Z702" i="2"/>
  <c r="Z705" i="2"/>
  <c r="Z743" i="2"/>
  <c r="Z745" i="2"/>
  <c r="Z747" i="2"/>
  <c r="Z765" i="2"/>
  <c r="Z737" i="2"/>
  <c r="Z286" i="2"/>
  <c r="Z340" i="2"/>
  <c r="Z378" i="2"/>
  <c r="Z387" i="2"/>
  <c r="Z396" i="2"/>
  <c r="Z405" i="2"/>
  <c r="Z669" i="2"/>
  <c r="Z295" i="2"/>
  <c r="Z349" i="2"/>
  <c r="Z373" i="2"/>
  <c r="Z382" i="2"/>
  <c r="Z391" i="2"/>
  <c r="Z400" i="2"/>
  <c r="Z409" i="2"/>
  <c r="Z418" i="2"/>
  <c r="Z427" i="2"/>
  <c r="Z449" i="2"/>
  <c r="Z464" i="2"/>
  <c r="Z589" i="2"/>
  <c r="Z673" i="2"/>
  <c r="Z726" i="2"/>
  <c r="Z755" i="2"/>
  <c r="Z757" i="2"/>
  <c r="Z241" i="2"/>
  <c r="Z250" i="2"/>
  <c r="Z304" i="2"/>
  <c r="Z358" i="2"/>
  <c r="Z375" i="2"/>
  <c r="Z384" i="2"/>
  <c r="Z393" i="2"/>
  <c r="Z402" i="2"/>
  <c r="Z411" i="2"/>
  <c r="Z420" i="2"/>
  <c r="Z440" i="2"/>
  <c r="Z537" i="2"/>
  <c r="Z546" i="2"/>
  <c r="Z558" i="2"/>
  <c r="Z573" i="2"/>
  <c r="Z588" i="2"/>
  <c r="Z609" i="2"/>
  <c r="Z690" i="2"/>
  <c r="Z708" i="2"/>
  <c r="Z717" i="2"/>
  <c r="Z720" i="2"/>
  <c r="Z723" i="2"/>
  <c r="Z735" i="2"/>
  <c r="Z740" i="2"/>
  <c r="Z1048" i="2"/>
  <c r="Z1066" i="2"/>
  <c r="Z1158" i="2"/>
  <c r="Z1638" i="2"/>
  <c r="Z1644" i="2"/>
  <c r="Z1657" i="2"/>
  <c r="Z1663" i="2"/>
  <c r="Z1768" i="2"/>
  <c r="Z1770" i="2"/>
  <c r="Z1788" i="2"/>
  <c r="Z1889" i="2"/>
  <c r="Z1893" i="2"/>
  <c r="Z1886" i="2"/>
  <c r="Z1761" i="2"/>
  <c r="Z1033" i="2"/>
  <c r="Z1114" i="2"/>
  <c r="Z1127" i="2"/>
  <c r="Z1138" i="2"/>
  <c r="Z1602" i="2"/>
  <c r="Z1648" i="2"/>
  <c r="Z1667" i="2"/>
  <c r="Z1678" i="2"/>
  <c r="Z1842" i="2"/>
  <c r="Z1854" i="2"/>
  <c r="Z1803" i="2"/>
  <c r="Z1818" i="2"/>
  <c r="Z1821" i="2"/>
  <c r="Z1824" i="2"/>
  <c r="Z1850" i="2"/>
  <c r="Z2081" i="2"/>
  <c r="Z2240" i="2"/>
  <c r="Z2552" i="2"/>
  <c r="Z2560" i="2"/>
  <c r="Z2573" i="2"/>
  <c r="Z2016" i="2"/>
  <c r="Z2063" i="2"/>
  <c r="Z2125" i="2"/>
  <c r="Z2131" i="2"/>
  <c r="Z2511" i="2"/>
  <c r="Z2537" i="2"/>
  <c r="Z2540" i="2"/>
  <c r="Z2493" i="2"/>
  <c r="Z2052" i="2"/>
  <c r="Z2202" i="2"/>
  <c r="Z2484" i="2"/>
  <c r="Z2566" i="2"/>
  <c r="Z2039" i="2"/>
  <c r="Z2043" i="2"/>
  <c r="Z2048" i="2"/>
  <c r="Z2054" i="2"/>
  <c r="Z2060" i="2"/>
  <c r="Z2075" i="2"/>
  <c r="Z2122" i="2"/>
  <c r="Z2128" i="2"/>
  <c r="Z2197" i="2"/>
  <c r="Z2253" i="2"/>
  <c r="Z2558" i="2"/>
  <c r="Z2551" i="2"/>
  <c r="Z2586" i="2"/>
  <c r="Z2604" i="2"/>
  <c r="Z2618" i="2"/>
  <c r="Z2651" i="2"/>
  <c r="Z2692" i="2"/>
  <c r="Z2729" i="2"/>
  <c r="Z2737" i="2"/>
  <c r="Z2828" i="2"/>
  <c r="Z2842" i="2"/>
  <c r="Z2805" i="2"/>
  <c r="Z2811" i="2"/>
  <c r="Z2621" i="2"/>
  <c r="Z2630" i="2"/>
  <c r="Z2642" i="2"/>
  <c r="Z2706" i="2"/>
  <c r="Z2747" i="2"/>
  <c r="Z2758" i="2"/>
  <c r="Z2817" i="2"/>
  <c r="Z2851" i="2"/>
  <c r="Z2854" i="2"/>
  <c r="Z2891" i="2"/>
  <c r="Z2961" i="2"/>
  <c r="Z2582" i="2"/>
  <c r="Z2594" i="2"/>
  <c r="Z2600" i="2"/>
  <c r="Z2636" i="2"/>
  <c r="Z2645" i="2"/>
  <c r="Z2784" i="2"/>
  <c r="Z2796" i="2"/>
  <c r="Z2883" i="2"/>
  <c r="Z2563" i="2"/>
  <c r="Z2569" i="2"/>
  <c r="Z2580" i="2"/>
  <c r="Z2598" i="2"/>
  <c r="Z2833" i="2"/>
  <c r="Z2845" i="2"/>
  <c r="Z2904" i="2"/>
  <c r="Z2898" i="2"/>
  <c r="Z2907" i="2"/>
  <c r="Z2910" i="2"/>
  <c r="Z2969" i="2"/>
  <c r="Z3130" i="2"/>
  <c r="Z3151" i="2"/>
  <c r="Z3161" i="2"/>
  <c r="Z3136" i="2"/>
  <c r="Z2867" i="2"/>
  <c r="Z2965" i="2"/>
  <c r="Z3156" i="2"/>
  <c r="Z3158" i="2"/>
  <c r="Z3356" i="2"/>
  <c r="Z3377" i="2"/>
  <c r="Z3389" i="2"/>
  <c r="Z3530" i="2"/>
  <c r="Z3595" i="2"/>
  <c r="Z3633" i="2"/>
  <c r="Z3782" i="2"/>
  <c r="Z3771" i="2"/>
  <c r="Z3337" i="2"/>
  <c r="Z3355" i="2"/>
  <c r="Z3368" i="2"/>
  <c r="Z3388" i="2"/>
  <c r="Z3395" i="2"/>
  <c r="Z3421" i="2"/>
  <c r="Z3425" i="2"/>
  <c r="Z3433" i="2"/>
  <c r="Z3466" i="2"/>
  <c r="Z3630" i="2"/>
  <c r="Z3364" i="2"/>
  <c r="Z3371" i="2"/>
  <c r="Z3374" i="2"/>
  <c r="Z3391" i="2"/>
  <c r="Z3409" i="2"/>
  <c r="Z3437" i="2"/>
  <c r="Z3587" i="2"/>
  <c r="Z3598" i="2"/>
  <c r="Z3604" i="2"/>
  <c r="Z3613" i="2"/>
  <c r="Z3631" i="2"/>
  <c r="Z3747" i="2"/>
  <c r="Z3770" i="2"/>
  <c r="Z3778" i="2"/>
  <c r="Z3789" i="2"/>
  <c r="Z3818" i="2"/>
  <c r="Z3854" i="2"/>
  <c r="Z1488" i="2"/>
  <c r="Z3836" i="2"/>
  <c r="Z3889" i="2"/>
  <c r="Z4003" i="2"/>
  <c r="Z3762" i="2"/>
  <c r="Z3766" i="2"/>
  <c r="Z3795" i="2"/>
  <c r="Z3806" i="2"/>
  <c r="Z3830" i="2"/>
  <c r="Z3866" i="2"/>
  <c r="Z3887" i="2"/>
  <c r="Z3985" i="2"/>
  <c r="Z4000" i="2"/>
  <c r="Z4014" i="2"/>
  <c r="Z1367" i="2"/>
  <c r="Z3901" i="2"/>
  <c r="Z1387" i="2"/>
  <c r="Z3750" i="2"/>
  <c r="Z3790" i="2"/>
  <c r="Z3800" i="2"/>
  <c r="Z3845" i="2"/>
  <c r="Z3848" i="2"/>
  <c r="Z3860" i="2"/>
  <c r="Z3863" i="2"/>
  <c r="Z3872" i="2"/>
  <c r="Z3961" i="2"/>
  <c r="Z3964" i="2"/>
  <c r="Z3982" i="2"/>
  <c r="Z3999" i="2"/>
  <c r="Z1496" i="2"/>
  <c r="Z1309" i="2"/>
  <c r="Z1435" i="2"/>
  <c r="Z1737" i="2"/>
  <c r="Z43" i="2"/>
  <c r="Z28" i="2"/>
  <c r="Z40" i="2"/>
  <c r="Z61" i="2"/>
  <c r="Z16" i="2"/>
  <c r="Z25" i="2"/>
  <c r="Z34" i="2"/>
  <c r="Z53" i="2"/>
  <c r="Z162" i="2"/>
  <c r="Z182" i="2"/>
  <c r="Z200" i="2"/>
  <c r="Z435" i="2"/>
  <c r="Z439" i="2"/>
  <c r="Z451" i="2"/>
  <c r="Z455" i="2"/>
  <c r="Z513" i="2"/>
  <c r="Z528" i="2"/>
  <c r="Z543" i="2"/>
  <c r="Z579" i="2"/>
  <c r="Z661" i="2"/>
  <c r="Z679" i="2"/>
  <c r="Z684" i="2"/>
  <c r="Z689" i="2"/>
  <c r="Z695" i="2"/>
  <c r="Z701" i="2"/>
  <c r="Z707" i="2"/>
  <c r="Z713" i="2"/>
  <c r="Z719" i="2"/>
  <c r="Z725" i="2"/>
  <c r="Z731" i="2"/>
  <c r="Z746" i="2"/>
  <c r="Z751" i="2"/>
  <c r="Z756" i="2"/>
  <c r="Z1069" i="2"/>
  <c r="Z1063" i="2"/>
  <c r="Z1096" i="2"/>
  <c r="Z1099" i="2"/>
  <c r="Z519" i="2"/>
  <c r="Z534" i="2"/>
  <c r="Z1022" i="2"/>
  <c r="Z1090" i="2"/>
  <c r="Z1107" i="2"/>
  <c r="Z209" i="2"/>
  <c r="Z223" i="2"/>
  <c r="Z1024" i="2"/>
  <c r="Z1027" i="2"/>
  <c r="Z1062" i="2"/>
  <c r="Z600" i="2"/>
  <c r="Z606" i="2"/>
  <c r="Z612" i="2"/>
  <c r="Z1087" i="2"/>
  <c r="Z1102" i="2"/>
  <c r="Z19" i="2"/>
  <c r="Z37" i="2"/>
  <c r="Z63" i="2"/>
  <c r="Z66" i="2"/>
  <c r="Z69" i="2"/>
  <c r="Z72" i="2"/>
  <c r="Z75" i="2"/>
  <c r="Z78" i="2"/>
  <c r="Z147" i="2"/>
  <c r="Z179" i="2"/>
  <c r="Z197" i="2"/>
  <c r="Z215" i="2"/>
  <c r="Z217" i="2"/>
  <c r="Z226" i="2"/>
  <c r="Z235" i="2"/>
  <c r="Z244" i="2"/>
  <c r="Z253" i="2"/>
  <c r="Z262" i="2"/>
  <c r="Z271" i="2"/>
  <c r="Z280" i="2"/>
  <c r="Z289" i="2"/>
  <c r="Z298" i="2"/>
  <c r="Z307" i="2"/>
  <c r="Z316" i="2"/>
  <c r="Z325" i="2"/>
  <c r="Z334" i="2"/>
  <c r="Z343" i="2"/>
  <c r="Z352" i="2"/>
  <c r="Z361" i="2"/>
  <c r="Z370" i="2"/>
  <c r="Z432" i="2"/>
  <c r="Z436" i="2"/>
  <c r="Z452" i="2"/>
  <c r="Z463" i="2"/>
  <c r="Z472" i="2"/>
  <c r="Z475" i="2"/>
  <c r="Z510" i="2"/>
  <c r="Z525" i="2"/>
  <c r="Z544" i="2"/>
  <c r="Z550" i="2"/>
  <c r="Z556" i="2"/>
  <c r="Z562" i="2"/>
  <c r="Z580" i="2"/>
  <c r="Z598" i="2"/>
  <c r="Z604" i="2"/>
  <c r="Z610" i="2"/>
  <c r="Z672" i="2"/>
  <c r="Z675" i="2"/>
  <c r="Z738" i="2"/>
  <c r="Z739" i="2"/>
  <c r="Z749" i="2"/>
  <c r="Z754" i="2"/>
  <c r="Z758" i="2"/>
  <c r="Z761" i="2"/>
  <c r="Z764" i="2"/>
  <c r="Z767" i="2"/>
  <c r="Z770" i="2"/>
  <c r="Z773" i="2"/>
  <c r="Z1016" i="2"/>
  <c r="Z1042" i="2"/>
  <c r="Z1045" i="2"/>
  <c r="Z1054" i="2"/>
  <c r="Z1039" i="2"/>
  <c r="Z1078" i="2"/>
  <c r="Z1084" i="2"/>
  <c r="Z1124" i="2"/>
  <c r="Z1144" i="2"/>
  <c r="Z1728" i="2"/>
  <c r="Z1748" i="2"/>
  <c r="Z1773" i="2"/>
  <c r="Z1784" i="2"/>
  <c r="Z1787" i="2"/>
  <c r="Z1806" i="2"/>
  <c r="Z1844" i="2"/>
  <c r="Z2042" i="2"/>
  <c r="Z1798" i="2"/>
  <c r="Z1833" i="2"/>
  <c r="Z1847" i="2"/>
  <c r="Z1874" i="2"/>
  <c r="Z1880" i="2"/>
  <c r="Z1888" i="2"/>
  <c r="Z1891" i="2"/>
  <c r="Z1105" i="2"/>
  <c r="Z1767" i="2"/>
  <c r="Z1779" i="2"/>
  <c r="Z1859" i="2"/>
  <c r="Z1885" i="2"/>
  <c r="Z1786" i="2"/>
  <c r="Z1790" i="2"/>
  <c r="Z1792" i="2"/>
  <c r="Z1831" i="2"/>
  <c r="Z1771" i="2"/>
  <c r="Z1782" i="2"/>
  <c r="Z1815" i="2"/>
  <c r="Z1827" i="2"/>
  <c r="Z1843" i="2"/>
  <c r="Z1848" i="2"/>
  <c r="Z1855" i="2"/>
  <c r="Z1877" i="2"/>
  <c r="Z1883" i="2"/>
  <c r="Z1147" i="2"/>
  <c r="Z1710" i="2"/>
  <c r="Z1720" i="2"/>
  <c r="Z1778" i="2"/>
  <c r="Z1795" i="2"/>
  <c r="Z1812" i="2"/>
  <c r="Z1858" i="2"/>
  <c r="Z2019" i="2"/>
  <c r="Z2035" i="2"/>
  <c r="Z1873" i="2"/>
  <c r="Z1876" i="2"/>
  <c r="Z1879" i="2"/>
  <c r="Z1882" i="2"/>
  <c r="Z1887" i="2"/>
  <c r="Z1890" i="2"/>
  <c r="Z1839" i="2"/>
  <c r="Z1905" i="2"/>
  <c r="Z1776" i="2"/>
  <c r="Z1809" i="2"/>
  <c r="Z1837" i="2"/>
  <c r="Z1875" i="2"/>
  <c r="Z1878" i="2"/>
  <c r="Z1881" i="2"/>
  <c r="Z1884" i="2"/>
  <c r="Z2051" i="2"/>
  <c r="Z2123" i="2"/>
  <c r="Z2126" i="2"/>
  <c r="Z2129" i="2"/>
  <c r="Z2132" i="2"/>
  <c r="Z2134" i="2"/>
  <c r="Z2136" i="2"/>
  <c r="Z2138" i="2"/>
  <c r="Z2140" i="2"/>
  <c r="Z2142" i="2"/>
  <c r="Z2144" i="2"/>
  <c r="Z2146" i="2"/>
  <c r="Z2148" i="2"/>
  <c r="Z2150" i="2"/>
  <c r="Z2152" i="2"/>
  <c r="Z2154" i="2"/>
  <c r="Z2160" i="2"/>
  <c r="Z2179" i="2"/>
  <c r="Z2181" i="2"/>
  <c r="Z2183" i="2"/>
  <c r="Z2208" i="2"/>
  <c r="Z2231" i="2"/>
  <c r="Z2241" i="2"/>
  <c r="Z2256" i="2"/>
  <c r="Z2061" i="2"/>
  <c r="Z2072" i="2"/>
  <c r="Z2090" i="2"/>
  <c r="Z2099" i="2"/>
  <c r="Z2107" i="2"/>
  <c r="Z2113" i="2"/>
  <c r="Z2257" i="2"/>
  <c r="Z2164" i="2"/>
  <c r="Z2194" i="2"/>
  <c r="Z2203" i="2"/>
  <c r="Z2228" i="2"/>
  <c r="Z2230" i="2"/>
  <c r="Z2232" i="2"/>
  <c r="Z2242" i="2"/>
  <c r="Z2247" i="2"/>
  <c r="Z2255" i="2"/>
  <c r="Z2259" i="2"/>
  <c r="Z2022" i="2"/>
  <c r="Z2034" i="2"/>
  <c r="Z2040" i="2"/>
  <c r="Z2049" i="2"/>
  <c r="Z2058" i="2"/>
  <c r="Z2067" i="2"/>
  <c r="Z2069" i="2"/>
  <c r="Z2084" i="2"/>
  <c r="Z2093" i="2"/>
  <c r="Z2102" i="2"/>
  <c r="Z2110" i="2"/>
  <c r="Z2119" i="2"/>
  <c r="Z2135" i="2"/>
  <c r="Z2137" i="2"/>
  <c r="Z2141" i="2"/>
  <c r="Z2143" i="2"/>
  <c r="Z2147" i="2"/>
  <c r="Z2149" i="2"/>
  <c r="Z2153" i="2"/>
  <c r="Z2155" i="2"/>
  <c r="Z2178" i="2"/>
  <c r="Z2180" i="2"/>
  <c r="Z2028" i="2"/>
  <c r="Z2037" i="2"/>
  <c r="Z2046" i="2"/>
  <c r="Z2055" i="2"/>
  <c r="Z2064" i="2"/>
  <c r="Z2076" i="2"/>
  <c r="Z2079" i="2"/>
  <c r="Z2087" i="2"/>
  <c r="Z2096" i="2"/>
  <c r="Z2105" i="2"/>
  <c r="Z2116" i="2"/>
  <c r="Z2163" i="2"/>
  <c r="Z2198" i="2"/>
  <c r="Z2215" i="2"/>
  <c r="Z2217" i="2"/>
  <c r="Z2244" i="2"/>
  <c r="Z2258" i="2"/>
  <c r="Z2250" i="2"/>
  <c r="Z2312" i="2"/>
  <c r="Z2321" i="2"/>
  <c r="Z2330" i="2"/>
  <c r="Z2339" i="2"/>
  <c r="Z2347" i="2"/>
  <c r="Z2356" i="2"/>
  <c r="Z2365" i="2"/>
  <c r="Z2374" i="2"/>
  <c r="Z2383" i="2"/>
  <c r="Z2392" i="2"/>
  <c r="Z2401" i="2"/>
  <c r="Z2410" i="2"/>
  <c r="Z2419" i="2"/>
  <c r="Z2428" i="2"/>
  <c r="Z2437" i="2"/>
  <c r="Z2446" i="2"/>
  <c r="Z2454" i="2"/>
  <c r="Z2463" i="2"/>
  <c r="Z2472" i="2"/>
  <c r="Z2481" i="2"/>
  <c r="Z2490" i="2"/>
  <c r="Z2499" i="2"/>
  <c r="Z2508" i="2"/>
  <c r="Z2546" i="2"/>
  <c r="Z2557" i="2"/>
  <c r="Z2578" i="2"/>
  <c r="Z2595" i="2"/>
  <c r="Z2612" i="2"/>
  <c r="Z2639" i="2"/>
  <c r="Z2654" i="2"/>
  <c r="Z2681" i="2"/>
  <c r="Z2660" i="2"/>
  <c r="Z2687" i="2"/>
  <c r="Z2315" i="2"/>
  <c r="Z2324" i="2"/>
  <c r="Z2333" i="2"/>
  <c r="Z2342" i="2"/>
  <c r="Z2350" i="2"/>
  <c r="Z2359" i="2"/>
  <c r="Z2368" i="2"/>
  <c r="Z2377" i="2"/>
  <c r="Z2386" i="2"/>
  <c r="Z2395" i="2"/>
  <c r="Z2404" i="2"/>
  <c r="Z2413" i="2"/>
  <c r="Z2422" i="2"/>
  <c r="Z2431" i="2"/>
  <c r="Z2440" i="2"/>
  <c r="Z2457" i="2"/>
  <c r="Z2466" i="2"/>
  <c r="Z2475" i="2"/>
  <c r="Z2715" i="2"/>
  <c r="Z2669" i="2"/>
  <c r="Z2695" i="2"/>
  <c r="Z2723" i="2"/>
  <c r="Z2309" i="2"/>
  <c r="Z2318" i="2"/>
  <c r="Z2327" i="2"/>
  <c r="Z2336" i="2"/>
  <c r="Z2344" i="2"/>
  <c r="Z2353" i="2"/>
  <c r="Z2362" i="2"/>
  <c r="Z2371" i="2"/>
  <c r="Z2380" i="2"/>
  <c r="Z2389" i="2"/>
  <c r="Z2398" i="2"/>
  <c r="Z2407" i="2"/>
  <c r="Z2416" i="2"/>
  <c r="Z2425" i="2"/>
  <c r="Z2434" i="2"/>
  <c r="Z2443" i="2"/>
  <c r="Z2451" i="2"/>
  <c r="Z2460" i="2"/>
  <c r="Z2469" i="2"/>
  <c r="Z2478" i="2"/>
  <c r="Z2487" i="2"/>
  <c r="Z2496" i="2"/>
  <c r="Z2505" i="2"/>
  <c r="Z2518" i="2"/>
  <c r="Z2565" i="2"/>
  <c r="Z2585" i="2"/>
  <c r="Z2589" i="2"/>
  <c r="Z2603" i="2"/>
  <c r="Z2607" i="2"/>
  <c r="Z2609" i="2"/>
  <c r="Z2721" i="2"/>
  <c r="Z2524" i="2"/>
  <c r="Z2530" i="2"/>
  <c r="Z2536" i="2"/>
  <c r="Z2543" i="2"/>
  <c r="Z2555" i="2"/>
  <c r="Z2572" i="2"/>
  <c r="Z2592" i="2"/>
  <c r="Z2624" i="2"/>
  <c r="Z2675" i="2"/>
  <c r="Z2678" i="2"/>
  <c r="Z2704" i="2"/>
  <c r="Z2718" i="2"/>
  <c r="Z2726" i="2"/>
  <c r="Z2741" i="2"/>
  <c r="Z2752" i="2"/>
  <c r="Z2765" i="2"/>
  <c r="Z2785" i="2"/>
  <c r="Z2787" i="2"/>
  <c r="Z2808" i="2"/>
  <c r="Z2816" i="2"/>
  <c r="Z2827" i="2"/>
  <c r="Z2839" i="2"/>
  <c r="Z2848" i="2"/>
  <c r="Z2856" i="2"/>
  <c r="Z2861" i="2"/>
  <c r="Z2865" i="2"/>
  <c r="Z2868" i="2"/>
  <c r="Z2876" i="2"/>
  <c r="Z2882" i="2"/>
  <c r="Z2892" i="2"/>
  <c r="Z2900" i="2"/>
  <c r="Z2908" i="2"/>
  <c r="Z2913" i="2"/>
  <c r="Z2920" i="2"/>
  <c r="Z2870" i="2"/>
  <c r="Z2894" i="2"/>
  <c r="Z2947" i="2"/>
  <c r="Z2875" i="2"/>
  <c r="Z2899" i="2"/>
  <c r="Z2750" i="2"/>
  <c r="Z2775" i="2"/>
  <c r="Z2781" i="2"/>
  <c r="Z2791" i="2"/>
  <c r="Z2793" i="2"/>
  <c r="Z2802" i="2"/>
  <c r="Z2814" i="2"/>
  <c r="Z2822" i="2"/>
  <c r="Z2886" i="2"/>
  <c r="Z2888" i="2"/>
  <c r="Z2912" i="2"/>
  <c r="Z2915" i="2"/>
  <c r="Z2929" i="2"/>
  <c r="Z2890" i="2"/>
  <c r="Z2923" i="2"/>
  <c r="Z2938" i="2"/>
  <c r="Z2770" i="2"/>
  <c r="Z2799" i="2"/>
  <c r="Z2820" i="2"/>
  <c r="Z2858" i="2"/>
  <c r="Z2862" i="2"/>
  <c r="Z2879" i="2"/>
  <c r="Z2881" i="2"/>
  <c r="Z2903" i="2"/>
  <c r="Z2906" i="2"/>
  <c r="Z2944" i="2"/>
  <c r="Z2932" i="2"/>
  <c r="Z2951" i="2"/>
  <c r="Z2957" i="2"/>
  <c r="Z2962" i="2"/>
  <c r="Z3139" i="2"/>
  <c r="Z3145" i="2"/>
  <c r="Z2953" i="2"/>
  <c r="Z2959" i="2"/>
  <c r="Z2963" i="2"/>
  <c r="Z2968" i="2"/>
  <c r="Z3168" i="2"/>
  <c r="Z3171" i="2"/>
  <c r="Z3396" i="2"/>
  <c r="Z3348" i="2"/>
  <c r="Z3357" i="2"/>
  <c r="Z3365" i="2"/>
  <c r="Z3165" i="2"/>
  <c r="Z3174" i="2"/>
  <c r="Z3352" i="2"/>
  <c r="Z3362" i="2"/>
  <c r="Z3373" i="2"/>
  <c r="Z3390" i="2"/>
  <c r="Z3412" i="2"/>
  <c r="Z3322" i="2"/>
  <c r="Z3346" i="2"/>
  <c r="Z3376" i="2"/>
  <c r="Z3380" i="2"/>
  <c r="Z3133" i="2"/>
  <c r="Z3155" i="2"/>
  <c r="Z3159" i="2"/>
  <c r="Z3162" i="2"/>
  <c r="Z3321" i="2"/>
  <c r="Z3328" i="2"/>
  <c r="Z3343" i="2"/>
  <c r="Z3359" i="2"/>
  <c r="Z3370" i="2"/>
  <c r="Z3372" i="2"/>
  <c r="Z3385" i="2"/>
  <c r="Z3397" i="2"/>
  <c r="Z3400" i="2"/>
  <c r="Z3403" i="2"/>
  <c r="Z3414" i="2"/>
  <c r="Z3383" i="2"/>
  <c r="Z3406" i="2"/>
  <c r="Z3434" i="2"/>
  <c r="Z3461" i="2"/>
  <c r="Z3476" i="2"/>
  <c r="Z3485" i="2"/>
  <c r="Z3494" i="2"/>
  <c r="Z3539" i="2"/>
  <c r="Z3548" i="2"/>
  <c r="Z3557" i="2"/>
  <c r="Z3566" i="2"/>
  <c r="Z3575" i="2"/>
  <c r="Z3584" i="2"/>
  <c r="Z3593" i="2"/>
  <c r="Z3601" i="2"/>
  <c r="Z3610" i="2"/>
  <c r="Z3622" i="2"/>
  <c r="Z3628" i="2"/>
  <c r="Z3422" i="2"/>
  <c r="Z3436" i="2"/>
  <c r="Z3440" i="2"/>
  <c r="Z3450" i="2"/>
  <c r="Z3453" i="2"/>
  <c r="Z3457" i="2"/>
  <c r="Z3468" i="2"/>
  <c r="Z3471" i="2"/>
  <c r="Z3479" i="2"/>
  <c r="Z3488" i="2"/>
  <c r="Z3497" i="2"/>
  <c r="Z3542" i="2"/>
  <c r="Z3551" i="2"/>
  <c r="Z3560" i="2"/>
  <c r="Z3569" i="2"/>
  <c r="Z3578" i="2"/>
  <c r="Z3624" i="2"/>
  <c r="Z3618" i="2"/>
  <c r="Z3424" i="2"/>
  <c r="Z3428" i="2"/>
  <c r="Z3442" i="2"/>
  <c r="Z3446" i="2"/>
  <c r="Z3455" i="2"/>
  <c r="Z3462" i="2"/>
  <c r="Z3473" i="2"/>
  <c r="Z3482" i="2"/>
  <c r="Z3491" i="2"/>
  <c r="Z3500" i="2"/>
  <c r="Z3533" i="2"/>
  <c r="Z3545" i="2"/>
  <c r="Z3554" i="2"/>
  <c r="Z3563" i="2"/>
  <c r="Z3431" i="2"/>
  <c r="Z3448" i="2"/>
  <c r="Z3464" i="2"/>
  <c r="Z3536" i="2"/>
  <c r="Z3634" i="2"/>
  <c r="Z3751" i="2"/>
  <c r="Z3756" i="2"/>
  <c r="Z3765" i="2"/>
  <c r="Z3773" i="2"/>
  <c r="Z3899" i="2"/>
  <c r="Z4028" i="2"/>
  <c r="Z3768" i="2"/>
  <c r="Z3777" i="2"/>
  <c r="Z3781" i="2"/>
  <c r="Z3787" i="2"/>
  <c r="Z3788" i="2"/>
  <c r="Z3796" i="2"/>
  <c r="Z3812" i="2"/>
  <c r="Z3839" i="2"/>
  <c r="Z3869" i="2"/>
  <c r="Z3952" i="2"/>
  <c r="Z3760" i="2"/>
  <c r="Z3764" i="2"/>
  <c r="Z3639" i="2"/>
  <c r="Z3640" i="2"/>
  <c r="Z3759" i="2"/>
  <c r="Z3767" i="2"/>
  <c r="Z3776" i="2"/>
  <c r="Z3784" i="2"/>
  <c r="Z3785" i="2"/>
  <c r="Z3793" i="2"/>
  <c r="Z3794" i="2"/>
  <c r="Z3809" i="2"/>
  <c r="Z3821" i="2"/>
  <c r="Z3833" i="2"/>
  <c r="Z3851" i="2"/>
  <c r="Z3896" i="2"/>
  <c r="Z3991" i="2"/>
  <c r="Z3627" i="2"/>
  <c r="Z3637" i="2"/>
  <c r="Z3779" i="2"/>
  <c r="Z3792" i="2"/>
  <c r="Z3973" i="2"/>
  <c r="Z4005" i="2"/>
  <c r="Z3885" i="2"/>
  <c r="Z3892" i="2"/>
  <c r="Z3894" i="2"/>
  <c r="Z4040" i="2"/>
  <c r="Z3967" i="2"/>
  <c r="Z4008" i="2"/>
  <c r="Z4031" i="2"/>
  <c r="Z3970" i="2"/>
  <c r="Z1694" i="2"/>
  <c r="Z3898" i="2"/>
  <c r="Z3907" i="2"/>
  <c r="Z3988" i="2"/>
  <c r="Z4002" i="2"/>
  <c r="Z4017" i="2"/>
  <c r="Z1370" i="2"/>
  <c r="Z4037" i="2"/>
  <c r="Z1384" i="2"/>
  <c r="Z1298" i="2"/>
  <c r="Z1299" i="2"/>
  <c r="Z1551" i="2"/>
  <c r="Z3958" i="2"/>
  <c r="Z3976" i="2"/>
  <c r="Z3979" i="2"/>
  <c r="Z1365" i="2"/>
  <c r="Z1438" i="2"/>
  <c r="Z1361" i="2"/>
  <c r="Z1557" i="2"/>
  <c r="Z4" i="2"/>
  <c r="Z82" i="2"/>
  <c r="Z85" i="2"/>
  <c r="Z90" i="2"/>
  <c r="Z93" i="2"/>
  <c r="Z96" i="2"/>
  <c r="Z99" i="2"/>
  <c r="Z102" i="2"/>
  <c r="Z105" i="2"/>
  <c r="Z108" i="2"/>
  <c r="Z111" i="2"/>
  <c r="Z114" i="2"/>
  <c r="Z117" i="2"/>
  <c r="Z80" i="2"/>
  <c r="Z83" i="2"/>
  <c r="Z86" i="2"/>
  <c r="Z88" i="2"/>
  <c r="Z91" i="2"/>
  <c r="Z94" i="2"/>
  <c r="Z97" i="2"/>
  <c r="Z100" i="2"/>
  <c r="Z103" i="2"/>
  <c r="Z106" i="2"/>
  <c r="Z109" i="2"/>
  <c r="Z112" i="2"/>
  <c r="Z115" i="2"/>
  <c r="Z118" i="2"/>
  <c r="Z124" i="2"/>
  <c r="Z130" i="2"/>
  <c r="Z136" i="2"/>
  <c r="P4" i="2"/>
  <c r="Z119" i="2"/>
  <c r="Z125" i="2"/>
  <c r="Z131" i="2"/>
  <c r="Z137" i="2"/>
  <c r="Z142" i="2"/>
  <c r="Z476" i="2"/>
  <c r="Z479" i="2"/>
  <c r="Z482" i="2"/>
  <c r="Z485" i="2"/>
  <c r="Z488" i="2"/>
  <c r="Z491" i="2"/>
  <c r="Z494" i="2"/>
  <c r="Z497" i="2"/>
  <c r="Z500" i="2"/>
  <c r="Z503" i="2"/>
  <c r="Z506" i="2"/>
  <c r="Z509" i="2"/>
  <c r="Z512" i="2"/>
  <c r="Z515" i="2"/>
  <c r="Z518" i="2"/>
  <c r="Z524" i="2"/>
  <c r="Z527" i="2"/>
  <c r="Z530" i="2"/>
  <c r="Z533" i="2"/>
  <c r="Z536" i="2"/>
  <c r="Z539" i="2"/>
  <c r="Z568" i="2"/>
  <c r="Z577" i="2"/>
  <c r="Z586" i="2"/>
  <c r="Z477" i="2"/>
  <c r="Z480" i="2"/>
  <c r="Z483" i="2"/>
  <c r="Z486" i="2"/>
  <c r="Z489" i="2"/>
  <c r="Z492" i="2"/>
  <c r="Z495" i="2"/>
  <c r="Z498" i="2"/>
  <c r="Z501" i="2"/>
  <c r="Z504" i="2"/>
  <c r="Z167" i="2"/>
  <c r="Z218" i="2"/>
  <c r="Z221" i="2"/>
  <c r="Z224" i="2"/>
  <c r="Z227" i="2"/>
  <c r="Z230" i="2"/>
  <c r="Z233" i="2"/>
  <c r="Z236" i="2"/>
  <c r="Z239" i="2"/>
  <c r="Z242" i="2"/>
  <c r="Z245" i="2"/>
  <c r="Z248" i="2"/>
  <c r="Z251" i="2"/>
  <c r="Z254" i="2"/>
  <c r="Z257" i="2"/>
  <c r="Z260" i="2"/>
  <c r="Z263" i="2"/>
  <c r="Z266" i="2"/>
  <c r="Z269" i="2"/>
  <c r="Z272" i="2"/>
  <c r="Z275" i="2"/>
  <c r="Z278" i="2"/>
  <c r="Z281" i="2"/>
  <c r="Z284" i="2"/>
  <c r="Z287" i="2"/>
  <c r="Z290" i="2"/>
  <c r="Z293" i="2"/>
  <c r="Z296" i="2"/>
  <c r="Z299" i="2"/>
  <c r="Z302" i="2"/>
  <c r="Z305" i="2"/>
  <c r="Z308" i="2"/>
  <c r="Z311" i="2"/>
  <c r="Z314" i="2"/>
  <c r="Z317" i="2"/>
  <c r="Z320" i="2"/>
  <c r="Z323" i="2"/>
  <c r="Z326" i="2"/>
  <c r="Z329" i="2"/>
  <c r="Z332" i="2"/>
  <c r="Z335" i="2"/>
  <c r="Z338" i="2"/>
  <c r="Z341" i="2"/>
  <c r="Z344" i="2"/>
  <c r="Z347" i="2"/>
  <c r="Z350" i="2"/>
  <c r="Z353" i="2"/>
  <c r="Z356" i="2"/>
  <c r="Z359" i="2"/>
  <c r="Z362" i="2"/>
  <c r="Z365" i="2"/>
  <c r="Z368" i="2"/>
  <c r="Z371" i="2"/>
  <c r="Z374" i="2"/>
  <c r="Z377" i="2"/>
  <c r="Z380" i="2"/>
  <c r="Z383" i="2"/>
  <c r="Z386" i="2"/>
  <c r="Z389" i="2"/>
  <c r="Z392" i="2"/>
  <c r="Z395" i="2"/>
  <c r="Z398" i="2"/>
  <c r="Z401" i="2"/>
  <c r="Z404" i="2"/>
  <c r="Z407" i="2"/>
  <c r="Z410" i="2"/>
  <c r="Z413" i="2"/>
  <c r="Z416" i="2"/>
  <c r="Z419" i="2"/>
  <c r="Z422" i="2"/>
  <c r="Z425" i="2"/>
  <c r="Z428" i="2"/>
  <c r="Z431" i="2"/>
  <c r="Z434" i="2"/>
  <c r="Z437" i="2"/>
  <c r="Z442" i="2"/>
  <c r="Z445" i="2"/>
  <c r="Z448" i="2"/>
  <c r="Z450" i="2"/>
  <c r="Z453" i="2"/>
  <c r="Z456" i="2"/>
  <c r="Z459" i="2"/>
  <c r="Z462" i="2"/>
  <c r="Z572" i="2"/>
  <c r="Z595" i="2"/>
  <c r="Z541" i="2"/>
  <c r="Z547" i="2"/>
  <c r="Z553" i="2"/>
  <c r="Z559" i="2"/>
  <c r="Z565" i="2"/>
  <c r="Z777" i="2"/>
  <c r="Z780" i="2"/>
  <c r="Z783" i="2"/>
  <c r="Z786" i="2"/>
  <c r="Z789" i="2"/>
  <c r="Z792" i="2"/>
  <c r="Z795" i="2"/>
  <c r="Z798" i="2"/>
  <c r="Z801" i="2"/>
  <c r="Z804" i="2"/>
  <c r="Z807" i="2"/>
  <c r="Z810" i="2"/>
  <c r="Z813" i="2"/>
  <c r="Z816" i="2"/>
  <c r="Z819" i="2"/>
  <c r="Z822" i="2"/>
  <c r="Z825" i="2"/>
  <c r="Z828" i="2"/>
  <c r="Z831" i="2"/>
  <c r="Z836" i="2"/>
  <c r="Z839" i="2"/>
  <c r="Z842" i="2"/>
  <c r="Z845" i="2"/>
  <c r="Z848" i="2"/>
  <c r="Z851" i="2"/>
  <c r="Z854" i="2"/>
  <c r="Z857" i="2"/>
  <c r="Z860" i="2"/>
  <c r="Z863" i="2"/>
  <c r="Z866" i="2"/>
  <c r="Z869" i="2"/>
  <c r="Z872" i="2"/>
  <c r="Z875" i="2"/>
  <c r="Z878" i="2"/>
  <c r="Z881" i="2"/>
  <c r="Z884" i="2"/>
  <c r="Z887" i="2"/>
  <c r="Z889" i="2"/>
  <c r="Z892" i="2"/>
  <c r="Z895" i="2"/>
  <c r="Z898" i="2"/>
  <c r="Z901" i="2"/>
  <c r="Z904" i="2"/>
  <c r="Z909" i="2"/>
  <c r="Z912" i="2"/>
  <c r="Z915" i="2"/>
  <c r="Z918" i="2"/>
  <c r="Z921" i="2"/>
  <c r="Z924" i="2"/>
  <c r="Z927" i="2"/>
  <c r="Z930" i="2"/>
  <c r="Z933" i="2"/>
  <c r="Z936" i="2"/>
  <c r="Z939" i="2"/>
  <c r="Z942" i="2"/>
  <c r="Z945" i="2"/>
  <c r="Z948" i="2"/>
  <c r="Z951" i="2"/>
  <c r="Z954" i="2"/>
  <c r="Z957" i="2"/>
  <c r="Z960" i="2"/>
  <c r="Z963" i="2"/>
  <c r="Z966" i="2"/>
  <c r="Z969" i="2"/>
  <c r="Z972" i="2"/>
  <c r="Z975" i="2"/>
  <c r="Z978" i="2"/>
  <c r="Z981" i="2"/>
  <c r="Z984" i="2"/>
  <c r="Z987" i="2"/>
  <c r="Z990" i="2"/>
  <c r="Z993" i="2"/>
  <c r="Z996" i="2"/>
  <c r="Z999" i="2"/>
  <c r="Z1002" i="2"/>
  <c r="Z1005" i="2"/>
  <c r="Z1008" i="2"/>
  <c r="Z1011" i="2"/>
  <c r="Z1015" i="2"/>
  <c r="Z1018" i="2"/>
  <c r="Z1021" i="2"/>
  <c r="Z1026" i="2"/>
  <c r="Z1029" i="2"/>
  <c r="Z1032" i="2"/>
  <c r="Z1035" i="2"/>
  <c r="Z1038" i="2"/>
  <c r="Z1041" i="2"/>
  <c r="Z1044" i="2"/>
  <c r="Z1071" i="2"/>
  <c r="Z1074" i="2"/>
  <c r="Z1086" i="2"/>
  <c r="Z1159" i="2"/>
  <c r="Z1160" i="2"/>
  <c r="Z1161" i="2"/>
  <c r="Z1167" i="2"/>
  <c r="Z1173" i="2"/>
  <c r="Z1179" i="2"/>
  <c r="Z1185" i="2"/>
  <c r="Z616" i="2"/>
  <c r="Z619" i="2"/>
  <c r="Z622" i="2"/>
  <c r="Z625" i="2"/>
  <c r="Z630" i="2"/>
  <c r="Z633" i="2"/>
  <c r="Z636" i="2"/>
  <c r="Z639" i="2"/>
  <c r="Z642" i="2"/>
  <c r="Z645" i="2"/>
  <c r="Z648" i="2"/>
  <c r="Z651" i="2"/>
  <c r="Z653" i="2"/>
  <c r="Z655" i="2"/>
  <c r="Z778" i="2"/>
  <c r="Z781" i="2"/>
  <c r="Z784" i="2"/>
  <c r="Z787" i="2"/>
  <c r="Z790" i="2"/>
  <c r="Z793" i="2"/>
  <c r="Z796" i="2"/>
  <c r="Z799" i="2"/>
  <c r="Z802" i="2"/>
  <c r="Z805" i="2"/>
  <c r="Z808" i="2"/>
  <c r="Z811" i="2"/>
  <c r="Z814" i="2"/>
  <c r="Z817" i="2"/>
  <c r="Z820" i="2"/>
  <c r="Z823" i="2"/>
  <c r="Z826" i="2"/>
  <c r="Z829" i="2"/>
  <c r="Z832" i="2"/>
  <c r="Z834" i="2"/>
  <c r="Z837" i="2"/>
  <c r="Z840" i="2"/>
  <c r="Z843" i="2"/>
  <c r="Z846" i="2"/>
  <c r="Z849" i="2"/>
  <c r="Z852" i="2"/>
  <c r="Z855" i="2"/>
  <c r="Z858" i="2"/>
  <c r="Z861" i="2"/>
  <c r="Z864" i="2"/>
  <c r="Z867" i="2"/>
  <c r="Z870" i="2"/>
  <c r="Z873" i="2"/>
  <c r="Z876" i="2"/>
  <c r="Z879" i="2"/>
  <c r="Z882" i="2"/>
  <c r="Z885" i="2"/>
  <c r="Z888" i="2"/>
  <c r="Z890" i="2"/>
  <c r="Z893" i="2"/>
  <c r="Z896" i="2"/>
  <c r="Z899" i="2"/>
  <c r="Z902" i="2"/>
  <c r="Z905" i="2"/>
  <c r="Z907" i="2"/>
  <c r="Z910" i="2"/>
  <c r="Z913" i="2"/>
  <c r="Z916" i="2"/>
  <c r="Z919" i="2"/>
  <c r="Z922" i="2"/>
  <c r="Z925" i="2"/>
  <c r="Z928" i="2"/>
  <c r="Z931" i="2"/>
  <c r="Z934" i="2"/>
  <c r="Z937" i="2"/>
  <c r="Z940" i="2"/>
  <c r="Z943" i="2"/>
  <c r="Z946" i="2"/>
  <c r="Z949" i="2"/>
  <c r="Z952" i="2"/>
  <c r="Z955" i="2"/>
  <c r="Z958" i="2"/>
  <c r="Z961" i="2"/>
  <c r="Z964" i="2"/>
  <c r="Z967" i="2"/>
  <c r="Z970" i="2"/>
  <c r="Z973" i="2"/>
  <c r="Z976" i="2"/>
  <c r="Z979" i="2"/>
  <c r="Z982" i="2"/>
  <c r="Z985" i="2"/>
  <c r="Z988" i="2"/>
  <c r="Z991" i="2"/>
  <c r="Z994" i="2"/>
  <c r="Z997" i="2"/>
  <c r="Z1000" i="2"/>
  <c r="Z1003" i="2"/>
  <c r="Z1006" i="2"/>
  <c r="Z1009" i="2"/>
  <c r="Z1012" i="2"/>
  <c r="Z1166" i="2"/>
  <c r="Z1172" i="2"/>
  <c r="Z1178" i="2"/>
  <c r="Z1184" i="2"/>
  <c r="Z659" i="2"/>
  <c r="Z662" i="2"/>
  <c r="Z667" i="2"/>
  <c r="Z670" i="2"/>
  <c r="Z682" i="2"/>
  <c r="Z1120" i="2"/>
  <c r="Z1129" i="2"/>
  <c r="Z1137" i="2"/>
  <c r="Z1143" i="2"/>
  <c r="Z1149" i="2"/>
  <c r="Z1154" i="2"/>
  <c r="Z1164" i="2"/>
  <c r="Z1170" i="2"/>
  <c r="Z1176" i="2"/>
  <c r="Z1182" i="2"/>
  <c r="Z1163" i="2"/>
  <c r="Z1169" i="2"/>
  <c r="Z1175" i="2"/>
  <c r="Z1181" i="2"/>
  <c r="Z1162" i="2"/>
  <c r="Z1165" i="2"/>
  <c r="Z1168" i="2"/>
  <c r="Z1171" i="2"/>
  <c r="Z1174" i="2"/>
  <c r="Z1177" i="2"/>
  <c r="Z1180" i="2"/>
  <c r="Z1183" i="2"/>
  <c r="Z1186" i="2"/>
  <c r="Z1189" i="2"/>
  <c r="Z1192" i="2"/>
  <c r="Z1195" i="2"/>
  <c r="Z1198" i="2"/>
  <c r="Z1201" i="2"/>
  <c r="Z1204" i="2"/>
  <c r="Z1207" i="2"/>
  <c r="Z1210" i="2"/>
  <c r="Z1213" i="2"/>
  <c r="Z1216" i="2"/>
  <c r="Z1219" i="2"/>
  <c r="Z1222" i="2"/>
  <c r="Z1225" i="2"/>
  <c r="Z1228" i="2"/>
  <c r="Z1231" i="2"/>
  <c r="Z1234" i="2"/>
  <c r="Z1237" i="2"/>
  <c r="Z1240" i="2"/>
  <c r="Z1243" i="2"/>
  <c r="Z1246" i="2"/>
  <c r="Z1249" i="2"/>
  <c r="Z1252" i="2"/>
  <c r="Z1255" i="2"/>
  <c r="Z1258" i="2"/>
  <c r="Z1261" i="2"/>
  <c r="Z1264" i="2"/>
  <c r="Z1267" i="2"/>
  <c r="Z1270" i="2"/>
  <c r="Z1273" i="2"/>
  <c r="Z1275" i="2"/>
  <c r="Z1278" i="2"/>
  <c r="Z1281" i="2"/>
  <c r="Z1284" i="2"/>
  <c r="Z1287" i="2"/>
  <c r="Z1289" i="2"/>
  <c r="Z1292" i="2"/>
  <c r="Z1295" i="2"/>
  <c r="Z1303" i="2"/>
  <c r="Z1308" i="2"/>
  <c r="Z1313" i="2"/>
  <c r="Z1318" i="2"/>
  <c r="Z1325" i="2"/>
  <c r="Z1333" i="2"/>
  <c r="Z1342" i="2"/>
  <c r="Z1349" i="2"/>
  <c r="Z1355" i="2"/>
  <c r="Z1366" i="2"/>
  <c r="Z1374" i="2"/>
  <c r="Z1377" i="2"/>
  <c r="Z1383" i="2"/>
  <c r="Z1390" i="2"/>
  <c r="Z1393" i="2"/>
  <c r="Z1398" i="2"/>
  <c r="Z1401" i="2"/>
  <c r="Z1404" i="2"/>
  <c r="Z1416" i="2"/>
  <c r="Z1421" i="2"/>
  <c r="Z1429" i="2"/>
  <c r="Z1432" i="2"/>
  <c r="Z1439" i="2"/>
  <c r="Z1445" i="2"/>
  <c r="Z1451" i="2"/>
  <c r="Z1457" i="2"/>
  <c r="Z1462" i="2"/>
  <c r="Z1466" i="2"/>
  <c r="Z1469" i="2"/>
  <c r="Z1476" i="2"/>
  <c r="Z1480" i="2"/>
  <c r="Z1487" i="2"/>
  <c r="Z1495" i="2"/>
  <c r="Z1501" i="2"/>
  <c r="Z1506" i="2"/>
  <c r="Z1511" i="2"/>
  <c r="Z1519" i="2"/>
  <c r="Z1527" i="2"/>
  <c r="Z1530" i="2"/>
  <c r="Z1533" i="2"/>
  <c r="Z1538" i="2"/>
  <c r="Z1544" i="2"/>
  <c r="Z1549" i="2"/>
  <c r="Z1555" i="2"/>
  <c r="Z1560" i="2"/>
  <c r="Z1577" i="2"/>
  <c r="Z1583" i="2"/>
  <c r="Z1589" i="2"/>
  <c r="Z1594" i="2"/>
  <c r="Z1601" i="2"/>
  <c r="Z1606" i="2"/>
  <c r="Z1764" i="2"/>
  <c r="Z1774" i="2"/>
  <c r="Z1777" i="2"/>
  <c r="Z1780" i="2"/>
  <c r="Z1783" i="2"/>
  <c r="Z1789" i="2"/>
  <c r="Z1793" i="2"/>
  <c r="Z1796" i="2"/>
  <c r="Z1840" i="2"/>
  <c r="Z1845" i="2"/>
  <c r="Z1851" i="2"/>
  <c r="Z1856" i="2"/>
  <c r="Z1865" i="2"/>
  <c r="Z1864" i="2"/>
  <c r="Z1187" i="2"/>
  <c r="Z1190" i="2"/>
  <c r="Z1193" i="2"/>
  <c r="Z1196" i="2"/>
  <c r="Z1199" i="2"/>
  <c r="Z1202" i="2"/>
  <c r="Z1205" i="2"/>
  <c r="Z1208" i="2"/>
  <c r="Z1211" i="2"/>
  <c r="Z1214" i="2"/>
  <c r="Z1217" i="2"/>
  <c r="Z1220" i="2"/>
  <c r="Z1223" i="2"/>
  <c r="Z1226" i="2"/>
  <c r="Z1229" i="2"/>
  <c r="Z1232" i="2"/>
  <c r="Z1235" i="2"/>
  <c r="Z1238" i="2"/>
  <c r="Z1241" i="2"/>
  <c r="Z1244" i="2"/>
  <c r="Z1247" i="2"/>
  <c r="Z1250" i="2"/>
  <c r="Z1253" i="2"/>
  <c r="Z1256" i="2"/>
  <c r="Z1259" i="2"/>
  <c r="Z1262" i="2"/>
  <c r="Z1265" i="2"/>
  <c r="Z1268" i="2"/>
  <c r="Z1271" i="2"/>
  <c r="Z1276" i="2"/>
  <c r="Z1279" i="2"/>
  <c r="Z1282" i="2"/>
  <c r="Z1285" i="2"/>
  <c r="Z1288" i="2"/>
  <c r="Z1290" i="2"/>
  <c r="Z1293" i="2"/>
  <c r="Z1296" i="2"/>
  <c r="Z1305" i="2"/>
  <c r="Z1310" i="2"/>
  <c r="Z1314" i="2"/>
  <c r="Z1321" i="2"/>
  <c r="Z1328" i="2"/>
  <c r="Z1338" i="2"/>
  <c r="Z1343" i="2"/>
  <c r="Z1350" i="2"/>
  <c r="Z1360" i="2"/>
  <c r="Z1368" i="2"/>
  <c r="Z1375" i="2"/>
  <c r="Z1379" i="2"/>
  <c r="Z1385" i="2"/>
  <c r="Z1391" i="2"/>
  <c r="Z1394" i="2"/>
  <c r="Z1399" i="2"/>
  <c r="Z1402" i="2"/>
  <c r="Z1412" i="2"/>
  <c r="Z1417" i="2"/>
  <c r="Z1423" i="2"/>
  <c r="Z1430" i="2"/>
  <c r="Z1436" i="2"/>
  <c r="Z1442" i="2"/>
  <c r="Z1448" i="2"/>
  <c r="Z1452" i="2"/>
  <c r="Z1458" i="2"/>
  <c r="Z1463" i="2"/>
  <c r="Z1467" i="2"/>
  <c r="Z1472" i="2"/>
  <c r="Z1477" i="2"/>
  <c r="Z1482" i="2"/>
  <c r="Z1492" i="2"/>
  <c r="Z1497" i="2"/>
  <c r="Z1504" i="2"/>
  <c r="Z1507" i="2"/>
  <c r="Z1512" i="2"/>
  <c r="Z1522" i="2"/>
  <c r="Z1528" i="2"/>
  <c r="Z1531" i="2"/>
  <c r="Z1534" i="2"/>
  <c r="Z1542" i="2"/>
  <c r="Z1547" i="2"/>
  <c r="Z1552" i="2"/>
  <c r="Z1556" i="2"/>
  <c r="Z1571" i="2"/>
  <c r="Z1578" i="2"/>
  <c r="Z1585" i="2"/>
  <c r="Z1591" i="2"/>
  <c r="Z1595" i="2"/>
  <c r="Z1863" i="2"/>
  <c r="Z1743" i="2"/>
  <c r="Z1746" i="2"/>
  <c r="Z1749" i="2"/>
  <c r="Z1752" i="2"/>
  <c r="Z1756" i="2"/>
  <c r="Z1759" i="2"/>
  <c r="Z1762" i="2"/>
  <c r="Z1791" i="2"/>
  <c r="Z1801" i="2"/>
  <c r="Z1804" i="2"/>
  <c r="Z1807" i="2"/>
  <c r="Z1810" i="2"/>
  <c r="Z1813" i="2"/>
  <c r="Z1816" i="2"/>
  <c r="Z1819" i="2"/>
  <c r="Z1862" i="2"/>
  <c r="Z1868" i="2"/>
  <c r="Z1861" i="2"/>
  <c r="Z1866" i="2"/>
  <c r="Z1869" i="2"/>
  <c r="Z1871" i="2"/>
  <c r="Z1892" i="2"/>
  <c r="Z1896" i="2"/>
  <c r="Z1899" i="2"/>
  <c r="Z1902" i="2"/>
  <c r="Z1906" i="2"/>
  <c r="Z1909" i="2"/>
  <c r="Z1913" i="2"/>
  <c r="Z1916" i="2"/>
  <c r="Z1919" i="2"/>
  <c r="Z1922" i="2"/>
  <c r="Z1925" i="2"/>
  <c r="Z1928" i="2"/>
  <c r="Z1931" i="2"/>
  <c r="Z1934" i="2"/>
  <c r="Z1937" i="2"/>
  <c r="Z1940" i="2"/>
  <c r="Z1943" i="2"/>
  <c r="Z1946" i="2"/>
  <c r="Z1949" i="2"/>
  <c r="Z1952" i="2"/>
  <c r="Z1955" i="2"/>
  <c r="Z1958" i="2"/>
  <c r="Z1961" i="2"/>
  <c r="Z1964" i="2"/>
  <c r="Z1967" i="2"/>
  <c r="Z1970" i="2"/>
  <c r="Z1973" i="2"/>
  <c r="Z1976" i="2"/>
  <c r="Z1979" i="2"/>
  <c r="Z1982" i="2"/>
  <c r="Z1985" i="2"/>
  <c r="Z1988" i="2"/>
  <c r="Z1991" i="2"/>
  <c r="Z1994" i="2"/>
  <c r="Z1997" i="2"/>
  <c r="Z2000" i="2"/>
  <c r="Z2003" i="2"/>
  <c r="Z2006" i="2"/>
  <c r="Z2009" i="2"/>
  <c r="Z2012" i="2"/>
  <c r="Z2015" i="2"/>
  <c r="Z2018" i="2"/>
  <c r="Z2021" i="2"/>
  <c r="Z2024" i="2"/>
  <c r="Z2027" i="2"/>
  <c r="Z2030" i="2"/>
  <c r="Z2033" i="2"/>
  <c r="Z2156" i="2"/>
  <c r="Z2168" i="2"/>
  <c r="Z2171" i="2"/>
  <c r="Z2174" i="2"/>
  <c r="Z2177" i="2"/>
  <c r="Z2184" i="2"/>
  <c r="Z2187" i="2"/>
  <c r="Z2190" i="2"/>
  <c r="Z2193" i="2"/>
  <c r="Z2211" i="2"/>
  <c r="Z2214" i="2"/>
  <c r="Z1867" i="2"/>
  <c r="Z1870" i="2"/>
  <c r="Z1872" i="2"/>
  <c r="Z1897" i="2"/>
  <c r="Z1900" i="2"/>
  <c r="Z1903" i="2"/>
  <c r="Z1907" i="2"/>
  <c r="Z1911" i="2"/>
  <c r="Z1914" i="2"/>
  <c r="Z1917" i="2"/>
  <c r="Z1920" i="2"/>
  <c r="Z1923" i="2"/>
  <c r="Z1926" i="2"/>
  <c r="Z1929" i="2"/>
  <c r="Z1932" i="2"/>
  <c r="Z1935" i="2"/>
  <c r="Z1938" i="2"/>
  <c r="Z1941" i="2"/>
  <c r="Z1944" i="2"/>
  <c r="Z1947" i="2"/>
  <c r="Z1950" i="2"/>
  <c r="Z1953" i="2"/>
  <c r="Z1956" i="2"/>
  <c r="Z1959" i="2"/>
  <c r="Z1962" i="2"/>
  <c r="Z1965" i="2"/>
  <c r="Z1968" i="2"/>
  <c r="Z1971" i="2"/>
  <c r="Z1974" i="2"/>
  <c r="Z1977" i="2"/>
  <c r="Z1980" i="2"/>
  <c r="Z1983" i="2"/>
  <c r="Z1986" i="2"/>
  <c r="Z1989" i="2"/>
  <c r="Z1992" i="2"/>
  <c r="Z1995" i="2"/>
  <c r="Z1998" i="2"/>
  <c r="Z2001" i="2"/>
  <c r="Z2004" i="2"/>
  <c r="Z2007" i="2"/>
  <c r="Z2010" i="2"/>
  <c r="Z2013" i="2"/>
  <c r="Z2158" i="2"/>
  <c r="Z2162" i="2"/>
  <c r="Z2166" i="2"/>
  <c r="Z2169" i="2"/>
  <c r="Z2172" i="2"/>
  <c r="Z2175" i="2"/>
  <c r="Z2185" i="2"/>
  <c r="Z2188" i="2"/>
  <c r="Z2191" i="2"/>
  <c r="Z2199" i="2"/>
  <c r="Z2205" i="2"/>
  <c r="Z2213" i="2"/>
  <c r="Z2038" i="2"/>
  <c r="Z2041" i="2"/>
  <c r="Z2044" i="2"/>
  <c r="Z2047" i="2"/>
  <c r="Z2050" i="2"/>
  <c r="Z2053" i="2"/>
  <c r="Z2056" i="2"/>
  <c r="Z2059" i="2"/>
  <c r="Z2062" i="2"/>
  <c r="Z2065" i="2"/>
  <c r="Z2071" i="2"/>
  <c r="Z2200" i="2"/>
  <c r="Z2206" i="2"/>
  <c r="Z2216" i="2"/>
  <c r="Z2219" i="2"/>
  <c r="Z2519" i="2"/>
  <c r="Z2525" i="2"/>
  <c r="Z2531" i="2"/>
  <c r="Z2264" i="2"/>
  <c r="Z2267" i="2"/>
  <c r="Z2270" i="2"/>
  <c r="Z2273" i="2"/>
  <c r="Z2276" i="2"/>
  <c r="Z2279" i="2"/>
  <c r="Z2282" i="2"/>
  <c r="Z2285" i="2"/>
  <c r="Z2288" i="2"/>
  <c r="Z2291" i="2"/>
  <c r="Z2294" i="2"/>
  <c r="Z2297" i="2"/>
  <c r="Z2300" i="2"/>
  <c r="Z2303" i="2"/>
  <c r="Z2218" i="2"/>
  <c r="Z2221" i="2"/>
  <c r="Z2224" i="2"/>
  <c r="Z2234" i="2"/>
  <c r="Z2262" i="2"/>
  <c r="Z2265" i="2"/>
  <c r="Z2268" i="2"/>
  <c r="Z2271" i="2"/>
  <c r="Z2274" i="2"/>
  <c r="Z2277" i="2"/>
  <c r="Z2280" i="2"/>
  <c r="Z2283" i="2"/>
  <c r="Z2286" i="2"/>
  <c r="Z2289" i="2"/>
  <c r="Z2292" i="2"/>
  <c r="Z2295" i="2"/>
  <c r="Z2298" i="2"/>
  <c r="Z2301" i="2"/>
  <c r="Z2304" i="2"/>
  <c r="Z2307" i="2"/>
  <c r="Z2310" i="2"/>
  <c r="Z2313" i="2"/>
  <c r="Z2316" i="2"/>
  <c r="Z2319" i="2"/>
  <c r="Z2322" i="2"/>
  <c r="Z2325" i="2"/>
  <c r="Z2328" i="2"/>
  <c r="Z2331" i="2"/>
  <c r="Z2334" i="2"/>
  <c r="Z2337" i="2"/>
  <c r="Z2340" i="2"/>
  <c r="Z2343" i="2"/>
  <c r="Z2345" i="2"/>
  <c r="Z2348" i="2"/>
  <c r="Z2351" i="2"/>
  <c r="Z2354" i="2"/>
  <c r="Z2357" i="2"/>
  <c r="Z2360" i="2"/>
  <c r="Z2363" i="2"/>
  <c r="Z2366" i="2"/>
  <c r="Z2369" i="2"/>
  <c r="Z2372" i="2"/>
  <c r="Z2375" i="2"/>
  <c r="Z2378" i="2"/>
  <c r="Z2381" i="2"/>
  <c r="Z2384" i="2"/>
  <c r="Z2387" i="2"/>
  <c r="Z2390" i="2"/>
  <c r="Z2393" i="2"/>
  <c r="Z2396" i="2"/>
  <c r="Z2399" i="2"/>
  <c r="Z2402" i="2"/>
  <c r="Z2405" i="2"/>
  <c r="Z2408" i="2"/>
  <c r="Z2411" i="2"/>
  <c r="Z2414" i="2"/>
  <c r="Z2417" i="2"/>
  <c r="Z2420" i="2"/>
  <c r="Z2423" i="2"/>
  <c r="Z2426" i="2"/>
  <c r="Z2429" i="2"/>
  <c r="Z2432" i="2"/>
  <c r="Z2435" i="2"/>
  <c r="Z2438" i="2"/>
  <c r="Z2441" i="2"/>
  <c r="Z2444" i="2"/>
  <c r="Z2447" i="2"/>
  <c r="Z2449" i="2"/>
  <c r="Z2452" i="2"/>
  <c r="Z2455" i="2"/>
  <c r="Z2458" i="2"/>
  <c r="Z2461" i="2"/>
  <c r="Z2464" i="2"/>
  <c r="Z2467" i="2"/>
  <c r="Z2470" i="2"/>
  <c r="Z2473" i="2"/>
  <c r="Z2476" i="2"/>
  <c r="Z2479" i="2"/>
  <c r="Z2482" i="2"/>
  <c r="Z2485" i="2"/>
  <c r="Z2488" i="2"/>
  <c r="Z2491" i="2"/>
  <c r="Z2494" i="2"/>
  <c r="Z2497" i="2"/>
  <c r="Z2500" i="2"/>
  <c r="Z2503" i="2"/>
  <c r="Z2506" i="2"/>
  <c r="Z2509" i="2"/>
  <c r="Z2512" i="2"/>
  <c r="Z2516" i="2"/>
  <c r="Z2522" i="2"/>
  <c r="Z2528" i="2"/>
  <c r="Z2534" i="2"/>
  <c r="Z2513" i="2"/>
  <c r="Z2776" i="2"/>
  <c r="Z2782" i="2"/>
  <c r="Z2788" i="2"/>
  <c r="Z2794" i="2"/>
  <c r="Z2797" i="2"/>
  <c r="Z2800" i="2"/>
  <c r="Z2610" i="2"/>
  <c r="Z2613" i="2"/>
  <c r="Z2619" i="2"/>
  <c r="Z2622" i="2"/>
  <c r="Z2625" i="2"/>
  <c r="Z2628" i="2"/>
  <c r="Z2631" i="2"/>
  <c r="Z2634" i="2"/>
  <c r="Z2637" i="2"/>
  <c r="Z2640" i="2"/>
  <c r="Z2643" i="2"/>
  <c r="Z2646" i="2"/>
  <c r="Z2649" i="2"/>
  <c r="Z2655" i="2"/>
  <c r="Z2658" i="2"/>
  <c r="Z2661" i="2"/>
  <c r="Z2664" i="2"/>
  <c r="Z2667" i="2"/>
  <c r="Z2670" i="2"/>
  <c r="Z2673" i="2"/>
  <c r="Z2676" i="2"/>
  <c r="Z2679" i="2"/>
  <c r="Z2682" i="2"/>
  <c r="Z2685" i="2"/>
  <c r="Z2688" i="2"/>
  <c r="Z2690" i="2"/>
  <c r="Z2693" i="2"/>
  <c r="Z2696" i="2"/>
  <c r="Z2699" i="2"/>
  <c r="Z2702" i="2"/>
  <c r="Z2707" i="2"/>
  <c r="Z2710" i="2"/>
  <c r="Z2713" i="2"/>
  <c r="Z2716" i="2"/>
  <c r="Z2719" i="2"/>
  <c r="Z2724" i="2"/>
  <c r="Z2727" i="2"/>
  <c r="Z2730" i="2"/>
  <c r="Z2733" i="2"/>
  <c r="Z2735" i="2"/>
  <c r="Z2738" i="2"/>
  <c r="Z2740" i="2"/>
  <c r="Z2753" i="2"/>
  <c r="Z2756" i="2"/>
  <c r="Z2762" i="2"/>
  <c r="Z2768" i="2"/>
  <c r="Z2815" i="2"/>
  <c r="Z2919" i="2"/>
  <c r="Z2922" i="2"/>
  <c r="Z2925" i="2"/>
  <c r="Z2928" i="2"/>
  <c r="Z2931" i="2"/>
  <c r="Z2934" i="2"/>
  <c r="Z2937" i="2"/>
  <c r="Z2940" i="2"/>
  <c r="Z2943" i="2"/>
  <c r="Z2946" i="2"/>
  <c r="Z2972" i="2"/>
  <c r="Z2978" i="2"/>
  <c r="Z2971" i="2"/>
  <c r="Z2977" i="2"/>
  <c r="Z2976" i="2"/>
  <c r="Z2982" i="2"/>
  <c r="Z2988" i="2"/>
  <c r="Z2994" i="2"/>
  <c r="Z3000" i="2"/>
  <c r="Z3006" i="2"/>
  <c r="Z3012" i="2"/>
  <c r="Z3018" i="2"/>
  <c r="Z3024" i="2"/>
  <c r="Z3030" i="2"/>
  <c r="Z3036" i="2"/>
  <c r="Z3042" i="2"/>
  <c r="Z3048" i="2"/>
  <c r="Z3054" i="2"/>
  <c r="Z3060" i="2"/>
  <c r="Z3066" i="2"/>
  <c r="Z2812" i="2"/>
  <c r="Z2818" i="2"/>
  <c r="Z2824" i="2"/>
  <c r="Z2860" i="2"/>
  <c r="Z2863" i="2"/>
  <c r="Z2866" i="2"/>
  <c r="Z2975" i="2"/>
  <c r="Z2981" i="2"/>
  <c r="Z2948" i="2"/>
  <c r="Z2954" i="2"/>
  <c r="Z2960" i="2"/>
  <c r="Z2966" i="2"/>
  <c r="Z2974" i="2"/>
  <c r="Z2980" i="2"/>
  <c r="Z2973" i="2"/>
  <c r="Z2979" i="2"/>
  <c r="Z2985" i="2"/>
  <c r="Z2991" i="2"/>
  <c r="Z2997" i="2"/>
  <c r="Z3003" i="2"/>
  <c r="Z3009" i="2"/>
  <c r="Z3015" i="2"/>
  <c r="Z3021" i="2"/>
  <c r="Z3027" i="2"/>
  <c r="Z3033" i="2"/>
  <c r="Z3039" i="2"/>
  <c r="Z3045" i="2"/>
  <c r="Z3051" i="2"/>
  <c r="Z3057" i="2"/>
  <c r="Z3063" i="2"/>
  <c r="Z3069" i="2"/>
  <c r="Z3072" i="2"/>
  <c r="Z3075" i="2"/>
  <c r="Z3078" i="2"/>
  <c r="Z3081" i="2"/>
  <c r="Z3084" i="2"/>
  <c r="Z3087" i="2"/>
  <c r="Z3090" i="2"/>
  <c r="Z3093" i="2"/>
  <c r="Z3096" i="2"/>
  <c r="Z3099" i="2"/>
  <c r="Z3102" i="2"/>
  <c r="Z3105" i="2"/>
  <c r="Z3108" i="2"/>
  <c r="Z3111" i="2"/>
  <c r="Z3114" i="2"/>
  <c r="Z3117" i="2"/>
  <c r="Z3120" i="2"/>
  <c r="Z3123" i="2"/>
  <c r="Z3126" i="2"/>
  <c r="Z3129" i="2"/>
  <c r="Z3132" i="2"/>
  <c r="Z3135" i="2"/>
  <c r="Z3138" i="2"/>
  <c r="Z3141" i="2"/>
  <c r="Z3144" i="2"/>
  <c r="Z3147" i="2"/>
  <c r="Z3150" i="2"/>
  <c r="Z3153" i="2"/>
  <c r="Z3160" i="2"/>
  <c r="V3164" i="2"/>
  <c r="V4050" i="2" s="1"/>
  <c r="Z3167" i="2"/>
  <c r="Z3173" i="2"/>
  <c r="Z3181" i="2"/>
  <c r="Z3180" i="2"/>
  <c r="Z3186" i="2"/>
  <c r="Z3192" i="2"/>
  <c r="Z2983" i="2"/>
  <c r="Z2986" i="2"/>
  <c r="Z2989" i="2"/>
  <c r="Z2992" i="2"/>
  <c r="Z2995" i="2"/>
  <c r="Z2998" i="2"/>
  <c r="Z3001" i="2"/>
  <c r="Z3004" i="2"/>
  <c r="Z3007" i="2"/>
  <c r="Z3010" i="2"/>
  <c r="Z3013" i="2"/>
  <c r="Z3016" i="2"/>
  <c r="Z3019" i="2"/>
  <c r="Z3022" i="2"/>
  <c r="Z3025" i="2"/>
  <c r="Z3028" i="2"/>
  <c r="Z3031" i="2"/>
  <c r="Z3034" i="2"/>
  <c r="Z3037" i="2"/>
  <c r="Z3040" i="2"/>
  <c r="Z3043" i="2"/>
  <c r="Z3046" i="2"/>
  <c r="Z3049" i="2"/>
  <c r="Z3052" i="2"/>
  <c r="Z3055" i="2"/>
  <c r="Z3058" i="2"/>
  <c r="Z3061" i="2"/>
  <c r="Z3064" i="2"/>
  <c r="Z3067" i="2"/>
  <c r="Z3070" i="2"/>
  <c r="Z3073" i="2"/>
  <c r="Z3076" i="2"/>
  <c r="Z3079" i="2"/>
  <c r="Z3082" i="2"/>
  <c r="Z3085" i="2"/>
  <c r="Z3088" i="2"/>
  <c r="Z3091" i="2"/>
  <c r="Z3094" i="2"/>
  <c r="Z3097" i="2"/>
  <c r="Z3100" i="2"/>
  <c r="Z3103" i="2"/>
  <c r="Z3106" i="2"/>
  <c r="Z3109" i="2"/>
  <c r="Z3112" i="2"/>
  <c r="Z3115" i="2"/>
  <c r="Z3118" i="2"/>
  <c r="Z3121" i="2"/>
  <c r="Z3124" i="2"/>
  <c r="Z3127" i="2"/>
  <c r="Z3179" i="2"/>
  <c r="Z3185" i="2"/>
  <c r="Z3191" i="2"/>
  <c r="Z3170" i="2"/>
  <c r="Z3176" i="2"/>
  <c r="Z3178" i="2"/>
  <c r="Z3184" i="2"/>
  <c r="Z3177" i="2"/>
  <c r="Z3183" i="2"/>
  <c r="Z3189" i="2"/>
  <c r="Z3182" i="2"/>
  <c r="Z3188" i="2"/>
  <c r="Z3194" i="2"/>
  <c r="Z3187" i="2"/>
  <c r="Z3190" i="2"/>
  <c r="Z3193" i="2"/>
  <c r="Z3196" i="2"/>
  <c r="Z3199" i="2"/>
  <c r="Z3202" i="2"/>
  <c r="Z3205" i="2"/>
  <c r="Z3208" i="2"/>
  <c r="Z3211" i="2"/>
  <c r="Z3214" i="2"/>
  <c r="Z3217" i="2"/>
  <c r="Z3220" i="2"/>
  <c r="Z3223" i="2"/>
  <c r="Z3226" i="2"/>
  <c r="Z3229" i="2"/>
  <c r="Z3232" i="2"/>
  <c r="Z3235" i="2"/>
  <c r="Z3238" i="2"/>
  <c r="Z3241" i="2"/>
  <c r="Z3244" i="2"/>
  <c r="Z3247" i="2"/>
  <c r="Z3250" i="2"/>
  <c r="Z3253" i="2"/>
  <c r="Z3256" i="2"/>
  <c r="Z3259" i="2"/>
  <c r="Z3262" i="2"/>
  <c r="Z3265" i="2"/>
  <c r="Z3268" i="2"/>
  <c r="Z3271" i="2"/>
  <c r="Z3274" i="2"/>
  <c r="Z3277" i="2"/>
  <c r="Z3280" i="2"/>
  <c r="Z3283" i="2"/>
  <c r="Z3286" i="2"/>
  <c r="Z3289" i="2"/>
  <c r="Z3292" i="2"/>
  <c r="Z3295" i="2"/>
  <c r="Z3298" i="2"/>
  <c r="Z3301" i="2"/>
  <c r="Z3304" i="2"/>
  <c r="Z3307" i="2"/>
  <c r="Z3310" i="2"/>
  <c r="Z3351" i="2"/>
  <c r="Z3475" i="2"/>
  <c r="Z3480" i="2"/>
  <c r="Z3197" i="2"/>
  <c r="Z3200" i="2"/>
  <c r="Z3203" i="2"/>
  <c r="Z3206" i="2"/>
  <c r="Z3209" i="2"/>
  <c r="Z3212" i="2"/>
  <c r="Z3215" i="2"/>
  <c r="Z3218" i="2"/>
  <c r="Z3221" i="2"/>
  <c r="Z3224" i="2"/>
  <c r="Z3227" i="2"/>
  <c r="Z3230" i="2"/>
  <c r="Z3233" i="2"/>
  <c r="Z3236" i="2"/>
  <c r="Z3239" i="2"/>
  <c r="Z3242" i="2"/>
  <c r="Z3245" i="2"/>
  <c r="Z3248" i="2"/>
  <c r="Z3251" i="2"/>
  <c r="Z3254" i="2"/>
  <c r="Z3257" i="2"/>
  <c r="Z3260" i="2"/>
  <c r="Z3263" i="2"/>
  <c r="Z3266" i="2"/>
  <c r="Z3269" i="2"/>
  <c r="Z3272" i="2"/>
  <c r="Z3275" i="2"/>
  <c r="Z3278" i="2"/>
  <c r="Z3281" i="2"/>
  <c r="Z3284" i="2"/>
  <c r="Z3287" i="2"/>
  <c r="Z3290" i="2"/>
  <c r="Z3293" i="2"/>
  <c r="Z3296" i="2"/>
  <c r="Z3299" i="2"/>
  <c r="Z3302" i="2"/>
  <c r="Z3305" i="2"/>
  <c r="Z3308" i="2"/>
  <c r="Z3311" i="2"/>
  <c r="Z3313" i="2"/>
  <c r="Z3316" i="2"/>
  <c r="Z3319" i="2"/>
  <c r="Z3325" i="2"/>
  <c r="Z3474" i="2"/>
  <c r="Z3478" i="2"/>
  <c r="Z3415" i="2"/>
  <c r="Z3454" i="2"/>
  <c r="Z3458" i="2"/>
  <c r="Z3460" i="2"/>
  <c r="Z3465" i="2"/>
  <c r="Z3470" i="2"/>
  <c r="Z3477" i="2"/>
  <c r="Z3641" i="2"/>
  <c r="Z3503" i="2"/>
  <c r="Z3506" i="2"/>
  <c r="Z3509" i="2"/>
  <c r="Z3512" i="2"/>
  <c r="Z3515" i="2"/>
  <c r="Z3518" i="2"/>
  <c r="Z3521" i="2"/>
  <c r="Z3524" i="2"/>
  <c r="Z3527" i="2"/>
  <c r="Z3646" i="2"/>
  <c r="Z3652" i="2"/>
  <c r="Z3645" i="2"/>
  <c r="Z3651" i="2"/>
  <c r="Z3657" i="2"/>
  <c r="Z3483" i="2"/>
  <c r="Z3486" i="2"/>
  <c r="Z3489" i="2"/>
  <c r="Z3492" i="2"/>
  <c r="Z3495" i="2"/>
  <c r="Z3498" i="2"/>
  <c r="Z3501" i="2"/>
  <c r="Z3504" i="2"/>
  <c r="Z3507" i="2"/>
  <c r="Z3510" i="2"/>
  <c r="Z3513" i="2"/>
  <c r="Z3516" i="2"/>
  <c r="Z3519" i="2"/>
  <c r="Z3522" i="2"/>
  <c r="Z3525" i="2"/>
  <c r="Z3528" i="2"/>
  <c r="Z3531" i="2"/>
  <c r="Z3534" i="2"/>
  <c r="Z3537" i="2"/>
  <c r="Z3540" i="2"/>
  <c r="Z3543" i="2"/>
  <c r="Z3546" i="2"/>
  <c r="Z3549" i="2"/>
  <c r="Z3552" i="2"/>
  <c r="Z3555" i="2"/>
  <c r="Z3558" i="2"/>
  <c r="Z3561" i="2"/>
  <c r="Z3564" i="2"/>
  <c r="Z3567" i="2"/>
  <c r="Z3570" i="2"/>
  <c r="Z3573" i="2"/>
  <c r="Z3576" i="2"/>
  <c r="Z3579" i="2"/>
  <c r="Z3582" i="2"/>
  <c r="Z3585" i="2"/>
  <c r="Z3588" i="2"/>
  <c r="Z3591" i="2"/>
  <c r="Z3596" i="2"/>
  <c r="Z3599" i="2"/>
  <c r="Z3602" i="2"/>
  <c r="Z3605" i="2"/>
  <c r="Z3608" i="2"/>
  <c r="Z3611" i="2"/>
  <c r="Z3614" i="2"/>
  <c r="Z3617" i="2"/>
  <c r="Z3620" i="2"/>
  <c r="Z3623" i="2"/>
  <c r="Z3626" i="2"/>
  <c r="Z3629" i="2"/>
  <c r="Z3632" i="2"/>
  <c r="Z3644" i="2"/>
  <c r="Z3643" i="2"/>
  <c r="Z3649" i="2"/>
  <c r="Z3655" i="2"/>
  <c r="Z3642" i="2"/>
  <c r="Z3648" i="2"/>
  <c r="Z3654" i="2"/>
  <c r="Z3647" i="2"/>
  <c r="Z3650" i="2"/>
  <c r="Z3653" i="2"/>
  <c r="Z3656" i="2"/>
  <c r="Z3659" i="2"/>
  <c r="Z3662" i="2"/>
  <c r="Z3665" i="2"/>
  <c r="Z3668" i="2"/>
  <c r="Z3671" i="2"/>
  <c r="Z3674" i="2"/>
  <c r="Z3677" i="2"/>
  <c r="Z3680" i="2"/>
  <c r="Z3683" i="2"/>
  <c r="Z3660" i="2"/>
  <c r="Z3663" i="2"/>
  <c r="Z3666" i="2"/>
  <c r="Z3669" i="2"/>
  <c r="Z3672" i="2"/>
  <c r="Z3675" i="2"/>
  <c r="Z3678" i="2"/>
  <c r="Z3681" i="2"/>
  <c r="Z3684" i="2"/>
  <c r="Z3687" i="2"/>
  <c r="Z3690" i="2"/>
  <c r="Z3693" i="2"/>
  <c r="Z3696" i="2"/>
  <c r="Z3699" i="2"/>
  <c r="Z3702" i="2"/>
  <c r="Z3705" i="2"/>
  <c r="Z3708" i="2"/>
  <c r="Z3711" i="2"/>
  <c r="Z3714" i="2"/>
  <c r="Z3719" i="2"/>
  <c r="Z3722" i="2"/>
  <c r="Z3725" i="2"/>
  <c r="Z3728" i="2"/>
  <c r="Z3731" i="2"/>
  <c r="Z3734" i="2"/>
  <c r="Z3737" i="2"/>
  <c r="Z3740" i="2"/>
  <c r="Z3742" i="2"/>
  <c r="Z3745" i="2"/>
  <c r="Z3754" i="2"/>
  <c r="Z3763" i="2"/>
  <c r="Z3746" i="2"/>
  <c r="Z3755" i="2"/>
  <c r="Z3799" i="2"/>
  <c r="Z3802" i="2"/>
  <c r="Z3805" i="2"/>
  <c r="Z3808" i="2"/>
  <c r="Z3811" i="2"/>
  <c r="Z3814" i="2"/>
  <c r="Z3817" i="2"/>
  <c r="Z3820" i="2"/>
  <c r="Z3823" i="2"/>
  <c r="Z3826" i="2"/>
  <c r="Z3829" i="2"/>
  <c r="Z3832" i="2"/>
  <c r="Z3835" i="2"/>
  <c r="Z3838" i="2"/>
  <c r="Z3841" i="2"/>
  <c r="Z3844" i="2"/>
  <c r="Z3847" i="2"/>
  <c r="Z3850" i="2"/>
  <c r="Z3853" i="2"/>
  <c r="Z3856" i="2"/>
  <c r="Z3859" i="2"/>
  <c r="Z3862" i="2"/>
  <c r="Z3865" i="2"/>
  <c r="Z3868" i="2"/>
  <c r="Z3871" i="2"/>
  <c r="Z3874" i="2"/>
  <c r="Z3877" i="2"/>
  <c r="Z3880" i="2"/>
  <c r="Z3883" i="2"/>
  <c r="Z3886" i="2"/>
  <c r="Z3893" i="2"/>
  <c r="Z3903" i="2"/>
  <c r="Z3857" i="2"/>
  <c r="Z3769" i="2"/>
  <c r="Z3888" i="2"/>
  <c r="Z3902" i="2"/>
  <c r="Z3900" i="2"/>
  <c r="Z1637" i="2"/>
  <c r="Z1359" i="2"/>
  <c r="Z1414" i="2"/>
  <c r="Z3998" i="2"/>
  <c r="Z3913" i="2"/>
  <c r="Z3916" i="2"/>
  <c r="Z3919" i="2"/>
  <c r="Z3922" i="2"/>
  <c r="Z3925" i="2"/>
  <c r="Z3932" i="2"/>
  <c r="Z3935" i="2"/>
  <c r="Z3938" i="2"/>
  <c r="Z3941" i="2"/>
  <c r="Z3944" i="2"/>
  <c r="Z3947" i="2"/>
  <c r="Z3950" i="2"/>
  <c r="Z3953" i="2"/>
  <c r="Z3956" i="2"/>
  <c r="Z3959" i="2"/>
  <c r="Z3962" i="2"/>
  <c r="Z3965" i="2"/>
  <c r="Z3968" i="2"/>
  <c r="Z3971" i="2"/>
  <c r="Z3974" i="2"/>
  <c r="Z3977" i="2"/>
  <c r="Z3980" i="2"/>
  <c r="Z3983" i="2"/>
  <c r="Z3986" i="2"/>
  <c r="Z3989" i="2"/>
  <c r="Z3992" i="2"/>
  <c r="Z4009" i="2"/>
  <c r="Z4012" i="2"/>
  <c r="Z4015" i="2"/>
  <c r="Z4018" i="2"/>
  <c r="Z4021" i="2"/>
  <c r="Z4024" i="2"/>
  <c r="Z4026" i="2"/>
  <c r="Z4029" i="2"/>
  <c r="Z4032" i="2"/>
  <c r="Z4038" i="2"/>
  <c r="Z4044" i="2"/>
  <c r="Z1441" i="2"/>
  <c r="Z1481" i="2"/>
  <c r="Z1537" i="2"/>
  <c r="Z1411" i="2"/>
  <c r="Z1489" i="2"/>
  <c r="Z1382" i="2"/>
  <c r="Z1597" i="2"/>
  <c r="Z1500" i="2"/>
  <c r="Z1440" i="2"/>
  <c r="Z1339" i="2"/>
  <c r="Z1300" i="2"/>
  <c r="Z3905" i="2"/>
  <c r="Z3908" i="2"/>
  <c r="Z3911" i="2"/>
  <c r="Z3914" i="2"/>
  <c r="Z3917" i="2"/>
  <c r="Z3920" i="2"/>
  <c r="Z3923" i="2"/>
  <c r="Z3926" i="2"/>
  <c r="Z3928" i="2"/>
  <c r="Z3930" i="2"/>
  <c r="Z3933" i="2"/>
  <c r="Z3936" i="2"/>
  <c r="Z3939" i="2"/>
  <c r="Z3942" i="2"/>
  <c r="Z3945" i="2"/>
  <c r="Z3948" i="2"/>
  <c r="Z3951" i="2"/>
  <c r="Z3954" i="2"/>
  <c r="Z3957" i="2"/>
  <c r="Z3960" i="2"/>
  <c r="Z3963" i="2"/>
  <c r="Z3966" i="2"/>
  <c r="Z3969" i="2"/>
  <c r="Z3972" i="2"/>
  <c r="Z3975" i="2"/>
  <c r="Z3978" i="2"/>
  <c r="Z3981" i="2"/>
  <c r="Z3984" i="2"/>
  <c r="Z3987" i="2"/>
  <c r="Z3990" i="2"/>
  <c r="Z4007" i="2"/>
  <c r="Z4010" i="2"/>
  <c r="Z4013" i="2"/>
  <c r="Z4016" i="2"/>
  <c r="Z4019" i="2"/>
  <c r="Z4022" i="2"/>
  <c r="Z4025" i="2"/>
  <c r="Z4027" i="2"/>
  <c r="Z4030" i="2"/>
  <c r="Z1516" i="2"/>
  <c r="Z1703" i="2"/>
  <c r="Z1498" i="2"/>
  <c r="Z1331" i="2"/>
  <c r="Z1408" i="2"/>
  <c r="Z1687" i="2"/>
  <c r="Z1351" i="2"/>
  <c r="Z1425" i="2"/>
  <c r="Z4035" i="2"/>
  <c r="Z4041" i="2"/>
  <c r="Z4047" i="2"/>
  <c r="Z1378" i="2"/>
  <c r="Z1610" i="2"/>
  <c r="Z1386" i="2"/>
  <c r="Z1734" i="2"/>
  <c r="Z1494" i="2"/>
  <c r="Z3994" i="2"/>
  <c r="Z1483" i="2"/>
  <c r="Z1696" i="2"/>
  <c r="Z1540" i="2"/>
  <c r="Z1304" i="2"/>
  <c r="Z1446" i="2"/>
  <c r="Z3997" i="2"/>
  <c r="P4050" i="2" l="1"/>
  <c r="R4050" i="2"/>
  <c r="Z3164" i="2"/>
  <c r="Z4050"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<sst xmlns="http://schemas.openxmlformats.org/spreadsheetml/2006/main" count="52884" uniqueCount="14723">
  <si>
    <r>
      <rPr>
        <b/>
        <sz val="10"/>
        <color rgb="FFFFFF00"/>
        <rFont val="Calibri"/>
        <family val="2"/>
        <charset val="238"/>
        <scheme val="minor"/>
      </rPr>
      <t>ŠIFRA UGOVORA</t>
    </r>
    <r>
      <rPr>
        <b/>
        <sz val="10"/>
        <color theme="0"/>
        <rFont val="Calibri"/>
        <family val="2"/>
        <charset val="238"/>
        <scheme val="minor"/>
      </rPr>
      <t xml:space="preserve">
CONTRACT CODE</t>
    </r>
  </si>
  <si>
    <r>
      <rPr>
        <sz val="10"/>
        <color rgb="FFFFFF00"/>
        <rFont val="Calibri"/>
        <family val="2"/>
        <charset val="238"/>
        <scheme val="minor"/>
      </rPr>
      <t xml:space="preserve">PRIORITETNA OS
</t>
    </r>
    <r>
      <rPr>
        <sz val="10"/>
        <color theme="0"/>
        <rFont val="Calibri"/>
        <family val="2"/>
        <charset val="238"/>
        <scheme val="minor"/>
      </rPr>
      <t>PRIORITY AXIS</t>
    </r>
  </si>
  <si>
    <r>
      <rPr>
        <sz val="10"/>
        <color rgb="FFFFFF00"/>
        <rFont val="Calibri"/>
        <family val="2"/>
        <charset val="238"/>
        <scheme val="minor"/>
      </rPr>
      <t>SPECIFIČNI CILJ</t>
    </r>
    <r>
      <rPr>
        <sz val="10"/>
        <rFont val="Calibri"/>
        <family val="2"/>
        <charset val="238"/>
        <scheme val="minor"/>
      </rPr>
      <t xml:space="preserve">
</t>
    </r>
    <r>
      <rPr>
        <sz val="10"/>
        <color theme="0"/>
        <rFont val="Calibri"/>
        <family val="2"/>
        <charset val="238"/>
        <scheme val="minor"/>
      </rPr>
      <t>SPECIFIC OBJECTIVE</t>
    </r>
  </si>
  <si>
    <t>NAZIV POSTUPKA DODJELE 
CALL FOR PROPOSALS</t>
  </si>
  <si>
    <r>
      <rPr>
        <sz val="10"/>
        <color rgb="FFFFFF00"/>
        <rFont val="Calibri"/>
        <family val="2"/>
        <charset val="238"/>
        <scheme val="minor"/>
      </rPr>
      <t xml:space="preserve">VRSTA POSTUPKA DODJELE
</t>
    </r>
    <r>
      <rPr>
        <sz val="10"/>
        <color theme="0"/>
        <rFont val="Calibri"/>
        <family val="2"/>
        <charset val="238"/>
        <scheme val="minor"/>
      </rPr>
      <t>TYPE OF AWARD PROCEDURE</t>
    </r>
  </si>
  <si>
    <r>
      <rPr>
        <sz val="10"/>
        <color rgb="FFFFFF00"/>
        <rFont val="Calibri"/>
        <family val="2"/>
        <charset val="238"/>
        <scheme val="minor"/>
      </rPr>
      <t>NAZIV OPERACIJE</t>
    </r>
    <r>
      <rPr>
        <sz val="10"/>
        <rFont val="Calibri"/>
        <family val="2"/>
        <charset val="238"/>
        <scheme val="minor"/>
      </rPr>
      <t xml:space="preserve">
</t>
    </r>
    <r>
      <rPr>
        <sz val="10"/>
        <color theme="0"/>
        <rFont val="Calibri"/>
        <family val="2"/>
        <charset val="238"/>
        <scheme val="minor"/>
      </rPr>
      <t>NAME OF OPERATION</t>
    </r>
  </si>
  <si>
    <r>
      <rPr>
        <sz val="10"/>
        <color rgb="FFFFFF00"/>
        <rFont val="Calibri"/>
        <family val="2"/>
        <charset val="238"/>
        <scheme val="minor"/>
      </rPr>
      <t>NAZIV KORISNIKA (pravna osoba)</t>
    </r>
    <r>
      <rPr>
        <sz val="10"/>
        <rFont val="Calibri"/>
        <family val="2"/>
        <charset val="238"/>
        <scheme val="minor"/>
      </rPr>
      <t xml:space="preserve">
</t>
    </r>
    <r>
      <rPr>
        <sz val="10"/>
        <color theme="0"/>
        <rFont val="Calibri"/>
        <family val="2"/>
        <charset val="238"/>
        <scheme val="minor"/>
      </rPr>
      <t>BENEFICIARY NAME (legal entity)</t>
    </r>
  </si>
  <si>
    <t>DATUM POČETKA OPERACIJE</t>
  </si>
  <si>
    <t>DATUM ZAVRŠETKA OPERACIJE</t>
  </si>
  <si>
    <r>
      <rPr>
        <sz val="10"/>
        <color rgb="FFFFFF00"/>
        <rFont val="Calibri"/>
        <family val="2"/>
        <charset val="238"/>
        <scheme val="minor"/>
      </rPr>
      <t>STATUS PROVEDBE PROJEKTNIH AKTIVNOSTI</t>
    </r>
    <r>
      <rPr>
        <sz val="10"/>
        <color theme="0"/>
        <rFont val="Calibri"/>
        <family val="2"/>
        <charset val="238"/>
        <scheme val="minor"/>
      </rPr>
      <t xml:space="preserve">
PROJECT ACTIVITIES IMPLEMENTATION STATUS</t>
    </r>
  </si>
  <si>
    <r>
      <rPr>
        <sz val="10"/>
        <color rgb="FFFFFF00"/>
        <rFont val="Calibri"/>
        <family val="2"/>
        <charset val="238"/>
        <scheme val="minor"/>
      </rPr>
      <t>LOKACIJA PROVEDBE PROJEKTA (županija)</t>
    </r>
    <r>
      <rPr>
        <sz val="10"/>
        <rFont val="Calibri"/>
        <family val="2"/>
        <charset val="238"/>
        <scheme val="minor"/>
      </rPr>
      <t xml:space="preserve">
</t>
    </r>
    <r>
      <rPr>
        <sz val="10"/>
        <color theme="0"/>
        <rFont val="Calibri"/>
        <family val="2"/>
        <charset val="238"/>
        <scheme val="minor"/>
      </rPr>
      <t>PROJECT IMPLEMENTATION LOCATION (County)</t>
    </r>
  </si>
  <si>
    <r>
      <rPr>
        <sz val="10"/>
        <color rgb="FFFFFF00"/>
        <rFont val="Calibri"/>
        <family val="2"/>
        <charset val="238"/>
        <scheme val="minor"/>
      </rPr>
      <t>LOKACIJA NOSITELJA PROJEKTA (županija)</t>
    </r>
    <r>
      <rPr>
        <sz val="10"/>
        <rFont val="Calibri"/>
        <family val="2"/>
        <charset val="238"/>
        <scheme val="minor"/>
      </rPr>
      <t xml:space="preserve">
</t>
    </r>
    <r>
      <rPr>
        <sz val="10"/>
        <color theme="0"/>
        <rFont val="Calibri"/>
        <family val="2"/>
        <charset val="238"/>
        <scheme val="minor"/>
      </rPr>
      <t>PROJECT BENEFICIARY LOCATION (County)</t>
    </r>
  </si>
  <si>
    <r>
      <rPr>
        <sz val="10"/>
        <color rgb="FFFFFF00"/>
        <rFont val="Calibri"/>
        <family val="2"/>
        <charset val="238"/>
        <scheme val="minor"/>
      </rPr>
      <t>EU STOPA SUFINANCIRANJA %</t>
    </r>
    <r>
      <rPr>
        <sz val="10"/>
        <rFont val="Calibri"/>
        <family val="2"/>
        <charset val="238"/>
        <scheme val="minor"/>
      </rPr>
      <t xml:space="preserve">
</t>
    </r>
    <r>
      <rPr>
        <sz val="10"/>
        <color theme="0"/>
        <rFont val="Calibri"/>
        <family val="2"/>
        <charset val="238"/>
        <scheme val="minor"/>
      </rPr>
      <t>EU CO-FINANCING RATE %</t>
    </r>
  </si>
  <si>
    <t>STOPA NACIONALNOG SUFINANCIRANJA %</t>
  </si>
  <si>
    <t>Bespovratna sredstva - EU dio - HRK</t>
  </si>
  <si>
    <t>Bespovratna sredstva - EU dio - EUR</t>
  </si>
  <si>
    <t>Bespovratna sredstva - Nacionalni dio - HRK</t>
  </si>
  <si>
    <t>Bespovratna sredstva - Nacionalni dio - EUR</t>
  </si>
  <si>
    <t>Bespovratna sredstva - Ukupno (EU+Nac) HRK
= Ukupna ugovorena vrijednost bespovratnih sredstava</t>
  </si>
  <si>
    <t>Bespovratna sredstva - Ukupno (EU+Nac) EUR
= Ukupna ugovorena vrijednost bespovratnih sredstava</t>
  </si>
  <si>
    <t>Javni doprinos korisnika - HRK</t>
  </si>
  <si>
    <t>Javni doprinos korisnika - EUR</t>
  </si>
  <si>
    <t>Privatni doprinos korisnika - HRK</t>
  </si>
  <si>
    <t>Privatni doprinos korisnika - EUR</t>
  </si>
  <si>
    <r>
      <t xml:space="preserve">UKUPNI PRIHVATLJIVI IZDACI
</t>
    </r>
    <r>
      <rPr>
        <sz val="10"/>
        <color theme="0"/>
        <rFont val="Calibri"/>
        <family val="2"/>
        <charset val="238"/>
        <scheme val="minor"/>
      </rPr>
      <t>TOTAL ELIGIBLE EXPENDITURE
= Bespovratna sredstva ukupno + doprinos korisnika
= Ukupni prihvatljivi troškovi
= Ukupna ugovorena vrijednost projekta HRK</t>
    </r>
  </si>
  <si>
    <t>UKUPNI PRIHVATLJIVI IZDACI
TOTAL ELIGIBLE EXPENDITURE
= Bespovratna sredstva ukupno + doprinos korisnika
= Ukupni prihvatljivi troškovi
= Ukupna ugovorena vrijednost projekta EUR</t>
  </si>
  <si>
    <r>
      <rPr>
        <sz val="10"/>
        <color rgb="FFFFFF00"/>
        <rFont val="Calibri"/>
        <family val="2"/>
        <charset val="238"/>
        <scheme val="minor"/>
      </rPr>
      <t>POSREDNIČKO TIJELO RAZINE 1</t>
    </r>
    <r>
      <rPr>
        <sz val="10"/>
        <rFont val="Calibri"/>
        <family val="2"/>
        <charset val="238"/>
        <scheme val="minor"/>
      </rPr>
      <t xml:space="preserve">
</t>
    </r>
    <r>
      <rPr>
        <sz val="10"/>
        <color theme="0"/>
        <rFont val="Calibri"/>
        <family val="2"/>
        <charset val="238"/>
        <scheme val="minor"/>
      </rPr>
      <t>INTERMEDIATE BODY LEVEL 1</t>
    </r>
  </si>
  <si>
    <r>
      <rPr>
        <sz val="10"/>
        <color rgb="FFFFFF00"/>
        <rFont val="Calibri"/>
        <family val="2"/>
        <charset val="238"/>
        <scheme val="minor"/>
      </rPr>
      <t>POSREDNIČKO TIJELO RAZINE 2</t>
    </r>
    <r>
      <rPr>
        <sz val="10"/>
        <rFont val="Calibri"/>
        <family val="2"/>
        <charset val="238"/>
        <scheme val="minor"/>
      </rPr>
      <t xml:space="preserve">
</t>
    </r>
    <r>
      <rPr>
        <sz val="10"/>
        <color theme="0"/>
        <rFont val="Calibri"/>
        <family val="2"/>
        <charset val="238"/>
        <scheme val="minor"/>
      </rPr>
      <t>INTERMEDIATE BODY LEVEL 2</t>
    </r>
  </si>
  <si>
    <r>
      <rPr>
        <b/>
        <sz val="10"/>
        <color rgb="FFFFFF00"/>
        <rFont val="Calibri"/>
        <family val="2"/>
        <charset val="238"/>
        <scheme val="minor"/>
      </rPr>
      <t>SAŽETAK OPERACIJE</t>
    </r>
    <r>
      <rPr>
        <b/>
        <sz val="10"/>
        <color theme="1"/>
        <rFont val="Calibri"/>
        <family val="2"/>
        <charset val="238"/>
        <scheme val="minor"/>
      </rPr>
      <t xml:space="preserve">
</t>
    </r>
    <r>
      <rPr>
        <b/>
        <sz val="10"/>
        <color theme="0"/>
        <rFont val="Calibri"/>
        <family val="2"/>
        <charset val="238"/>
        <scheme val="minor"/>
      </rPr>
      <t>OPERATION SUMMARY</t>
    </r>
  </si>
  <si>
    <r>
      <rPr>
        <sz val="10"/>
        <color rgb="FFFFFF00"/>
        <rFont val="Calibri"/>
        <family val="2"/>
        <charset val="238"/>
        <scheme val="minor"/>
      </rPr>
      <t>KATEGORIJA INTERVENCIJE</t>
    </r>
    <r>
      <rPr>
        <sz val="10"/>
        <color theme="1"/>
        <rFont val="Calibri"/>
        <family val="2"/>
        <charset val="238"/>
        <scheme val="minor"/>
      </rPr>
      <t xml:space="preserve">
</t>
    </r>
    <r>
      <rPr>
        <sz val="10"/>
        <color theme="0"/>
        <rFont val="Calibri"/>
        <family val="2"/>
        <charset val="238"/>
        <scheme val="minor"/>
      </rPr>
      <t>NAME OF CATEGORY OF INTERVENTION</t>
    </r>
  </si>
  <si>
    <t>UP.01.1.1.01.0001</t>
  </si>
  <si>
    <t>1. Visoka zapošljivost i mobilnost radne snage</t>
  </si>
  <si>
    <t>8.i.1 - Povećanje zapošljavanja nezaposlenih osoba, posebice dugotrajno nezaposlenih i osoba čije vještine ne odgovaraju potrebama tržišta rada</t>
  </si>
  <si>
    <t>Obrazovanje, osposobljavanje i prekvalifikacija nezaposlenih osoba</t>
  </si>
  <si>
    <t>Izravna dodjela</t>
  </si>
  <si>
    <t>Hrvatski zavod za zapošljavanje</t>
  </si>
  <si>
    <t>RH</t>
  </si>
  <si>
    <t>Grad Zagreb</t>
  </si>
  <si>
    <t>Ministarstvo rada, mirovinskoga sustava, obitelji i socijalne politike</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</si>
  <si>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</si>
  <si>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102. Pristup zapošljavanju za osobe koje traže posao i neaktivne ljude, uključujući dugoročno nezaposlene i ljude udaljene od tržišta rada, također provedbom lokalnih inicijativa zapošljavanja i potpore pokretljivosti radne snage</t>
  </si>
  <si>
    <t>UP.01.1.1.01.0002</t>
  </si>
  <si>
    <t>Potpore za zapošljavanje teže zapošljivih skupina</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</si>
  <si>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</si>
  <si>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UP.01.1.1.02.0001</t>
  </si>
  <si>
    <t>Potpore za zapošljavanje teže zapošljivih skupina i edukacija nezaposlenih osoba - faza 2</t>
  </si>
  <si>
    <t>Potpore za zapošljavanje teže zapošljivih skupina i edukacija nezaposlenih osoba - Faza 2</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</si>
  <si>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</si>
  <si>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UP.01.1.2.01.0001</t>
  </si>
  <si>
    <t>8.i.2 - Povećanje održivog samozapošljavanja nezaposlenih osoba, posebice žena</t>
  </si>
  <si>
    <t>Podrška samozapošljavanju</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</si>
  <si>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</si>
  <si>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UP.01.1.2.02.0001</t>
  </si>
  <si>
    <t>Podrška samozapošljavanju - faza 2</t>
  </si>
  <si>
    <t>Podrška samozapošljavanju - Faza 2</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</si>
  <si>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</si>
  <si>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Ministarstvo hrvatskih branitelja</t>
  </si>
  <si>
    <t>UP.01.1.3.01.0001</t>
  </si>
  <si>
    <t>8.i.3 - Očuvanje radnih mjesta, zadržavanje u zaposlenju radnika koji su proglašeni viškom te jačanje brzog ponovnog zapošljavanja osoba koje su postale nezaposlene nakon što su proglašene viškom</t>
  </si>
  <si>
    <t>Zadržavanje radnika u zaposlenosti</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</si>
  <si>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</si>
  <si>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UP.01.1.3.05.0001</t>
  </si>
  <si>
    <t>Potpore za očuvanje radnih mjesta u djelatnostima pogođenim COVID-19 (koronavirusom)</t>
  </si>
  <si>
    <t xml:space="preserve">Ovaj Poziv namijenjen je financiranju mjere aktivne politike zapošljavanja u nadležnosti Hrvatskog zavoda za zapošljavanje, javne ustanove u vlasništvu Republike Hrvatske, koja ima nadležnost za provedbu mjera aktivne politike zapošljavanja. Operacija se temelji na jednoj od mjera za pomoć gospodarstvu usred epidemije koronavirusa koje je Vlada Republike Hrvatske donijela na sjednici održanoj 17. ožujka 2020. godine. Dodjela potpore za očuvanje radnih mjesta u djelatnostima pogođenim COVID-19 (koronavirusom) doprinijet će zadržavanju radnika u zaposlenosti, kao i ublažavanju posljedica narušene gospodarske aktivnosti pogođenih djelatnosti, a aktivnosti ove operacije izravno će doprinijeti realizaciji Specifičnog cilja 8.i.3 OP ULJP-a </t>
  </si>
  <si>
    <t>UP.01.2.0.01.0001</t>
  </si>
  <si>
    <t>8.ii.1 (YEI) - Povećanje zapošljavanja i brze integracije NEET skupine kroz Inicijativu za zapošljavanje mladih na tržište rada</t>
  </si>
  <si>
    <t>Provedba mjera APZ za mlade (IZM)</t>
  </si>
  <si>
    <t>Provedba mjera aktivne politike zapošljavanja za mlade (IZM)</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</si>
  <si>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</si>
  <si>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</si>
  <si>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UP.01.2.0.03.0001</t>
  </si>
  <si>
    <t>Provedba mjera APZ za mlade (IZM) - Faza 2</t>
  </si>
  <si>
    <t>Provedba mjera aktivne politike zapošljavanja za mlade (IZM) - Faza 2</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</si>
  <si>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</si>
  <si>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UP.01.2.0.04.0003</t>
  </si>
  <si>
    <t>„Pronađi me!“ – provedba aktivnosti dosega i obrazovanja neaktivnih mladih osoba u NEET statusu</t>
  </si>
  <si>
    <t>Otvoreni postupak trajni</t>
  </si>
  <si>
    <t>RadaR</t>
  </si>
  <si>
    <t>Centar tehničke kulture Rijeka</t>
  </si>
  <si>
    <t>Primorsko-goranska</t>
  </si>
  <si>
    <t>Projektom RadaR želi se adresirati problem neaktivnih mladih osoba u NEET statusu u Primorsko-goranskoj županiji te nedostatak kadra u udrugama s područja sporta i tehničke kulture. Projektom će se pilotirati niz intervencija - psihološko savjetovanje, mentorstvo pri obrazovanju i traženju posla, razvoj mekih i transverzalnih vještina, stjecanje radnog iskustva, uključivanje u rad udruga na području sporta i tehničke kulture, osposobljavanje na području administracije, te će se utvrditi relevantnost provedenih intervencija za uključivanje neaktivnih mladih osoba u NEET statusu na tržište rada.</t>
  </si>
  <si>
    <t>UP.01.2.0.04.0006</t>
  </si>
  <si>
    <t>Ne(e)tWORK</t>
  </si>
  <si>
    <t>Ekološka udruga "Krka" Knin</t>
  </si>
  <si>
    <t>Šibensko-kninska</t>
  </si>
  <si>
    <t>Projekt pod nazivom Ne(e)tWORK provodit će Ekološka udruga Krka u partnerstvu s HZZ - Područni ured Šibenik i CZSS Knin kroz 24 mjeseca. Osnovni cilj projekta je omogućiti pripadnicima NEET skupine sudjelovanje na verificiranim programima obrazovanja, radionicama „mekih“ vještina te im osigurati uslugu mentorstva. Na ovaj način te mlade ljude bi se osnažilo i približilo tržištu rada. Mjesto provedbe projekta je Šibensko-kninska županija.</t>
  </si>
  <si>
    <t>UP.01.2.0.04.0007</t>
  </si>
  <si>
    <t>Odluči i kreni</t>
  </si>
  <si>
    <t>Centar za socijalnu inkluziju Šibenik</t>
  </si>
  <si>
    <t>šibensko-kninska</t>
  </si>
  <si>
    <t>Predloženim projektom "Odluči i kreni", kojega provodi CEntar za socijalnu inkluziju Šibenik u partnerstvu s HZZ Područni ured Šibenik, CZSS Šibenik i CZSS Knin, omogućit će Društveno aktiviranje NEET osoba kroz programe obrazovanja, radionice "mekih" vještina i podrške osobnog razvoja, što će im pomoći pri aktivnom traženju posla, osposobljavanju i daljnjem formalnom obrazovanju</t>
  </si>
  <si>
    <t>UP.01.2.0.04.0021</t>
  </si>
  <si>
    <t>Savladaj prepreke: Osnaži se i ostvari na tržištu rada</t>
  </si>
  <si>
    <t>Udruga za promicanje aktivnog sudjelovanja "Studio B"</t>
  </si>
  <si>
    <t>Brodsko-posavska</t>
  </si>
  <si>
    <t>Cilj projekta "Savladaj prepreke: osnaži se i ostvari na tržištu rada" je identificirati 15 mladih osoba na području Brodsko-posavske županije (Nova Gradiška, Vrbje, Staro Petrovo Selo i okolne općine) koje pripadaju skupini NEET osoba, te ih obrazovati i ojačati za aktivno sudjelovanje na tržištu rada</t>
  </si>
  <si>
    <t>UP.01.2.0.04.0024</t>
  </si>
  <si>
    <t>IMIS - Integracija "NEET" mladih izvan sustava</t>
  </si>
  <si>
    <t>DUGA, Društvo za Usmjeravanje Gospodarskih Aktivnosti</t>
  </si>
  <si>
    <t>Osječko-baranjska</t>
  </si>
  <si>
    <t>Projektom IMIS - Integracija "NEET" mladih izvan sustava omogućiti će se pristup neaktivnim mladim osobama (30 osoba) tržištu rada. Pripadnici ciljne skupine stjeći će dodatne kompetencije te će ih s eosnažiti kako bi bili konkurentniji na tržištu rada. Projektom želimo podići svijest javnosti o mladim osobama u dobi od 15 do 29 godina koje su neaktivne te im omogućiti verifcirane programe obrazovanja. Ciljne skupine koje će biti obuhvaćene projektnim aktivnostima su: Neaktivne osobe koje se ne obrazuju i ne osposobljavaju u dobi od 15 do 29 godina.</t>
  </si>
  <si>
    <t>UP.01.2.0.04.0025</t>
  </si>
  <si>
    <t>Pronađi posao u drvnom sektoru!</t>
  </si>
  <si>
    <t>SLAVONSKI HRAST drvni klaster</t>
  </si>
  <si>
    <t>Vukovarsko-srijemska</t>
  </si>
  <si>
    <t>Cilj projekta "Pronađi posao u drvnom sektoru!" je provedba aktivnosti dosega i obrazovanja neaktivnih NEET osoba na području VSŽ te poticanje njihovog zapošljavanja u drvnom sektoru. Ciljnu skupinu projekta čini 30 neaktivnih NEET osoba koje će se osnažiti za aktivno sudjelovanje na tržištu rada i usmjeriti u drvni sektor kao tradicionalnom sektoru snažno povezanom s kulturnom baštinom i folklorom čiji su finalni proizvodi od drva neizostavan dio.</t>
  </si>
  <si>
    <t>UP.01.2.0.04.0026</t>
  </si>
  <si>
    <t>NeetWork - Identifikacija i aktivacija osoba u NEET statusu</t>
  </si>
  <si>
    <t>Spiritus OS</t>
  </si>
  <si>
    <t>Osječko-baranjska, Vukovarsko-srijemska</t>
  </si>
  <si>
    <t>Identifikacija i motiviranje mladih osoba u NEET statusu u svrhu aktivnog sudjelovanja i pripreme za tržište rada.</t>
  </si>
  <si>
    <t>UP.01.2.0.04.0029</t>
  </si>
  <si>
    <t>Nove mogućnosti za tebe!</t>
  </si>
  <si>
    <t>Amigdala - Centar za psihološku pomoć</t>
  </si>
  <si>
    <t>Projektom "Nove mogućnosti za tebe!" obrazovat će se ciljana skupina od 20 mladih neaktivnih NEET osoba iz Grada Zagreba u dobi od 15 do 29 godina kroz verificirane programe obrazovanja odraslih te će ih se na taj način osnažiti i potaknuti na aktivno sudjelovanje u tržištu rada</t>
  </si>
  <si>
    <t>UP.01.2.0.04.0030</t>
  </si>
  <si>
    <t>Potraga za znanjem</t>
  </si>
  <si>
    <t>Sportska udruga građana funkcionalni kružni trening-FCT</t>
  </si>
  <si>
    <t>kako bi se identificirale mlade osobe koje se nalaze u NEET statusu biti će organiziran sportski događaj u svrhu motiviranja ciljne skupine. Programima osnaživanja, mentoriranjem i savjetovanjem kao i programima obrazovanja mlade osobe u NEET statusu pripremiti će se za pristupanje tržištu rada.</t>
  </si>
  <si>
    <t>UP.01.2.0.04.0032</t>
  </si>
  <si>
    <t>Pronađena NEET</t>
  </si>
  <si>
    <t>PRONI Centar za socijalno podučavanje</t>
  </si>
  <si>
    <t>Projekt „Pronađena NEET“ osigurat će mapiranje, uključivanje, osobni razvoj, stručno obrazovanje te osnaživanje za uključivanje u obrazovne programe i tržište rada za 30 višestruko marginaliziranih mladih u NEET statusu iz zajednica u OBŽ i VSŽ. Projekt integrira ključne komponente neformalnog i formalnog obrazovanja, osobnog pristupa u razvoju pojedinca, razvija nove metode i pristupe u radu s ciljanom skupinom te jača platformu javno-civilnog partnerstva u dugoročnoj asistenciji osoba u NEET statusu.</t>
  </si>
  <si>
    <t>UP.01.2.0.04.0033</t>
  </si>
  <si>
    <t>Osposobi se i zaposli</t>
  </si>
  <si>
    <t>Hrvatska udruga za borbu protiv HIV-a i virusnog hepatitisa (HUHIV)</t>
  </si>
  <si>
    <t>U nsklopu predloženog projektnog prijedloga, udruga HUHIV osigurat će programe kojima se cilja obuhvatiti mlade neaktivne NEET osobe i olakšati njihov ulazak na tržište rada. Izuzev navedenog, neaktivne NEET osobe uključene u programe Projekta potaknut će se za uključivanje u mjere HZZ-a, a sukladno njihovim sposobnostima i afinitetima. Posebna pozornost posvećuje se NEET osobama koje su najudaljenije od tržišta rada, a to su liječeni ovisnici i osobe u probacijskih sustavima. Aktivnosti i njihova provedba prilagođene su uvjetima pandemije i provodit će se uz pridržavanje svih mjera HZJZ-a.</t>
  </si>
  <si>
    <t>UP.01.2.0.04.0034</t>
  </si>
  <si>
    <t>Ja to mogu i hoću !</t>
  </si>
  <si>
    <t>Hrvatsko društvo inženjera geotehnike</t>
  </si>
  <si>
    <t>Varaždinska</t>
  </si>
  <si>
    <t>Projektom "Ja to mogu i hoću!" obrazovat će se ciljana skupina od 20 mladih neaktivnih NEET osoba iz Varaždinske županije u dobi od 15 do 29 godina kroz verificirane programe obrazovanja odraslih te će ih se na taj način osnažiti i potaknuti na aktivno sudjelovanje u tržištu rada.</t>
  </si>
  <si>
    <t>UP.01.2.0.04.0035</t>
  </si>
  <si>
    <t>Aktiviraj se!</t>
  </si>
  <si>
    <t>Hrvatski Crveni križ, Gradsko društvo Crvenog križa Beli Manastir</t>
  </si>
  <si>
    <t>Hrvatski Crveni križ</t>
  </si>
  <si>
    <t>Projekt "Aktiviraj se!" će kroz rad mobilnog tima pronaći i motivirati neaktivne mlade osobe u NEET statusu te ih uvesti u projektne aktivnosti. Projekt će pridonijeti aktivnom traženju posla i zapošljivosti ciljne skupine provedbom verificiranih programa obrazovanja odraslih, održavanjem edukacija za razvoj mekih i/ili transverzalnih vještina, mentorstvom socijalnog pedagoga i aktivnostima o informiranju na tržištu rada. Ovim projektom će se osnažiti i potaknuti na aktivno traženje posla 15 osoba u NEET statusu čime će se potencijalno smanjiti rizik od siromaštva i socijalne isključenosti.</t>
  </si>
  <si>
    <t>UP.01.2.0.04.0036</t>
  </si>
  <si>
    <t>NiKre TeBra - projekt podrške mladim NEET osobama u obrazovanja i zapošljavanju</t>
  </si>
  <si>
    <t>Udruga za kreativni socijalni rad</t>
  </si>
  <si>
    <t>Zagrebačka, Sisačko-moslavačka, Međimurska, Grad Zagreb</t>
  </si>
  <si>
    <t>Kroz projekt ćemo ojačati stručna znanja 34 mladih neaktivnih osoba u NEET statusu kroz provedbu programa osposobljavanja za jednostavne poslove u sektoru graditeljstva i metalurgije.</t>
  </si>
  <si>
    <t>UP.01.2.0.04.0037</t>
  </si>
  <si>
    <t>Pronađi me i osposobi me</t>
  </si>
  <si>
    <t>Strukovna Udruga djelatnika u upravljanju ljudskim resursima – Centar HR</t>
  </si>
  <si>
    <t>Projektne aktivnosti usmjerene su na osiguravanje cjelovite usluge za neaktivne NEET osobe u dobi od 15 do 29 godina. Usluga obuhvaća detektiranje NEET osoba i njihovo uključivanje u programe kojima se izgrađuju vještine za uključivanje i vještine za ostanak u tržištu rada. Posebno se ističe da se svaka NEET osoba uključena u projektne aktivnosti dodatno osposobljava kroz programe cjeloživotnog obrazovanja te se za sudionike projektnih aktivnosti osiguravaju usluge mentoriranja i savjetovanja.</t>
  </si>
  <si>
    <t>UP.01.2.0.04.0039</t>
  </si>
  <si>
    <t>ZAjedno!</t>
  </si>
  <si>
    <t>Udruga specijalne jedinice policije "RODA" Varaždin</t>
  </si>
  <si>
    <t>Varaždinska, Međimurska</t>
  </si>
  <si>
    <t>Projektom će se utjecati na ukupno 30 mladih osoba kojima će se omogućiti obrazovanje i profesionalno usmjeravanje potrebno za izlazak iz statusa neaktivnosti.</t>
  </si>
  <si>
    <t>UP.01.2.0.04.0043</t>
  </si>
  <si>
    <t>AgroNEET</t>
  </si>
  <si>
    <t>Udruga Sveti Lovro - Zajednica Cenacolo</t>
  </si>
  <si>
    <t>Zagrebačka, Grad Zagreb</t>
  </si>
  <si>
    <t>Zagrebačka</t>
  </si>
  <si>
    <t>Projekt će osigurat provedbu 2 besplatna programa osposobljavanja za 20 polaznika članova ciljne skupine te im pružiti dodatne edukacije za podizanje poduzetničkih vještina.</t>
  </si>
  <si>
    <t>UP.01.2.0.04.0044</t>
  </si>
  <si>
    <t>Suncokret ruralnog znanja i poduzetništva - sustav osnaživanja i osposobljavanja NEET osoba</t>
  </si>
  <si>
    <t>Hrvatska udruga za turizam i ruralni razvoj "Klub članova selo"</t>
  </si>
  <si>
    <t>Osječko-baranjska, Vukovarsko-srijemska, Grad Zagreb, Splitsko-dalmatinska</t>
  </si>
  <si>
    <t>Projekom će se identificirati, osnažiti i umrežiti 65 osoba u NEET satatusu. Ciljna skupina će se kroz aktivnosti mentorirati, educirati, osnaživati te informirati o prilikama za zapošljavanje.</t>
  </si>
  <si>
    <t>UP.01.2.0.04.0046</t>
  </si>
  <si>
    <t>Aktiviraj se! – Izgradi karijeru u Hrvatskoj</t>
  </si>
  <si>
    <t>Udruga Obnova</t>
  </si>
  <si>
    <t>Kroz projekt "Aktiviraj se! - Izgradi karijeru u Hrvatskoj" izvršit će se aktivnost dosega (mobilni timovi) i obrazovanja (verificirani programi, radionice i sport) 15 neaktivnih NEET osoba u dobi od 18 do 29 godina s područja Grada Zagreba te će im se omogućiti pristup tržištu rada (radionice u suradnji s HZZ-om).</t>
  </si>
  <si>
    <t>UP.01.2.0.04.0047</t>
  </si>
  <si>
    <t>Do posla u Centru – urbana aktivacija mladih na tržištu rada</t>
  </si>
  <si>
    <t>Udruga za promicanje kvalitetnog obrazovanja mladih s invaliditetom „ZAMISLI“</t>
  </si>
  <si>
    <t>Planira s eobuhvatiti 25 pripadnika ciljane skupine pri čemu će se unutar ciljane skupine posebno usmjeriti na aktivaciju pojedinih podskupina.</t>
  </si>
  <si>
    <t>UP.01.2.0.04.0048</t>
  </si>
  <si>
    <t>Pokreni se, izmjeni se!</t>
  </si>
  <si>
    <t>Hrvatski Crveni križ, Gradsko društvo Crvenog križa Krapina</t>
  </si>
  <si>
    <t>Krapinsko-zagorska</t>
  </si>
  <si>
    <t>U projektu će biti obrazovano 10 neaktivnih NEET osoba koji će odabrati verifivirani obrazovni program. Biti će izrađeno 10 individualnih planova aktivnosti te će biti provedeno 11 programa s ciljem aktivacije, 7 radionica te 460 usluga socijalnog menttorstva.</t>
  </si>
  <si>
    <t>UP.01.2.0.04.0049</t>
  </si>
  <si>
    <t>Pronađi se! – (Re)aktivacija mladih iz NEET skupine</t>
  </si>
  <si>
    <t>Udruga Tigar 90/91 Rakitje</t>
  </si>
  <si>
    <t>Predloženim projektom cilj je provesti aktivnosti dosega i obrazovanja minimalno 15 neaktivnih NEET osoba te im omogućiti pristup tržištu rada.</t>
  </si>
  <si>
    <t>UP.01.2.0.04.0050</t>
  </si>
  <si>
    <t>Neaktivni NEET-ovci i neaktivni OSI ponovo na tržištu rada</t>
  </si>
  <si>
    <t>Udruga (na)gluhih osoba Videatur</t>
  </si>
  <si>
    <t>Opći cilj projekta je omogućiti neaktivnim NEET osobama pristup tržištu rada, te ih osnažiti da aktivno u njemu sudjeluju. Specifični cilj projekta je provesti aktivnosti dosega, informiranja i obrazovanja za 15 osoba sa NEET statusom, te kroz provedbu ciljanih programa povećati njihovu zapošljivost.</t>
  </si>
  <si>
    <t>UP.01.2.0.04.0054</t>
  </si>
  <si>
    <t>I ja postajem aktivan</t>
  </si>
  <si>
    <t>Udruga za promicanje pozitivne afirmacije mladih u društvu Impress Daruvar</t>
  </si>
  <si>
    <t>Bjelovarsko-bilogorska</t>
  </si>
  <si>
    <t>Projekt pod nazivom ''I ja postajem aktivan'' provodit će kroz 24 mjeseca na području Bjelovarsko-bilogorske županije. Glavni cilj projekta je uključivanjem NEET osoba sa područja Bjelovarsko-bilogorske županije kroz programe obrazovanja, radionica „mekih“ vještina i podršku osobnog razvoja osnažiti mlade osobe za aktivno sudjelovanje na tržištu radu.</t>
  </si>
  <si>
    <t>UP.01.2.0.04.0057</t>
  </si>
  <si>
    <t>Uključi se – budi aktivan/na!</t>
  </si>
  <si>
    <t>Razvojni europski centar inicijativa</t>
  </si>
  <si>
    <t>Projekt pod nazivom ''Uključi se – budi aktivan/na!'' provodit će Razvojni europski centar inicijativa u partnerstvu s HZZ Područni ured Šibenik i KK Kolan kroz 24 mjeseca. Glavni cilj projekta je aktiviranjem NEET osoba kroz programe obrazovanja, radionica „mekih“ vještina i podrškom osobnog razvoja osnažiti mlade osobe za aktivno sudjelovanje na tržištu radu. Mjesto provedbe projekta je Šibensko-kninska županija.</t>
  </si>
  <si>
    <t>UP.01.2.0.04.0060</t>
  </si>
  <si>
    <t>Podrška neaktivnim mladim osobama</t>
  </si>
  <si>
    <t>Sportsko društvo Spartak</t>
  </si>
  <si>
    <t>Zagrebačka, Grad Zagreb, Šibensko-kninska</t>
  </si>
  <si>
    <t>Projekt obuhvaća 15 mladih od 15 do 29 godina s ciljem reaktivacije i integracije NEET mladih kroz jačanje njihovih socijalnih i profesionalnih kompetencija.</t>
  </si>
  <si>
    <t>UP.01.2.0.04.0061</t>
  </si>
  <si>
    <t>PULA4NEET</t>
  </si>
  <si>
    <t>Institut Pula</t>
  </si>
  <si>
    <t>Istarska</t>
  </si>
  <si>
    <t>Udruga Institut Pula u suradnji sa Hrvatskim zavodom za zapošljavanje - Područni ured Pula, učilištem Diopter i učilištem Studium provodi projekt pod nazivom PULA4NEET koji ima za cilj omogućiti pristup neaktivnim mladim osobama tržištu rada te njihovo osnaživanje za aktivno sudjelovanje na tržištu rada kroz provedbu aktivnosti dosega i obrazovanja NEET osoba u Istarskoj županiji. Projektom će se utjecati na ukupno 25 mladih osoba kojima će se omogućiti obrazovanje i profesionalno usmjeravanja potrebno za izlazak iz statusa neaktivnosti.</t>
  </si>
  <si>
    <t>UP.01.2.0.04.0065</t>
  </si>
  <si>
    <t>A gdje si ti? Reaktivacija i reintegracija neaktivnih mladih u NEET statusu</t>
  </si>
  <si>
    <t>CERANEO - Centar za razvoj neprofitnih organizacija</t>
  </si>
  <si>
    <t>Grad Zagreb, Istarska</t>
  </si>
  <si>
    <t xml:space="preserve">Opći cilj projekta je omogućiti pristup i aktivno sudjelovanje na tržištu rada neaktivnim NEET mladim osobama s područja Grada Zagreba i Istarske županije. Projektom će nekativnim mladima u NEET statusu biti osnažene meke te transferzalne vještine kao važan zalog za pokretanje procesa reaktivacije i reintegracije korisničke skupine. Također, osigurat će se informiranost korisničke skupine o tržištu rada te će se neaktivne mlade u NEET statusu uključiti u verificirane programe obrazovanja odraslih sukladno njihovim interesima, kompetencijama te dosadašnjem obrazovanju. </t>
  </si>
  <si>
    <t>UP.01.2.0.04.0074</t>
  </si>
  <si>
    <t>Javi se, promijeni s(v)e!</t>
  </si>
  <si>
    <t>Udruga mladih Novska</t>
  </si>
  <si>
    <t>Sisačko-moslavačka, Požeško-slavonska</t>
  </si>
  <si>
    <t>Sisačko-moslavačka</t>
  </si>
  <si>
    <t>Ovim projektom želi se doprinjeti pronalasku, aktivaciji i integraciji na tržište rada 10 neaktivnih NEET osoba u dobi od 15 do 19 godina.</t>
  </si>
  <si>
    <t>UP.01.2.0.04.0075</t>
  </si>
  <si>
    <t>Mladi mogu sve - Povjerenjem do posla</t>
  </si>
  <si>
    <t>Institut za razvoj tržišta rada</t>
  </si>
  <si>
    <t>Krapinsko-zagorska, Grad Zagreb</t>
  </si>
  <si>
    <t>Projekt "Mladi mogu sve - Povjerenjem do posla" pilotira ciljani pristup aktivnosti dosega i obrazovanja neaktivnih NEET osoba na području Grada Zagreba i Krapinsko-zagorske županije, u skladu s ciljevima razvoja Urbane aglomeracije Zagreb, a koji će se provesti kroz tri elementa aktivnosti. Planira se obuhvatiti 45 pripadnika ciljane skupine. Inovativnost projekta ističe se u odnosu na strategiju dosega i privlačenja potencijalnih korisnika te u izgradnji odnosa povjerenja prema projektu, što je ključno za uspjeh u radu s NEET populacijom. Stnaga je u partnerstvu niza lokalnih organizacija.</t>
  </si>
  <si>
    <t>UP.01.2.0.04.0101</t>
  </si>
  <si>
    <t>EU4NEET: Uz EU projekte do aktivnije NEET populacije</t>
  </si>
  <si>
    <t>Institut za razvoj poduzetništva i europske projekte</t>
  </si>
  <si>
    <t>Institut za razvoj poduzetništva i europske projekte će s partnerima provesti projekt "EU4NEET: Uz EU projekte do aktivnije NEET populacije". Opći cilj projekta je omogućiti neaktivnim NEET osobama pristup tržištu rada kroz podizanje znanja i vještina o pripremi i provedbi EU projekata. U projektu će sudjelovati 30 neaktivnih NEET osoba koje će završiti obrazovni program o pripremi i provedbi EU projekata te će biti osnaženi aktivnostima savjetovanja, mentorstva i razvoja vještina. Projekt će se provoditi u Zagrebu kroz 24 mjeseca, a njegova ukupna vrijednost jest 1.955.584,96 kuna.</t>
  </si>
  <si>
    <t>UP.01.2.1.01.0001</t>
  </si>
  <si>
    <t>8.ii.1 (ESF) - Povećanje zapošljavanja i integracije dugotrajno nezaposlenih iz NEET skupine na tržište rada i za sve iz NEET skupine od 2019. godine</t>
  </si>
  <si>
    <t>Provedba mjera aktivne politike zapošljavanja za dugotrajno nezaposlene mlade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</si>
  <si>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</si>
  <si>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UP.01.2.1.02.0001</t>
  </si>
  <si>
    <t>Provedba mjera aktivne politike zapošljavanja za dugotrajno nezaposlene mlade - Faza 2</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</si>
  <si>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</si>
  <si>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UP.01.3.1.01.0003</t>
  </si>
  <si>
    <t>8.vii.1 - Jačanje kapaciteta lokalnih partnerstava za zapošljavanje i povećanje zaposlenosti najranjivijih skupina na lokalnim tržištima rada</t>
  </si>
  <si>
    <t>Lokalne inicijative za poticanje zapošljavanja - faza III</t>
  </si>
  <si>
    <t>Otvoreni postupak privremeni</t>
  </si>
  <si>
    <t>Slavonski "New deal" - prekvalifikacijom i edukacijom u agraru do samozapošljavanja</t>
  </si>
  <si>
    <t>Grad Belišće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</si>
  <si>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</si>
  <si>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</si>
  <si>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UP.01.3.1.01.0005</t>
  </si>
  <si>
    <t>Inovativnim pristupom do zapošljavanja u Sisačko-moslavačkoj županiji</t>
  </si>
  <si>
    <t>Razvojna agencija Sisačko-moslovačke županije SI-MO-RA d.o.o. za poticanje gospodarskog razvoja, savjetovanje i zastupanje</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</si>
  <si>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</si>
  <si>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UP.01.3.1.01.0006</t>
  </si>
  <si>
    <t>Razvoj i promocija Partnerskog vijeća za tržište rada i razvoj ljudskih potencijala Dubrovačko-neretvanske županije - 
OPERA II</t>
  </si>
  <si>
    <t>Dubrovačko-neretvanska županija</t>
  </si>
  <si>
    <t>Dubrovačko-neretvanska</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</si>
  <si>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</si>
  <si>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UP.01.3.1.01.0007</t>
  </si>
  <si>
    <t>Exercitatione</t>
  </si>
  <si>
    <t>Javna ustanova Makarska razvojna agencija - Mara</t>
  </si>
  <si>
    <t>Splitsko-dalmatinska</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</si>
  <si>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</si>
  <si>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UP.01.3.1.01.0008</t>
  </si>
  <si>
    <t>Lokalno prepoznatljiv suvenir plod ruku kreativnih žena</t>
  </si>
  <si>
    <t>CALLEGARI - talijanska škola mode i dizajna</t>
  </si>
  <si>
    <t>Grad Zagreb, Primorsko-goranska, Splitsko-dalmatinska</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</si>
  <si>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</si>
  <si>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UP.01.3.1.01.0009</t>
  </si>
  <si>
    <t>Moderna zanimanja za 21. stoljeće - potaknimo razvoj ugroženih skupina</t>
  </si>
  <si>
    <t>Škola glazbene produkcije i multimedije, ustanova za obrazovanje odraslih</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</si>
  <si>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</si>
  <si>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UP.01.3.1.01.0010</t>
  </si>
  <si>
    <t>ILUS projekt</t>
  </si>
  <si>
    <t>Pučko otvoreno učilište ANTE BABIĆ Umag - Universita popolare aperta ANTE BABIĆ Umago</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</si>
  <si>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</si>
  <si>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UP.01.3.1.01.0011</t>
  </si>
  <si>
    <t>Europskim projektom do educiranog osoblja u području usluga čišćenja</t>
  </si>
  <si>
    <t>Cailidus - ustanova za obrazovanje odraslih</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</si>
  <si>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</si>
  <si>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UP.01.3.1.01.0012</t>
  </si>
  <si>
    <t>P.S. - Pokreni se</t>
  </si>
  <si>
    <t>Javna ustanova Regionalna razvojna agencija Karlovačke županije</t>
  </si>
  <si>
    <t>Karlovačka</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</si>
  <si>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</si>
  <si>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UP.01.3.1.01.0013</t>
  </si>
  <si>
    <t>Job club - Centar jednakih mogućnosti</t>
  </si>
  <si>
    <t>Udruga gluhih i nagluhih Nova Gradiška</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</si>
  <si>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</si>
  <si>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UP.01.3.1.01.0014</t>
  </si>
  <si>
    <t xml:space="preserve">OBLAK - obrazovanjem do lakšeg zaposlenja </t>
  </si>
  <si>
    <t>Agencija za razvoj i investicije grada Vinkovaca VIA d.o.o.</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</si>
  <si>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</si>
  <si>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UP.01.3.1.01.0016</t>
  </si>
  <si>
    <t>Sigurnim korakom do vlastitog posla</t>
  </si>
  <si>
    <t>Razvojna agencija Vukovarsko-srijemske županije</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</si>
  <si>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</si>
  <si>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UP.01.3.1.01.0017</t>
  </si>
  <si>
    <t>Priprema, pozor, posao</t>
  </si>
  <si>
    <t>Hrvatski zavod za zapošljavanje, Područni ured Kutina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</si>
  <si>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</si>
  <si>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UP.01.3.1.01.0018</t>
  </si>
  <si>
    <t>Ja želim raditi</t>
  </si>
  <si>
    <t>Javna ustanova Razvojna agencija Šibensko-kninske županije</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</si>
  <si>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</si>
  <si>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UP.01.3.1.01.0019</t>
  </si>
  <si>
    <t>Učenjem do znanja - znanjem o zapošljavanja</t>
  </si>
  <si>
    <t>Industrijski park Nova Gradiška d.o.o. za razvoj i ulaganje</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</si>
  <si>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</si>
  <si>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UP.01.3.1.01.0020</t>
  </si>
  <si>
    <t>Pomoćnik u nastavi, novi izazov na tržištu rada</t>
  </si>
  <si>
    <t>Učilište za obrazovanje odraslih - IDEM</t>
  </si>
  <si>
    <t>Karlovačka, Grad Zagreb, Primorsko-goranska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</si>
  <si>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</si>
  <si>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UP.01.3.1.01.0021</t>
  </si>
  <si>
    <t>REI II</t>
  </si>
  <si>
    <t>Istarska županija</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</si>
  <si>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</si>
  <si>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UP.01.3.1.01.0022</t>
  </si>
  <si>
    <t>ZG KOMPAS - KOMPetencije Aktivnih Sudionika obrazovanja</t>
  </si>
  <si>
    <t>Pučko otvoreno učilište Zagreb</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</si>
  <si>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</si>
  <si>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UP.01.3.1.01.0023</t>
  </si>
  <si>
    <t>Jednake mogućnosti u svijetu rada i procesu zapošljavanja "Žene biraju novu šansu"</t>
  </si>
  <si>
    <t>CESI - Centar za edukaciju, savjetovanje i istraživanje</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</si>
  <si>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</si>
  <si>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UP.01.3.1.01.0024</t>
  </si>
  <si>
    <t>ZgAktiv - znanjem i partnerstvom do posla</t>
  </si>
  <si>
    <t>Zagrebački inovacijski centar d.o.o. za promicanje inovativnog poduzetništva</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</si>
  <si>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</si>
  <si>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UP.01.3.1.01.0025</t>
  </si>
  <si>
    <t>Karijerno usmjeravanje nezaposlenih mladih i osnovnoškolaca s područja Labinštine</t>
  </si>
  <si>
    <t>Grad Labin</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</si>
  <si>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</si>
  <si>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UP.01.3.1.01.0026</t>
  </si>
  <si>
    <t>Lokalno partnerstvo za zapošljavanje Cetinske krajine</t>
  </si>
  <si>
    <t>Centar za ruralni razvoj CERURA HR</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</si>
  <si>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</si>
  <si>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UP.01.3.1.01.0027</t>
  </si>
  <si>
    <t>LOKO LAG - Održivi razvoj ruralnog područja</t>
  </si>
  <si>
    <t>Lokalna akcijska grupa Bosutski niz</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</si>
  <si>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</si>
  <si>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UP.01.3.1.01.0028</t>
  </si>
  <si>
    <t>Otvori vrata svijeta rada</t>
  </si>
  <si>
    <t>Lokalna razvojna agencija - Poduzetnički centar Pakrac d.o.o. za lokalni razvoj, poslovne usluge i upravljanje nekretninama</t>
  </si>
  <si>
    <t>Požeško-slavonska</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</si>
  <si>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</si>
  <si>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UP.01.3.1.01.0030</t>
  </si>
  <si>
    <t>Želim biti majstor</t>
  </si>
  <si>
    <t>Obrtnička komora Koprivničko-križevačke županije</t>
  </si>
  <si>
    <t>Koprivničko-križevačka</t>
  </si>
  <si>
    <t>Cilj projekta je doprinijeti zapošljivosti nezaposlenih osoba na tržištu rada Koprivničko-križevačke županije, dok je specifičan cilj poboljšati učinkovitost provedbe Strategije razvoja ljudskih potencijala.</t>
  </si>
  <si>
    <t>UP.01.3.1.01.0031</t>
  </si>
  <si>
    <t>ENTER - Entrepreneurship for Employment</t>
  </si>
  <si>
    <t>Zagorska razvojna agencija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</si>
  <si>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</si>
  <si>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UP.01.3.1.01.0032</t>
  </si>
  <si>
    <t>LokalnE inicijative za PoticanjE ZapošljavanjA u Varaždinskoj Županiji – LEPEZA VŽ</t>
  </si>
  <si>
    <t>Varaždinska županija</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</si>
  <si>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</si>
  <si>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UP.01.3.1.01.0033</t>
  </si>
  <si>
    <t>Partnerstvo za sve 2</t>
  </si>
  <si>
    <t>PORA Regionalna razvojna agencija Koprivničko-križevačke županije</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</si>
  <si>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</si>
  <si>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UP.01.3.1.01.0034</t>
  </si>
  <si>
    <t>Mladi u poljoprivredi - budućnost</t>
  </si>
  <si>
    <t>Općina Lovas</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</si>
  <si>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</si>
  <si>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UP.01.3.1.01.0035</t>
  </si>
  <si>
    <t>#suDjeluj</t>
  </si>
  <si>
    <t>Općina Tovarnik</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</si>
  <si>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</si>
  <si>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UP.01.3.1.01.0036</t>
  </si>
  <si>
    <t>Učenjem do PoSla!</t>
  </si>
  <si>
    <t>Lokalna agencija za razvoj Vjeverica d.o.o. Drenovci</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</si>
  <si>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</si>
  <si>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UP.01.3.1.01.0037</t>
  </si>
  <si>
    <t>EDUBIZ - Edukacijom do zaposlenja</t>
  </si>
  <si>
    <t>Učilište EU PROJEKTI - ustanova za obrazovanje odraslih</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</si>
  <si>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</si>
  <si>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UP.01.3.1.01.0038</t>
  </si>
  <si>
    <t>Zajedno za mlade kroz job klub</t>
  </si>
  <si>
    <t>Hrvatski zavod za zapošljavanje, Područni ured Virovitica</t>
  </si>
  <si>
    <t>Virovitičko-podravska</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</si>
  <si>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</si>
  <si>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UP.01.3.1.01.0039</t>
  </si>
  <si>
    <t>Inkubator zapošljavanja - Kako izaći iz vječne utrke traženja posla kroz vlastitu konkurentnost, fleksibilnost i samo-održivost?</t>
  </si>
  <si>
    <t>ZLATNI PLAMEN d.o.o. za usluge reklame i promidžbe</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</si>
  <si>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</si>
  <si>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UP.01.3.1.01.0040</t>
  </si>
  <si>
    <t>Model aktivacije dugotrajno nezaposlenih osoba s invaliditetom kroz razvoj i provedbu prilagođenih programa osposobljavanja i radnog treninga</t>
  </si>
  <si>
    <t>URIHO - Ustanova za profesionalnu rehabilitaciju i zapošljavanje osoba s invaliditetom</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</si>
  <si>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</si>
  <si>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UP.01.3.1.01.0041</t>
  </si>
  <si>
    <t>Aktivacija i osnaživanje liječenih ovisnika za tržište rada kroz razvoj i provedbu prilagođenih programa obrazovanja</t>
  </si>
  <si>
    <t>Dom za ovisnike Zajednica Susret</t>
  </si>
  <si>
    <t>Splitsko-dalmatinska, Brodsko-posavska</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</si>
  <si>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</si>
  <si>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UP.01.3.1.01.0042</t>
  </si>
  <si>
    <t>Nova prilika - Lokalno partnerstvo za zapošljavanje Zagrebačke županije</t>
  </si>
  <si>
    <t>Razvojna agencija Zagrebačke županije</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</si>
  <si>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</si>
  <si>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UP.01.3.1.01.0043</t>
  </si>
  <si>
    <t>Pametno i aktivno do sigurne budućnosti</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</si>
  <si>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</si>
  <si>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UP.01.3.1.01.0044</t>
  </si>
  <si>
    <t>Osnaživanje i aktiviranje ranjivih skupina za tržište rada</t>
  </si>
  <si>
    <t>Hrvatska obrtnička komora - Obrtnička komora Zagreb</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</si>
  <si>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</si>
  <si>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UP.01.3.1.01.0045</t>
  </si>
  <si>
    <t>Makeover karijere – podrška zapošljavanju u sektoru njege tijela</t>
  </si>
  <si>
    <t>Obrtničko učilište - ustanova za obrazovanje odraslih</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</si>
  <si>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</si>
  <si>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UP.01.3.1.01.0046</t>
  </si>
  <si>
    <t>Edukacijom o Strukturnim i Investicijskim Fondovima do Inovacija u Poduzetništvu - ESIFIP</t>
  </si>
  <si>
    <t>Fakultet strojarstva i brodogradnje</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</si>
  <si>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</si>
  <si>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UP.01.3.1.01.0047</t>
  </si>
  <si>
    <t>Gastro klub za pametno zapošljavanje</t>
  </si>
  <si>
    <t>Pučko otvoreno učilište Samobor</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</si>
  <si>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</si>
  <si>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UP.01.3.1.01.0050</t>
  </si>
  <si>
    <t>Zdravlje, posao i budućnost u mojim rukama</t>
  </si>
  <si>
    <t>Učilište Lovran ustanova za obrazovanje odraslih</t>
  </si>
  <si>
    <t>Osječko-baranjska, Primorsko-goranska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</si>
  <si>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</si>
  <si>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UP.01.3.1.01.0051</t>
  </si>
  <si>
    <t>Reaktivacija i integracija marginaliziranih mladih - NEET na tržište rada - RIM</t>
  </si>
  <si>
    <t xml:space="preserve">Grad Zagreb, Zagrebačka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</si>
  <si>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</si>
  <si>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UP.01.3.1.01.0052</t>
  </si>
  <si>
    <t>ProAktivno - profesionalna aktivacija za zapošljavanje</t>
  </si>
  <si>
    <t>SELECTIO d.o.o. za upravljanje ljudskim potencijalima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</si>
  <si>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</si>
  <si>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UP.01.3.1.01.0053</t>
  </si>
  <si>
    <t>Nova znanja za EU projekte lokalnog razvoja</t>
  </si>
  <si>
    <t>Pučko otvoreno učilište Algebra</t>
  </si>
  <si>
    <t>Zadarska</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</si>
  <si>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</si>
  <si>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UP.01.3.1.01.0055</t>
  </si>
  <si>
    <t>Rajski vrt</t>
  </si>
  <si>
    <t>Lokalna razvojna agencija - Poduzetnički centar Garešnica d.o.o. za lokalni razvoj i poslovne usluge</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</si>
  <si>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</si>
  <si>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UP.01.3.1.01.0056</t>
  </si>
  <si>
    <t>Osnaži se, motiviraj, aktiviraj</t>
  </si>
  <si>
    <t>DKolektiv – organizacija za društveni razvoj</t>
  </si>
  <si>
    <t>Brodsko-posavska, Osječko-baranjska, Vukovarsko-srijemska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</si>
  <si>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</si>
  <si>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UP.01.3.1.01.0058</t>
  </si>
  <si>
    <t>Nova znanja i nove mogućnosti za žene u Srijemu</t>
  </si>
  <si>
    <t>Grad Ilok</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</si>
  <si>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</si>
  <si>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UP.01.3.1.01.0059</t>
  </si>
  <si>
    <t>D.O.N.A.U. - Dalj, Osijek, Našice aktivacijom do uspjeha</t>
  </si>
  <si>
    <t>Centar za poduzetništvo</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</si>
  <si>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</si>
  <si>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UP.01.3.1.01.0061</t>
  </si>
  <si>
    <t>LIPA - Lokalna inicijativa za poduzetničku aktivaciju</t>
  </si>
  <si>
    <t>Hrvatski zavod za zapošljavanje, Područni ured Požega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</si>
  <si>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</si>
  <si>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UP.01.3.1.01.0062</t>
  </si>
  <si>
    <t>Partnerstvom i podrškom do zapošljavanja – PARTNER NET II</t>
  </si>
  <si>
    <t>Javna ustanova Županijska razvojna agencija Osječko-baranjske županije</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</si>
  <si>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</si>
  <si>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UP.01.3.1.01.0064</t>
  </si>
  <si>
    <t>Vi i karijera - sve na jednom mjestu!</t>
  </si>
  <si>
    <t>Hrvatski zavod za zapošljavanje, Područni ured Šibenik</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</si>
  <si>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</si>
  <si>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UP.01.3.1.01.0065</t>
  </si>
  <si>
    <t>Korak bliže zaposlenju</t>
  </si>
  <si>
    <t>Javna ustanova razvojna agencija Bjelovarsko-bilogorske županije</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</si>
  <si>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</si>
  <si>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UP.01.3.1.01.0066</t>
  </si>
  <si>
    <t>AlterNET – Edukacijom i umrežavanjem do zaposlenja na ruralnom području</t>
  </si>
  <si>
    <t xml:space="preserve">Udruga za promicanje ekološke proizvodnje hrane, zaštite okoliša i održivog razvoja "Eko-Zadar" </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</si>
  <si>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</si>
  <si>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UP.01.3.1.01.0067</t>
  </si>
  <si>
    <t>Ruralne vještine za ranjive skupine</t>
  </si>
  <si>
    <t>Udruga osoba s intelektualnim teškoćama Regoč Slavonski Brod</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</si>
  <si>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</si>
  <si>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UP.01.3.1.01.0069</t>
  </si>
  <si>
    <t>Razvoj mreže klubova za zapošljavanje na području Šibensko-kninske županije</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</si>
  <si>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</si>
  <si>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UP.01.3.1.01.0070</t>
  </si>
  <si>
    <t>EduIT - jačanjem informatičkih vještina do zanimanja budućnosti</t>
  </si>
  <si>
    <t>Istarsko veleučilište - Università Istriana di scienze applicate</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</si>
  <si>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</si>
  <si>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UP.01.3.1.01.0071</t>
  </si>
  <si>
    <t>LO.PA.Z. PLUS</t>
  </si>
  <si>
    <t>Riječka razvojna agencija PORIN</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</si>
  <si>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</si>
  <si>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UP.01.3.1.01.0072</t>
  </si>
  <si>
    <t>Timun - Primorsko-goranska inicijativa za poticanje zapošljavanja bivših ovisnika</t>
  </si>
  <si>
    <t>Udruga za pomoć ovisnicima "VIDA" Rijeka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</si>
  <si>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</si>
  <si>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UP.01.3.1.01.0073</t>
  </si>
  <si>
    <t>Špica rada</t>
  </si>
  <si>
    <t>Bjelovarski centar za razvoj civilnog društva</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</si>
  <si>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</si>
  <si>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UP.01.3.1.01.0074</t>
  </si>
  <si>
    <t>Korak naprijed - povećanje zapošljivosti skupina u nepovoljnom položaju</t>
  </si>
  <si>
    <t>Socijalna zadruga „PRUŽIMO RUKE“</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</si>
  <si>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</si>
  <si>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UP.01.3.1.01.0077</t>
  </si>
  <si>
    <t>Zapošljavanje kroz suvremeni pristup ponudi poljoprivrednih proizvoda</t>
  </si>
  <si>
    <t>Lokalna akcijska grupa Vallis - Colapis</t>
  </si>
  <si>
    <t>Zagrebačka, Karlovačka, Ličko-senjska</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</si>
  <si>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</si>
  <si>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UP.01.3.1.01.0078</t>
  </si>
  <si>
    <t>Financije i tržište (FIT)</t>
  </si>
  <si>
    <t>Školska knjiga izdavaštvo, trgovina i usluge d.d.</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</si>
  <si>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</si>
  <si>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UP.01.3.1.01.0079</t>
  </si>
  <si>
    <t>Oblak znanja za otok mogućnosti - stjecanje tržišno potrebnih kompetencija putem e-učenja</t>
  </si>
  <si>
    <t>KATUS d.o.o. za računovodstvene usluge</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</si>
  <si>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</si>
  <si>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UP.01.3.1.01.0081</t>
  </si>
  <si>
    <t>Pozitivne vibracije</t>
  </si>
  <si>
    <t>VIDRA - Agencija za regionalni razvoj Virovitičko-podravske županije</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</si>
  <si>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</si>
  <si>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UP.01.3.1.01.0082</t>
  </si>
  <si>
    <t>Obrazovanje za budućnost</t>
  </si>
  <si>
    <t>Učilište Modus - Ustanova za obrazovanje odraslih</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</si>
  <si>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</si>
  <si>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UP.01.3.1.01.0083</t>
  </si>
  <si>
    <t>Razvoj partnerskog vijeća za tržište rada Šibensko-kninske županije faza III</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</si>
  <si>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</si>
  <si>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UP.01.3.1.01.0084</t>
  </si>
  <si>
    <t>SOS - Surađuj i ostvari sebe</t>
  </si>
  <si>
    <t>Agencija za razvoj Zadarske županije ZADRA NOVA</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</si>
  <si>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</si>
  <si>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UP.01.3.1.01.0085</t>
  </si>
  <si>
    <t>Suradnja za uspjeh 3</t>
  </si>
  <si>
    <t>Centar za razvoj Brodsko-posavske županije</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</si>
  <si>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</si>
  <si>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UP.01.3.1.01.0086</t>
  </si>
  <si>
    <t>Istarska mreža znanja</t>
  </si>
  <si>
    <t>Diopter - otvoreno učilište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</si>
  <si>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</si>
  <si>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UP.01.3.1.01.0087</t>
  </si>
  <si>
    <t>Bodul poduzetnik - motivacijski seminari za ulazak otočana u svijet poduzetništva</t>
  </si>
  <si>
    <t>PL EUROPA d.o.o. za usluge i trgovinu</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</si>
  <si>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</si>
  <si>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UP.01.3.1.01.0088</t>
  </si>
  <si>
    <t>Znanjem i iskustvom do radnog mjesta</t>
  </si>
  <si>
    <t>Mine alternativni izvori donacija (Udruga Mine Aid)</t>
  </si>
  <si>
    <t>Krapinsko-zagorska, Sisačko-moslavačka</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</si>
  <si>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</si>
  <si>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UP.01.3.1.01.0090</t>
  </si>
  <si>
    <t>Lokalnim partnerstvom do svijeta rada</t>
  </si>
  <si>
    <t>Cluster za eko-društvene inovacije i razvoj CEDRA Split</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</si>
  <si>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</si>
  <si>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UP.01.3.1.01.0091</t>
  </si>
  <si>
    <t>Zaposli se i ti!</t>
  </si>
  <si>
    <t>Razvojna agencija Mrav d.o.o.</t>
  </si>
  <si>
    <t>Sisačko-moslavačka, Karlovačka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</si>
  <si>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</si>
  <si>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UP.01.3.1.01.0092</t>
  </si>
  <si>
    <t>Novim vještinama do zaposlenja</t>
  </si>
  <si>
    <t>Veleučilište u Karlovcu</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</si>
  <si>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</si>
  <si>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UP.01.3.1.01.0093</t>
  </si>
  <si>
    <t>Obrazovanjem do posla i sporta u zagrebačkom turizmu</t>
  </si>
  <si>
    <t>Učilište Ambitio ustanova za obrazovanje odraslih</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</si>
  <si>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</si>
  <si>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UP.01.3.1.01.0094</t>
  </si>
  <si>
    <t>Znam i poduzimam - educiranje za samozapošljavanje</t>
  </si>
  <si>
    <t>EURO GRANT KONZALTING zaposlovno savjetovanje d.o.o.</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</si>
  <si>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</si>
  <si>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UP.01.3.1.01.0095</t>
  </si>
  <si>
    <t>Nove vještine su moja šansa</t>
  </si>
  <si>
    <t>Centar za održivi razvoj</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</si>
  <si>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</si>
  <si>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UP.01.3.1.01.0096</t>
  </si>
  <si>
    <t>Klub za zapošljavanje Varaždin</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</si>
  <si>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</si>
  <si>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UP.01.3.1.01.0097</t>
  </si>
  <si>
    <t>JobCollege SAVA</t>
  </si>
  <si>
    <t>Eduka - Centar lokalnog razvoja</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</si>
  <si>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</si>
  <si>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UP.01.3.1.01.0098</t>
  </si>
  <si>
    <t>Tražite posao? Dobrodošli u klub!</t>
  </si>
  <si>
    <t>S.O.S. - savjetovanje, osnaživanje, suradnja</t>
  </si>
  <si>
    <t>Povećanje zapošljivosti mladih nezaposlenih osoba s područja grada Virovitice i općina Špišić Bukovice i Pitomače putem edukacija i pružanjem individualne kontinuirane podrške za aktivno traženje posla.</t>
  </si>
  <si>
    <t>UP.01.3.1.01.0099</t>
  </si>
  <si>
    <t>EDUSIS - Educiranje Socijalno Isključivih Skupina za poboljšanje njihovog uključivanja na tržište rada na području Dubrovačko-neretvanske županije</t>
  </si>
  <si>
    <t>Udruga osoba s invaliditetom "Prijatelj"</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</si>
  <si>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</si>
  <si>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UP.01.3.1.01.0100</t>
  </si>
  <si>
    <t>E-partner - Klub za poticanje zapošljavanja mladih u Primorsko-goranskoj županiji</t>
  </si>
  <si>
    <t>Visoka poslovna škola PAR</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</si>
  <si>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</si>
  <si>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UP.01.3.1.01.0101</t>
  </si>
  <si>
    <t>Bootcamp IT</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</si>
  <si>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</si>
  <si>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UP.01.3.1.01.0102</t>
  </si>
  <si>
    <t>Sinergijom do zapošljavanja - zajednička inicijativa javnog i privatnog sektora IŽ</t>
  </si>
  <si>
    <t>Obrt za izradu investicijskih studija "Eurokonzalting" Pula, vl. Davor Škrtić</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</si>
  <si>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</si>
  <si>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UP.01.3.1.01.0103</t>
  </si>
  <si>
    <t>Klub za zapošljavanje mladih Karlovačke županije</t>
  </si>
  <si>
    <t>CARPE DIEM udruga za poticanje i razvoj kreativnih i socijalnih potencijala djece, mladih i odraslih</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</si>
  <si>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</si>
  <si>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UP.01.3.1.01.0104</t>
  </si>
  <si>
    <t>Istakni se, osvoji posao 2</t>
  </si>
  <si>
    <t>Hrvatski zavod za zapošljavanje, Područni ured Čakovec</t>
  </si>
  <si>
    <t>Međimurska</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</si>
  <si>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</si>
  <si>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UP.01.3.1.01.0105</t>
  </si>
  <si>
    <t>Lokalno partnerstvo za zapošljavanje Ličko-senjske županije</t>
  </si>
  <si>
    <t>Javna ustanova Razvojna agencija Ličko-senjske županije - LIRA</t>
  </si>
  <si>
    <t>Ličko-senjska</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</si>
  <si>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</si>
  <si>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UP.01.3.1.01.0106</t>
  </si>
  <si>
    <t>ČK-Vozimo</t>
  </si>
  <si>
    <t>Gospodarska škola Čakovec</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</si>
  <si>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</si>
  <si>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UP.01.3.1.01.0107</t>
  </si>
  <si>
    <t>Moja karijera u hipoterapiji - GeT a Ride</t>
  </si>
  <si>
    <t>Srednja medicinska škola, Slavonski Brod</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</si>
  <si>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</si>
  <si>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UP.01.3.1.01.0108</t>
  </si>
  <si>
    <t>PERMA-HORTI – Zadarska inicijativa za permakulturni dizajn i urbanu hortikulturu</t>
  </si>
  <si>
    <t>Poljoprivredna, prehrambena i veterinarska škola Stanka Ožanića, Zadar</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</si>
  <si>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</si>
  <si>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UP.01.3.1.01.0109</t>
  </si>
  <si>
    <t>Challenge IT</t>
  </si>
  <si>
    <t>Razvojna agencija Grada Slavonskog Broda d.o.o.</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</si>
  <si>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</si>
  <si>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UP.01.3.1.01.0110</t>
  </si>
  <si>
    <t>AKO - Aktiviraj se i konkuriraj!</t>
  </si>
  <si>
    <t>Hrvatski zavod za zapošljavanje, Područni ured Sisak</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</si>
  <si>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</si>
  <si>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UP.01.3.1.01.0111</t>
  </si>
  <si>
    <t>OSA - Obrazovanjem do Samoinicijative</t>
  </si>
  <si>
    <t>Sveučilište Josipa Jurja Strossmayera u Osijeku, Ekonomski fakultet Osijek</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</si>
  <si>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</si>
  <si>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UP.01.3.1.01.0112</t>
  </si>
  <si>
    <t>Lokalnim potencijalom do novih mogućnosti zapošljavanja - "We can do it"</t>
  </si>
  <si>
    <t>Lokalna akcijska grupa "Šumanovci"</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</si>
  <si>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</si>
  <si>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Grad Valpovo</t>
  </si>
  <si>
    <t>UP.01.3.1.01.0115</t>
  </si>
  <si>
    <t>Cvjetna budućnost II</t>
  </si>
  <si>
    <t>Grad Pleternica</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</si>
  <si>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</si>
  <si>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UP.01.3.1.01.0116</t>
  </si>
  <si>
    <t>Znanjem do zaposlenja</t>
  </si>
  <si>
    <t>Udruga "Prospero"</t>
  </si>
  <si>
    <t>Ličko-senjska, Zadarska, Šibensko-kninska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</si>
  <si>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</si>
  <si>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UP.01.3.1.01.0117</t>
  </si>
  <si>
    <t>EKO START</t>
  </si>
  <si>
    <t>Udruga žena Vukovar</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</si>
  <si>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</si>
  <si>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UP.01.3.1.01.0118</t>
  </si>
  <si>
    <t>Pokreni se!</t>
  </si>
  <si>
    <t>Udruga ZvoniMir</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</si>
  <si>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</si>
  <si>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UP.01.3.1.01.0119</t>
  </si>
  <si>
    <t>ZAPOSLI SE I TI!</t>
  </si>
  <si>
    <t>Gradska razvojna agencija Slatine</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</si>
  <si>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</si>
  <si>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UP.01.3.1.01.0120</t>
  </si>
  <si>
    <t>Klub za zapošljavanje žena 45+</t>
  </si>
  <si>
    <t>Žena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</si>
  <si>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</si>
  <si>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UP.01.3.1.01.0122</t>
  </si>
  <si>
    <t>Empowering for Growth 3</t>
  </si>
  <si>
    <t>Regionalna razvojna agencija Međimurje REDEA d.o.o. za regionalni razvoj i poslovne usluge</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</si>
  <si>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</si>
  <si>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UP.01.3.1.01.0123</t>
  </si>
  <si>
    <t>Povećanje razine zapošljivosti u dolini Neretve</t>
  </si>
  <si>
    <t>Grad Metković</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</si>
  <si>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</si>
  <si>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UP.01.3.1.01.0124</t>
  </si>
  <si>
    <t>Klub za zapošljavanje Ploče</t>
  </si>
  <si>
    <t>Grad Ploče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</si>
  <si>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</si>
  <si>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UP.01.3.1.01.0125</t>
  </si>
  <si>
    <t>Job clubs ADRION - Uđi i TI u svijet rada</t>
  </si>
  <si>
    <t>Lokalna akcijska grupa Adrion</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</si>
  <si>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</si>
  <si>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UP.01.3.1.01.0126</t>
  </si>
  <si>
    <t>Nova zanimanja za Nove tehnologije</t>
  </si>
  <si>
    <t>Učilište Studium - ustanova za obrazovanje odraslih</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</si>
  <si>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</si>
  <si>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UP.01.3.1.01.0127</t>
  </si>
  <si>
    <t>Web 'n' work</t>
  </si>
  <si>
    <t>DEŠA - Dubrovnik, Regionalni centar za izgradnju zajednice i razvoj civilnog društva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</si>
  <si>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</si>
  <si>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UP.01.3.1.01.0128</t>
  </si>
  <si>
    <t>Uči dalje!</t>
  </si>
  <si>
    <t>Novi Otok</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</si>
  <si>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</si>
  <si>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UP.01.3.1.01.0129</t>
  </si>
  <si>
    <t>Znanjem do nove šanse</t>
  </si>
  <si>
    <t>Općina Majur</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</si>
  <si>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</si>
  <si>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UP.01.3.1.01.0130</t>
  </si>
  <si>
    <t>Inkluzivni poljoprivredni lanac</t>
  </si>
  <si>
    <t>Društvo za socijalnu ekologiju "Zeleno zlato"</t>
  </si>
  <si>
    <t>Sisačko-moslavačka, Grad Zagreb</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</si>
  <si>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</si>
  <si>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8.vii.2 - Povećanje dostupnosti i kvalitete javno dostupnih informacija i usluga na tržištu rada, uključujući mjere APZ</t>
  </si>
  <si>
    <t>UP.01.3.2.01.0002</t>
  </si>
  <si>
    <t>Primjena standarda zanimanja u poslovnim procesima HZZ-a i provedba Ankete o standardu zanimanja</t>
  </si>
  <si>
    <t>Primjena standarda zanimanja u poslovnim procesima Hrvatskog zavoda za zapošljavanje i provedba Ankete o standardu zanimanja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</si>
  <si>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</si>
  <si>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UP.01.3.2.01.0003</t>
  </si>
  <si>
    <t>Uspostava sustava praćenja NEET osoba</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</si>
  <si>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</si>
  <si>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UP.01.3.2.01.0004</t>
  </si>
  <si>
    <t>Unaprjeđenje sustava pružanja usluga cjeloživotnog profesionalnog usmjeravanja i razvoja karijere jačanjem uloge Foruma za cjeloživotno profesionalno usmjeravanje i razvoj karijere u RH</t>
  </si>
  <si>
    <t>Unaprjeđenje sustava pružanja usluga cjeloživotnog profesionalnog usmjeravanja i razvoja karijere jačanjem uloge Foruma za cjeloživotno profesionalno usmjeravanje i razvoj karijere u Republici Hrvatskoj</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</si>
  <si>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</si>
  <si>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UP.01.3.2.02.0001</t>
  </si>
  <si>
    <t>Poticanje obrazovanja za vezane obrte temeljene na sustavu naukovanja</t>
  </si>
  <si>
    <t>Ministarstvo gospodarstva i održivog razvoja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</si>
  <si>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</si>
  <si>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UP.01.3.2.03.0001</t>
  </si>
  <si>
    <t>SHARE – Istraživanje o zdravlju, starenju i umirovljenju u Europi</t>
  </si>
  <si>
    <t>SHARE - Istraživanje o zdravlju, starenju i umirovljenju u Europi</t>
  </si>
  <si>
    <t>Ministarstvo rada, mirovinskoga sustava, obitelji i socijalne politike, Uprava za mirovinski sustav</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</si>
  <si>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</si>
  <si>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UP.01.3.2.04.0001</t>
  </si>
  <si>
    <t>Jačanje administrativnih kapaciteta Hrvatskog zavoda za mirovinsko osiguranje</t>
  </si>
  <si>
    <t>Hrvatski zavod za mirovinsko osiguranje</t>
  </si>
  <si>
    <t>Varaždinska, Osječko-baranjska, Grad Zagreb, Primorsko-goranska, Splitsko-dalmatinska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</si>
  <si>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</si>
  <si>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UP.01.3.2.05.0001</t>
  </si>
  <si>
    <t>Razvoj sustava e-učenja, upravljanja i praćenja zaštite na radu</t>
  </si>
  <si>
    <t>Ministarstvo rada, mirovinskoga sustava, obitelji i socijalne politike, Uprava za rad i zaštitu na radu</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</si>
  <si>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</si>
  <si>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UP.01.3.2.06.0001</t>
  </si>
  <si>
    <t>Implementacija HKO-a i razvoj alata u povezivanju obrazovanja i tržišta rada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</si>
  <si>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</si>
  <si>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UP.01.3.2.07.0001</t>
  </si>
  <si>
    <t>Uspostava sustava za upravljanje ljudskim potencijalima Hrvatskog zavoda za mirovinsko osiguranje</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</si>
  <si>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</si>
  <si>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UP.01.3.2.09.0001</t>
  </si>
  <si>
    <t>Poticanje obrazovanja za vezane obrte temeljene na sustavu naukovanja - faza II</t>
  </si>
  <si>
    <t>Poticanje obrazovanja za vezane obrte temeljene na sustavu naukovanja FAZA II</t>
  </si>
  <si>
    <t>Sustavnim pristupom s nacionalne razine izravno se utječe na ravnomjeran regionalni razvoj Republike Hrvatske i daju se jednake mogućnosti za poticanje obrazovanja za vezane obrte temeljene na sustavu naukovanja. Glavne aktivnosti projekta su: Naukovanje za obrtnička zanimanja, Stipendiranje učenika u obrtničkim zanimanjima, Unaprjeđenje aplikacije eNaukovanje i aplikacije Središnji informacijski sustav malog gospodarstva - Registar potpora. Sustavnim poticanjem i promocijom obrtničkih zanimanja doći će do povećanja broja upisanih učenika u obrtnička zanimanja.</t>
  </si>
  <si>
    <t>UP.01.3.2.10.0001</t>
  </si>
  <si>
    <t>Jačanje mobilnosti kroz EURES mrežu i podrška regularnim migracijama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</si>
  <si>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</si>
  <si>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UP.01.3.2.12.0001</t>
  </si>
  <si>
    <t>MOJA MIROVINA - Unaprjeđenje usluga REGOS-a na tržištu rada</t>
  </si>
  <si>
    <t>Središnji registar osiguranika (REGOS)</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</si>
  <si>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</si>
  <si>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UP.01.3.2.13.0001</t>
  </si>
  <si>
    <t>Nacionalna kampanja Garancije za mlade</t>
  </si>
  <si>
    <t xml:space="preserve">Ovim projektom mladima će se prilagoditi informacije vezane uz provedbu GZM te uz mjere koje su dostupne u okviru ovog programa, kao i informacije o pravima i obvezama vezanim uz pristup tržištu rada i povratak u obrazovanje. Provedbom kampanje utjecat će se na jasniju komunikaciju mjera s mladima. Osnažit će se i kapaciteti Savjeta za provedbu GZM i institucija na tržištu rada u kojima su članovi Savjeta zaposleni, kako bi se Preporuka o uspostavi GZM provodila što kvalitetnije i time imala veći doprinos koordinaciji ekonomskih politika usmjerenih aktivaciji mladih na tržištu rada.
</t>
  </si>
  <si>
    <t>UP.02.1.1.01.0001</t>
  </si>
  <si>
    <t>2. Socijalno uključivanje</t>
  </si>
  <si>
    <t>9.i.1 - Borba protiv siromaštva i socijalne isključenosti kroz promociju integracije na tržište rada i socijalne integracije ranjivih skupina, i borba protiv svih oblika diskriminacije</t>
  </si>
  <si>
    <t>Provedba javnih radova za teže zapošljive skupine</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</si>
  <si>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</si>
  <si>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109. Aktivna uključenost, uključujući s ciljem promicanja jednakih mogućnosti te aktivnog sudjelovanja i poboljšanja zapošljivosti</t>
  </si>
  <si>
    <t>UP.02.1.1.02.0010</t>
  </si>
  <si>
    <t>Umjetnost i kultura za mlade</t>
  </si>
  <si>
    <t>Pjesma za sve mlade!</t>
  </si>
  <si>
    <t>Hrvatski Crveni križ, Gradsko društvo Crvenog križa Županja</t>
  </si>
  <si>
    <t>Ministarstvo kulture i medija</t>
  </si>
  <si>
    <t>Nacionalna zaklada za razvoj civilnoga društva</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</si>
  <si>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</si>
  <si>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UP.02.1.1.02.0013</t>
  </si>
  <si>
    <t>Projekt X</t>
  </si>
  <si>
    <t>Udruga Drugo more</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</si>
  <si>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</si>
  <si>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UP.02.1.1.02.0047</t>
  </si>
  <si>
    <t>Koliko se poznajemo?</t>
  </si>
  <si>
    <t>CEKAPE - Centar za kreativno pisanje</t>
  </si>
  <si>
    <t>Grad Zagreb, Vukovarsko-srijemska, Primorsko-goranska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</si>
  <si>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</si>
  <si>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UP.02.1.1.02.0049</t>
  </si>
  <si>
    <t>Muzej iz prve ruke</t>
  </si>
  <si>
    <t>Muzej hrvatskih arheoloških spomenika Split</t>
  </si>
  <si>
    <t>Splitsko-dalmatinska, Šibensko-kninska</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</si>
  <si>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</si>
  <si>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UP.02.1.1.02.0057</t>
  </si>
  <si>
    <t>COOLturizacija - Uključivanje mladih Zadarske županije u kulturne i umjetničke aktivnosti</t>
  </si>
  <si>
    <t>Zadarska županija</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</si>
  <si>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</si>
  <si>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UP.02.1.1.02.0070</t>
  </si>
  <si>
    <t>Pro(iz)vedi mladost u kulturi - uključivanje mladih u umjetničku produkciju</t>
  </si>
  <si>
    <t>BLOK - Lokalna baza za osvježavanje kulture</t>
  </si>
  <si>
    <t>Grad Zagreb, Koprivničko-križevačka</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</si>
  <si>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</si>
  <si>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UP.02.1.1.02.0078</t>
  </si>
  <si>
    <t>TeatarR</t>
  </si>
  <si>
    <t>Udruga žena Romkinja u Hrvatskoj "Bolja budućnost"</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</si>
  <si>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</si>
  <si>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UP.02.1.1.02.0101</t>
  </si>
  <si>
    <t>KIP kreativna inkluzivnost pokreta</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</si>
  <si>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</si>
  <si>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UP.02.1.1.02.0112</t>
  </si>
  <si>
    <t>Glumim, dakle jesam!</t>
  </si>
  <si>
    <t>Kazalište Mala scena</t>
  </si>
  <si>
    <t>Bjelovarsko-bilogorska, Požeško-slavonska, Grad Zagreb</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</si>
  <si>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</si>
  <si>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UP.02.1.1.02.0115</t>
  </si>
  <si>
    <t>FreeZURA- Slobodna zajednica umjetnika u razvoju</t>
  </si>
  <si>
    <t>Savez udruga Rojca</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</si>
  <si>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</si>
  <si>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UP.02.1.1.02.0117</t>
  </si>
  <si>
    <t>Otisnuti pokreti - uključivanje mladih kroz umjetnost i kulturu</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</si>
  <si>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</si>
  <si>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UP.02.1.1.02.0128</t>
  </si>
  <si>
    <t>Muzej osobne povijesti Roma</t>
  </si>
  <si>
    <t>Fantastično dobra institucija - Fade In</t>
  </si>
  <si>
    <t>Osječko-baranjska, Brodsko-posavska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</si>
  <si>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</si>
  <si>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UP.02.1.1.02.0140</t>
  </si>
  <si>
    <t>Laboratorij arhitekture</t>
  </si>
  <si>
    <t>Grad Čakovec</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</si>
  <si>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</si>
  <si>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UP.02.1.1.02.0149</t>
  </si>
  <si>
    <t>V.R.I.S.A.K. Baranje</t>
  </si>
  <si>
    <t>Udruga za ruralni turizam "Đola"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</si>
  <si>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</si>
  <si>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UP.02.1.1.02.0154</t>
  </si>
  <si>
    <t>Mladi umjetnički savjetnici pomažu mladima u bolnicama</t>
  </si>
  <si>
    <t>Kreativni sindikat</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</si>
  <si>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</si>
  <si>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UP.02.1.1.02.0168</t>
  </si>
  <si>
    <t>Budi COOLturan i pARTicipiraj!</t>
  </si>
  <si>
    <t>Društvo distrofičara, invalida cerebralne i dječje paralize i ostalih tjelesnih invalida Grada Varaždina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</si>
  <si>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</si>
  <si>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UP.02.1.1.02.0189</t>
  </si>
  <si>
    <t>Iznad zemlje - umjetnički program za mlade 2. Bijenala industrijske umjetnosti</t>
  </si>
  <si>
    <t>Labin Art Express XXI</t>
  </si>
  <si>
    <t>Istarska, Primorsko-goranska</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</si>
  <si>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</si>
  <si>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UP.02.1.1.02.0193</t>
  </si>
  <si>
    <t>5. ansambl</t>
  </si>
  <si>
    <t>Grad Rijeka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</si>
  <si>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</si>
  <si>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UP.02.1.1.02.0194</t>
  </si>
  <si>
    <t>Ne živiš snove dok spavaš - probudi se!</t>
  </si>
  <si>
    <t>Kulturno prosvjetno društvo "SLOGA" Pakrac</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</si>
  <si>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</si>
  <si>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UP.02.1.1.02.0210</t>
  </si>
  <si>
    <t>Akcija na otoku ili kako hoćete</t>
  </si>
  <si>
    <t>Studio Pangolin</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</si>
  <si>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</si>
  <si>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UP.02.1.1.02.0214</t>
  </si>
  <si>
    <t>SUKUS - Srednjoškolci u Kulturnim i Umjetničkim Sadržajima</t>
  </si>
  <si>
    <t>Međimurska županija</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</si>
  <si>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</si>
  <si>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UP.02.1.1.02.0223</t>
  </si>
  <si>
    <t>Pokretne slike umjetnosti i kulture</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</si>
  <si>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</si>
  <si>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UP.02.1.1.02.0232</t>
  </si>
  <si>
    <t>OG glas MUK - Glas mladih Ogulina u umjetnosti i kulturi</t>
  </si>
  <si>
    <t>Pučko otvoreno učilište Ogulin</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</si>
  <si>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</si>
  <si>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UP.02.1.1.02.0233</t>
  </si>
  <si>
    <t>Druženjem do vještina</t>
  </si>
  <si>
    <t>Udruga tjelesnih invalida Kaštela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</si>
  <si>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</si>
  <si>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UP.02.1.1.02.0251</t>
  </si>
  <si>
    <t>Od strukovnih zanimanja do kreativne industrije</t>
  </si>
  <si>
    <t>Arheološki muzej u Zagrebu</t>
  </si>
  <si>
    <t>Sisačko-moslavačka, Virovitičko-podravska, Osječko-baranjska, Vukovarsko-srijemska, Zagrebačka, Grad Zagreb</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</si>
  <si>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</si>
  <si>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UP.02.1.1.02.0269</t>
  </si>
  <si>
    <t>Mladi na stazama tradicije</t>
  </si>
  <si>
    <t>Kulturno-umjetničko društvo "Ivan Goran Kovačić"</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</si>
  <si>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</si>
  <si>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UP.02.1.1.02.0286</t>
  </si>
  <si>
    <t>Orkestar Dobre Vibracije</t>
  </si>
  <si>
    <t>Klub Dobre Vibracije</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</si>
  <si>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</si>
  <si>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UP.02.1.1.02.0309</t>
  </si>
  <si>
    <t>Mladi pod svjetlima reflektora društva</t>
  </si>
  <si>
    <t>Grad Vinkovci</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</si>
  <si>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</si>
  <si>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UP.02.1.1.02.0313</t>
  </si>
  <si>
    <t>CoolTour Lab</t>
  </si>
  <si>
    <t>Udruga marketinških aktivnosti „Lima“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</si>
  <si>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</si>
  <si>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UP.02.1.1.03.0004</t>
  </si>
  <si>
    <t>Umjetnost i kultura 54+</t>
  </si>
  <si>
    <t>Kreativni 54+</t>
  </si>
  <si>
    <t>ULUPUH - Hrvatska udruga likovnih umjetnika primijenjenih umjetnost</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</si>
  <si>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</si>
  <si>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UP.02.1.1.03.0010</t>
  </si>
  <si>
    <t>Umjetnost bez granica</t>
  </si>
  <si>
    <t>Općina Vižinada-Visinada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</si>
  <si>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</si>
  <si>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UP.02.1.1.03.0017</t>
  </si>
  <si>
    <t>Kreativne radionice "Kazališni projekt Jelenovac"</t>
  </si>
  <si>
    <t>Međunarodni centar za umjetnost</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</si>
  <si>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</si>
  <si>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UP.02.1.1.03.0030</t>
  </si>
  <si>
    <t>Mladi za 54+</t>
  </si>
  <si>
    <t>Svjetski savez mladih Hrvatska</t>
  </si>
  <si>
    <t>Grad Zagreb, Bjelovarsko-bilogorska</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</si>
  <si>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</si>
  <si>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UP.02.1.1.03.0033</t>
  </si>
  <si>
    <t>U potrazi za istinom</t>
  </si>
  <si>
    <t>Centar za kulturu Trešnjevka</t>
  </si>
  <si>
    <t>Grad Zagreb, Zagrebačka</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</si>
  <si>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</si>
  <si>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UP.02.1.1.03.0036</t>
  </si>
  <si>
    <t>Umjetnost za kvalitetniji život osoba starijih od 54 godine - stART</t>
  </si>
  <si>
    <t>Hrvatsko društvo likovnih umjetnika (HDLU)</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</si>
  <si>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</si>
  <si>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UP.02.1.1.03.0037</t>
  </si>
  <si>
    <t>Nove ideje u starim prostorima - socijalno uključivanje kroz kulturu i umjetnost</t>
  </si>
  <si>
    <t>KA-MATRIX - Udruga za društveni razvoj</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</si>
  <si>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</si>
  <si>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UP.02.1.1.03.0043</t>
  </si>
  <si>
    <t>Skrojene budućnosti?</t>
  </si>
  <si>
    <t>Tehnički muzej Nikola Tesla</t>
  </si>
  <si>
    <t>Varaždinska, Osječko-baranjska, Međimurska, Grad Zagreb, Zadarska, Splitsko-dalmatinska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</si>
  <si>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</si>
  <si>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UP.02.1.1.03.0050</t>
  </si>
  <si>
    <t>Filmski kritičari 54+</t>
  </si>
  <si>
    <t>Umjetnička organizacija Zagreb Film Festival</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</si>
  <si>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</si>
  <si>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UP.02.1.1.03.0052</t>
  </si>
  <si>
    <t>Zlatne godine</t>
  </si>
  <si>
    <t>Grad Prelog</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</si>
  <si>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</si>
  <si>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UP.02.1.1.03.0054</t>
  </si>
  <si>
    <t>Kreativni seniori</t>
  </si>
  <si>
    <t>Općina Donja Voća</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</si>
  <si>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</si>
  <si>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UP.02.1.1.03.0055</t>
  </si>
  <si>
    <t>IMPULS za 54+</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</si>
  <si>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</si>
  <si>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UP.02.1.1.03.0058</t>
  </si>
  <si>
    <t>Samo nebo nam je granica</t>
  </si>
  <si>
    <t>Udruga Bacači Sjenki</t>
  </si>
  <si>
    <t>Požeško-slavonska, Grad Zagreb, Splitsko-dalmatinska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</si>
  <si>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</si>
  <si>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UP.02.1.1.03.0059</t>
  </si>
  <si>
    <t>Nove kreacije treće generacije</t>
  </si>
  <si>
    <t>Općina Petrijevci</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</si>
  <si>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</si>
  <si>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UP.02.1.1.03.0068</t>
  </si>
  <si>
    <t>Nikad nije kasno</t>
  </si>
  <si>
    <t>Sisačko-moslavačka, Grad Zagreb, Primorsko-goranska</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</si>
  <si>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</si>
  <si>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UP.02.1.1.03.0070</t>
  </si>
  <si>
    <t>Kreativa 54+</t>
  </si>
  <si>
    <t>Narodno učilište, ustanova za obrazovanje i kulturu</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</si>
  <si>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</si>
  <si>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UP.02.1.1.03.0080</t>
  </si>
  <si>
    <t>Čipka iluzija</t>
  </si>
  <si>
    <t>Hrvatsko narodno kazalište u Varaždinu</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</si>
  <si>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</si>
  <si>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UP.02.1.1.03.0085</t>
  </si>
  <si>
    <t>OK! Otkrijmo kreativnost</t>
  </si>
  <si>
    <t>Pučko otvoreno učilište Krapina</t>
  </si>
  <si>
    <t>Krapinsko-zagorska, Zagrebačka, Virovitičko-podravska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</si>
  <si>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</si>
  <si>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UP.02.1.1.03.0090</t>
  </si>
  <si>
    <t>Radost življenja</t>
  </si>
  <si>
    <t>Grad Dugo Selo</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</si>
  <si>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</si>
  <si>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UP.02.1.1.03.0091</t>
  </si>
  <si>
    <t>Koja je tvoja priča?</t>
  </si>
  <si>
    <t>Udruga za promicanje kultura "Kulturtreger"</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</si>
  <si>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</si>
  <si>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UP.02.1.1.03.0098</t>
  </si>
  <si>
    <t>Kultura bez granica i prepreka i za gluhoslijepe osobe sa 54 +</t>
  </si>
  <si>
    <t>Hrvatski savez gluhoslijepih osoba "Dodir"</t>
  </si>
  <si>
    <t>Varaždinska, Osječko-baranjska, Grad Zagreb, Splitsko-dalmatinska</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</si>
  <si>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</si>
  <si>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UP.02.1.1.03.0100</t>
  </si>
  <si>
    <t>Kazalište u Poreču - KUP 54+</t>
  </si>
  <si>
    <t>Grad Poreč-Parenzo</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</si>
  <si>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</si>
  <si>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UP.02.1.1.03.0110</t>
  </si>
  <si>
    <t>Živjeti u Prološcu</t>
  </si>
  <si>
    <t>Dramska udruga Proložac</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</si>
  <si>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</si>
  <si>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UP.02.1.1.03.0114</t>
  </si>
  <si>
    <t>RiGeneration</t>
  </si>
  <si>
    <t>Udruga Ri Rock</t>
  </si>
  <si>
    <t>Karlovačka, Primorsko-goranska</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</si>
  <si>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</si>
  <si>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UP.02.1.1.03.0118</t>
  </si>
  <si>
    <t>Periferna mreža 54+</t>
  </si>
  <si>
    <t>Udruga za kulturu „Beat“</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</si>
  <si>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</si>
  <si>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UP.02.1.1.03.0124</t>
  </si>
  <si>
    <t>CIRKUS VARIJETE - poboljšanje kvalitete života i razvoj umjetničkih vještina korisnika domova za starije kroz sudjelovanje u cirkuskoj izvedbenoj umjetnosti</t>
  </si>
  <si>
    <t>CRVENI NOSOVI klaunovi doktori, udruga za podršku ljudima koju su bolesni i pate, pomoću humora i životne radosti</t>
  </si>
  <si>
    <t>Osječko-baranjska, Grad Zagreb, Primorsko-goranska, Splitsko-dalmatinska</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</si>
  <si>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</si>
  <si>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UP.02.1.1.03.0126</t>
  </si>
  <si>
    <t>Kazalište za mene - participativna kultura predgrađa</t>
  </si>
  <si>
    <t>Narodno sveučilište Dubrava</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</si>
  <si>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</si>
  <si>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UP.02.1.1.03.0129</t>
  </si>
  <si>
    <t>Uključivanje starijeg stanovništva u kulturni život križevačkoga kraja</t>
  </si>
  <si>
    <t>Kulturno-umjetničko društvo "Prigorje"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</si>
  <si>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</si>
  <si>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UP.02.1.1.03.0132</t>
  </si>
  <si>
    <t>Moja filmska priča</t>
  </si>
  <si>
    <t>Art-kino</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</si>
  <si>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</si>
  <si>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UP.02.1.1.03.0145</t>
  </si>
  <si>
    <t>ISKRA - Iskustvo kreativnih aktivnosti</t>
  </si>
  <si>
    <t>Krapinsko-zagorska, Požeško-slavonska, Osječko-baranjska, Međimurska, Grad Zagreb</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</si>
  <si>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</si>
  <si>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UP.02.1.1.03.0150</t>
  </si>
  <si>
    <t>54 + Kultura</t>
  </si>
  <si>
    <t>Udruga tjelesnih invalida Bjelovar</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</si>
  <si>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</si>
  <si>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UP.02.1.1.03.0154</t>
  </si>
  <si>
    <t>Kultura dopolavora - jučer, danas, sutra</t>
  </si>
  <si>
    <t>Muzej moderne i suvremene umjetnosti</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</si>
  <si>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</si>
  <si>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UP.02.1.1.03.0155</t>
  </si>
  <si>
    <t>Transgeneracijske umjetničke prakse Hrvatskog narodnog kazališta u Zagrebu</t>
  </si>
  <si>
    <t>Hrvatsko narodno kazalište u Zagrebu</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</si>
  <si>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</si>
  <si>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UP.02.1.1.03.0158</t>
  </si>
  <si>
    <t>Evergreen 54+</t>
  </si>
  <si>
    <t>Pučko otvoreno učilište Novi Marof</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</si>
  <si>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</si>
  <si>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UP.02.1.1.03.0164</t>
  </si>
  <si>
    <t>Trešnjevački seniori: Zreli za umjetnost</t>
  </si>
  <si>
    <t>Prostor rodne i medijske kulture K-zona</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</si>
  <si>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</si>
  <si>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UP.02.1.1.03.0167</t>
  </si>
  <si>
    <t>Zlatna dob za nove početke</t>
  </si>
  <si>
    <t>Zavičajni muzej Našice</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</si>
  <si>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</si>
  <si>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UP.02.1.1.03.0170</t>
  </si>
  <si>
    <t>Scenska kreativnost u starijoj dobi: Pjesma cvrčka</t>
  </si>
  <si>
    <t>Eurokaz</t>
  </si>
  <si>
    <t>Krapinsko-zagorska, Sisačko-moslavačka, Brodsko-posavska, Grad Zagreb, Ličko-senjska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</si>
  <si>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</si>
  <si>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UP.02.1.1.03.0172</t>
  </si>
  <si>
    <t>KLUB 54+</t>
  </si>
  <si>
    <t>Opera b.b. Zagreb</t>
  </si>
  <si>
    <t>Sisačko-moslavačka, Karlovačka, Osječko-baranjska, Vukovarsko-srijemska, Grad Zagreb</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</si>
  <si>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</si>
  <si>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UP.02.1.1.03.0185</t>
  </si>
  <si>
    <t>#Za BITI +54_Na Zagorkinom tragu: baština i inovativnost</t>
  </si>
  <si>
    <t>Centar za ženske studije</t>
  </si>
  <si>
    <t>Krapinsko-zagorska, Grad Zagreb, Ličko-senjska</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</si>
  <si>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</si>
  <si>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UP.02.1.1.03.0188</t>
  </si>
  <si>
    <t>Naš hod kroz vremeplov</t>
  </si>
  <si>
    <t>Općina Pitomača</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</si>
  <si>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</si>
  <si>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UP.02.1.1.04.0044</t>
  </si>
  <si>
    <t>Podrška programima usmjerenim mladima</t>
  </si>
  <si>
    <t>Centar za mlade grada Zagreba</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</si>
  <si>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</si>
  <si>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UP.02.1.1.04.0047</t>
  </si>
  <si>
    <t>Osnaživanjem mladih za bolju budućnost</t>
  </si>
  <si>
    <t>Hrvatska škola Outward Bound</t>
  </si>
  <si>
    <t>Zagrebačka, Krapinsko-zagorska, Sisačko-moslavačka, Karlovačka, Koprivničko-križevačka, Požeško-slavonska, Grad Zagreb, Ličko-senjska, Šibensko-kninska</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</si>
  <si>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</si>
  <si>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UP.02.1.1.04.0057</t>
  </si>
  <si>
    <t>Suncokretov klub za mlade</t>
  </si>
  <si>
    <t>Suncokret - Centar za razvoj zajednice</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</si>
  <si>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</si>
  <si>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UP.02.1.1.04.0058</t>
  </si>
  <si>
    <t>Klub za mlade „Scientia populo“</t>
  </si>
  <si>
    <t>Udruga za obrazovanje i znanost „Scientia populo“ Knin</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</si>
  <si>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</si>
  <si>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UP.02.1.1.04.0061</t>
  </si>
  <si>
    <t>LAGam - Lokalna akcijska grupa - aktivni mladi</t>
  </si>
  <si>
    <t>Lokalna akcijska grupa Marinianis</t>
  </si>
  <si>
    <t>Virovitičko-podravska, Vukovarsko-srijemska</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</si>
  <si>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</si>
  <si>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UP.02.1.1.04.0077</t>
  </si>
  <si>
    <t>Prostor</t>
  </si>
  <si>
    <t>Suncokret - OLJIN "Odgoj za ljubav i nenasilje"</t>
  </si>
  <si>
    <t>Sisačko-moslavačka, Grad Zagreb, Šibensko-kninska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</si>
  <si>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</si>
  <si>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UP.02.1.1.04.0078</t>
  </si>
  <si>
    <t>Uz pomoć konja do bolje integracije</t>
  </si>
  <si>
    <t>Konjički klub Dunavski raj</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</si>
  <si>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</si>
  <si>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UP.02.1.1.04.0079</t>
  </si>
  <si>
    <t>Centar za mlade Novska</t>
  </si>
  <si>
    <t>Atletski klub "Novljanska grupa atletičara" Novska</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</si>
  <si>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</si>
  <si>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UP.02.1.1.04.0082</t>
  </si>
  <si>
    <t>VR LABoratorij za mlade</t>
  </si>
  <si>
    <t>Grad Zadar</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</si>
  <si>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</si>
  <si>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UP.02.1.1.04.0083</t>
  </si>
  <si>
    <t>Klub za mlade „Budi Tu - Budi Svoj“</t>
  </si>
  <si>
    <t>Centar za socijalno poduzetništvo, savjetovanje i edukaciju Feniks</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</si>
  <si>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</si>
  <si>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UP.02.1.1.04.0087</t>
  </si>
  <si>
    <t>#Gradmladih #pokrenise</t>
  </si>
  <si>
    <t>Udruga mladih Mali most</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</si>
  <si>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</si>
  <si>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UP.02.1.1.04.0093</t>
  </si>
  <si>
    <t>TOČKA - Info centar za mlade</t>
  </si>
  <si>
    <t>Udruga mladih "Mladi u Europskoj uniji"</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</si>
  <si>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</si>
  <si>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UP.02.1.1.04.0119</t>
  </si>
  <si>
    <t>Projekt SOS</t>
  </si>
  <si>
    <t>Grad Pula-Pola</t>
  </si>
  <si>
    <t>Istarska, Osječko-baranjska</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</si>
  <si>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</si>
  <si>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UP.02.1.1.04.0139</t>
  </si>
  <si>
    <t>Lokalni info-centar za mlade Zagor</t>
  </si>
  <si>
    <t>Mreža udruga Zagor</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</si>
  <si>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</si>
  <si>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UP.02.1.1.04.0140</t>
  </si>
  <si>
    <t>Znam i mogu</t>
  </si>
  <si>
    <t>Sirius - Centar za psihološko savjetovanje, edukaciju i istraživanje</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</si>
  <si>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</si>
  <si>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UP.02.1.1.04.0150</t>
  </si>
  <si>
    <t>Mreža za mlade Grada Zagreba – za socijalno uključivanje</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</si>
  <si>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</si>
  <si>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UP.02.1.1.04.0153</t>
  </si>
  <si>
    <t>TIM – Točka za informiranje mladih</t>
  </si>
  <si>
    <t>Kulturni centar mladih</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</si>
  <si>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</si>
  <si>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UP.02.1.1.05.0001</t>
  </si>
  <si>
    <t>Zaželi - Program zapošljavanja žena</t>
  </si>
  <si>
    <t>Program zapošljavanja žena Grad Županja</t>
  </si>
  <si>
    <t>Grad Županja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</si>
  <si>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</si>
  <si>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UP.02.1.1.05.0002</t>
  </si>
  <si>
    <t>Program zapošljavanja žena Općina Bošnjaci</t>
  </si>
  <si>
    <t>Općina Bošnjaci</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</si>
  <si>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</si>
  <si>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UP.02.1.1.05.0003</t>
  </si>
  <si>
    <t>Program zapošljavanja žena Općina Drenovci</t>
  </si>
  <si>
    <t>Općina Drenovci</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</si>
  <si>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</si>
  <si>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UP.02.1.1.05.0004</t>
  </si>
  <si>
    <t>Program zapošljavanja žena u Cerni, Gradištu i Gunji</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</si>
  <si>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</si>
  <si>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UP.02.1.1.05.0005</t>
  </si>
  <si>
    <t>Zapošljavanje žena iz ciljnih skupina u svrhu potpore i podrške starijim osobama i osobama u nepovoljnom položaju kroz programe zapošljavanja u lokalnoj zajednici na području Općine Čeminac</t>
  </si>
  <si>
    <t>Općina Čeminac</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</si>
  <si>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</si>
  <si>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UP.02.1.1.05.0006</t>
  </si>
  <si>
    <t>Zaželim i ostvarim</t>
  </si>
  <si>
    <t>Hrvatski Crveni križ, Gradsko društvo Crvenog križa Glina</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</si>
  <si>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</si>
  <si>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UP.02.1.1.05.0008</t>
  </si>
  <si>
    <t>Zaposlena žena za jako i solidarno društvo</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</si>
  <si>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</si>
  <si>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UP.02.1.1.05.0009</t>
  </si>
  <si>
    <t>Zaželi - Grad Ilok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</si>
  <si>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</si>
  <si>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UP.02.1.1.05.0010</t>
  </si>
  <si>
    <t>Zaželi - Općina Stari Jankovci</t>
  </si>
  <si>
    <t>Općina Stari Jankovci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</si>
  <si>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</si>
  <si>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UP.02.1.1.05.0011</t>
  </si>
  <si>
    <t>Zaželi - Općina Lovas</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</si>
  <si>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</si>
  <si>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UP.02.1.1.05.0012</t>
  </si>
  <si>
    <t>Zaželi - Općina Tompojevci</t>
  </si>
  <si>
    <t>Općina Tompojevci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</si>
  <si>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</si>
  <si>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UP.02.1.1.05.0013</t>
  </si>
  <si>
    <t>Zaželi - Općina Tovarnik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</si>
  <si>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</si>
  <si>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UP.02.1.1.05.0014</t>
  </si>
  <si>
    <t>Zajedno u trećoj dobi</t>
  </si>
  <si>
    <t>Udruga za razvoj lokalne zajednice “Naš život” Petrinja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</si>
  <si>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</si>
  <si>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UP.02.1.1.05.0015</t>
  </si>
  <si>
    <t>Pomoć u kući za starije i nemoćne osobe</t>
  </si>
  <si>
    <t>Općina Borovo</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</si>
  <si>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</si>
  <si>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UP.02.1.1.05.0016</t>
  </si>
  <si>
    <t>Želim raditi - želim pomoći</t>
  </si>
  <si>
    <t>Grad Otok</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</si>
  <si>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</si>
  <si>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UP.02.1.1.05.0017</t>
  </si>
  <si>
    <t>PUK40</t>
  </si>
  <si>
    <t>Grad Požega</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</si>
  <si>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</si>
  <si>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UP.02.1.1.05.0018</t>
  </si>
  <si>
    <t>Ja sam žena, a ne broj</t>
  </si>
  <si>
    <t>Grad Pakrac</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</si>
  <si>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</si>
  <si>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UP.02.1.1.05.0019</t>
  </si>
  <si>
    <t>Pomozi i razveseli</t>
  </si>
  <si>
    <t>Općina Semeljci</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</si>
  <si>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</si>
  <si>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UP.02.1.1.05.0020</t>
  </si>
  <si>
    <t>Radim, pomažem, učim!</t>
  </si>
  <si>
    <t>Općina Jasenovac</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</si>
  <si>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</si>
  <si>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UP.02.1.1.05.0021</t>
  </si>
  <si>
    <t>Zaželi - Općina Negoslavci</t>
  </si>
  <si>
    <t>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</si>
  <si>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</si>
  <si>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UP.02.1.1.05.0022</t>
  </si>
  <si>
    <t>Zaželi, zaposli, pomozi: Osnaživanje žena na tržištu rada kroz osposobljavanje i zapošljavanje</t>
  </si>
  <si>
    <t>Bubamara, Udruga osoba s invaliditetom Vinkovci</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</si>
  <si>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</si>
  <si>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UP.02.1.1.05.0023</t>
  </si>
  <si>
    <t>Zaželi i ostvari</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</si>
  <si>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</si>
  <si>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UP.02.1.1.05.0024</t>
  </si>
  <si>
    <t>Nove vještine za jednake mogućnosti</t>
  </si>
  <si>
    <t>Udruga osoba s invaliditetom Sisačko-moslavačke županije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</si>
  <si>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</si>
  <si>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UP.02.1.1.05.0025</t>
  </si>
  <si>
    <t>Niste sami - Program zapošljavanja žena u svrhu potpore i podrške starijim osobama i osobama u nepovoljnom položaju</t>
  </si>
  <si>
    <t>Grad Vrgorac</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</si>
  <si>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</si>
  <si>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UP.02.1.1.05.0026</t>
  </si>
  <si>
    <t>Budimo im podrška</t>
  </si>
  <si>
    <t>Grad Skradin</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</si>
  <si>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</si>
  <si>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UP.02.1.1.05.0027</t>
  </si>
  <si>
    <t>Novi početak - Aktivacija žena u izvaninstitucionalnoj skrbi za starije osobe kroz zapošljavanje i obrazovanje</t>
  </si>
  <si>
    <t>Udruga za razvoj lokalne zajednice "Iskra" Sisak</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</si>
  <si>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</si>
  <si>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UP.02.1.1.05.0028</t>
  </si>
  <si>
    <t>Pruži mi priliku</t>
  </si>
  <si>
    <t>Hrvatski Crveni križ, Gradsko društvo Crvenog križa Virovitica</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</si>
  <si>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</si>
  <si>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UP.02.1.1.05.0029</t>
  </si>
  <si>
    <t>Zaželi i ostvari u Splitu</t>
  </si>
  <si>
    <t>Udruga osoba s invaliditetom Split</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</si>
  <si>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</si>
  <si>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UP.02.1.1.05.0030</t>
  </si>
  <si>
    <t>Zaželi, uključi se, ostvari se - važna si!</t>
  </si>
  <si>
    <t>Grad Našice</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</si>
  <si>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</si>
  <si>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UP.02.1.1.05.0031</t>
  </si>
  <si>
    <t>Tu smo za vas</t>
  </si>
  <si>
    <t>Općina Tordinci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</si>
  <si>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</si>
  <si>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UP.02.1.1.05.0032</t>
  </si>
  <si>
    <t>Program zapošljavanja žena Općina Vrbanja</t>
  </si>
  <si>
    <t>Općina Vrbanja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</si>
  <si>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</si>
  <si>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UP.02.1.1.05.0033</t>
  </si>
  <si>
    <t>Zaželi i ti biti jedna od njih</t>
  </si>
  <si>
    <t>Grad Lipik</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</si>
  <si>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</si>
  <si>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UP.02.1.1.05.0035</t>
  </si>
  <si>
    <t>Zaželi - radi i ostvari u Valpovu</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</si>
  <si>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</si>
  <si>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UP.02.1.1.05.0036</t>
  </si>
  <si>
    <t>Zaželi - ostvari u Petrijevcima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</si>
  <si>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</si>
  <si>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UP.02.1.1.05.0037</t>
  </si>
  <si>
    <t>Zaželi - Program zapošljavanja žena na području Grada Vinkovci</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</si>
  <si>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</si>
  <si>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UP.02.1.1.05.0038</t>
  </si>
  <si>
    <t>Budi aktivna</t>
  </si>
  <si>
    <t>Općina Andrijaševci</t>
  </si>
  <si>
    <t>Projektom će se smanjiti nezaposlenost i rizik od siromaštva zapošljavanjem žena pripadnica ranjivih skupina u općini Andrijaševci te povećati socijalna uključenost i kvaliteta života krajnjih korisnika pripadnika ranjivih skupina.</t>
  </si>
  <si>
    <t>UP.02.1.1.05.0039</t>
  </si>
  <si>
    <t>Ojačaj svoj radni potencijal</t>
  </si>
  <si>
    <t>Općina Privlaka</t>
  </si>
  <si>
    <t>Projektom će se osnažiti i unaprijediti radni potencijal žena pripadnica ranjivih skupina u općini Privlaka te povećati socijalnu uključenost i kvalitetu života krajnjih korisnika pripadnika ranjivih skupina.</t>
  </si>
  <si>
    <t>UP.02.1.1.05.0040</t>
  </si>
  <si>
    <t>Budi uz mene</t>
  </si>
  <si>
    <t>Općina Nuštar</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</si>
  <si>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</si>
  <si>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UP.02.1.1.05.0041</t>
  </si>
  <si>
    <t>Uključi se</t>
  </si>
  <si>
    <t>Općina Jarmina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</si>
  <si>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</si>
  <si>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UP.02.1.1.05.0042</t>
  </si>
  <si>
    <t>Zaželi - Program zapošljavanja žena na području Općine Bogdanovci</t>
  </si>
  <si>
    <t>Općina Bogdanovci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</si>
  <si>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</si>
  <si>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UP.02.1.1.05.0043</t>
  </si>
  <si>
    <t>Projekt Zaželi u Općini Vođinci</t>
  </si>
  <si>
    <t>Općina Vođinci</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</si>
  <si>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</si>
  <si>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UP.02.1.1.05.0044</t>
  </si>
  <si>
    <t>Zaželi - Zaposli</t>
  </si>
  <si>
    <t>Općina Podcrkavlje</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</si>
  <si>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</si>
  <si>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UP.02.1.1.05.0045</t>
  </si>
  <si>
    <t>Ruke pomoći u Cetinskoj krajini</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</si>
  <si>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</si>
  <si>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UP.02.1.1.05.0046</t>
  </si>
  <si>
    <t>Zajedno možemo više!</t>
  </si>
  <si>
    <t>Udruga Veličanka</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</si>
  <si>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</si>
  <si>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UP.02.1.1.05.0048</t>
  </si>
  <si>
    <t>Pomoć lokalne zajednice za ugodno življenje osoba treće dobi</t>
  </si>
  <si>
    <t>Općina Lekenik</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</si>
  <si>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</si>
  <si>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UP.02.1.1.05.0049</t>
  </si>
  <si>
    <t>Za Žene - Za zajednicu</t>
  </si>
  <si>
    <t>Općina Sikirevci</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</si>
  <si>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</si>
  <si>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UP.02.1.1.05.0050</t>
  </si>
  <si>
    <t>Zaželi posao - prihvati izazov!</t>
  </si>
  <si>
    <t>Općina Slavonski Šamac</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</si>
  <si>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</si>
  <si>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UP.02.1.1.05.0051</t>
  </si>
  <si>
    <t>Aktivne u zajednici</t>
  </si>
  <si>
    <t>Općina Štitar</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</si>
  <si>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</si>
  <si>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UP.02.1.1.05.0052</t>
  </si>
  <si>
    <t>Podrška zapošljavanju nezaposlenih žena na području Općine Sunja kroz pružanje potpore i podrške starijim osobama i osobama u nepovoljnom položaju</t>
  </si>
  <si>
    <t>Udruga za pomoć starijim osobama Treća dob, Sunja</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</si>
  <si>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</si>
  <si>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UP.02.1.1.05.0053</t>
  </si>
  <si>
    <t>Pokloni mi osmijeh</t>
  </si>
  <si>
    <t>Grad Vukovar</t>
  </si>
  <si>
    <t>Svrha projekta je osiguravanje preduvjeta za zapošljavanje 50 žena pripadnica ciljanih skupina koje će pružati usluge za kvalitetniji život osobama treće životne dobi i osobama u nepovoljnom položaju.</t>
  </si>
  <si>
    <t>UP.02.1.1.05.0054</t>
  </si>
  <si>
    <t>Žena zaželi, žena radi</t>
  </si>
  <si>
    <t>Grad Nova Gradiška</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</si>
  <si>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</si>
  <si>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UP.02.1.1.05.0055</t>
  </si>
  <si>
    <t>Želim, radim, pomažem</t>
  </si>
  <si>
    <t>Općina Bebrina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</si>
  <si>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</si>
  <si>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UP.02.1.1.05.0056</t>
  </si>
  <si>
    <t>Zaželi - Općina Trpinja</t>
  </si>
  <si>
    <t>Općina Trpinja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</si>
  <si>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</si>
  <si>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UP.02.1.1.05.0057</t>
  </si>
  <si>
    <t>Zajedno za njih</t>
  </si>
  <si>
    <t>Općina Tribunj</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</si>
  <si>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</si>
  <si>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UP.02.1.1.05.0058</t>
  </si>
  <si>
    <t>Zapošljavanje žena iz ranjivih skupina na području općine Babina Greda</t>
  </si>
  <si>
    <t>Općina Babina Greda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</si>
  <si>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</si>
  <si>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UP.02.1.1.05.0059</t>
  </si>
  <si>
    <t>ZAŽELI - U potrebi zajedno</t>
  </si>
  <si>
    <t>Socijalno humanitarna udruga "Svjetlost"</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</si>
  <si>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</si>
  <si>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UP.02.1.1.05.0060</t>
  </si>
  <si>
    <t>Želim Napredovati Aktivno</t>
  </si>
  <si>
    <t>Lokalna akcijska grupa "Zapadna Slavonija"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</si>
  <si>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</si>
  <si>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UP.02.1.1.05.0061</t>
  </si>
  <si>
    <t>Osnaživanje žena u lokalnoj zajednici</t>
  </si>
  <si>
    <t>Općina Markušica</t>
  </si>
  <si>
    <t>Projektom će se osnažiti radni potencijal teže zapošljivih žena i žena s nižom razinom obrazovanja u općini Markušica te povećati socijalna uključenost i kvaliteta života krajnjih korisnika pripadnika ranjivih skupina.</t>
  </si>
  <si>
    <t>UP.02.1.1.05.0062</t>
  </si>
  <si>
    <t>Pomozite, trebamo vas</t>
  </si>
  <si>
    <t>Udruga civilnih žrtava Domovinskog rata Đakovštine</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</si>
  <si>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</si>
  <si>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UP.02.1.1.05.0063</t>
  </si>
  <si>
    <t>Uključimo ih u društvo</t>
  </si>
  <si>
    <t>Općina Satnica Đakovačka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</si>
  <si>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</si>
  <si>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UP.02.1.1.05.0064</t>
  </si>
  <si>
    <t>Ja iz ove zemlje ne idem!</t>
  </si>
  <si>
    <t>Udruga DOBRA</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</si>
  <si>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</si>
  <si>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UP.02.1.1.05.0065</t>
  </si>
  <si>
    <t>NISA - Nismo sami</t>
  </si>
  <si>
    <t>Općina Nijemci</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</si>
  <si>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</si>
  <si>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UP.02.1.1.05.0066</t>
  </si>
  <si>
    <t>ZAŽELI biti uključena</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</si>
  <si>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</si>
  <si>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UP.02.1.1.05.0067</t>
  </si>
  <si>
    <t>Pomoć i sreća</t>
  </si>
  <si>
    <t>Udruga žena "Cicika"</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</si>
  <si>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</si>
  <si>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UP.02.1.1.05.0068</t>
  </si>
  <si>
    <t>Zaželi bolji život u Općini Punitovci</t>
  </si>
  <si>
    <t>Općina Punitovci</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</si>
  <si>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</si>
  <si>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UP.02.1.1.05.0069</t>
  </si>
  <si>
    <t>Program Zaželi Općine Gorjani</t>
  </si>
  <si>
    <t>Općina Gorjani</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</si>
  <si>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</si>
  <si>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UP.02.1.1.05.0070</t>
  </si>
  <si>
    <t>Snaga žena - skrbim za druge, brinem za sebe</t>
  </si>
  <si>
    <t>Općina Antunovac</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</si>
  <si>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</si>
  <si>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UP.02.1.1.05.0071</t>
  </si>
  <si>
    <t>Zapošljavanje žena u nepovoljnom položaju na području općine Stari Mikanovci</t>
  </si>
  <si>
    <t>Općina Stari Mikanovci</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</si>
  <si>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</si>
  <si>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UP.02.1.1.05.0072</t>
  </si>
  <si>
    <t>Pomozi, zaposli, usreći</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</si>
  <si>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</si>
  <si>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UP.02.1.1.05.0073</t>
  </si>
  <si>
    <t>Želim - pomoć dijelim</t>
  </si>
  <si>
    <t>Društvo osoba s tjelesnim invaliditetom Međimurske županije</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</si>
  <si>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</si>
  <si>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UP.02.1.1.05.0074</t>
  </si>
  <si>
    <t>ZAŽELI I (P)OSTANI ZAPOSLENA ŽENA - projekt zapošljavanja žena na području Općine Erdut</t>
  </si>
  <si>
    <t>Općina Erdut</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</si>
  <si>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</si>
  <si>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UP.02.1.1.05.0075</t>
  </si>
  <si>
    <t>Zaposli se, osnaži se!</t>
  </si>
  <si>
    <t>Općina Bukovlje</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</si>
  <si>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</si>
  <si>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UP.02.1.1.05.0076</t>
  </si>
  <si>
    <t>Povećanje kvalitete života osoba u nepovoljnom položaju u lokalnoj zajednici</t>
  </si>
  <si>
    <t>Općina Staro Petrovo Selo</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</si>
  <si>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</si>
  <si>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UP.02.1.1.05.0077</t>
  </si>
  <si>
    <t>Zaželi i učini dobro djelo</t>
  </si>
  <si>
    <t>Općina Feričanci</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</si>
  <si>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</si>
  <si>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UP.02.1.1.05.0078</t>
  </si>
  <si>
    <t>Sretnija starost</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</si>
  <si>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</si>
  <si>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UP.02.1.1.05.0079</t>
  </si>
  <si>
    <t>Pomoć zajednici</t>
  </si>
  <si>
    <t>Udruga "Žene kosovske doline"</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</si>
  <si>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</si>
  <si>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UP.02.1.1.05.0080</t>
  </si>
  <si>
    <t>Zaželi posao - pruži podršku</t>
  </si>
  <si>
    <t>Udruga osoba s invaliditetom Slavonski Brod "Loco-Moto"</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</si>
  <si>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</si>
  <si>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UP.02.1.1.05.0081</t>
  </si>
  <si>
    <t>Program zapošljavanja žena u Općini Kapela</t>
  </si>
  <si>
    <t>Općina Kapela</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</si>
  <si>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</si>
  <si>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UP.02.1.1.05.0082</t>
  </si>
  <si>
    <t>I mi zaslužujemo priliku</t>
  </si>
  <si>
    <t>Hrvatski Crveni križ, Gradsko društvo Crvenog križa Hrvatska Kostajnica</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</si>
  <si>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</si>
  <si>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UP.02.1.1.05.0083</t>
  </si>
  <si>
    <t>Omogući-podrži-pomozi</t>
  </si>
  <si>
    <t>Grad Mursko Središće</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</si>
  <si>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</si>
  <si>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UP.02.1.1.05.0084</t>
  </si>
  <si>
    <t>Želim raditi, želim pomoći!</t>
  </si>
  <si>
    <t>Grad Novska</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</si>
  <si>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</si>
  <si>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UP.02.1.1.05.0085</t>
  </si>
  <si>
    <t>Zaželi bolji život u općini Vuka</t>
  </si>
  <si>
    <t>Općina Vuka</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</si>
  <si>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</si>
  <si>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UP.02.1.1.05.0086</t>
  </si>
  <si>
    <t>Pomozi sebi, pomažući drugima</t>
  </si>
  <si>
    <t>Hrvatski Crveni križ, Gradsko društvo Crvenog križa Valpovo</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</si>
  <si>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</si>
  <si>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UP.02.1.1.05.0087</t>
  </si>
  <si>
    <t>Zaželi - program zapošljavanja žena u gradu Belišću</t>
  </si>
  <si>
    <t>Matica umirovljenika grada Belišća</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</si>
  <si>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</si>
  <si>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UP.02.1.1.05.0088</t>
  </si>
  <si>
    <t>Sretno u starost</t>
  </si>
  <si>
    <t>Udruga žena "Sunčice"</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</si>
  <si>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</si>
  <si>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UP.02.1.1.05.0089</t>
  </si>
  <si>
    <t>Wheel of change (Kotač promjene)</t>
  </si>
  <si>
    <t>Grad Bjelovar</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</si>
  <si>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</si>
  <si>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UP.02.1.1.05.0090</t>
  </si>
  <si>
    <t>Zaželi bolji život u općini Levanjska Varoš</t>
  </si>
  <si>
    <t>Općina Levanjska Varoš</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</si>
  <si>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</si>
  <si>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UP.02.1.1.05.0092</t>
  </si>
  <si>
    <t>Ostvari!</t>
  </si>
  <si>
    <t>Hrvatski Crveni križ, Gradsko društvo Crvenog križa Slavonski Brod</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</si>
  <si>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</si>
  <si>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UP.02.1.1.05.0093</t>
  </si>
  <si>
    <t>Radom za zajednicu i sebe!</t>
  </si>
  <si>
    <t>Lokalna akcijska grupa Posavina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</si>
  <si>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</si>
  <si>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UP.02.1.1.05.0094</t>
  </si>
  <si>
    <t>Zaželi - Sveti Filip i Jakov</t>
  </si>
  <si>
    <t>Općina Sveti Filip i Jakov</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</si>
  <si>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</si>
  <si>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UP.02.1.1.05.0095</t>
  </si>
  <si>
    <t>Pomoć sebi i drugima</t>
  </si>
  <si>
    <t>Udruženje Baranja</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</si>
  <si>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</si>
  <si>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UP.02.1.1.05.0096</t>
  </si>
  <si>
    <t>Pomažemo sebi-pomažemo drugima</t>
  </si>
  <si>
    <t>Hrvatski Crveni križ, Gradsko društvo Crvenog križa Ludbreg</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</si>
  <si>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</si>
  <si>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UP.02.1.1.05.0097</t>
  </si>
  <si>
    <t>Grad Čazma</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</si>
  <si>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</si>
  <si>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UP.02.1.1.05.0098</t>
  </si>
  <si>
    <t>Program zapošljavanja žena u općinama Davor, Dragalić i Vrbje</t>
  </si>
  <si>
    <t>Hrvatski Crveni križ, Gradsko društvo Crvenog križa Nova Gradiška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</si>
  <si>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</si>
  <si>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UP.02.1.1.05.0099</t>
  </si>
  <si>
    <t>MIPOS - MI Pomažemo Starijima</t>
  </si>
  <si>
    <t>Grad Zabok</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</si>
  <si>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</si>
  <si>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UP.02.1.1.05.0100</t>
  </si>
  <si>
    <t>Projekt zapošljavanja žena kroz pomoć starijima i nemoćnima</t>
  </si>
  <si>
    <t>Općina Ivankovo</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</si>
  <si>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</si>
  <si>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UP.02.1.1.05.0101</t>
  </si>
  <si>
    <t>Učim-Radim-Pomažem</t>
  </si>
  <si>
    <t>Udruga osoba s invaliditetom Daruvar</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</si>
  <si>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</si>
  <si>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UP.02.1.1.05.0102</t>
  </si>
  <si>
    <t>Zajedno za Općinu!</t>
  </si>
  <si>
    <t>Općina Sibinj</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</si>
  <si>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</si>
  <si>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UP.02.1.1.05.0103</t>
  </si>
  <si>
    <t>Zaželi bolji život u Općini Darda</t>
  </si>
  <si>
    <t>Općina Darda</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</si>
  <si>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</si>
  <si>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UP.02.1.1.05.0104</t>
  </si>
  <si>
    <t>Za žene Bjelovarsko-bilogorske županije</t>
  </si>
  <si>
    <t>Bjelovarsko-bilogorska županija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</si>
  <si>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</si>
  <si>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UP.02.1.1.05.0105</t>
  </si>
  <si>
    <t>Zapošljavanje žena s područja Knina, Biskupije, Kijeva i Civljana</t>
  </si>
  <si>
    <t>Hrvatski Crveni križ, Gradsko društvo Crvenog križa Knin</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</si>
  <si>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</si>
  <si>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UP.02.1.1.05.0106</t>
  </si>
  <si>
    <t>Zaželi joj zapošljavanje!</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</si>
  <si>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</si>
  <si>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UP.02.1.1.05.0107</t>
  </si>
  <si>
    <t>Zaželi bolji život u općini Trnava</t>
  </si>
  <si>
    <t>Općina Trnava</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</si>
  <si>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</si>
  <si>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UP.02.1.1.05.0108</t>
  </si>
  <si>
    <t>Nauči i pruži potporu u lokalnoj zajednici</t>
  </si>
  <si>
    <t>Hrvatski Crveni križ, Gradsko društvo Crvenog križa Varaždin</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</si>
  <si>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</si>
  <si>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UP.02.1.1.05.0109</t>
  </si>
  <si>
    <t>Zaželi, učini za druge i za sebe dobru stvar</t>
  </si>
  <si>
    <t>Općina Donja Motičina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</si>
  <si>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</si>
  <si>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UP.02.1.1.05.0110</t>
  </si>
  <si>
    <t>Inkluzijom do zapošljavanja</t>
  </si>
  <si>
    <t>Udruga žena "Izvor"</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</si>
  <si>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</si>
  <si>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UP.02.1.1.05.0111</t>
  </si>
  <si>
    <t>Učim, radim, pomažem</t>
  </si>
  <si>
    <t>Općina Sirač</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</si>
  <si>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</si>
  <si>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UP.02.1.1.05.0112</t>
  </si>
  <si>
    <t>Žene su snaga zajednice</t>
  </si>
  <si>
    <t>Zaklada Sandra Stojić</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</si>
  <si>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</si>
  <si>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UP.02.1.1.05.0113</t>
  </si>
  <si>
    <t>Evo me!</t>
  </si>
  <si>
    <t>Centar za pomoć u kući Međimurske županije</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</si>
  <si>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</si>
  <si>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UP.02.1.1.05.0114</t>
  </si>
  <si>
    <t>Kreirajmo kvalitetniji život zajedno</t>
  </si>
  <si>
    <t>Općina Rešetari</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</si>
  <si>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</si>
  <si>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UP.02.1.1.05.0115</t>
  </si>
  <si>
    <t>Zapošljavanjem žena pomognimo Zagori</t>
  </si>
  <si>
    <t>Općina Unešić</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</si>
  <si>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</si>
  <si>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UP.02.1.1.05.0116</t>
  </si>
  <si>
    <t>Mislimo na njih</t>
  </si>
  <si>
    <t>Hrvatski Crveni križ, Gradsko društvo Crvenog križa Šibenik</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</si>
  <si>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</si>
  <si>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UP.02.1.1.05.0118</t>
  </si>
  <si>
    <t>Zaželi bolji život u općini Drenje</t>
  </si>
  <si>
    <t>Općina Drenje</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</si>
  <si>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</si>
  <si>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UP.02.1.1.05.0119</t>
  </si>
  <si>
    <t>ŽENA - želim edukacijom nastaviti aktivno</t>
  </si>
  <si>
    <t>Građanska inicijativa "Moj grad Sisak"</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</si>
  <si>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</si>
  <si>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UP.02.1.1.05.0120</t>
  </si>
  <si>
    <t>Zadovoljni</t>
  </si>
  <si>
    <t>Udruga osoba s invaliditetom "Sveti Bartolomej" Knin</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</si>
  <si>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</si>
  <si>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UP.02.1.1.05.0121</t>
  </si>
  <si>
    <t>Program zapošljavanja žena za pomoć slijepim i slabovidnim osobama</t>
  </si>
  <si>
    <t>Organizacija slijepih Virovitičko-podravske županije</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</si>
  <si>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</si>
  <si>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UP.02.1.1.05.0122</t>
  </si>
  <si>
    <t>Želim raditi - projekt zapošljavanja žena</t>
  </si>
  <si>
    <t>Općina Draž</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</si>
  <si>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</si>
  <si>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UP.02.1.1.05.0123</t>
  </si>
  <si>
    <t>Pružimo dostojan život stanovništvu ruralnog područja</t>
  </si>
  <si>
    <t>Općina Ružić</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</si>
  <si>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</si>
  <si>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UP.02.1.1.05.0124</t>
  </si>
  <si>
    <t>Žene - snaga zajednice</t>
  </si>
  <si>
    <t>Općina Klakar</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</si>
  <si>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</si>
  <si>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UP.02.1.1.05.0125</t>
  </si>
  <si>
    <t>Žene zajedno - za bolju budućnost naše zajednice</t>
  </si>
  <si>
    <t>Grad Donji Miholjac</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</si>
  <si>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</si>
  <si>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UP.02.1.1.05.0126</t>
  </si>
  <si>
    <t>Program zapošljavanja žena u Općini Brinje</t>
  </si>
  <si>
    <t>Općina Brinje</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</si>
  <si>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</si>
  <si>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UP.02.1.1.05.0128</t>
  </si>
  <si>
    <t>Svi Zajedno</t>
  </si>
  <si>
    <t>Grad Đakovo</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</si>
  <si>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</si>
  <si>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UP.02.1.1.05.0129</t>
  </si>
  <si>
    <t>Osnaživanje kroz edukaciju teško zapošljivih žena Općine Ernestinovo - OSNAŽENE ERNESTINE</t>
  </si>
  <si>
    <t>Općina Ernestinovo</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</si>
  <si>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</si>
  <si>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UP.02.1.1.05.0130</t>
  </si>
  <si>
    <t>Zaželi bolji život u Općini Đurđenovac</t>
  </si>
  <si>
    <t>Općina Đurđenovac</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</si>
  <si>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</si>
  <si>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UP.02.1.1.05.0131</t>
  </si>
  <si>
    <t>Pomoć u kući starima i nemoćnima s područja općine Crnac</t>
  </si>
  <si>
    <t>Općina Crnac</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</si>
  <si>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</si>
  <si>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UP.02.1.1.05.0133</t>
  </si>
  <si>
    <t>Zaželi i ostvari u Općini Koška</t>
  </si>
  <si>
    <t>Općina Koška</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</si>
  <si>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</si>
  <si>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UP.02.1.1.05.0134</t>
  </si>
  <si>
    <t>Želim pomoći i raditi</t>
  </si>
  <si>
    <t>Općina Viškovci</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</si>
  <si>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</si>
  <si>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UP.02.1.1.05.0135</t>
  </si>
  <si>
    <t>Žene za Zagorje</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</si>
  <si>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</si>
  <si>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UP.02.1.1.05.0136</t>
  </si>
  <si>
    <t>Pomažem drugima - pomažem sebi</t>
  </si>
  <si>
    <t>Hrvatski Crveni križ, Gradsko društvo Crvenog križa Karlovac</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</si>
  <si>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</si>
  <si>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UP.02.1.1.05.0137</t>
  </si>
  <si>
    <t>Partnerstvo za novi posao: zapošljavanje žena na području Vukovarsko-srijemske županije u svrhu podizanja kvalitete života osobama u nepovoljnom položaju</t>
  </si>
  <si>
    <t>Bolji svijet, Udruga osoba s invaliditetom</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</si>
  <si>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</si>
  <si>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UP.02.1.1.05.0138</t>
  </si>
  <si>
    <t>Udruga za osobe s intelektualnim teškoćama "Jaglac" Orahovica</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</si>
  <si>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</si>
  <si>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UP.02.1.1.05.0139</t>
  </si>
  <si>
    <t>Ruka podrške</t>
  </si>
  <si>
    <t>Klub za starije osobe "Mariška"</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</si>
  <si>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</si>
  <si>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UP.02.1.1.05.0140</t>
  </si>
  <si>
    <t>Žene za zajednicu</t>
  </si>
  <si>
    <t>Općina Skrad</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</si>
  <si>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</si>
  <si>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UP.02.1.1.05.0141</t>
  </si>
  <si>
    <t>Okreni pedalu, pokreni promjenu</t>
  </si>
  <si>
    <t>Hrvatski Crveni križ, Gradsko društvo Crvenog križa Sisak</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</si>
  <si>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</si>
  <si>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UP.02.1.1.05.0142</t>
  </si>
  <si>
    <t>Zaželi i ostvari - Program zapošljavanja žena</t>
  </si>
  <si>
    <t>Općina Viljevo</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</si>
  <si>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</si>
  <si>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UP.02.1.1.05.0143</t>
  </si>
  <si>
    <t>Pomoć i rad-dobrobit za cijelu zajednicu</t>
  </si>
  <si>
    <t>Općina Podravska Moslavina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</si>
  <si>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</si>
  <si>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UP.02.1.1.05.0144</t>
  </si>
  <si>
    <t>OsnaŽENA - Ojačajmo Starije i Nemoćne Aktiviranjem ŽENA</t>
  </si>
  <si>
    <t>Hrvatski Crveni križ, Gradsko društvo Crvenog križa Osijek</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</si>
  <si>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</si>
  <si>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UP.02.1.1.05.0145</t>
  </si>
  <si>
    <t>Žena nije sjena</t>
  </si>
  <si>
    <t>Udruga OSI - osoba s invaliditetom Kutina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</si>
  <si>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</si>
  <si>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UP.02.1.1.05.0146</t>
  </si>
  <si>
    <t>Zaželi za Zagreb</t>
  </si>
  <si>
    <t>Centar za promicanje europskih standarda u zdravstvu</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</si>
  <si>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</si>
  <si>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UP.02.1.1.05.0147</t>
  </si>
  <si>
    <t>Zaposlena žena, osnažena žena</t>
  </si>
  <si>
    <t>Humanitarna udruga Majka Terezija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</si>
  <si>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</si>
  <si>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UP.02.1.1.05.0148</t>
  </si>
  <si>
    <t>ZAŽELI- Program zapošljavanja žena na području Grada Vrbovca i okolnih Općina Dubrava, Gradec, Farkaševac, Rakovec i Preseka</t>
  </si>
  <si>
    <t>Hrvatski Crveni križ, Gradsko društvo Crvenog križa Vrbovec</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</si>
  <si>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</si>
  <si>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UP.02.1.1.05.0149</t>
  </si>
  <si>
    <t>Kod kuće je najbolje: zapošljavanje žena u lokalnoj zajednici u sektoru socijalnih usluga</t>
  </si>
  <si>
    <t>Rehabilitacijski centar za stres i traumu</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</si>
  <si>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</si>
  <si>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UP.02.1.1.05.0150</t>
  </si>
  <si>
    <t>Zaželi bolje! - Projekt zapošljavanja žena na području Općine Gundinci</t>
  </si>
  <si>
    <t>Općina Gundinci</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</si>
  <si>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</si>
  <si>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UP.02.1.1.05.0151</t>
  </si>
  <si>
    <t>Zaželi - Općina Čađavica</t>
  </si>
  <si>
    <t>Općina Čađavica</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</si>
  <si>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</si>
  <si>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UP.02.1.1.05.0152</t>
  </si>
  <si>
    <t>ZAŽELI - Program zapošljavanja žena na području Općine Plitvička Jezera</t>
  </si>
  <si>
    <t>Općina Plitvička Jezera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</si>
  <si>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</si>
  <si>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UP.02.1.1.05.0153</t>
  </si>
  <si>
    <t>Zaželi Štefanje</t>
  </si>
  <si>
    <t>Općina Štefanje</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</si>
  <si>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</si>
  <si>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UP.02.1.1.05.0154</t>
  </si>
  <si>
    <t>Zaželi u Suhopolju</t>
  </si>
  <si>
    <t>Općina Suhopolje</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</si>
  <si>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</si>
  <si>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UP.02.1.1.05.0155</t>
  </si>
  <si>
    <t>Uključene</t>
  </si>
  <si>
    <t>Grad Delnice</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</si>
  <si>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</si>
  <si>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UP.02.1.1.05.0156</t>
  </si>
  <si>
    <t>Zaposli - educiraj - pomozi, ZEP</t>
  </si>
  <si>
    <t>Hrvatski Crveni križ, Zajednica udruga Društava Crvenog križa Varaždinske županije</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</si>
  <si>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</si>
  <si>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UP.02.1.1.05.0157</t>
  </si>
  <si>
    <t>Snaga pomoći</t>
  </si>
  <si>
    <t>Grad Đurđevac</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</si>
  <si>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</si>
  <si>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UP.02.1.1.05.0158</t>
  </si>
  <si>
    <t xml:space="preserve">Pomoć starijim i nemoćnim - pomoć zajednici </t>
  </si>
  <si>
    <t>Pomoć u kući starijim osobama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</si>
  <si>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</si>
  <si>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UP.02.1.1.05.0159</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</si>
  <si>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</si>
  <si>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UP.02.1.1.05.0160</t>
  </si>
  <si>
    <t>Zaželi bolji život u Općini Čačinci</t>
  </si>
  <si>
    <t>Općina Čačinci</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</si>
  <si>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</si>
  <si>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UP.02.1.1.05.0161</t>
  </si>
  <si>
    <t>ZAŽELI jednake mogućnosti - Program zapošljavanja žena u općini Đulovac</t>
  </si>
  <si>
    <t>Općina Đulovac</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</si>
  <si>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</si>
  <si>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UP.02.1.1.05.0162</t>
  </si>
  <si>
    <t>Nikad nije kasno!</t>
  </si>
  <si>
    <t>Grad Garešnica</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</si>
  <si>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</si>
  <si>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UP.02.1.1.05.0163</t>
  </si>
  <si>
    <t>Želim obrazovanje i posao</t>
  </si>
  <si>
    <t>Hrvatski Crveni križ, Gradsko društvo Crvenog križa Čakovec</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</si>
  <si>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</si>
  <si>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UP.02.1.1.05.0164</t>
  </si>
  <si>
    <t xml:space="preserve">ZAŽELI - osposobljavanje i zapošljavanje u GDCK Sv. Ivan Zelina </t>
  </si>
  <si>
    <t>Hrvatski Crveni križ, Gradsko društvo Crvenog križa Sveti Ivan Zelina</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</si>
  <si>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</si>
  <si>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UP.02.1.1.05.0165</t>
  </si>
  <si>
    <t>Zaželi i mi smo tu</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</si>
  <si>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</si>
  <si>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UP.02.1.1.05.0166</t>
  </si>
  <si>
    <t>Pruži ruku potrebitima</t>
  </si>
  <si>
    <t>Hrvatski Crveni križ, Gradsko društvo Crvenog križa Križevci</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</si>
  <si>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</si>
  <si>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UP.02.1.1.05.0167</t>
  </si>
  <si>
    <t xml:space="preserve">Zaželi kvalitetu života u Zmijavcima </t>
  </si>
  <si>
    <t>Općina Zmijavci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</si>
  <si>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</si>
  <si>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UP.02.1.1.05.0168</t>
  </si>
  <si>
    <t>Zaželi bolji život u općini Strizivojna</t>
  </si>
  <si>
    <t>Općina Strizivojna</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</si>
  <si>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</si>
  <si>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UP.02.1.1.05.0169</t>
  </si>
  <si>
    <t>Program zapošljavanja žena u Općini Cestica</t>
  </si>
  <si>
    <t>Općina Cestica</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</si>
  <si>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</si>
  <si>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UP.02.1.1.05.0170</t>
  </si>
  <si>
    <t>Žene rade</t>
  </si>
  <si>
    <t>Općina Kistanje</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</si>
  <si>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</si>
  <si>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UP.02.1.1.05.0171</t>
  </si>
  <si>
    <t>Nove mogućnosti!</t>
  </si>
  <si>
    <t>Grad Vodice</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</si>
  <si>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</si>
  <si>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UP.02.1.1.05.0172</t>
  </si>
  <si>
    <t>Zaželi - Pomoć zajednici</t>
  </si>
  <si>
    <t>Općina Zdenci</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</si>
  <si>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</si>
  <si>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UP.02.1.1.05.0173</t>
  </si>
  <si>
    <t>Zaželi - provedi!</t>
  </si>
  <si>
    <t>Općina Virje</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</si>
  <si>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</si>
  <si>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UP.02.1.1.05.0174</t>
  </si>
  <si>
    <t>ZAŽELI I OSTVARI</t>
  </si>
  <si>
    <t>Hrvatski Crveni križ, Gradsko društvo Crvenog križa Našice</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</si>
  <si>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</si>
  <si>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UP.02.1.1.05.0175</t>
  </si>
  <si>
    <t>Udruga gluhih i nagluhih osoba Grada Siska</t>
  </si>
  <si>
    <t>Projekt "Žene za zajednicu" omogućit će zapošljavanje žena s invaliditetom na području Sisačko-moslavačke županije i osigurati pružanje podrške i povećanje kvalitete života osobama u nepovoljnom položaju.</t>
  </si>
  <si>
    <t>UP.02.1.1.05.0185</t>
  </si>
  <si>
    <t>Nova prilika</t>
  </si>
  <si>
    <t>Općina Vinodolska općina</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</si>
  <si>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</si>
  <si>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UP.02.1.1.05.0186</t>
  </si>
  <si>
    <t>Pomoć zajednici - Zaželi</t>
  </si>
  <si>
    <t>Općina Josipdol</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</si>
  <si>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</si>
  <si>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UP.02.1.1.05.0187</t>
  </si>
  <si>
    <t>Pomoć ženama, ženama pomažu</t>
  </si>
  <si>
    <t>Ženska udruga Katarine Josipdol</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</si>
  <si>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</si>
  <si>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UP.02.1.1.05.0188</t>
  </si>
  <si>
    <t>Zaposlena – pružanje podrške u svakodnevnom životu starijim osobama s područja grada Slavonskog Broda</t>
  </si>
  <si>
    <t>Grad Slavonski Brod</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</si>
  <si>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</si>
  <si>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UP.02.1.1.05.0189</t>
  </si>
  <si>
    <t>POKRET- Projekt Osnaživanja KonkuRentnosti i Efikasnosti žena na Tržištu rada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</si>
  <si>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</si>
  <si>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UP.02.1.1.05.0190</t>
  </si>
  <si>
    <t>Oživi žene u zajednici</t>
  </si>
  <si>
    <t>Hrvatski Crveni križ, Gradsko društvo Crvenog križa Slunj</t>
  </si>
  <si>
    <t>cilj ovog projekta je zapošljavanje 9 žena iz ciljane skupine koje će pružati usluge pomoći u kući minimalno 36 starijim osoba ili osobama u nepovoljnom položaju do 23 mjeseca uz isplatu prijevoznih troškova dolaska na posao do samih korisnika i natrag.</t>
  </si>
  <si>
    <t>UP.02.1.1.05.0191</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</si>
  <si>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</si>
  <si>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UP.02.1.1.05.0192</t>
  </si>
  <si>
    <t>ZAŽELI danas za bolje sutra-Grad Ploče</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</si>
  <si>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</si>
  <si>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UP.02.1.1.05.0193</t>
  </si>
  <si>
    <t>Zaželi i ostvari!</t>
  </si>
  <si>
    <t>Općina Lipovljani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</si>
  <si>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</si>
  <si>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UP.02.1.1.05.0194</t>
  </si>
  <si>
    <t>Zaželi - Općina Plaški</t>
  </si>
  <si>
    <t>Općina Plaški</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</si>
  <si>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</si>
  <si>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UP.02.1.1.05.0195</t>
  </si>
  <si>
    <t>Solidarnost na djelu</t>
  </si>
  <si>
    <t>Općina Donji Kukuruzari</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</si>
  <si>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</si>
  <si>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UP.02.1.1.05.0196</t>
  </si>
  <si>
    <t>Zlatne žene za zlatnu dob</t>
  </si>
  <si>
    <t>Grad Popovača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</si>
  <si>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</si>
  <si>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UP.02.1.1.05.0197</t>
  </si>
  <si>
    <t>Zaželi danas za sretnije i bolje sutra</t>
  </si>
  <si>
    <t>Kućna pomoć</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</si>
  <si>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</si>
  <si>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UP.02.1.1.05.0198</t>
  </si>
  <si>
    <t>ZAŽELI - VRGINMOST</t>
  </si>
  <si>
    <t>Hrvatski Crveni križ, Općinsko društvo Crvenog križa Gvozd</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</si>
  <si>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</si>
  <si>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UP.02.1.1.05.0199</t>
  </si>
  <si>
    <t>Zaželi - Topusko</t>
  </si>
  <si>
    <t>Općina Topusko</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</si>
  <si>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</si>
  <si>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Pro Mente Hrvatska, Klaster za razvoj ljudskih potencijala</t>
  </si>
  <si>
    <t>UP.02.1.1.05.0201</t>
  </si>
  <si>
    <t>Spas u zadnji čas - ZAŽELI</t>
  </si>
  <si>
    <t xml:space="preserve">Hrvatski Crveni križ, Gradsko društvo Crvenoga križa Duga Resa </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</si>
  <si>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</si>
  <si>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UP.02.1.1.05.0202</t>
  </si>
  <si>
    <t>ZAŽELI na području grada Ozlja i općina Kamanje, Žakanje i Ribnik</t>
  </si>
  <si>
    <t>Hrvatski Crveni križ, Gradsko društvo Crvenog križa Ozalj</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</si>
  <si>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</si>
  <si>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UP.02.1.1.05.0203</t>
  </si>
  <si>
    <t>ZAŽELI novu priliku u Pokuplju</t>
  </si>
  <si>
    <t>Udruga Sv. Martin Pisarovina</t>
  </si>
  <si>
    <t>Zagrebačka, Karlovačka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</si>
  <si>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</si>
  <si>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UP.02.1.1.05.0204</t>
  </si>
  <si>
    <t>Zaželi</t>
  </si>
  <si>
    <t>Udruga za razvoj i bolji život Roma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</si>
  <si>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</si>
  <si>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UP.02.1.1.05.0205</t>
  </si>
  <si>
    <t>ZaŽeli Krnjak</t>
  </si>
  <si>
    <t>Općina Krnjak</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</si>
  <si>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</si>
  <si>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UP.02.1.1.05.0206</t>
  </si>
  <si>
    <t>Snažno zaželi i ostvari</t>
  </si>
  <si>
    <t>Općina Donji Kraljevec</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</si>
  <si>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</si>
  <si>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UP.02.1.1.05.0207</t>
  </si>
  <si>
    <t>Zaželi - Program zapošljavanja žena na području Grada Senja</t>
  </si>
  <si>
    <t>Grad Senj</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</si>
  <si>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</si>
  <si>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UP.02.1.1.05.0208</t>
  </si>
  <si>
    <t>Zaželi posao na području Grada Omiša</t>
  </si>
  <si>
    <t>Grad Omiš</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</si>
  <si>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</si>
  <si>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UP.02.1.1.05.0209</t>
  </si>
  <si>
    <t>Zaželi u Jastrebarskom</t>
  </si>
  <si>
    <t>Hrvatski Crveni križ, Gradsko društvo Crvenog križa Jastrebarsko</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</si>
  <si>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</si>
  <si>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UP.02.1.1.05.0211</t>
  </si>
  <si>
    <t>Nisi sam-program zapošljavanja žena kroz uslugu pomoći i njege za starije i nemoćne</t>
  </si>
  <si>
    <t>Hrvatski Crveni križ, Gradsko društvo Crvenog križa Samobor</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</si>
  <si>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</si>
  <si>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UP.02.1.1.05.0212</t>
  </si>
  <si>
    <t>Ja to mogu, ja to želim</t>
  </si>
  <si>
    <t>Općina Hrvace</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</si>
  <si>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</si>
  <si>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UP.02.1.1.05.0213</t>
  </si>
  <si>
    <t>Program zapošljavanja žena sa područja Grada Vrlike</t>
  </si>
  <si>
    <t>Grad Vrlika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</si>
  <si>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</si>
  <si>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UP.02.1.1.05.0214</t>
  </si>
  <si>
    <t>Vrijedne ruke pomoći</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</si>
  <si>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</si>
  <si>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UP.02.1.1.05.0215</t>
  </si>
  <si>
    <t>Posao i pomoć u zajednici</t>
  </si>
  <si>
    <t>Općina Kloštar Podravski</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</si>
  <si>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</si>
  <si>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UP.02.1.1.05.0217</t>
  </si>
  <si>
    <t>Zaželi žene triljskog kraja</t>
  </si>
  <si>
    <t>Grad Trilj</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</si>
  <si>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</si>
  <si>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UP.02.1.1.05.0218</t>
  </si>
  <si>
    <t>Bolja budućnost - moja budućnost!</t>
  </si>
  <si>
    <t>Općina Ravna Gora</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</si>
  <si>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</si>
  <si>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UP.02.1.1.05.0219</t>
  </si>
  <si>
    <t>ZAŽELI pomoć u kući - Osnaživanje i aktiviranje žena na tržištu rada</t>
  </si>
  <si>
    <t>Osječko-baranjska županija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</si>
  <si>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</si>
  <si>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UP.02.1.1.05.0220</t>
  </si>
  <si>
    <t>Za bolju budućnost - program zapošljavanja žena u Gradu Drnišu</t>
  </si>
  <si>
    <t>Grad Drniš</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</si>
  <si>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</si>
  <si>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UP.02.1.1.05.0221</t>
  </si>
  <si>
    <t>Mi Uspijeti Ćemo (MUĆ)</t>
  </si>
  <si>
    <t>Općina Muć</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</si>
  <si>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</si>
  <si>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UP.02.1.1.05.0222</t>
  </si>
  <si>
    <t>Slatino, zaželi!</t>
  </si>
  <si>
    <t>Grad Slatina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</si>
  <si>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</si>
  <si>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UP.02.1.1.05.0223</t>
  </si>
  <si>
    <t>Susjede brinu o susjedama</t>
  </si>
  <si>
    <t>Grad Sinj</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</si>
  <si>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</si>
  <si>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UP.02.1.1.05.0224</t>
  </si>
  <si>
    <t>Žene radeći pomažu</t>
  </si>
  <si>
    <t>Općina Promina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</si>
  <si>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</si>
  <si>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UP.02.1.1.05.0225</t>
  </si>
  <si>
    <t>Pomoć u kući - život u sreći</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</si>
  <si>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</si>
  <si>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UP.02.1.1.05.0226</t>
  </si>
  <si>
    <t>Nova 50+ - Program zapošljavanja žena</t>
  </si>
  <si>
    <t>Hrvatski Crveni križ, Gradsko društvo Crvenog križa Dugo selo</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</si>
  <si>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</si>
  <si>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UP.02.1.1.05.0227</t>
  </si>
  <si>
    <t>Pružam ti ruku</t>
  </si>
  <si>
    <t>Hrvatski Crveni križ, Gradsko društvo Crvenog križa Makarska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</si>
  <si>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</si>
  <si>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UP.02.1.1.05.0228</t>
  </si>
  <si>
    <t>Solin za sve!</t>
  </si>
  <si>
    <t>Grad Solin</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</si>
  <si>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</si>
  <si>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UP.02.1.1.05.0229</t>
  </si>
  <si>
    <t>Zaželi – aktivna u zajednici</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</si>
  <si>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</si>
  <si>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UP.02.1.1.05.0230</t>
  </si>
  <si>
    <t>Zaželi promjenu!</t>
  </si>
  <si>
    <t>Udruga tjelesnih invalida TOMS</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</si>
  <si>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</si>
  <si>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UP.02.1.1.05.0231</t>
  </si>
  <si>
    <t>Zaželi posao, obrazovanje i pomoć</t>
  </si>
  <si>
    <t>Općina Runovići</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</si>
  <si>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</si>
  <si>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UP.02.1.1.05.0232</t>
  </si>
  <si>
    <t>Zaželi - Ostvari u Općini Cista Provo</t>
  </si>
  <si>
    <t>Općina Cista Provo</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</si>
  <si>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</si>
  <si>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UP.02.1.1.05.0233</t>
  </si>
  <si>
    <t>Zaželi, ostvari i pomozi</t>
  </si>
  <si>
    <t>Udruga žena "Bračevci"</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</si>
  <si>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</si>
  <si>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UP.02.1.1.05.0234</t>
  </si>
  <si>
    <t>Podrška u kućanstvu starijim i nemoćnim osobama</t>
  </si>
  <si>
    <t>Udruga tjelesnih invalida Sinj</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</si>
  <si>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</si>
  <si>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UP.02.1.1.05.0235</t>
  </si>
  <si>
    <t>Zaželi sretniju starost</t>
  </si>
  <si>
    <t>Grad Split</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</si>
  <si>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</si>
  <si>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UP.02.1.1.05.0236</t>
  </si>
  <si>
    <t>Prilika za rad</t>
  </si>
  <si>
    <t>Općina Klis</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</si>
  <si>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</si>
  <si>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UP.02.1.1.05.0237</t>
  </si>
  <si>
    <t>Brižne žene Podravske</t>
  </si>
  <si>
    <t>Općina Kalinovac</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</si>
  <si>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</si>
  <si>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UP.02.1.1.05.0238</t>
  </si>
  <si>
    <t>Zaželi - Program zapošljavanja / Grad Supetar</t>
  </si>
  <si>
    <t>Grad Supetar</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</si>
  <si>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</si>
  <si>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UP.02.1.1.05.0239</t>
  </si>
  <si>
    <t>Snaga zajedništva</t>
  </si>
  <si>
    <t>Općina Šandrovac</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</si>
  <si>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</si>
  <si>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UP.02.1.1.05.0240</t>
  </si>
  <si>
    <t>Zaposli pa pomozi!</t>
  </si>
  <si>
    <t>Općina Novigrad Podravski</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</si>
  <si>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</si>
  <si>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UP.02.1.1.05.0241</t>
  </si>
  <si>
    <t>Starimo zajedno</t>
  </si>
  <si>
    <t>Grad Čabar</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</si>
  <si>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</si>
  <si>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UP.02.1.1.05.0242</t>
  </si>
  <si>
    <t>Zapošljavanje žena na području Gospića</t>
  </si>
  <si>
    <t>Grad Gospić</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</si>
  <si>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</si>
  <si>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UP.02.1.1.05.0243</t>
  </si>
  <si>
    <t>Program zapošljavanja žena u gradu Kutini i općini Velika Ludina</t>
  </si>
  <si>
    <t>Hrvatski Crveni križ, Gradsko društvo Crvenog križa Kutina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</si>
  <si>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</si>
  <si>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UP.02.1.1.05.0244</t>
  </si>
  <si>
    <t>Zajedno za bolju i sretniju budućnost</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</si>
  <si>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</si>
  <si>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UP.02.1.1.05.0245</t>
  </si>
  <si>
    <t>ZAŽELI na području grada Ogulina i općina Tounj i Saborsko</t>
  </si>
  <si>
    <t>Hrvatski Crveni križ, Gradsko društvo Crvenog križa Ogulin</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</si>
  <si>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</si>
  <si>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UP.02.1.1.05.0246</t>
  </si>
  <si>
    <t>Sve je lakše uz ženske ruke</t>
  </si>
  <si>
    <t>Hrvatski Crveni križ, Gradsko društvo Crvenog križa Ivanić Grad</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</si>
  <si>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</si>
  <si>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UP.02.1.1.05.0247</t>
  </si>
  <si>
    <t>Briga za potrebite</t>
  </si>
  <si>
    <t>Općina Proložac</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</si>
  <si>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</si>
  <si>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UP.02.1.1.05.0248</t>
  </si>
  <si>
    <t>Zaželi bolji život u općini Vladislavci</t>
  </si>
  <si>
    <t>Općina Vladislavci</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</si>
  <si>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</si>
  <si>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UP.02.1.1.05.0249</t>
  </si>
  <si>
    <t>Zaželi - pomoć u zajednici za starije osobe</t>
  </si>
  <si>
    <t>Općina Petrijanec</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</si>
  <si>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</si>
  <si>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UP.02.1.1.05.0250</t>
  </si>
  <si>
    <t>Zaželi Poželi</t>
  </si>
  <si>
    <t>Udruga osoba s invaliditetom Slatina</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</si>
  <si>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</si>
  <si>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UP.02.1.1.05.0251</t>
  </si>
  <si>
    <t>Zaželi – ostvari</t>
  </si>
  <si>
    <t xml:space="preserve">Općina Podbablje </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</si>
  <si>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</si>
  <si>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UP.02.1.1.05.0252</t>
  </si>
  <si>
    <t>Zaželi njegu, zaželi posao</t>
  </si>
  <si>
    <t>Općina Lovreć</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</si>
  <si>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</si>
  <si>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UP.02.1.1.05.0253</t>
  </si>
  <si>
    <t>ZAŽELI - Program zapošljavanja žena na području Općine Bosiljevo</t>
  </si>
  <si>
    <t>Općina Bosiljevo</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</si>
  <si>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</si>
  <si>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UP.02.1.1.05.0254</t>
  </si>
  <si>
    <t>ZAŽELI - Program zapošljavanja žena na području Općine Pokupsko</t>
  </si>
  <si>
    <t xml:space="preserve"> Općina Pokupsko </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</si>
  <si>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</si>
  <si>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UP.02.1.1.05.0255</t>
  </si>
  <si>
    <t>ZAŽELI - Program zapošljavanja žena na području Općine Kravarsko</t>
  </si>
  <si>
    <t>Općina Kravarsko</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</si>
  <si>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</si>
  <si>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UP.02.1.1.05.0256</t>
  </si>
  <si>
    <t>Pomoć u kući starima i nemoćnima s područja grada Orahovice</t>
  </si>
  <si>
    <t>Grad Orahovica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</si>
  <si>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</si>
  <si>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UP.02.1.1.05.0257</t>
  </si>
  <si>
    <t>Zajedno želimo, zajedno možemo</t>
  </si>
  <si>
    <t>Općina Primorski Dolac</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</si>
  <si>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</si>
  <si>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UP.02.1.1.05.0258</t>
  </si>
  <si>
    <t>Nisi sam</t>
  </si>
  <si>
    <t>Općina Ston</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</si>
  <si>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</si>
  <si>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UP.02.1.1.05.0259</t>
  </si>
  <si>
    <t>Žene iz Lukača žele posao</t>
  </si>
  <si>
    <t>Općina Lukač</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</si>
  <si>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</si>
  <si>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UP.02.1.1.05.0260</t>
  </si>
  <si>
    <t>Žene Gradine žele posao</t>
  </si>
  <si>
    <t>Općina Gradina</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</si>
  <si>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</si>
  <si>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UP.02.1.1.05.0261</t>
  </si>
  <si>
    <t>DA - želim posao</t>
  </si>
  <si>
    <t>Općina Rovišće</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</si>
  <si>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</si>
  <si>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UP.02.1.1.05.0262</t>
  </si>
  <si>
    <t>Za život kakav zaslužuju</t>
  </si>
  <si>
    <t>Hrvatski Crveni križ, Gradsko društvo Crvenog križa Slatina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</si>
  <si>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</si>
  <si>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UP.02.1.1.05.0263</t>
  </si>
  <si>
    <t>Niste sami</t>
  </si>
  <si>
    <t>Društvo multiple skleroze Virovitičko-podravske županije</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</si>
  <si>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</si>
  <si>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UP.02.1.1.05.0264</t>
  </si>
  <si>
    <t>Zaželi - Osnaži sebe i druge</t>
  </si>
  <si>
    <t>Udruga osoba s invaliditetom "Agape" - Omiš</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</si>
  <si>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</si>
  <si>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UP.02.1.1.05.0265</t>
  </si>
  <si>
    <t>Ruke pomažu</t>
  </si>
  <si>
    <t>Općina Viškovo</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</si>
  <si>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</si>
  <si>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UP.02.1.1.05.0266</t>
  </si>
  <si>
    <t>Korisno i humano - Program zapošljavanja žena u svrhu potpore starijim osobama u nepovoljnom položaju</t>
  </si>
  <si>
    <t>Udruga za pomoć starijim i nemoćnim osobama "Imotsko srce"</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</si>
  <si>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</si>
  <si>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UP.02.1.1.05.0267</t>
  </si>
  <si>
    <t>Imam jednu želju</t>
  </si>
  <si>
    <t>Općina Jagodnjak</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</si>
  <si>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</si>
  <si>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UP.02.1.1.05.0268</t>
  </si>
  <si>
    <t>Projekt Zaželi u Lokvičićima</t>
  </si>
  <si>
    <t>Općina Lokvičići</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</si>
  <si>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</si>
  <si>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UP.02.1.1.05.0269</t>
  </si>
  <si>
    <t>Radimo i pomažemo</t>
  </si>
  <si>
    <t>Općina Hrvatska Dubica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</si>
  <si>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</si>
  <si>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UP.02.1.1.05.0270</t>
  </si>
  <si>
    <t>Trojačke ruže</t>
  </si>
  <si>
    <t xml:space="preserve"> Općina Veliko Trojstvo </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</si>
  <si>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</si>
  <si>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UP.02.1.1.05.0271</t>
  </si>
  <si>
    <t>Pružimo ruku jedni drugima</t>
  </si>
  <si>
    <t>Općina Brod Moravice</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</si>
  <si>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</si>
  <si>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UP.02.1.1.05.0272</t>
  </si>
  <si>
    <t>Zaželi – Martinska Ves</t>
  </si>
  <si>
    <t>Općina Martinska Ves</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</si>
  <si>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</si>
  <si>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UP.02.1.1.05.0273</t>
  </si>
  <si>
    <t>Zaželi za Vukovar</t>
  </si>
  <si>
    <t>Cilj projekta "Zaželi za Vukovar" je osnaživanje pripadnica ciljane skupine, žena u nepovoljnom društvenom položaju, kroz zapošljavanje i edukaciju te poboljšanje kvalitete života i smanjenje isključenosti starijih osoba i osoba u nepovoljnom položaju.</t>
  </si>
  <si>
    <t>UP.02.1.1.05.0274</t>
  </si>
  <si>
    <t>Pruži ruku pomoćnicu</t>
  </si>
  <si>
    <t>Život treće dobi</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</si>
  <si>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</si>
  <si>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UP.02.1.1.05.0275</t>
  </si>
  <si>
    <t>Učim, radim, pomažem Slavoniji!</t>
  </si>
  <si>
    <t>Lokalna akcijska grupa "Karašica"</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</si>
  <si>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</si>
  <si>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UP.02.1.1.05.0276</t>
  </si>
  <si>
    <t>Pomozimo danas za bolje sutra</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</si>
  <si>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</si>
  <si>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UP.02.1.1.05.0277</t>
  </si>
  <si>
    <t>Pomoć u zajednici</t>
  </si>
  <si>
    <t>Hrvatski Crveni križ, Općinsko društvo Crvenog križa Darda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</si>
  <si>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</si>
  <si>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UP.02.1.1.05.0278</t>
  </si>
  <si>
    <t>Program zapošljavanja žena u Zrinskom Topolovcu</t>
  </si>
  <si>
    <t>Općina Zrinski Topolovac</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</si>
  <si>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</si>
  <si>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UP.02.1.1.05.0279</t>
  </si>
  <si>
    <t>ZAŽELI - Program zapošljavanja žena u Općini Bilje</t>
  </si>
  <si>
    <t>Općina Bilje</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</si>
  <si>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</si>
  <si>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UP.02.1.1.05.0280</t>
  </si>
  <si>
    <t>Zaželi priliku u Općini Bizovac</t>
  </si>
  <si>
    <t>Općina Bizovac</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</si>
  <si>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</si>
  <si>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UP.02.1.1.05.0281</t>
  </si>
  <si>
    <t>Zaželi, ostvari, djeluj!</t>
  </si>
  <si>
    <t>Hrvatsko žensko društvo Pleternica</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</si>
  <si>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</si>
  <si>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UP.02.1.1.05.0282</t>
  </si>
  <si>
    <t>DONA - DOprinosim i NApredujem</t>
  </si>
  <si>
    <t>Općina Velika Kopanica</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</si>
  <si>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</si>
  <si>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UP.02.1.1.05.0283</t>
  </si>
  <si>
    <t>Poticanje socijalne uključenosti kroz podršku zapošljavanju žena i podizanju kvalitete života s područja općine Ervenik</t>
  </si>
  <si>
    <t>Općina Ervenik</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</si>
  <si>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</si>
  <si>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UP.02.1.1.05.0284</t>
  </si>
  <si>
    <t>Socijalno se uključi i zaposli - SUZI</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</si>
  <si>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</si>
  <si>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UP.02.1.1.05.0285</t>
  </si>
  <si>
    <t>Žene u ruralnoj zajednici</t>
  </si>
  <si>
    <t>Općina Lokve</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</si>
  <si>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</si>
  <si>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UP.02.1.1.05.0286</t>
  </si>
  <si>
    <t>Zaželi- tvoja pomoć je potrebna drugima</t>
  </si>
  <si>
    <t>Općina Fužine</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</si>
  <si>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</si>
  <si>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UP.02.1.1.05.0287</t>
  </si>
  <si>
    <t>Grad Otočac</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</si>
  <si>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</si>
  <si>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UP.02.1.1.05.0288</t>
  </si>
  <si>
    <t>Povećanje kvalitete života gluhih i nagluhih osoba u zajednici</t>
  </si>
  <si>
    <t>Udruga gluhih i nagluhih Osječko-baranjske županije</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</si>
  <si>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</si>
  <si>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UP.02.1.1.05.0289</t>
  </si>
  <si>
    <t>Podrška socijalnoj koheziji</t>
  </si>
  <si>
    <t>Ženska udruga IZVOR</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</si>
  <si>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</si>
  <si>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UP.02.1.1.05.0290</t>
  </si>
  <si>
    <t>Korisno za zajednicu</t>
  </si>
  <si>
    <t>Lokalna akcijska grupa "Strossmayer"</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</si>
  <si>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</si>
  <si>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UP.02.1.1.05.0291</t>
  </si>
  <si>
    <t>Zaposlena žena za aktivnu zajednicu</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</si>
  <si>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</si>
  <si>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UP.02.1.1.05.0292</t>
  </si>
  <si>
    <t>Zajedno za bolju budućnost</t>
  </si>
  <si>
    <t>Humanitarna udruga Zrno dobrote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</si>
  <si>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</si>
  <si>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UP.02.1.1.05.0293</t>
  </si>
  <si>
    <t>Još jednom zaželi!</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</si>
  <si>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</si>
  <si>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UP.02.1.1.05.0295</t>
  </si>
  <si>
    <t>Podrškom do zajedništva</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</si>
  <si>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</si>
  <si>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UP.02.1.1.05.0296</t>
  </si>
  <si>
    <t>Zajedno Možemo Sve!</t>
  </si>
  <si>
    <t>Društvo multiple skleroze Primorsko-goranske Županije</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</si>
  <si>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</si>
  <si>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UP.02.1.1.05.0297</t>
  </si>
  <si>
    <t>Zaželi posao kojim pomažeš sebi ali i drugima</t>
  </si>
  <si>
    <t>Udruga Centar za mlade Dalj</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</si>
  <si>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</si>
  <si>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UP.02.1.1.05.0298</t>
  </si>
  <si>
    <t>Ostani u svom domu uz 50 +</t>
  </si>
  <si>
    <t>Udruga Sv. Jeronim</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</si>
  <si>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</si>
  <si>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UP.02.1.1.05.0299</t>
  </si>
  <si>
    <t>ŽENE ZA ZAJEDNICU</t>
  </si>
  <si>
    <t>Općina Hercegovac</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</si>
  <si>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</si>
  <si>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UP.02.1.1.05.0300</t>
  </si>
  <si>
    <t>Samo zaželi posao</t>
  </si>
  <si>
    <t>Udruga za promicanje međugeneracijskog zajedništva (Udruga PROMEZA)</t>
  </si>
  <si>
    <t>Kroz projekt "Samo zaželi posao" bit će 24 mjeseca zaposleno 20 žena starijih od 50 godina sa završenom najviše srednjom školom. Sudionice projekta bit će zaposlene na poslovima potpore i pomoći starijim osobama.</t>
  </si>
  <si>
    <t>UP.02.1.1.05.0301</t>
  </si>
  <si>
    <t>OSI za OSI - Integracija nezaposlenih gluhih žena na tržište rada</t>
  </si>
  <si>
    <t>Savez gluhih i nagluhih Grada Zagreba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</si>
  <si>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</si>
  <si>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UP.02.1.1.05.0302</t>
  </si>
  <si>
    <t>Ispunjena želja</t>
  </si>
  <si>
    <t>Društvo DORO</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</si>
  <si>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</si>
  <si>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UP.02.1.1.05.0303</t>
  </si>
  <si>
    <t>Zaželi bolji život u općini Čepin</t>
  </si>
  <si>
    <t>Općina Čepin</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</si>
  <si>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</si>
  <si>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UP.02.1.1.05.0304</t>
  </si>
  <si>
    <t>Pomoć žene nema cijene</t>
  </si>
  <si>
    <t>Udruga Matanovi dvori za starije i nemoćne osobe</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</si>
  <si>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</si>
  <si>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UP.02.1.1.05.0305</t>
  </si>
  <si>
    <t>Jedna žena život mijenja</t>
  </si>
  <si>
    <t>Malonogometni klub "Primošten"</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</si>
  <si>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</si>
  <si>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UP.02.1.1.05.0306</t>
  </si>
  <si>
    <t>Zaželi=Ostvari u Gradu Hrvatska Kostajnica</t>
  </si>
  <si>
    <t>Grad Hrvatska Kostajnica</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</si>
  <si>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</si>
  <si>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UP.02.1.1.05.0307</t>
  </si>
  <si>
    <t>OAZA - Osnažene, Aktivne, Zaposlene, Ambiciozne</t>
  </si>
  <si>
    <t>Lokalna akcijska grupa "Slavonska Ravnica"</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</si>
  <si>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</si>
  <si>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UP.02.1.1.05.0308</t>
  </si>
  <si>
    <t>Pomoć u kući</t>
  </si>
  <si>
    <t>Hrvatski Crveni križ, Gradsko društvo Crvenog križa Opatija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</si>
  <si>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</si>
  <si>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UP.02.1.1.05.0309</t>
  </si>
  <si>
    <t>Udruga osoba s invaliditetom Grubišno Polje</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</si>
  <si>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</si>
  <si>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UP.02.1.1.05.0310</t>
  </si>
  <si>
    <t>Zaželi bolji Donji Lapac</t>
  </si>
  <si>
    <t>Općina Donji Lapac</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</si>
  <si>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</si>
  <si>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UP.02.1.1.05.0311</t>
  </si>
  <si>
    <t>Želim pomagati</t>
  </si>
  <si>
    <t>Lokalna akcijska grupa "LAG 5"</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</si>
  <si>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</si>
  <si>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UP.02.1.1.05.0312</t>
  </si>
  <si>
    <t>Zaželi – Pružamo pomoć, primamo pomoć!</t>
  </si>
  <si>
    <t>Općina Gračac</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</si>
  <si>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</si>
  <si>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UP.02.1.1.05.0313</t>
  </si>
  <si>
    <t>Zaželimo,možemo!</t>
  </si>
  <si>
    <t>Grad Novalja</t>
  </si>
  <si>
    <t>UP.02.1.1.05.0314</t>
  </si>
  <si>
    <t>Svijet potpore</t>
  </si>
  <si>
    <t>Udruga "Svijet kvalitete"</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</si>
  <si>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</si>
  <si>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UP.02.1.1.05.0315</t>
  </si>
  <si>
    <t>Zaželi za otok Prvić</t>
  </si>
  <si>
    <t>Udruga za promicanje kreativnog i zdravog života za "OTOK"</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</si>
  <si>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</si>
  <si>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UP.02.1.1.05.0316</t>
  </si>
  <si>
    <t>Snaga žene</t>
  </si>
  <si>
    <t>Hrvatski savez slijepih</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</si>
  <si>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</si>
  <si>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UP.02.1.1.05.0317</t>
  </si>
  <si>
    <t>Podrška potrebitima na području općine Pirovac</t>
  </si>
  <si>
    <t>Općina Pirovac</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</si>
  <si>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</si>
  <si>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UP.02.1.1.05.0320</t>
  </si>
  <si>
    <t>Žena u kući život u sreći</t>
  </si>
  <si>
    <t>Malonogometni klub "Tribunj 2011"</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</si>
  <si>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</si>
  <si>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UP.02.1.1.05.0321</t>
  </si>
  <si>
    <t>PomaŽE Nam Šibenik</t>
  </si>
  <si>
    <t>Šibenska košarkaška liga</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</si>
  <si>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</si>
  <si>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UP.02.1.1.05.0323</t>
  </si>
  <si>
    <t>Treća sreća ZA treću dob</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</si>
  <si>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</si>
  <si>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UP.02.1.1.05.0324</t>
  </si>
  <si>
    <t>Pomozimo potrebitima</t>
  </si>
  <si>
    <t>Udruga za poticanje kreativnog izražaja "Kolajna" Tribunj</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</si>
  <si>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</si>
  <si>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UP.02.1.1.05.0325</t>
  </si>
  <si>
    <t>Zaželi bolji život u općini Garčin</t>
  </si>
  <si>
    <t>Općina Garčin</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</si>
  <si>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</si>
  <si>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UP.02.1.1.05.0326</t>
  </si>
  <si>
    <t>Bilogorski puteljak svjetlosti</t>
  </si>
  <si>
    <t>Lokalna akcijska grupa Sjeverna Bilogora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</si>
  <si>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</si>
  <si>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UP.02.1.1.05.0327</t>
  </si>
  <si>
    <t>Zaželi, radi, pomaži</t>
  </si>
  <si>
    <t>Grad Ivanić-Grad</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</si>
  <si>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</si>
  <si>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UP.02.1.1.05.0328</t>
  </si>
  <si>
    <t>Zaželi u Sisku</t>
  </si>
  <si>
    <t>Udruga invalida rada grada Siska</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</si>
  <si>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</si>
  <si>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UP.02.1.1.05.0329</t>
  </si>
  <si>
    <t>Zaželi bolji život u općini Šodolovci</t>
  </si>
  <si>
    <t>Općina Šodolovci</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</si>
  <si>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</si>
  <si>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UP.02.1.1.05.0330</t>
  </si>
  <si>
    <t>Zaželi - Korak naprijed</t>
  </si>
  <si>
    <t>Grad Benkovac</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</si>
  <si>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</si>
  <si>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UP.02.1.1.05.0331</t>
  </si>
  <si>
    <t>Generaciji s ljubavlju</t>
  </si>
  <si>
    <t>Udruga umirovljenika Predavac</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</si>
  <si>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</si>
  <si>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UP.02.1.1.05.0332</t>
  </si>
  <si>
    <t>Zajedno u bolje sutra</t>
  </si>
  <si>
    <t>Društvo multiple skleroze Šibensko-kninske županije</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</si>
  <si>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</si>
  <si>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UP.02.1.1.05.0333</t>
  </si>
  <si>
    <t>Žene pomažu - Murter - Kornati</t>
  </si>
  <si>
    <t>Općina Murter-Kornati</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</si>
  <si>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</si>
  <si>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UP.02.1.1.05.0334</t>
  </si>
  <si>
    <t>Zaželi i zaposli se!</t>
  </si>
  <si>
    <t>Općina Rugvica</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</si>
  <si>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</si>
  <si>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UP.02.1.1.05.0335</t>
  </si>
  <si>
    <t>Zaželi dobro ženama i starijim osobama u nepovoljnom položaju</t>
  </si>
  <si>
    <t>Općina Vrsi</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</si>
  <si>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</si>
  <si>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t>UP.02.1.1.05.0336</t>
  </si>
  <si>
    <t>Zaželi, ostvari! - Vukovar 2018</t>
  </si>
  <si>
    <t>Savez sektora za zapošljavanje, neovisan život i cjelovitu integraciju osoba s invaliditetom Republike Hrvatske - Vukovar</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</si>
  <si>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</si>
  <si>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UP.02.1.1.05.0337</t>
  </si>
  <si>
    <t>Mi smo tu!</t>
  </si>
  <si>
    <t>Udruga za unapređenje kvalitete života "Victoria"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</si>
  <si>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</si>
  <si>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UP.02.1.1.05.0338</t>
  </si>
  <si>
    <t>Zaželi R.A.D.O.S.T. - raditi, aktivirati se, doprinijeti, ojačati, suosjećati, truditi se!</t>
  </si>
  <si>
    <t>Humanitarna udruga Dar dobrote, Našice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</si>
  <si>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</si>
  <si>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UP.02.1.1.05.0339</t>
  </si>
  <si>
    <t>Akcijom do zajedništva</t>
  </si>
  <si>
    <t>Udruga za starije i nemoćne osobe "Budi uz mene" Nuštar</t>
  </si>
  <si>
    <t>UP.02.1.1.05.0340</t>
  </si>
  <si>
    <t>Općina Podgorač</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</si>
  <si>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</si>
  <si>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UP.02.1.1.05.0341</t>
  </si>
  <si>
    <t>Udruga žena Seona</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</si>
  <si>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</si>
  <si>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UP.02.1.1.05.0342</t>
  </si>
  <si>
    <t>Ražanac - moj dom</t>
  </si>
  <si>
    <t>Općina Ražanac</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</si>
  <si>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</si>
  <si>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</si>
  <si>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</si>
  <si>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</si>
  <si>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</si>
  <si>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</si>
  <si>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</si>
  <si>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</si>
  <si>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UP.02.1.1.06.0001</t>
  </si>
  <si>
    <t>Podrška socijalnom uključivanju i zapošljavanju marginaliziranih skupina</t>
  </si>
  <si>
    <t>Centar za edukaciju nezaposlenih osoba - Staro Petrovo Selo</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</si>
  <si>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</si>
  <si>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UP.02.1.1.06.0002</t>
  </si>
  <si>
    <t>Pružanje podrške marginaliziranim skupinama za uključivanje na tržište rada</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</si>
  <si>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</si>
  <si>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UP.02.1.1.06.0003</t>
  </si>
  <si>
    <t>Centar kreativnih industrija</t>
  </si>
  <si>
    <t>Zagrebačka, Brodsko-posavska, Grad Zagreb</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</si>
  <si>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</si>
  <si>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UP.02.1.1.06.0004</t>
  </si>
  <si>
    <t>Jačanje kompetencija osoba s invaliditetom u svrhu prevladavanja socijalne isključenosti i povećanja zapošljivosti</t>
  </si>
  <si>
    <t>Zagrebačka, Sisačko-moslavačka, Grad Zagreb</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</si>
  <si>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</si>
  <si>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UP.02.1.1.06.0005</t>
  </si>
  <si>
    <t>Upoznaj me, nauči me, zaposli me!</t>
  </si>
  <si>
    <t>Humanitarna organizacija "Zajednica Susret"</t>
  </si>
  <si>
    <t>Zagrebačka, Brodsko-posavska, Grad Zagreb, Splitsko-dalmatinska</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</si>
  <si>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</si>
  <si>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UP.02.1.1.06.0006</t>
  </si>
  <si>
    <t>Export-expert</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</si>
  <si>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</si>
  <si>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UP.02.1.1.06.0007</t>
  </si>
  <si>
    <t xml:space="preserve">m-Aktiv - mentorstvom i aktivacijom do integracije </t>
  </si>
  <si>
    <t>Sisačko-moslavačka, Bjelovarsko-bilogorska, Virovitičko-podravska, Brodsko-posavska, Osječko-baranjska, Vukovarsko-srijemska</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</si>
  <si>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</si>
  <si>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UP.02.1.1.06.0008</t>
  </si>
  <si>
    <t>Grad Šibenik</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</si>
  <si>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</si>
  <si>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UP.02.1.1.06.0009</t>
  </si>
  <si>
    <t>Učim, radim…više vrijedim…</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</si>
  <si>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</si>
  <si>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UP.02.1.1.06.0010</t>
  </si>
  <si>
    <t>Pokreni</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</si>
  <si>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</si>
  <si>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UP.02.1.1.06.0011</t>
  </si>
  <si>
    <t>Za bolje i sigurnije sutra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</si>
  <si>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</si>
  <si>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UP.02.1.1.06.0013</t>
  </si>
  <si>
    <t>OSIgurajmo bolju budućnost</t>
  </si>
  <si>
    <t>Centar za rehabilitaciju Varaždin</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</si>
  <si>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</si>
  <si>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UP.02.1.1.06.0014</t>
  </si>
  <si>
    <t>Iskoristi priliku!</t>
  </si>
  <si>
    <t>Zdravi grad</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</si>
  <si>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</si>
  <si>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UP.02.1.1.06.0015</t>
  </si>
  <si>
    <t>Učimo danas za bolje sutra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</si>
  <si>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</si>
  <si>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UP.02.1.1.06.0016</t>
  </si>
  <si>
    <t>PUZZLE - Povećanje zapošljivosti liječenih ovisnika</t>
  </si>
  <si>
    <t>Zagrebačka, Brodsko-posavska, Primorsko-goranska, Splitsko-dalmatinska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</si>
  <si>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</si>
  <si>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UP.02.1.1.06.0018</t>
  </si>
  <si>
    <t>MENTOintegRacija: Mentorstvo u socijalnoj i radnoj integraciji azilanata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</si>
  <si>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</si>
  <si>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UP.02.1.1.06.0019</t>
  </si>
  <si>
    <t>Udruga paraplegičara i tetraplegičara Osječko-baranjske županije</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</si>
  <si>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</si>
  <si>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UP.02.1.1.06.0020</t>
  </si>
  <si>
    <t>OPGenije</t>
  </si>
  <si>
    <t>Sisačko-moslavačka, Požeško-slavonska, Brodsko-posavska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</si>
  <si>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</si>
  <si>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UP.02.1.1.06.0021</t>
  </si>
  <si>
    <t>Putokaz do boljeg sutra</t>
  </si>
  <si>
    <t>EMEDEA - Udruga za poticanje i promociju održivog razvoja, zapošljavanja i poduzetništva, kulture, športa, zdravog načina života i očuvanja okoliša</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</si>
  <si>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</si>
  <si>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UP.02.1.1.06.0022</t>
  </si>
  <si>
    <t>Znanjem za budućnost</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</si>
  <si>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</si>
  <si>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UP.02.1.1.06.0023</t>
  </si>
  <si>
    <t>Radi-Sebe izgradi</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</si>
  <si>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</si>
  <si>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UP.02.1.1.06.0024</t>
  </si>
  <si>
    <t>Mentorstvom do sigurnije budućnosti</t>
  </si>
  <si>
    <t>Centar za nestalu i zlostavljanu djecu</t>
  </si>
  <si>
    <t>Osječko-baranjska, Grad Zagreb</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</si>
  <si>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</si>
  <si>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UP.02.1.1.06.0025</t>
  </si>
  <si>
    <t>Postani aktivan Rom/kinja i zaposli se - PARIZ</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</si>
  <si>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</si>
  <si>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UP.02.1.1.06.0026</t>
  </si>
  <si>
    <t>Učimo, radimo, živimo</t>
  </si>
  <si>
    <t>Grad Karlovac</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</si>
  <si>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</si>
  <si>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UP.02.1.1.06.0027</t>
  </si>
  <si>
    <t>Korak koji nedostaje</t>
  </si>
  <si>
    <t>Grad Zagreb, Zagrebačka, Sisačko-moslavačka, Bjelovarsko-bilogorska, Virovitičko-podravska, Brodsko-posavska, Osječko-baranjska, Vukovarsko-srijemska</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</si>
  <si>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</si>
  <si>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UP.02.1.1.06.0028</t>
  </si>
  <si>
    <t>TrAZILica - socijalna inkluzija i jačanje konkurentnosti azilanata na tržištu rada u RH</t>
  </si>
  <si>
    <t>Isusovačka služba za izbjeglice</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</si>
  <si>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</si>
  <si>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UP.02.1.1.06.0029</t>
  </si>
  <si>
    <t>Kotač uspjeha!</t>
  </si>
  <si>
    <t>Biciklistički klub "LUKS Racing Team"</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</si>
  <si>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</si>
  <si>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UP.02.1.1.06.0030</t>
  </si>
  <si>
    <t>Odškrinimo vrata zapošljavanju</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</si>
  <si>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</si>
  <si>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UP.02.1.1.06.0032</t>
  </si>
  <si>
    <t>Spona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</si>
  <si>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</si>
  <si>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UP.02.1.1.06.0034</t>
  </si>
  <si>
    <t>Educiraj se!</t>
  </si>
  <si>
    <t>Baranjska razvojna agencija Grada Belog Manastira</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</si>
  <si>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</si>
  <si>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UP.02.1.1.06.0036</t>
  </si>
  <si>
    <t>KISS - Kreativne industriije, samozapošljavanje i samopouzdanje</t>
  </si>
  <si>
    <t>Društvo multiple skleroze Krapinsko-zagorske županije</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</si>
  <si>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</si>
  <si>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UP.02.1.1.06.0037</t>
  </si>
  <si>
    <t>Edukacijom do bolje integracije azilanata</t>
  </si>
  <si>
    <t>Inicijativa centar za edukaciju</t>
  </si>
  <si>
    <t>Azilanti spadaju u najosjetljiviju skupinu migranata pa je cilj ovog projekta povećanje zapošljivosti azilanata kroz razvoj i provedbu programa jezične i kulturološke integracije azilanata.</t>
  </si>
  <si>
    <t>UP.02.1.1.06.0038</t>
  </si>
  <si>
    <t>Školuj se i nauči - budi konkurentan</t>
  </si>
  <si>
    <t>Šibensko-kninska, Splitsko-dalmatinska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</si>
  <si>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</si>
  <si>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UP.02.1.1.06.0039</t>
  </si>
  <si>
    <t>Jačanje kapaciteta osoba s invaliditetom za tržište rada, akronim: ActivOSI</t>
  </si>
  <si>
    <t>Športski savez osoba s invaliditetom Grada Rijeke</t>
  </si>
  <si>
    <t>Grad Zagreb, Primorsko-goranska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</si>
  <si>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</si>
  <si>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UP.02.1.1.06.0040</t>
  </si>
  <si>
    <t>Požeško-slavonska županija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</si>
  <si>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</si>
  <si>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UP.02.1.1.06.0041</t>
  </si>
  <si>
    <t>Na leđima konja do nove budućnosti</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</si>
  <si>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</si>
  <si>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UP.02.1.1.06.0042</t>
  </si>
  <si>
    <t>Korak Prema Uspjehu</t>
  </si>
  <si>
    <t>Udruga slijepih Međimurske županije</t>
  </si>
  <si>
    <t>Međimurska, Grad Zagreb, Zagrebačka, Sisačko-moslavačka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</si>
  <si>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</si>
  <si>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UP.02.1.1.06.0043</t>
  </si>
  <si>
    <t>Osposobljavanjem za bolje sutra</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</si>
  <si>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</si>
  <si>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UP.02.1.1.06.0045</t>
  </si>
  <si>
    <t>Znanje je in - educiraj se na naš način!</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</si>
  <si>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</si>
  <si>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UP.02.1.1.06.0047</t>
  </si>
  <si>
    <t>Međusektorsko osnaživanje zapošljivosti mladih bez odgovarajuće roditeljske skrbi</t>
  </si>
  <si>
    <t>SVIMA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</si>
  <si>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</si>
  <si>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UP.02.1.1.06.0048</t>
  </si>
  <si>
    <t>Znanjem do kruha</t>
  </si>
  <si>
    <t>Sisačko-moslavačka, Koprivničko-križevačka, Bjelovarsko-bilogorska, Virovitičko-podravska, Brodsko-posavska, Osječko-baranjska, Vukovarsko-srijemska, Grad Zagreb</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</si>
  <si>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</si>
  <si>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UP.02.1.1.06.0050</t>
  </si>
  <si>
    <t>Novim znanjima i vještinama do radnog mjesta</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</si>
  <si>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</si>
  <si>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UP.02.1.1.06.0052</t>
  </si>
  <si>
    <t>Talentima do posla!</t>
  </si>
  <si>
    <t>Put do uspjeha</t>
  </si>
  <si>
    <t>Brodsko-posavska, Grad Zagreb, Splitsko-dalmatinska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</si>
  <si>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</si>
  <si>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UP.02.1.1.06.0053</t>
  </si>
  <si>
    <t>Znanjem u lakšu budućnost</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</si>
  <si>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</si>
  <si>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UP.02.1.1.06.0054</t>
  </si>
  <si>
    <t>Temelj razvoja</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</si>
  <si>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</si>
  <si>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UP.02.1.1.06.0055</t>
  </si>
  <si>
    <t>Jednake mogućnosti svima - za bolju budućnost Hrvatskog Zagorja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</si>
  <si>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</si>
  <si>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UP.02.1.1.06.0056</t>
  </si>
  <si>
    <t>Budi Uključen/a, Budi Aktivan/na - projekt podrške marginaliziranim skupinama kroz informiranje, edukacije i savjetovanje</t>
  </si>
  <si>
    <t>Udruga Terra</t>
  </si>
  <si>
    <t>Projekt provodi udruga Terra i udruga Oaza sa svrhom osnaživanja pripadnika marginaliziranih skupina informiranjem, edukacijom i savjetovanjem za poticanje socijalne uključenosti i uspješno uključivanje na tržište rada u Primorsko-goranskoj županiji.</t>
  </si>
  <si>
    <t>UP.02.1.1.06.0057</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</si>
  <si>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</si>
  <si>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UP.02.1.1.06.0058</t>
  </si>
  <si>
    <t>Zajedno možemo naprijed!</t>
  </si>
  <si>
    <t>Grad Samobor</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</si>
  <si>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</si>
  <si>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UP.02.1.1.06.0059</t>
  </si>
  <si>
    <t>Aktivni i uključeni - mobilnošću i senzibilnošću do zaposlenja</t>
  </si>
  <si>
    <t xml:space="preserve">Udruga osoba s invaliditetom Križevci </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</si>
  <si>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</si>
  <si>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UP.02.1.1.06.0061</t>
  </si>
  <si>
    <t>Mi vas trebamo</t>
  </si>
  <si>
    <t>Srednja škola Kneza Branimira, Benkovac</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</si>
  <si>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</si>
  <si>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UP.02.1.1.06.0062</t>
  </si>
  <si>
    <t>Talenti su moji temeljni kapital</t>
  </si>
  <si>
    <t>Virovitičko-podravska, Osječko-baranjska, Grad Zagreb</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</si>
  <si>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</si>
  <si>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UP.02.1.1.06.0063</t>
  </si>
  <si>
    <t>Aktiviraj se i zaposli!</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</si>
  <si>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</si>
  <si>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UP.02.1.1.06.0064</t>
  </si>
  <si>
    <t>Znanjem do posla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</si>
  <si>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</si>
  <si>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UP.02.1.1.06.0065</t>
  </si>
  <si>
    <t>Nova znanja za jednake mogućnosti</t>
  </si>
  <si>
    <t>Ženska grupa Karlovac Korak</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</si>
  <si>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</si>
  <si>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UP.02.1.1.06.0066</t>
  </si>
  <si>
    <t>Škola za život</t>
  </si>
  <si>
    <t>Udruga za pomoć žrtvama BIJELI KRUG HRVATSKE</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</si>
  <si>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</si>
  <si>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UP.02.1.1.06.0067</t>
  </si>
  <si>
    <t>Edukacijom i cjeloživotnim učenjem do zapošljavanja marginaliziranih skupina</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</si>
  <si>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</si>
  <si>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UP.02.1.1.06.0068</t>
  </si>
  <si>
    <t>Dajmo priliku svima</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</si>
  <si>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</si>
  <si>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UP.02.1.1.06.0069</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</si>
  <si>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</si>
  <si>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UP.02.1.1.06.0070</t>
  </si>
  <si>
    <t>Socijalno uključivanje i jačanje marginaliziranih skupina putem mobilnog mentora - SUJ3M</t>
  </si>
  <si>
    <t>Udruga osoba s invaliditetom "Bolje sutra" grada Koprivnice</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</si>
  <si>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</si>
  <si>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UP.02.1.1.06.0071</t>
  </si>
  <si>
    <t>Nauči, usavrši, pokreni</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</si>
  <si>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</si>
  <si>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UP.02.1.1.06.0072</t>
  </si>
  <si>
    <t>Mi to možemo</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</si>
  <si>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</si>
  <si>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UP.02.1.1.06.0073</t>
  </si>
  <si>
    <t>Osnaživanjem i edukacijo do veće socijalne uključenosti</t>
  </si>
  <si>
    <t>Udruga UZOR</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</si>
  <si>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</si>
  <si>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UP.02.1.1.06.0076</t>
  </si>
  <si>
    <t>Nova znanja za nova zanimanja</t>
  </si>
  <si>
    <t>Hrvatsko društvo stručnih komunikacijskih posrednika za gluhe osobe</t>
  </si>
  <si>
    <t>Zagrebačka, Osječko-baranjska, Grad Zagreb, Primorsko-goranska, Šibensko-kninska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</si>
  <si>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</si>
  <si>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UP.02.1.1.06.0077</t>
  </si>
  <si>
    <t>Imam priliku</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</si>
  <si>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</si>
  <si>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UP.02.1.1.06.0078</t>
  </si>
  <si>
    <t>Unaprjeđenje kompetencija koje doprinose trajnoj socijalnoj uključenosti</t>
  </si>
  <si>
    <t>Udruga osoba s intelektualnim teškoćama Šibensko-kninske županije "Kamenčići"</t>
  </si>
  <si>
    <t>Šibensko-kninska, Virovitičko-podravska, Brodsko-posavska</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</si>
  <si>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</si>
  <si>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UP.02.1.1.06.0080</t>
  </si>
  <si>
    <t>Novim znanjem za sretnije sutra</t>
  </si>
  <si>
    <t>Udruženje za unapređivanje obrazovanja slijepih i slabovidnih osoba</t>
  </si>
  <si>
    <t>Zagrebačka, Krapinsko-zagorska, Sisačko-moslavačka, Karlovačka, Virovitičko-podravska, Grad Zagreb</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</si>
  <si>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</si>
  <si>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UP.02.1.1.06.0081</t>
  </si>
  <si>
    <t>Osposobljavanjem do zaposlenja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</si>
  <si>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</si>
  <si>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UP.02.1.1.06.0082</t>
  </si>
  <si>
    <t>Nova znanja-nove prilike</t>
  </si>
  <si>
    <t>Virovitičko-podravska, Požeško-slavonska, Osječko-baranjska, Vukovarsko-srijemska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</si>
  <si>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</si>
  <si>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UP.02.1.1.06.0083</t>
  </si>
  <si>
    <t>Uključi se!</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</si>
  <si>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</si>
  <si>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UP.02.1.1.06.0084</t>
  </si>
  <si>
    <t>Želim znati i raditi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</si>
  <si>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</si>
  <si>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UP.02.1.1.06.0085</t>
  </si>
  <si>
    <t>Centar inkluzivne potpore IDEM</t>
  </si>
  <si>
    <t>Zagrebačka, Karlovačka, Splitsko-dalmatinska</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</si>
  <si>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</si>
  <si>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UP.02.1.1.06.0086</t>
  </si>
  <si>
    <t>Nacionalna kampanja osnaživanja žena "Sofija"</t>
  </si>
  <si>
    <t>Udruga za zaštitu i promicanje ljudskih prava "Sofija"</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</si>
  <si>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</si>
  <si>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UP.02.1.1.06.0087</t>
  </si>
  <si>
    <t>Edukacijom do aktivacije na tržištu rada</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</si>
  <si>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</si>
  <si>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UP.02.1.1.06.0089</t>
  </si>
  <si>
    <t>Aktiviraj se, razvijaj se</t>
  </si>
  <si>
    <t>Srce - Udruga djece s teškoćama u razvoju, osoba s invaliditetom i njihovih obitelji</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</si>
  <si>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</si>
  <si>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UP.02.1.1.06.0090</t>
  </si>
  <si>
    <t>Za bolje sutra</t>
  </si>
  <si>
    <t>Udruga osoba s intelektualnim teškoćama i njihovih obitelji "Mali princ"</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</si>
  <si>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</si>
  <si>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UP.02.1.1.06.0094</t>
  </si>
  <si>
    <t>Bolje sutra - danas uključeni, sutra uspješni</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</si>
  <si>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</si>
  <si>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UP.02.1.1.06.0095</t>
  </si>
  <si>
    <t>Podržite nas!</t>
  </si>
  <si>
    <t>Udruga gluhih i nagluhih Šibensko-kninske županije</t>
  </si>
  <si>
    <t>Zagrebačka, Šibensko-kninska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</si>
  <si>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</si>
  <si>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UP.02.1.1.06.0096</t>
  </si>
  <si>
    <t>Osposobljavanjem do konkurentnosti</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</si>
  <si>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</si>
  <si>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UP.02.1.1.06.0098</t>
  </si>
  <si>
    <t>PERSPEKTIVA - Povećanje zapošljivosti nezaposlenih osoba u Slavonskom Brodu</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</si>
  <si>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</si>
  <si>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UP.02.1.1.06.0099</t>
  </si>
  <si>
    <t>Razvoj socijalnog kapitala lokalne zajednice</t>
  </si>
  <si>
    <t>Novogradiška udruga za promicanje lokalne uprave i samouprave</t>
  </si>
  <si>
    <t>Cilj ovog projekta je ojačati položaj na tržištu rada za 20 dugotrajno nezaposlenih žena i mladih s područja Nove Gradiške kroz osposobljavanje za deficitarna zanimanja i jačanje mekih i transverzalnih vještina.</t>
  </si>
  <si>
    <t>UP.02.1.1.06.0101</t>
  </si>
  <si>
    <t>Danas osnaženi - sutra uključeni</t>
  </si>
  <si>
    <t>Udruženje "Djeca prva"</t>
  </si>
  <si>
    <t>Brodsko-posavska, Osječko-baranjska, Grad Zagreb</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</si>
  <si>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</si>
  <si>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UP.02.1.1.06.0102</t>
  </si>
  <si>
    <t>Pokrenimo Otok - P_OTOK</t>
  </si>
  <si>
    <t>Općina Otok</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</si>
  <si>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</si>
  <si>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UP.02.1.1.06.0103</t>
  </si>
  <si>
    <t>Korak po korak do zaposlenja</t>
  </si>
  <si>
    <t>Projekt građanske demokratske inicijative - P.G.D.I.</t>
  </si>
  <si>
    <t>Virovitičko-podravska, Osječko-baranjska, Vukovarsko-srijemska</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</si>
  <si>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</si>
  <si>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UP.02.1.1.06.0104</t>
  </si>
  <si>
    <t>Be-vrt</t>
  </si>
  <si>
    <t>Udruga Depaul Hrvatska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</si>
  <si>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</si>
  <si>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UP.02.1.1.06.0105</t>
  </si>
  <si>
    <t>AGROkompetencije za nove mogućnosti</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</si>
  <si>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</si>
  <si>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UP.02.1.1.06.0106</t>
  </si>
  <si>
    <t>Zelena zanimanja i komunikacija za posao - garancija bolej budućnosti u Slavoniji</t>
  </si>
  <si>
    <t>Udruga EU Centar</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</si>
  <si>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</si>
  <si>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UP.02.1.1.07.0001</t>
  </si>
  <si>
    <t>Podrška razvoju i širenju rada s mladima u Hrvatskoj</t>
  </si>
  <si>
    <t>Središnji državni ured za demografiju i mlade</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</si>
  <si>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</si>
  <si>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UP.02.1.1.08.0001</t>
  </si>
  <si>
    <t>Uključivanje djece i mladih u riziku od socijalne isključenosti te osoba s invaliditetom i djece s teškoćama u razvoju u zajednicu kroz šport</t>
  </si>
  <si>
    <t>One world, one love, one community</t>
  </si>
  <si>
    <t>Športska udruga gluhih Nova Gradiška</t>
  </si>
  <si>
    <t>Požeško-slavonska, Brodsko-posavska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</si>
  <si>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</si>
  <si>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UP.02.1.1.08.0002</t>
  </si>
  <si>
    <t>Košarka za sve - KK Zapad</t>
  </si>
  <si>
    <t>Košarkaški klub "Zapad"</t>
  </si>
  <si>
    <t>Zagrebačka, Grad Zagreb, Zadarska, Šibensko-kninska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</si>
  <si>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</si>
  <si>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UP.02.1.1.08.0003</t>
  </si>
  <si>
    <t>Tjelesna aktivnost osoba s invaliditetom - URIHO</t>
  </si>
  <si>
    <t>Stolnoteniski klub invalida URIHO</t>
  </si>
  <si>
    <t>Zagrebačka, Grad Zagreb, Istarska</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</si>
  <si>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</si>
  <si>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UP.02.1.1.08.0004</t>
  </si>
  <si>
    <t>Judo za djecu i mlade</t>
  </si>
  <si>
    <t>Judo klub "Profectus Samobor"</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</si>
  <si>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</si>
  <si>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UP.02.1.1.08.0005</t>
  </si>
  <si>
    <t>Škola sjedeće odbojke i adaptivnih sportova</t>
  </si>
  <si>
    <t>Invalidski odbojkaški klub Zagreb</t>
  </si>
  <si>
    <t>Zagrebačka, Grad Zagreb, Sisačko-moslavačka, Karlovačka</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</si>
  <si>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</si>
  <si>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UP.02.1.1.08.0008</t>
  </si>
  <si>
    <t>Odaberi šport</t>
  </si>
  <si>
    <t>Pokret - aktivan i zdrav, udruga za poticanje tjelesne aktivnosti</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</si>
  <si>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</si>
  <si>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UP.02.1.1.08.0009</t>
  </si>
  <si>
    <t>Sportsko rekreativne aktivnosti Veliko srce</t>
  </si>
  <si>
    <t>Sportska udruga za osobe s intelektualnim poteškoćama "Veliko srce" Koprivnica</t>
  </si>
  <si>
    <t>Koprivničko-križevačka, Grad Zagreb, Primorsko-goranska, Istarska, Splitsko-dalmatinska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</si>
  <si>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</si>
  <si>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UP.02.1.1.08.0010</t>
  </si>
  <si>
    <t>JUDO Inclusion - AKTIVAN I ZDRAV - RIJEKA</t>
  </si>
  <si>
    <t>Zagrebačka, Grad Zagreb, Primorsko-goranska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</si>
  <si>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</si>
  <si>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UP.02.1.1.08.0011</t>
  </si>
  <si>
    <t>Sportsko rekreacijske aktivnosti Champion</t>
  </si>
  <si>
    <t>Karate klub "Champion"</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</si>
  <si>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</si>
  <si>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UP.02.1.1.08.0012</t>
  </si>
  <si>
    <t>Sportsko rekreacijske aktivnosti IPON Zagreb</t>
  </si>
  <si>
    <t>Karate klub Ipon Zagreb</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</si>
  <si>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</si>
  <si>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UP.02.1.1.08.0013</t>
  </si>
  <si>
    <t>Kajak za djecu i mlade</t>
  </si>
  <si>
    <t>Kajak kanu klub "Zagreb"</t>
  </si>
  <si>
    <t>Zagrebačka, Grad Zagreb, Karlovačka</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</si>
  <si>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</si>
  <si>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UP.02.1.1.08.0015</t>
  </si>
  <si>
    <t>Daj 5 za mene! - Izrazi se kretanjem</t>
  </si>
  <si>
    <t>Društvo sportske rekreacije "Sport za sve" 08 Forca Šibenik</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</si>
  <si>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</si>
  <si>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UP.02.1.1.08.0017</t>
  </si>
  <si>
    <t>Šah za djecu i mlade</t>
  </si>
  <si>
    <t>Šahovski klub Novi Zagreb</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</si>
  <si>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</si>
  <si>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UP.02.1.1.08.0018</t>
  </si>
  <si>
    <t>SPORTko za SVE!</t>
  </si>
  <si>
    <t>Udruga za šport, rekreaciju i edukaciju "Sportko"</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</si>
  <si>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</si>
  <si>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UP.02.1.1.08.0020</t>
  </si>
  <si>
    <t>Šport za sve</t>
  </si>
  <si>
    <t>Zajednica športskih udruga grada Gline</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</si>
  <si>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</si>
  <si>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UP.02.1.1.08.0021</t>
  </si>
  <si>
    <t>Na leđima konja</t>
  </si>
  <si>
    <t>Konjički klub Kolan - udruga za aktivnosti i terapiju pomoću konja</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</si>
  <si>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</si>
  <si>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UP.02.1.1.08.0022</t>
  </si>
  <si>
    <t>I ja mogu</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</si>
  <si>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</si>
  <si>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UP.02.1.1.08.0023</t>
  </si>
  <si>
    <t>Zajedno u športu</t>
  </si>
  <si>
    <t>Požeški športski savez Požega</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</si>
  <si>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</si>
  <si>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UP.02.1.1.08.0024</t>
  </si>
  <si>
    <t>Mali nogomet i sportska rekreacija za djecu i mlade</t>
  </si>
  <si>
    <t>Malonogometni klub Zagreb Gimka</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</si>
  <si>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</si>
  <si>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</si>
  <si>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</si>
  <si>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</si>
  <si>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</si>
  <si>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</si>
  <si>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</si>
  <si>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</si>
  <si>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</si>
  <si>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</si>
  <si>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</si>
  <si>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</si>
  <si>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</si>
  <si>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</si>
  <si>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</si>
  <si>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UP.02.1.1.08.0029</t>
  </si>
  <si>
    <t>Plesne sportske aktivnosti za djecu i mlade</t>
  </si>
  <si>
    <t>Društvo sportske rekreacije "MODUS KLUB"</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</si>
  <si>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</si>
  <si>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UP.02.1.1.08.0030</t>
  </si>
  <si>
    <t>Zanshin - vještina za život - borbeni duh</t>
  </si>
  <si>
    <t>Karate klub "Kaptol"</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</si>
  <si>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</si>
  <si>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UP.02.1.1.08.0031</t>
  </si>
  <si>
    <t>Košarka za sve!</t>
  </si>
  <si>
    <t>Omladinski košarkaški klub "Dražen Petrović" Šibenik</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</si>
  <si>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</si>
  <si>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UP.02.1.1.08.0032</t>
  </si>
  <si>
    <t>Judo inkluzija</t>
  </si>
  <si>
    <t>Judo klub osoba s invaliditetom "Fuji"</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</si>
  <si>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</si>
  <si>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UP.02.1.1.08.0033</t>
  </si>
  <si>
    <t>Zajedno u športu, zajedno u zdravlju</t>
  </si>
  <si>
    <t>Zajednica športskih udruga grada Ploča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</si>
  <si>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</si>
  <si>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UP.02.1.1.08.0034</t>
  </si>
  <si>
    <t>Podignimo letvicu visoko</t>
  </si>
  <si>
    <t>Zajednica sportova općine Konavle</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</si>
  <si>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</si>
  <si>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UP.02.1.1.08.0035</t>
  </si>
  <si>
    <t>Rukomet svima, rukomet za djecu i mlade</t>
  </si>
  <si>
    <t>Hrvatski rukometni klub Gorica</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</si>
  <si>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</si>
  <si>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UP.02.1.1.08.0036</t>
  </si>
  <si>
    <t>Šport uključi, probleme isključi</t>
  </si>
  <si>
    <t>Katolička gimnazija s pravom javnosti, Požega</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</si>
  <si>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</si>
  <si>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UP.02.1.1.08.0037</t>
  </si>
  <si>
    <t>I Ja mogu trenirati</t>
  </si>
  <si>
    <t>Body building klub Veli Jože</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</si>
  <si>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</si>
  <si>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UP.02.1.1.08.0038</t>
  </si>
  <si>
    <t>Taekwondo sport za sve</t>
  </si>
  <si>
    <t>Taekwondo klub Marjan</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</si>
  <si>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</si>
  <si>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UP.02.1.1.08.0039</t>
  </si>
  <si>
    <t>Picoki za sport</t>
  </si>
  <si>
    <t>Zajednica sportskih udruga grada Đurđevca</t>
  </si>
  <si>
    <t>Provedbom projekta omogućit će se besplatne sportske aktivnosti za 70 djece i mladih, pripadnika ciljane skupine, kroz 24 mjeseca te provedba jedne medijske kampanje koja će za cilj imati uključivanje svih dobnih skupina u sportske aktivnosti.</t>
  </si>
  <si>
    <t>UP.02.1.1.08.0042</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</si>
  <si>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</si>
  <si>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UP.02.1.1.08.0043</t>
  </si>
  <si>
    <t>Svi za jednog, sport za sve!</t>
  </si>
  <si>
    <t>Udruga kineziologa grada Vukovara</t>
  </si>
  <si>
    <t>Vukovarsko-srijemska, Osječko-baranjska</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</si>
  <si>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</si>
  <si>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UP.02.1.1.08.0044</t>
  </si>
  <si>
    <t>Sport za sve</t>
  </si>
  <si>
    <t>Školski sportski savez Sisačko-moslavačke županije</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</si>
  <si>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</si>
  <si>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UP.02.1.1.08.0045</t>
  </si>
  <si>
    <t>Košarka za sve</t>
  </si>
  <si>
    <t>Košarkaški klub "Galeb" - Šibenik</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</si>
  <si>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</si>
  <si>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UP.02.1.1.08.0046</t>
  </si>
  <si>
    <t>SPORTski INpuls</t>
  </si>
  <si>
    <t>Zajednica športskih udruga grada Makarske</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</si>
  <si>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</si>
  <si>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UP.02.1.1.08.0047</t>
  </si>
  <si>
    <t>Alpsko i nordijsko skijanje za djecu s teškoćama u razvoju</t>
  </si>
  <si>
    <t>Hrvatski skijaški savez osoba s invaliditetom</t>
  </si>
  <si>
    <t>Zagrebačka, Bjelovarsko-bilogorska, Vukovarsko-srijemska, Grad Zagreb, Primorsko-goranska</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</si>
  <si>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</si>
  <si>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UP.02.1.1.08.0048</t>
  </si>
  <si>
    <t>Sportske aktivnosti za djecu i mlade</t>
  </si>
  <si>
    <t>Malonogometni klub "Crnica"</t>
  </si>
  <si>
    <t>Grad Zagreb, Zadarska, Šibensko-kninska, Splitsko-dalmatinska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</si>
  <si>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</si>
  <si>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UP.02.1.1.08.0049</t>
  </si>
  <si>
    <t>Boćanje i sportski kampovi za osobe s invaliditetom</t>
  </si>
  <si>
    <t>Boćarski klub osoba s invaliditetom "Pulac", Rijeka</t>
  </si>
  <si>
    <t>Grad Zagreb, Primorsko-goranska, Ličko-senjska, Istarska</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</si>
  <si>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</si>
  <si>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UP.02.1.1.08.0050</t>
  </si>
  <si>
    <t>Što sve sportom mogu ja!</t>
  </si>
  <si>
    <t>Udruga roditelja djece s poteškoćama u razvoju Vukovarski leptirići</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</si>
  <si>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</si>
  <si>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UP.02.1.1.08.0051</t>
  </si>
  <si>
    <t>TEMPOriranje</t>
  </si>
  <si>
    <t>Sportska udruga Fitness centar Tempo</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</si>
  <si>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</si>
  <si>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UP.02.1.1.08.0053</t>
  </si>
  <si>
    <t>Galopom do uključenosti</t>
  </si>
  <si>
    <t>Konjički klub "APPALOSSA"</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</si>
  <si>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</si>
  <si>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UP.02.1.1.08.0054</t>
  </si>
  <si>
    <t>INsport</t>
  </si>
  <si>
    <t>Javna ustanova za upravljanje sportskim objektima Grada Vukovara „Sportski objekti Vukovar“</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</si>
  <si>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</si>
  <si>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UP.02.1.1.08.0055</t>
  </si>
  <si>
    <t>Pridruži se timu - postani OBITELJ!</t>
  </si>
  <si>
    <t>Streljački klub Kustošija</t>
  </si>
  <si>
    <t>Varaždinska, Grad Zagreb, Primorsko-goranska</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</si>
  <si>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</si>
  <si>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UP.02.1.1.08.0056</t>
  </si>
  <si>
    <t>Sportom kroz život</t>
  </si>
  <si>
    <t>Vukovarsko-srijemska, Šibensko-kninska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</si>
  <si>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</si>
  <si>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UP.02.1.1.08.0057</t>
  </si>
  <si>
    <t>Karate sport jednakih mogućnosti</t>
  </si>
  <si>
    <t>Karate klub Hercegovina - Zagreb</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</si>
  <si>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</si>
  <si>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UP.02.1.1.08.0058</t>
  </si>
  <si>
    <t>Volim rukomet</t>
  </si>
  <si>
    <t>Rukometni klub Spačva Vinkovci</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</si>
  <si>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</si>
  <si>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UP.02.1.1.08.0060</t>
  </si>
  <si>
    <t>Plivati mogu svi - nauči i ti!</t>
  </si>
  <si>
    <t>Plivački klub "More"</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</si>
  <si>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</si>
  <si>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UP.02.1.1.08.0061</t>
  </si>
  <si>
    <t>I ja sam sportaš</t>
  </si>
  <si>
    <t>Športski savez invalida grada Vinkovaca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</si>
  <si>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</si>
  <si>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UP.02.1.1.08.0064</t>
  </si>
  <si>
    <t>Stolni tenis je IN</t>
  </si>
  <si>
    <t>Stolnoteniski klub "Cibalia" Vinkovci</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</si>
  <si>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</si>
  <si>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UP.02.1.1.08.0065</t>
  </si>
  <si>
    <t>Socijalna uključenost - pun pogodak!</t>
  </si>
  <si>
    <t>Zagrebački streljački savez</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</si>
  <si>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</si>
  <si>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UP.02.1.1.08.0067</t>
  </si>
  <si>
    <t>Sport 4 All - Čačinci</t>
  </si>
  <si>
    <t>Nogometni klub Mladost Čačinci</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</si>
  <si>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</si>
  <si>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UP.02.1.1.08.0068</t>
  </si>
  <si>
    <t>Paraolimpijska škola za mlade osobe s invaliditetom</t>
  </si>
  <si>
    <t>Športski savez invalida grada Splita</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</si>
  <si>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</si>
  <si>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UP.02.1.1.08.0069</t>
  </si>
  <si>
    <t>Kad se sportske ruke slože</t>
  </si>
  <si>
    <t>Osnovna škola Mate Lovraka, Veliki Grđevac</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</si>
  <si>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</si>
  <si>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UP.02.1.1.09.0001</t>
  </si>
  <si>
    <t>Provedba javnih radova za teže zapošljive skupine - Faza 2</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</si>
  <si>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</si>
  <si>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UP.02.1.1.10.0002</t>
  </si>
  <si>
    <t>Mediji zajednice - potpora socijalnom uključivanju putem medija, faza I</t>
  </si>
  <si>
    <t>Razvoj informativne platforme Hrvatski Branitelj</t>
  </si>
  <si>
    <t>Udruga Priznajem</t>
  </si>
  <si>
    <t>Zagrebačka, Brodsko-posavska</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</si>
  <si>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</si>
  <si>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UP.02.1.1.10.0006</t>
  </si>
  <si>
    <t>I to je pitanje kulture?</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</si>
  <si>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</si>
  <si>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UP.02.1.1.10.0008</t>
  </si>
  <si>
    <t>Novo vrijeme - Povećanje kvalitete medijskog izvještavanja o osobama treće životne dobi s ciljem povećanja vidljivosti društvene skupine u zajednici</t>
  </si>
  <si>
    <t>Udruga za razvoj internetskih sadržaja Hoću stranicu</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</si>
  <si>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</si>
  <si>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UP.02.1.1.10.0017</t>
  </si>
  <si>
    <t>Novi valovi dobrote</t>
  </si>
  <si>
    <t>Hrvatski katolički radio</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</si>
  <si>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</si>
  <si>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UP.02.1.1.10.0022</t>
  </si>
  <si>
    <t>mimladi.hr - novo lice naslovnice</t>
  </si>
  <si>
    <t>Grad Zagreb, Osječko-baranjska</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</si>
  <si>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</si>
  <si>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UP.02.1.1.10.0025</t>
  </si>
  <si>
    <t>Zajednica bez granica</t>
  </si>
  <si>
    <t>Društvo multiple skleroze Brodsko-posavske županije</t>
  </si>
  <si>
    <t>Brodsko-posavska, Splitsko-dalmatinska</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</si>
  <si>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</si>
  <si>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UP.02.1.1.10.0026</t>
  </si>
  <si>
    <t>Upoznajmo se da bismo se razumjeli</t>
  </si>
  <si>
    <t>Srpsko privredno društvo Privrednik</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</si>
  <si>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</si>
  <si>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UP.02.1.1.10.0029</t>
  </si>
  <si>
    <t>Ranjive na vidjelo</t>
  </si>
  <si>
    <t>Udruga za nezavisnu medijsku kulturu</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</si>
  <si>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</si>
  <si>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</si>
  <si>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</si>
  <si>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</si>
  <si>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</si>
  <si>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</si>
  <si>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UP.02.1.1.10.0036</t>
  </si>
  <si>
    <t>eRAdio za drugu šansu</t>
  </si>
  <si>
    <t>Sveučilište Sjever, Sveučilišni centar Varaždin</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</si>
  <si>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</si>
  <si>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UP.02.1.1.10.0056</t>
  </si>
  <si>
    <t>Odašiljač</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</si>
  <si>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</si>
  <si>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UP.02.1.1.10.0060</t>
  </si>
  <si>
    <t>SIMS – Socijalna inkluzija mladih kroz Studentski.hr</t>
  </si>
  <si>
    <t>Centar za razvoj mladih (CERM)</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</si>
  <si>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</si>
  <si>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UP.02.1.1.10.0063</t>
  </si>
  <si>
    <t>Reflektor</t>
  </si>
  <si>
    <t>Udruga za promicanje medijske kulture, umjetnosti i tolerancije "Lupiga - svijet kroz obične oči"</t>
  </si>
  <si>
    <t>Grad Zagreb, Šibensko-kninska</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</si>
  <si>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</si>
  <si>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UP.02.1.1.11.0001</t>
  </si>
  <si>
    <t>Ispunjavanje preduvjeta za učinkovitu provedbu politika usmjerenih na nacionalne manjine - faza I</t>
  </si>
  <si>
    <t>Uključivanje Roma - Ispunjavanje preduvjeta za učinkovitu provedbu politika usmjerenih na nacionalne manjine (faza I)</t>
  </si>
  <si>
    <t>Ured za ljudska prava i prava nacionalnih manjina Vlade Republike Hrvatske</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</si>
  <si>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</si>
  <si>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UP.02.1.1.12.0001</t>
  </si>
  <si>
    <t>Aktivno uključivanje i poboljšanje zapošljivosti te razvoj inovativnih socijalnih usluga za ranjive skupine unutar 7 urbanih aglomeracija/područja Osijek, Pula, Rijeka, Slavonski Brod, Split, Zadar i Zagreb</t>
  </si>
  <si>
    <t>Ponovno aktivni</t>
  </si>
  <si>
    <t>Cilj je projekta motivirati i aktivirati 80 radno sposobnih i djelomično radno sposobnih nezaposlenih korisnika zajamčene minimalne naknade s područja Grada Zagreba te ih osposobiti za razvoj i poboljšanje radnih navika, jačanje osobnih kompetencija i soc. vještina.</t>
  </si>
  <si>
    <t>UP.02.1.1.12.0005</t>
  </si>
  <si>
    <t>Zajedno za djecu Sinja</t>
  </si>
  <si>
    <t>Dječji vrtić Bili cvitak, Sinj</t>
  </si>
  <si>
    <t xml:space="preserve">Financiranjem projekta omogućava se aktivno uključivanje i poboljšanje zapošljivosti te razvoj inovativnih socijalnih usluga za ranjive skupine na području grada Sinja. </t>
  </si>
  <si>
    <t>UP.02.1.1.12.0007</t>
  </si>
  <si>
    <t>Svi za Lećevicu</t>
  </si>
  <si>
    <t>Općina Lećevica</t>
  </si>
  <si>
    <t xml:space="preserve">Cilj projekta "Svi za Lećevicu" je aktivno uključivanje i poboljšanje zapošljivosti te razvoj inovativnih socijalnih usluga za ranjive skupine na području UA Split što će rezultirati povećanjem razine kvalitete života minimalno 35 osoba starijih od 54 godine, 15 osoba mlađih od 25 godina, 5 sudionika s invaliditetom, te 10 nezaposlenih osoba. </t>
  </si>
  <si>
    <t>UP.02.1.1.12.0008</t>
  </si>
  <si>
    <t>U službi svih nas</t>
  </si>
  <si>
    <t>Grad Oroslavje</t>
  </si>
  <si>
    <t>Zagrebačka, Krapinsko-zagorska, Grad Zagreb</t>
  </si>
  <si>
    <t>Cilj projekta „U službi svih nas“ je aktivno uključivanje i poboljšanje zapošljivosti te razvoj inovativnih socijalnih usluga za ranjive skupine na području UA Zagreb (grad Oroslavlje) što će rezultirati povećanjem razine kvalitete života minimalno 50 osoba starijih od 54 godina, 20 osoba mlađih od 25 godina, 10 sudionika s invaliditetom, i 15 nezaposlenih osoba.</t>
  </si>
  <si>
    <t>UP.02.1.1.12.0009</t>
  </si>
  <si>
    <t>Grad Trogir - Informativno-edukacijski centar društvene inkluzije urbane aglomeracije Split</t>
  </si>
  <si>
    <t>Grad Trogir</t>
  </si>
  <si>
    <t xml:space="preserve">Cilj projekta "Grad Trogir - inovativno-edukacijski centar društvene inkluzije urbane aglomeracije Split" je revitalizacija kino-dvorane te njezina preinaka u inovativno-edukacijski centar za mlade u dobi od 15 do 29 godina te osobe s invaliditetom na području Grada Trogira, unapređenje njihovih osobnih i društvenih kompetencija kroz organizaciju specijalističkih programa formalnog i neformalnog obrazovanja. Projekt će trajati 24 mjeseca, obuhvatiti 35 osoba, a provodit će se u suradnji s udurgom TOMS i Pučkim otvorenim učilištem Trogir. </t>
  </si>
  <si>
    <t>UP.02.1.1.12.0010</t>
  </si>
  <si>
    <t>Laboratorij kreativnosti</t>
  </si>
  <si>
    <t>Projekt 'Laboratorij kreativnosti' uključuje provođenje aktivnosti namijenjenih djeci i mladima (do 29 godina) kao ciljanoj skupini, koje razvijaju i usmjeravaju interese djece i mladih na nova područja, jačaju osobne kompetencije i socijalne vještine te kojima se doprinosi socijalnoj integraciji ciljane skupine. U 'Laboratoriju kreativnosti' odvijat će se različiti programi koji imaju kreativnu, kulturnu, umjetničku, sportsku i obrazovnu komponentu, a njihova svrha je aktivno socijalno uključivanje.</t>
  </si>
  <si>
    <t>UP.02.1.1.12.0012</t>
  </si>
  <si>
    <t>Aktiviraj se i kreni! Razvoj programa za aktivno uključivanje i povećanje zapošljivosti mladih i starijih osoba na području UAS-a</t>
  </si>
  <si>
    <t>Centar za kulturu i cjeloživotno obrazovanje Zlatna vrata</t>
  </si>
  <si>
    <t>Projekt adresira nedovoljnu podršue društvenoj i radnoj integraciji triju ranjivih skupina, kao i zastarjelost dijela infrastrukture i tehničkih uvjeta prijavitelja u smislu pristupačnosti osobama s invaliditetom. Cilj je unaprjediti postojeće i razviti 4 programa u 17 aktivnosti za aktivno socijalno uključivanje, unaprijediti interkulturne 2 aktivnosti te povećati zapošljivosti ciljanih skupina djece i mladih (120), osobe starije od 54 (125) te osoba s invaliditetom (15) u UAS-u.</t>
  </si>
  <si>
    <t>UP.02.1.1.12.0014</t>
  </si>
  <si>
    <t>Opatijski kutak za inkluziju</t>
  </si>
  <si>
    <t>Grad Opatija</t>
  </si>
  <si>
    <t>Cilj projekta je razviti novu socijalnu uslugu poludnevnog boravka za najmanje 10 korisnika na području Grada Opatije (nositelja) u okviru urbane aglomeracije Rijeka te povećati osobne i kompetencije OSI te doprinijeti njihovoj socijalnoj inkluziji kroz organizaciju najmanje 40 programa i aktivnosti neformalnog učenja te kroz pružanje stručne psihosocijalne i rehabilitacijske podrške za 30 korisnika. Projekt se provodi u partnerstvu s Udrugom osoba s invaliditetom Opatija kroz 24 mjeseca.</t>
  </si>
  <si>
    <t>UP.02.1.1.12.0015</t>
  </si>
  <si>
    <t>Od 15 do 115 - program socijalnog uključivanja mladih i osoba starijih od 54 godine na području Grada Sveti Ivan</t>
  </si>
  <si>
    <t>Pučko otvoreno učilište Sveti Ivan Zelina</t>
  </si>
  <si>
    <t>Projekt „ Od 15 do 115“ doprinosi smanjenju socijalne isključenosti i povećanju kvalitete života 130 mladih i starijih osoba slabijeg imovinskog stanja, osoba s invaliditetom, osoba s ruralnog područja i dugotrajno nezaposlenih osobe razvojem i provedbom programa.</t>
  </si>
  <si>
    <t>UP.02.1.1.12.0016</t>
  </si>
  <si>
    <t>Zajednica za sve nas</t>
  </si>
  <si>
    <t>Općina Jakovlje</t>
  </si>
  <si>
    <t>Projektom ćemo doprinijeti razvoju partnerstva javnog sektora s organizacijama civilnog društva. U okviru projekta partner će doprinijeti kvaliteti postignutih ciljeva i rezultata kroz provedbu aktivnosti koje su im dodijeljene u skladu s njegovim kapacitetima i iskustvom.</t>
  </si>
  <si>
    <t>UP.02.1.1.12.0017</t>
  </si>
  <si>
    <t>Kreativne terapije u radu s djecom i odraslima s invaliditetom - aktivni i vidljivi u zajednici</t>
  </si>
  <si>
    <t>Mali dom - Zagreb dnevni centar za rehabilitaciju djece i mladeži</t>
  </si>
  <si>
    <t>Dnevni centar za rehabilitaciju djece i mladeži „Mali dom – Zagreb“ i Hrvatski Crveni križ – Gradsko društvo Crvenog križa Zagreb kroz povećanje kvalitete socijalnih usluga povećavaju socijalnu uključenost ranjivih skupina i omogućavaju njihovo aktivno sudjelovanje u životu zajednice. Projektnim prijedlogom obuhvaćaju se djeca i odrasle osobe s invaliditetom te mladi beskućnici. SVRHA projekta je osnaživanje ranjivih skupina i povezivanje ustanova s nevladinim organizacijama u području pružanja usluga u zajednici.</t>
  </si>
  <si>
    <t>UP.02.1.1.12.0018</t>
  </si>
  <si>
    <t>Osnažimo zajednicu</t>
  </si>
  <si>
    <t>Općina Pisarovina</t>
  </si>
  <si>
    <t>Cilj projekta je međusobno povezivanje dionika na lokalnoj razini radi unaprijeđena kvalitete i širenje socijalnih usluga za aktivno socijalno uključivanje i povećanje zaspošljivosti ranjivih skupina kroz osnivanje Društvenog centra Općine Pisarovina kao i prevladavanje prometne izoliranost za najugroženije pripadnike lokalne zajednice.</t>
  </si>
  <si>
    <t>UP.02.1.1.12.0019</t>
  </si>
  <si>
    <t>Samo aktivno!</t>
  </si>
  <si>
    <t>Općina Brodski Stupnik</t>
  </si>
  <si>
    <t>Projektno partnerstvo čine JLS i OCD s ciljem međusobnog POVEZIVANJA i SINERGIJSKOG DJELOVANJA JAVNOG I CIVILNOG SEKTORA za opće dobro lokalne zajednice čime će se doprinijeti kvalitetnoj provedbi ovog projekta. Tijekom provedbe vodit će se računa o poštivanju POZITIVNIH NAČELA UPRAVLJANJA projektnim ciklusom, o pravovremenoj provedbi planiranih aktivnosti i informiranju.</t>
  </si>
  <si>
    <t>UP.02.1.1.12.0020</t>
  </si>
  <si>
    <t>Igrom do govora, faza II – programi aktivnog uključivanja za djecu rane i predškolske dobi s teškoćama govora i jezika u Slavonskom Brodu</t>
  </si>
  <si>
    <t>Dječji vrtić Ivana Brlić Mažuranić, Slavonski Brod</t>
  </si>
  <si>
    <t>Projektom Igrom do govora, faza II projektni partneri Dječji vrtić Ivana Brlić Mažuranić i Dječji vrtić Potjeh, Dječji centar LOGOS i udruga Laboratorij kreativnosti, doprinose unapređenju kvalitete i dostupnosti izvaninstitucionalnih usluga za djecu s teškoćama u razvoju na urbanom području Slavonski Brod na način da osiguravaju sinergiju u radu pri detekciji teškoća već u ranoj i predškolskoj dobi i uključivanju djece s teškoćama u djelotvorne usluge psihosocijalne podrške i rane intervencije koje provode osposobljeni stručnjaci primjenjujući multidisciplinarni pristup i suvremene metode.</t>
  </si>
  <si>
    <t>UP.02.1.1.12.0021</t>
  </si>
  <si>
    <t>Vidim, čujem, osjećam umjetnost – programi socijalnog uključivanja u Slavonskom Brodu za osobe s invaliditetom kroz prilagođene kulturne sadržaje</t>
  </si>
  <si>
    <t>Galerija umjetnina Grada Slavonskog Broda</t>
  </si>
  <si>
    <t>Projektom „Vidim, čujem, osjećam umjetnost – programi socijalnog uključivanja u Slavonskom Brodu za osobe s invaliditetom kroz prilagođene kulturne i umjetničke sadržaje“ projektni partneri pod vodstvom Prijavitelja Galerije umjetnina grada Slavonskog Broda zajedničkom će provedbom 24 mjeseci kroz prilagođene kulturne i umjetničke sadržaje poboljšati sudjelovanje, integraciju i pristup za 40 osoba s invaliditetom na urbanom području Slavonski Brod.</t>
  </si>
  <si>
    <t>UP.02.1.1.12.0022</t>
  </si>
  <si>
    <t>Fitkids – uključivanje djece u riziku od socijalne isključenosti u Slavonskom Brodu kroz sport i rekreaciju</t>
  </si>
  <si>
    <t>Osnovna škola Milan Amruš, Slavonski Brod</t>
  </si>
  <si>
    <t>Projektom „FitKids" vrijednosti 1.532.153 kn projektni partneri Grad Slavonski Brod i Zajednica sportskih udruga Grada Sl. Broda pod vodstvom Osnovne škole Milan Amruš djeluju prema povećanju uključenosti 245 djece u riziku od socijalne isključenosti s urbanog područja Slavonski Brod u besplatne športske i rekreativne aktivnosti s ciljem njihovog uključivanja u društvo i promicanja ravnomjerne zastupljenosti bavljenja športom u pogledu zdravijeg, uključivijeg i održivijeg društva.</t>
  </si>
  <si>
    <t>UP.02.1.1.12.0024</t>
  </si>
  <si>
    <t>Društveni centar Bibinje</t>
  </si>
  <si>
    <t>Općina Bibinje</t>
  </si>
  <si>
    <t xml:space="preserve">Provedbom projekta "Društveni centar Bibinje" kroz razdoblje od 24 mjeseca unaprijedit će se socijalne usluge za aktivno uključivanje i povećanje zapošljivosti ranjivih skupina te unaprijediti interkulturalne aktivnosti na prostoru urbane aglomeracije Zadar. </t>
  </si>
  <si>
    <t>UP.02.1.1.12.0026</t>
  </si>
  <si>
    <t>Uključi se knjigom</t>
  </si>
  <si>
    <t>Gradska knjižnica Zadar</t>
  </si>
  <si>
    <t>Ciljna skupina ovog projekta su osobe s invaliditetom koje žive na području urbane aglomeracije Zadar. Zbog svoje ranjivosti, navedena skupina svakodnevno se susreće s fizičkim preprekama, komunikacijskim teškoćama i predrasudama koje ih sputavaju u sudjelovanju u životu zajednice te u kulturnom životu. Realizacijom ovog projekta razvit će se i unaprijediti sustav knjižnice na kotačima dostupan osobama s invaliditetom i starijim osobama te će se na taj način unaprijediti aktivno uključivanje i zapošljivost ranjivih skupina.</t>
  </si>
  <si>
    <t>UP.02.1.1.12.0027</t>
  </si>
  <si>
    <t>Mreža klubova mladih inovatora poduzetnika na području urbane aglomeracije Rijeka</t>
  </si>
  <si>
    <t>Grad Kastav</t>
  </si>
  <si>
    <t>Projekt promiče umrežavanje i suradnju raznih sektora budući da u projektnom partnerstvu povezuje dionike koji dolaze iz lokalne samouprave, šest neprofitnih organizacija (od toga dva partnera, ostalo suradnici) kao i javnog sektora - četiri srednje škole, a sve u interesu unaprijeđivanja socijalnih vještina i obrazovanja mladih na području Urbane aglomeracije Rijeka.</t>
  </si>
  <si>
    <t>UP.02.1.1.12.0028</t>
  </si>
  <si>
    <t>54 + za 29 + - zajedno do posla!</t>
  </si>
  <si>
    <t>Općina Orle</t>
  </si>
  <si>
    <t>Projekt„54 + za 29 + - zajedno do posla!“osmišljen je kao skup radionica,interaktivnih sadržaja, sportskih događaja,kulturnih manifestacija koje za cilj imaju povećati socijalnu uključenost i zapošljivost ranjivih skupina te potaknuti njihovo sudjelovanje u društvu kao i razvoj interkulturalnih usluga/aktivnosti u svrhu socijalnog uključivanja ranjivih skupina, umirovljenika i mladih.</t>
  </si>
  <si>
    <t>Učenjem do posla</t>
  </si>
  <si>
    <t>UP.02.1.1.12.0033</t>
  </si>
  <si>
    <t>Ispunite svoju zlatnu dob</t>
  </si>
  <si>
    <t>Općina Poličnik</t>
  </si>
  <si>
    <t>Projektom "Ispunite svoju zlatnu dob" stvara se mreža unaprijeđenih socijalnih usluga za pripadnike ranjivih skupina kako bi se povećala njihova socijalna uključenost i omogućila lakša zapošljivost na području UP Zadra. Općina Poličnik u partnerstvu s gradom Ninom, općinama Bibinje, Preko, Ražanac, Zemunik Donji i Galovac, te LAG-om Mareta i HVIDR-om Zadar razvit će socijalne usluge i programe za nezaposlene, stare i mlade te osobe s invaliditetom.</t>
  </si>
  <si>
    <t>UP.02.1.1.12.0036</t>
  </si>
  <si>
    <t>Želim posao</t>
  </si>
  <si>
    <t>Općina Bistra</t>
  </si>
  <si>
    <t xml:space="preserve">Projekt odgovara na problem dugotrajne nezaposlenosti djece i mladih u dobi od od 15 do 29 godina te osoba starijih od 54 godine na području Općine Marija Gorica. Projekt osnažuje ranjivu skupinu i prenosi im kompetencije, znanja i vještine koje će povećati njihovu zapošljivost i socijalnu uključenost kako bi se potaknulo njihovo sudjelovanje u društvu. </t>
  </si>
  <si>
    <t>UP.02.1.1.12.0041</t>
  </si>
  <si>
    <t>Aktivni u zajednici</t>
  </si>
  <si>
    <t>Općina Dubravica</t>
  </si>
  <si>
    <t>Projekt odgovara na problem dugotrajne nezaposlenosti djece i mladih u dobi od 15 do 29 godina te osoba starijih od 54 godine na području Općine Dubravica; Projekt osnažuje ranjivu skupinu i prenosi im kompetencije, znanja i vještine koje će povećati njihovu zapošljivost i socijalnu uključenost kako bi se potaknulo njihovo sudjelovanje u društvu.</t>
  </si>
  <si>
    <t>UP.02.1.1.12.0042</t>
  </si>
  <si>
    <t>Biram novu priliku</t>
  </si>
  <si>
    <t>Općina Marija Gorica</t>
  </si>
  <si>
    <t>Projekt odgovara na problem dugotrajne nezaposlenosti djece i mladih u dobi od 15 do 29 godina te osoba starijih od 54 godine na području Općine Marija Gorica; Projekt osnažuje ranjivu skupinu i prenosi im kompetencije, znanja i vještine koje će povećati njihovu zapošljivost i socijalnu uključenost kako bi se potaknulo njihovo sudjelovanje u društvu.</t>
  </si>
  <si>
    <t>UP.02.1.1.12.0049</t>
  </si>
  <si>
    <t>MentoRI - razvoj i uvođenje inovativne socijalne usluge mentorstva za aktivno socijalno uključivanje i povećanje zapošljivosti ranjivih skupina</t>
  </si>
  <si>
    <t>Kroz projekt će se omogućiti razvoj inovativnih socijalnih usluga u zajednici, osnaživanje uloge lokalne zajednice u procesima planiranja usluga na lokalnoj razini, poticanje suradnje u pružanju usluga, istovremeno suzbijajući siromaštvo i podupirući socijalnu uključenost ciljanih skupina. Aktivnostima projekta se osigurava da osobe izložene riziku od socijalne isključenosti dobiju potrebne prilike i resurse kako bi punopravno sudjelovale u ekonomskom, socijalnom i kulturnom životu.</t>
  </si>
  <si>
    <t>UP.02.1.1.12.0050</t>
  </si>
  <si>
    <t>Stori po svoju</t>
  </si>
  <si>
    <t>Općina Kostrena</t>
  </si>
  <si>
    <t>Stori po svoju je pilot program socijalnog uključivanja djece i mladih. Programom se djecu i mlade uvlači u makers kulturu, senzibilizira ih se za veći društveni angažman i stvara se okruženje u kojem uče djelujući u lokalnoj zajednici, povećavajući kvalitetu života lokalne zajednice i stvarajući dodatnu vrijednost sebi i drugima. 150 djece i mladih dobiti će priliku sudjelovati u preko 40 programa, istražiti svoje interese i upoznati vršnjake s kojima će podijeliti iskustvo stvaranja.</t>
  </si>
  <si>
    <t>UP.02.1.1.12.0051</t>
  </si>
  <si>
    <t>Podrška djeci s teškoćama u razvoju, problemima u ponašanju te djeci slabijeg socijalno – ekonomskog statusa - za sretnije djetinjstvo</t>
  </si>
  <si>
    <t>Projekt će pridonijeti boljoj kvaliteti života djece s teškoćama i problemima u ponašanju te djeci slabijeg socijalno-ekonomskog statusa kroz planirane socijalne usluge i sportske aktivnosti prijavitelja i partnera. Projekt predviđa uspostavu rehabilitacijskih tretmana, mobilnog tima za djecu s problemima u ponašanju, sportske aktivnosti te uređenje i opremanje prostora za senzornu sobu te nabavu didaktike. Dodatna vrijednost projekta je njegov inkluzivan pristup - projekt omogućava djeci s teškoćama u razvoju i djeci urednog razvoja da se zajednički uključe u sportske aktivnosti.</t>
  </si>
  <si>
    <t>UP.02.1.1.12.0052</t>
  </si>
  <si>
    <t>Rotor kreativne industrije</t>
  </si>
  <si>
    <t>Kulturni centar Osijek</t>
  </si>
  <si>
    <t>Rotor kreativne industrije će razviti inovativne i unaprijediti socijalne usluge i interkulturalne programe za aktivno socijalno uključivanje i povećanje zapošljivosti minimalno 60 mladih od 15 do 29 godina s područja UA Osijek. Ponuđenim "menijem" koje se sastoji od tema izobrazbi iz područja osobnog razvoja, praktičnih programa stjecanja vještina iz područja KI, te sudjelovanjem u organizaciji javnih događanja i uz kontinuirano mentorsko praćenje, svaki će korisnik kreirati svoj razvojni proces i način uključivanja i povezivanja, temeljen na vlastitim potrebama i interesima.</t>
  </si>
  <si>
    <t>UP.02.1.1.12.0053</t>
  </si>
  <si>
    <t>Co(I)neTworking zajednice općine Vladislavci</t>
  </si>
  <si>
    <t>Realizacijom projekta „Co(I)neTworking zajednice općine Vladislavci" ojačati će kompetencije i konkuretnost mladih s područja općine Vladislavci za uspješniji ulazak na tržište rada i lakši pronalazak posla s obzirom da je riječ o deficitarnim zanimanjima. Formiranjem informatičkog kabineta omogućiti će mladima općine Vladislavci novi sadržaj što je posebno bitno za ruralne prostore koji ne obiluju sadržajima za predmetnu ciljanu skupinu.</t>
  </si>
  <si>
    <t>UP.02.1.1.12.0054</t>
  </si>
  <si>
    <t>Novim znanjem do novih ciljeva</t>
  </si>
  <si>
    <t>Projekt „Novim znanjem do novih ciljeva'' nastao je iz potrebe za pokretanjem jačanja konkurentnosti i zaposlivosti mladih i nezaposlenih na tržištu rada i to uz pomoć edukacija. Izbor radonica su iz sektora koji omogućuju rad i od kuće a time i ostanak mladih na području općine Vuka. Razvoj modernih usluga i alata zahvaljujući ovom ciklusu obrazovanja osigurati će i kvalitetniji život lokalnog stanovništva.</t>
  </si>
  <si>
    <t>UP.02.1.1.12.0055</t>
  </si>
  <si>
    <t>Š-OLD-ER- akvtinim uključivanjem do povećanja zapošljivosti i socijalne uključenosti ranjivih skupina na području općina Erdut i Šodolovci</t>
  </si>
  <si>
    <t>Gospodarska kriza, nepostojanje izvaninstitucionalnih rješenja i nedostatnog broja radnih mjesta rezultira negativnim demografskim trendovima, socijalnom isključenošću, posebice ranjivih skupina i naposljetku odumiranjem ruralnih područja. Ovim projektom će se povećati socijalna uključenost, podići kompetencije ciljnih skupina, a samim tim i smanjiti nezaposlenost te poboljšati kvaliteta života ranjivih skupina ali i same lokalne zajednice na području Urbane aglomeracije Osijek.</t>
  </si>
  <si>
    <t>UP.02.1.1.12.0056</t>
  </si>
  <si>
    <t>Međugeneracijska solidarnost kroz kulturu i sport</t>
  </si>
  <si>
    <t xml:space="preserve">Svrha projekta je razviti novu socijalnu uslugu, poboljšati socijalne, kognitivne i kreativne vještine najmanje 100 osoba starijih od 54 god. i povećati njihovu socijalnu uključenost i kvalitetu života uvođenjem novih socijalnih usluga i provedbom prilagođenih kulturno-umjetničkih aktivnosti na području 4 JLS kao i uključivanje najmanje 100 osoba mlađih od 29 god. iz ruralnih sredina u društveni život zajednice kroz razvoj i unapređenje njihovih zanja i vještina razvojem dodatnih sadržaja kako bi im se osigurao kvalitetniji život za ostanak. Ukupna vrijednost projekta iznosi 2.434.751,26 kn. </t>
  </si>
  <si>
    <t>UP.02.1.1.12.0057</t>
  </si>
  <si>
    <t>LifeLAB - škola životnih vještina</t>
  </si>
  <si>
    <t>Pučko otvoreno učilište Osijek</t>
  </si>
  <si>
    <t>Projekt „LifeLAB – škola životnih vještina“ je društveno-integrirani eksperimentalni program Pučkog otvorenoga učilišta Osijek i dviju udruga (Udruga obitelji djece s autizmom „Dar“ i Udruge za rad s mladima Breza). Projektom se osigurava i unapređuje kvaliteta i razvoj te širenje socijalnih usluga na području Urbane aglomeracije Osijek i razvijaju programi za razvoj ključnih kompetencija potrebnih za aktivno socijalno uključivanje i povećanje zapošljivosti ranjivih skupina djece i mladih do 29 godina (115 korisnika).</t>
  </si>
  <si>
    <t>UP.02.1.1.12.0058</t>
  </si>
  <si>
    <t>KolOsijek</t>
  </si>
  <si>
    <t>Grad Osijek</t>
  </si>
  <si>
    <t xml:space="preserve">Koordinacijom ključnih dionika s područja UAOS, unaprjeđenjem dijaloga i suradnjom javnog, privatnog i civilnog sektora u kreiranju zajedničkog socijalnog programa za cijelu UAOS, smanjit će se društvena otuđenost ranjivih skupina, organiziranjem mobilnog tima za pomoć starijim osobama (54+) će se pružiti mogućnost što duljeg ostanka u svojim domovima, a međugeneracijskim programima osnažiti i uključiti mlade u programe društvene solidarnosti. </t>
  </si>
  <si>
    <t>UP.02.1.1.12.0059</t>
  </si>
  <si>
    <t>Inkluzivni val</t>
  </si>
  <si>
    <t>Projekt „Inkluzivni val“ svojim aktivnostima, uspostavljanjem poludnevnog boravka za starije osobe i osobe s invaliditetom te osnivanjem mobilnog stručnog tima, doprinosi jačanju socijalne kohezije, razvija inkluzivne socijalne usluge te vodi do aktivnog sudjelovanja ciljanih skupina u životu lokalne zajednice. Projektom će se povećati kvaliteta života ranjivih skupina te će ih se osnažiti za aktivno uključivanje u život zajednice pružajući kvalitetne socijalne usluge po inkluzivnim principima.</t>
  </si>
  <si>
    <t>UP.02.1.1.12.0062</t>
  </si>
  <si>
    <t>Razvoj i podrška razvoju održivih modela zapošljavanja ranjivih skupina na Urbanom području Pula</t>
  </si>
  <si>
    <t>Općina Marčana</t>
  </si>
  <si>
    <t>85%</t>
  </si>
  <si>
    <t>Projektom će se raditi na stvaranju preduvjeta za zapošljavanje osoba iz ranjivih skupina na način da se s jedne strane te ososbe osnaže kroz educiranje, umrežavanje i mentoriranje, a s druge strane da se potakne poslodavce, posebice iz privatnog sektora na zapošljavanje tih osoba i pomogne im se u tom procesu. No, sito tako radit će se na osvještavanju šire zajednice o o važnosti socijalne uključenosti svih skupina jednog društva te će se posebna pažnja posvetiti smanjenju diskriminacije s obzirom na to da je prepoznata kao ozbiljna prepreka za socijalnu uključenost ranjivih skupina.</t>
  </si>
  <si>
    <t>UP.02.1.1.12.0063</t>
  </si>
  <si>
    <t>Centar podrške 521</t>
  </si>
  <si>
    <t>Projekt rješava problem neodgovarajuće soc. usluge za OSI i osobe starije od 54 godine na UPP-u. Projekt odgovara na zahtjeve OSI i starijih osoba, kao ciljnih skupina kojima donosi inovativan i prilagođen pristup informacijama, vremensko rasterećenje, smanjenje psiho-emotivnog stresa, te aktivno uključivanje u zajednicu. Projektom će se educirati djelatnici, jačati suradnja među udrugama i povezivati sudionike pri kreiranju novih aktivnosti, surađujući s JLS i udrugama koje se bave ciljanim skupinama te članovima njihovih obitelji i zainteresiranim stanovnicima UPP.</t>
  </si>
  <si>
    <t>UP.02.1.1.12.0064</t>
  </si>
  <si>
    <t>E-učenje o društvenom poduzetništvu</t>
  </si>
  <si>
    <t>Općina Ližnjan - Lisignano</t>
  </si>
  <si>
    <t>Projektom "E-učenje o društvenom poduzentištvu" želi se riješiti problem nedovoljne informiranosti o društvenom poduzetništvu i mogućnostima zapošljavanja osoba s invaliditetom. Cilj ovog projekta jest razviti mobilnu aplikaciju i Online tečaj o društvenom poduzetništvu za aktivno socijalno uključivanje i povećanje zapošljivosti ranjivih skupina (mladih i osoba s invaliditetom) te provedba kampanje o podizanju svijesti poslodavaca o mogućnostima zapošljavanja osoba s invaliditetom.</t>
  </si>
  <si>
    <t>UP.02.1.1.12.0065</t>
  </si>
  <si>
    <t>Win-Win, faza II – programi produženog boravka i predškole za učenike i djecu pripadnike romske nacionalne manjine u Slavonskom Brodu</t>
  </si>
  <si>
    <t>Projektom Win-Win faza II- programi produženog boravka i predškole za djecu i učenike pripadnike romske nacionalne manjine u Slavonskom Brodu, projektni partneri Grad Slavonski Brod, OŠ Hugo Badalić, DV Ivana Brlić Mažuranić i Romska organizacija mladih nastoje uanprijediti kbalitetu, razviti programe i pružiti potporu aktivnom socijalnom uključivanju 75 djece i učenika pripadnika romske nacionalne manjine u programe predškole i produženog boravka u svrhu poboljšanja njihovoih obrazovnih postignuća i uspješnije socijalizacije.</t>
  </si>
  <si>
    <t>UP.02.1.1.12.0066</t>
  </si>
  <si>
    <t>Klub umirovljenika Čavle</t>
  </si>
  <si>
    <t>Općina Čavle</t>
  </si>
  <si>
    <t>Projekt se bavi uspostavom kluba umirovljenika Čavle kroz provedbu programa aktivnog starenja kako bi se povećala kvaliteta života i socijalna uključenost umirovljenika na području UA Rijeka. Projektom se razvijaju i provode programi za povećanje socijalne uključenosti, razvoj znanja i vještina, uanprjeđenje zdravlja te poticanje uključivanja u aktivnost zajednice. U projektu je ukupno uključeno 150 osoba starijih od 54 godine.</t>
  </si>
  <si>
    <t>UP.02.1.1.13.0001</t>
  </si>
  <si>
    <t>Zaželi - Program zapošljavanja žena - faza II</t>
  </si>
  <si>
    <t>Duša dobrote</t>
  </si>
  <si>
    <t>Matica umirovljenika Vrapče</t>
  </si>
  <si>
    <t>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osobe sa invaliditetom. Ciljanoj skupini će se omogućiti osposobljavanje kojim će unaprijediti svoje vještine i znanja, što će rezultirati poboljšanjem kvalitete života i smanjenjem socijalne isključenosti obje kategorije.</t>
  </si>
  <si>
    <t>UP.02.1.1.13.0002</t>
  </si>
  <si>
    <t>Ljubav prema bližnjima</t>
  </si>
  <si>
    <t>Udruga umirovljenika Zagrebačka Dubrava</t>
  </si>
  <si>
    <t>UP.02.1.1.13.0003</t>
  </si>
  <si>
    <t>Zaželi u Općini Bistra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</si>
  <si>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</si>
  <si>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UP.02.1.1.13.0004</t>
  </si>
  <si>
    <t>Zaželi u KAS-u</t>
  </si>
  <si>
    <t>Udruga "KAS" Sisak</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</si>
  <si>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</si>
  <si>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UP.02.1.1.13.0006</t>
  </si>
  <si>
    <t>Koračajmo skupa</t>
  </si>
  <si>
    <t>Udruga slijepih županije Šibensko-kninske</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</si>
  <si>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</si>
  <si>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UP.02.1.1.13.0007</t>
  </si>
  <si>
    <t>Podrška za sve</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</si>
  <si>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</si>
  <si>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UP.02.1.1.13.0008</t>
  </si>
  <si>
    <t>Žene Bilogorke</t>
  </si>
  <si>
    <t>Udruga Bilogorska sela</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</si>
  <si>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</si>
  <si>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UP.02.1.1.13.0010</t>
  </si>
  <si>
    <t>Pomoć žene u pravo vrijeme</t>
  </si>
  <si>
    <t>Futsal klub Banzogo</t>
  </si>
  <si>
    <t xml:space="preserve">Cilj projekta je povećati zapošljivost teže zapošljivih žena uz povećanje razine kvalitete života starijih osoba i osoba u nepovoljnom položaju na području naselja Grebaštice (Grad Šibenik). Kroz projekt će se zaposliti 6 teže zapošljivih žena na način da će skrbiti za 36 starijih osoba i osoba u nepovoljnom položaju. </t>
  </si>
  <si>
    <t>UP.02.1.1.13.0011</t>
  </si>
  <si>
    <t>Zaželi za Grebašticu</t>
  </si>
  <si>
    <t>Malonogometni klub "Grebaštica"</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</si>
  <si>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30 starijih osoba i osoba u nepovoljnom položaju.</t>
  </si>
  <si>
    <t>UP.02.1.1.13.0012</t>
  </si>
  <si>
    <t>Ruka pomoći</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</si>
  <si>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</si>
  <si>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UP.02.1.1.13.0013</t>
  </si>
  <si>
    <t>Sa ženom u bolje sutra</t>
  </si>
  <si>
    <t>Autoklub Šibenik</t>
  </si>
  <si>
    <t>Projektni cilj je povećati zapošljivost teže zapošljivih žena uz povećanje razine kvalitete života starijih osoba i osoba u nepovoljnom položaju na širem području grada Šibenika (specifično naselja u sastavu grada – Grebaštice). Kroz projekt će se zaposliti 6 teže zapošljivih žena na način da će skrbiti za 36 starijih osoba i osoba u nepovoljnom položaju.</t>
  </si>
  <si>
    <t>UP.02.1.1.13.0014</t>
  </si>
  <si>
    <t>Čarobni zaželi</t>
  </si>
  <si>
    <t>Udruga za djecu i mlade "Čarobni svijet"</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</si>
  <si>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</si>
  <si>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UP.02.1.1.13.0015</t>
  </si>
  <si>
    <t>Imamo priliku</t>
  </si>
  <si>
    <t>virovitičko-podravska</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</si>
  <si>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</si>
  <si>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UP.02.1.1.13.0016</t>
  </si>
  <si>
    <t>Osnaživanje pripadnica ciljane skupine, žena u nepovoljnom položaju kroz zapošljavanje i edukaciju te poboljšanje kvalitete života i smanjenje socijalne isključenosti starijih osoba i osoba u nepovoljnom položaju.</t>
  </si>
  <si>
    <t>UP.02.1.1.13.0017</t>
  </si>
  <si>
    <t>Važna si - zaposli se i pomozi</t>
  </si>
  <si>
    <t>Kršćanska humanitarna udruga za pomoć djeci, socijalno ugroženim obiteljima i svima koji su u potrebi "Putevi milosti"</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</si>
  <si>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</si>
  <si>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UP.02.1.1.13.0018</t>
  </si>
  <si>
    <t>ZA žene - ZA zajednicu 2</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</si>
  <si>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</si>
  <si>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UP.02.1.1.13.0019</t>
  </si>
  <si>
    <t>Zapošljavanje žena za dobrobiti zajednice</t>
  </si>
  <si>
    <t>Udruga SVJETLOST</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</si>
  <si>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</si>
  <si>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UP.02.1.1.13.0020</t>
  </si>
  <si>
    <t>Briga o starim i nemoćnim osobama</t>
  </si>
  <si>
    <t>Udruga "Za sport" grada Šibenika</t>
  </si>
  <si>
    <t>Cilj projekta je omogućiti povećanje zapošljivosti na tržištu rada 5 nezaposlenih žena i pripadnica ranjivih skupina kroz dodatno obrazovanje i zapošljavanje u periodu do 12 mjeseci na poslovima podrške i pomoći krajnjim korisnicima starijim osobama i osobama u nepovoljnom položaju na području Šibensko-kninske županije.</t>
  </si>
  <si>
    <t>UP.02.1.1.13.0021</t>
  </si>
  <si>
    <t>Podrškom za njih</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</si>
  <si>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</si>
  <si>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UP.02.1.1.13.0022</t>
  </si>
  <si>
    <t>Budimo sretni skupa</t>
  </si>
  <si>
    <t>Razvojni centar poduzetništva</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</si>
  <si>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</si>
  <si>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UP.02.1.1.13.0023</t>
  </si>
  <si>
    <t>Centar društvenih inovacija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</si>
  <si>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</si>
  <si>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UP.02.1.1.13.0024</t>
  </si>
  <si>
    <t>Ruka ljubavi</t>
  </si>
  <si>
    <t>Liga protiv raka grada Drniša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</si>
  <si>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</si>
  <si>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UP.02.1.1.13.0025</t>
  </si>
  <si>
    <t>Budimo im podrška II</t>
  </si>
  <si>
    <t>UP.02.1.1.13.0026</t>
  </si>
  <si>
    <t>Za njih smo uvijek tu</t>
  </si>
  <si>
    <t>Udruga Dijabetes klub tip 1</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</si>
  <si>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</si>
  <si>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UP.02.1.1.13.0027</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</si>
  <si>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</si>
  <si>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UP.02.1.1.13.0028</t>
  </si>
  <si>
    <t>Srima veliko srce ima</t>
  </si>
  <si>
    <t>Udruga mladih Srima</t>
  </si>
  <si>
    <t>Provedbom projekta ostvariti će se zapošljavanje pripadnica ciljane skupine na period od 12 mjeseci, koje će pružati usluge potpore i podrške starijim i nemoćnim osobama s područja grada Vodica i okolice.</t>
  </si>
  <si>
    <t>UP.02.1.1.13.0029</t>
  </si>
  <si>
    <t>Ruka podrške za bolje sutra</t>
  </si>
  <si>
    <t>Humanitarna udruga Duga Vukovar</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</si>
  <si>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</si>
  <si>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UP.02.1.1.13.0030</t>
  </si>
  <si>
    <t>Aduro žena</t>
  </si>
  <si>
    <t>Aduro projekti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</si>
  <si>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</si>
  <si>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UP.02.1.1.13.0031</t>
  </si>
  <si>
    <t>PUK50</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</si>
  <si>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</si>
  <si>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UP.02.1.1.13.0032</t>
  </si>
  <si>
    <t>Žene humanosti</t>
  </si>
  <si>
    <t>H projekti</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</si>
  <si>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</si>
  <si>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UP.02.1.1.13.0034</t>
  </si>
  <si>
    <t>Hrabro srce</t>
  </si>
  <si>
    <t>Udruga umirovljenika Črnomerec</t>
  </si>
  <si>
    <t xml:space="preserve">Cilj projekta je povećati zapošljivost teže zapošljivih žena uz povećanje razine kvalitete života starijih osoba i osoba u nepovoljnom položaju na širem području grada Zagreba. Kroz projekt će se zaposliti 5 teže zapošljivih žena na način da će skrbiti za 30 starijih osoba i osoba u nepovoljnom položaju.
</t>
  </si>
  <si>
    <t>UP.02.1.1.13.0035</t>
  </si>
  <si>
    <t>Socijalnim uključivanjem do razvoja zajednice</t>
  </si>
  <si>
    <t>Udruga Antalubeju</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</si>
  <si>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</si>
  <si>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UP.02.1.1.13.0036</t>
  </si>
  <si>
    <t>Aktivne i uključene u zajednici</t>
  </si>
  <si>
    <t>Sindikat zaposlenika osiguravajućih društava</t>
  </si>
  <si>
    <t xml:space="preserve">Aktivnosti projekta usmjeravaju se na aktiviranje nezaposlenih žena s najviše završenim srednjoškolskim obrazovanjem, a koje su u nepovoljnom položaju na tržištu rada. Dodatno, projektnim aktivnostima se osnažuju za daljnje uključivanje na tržište rada kroz dodatno obrazovanje i osposobljavanje u okviru programa cjeloživotnog obrazovanja. Kao krajnji cilj projekta, omogućava se pomoć i podrška potrebitim sugrađanima, osobama u nepovoljnom položaju, u njihovom svakodnevnom životu.
</t>
  </si>
  <si>
    <t>UP.02.1.1.13.0037</t>
  </si>
  <si>
    <t>ZAŽELI – nova prilika za žene u ruralnom području</t>
  </si>
  <si>
    <t>Udruga mladih Feniks</t>
  </si>
  <si>
    <t>Zagrebačka, Krapinsko-zagorska</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</si>
  <si>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</si>
  <si>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UP.02.1.1.13.0038</t>
  </si>
  <si>
    <t>Zajedno za njih II</t>
  </si>
  <si>
    <t>Projekt traje 18 mjeseci. Ostvariti će se zapošljavanje žena pripadnica ciljane skupine u trajanju od 12 mjeseci koje će nastaviti kontinuirano pružati usluge potpore i podrške starijim i nemoćnim osobama s područja Općine Tribunj i okolice.</t>
  </si>
  <si>
    <t>UP.02.1.1.13.0040</t>
  </si>
  <si>
    <t>Dobro se dobrim vraća</t>
  </si>
  <si>
    <t>Sloboda i jednakost</t>
  </si>
  <si>
    <t>UP.02.1.1.13.0041</t>
  </si>
  <si>
    <t>Zaželi za Petrijanec 2020.</t>
  </si>
  <si>
    <t>Udruga umirovljenika Općine Petrijanec</t>
  </si>
  <si>
    <t>Projektom će se zaposliti 10 žena-pripadnica skupina žena starijih od 50 godina, s nižim stupnjem obrazovanja i otežanim uvjetima zapošljavanja. Ujedno će pohađati edukaciju kako bi bile što konkurentnije za tržištu rada. Projekt doprinosi borbi protiv siromaštva ranjivih skupina te prevenciji prerane institucionalizacije i poboljšanju kvalitete života 60 osoba starije životne dobi i osoba u nepovoljnom položaju s područja pćine Petrijanec u svrhu potpore i podrške u svakodnevnom životu.</t>
  </si>
  <si>
    <t>UP.02.1.1.13.0042</t>
  </si>
  <si>
    <t>Zaželi bolji život u Lepoglavi i Klenovniku</t>
  </si>
  <si>
    <t>Grad Lepoglava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</si>
  <si>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</si>
  <si>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UP.02.1.1.13.0044</t>
  </si>
  <si>
    <t>Zaželi Čakovec</t>
  </si>
  <si>
    <t>međimurska</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</si>
  <si>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</si>
  <si>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UP.02.1.1.13.0045</t>
  </si>
  <si>
    <t>Zaželi pravu stvar!</t>
  </si>
  <si>
    <t>Udruga djece obljele od dijabetesa i njihovih roditelja Čakovec</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</si>
  <si>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</si>
  <si>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UP.02.1.1.13.0046</t>
  </si>
  <si>
    <t>Zapošljavanje i socijalno uključivanje nezaposlenih žena</t>
  </si>
  <si>
    <t>Općina Nedelišće</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</si>
  <si>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</si>
  <si>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UP.02.1.1.13.0047</t>
  </si>
  <si>
    <t>Zaželi u Općini Luka</t>
  </si>
  <si>
    <t>Općina Luka</t>
  </si>
  <si>
    <t>Projekt "Zaželi u Općini Luka" uključuje ciljanu skupinu odnosno 10 nezaposlenih žena, starosti 50 godina naviše s najvišim srednjoškolskim obrazovanjem, te 60 krajnjih korisnika odnosno starijih osoba i osoba u nepovoljnom položaju, a provodi se na području općine Luka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</si>
  <si>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UP.02.1.1.13.0048</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</si>
  <si>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</si>
  <si>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UP.02.1.1.13.0049</t>
  </si>
  <si>
    <t>Novim vještinama za bolju zajednicu</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</si>
  <si>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</si>
  <si>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UP.02.1.1.13.0050</t>
  </si>
  <si>
    <t>Zaželi u Općini Marija Gorica</t>
  </si>
  <si>
    <t>Projekt "Zaželi u Općini Marija Gorica" uključuje ciljanu skupinu odnosno 10 nezaposlenih žena, starosti 50 godina naviše s najvišim srednjoškolskim obrazovanjem, te 60 krajnjih korisnika odnosno starijih osoba i osoba u nepovoljnom položaju, a provodi se na području općine Marija Gorica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</si>
  <si>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UP.02.1.1.13.0051</t>
  </si>
  <si>
    <t>Zaželi u Općini Jakovlje</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</si>
  <si>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</si>
  <si>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UP.02.1.1.13.0052</t>
  </si>
  <si>
    <t>Zaželi za Općinu Generalski stol</t>
  </si>
  <si>
    <t>Općina Generalski Stol</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</si>
  <si>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</si>
  <si>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UP.02.1.1.13.0053</t>
  </si>
  <si>
    <t>Zaželi sunce</t>
  </si>
  <si>
    <t>Udruga osoba s invaliditetom "Sunce"</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</si>
  <si>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</si>
  <si>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UP.02.1.1.13.0054</t>
  </si>
  <si>
    <t>ZAŽELI za Općinu Vojnić</t>
  </si>
  <si>
    <t>Općina Vojnić</t>
  </si>
  <si>
    <t>karlovačka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</si>
  <si>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</si>
  <si>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UP.02.1.1.13.0055</t>
  </si>
  <si>
    <t>Radom do osmijeha</t>
  </si>
  <si>
    <t>Udruga invalida rada Đakovo</t>
  </si>
  <si>
    <t>osječko-baranjska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</si>
  <si>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</si>
  <si>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UP.02.1.1.13.0057</t>
  </si>
  <si>
    <t>Briga za bližnje</t>
  </si>
  <si>
    <t>Udruga veterana, vojnika i domoljuba</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</si>
  <si>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</si>
  <si>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UP.02.1.1.13.0058</t>
  </si>
  <si>
    <t>Program Zaželi Općine Gorjani 2</t>
  </si>
  <si>
    <t>Nastavkom programa "Zaželi" zaposlilo bi se 35 žena da na području Općine Gorjani skrbe o starijima i nemoćnima u ugroženim kućanstvima.</t>
  </si>
  <si>
    <t>UP.02.1.1.13.0059</t>
  </si>
  <si>
    <t>Nastavi željeti u Petrijevcima!</t>
  </si>
  <si>
    <t>Udruga Matice umirovljenika Petrijevci</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</si>
  <si>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</si>
  <si>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UP.02.1.1.13.0060</t>
  </si>
  <si>
    <t>Zaželi - Program zapošljavanja žena na području Grada Vinkovci 2</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</si>
  <si>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</si>
  <si>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UP.02.1.1.13.0061</t>
  </si>
  <si>
    <t>Zaželi i pomozi Feričancima!</t>
  </si>
  <si>
    <t>Poduzetnička lokalna udruga za savjetovanje Feričanci</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</si>
  <si>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</si>
  <si>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UP.02.1.1.13.0062</t>
  </si>
  <si>
    <t>Aktiviraj se i pomozi!</t>
  </si>
  <si>
    <t>Hrvatski Crveni križ, Gradsko društvo Crvenog križa Novska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</si>
  <si>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</si>
  <si>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UP.02.1.1.13.0064</t>
  </si>
  <si>
    <t>Zaželi – Program zapošljavanja žena Caritasa Sisačke biskupije</t>
  </si>
  <si>
    <t>Caritas Sisačke biskupije</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</si>
  <si>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</si>
  <si>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Zaželi bolji život</t>
  </si>
  <si>
    <t>UP.02.1.1.13.0067</t>
  </si>
  <si>
    <t>Zaželim i pomognem</t>
  </si>
  <si>
    <t>Grad Glina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</si>
  <si>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</si>
  <si>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UP.02.1.1.13.0068</t>
  </si>
  <si>
    <t>Zaželim i ostvarim II</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</si>
  <si>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</si>
  <si>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UP.02.1.1.13.0069</t>
  </si>
  <si>
    <t>Zaželi - Pokreni</t>
  </si>
  <si>
    <t>Udruga za brigu o ženi i obitelji</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</si>
  <si>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</si>
  <si>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UP.02.1.1.13.0070</t>
  </si>
  <si>
    <t>ZAŽELI za Općinu Orle</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</si>
  <si>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</si>
  <si>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UP.02.1.1.13.0071</t>
  </si>
  <si>
    <t>Zaželi i pokreni promjenu!</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</si>
  <si>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</si>
  <si>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UP.02.1.1.13.0073</t>
  </si>
  <si>
    <t>Zaželi, uključi se, ostvari se - važna si! - faza 2</t>
  </si>
  <si>
    <t>Projekt će u svrhu socijalne integracije, smanjenja nezaposlenosti i rizika od siromaštva obuhvatiti zapošljavanje 56 žena pripadnica ciljane skupine. Radni potencijal žena i konkurentnost položaja na tržištu rada osigurati će se obrazovanjem.</t>
  </si>
  <si>
    <t>UP.02.1.1.13.0074</t>
  </si>
  <si>
    <t>Žena želi, žena može</t>
  </si>
  <si>
    <t>Rame uz rame</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</si>
  <si>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</si>
  <si>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UP.02.1.1.13.0075</t>
  </si>
  <si>
    <t>Zaželi - Grad kaštela</t>
  </si>
  <si>
    <t>Grad Kaštela</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</si>
  <si>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</si>
  <si>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UP.02.1.1.13.0077</t>
  </si>
  <si>
    <t>Snaga žena - skrbim za druge, brinem za sebe II</t>
  </si>
  <si>
    <t>Lokalna akcijska grupa Vuka-Dunav</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</si>
  <si>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</si>
  <si>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UP.02.1.1.13.0078</t>
  </si>
  <si>
    <t>Snažne žene u općini Punitovci</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</si>
  <si>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</si>
  <si>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UP.02.1.1.13.0079</t>
  </si>
  <si>
    <t>ZAŽELI – Općina Tovarnik,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</si>
  <si>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</si>
  <si>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UP.02.1.1.13.0080</t>
  </si>
  <si>
    <t>Zaželi - Grad Ilok, faza II</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</si>
  <si>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</si>
  <si>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UP.02.1.1.13.0081</t>
  </si>
  <si>
    <t>ZAŽELI - Općina Lovas, faza II</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</si>
  <si>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</si>
  <si>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UP.02.1.1.13.0082</t>
  </si>
  <si>
    <t>ZAŽELI - Općina Tompojevci,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</si>
  <si>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</si>
  <si>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UP.02.1.1.13.0083</t>
  </si>
  <si>
    <t>ZAŽELI - 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</si>
  <si>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</si>
  <si>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UP.02.1.1.13.0084</t>
  </si>
  <si>
    <t>Ojačaj svoj radni potencijal II</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</si>
  <si>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</si>
  <si>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UP.02.1.1.13.0085</t>
  </si>
  <si>
    <t>Niste sami - Faza II</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</si>
  <si>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</si>
  <si>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UP.02.1.1.13.0086</t>
  </si>
  <si>
    <t>Uključivanje žena iz ranjivih skupina na tržište rada</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</si>
  <si>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</si>
  <si>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UP.02.1.1.13.0087</t>
  </si>
  <si>
    <t>Program zapošljavanja žena Grad Županja 2</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</si>
  <si>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</si>
  <si>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UP.02.1.1.13.0088</t>
  </si>
  <si>
    <t>U potrebi zajedno</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</si>
  <si>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</si>
  <si>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UP.02.1.1.13.0089</t>
  </si>
  <si>
    <t>Tu smo za vas - faza II</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</si>
  <si>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</si>
  <si>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UP.02.1.1.13.0090</t>
  </si>
  <si>
    <t>SAD - Sudjeluj aktivno danas</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</si>
  <si>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</si>
  <si>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UP.02.1.1.13.0091</t>
  </si>
  <si>
    <t>Ruka ruci</t>
  </si>
  <si>
    <t>Općina Gradac</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</si>
  <si>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</si>
  <si>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UP.02.1.1.13.0092</t>
  </si>
  <si>
    <t>Pomoć zajednici - faza II</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</si>
  <si>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</si>
  <si>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UP.02.1.1.13.0093</t>
  </si>
  <si>
    <t>Zaželi posao, pruži pomoć!</t>
  </si>
  <si>
    <t>Udruga Ruka podrške</t>
  </si>
  <si>
    <t>požeško-slavonska</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</si>
  <si>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</si>
  <si>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UP.02.1.1.13.0094</t>
  </si>
  <si>
    <t>Žena zaželi. Žena radi 2</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</si>
  <si>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</si>
  <si>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UP.02.1.1.13.0095</t>
  </si>
  <si>
    <t>Zaželi za Vrpolje</t>
  </si>
  <si>
    <t>Općina Vrpolje</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</si>
  <si>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</si>
  <si>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UP.02.1.1.13.0096</t>
  </si>
  <si>
    <t>Zajedno možemo više! - faza II</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</si>
  <si>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</si>
  <si>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UP.02.1.1.13.0097</t>
  </si>
  <si>
    <t>Zaposli se, osnaži se 2!</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</si>
  <si>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</si>
  <si>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UP.02.1.1.13.0098</t>
  </si>
  <si>
    <t>ZAželi - ZAposli 2</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</si>
  <si>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</si>
  <si>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UP.02.1.1.13.0100</t>
  </si>
  <si>
    <t>Podrška za naše stare</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</si>
  <si>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</si>
  <si>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UP.02.1.1.13.0101</t>
  </si>
  <si>
    <t>Poželi i stiže ti zaželi</t>
  </si>
  <si>
    <t>Hrvatski Crveni križ, Gradsko društvo Crvenog križa Biograd na Moru</t>
  </si>
  <si>
    <t>Projektom Poželi i stiže ti zaželi će se smanjiti broj dugotrajno nezaposlenih žena koje su zbog svojih godina, niskog stupnja obrazovanja, teritorijalne udaljenosti teže zapošljive. 6 žena iz ciljane skupine proći će program obrazovanja i time steći teorijski i praktični dio znanja. Po završetku projekta, stečenim obrazovanjem i iskustvom, bit će konkurentnije na tržištu rada. Kroz projekt će se nastojati ukloniti potreba za institucionalizacijom 38 korisnika koji su u nepovoljnom položaju na način da će im novozaposlene žene pružiti pomoć u vlastitom domu.</t>
  </si>
  <si>
    <t>UP.02.1.1.13.0102</t>
  </si>
  <si>
    <t>Otočka žena</t>
  </si>
  <si>
    <t>Općina Preko</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</si>
  <si>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</si>
  <si>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UP.02.1.1.13.0104</t>
  </si>
  <si>
    <t>Pomozi i razveseli u svojoj zajednici</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</si>
  <si>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</si>
  <si>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UP.02.1.1.13.0105</t>
  </si>
  <si>
    <t>Kad se naše ruke slože</t>
  </si>
  <si>
    <t>Lokalna akcijska grupa Una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</si>
  <si>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</si>
  <si>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UP.02.1.1.13.0106</t>
  </si>
  <si>
    <t>Zaželi-ostvari</t>
  </si>
  <si>
    <t>Udruga osoba s invaliditetom Krapinsko-zagorske županije</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</si>
  <si>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</si>
  <si>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UP.02.1.1.13.0108</t>
  </si>
  <si>
    <t>Snažna žena – Snažna zajednica</t>
  </si>
  <si>
    <t>Udruga Pomoć starijim osobama</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</si>
  <si>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</si>
  <si>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UP.02.1.1.13.0109</t>
  </si>
  <si>
    <t>Zaželi-Želim više</t>
  </si>
  <si>
    <t>Hrvatski Crveni križ, Općinsko društvo Crvenog križa Dvor</t>
  </si>
  <si>
    <t>Projektom se želi smanjiti broj dugotrajno nezaposlenih žena koje su zbog svojih godina, niskog stupnja obrazovanja, teritorijalne udaljenosti i lošeg zravstvenog stanja nepovoljne na tržištu rada.</t>
  </si>
  <si>
    <t>UP.02.1.1.13.0110</t>
  </si>
  <si>
    <t>Osnaži me, uključi me</t>
  </si>
  <si>
    <t>Udruga gluhih i nagluhih Brodsko-posavske županije</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</si>
  <si>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</si>
  <si>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UP.02.1.1.13.0111</t>
  </si>
  <si>
    <t>Pomoć na dlanu</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</si>
  <si>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</si>
  <si>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UP.02.1.1.13.0112</t>
  </si>
  <si>
    <t>Zaposlena žena za jako i solidarno društvo – faza II</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</si>
  <si>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</si>
  <si>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UP.02.1.1.13.0113</t>
  </si>
  <si>
    <t>Ženska ruka solidarnosti</t>
  </si>
  <si>
    <t>Hrvatski Crveni križ, Gradsko društvo Crvenog križa Ploče</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</si>
  <si>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i usluga u lokalnoj zajednici.</t>
  </si>
  <si>
    <t>UP.02.1.1.13.0114</t>
  </si>
  <si>
    <t>Prihvaćeni, uključeni, jednaki!</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</si>
  <si>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</si>
  <si>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UP.02.1.1.13.0115</t>
  </si>
  <si>
    <t>ZAŽELI za Udrugu žena Vrtnjakovec</t>
  </si>
  <si>
    <t>Udruga žena Vrtnjakovec</t>
  </si>
  <si>
    <t>Projektom „ZAŽELI za Udrugu žena Vrtnjakovec“ omogućit će se pristup zapošljavanju i tržištu rada 10 žena pripadnica ranjivih skupina s</t>
  </si>
  <si>
    <t>UP.02.1.1.13.0116</t>
  </si>
  <si>
    <t>Zajedno za žene</t>
  </si>
  <si>
    <t>Općina Vrbje</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</si>
  <si>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</si>
  <si>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UP.02.1.1.13.0117</t>
  </si>
  <si>
    <t>Zajedno s osmijehom</t>
  </si>
  <si>
    <t>Udruga hrvatskih umirovljenika općine Nova Kapela</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</si>
  <si>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</si>
  <si>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UP.02.1.1.13.0118</t>
  </si>
  <si>
    <t>Žena ispred vremena</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</si>
  <si>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</si>
  <si>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UP.02.1.1.13.0119</t>
  </si>
  <si>
    <t>Ponovno zaželi i ti biti jedna od njih</t>
  </si>
  <si>
    <t>Projektom će se zaposliti 30 žena pripadnica ciljane skupine, od toga će 15 prisustvovati osposobljavanju za zanimanja tražena na tržištu rada.</t>
  </si>
  <si>
    <t>UP.02.1.1.13.0120</t>
  </si>
  <si>
    <t>Radim i pomažem</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</si>
  <si>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</si>
  <si>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UP.02.1.1.13.0121</t>
  </si>
  <si>
    <t>Zaželi na području općine Oprisavci</t>
  </si>
  <si>
    <t>Općina Oprisavci</t>
  </si>
  <si>
    <t xml:space="preserve">Kroz program "Zaželi na području općine Oprisavci"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 </t>
  </si>
  <si>
    <t>UP.02.1.1.13.0122</t>
  </si>
  <si>
    <t>Pomozi, Zaposli, Usreći II</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</si>
  <si>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</si>
  <si>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UP.02.1.1.13.0125</t>
  </si>
  <si>
    <t>Pomažimo društvu skupa</t>
  </si>
  <si>
    <t xml:space="preserve">Matica umirovljenika Susedgrad </t>
  </si>
  <si>
    <t xml:space="preserve">Projektom će se omogućiti zapošljavanje žena ranjivih skupina s ciljem unapređenja radnog potencijala teže zapošljivih žena te povećanja socijalne uključenosti i kvalitete života krajnjih korisnika. Projekt obuhvaća 5 žena koje će pružiti podršku za 30 korisnika u nepovoljnom položaju s naglaskom na starije, bolesne osobe i osobe s invaliditetom. Ciljanoj skupini će se omogućiti osposobljavanje koje će unaprijediti svoje vještine i znanja što će rezultirati poboljšanjem kvalitete života i smanjenjem socijalne isključenosti obje kategorije. </t>
  </si>
  <si>
    <t>UP.02.1.1.13.0127</t>
  </si>
  <si>
    <t>Ljubav je snaga</t>
  </si>
  <si>
    <t>Udruga umirovljenika i starijih osoba Malešnica</t>
  </si>
  <si>
    <t>UP.02.1.1.13.0128</t>
  </si>
  <si>
    <t>Zajedno za bolje sutra</t>
  </si>
  <si>
    <t>Dokumentacijsko informacijsko središte</t>
  </si>
  <si>
    <t>UP.02.1.1.13.0129</t>
  </si>
  <si>
    <t>Zajedno za ljubav i dobro</t>
  </si>
  <si>
    <t>Centar za provedbu integracija Roma u Republici Hrvatskoj i Europskoj uniji</t>
  </si>
  <si>
    <t xml:space="preserve">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s invaliditetom. Ciljanoj skupini će se omogućiti osposobljavanje kojim će unaprijediti svoje vještine znanja, što će rezultirati poboljšanje kvalitete života i smanjenje socijalne isključenosti obje kategorije. </t>
  </si>
  <si>
    <t>UP.02.1.1.13.0131</t>
  </si>
  <si>
    <t>Program zapošljavanja žena Općina Drenovci 2</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</si>
  <si>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</si>
  <si>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UP.02.1.1.13.0132</t>
  </si>
  <si>
    <t>Ja sam žena</t>
  </si>
  <si>
    <t>Romski resursni centar</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</si>
  <si>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</si>
  <si>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UP.02.1.1.13.0133</t>
  </si>
  <si>
    <t>Zaželi i ostvari - faza II</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</si>
  <si>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</si>
  <si>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UP.02.1.1.13.0134</t>
  </si>
  <si>
    <t>Zaželi u Općini Vođinci-II.faza</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</si>
  <si>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</si>
  <si>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UP.02.1.1.13.0135</t>
  </si>
  <si>
    <t>Program zapošljavanja žena u Cerni, Gradištu i Gunji 2</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</si>
  <si>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</si>
  <si>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UP.02.1.1.13.0136</t>
  </si>
  <si>
    <t>Program zapošljavanja žena Općine Vrbanja 2</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</si>
  <si>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</si>
  <si>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UP.02.1.1.13.0137</t>
  </si>
  <si>
    <t>NISA - Nismo sami II</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</si>
  <si>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</si>
  <si>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UP.02.1.1.13.0138</t>
  </si>
  <si>
    <t>Žene u fokusu</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</si>
  <si>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</si>
  <si>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UP.02.1.1.13.0139</t>
  </si>
  <si>
    <t>Osnaživanje žena u lokalnoj zajednici - faza II</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</si>
  <si>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</si>
  <si>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UP.02.1.1.13.0140</t>
  </si>
  <si>
    <t>Želim raditi - želim pomoći - faza II</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</si>
  <si>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</si>
  <si>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UP.02.1.1.13.0141</t>
  </si>
  <si>
    <t>Zaželi bolji život u općini Magadenovac</t>
  </si>
  <si>
    <t>Općina Magadenovac</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</si>
  <si>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</si>
  <si>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UP.02.1.1.13.0142</t>
  </si>
  <si>
    <t>Zaželi - dobro svima</t>
  </si>
  <si>
    <t>Udruga za psiho-socijalne potrebe "Amadea"</t>
  </si>
  <si>
    <t>Projekt će zaposliti 10 žena pripadnica ciljane skupine u trajanju od 12 mjeseci za potrebe podrške i pomoći u kućanstvu te povećanje kvalitete života i životnih potreba kod 60 krajnjih korisnika.</t>
  </si>
  <si>
    <t>UP.02.1.1.13.0143</t>
  </si>
  <si>
    <t>Zaželi bolje!</t>
  </si>
  <si>
    <t>Udruga Inkluzivna kuća Zvono</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</si>
  <si>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</si>
  <si>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UP.02.1.1.13.0144</t>
  </si>
  <si>
    <t>Zaželi - Općina Trpinja II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</si>
  <si>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</si>
  <si>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UP.02.1.1.13.0145</t>
  </si>
  <si>
    <t>Pomoć u kući za starije i nemoćne osobe – faza 2</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</si>
  <si>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</si>
  <si>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UP.02.1.1.13.0146</t>
  </si>
  <si>
    <t>Dostojanstvena II - snagom dobra za starije i nemoćne</t>
  </si>
  <si>
    <t>Cilj projekta je ublažiti posljedice nezaposlenosti i doprinijeti smanjenju rizika od siromaštva 30 teže zapošljivih žena, te potaknuti socijalnu uključenost i povećati razinu kvalitete života 180 krajnjih korisnika na području Valpovštine.</t>
  </si>
  <si>
    <t>UP.02.1.1.13.0147</t>
  </si>
  <si>
    <t>Uključi se - faza II</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</si>
  <si>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</si>
  <si>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UP.02.1.1.13.0148</t>
  </si>
  <si>
    <t>Želim, radim</t>
  </si>
  <si>
    <t>Zajedničko vijeće općina Vukovar</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</si>
  <si>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</si>
  <si>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UP.02.1.1.13.0150</t>
  </si>
  <si>
    <t>Šjora za otok</t>
  </si>
  <si>
    <t>Lokalna akcijska grupa Mareta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</si>
  <si>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</si>
  <si>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UP.02.1.1.13.0151</t>
  </si>
  <si>
    <t>A1 via A2</t>
  </si>
  <si>
    <t>Centar LInk 2 EU</t>
  </si>
  <si>
    <t>Krapinsko-zagorska, Zadarska, Splitsko-dalmatinska</t>
  </si>
  <si>
    <t>Projektom će se odgovoriti na ključni problem nemogućnosti pristupa tržištu rada za 18 nezaposlenih žena koje će se zaposliti na poslovima pružanja usluga u zajednici za 108 osoba u nepovoljnom položaju u ruralnim područjima.</t>
  </si>
  <si>
    <t>UP.02.1.1.13.0152</t>
  </si>
  <si>
    <t>ŽeŽa - Žene za Zaželi</t>
  </si>
  <si>
    <t>Uduga Idemo dalje</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</si>
  <si>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</si>
  <si>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UP.02.1.1.13.0153</t>
  </si>
  <si>
    <t>Naše malo misto</t>
  </si>
  <si>
    <t>Centar za kreativni razvoj Vedri Dani</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</si>
  <si>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</si>
  <si>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UP.02.1.1.13.0154</t>
  </si>
  <si>
    <t>Pomozimo zajedno</t>
  </si>
  <si>
    <t>Općina Novigrad</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</si>
  <si>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8 žena koje će pružati usluge za najmanje 48 krajnjih korisnika.
</t>
  </si>
  <si>
    <t>UP.02.1.1.13.0155</t>
  </si>
  <si>
    <t>SOS pomoć</t>
  </si>
  <si>
    <t>Požeško-slavonska, Brodsko-posavska, Osječko-baranjska, Vukovarsko-srijemska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</si>
  <si>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</si>
  <si>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UP.02.1.1.13.0156</t>
  </si>
  <si>
    <t>ZAŽELI I ostvarimo bolje sutra</t>
  </si>
  <si>
    <t>Udruga osoba s intelektualnim teškoćama Radost</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</si>
  <si>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</si>
  <si>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UP.02.1.1.13.0157</t>
  </si>
  <si>
    <t>Zaželi, odvaži se i ostvari</t>
  </si>
  <si>
    <t>Udruga "Nazaret" Imotski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</si>
  <si>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</si>
  <si>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UP.02.1.1.13.0158</t>
  </si>
  <si>
    <t>Socijalno uključivanje kroz zapošljavanje žena u Cetinskom kraju</t>
  </si>
  <si>
    <t>Zajednica održivog razvoja ZORA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</si>
  <si>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</si>
  <si>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UP.02.1.1.13.0159</t>
  </si>
  <si>
    <t>Susjedska pomoć</t>
  </si>
  <si>
    <t>Kulturno društvo Laško Lug</t>
  </si>
  <si>
    <t xml:space="preserve">Provedbom projekta "Susjednska pomoć" će se osnažiti i unaprijediti radni potencijal 30 teže zapošljavanih žena i žena s nižom razinom obrazovanja, osposobljavanjem i zapošljavanjem u lokalnoj zajednici pružajući usluge "susjednske pomoći" za 180 krajnja korisnika. </t>
  </si>
  <si>
    <t>UP.02.1.1.13.0160</t>
  </si>
  <si>
    <t>Zaželi ženu z apomoć Primoštenu</t>
  </si>
  <si>
    <t>Općina Primošten</t>
  </si>
  <si>
    <t>Cilj projekta je povećati zapošljivost teže zapošljivih žena uz povećanje razine kvalitete života starijih osoba i osoba u nepovoljnom položaju na području općine Primošten. Kroz projekt će se zaposliti 5 teže zapošljivih žena na način da će skrbiti za 30 starijih osoba i osoba u nepovoljnom položaju.</t>
  </si>
  <si>
    <t>UP.02.1.1.13.0161</t>
  </si>
  <si>
    <t>Pomoć i sreća - faza II</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</si>
  <si>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</si>
  <si>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UP.02.1.1.13.0162</t>
  </si>
  <si>
    <t>Zajedno u starosti</t>
  </si>
  <si>
    <t>Dobrovoljno vatrogasno društvo Podgorač</t>
  </si>
  <si>
    <t>Kroz ovaj projekt provest će se obrazovanje 10 žena. Obrazovanje obuhvaća i prektični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o 6 korisnika. Svaki krajnji korisnik ostvaruje pravo na higijenske potrepštine u iznosu od 50,00 kn za potrebe pružanja usluga.</t>
  </si>
  <si>
    <t>UP.02.1.1.13.0164</t>
  </si>
  <si>
    <t>Uključimo ih u društvo - faza II</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</si>
  <si>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</si>
  <si>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UP.02.1.1.13.0166</t>
  </si>
  <si>
    <t>Zaželi - radi i ostvari u Valpovu 2</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</si>
  <si>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</si>
  <si>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UP.02.1.1.13.0167</t>
  </si>
  <si>
    <t>I nama je pomoć potrebna</t>
  </si>
  <si>
    <t>Našički cvijet - udruga osoba s invaliditetom Našice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</si>
  <si>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</si>
  <si>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UP.02.1.1.13.0168</t>
  </si>
  <si>
    <t>Zaželi - Regoč</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</si>
  <si>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</si>
  <si>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UP.02.1.1.13.0169</t>
  </si>
  <si>
    <t>Zaželi za Općinu Udbina</t>
  </si>
  <si>
    <t>Općina Udbina</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</si>
  <si>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</si>
  <si>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UP.02.1.1.13.0170</t>
  </si>
  <si>
    <t>Zaželi dobro bližnjemu!</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</si>
  <si>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</si>
  <si>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UP.02.1.1.13.0171</t>
  </si>
  <si>
    <t>Zaželi bolji život u Općini Čeminac</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</si>
  <si>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</si>
  <si>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UP.02.1.1.13.0172</t>
  </si>
  <si>
    <t>ZAŽELI 2 - Program zapošljavanja žena na području Općine Bogdanovci</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</si>
  <si>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</si>
  <si>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UP.02.1.1.13.0173</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</si>
  <si>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</si>
  <si>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UP.02.1.1.13.0174</t>
  </si>
  <si>
    <t>Uz tebe sam</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</si>
  <si>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</si>
  <si>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UP.02.1.1.13.0175</t>
  </si>
  <si>
    <t>Zaželi pomoć za starije osobe u Donjem Miholjcu</t>
  </si>
  <si>
    <t>Hrvatski Crveni križ, Gradsko društvo Crvenog križa Donji Miholjac</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</si>
  <si>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</si>
  <si>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UP.02.1.1.13.0176</t>
  </si>
  <si>
    <t>Zaželi - za bolje sutra</t>
  </si>
  <si>
    <t>Grad Kutjevo</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</si>
  <si>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</si>
  <si>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UP.02.1.1.13.0177</t>
  </si>
  <si>
    <t>Zaželi posao - prihvati izazov! II. faza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</si>
  <si>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</si>
  <si>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UP.02.1.1.13.0178</t>
  </si>
  <si>
    <t>Zrinskom od srca</t>
  </si>
  <si>
    <t>Dobrovoljno vatrogasno društvo Zrinski Topolovac</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</si>
  <si>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</si>
  <si>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UP.02.1.1.13.0179</t>
  </si>
  <si>
    <t>Zaželi u Ludbregu</t>
  </si>
  <si>
    <t>Razvojna udruga Ludbreg</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</si>
  <si>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</si>
  <si>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UP.02.1.1.13.0180</t>
  </si>
  <si>
    <t>Zajednička budućnost</t>
  </si>
  <si>
    <t>Hrvatski Crveni križ, Gradsko društvo Crvenog križa Delnice</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</si>
  <si>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</si>
  <si>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UP.02.1.1.13.0181</t>
  </si>
  <si>
    <t>Zaposlena i aktivna</t>
  </si>
  <si>
    <t>Udruga Romski nacionalni forum</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</si>
  <si>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</si>
  <si>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UP.02.1.1.13.0183</t>
  </si>
  <si>
    <t>Zaželi bolje sutra</t>
  </si>
  <si>
    <t xml:space="preserve">Općina Končanica </t>
  </si>
  <si>
    <t>bjelovarsko-bilogorska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</si>
  <si>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</si>
  <si>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UP.02.1.1.13.0184</t>
  </si>
  <si>
    <t>Novi početak - faza II</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</si>
  <si>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</si>
  <si>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UP.02.1.1.13.0185</t>
  </si>
  <si>
    <t>Vratimo im osmijeh</t>
  </si>
  <si>
    <t>Udruga veterana 3. gardijske brigade "Kune" Đakovo</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</si>
  <si>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</si>
  <si>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UP.02.1.1.13.0187</t>
  </si>
  <si>
    <t>Zaželi dostojanstven život u Daruvaru</t>
  </si>
  <si>
    <t>Grad Daruvar</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</si>
  <si>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</si>
  <si>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UP.02.1.1.13.0188</t>
  </si>
  <si>
    <t>ZaŽeli za MS</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</si>
  <si>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</si>
  <si>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UP.02.1.1.13.0189</t>
  </si>
  <si>
    <t>Bolji dani</t>
  </si>
  <si>
    <t>Udruga Bardi za poboljšanje kvalitete života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</si>
  <si>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</si>
  <si>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UP.02.1.1.13.0190</t>
  </si>
  <si>
    <t>Program zapošljavanja žena Općina Bošnjaci 2</t>
  </si>
  <si>
    <t>Projekt će unaprijediti radni potencijal 25 nezaposlenih žena prijavljenih u evidenciji HZZ-a s područja Općine Bošnjaci zapošljavanjem u lokalnoj zajednici čime će ublažiti posljedice njihove nezaposlenosti i rizika od siromaštva te ujedno potaknuti socijalnu uključenost i povećati razinu kvalitete života i 150 krajnjih korisnika.</t>
  </si>
  <si>
    <t>UP.02.1.1.13.0191</t>
  </si>
  <si>
    <t>Aktivne u zajednici - faza II</t>
  </si>
  <si>
    <t>Projektom će se zaposliti 10 teže zapošljivih žena i žena s najviše završenim srednjoškolskim obrazovanjem u lokalnoj zajednici, odnosno u općini Štitar na poslovima pružanja potpore i podrške starijim osobama i osobama u nepovoljnom položaju čime će se doprinijeti socijalnoj uključenosti i podizanju kvalitete života minimalno 60 kranjih korisnika projekta te će se obrazovanjem 10 zaposlenih žena podići razina znanja i vještine i osnažiti njihov radni potencijal.</t>
  </si>
  <si>
    <t>UP.02.1.1.13.0192</t>
  </si>
  <si>
    <t>Zapošljavanjem do socijalnog uključivanja u život zajednice</t>
  </si>
  <si>
    <t>Hrvatski Crveni križ, Gradsko društvo Crvenog križa Zagreb</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</si>
  <si>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</si>
  <si>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UP.02.1.1.13.0193</t>
  </si>
  <si>
    <t>Žene za žene</t>
  </si>
  <si>
    <t>Hrvatski forum protiv raka dojke Europa Donna</t>
  </si>
  <si>
    <t>Projektom "Žene za žene" stručno će se osposobiti 15 žena pripadnica marginaliziranih skupina na tržištu rada kako bi pružale pomoć u kući i pratnju na liječenje 90 žena posebno ranjive skupine oboljelih od malignih bolesti. Ciljna skupina će se za ove poslove osposobiti formalnom edukacijom ali i posebnim edukacijskim programom specifičnim za potrebe krajnjih korisnica.</t>
  </si>
  <si>
    <t>UP.02.1.1.13.0194</t>
  </si>
  <si>
    <t>Radim i pomažem!</t>
  </si>
  <si>
    <t>Udruga žena Pavenka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</si>
  <si>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siro-maštva,te ujedno potaknuti socijalnu uključenost i povećati razinu kvalitete života krajnjih korisnika na području općine Brinje.</t>
  </si>
  <si>
    <t>UP.02.1.1.13.0195</t>
  </si>
  <si>
    <t>Zaželi i zaposli se - II faza</t>
  </si>
  <si>
    <t>Udruga hrvatskih branitelja i invalida Domovinskog rata Općine Rugvica</t>
  </si>
  <si>
    <t>Projektom "Zaželi i zaposli se - II faza" zaposlit će se 4 žene s otežanim pristupom tržištu rada koje će pružati potporu i podršku za 24 krajnja korisnika u nepovoljnom položaju na području Općine Rugvica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 Vrijednost projekta je 371.463,92 kn, a traje 18 mj.</t>
  </si>
  <si>
    <t>UP.02.1.1.13.0196</t>
  </si>
  <si>
    <t>Zaželi! Grubišno Polje</t>
  </si>
  <si>
    <t xml:space="preserve">Grad Grubišno Polje </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</si>
  <si>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</si>
  <si>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UP.02.1.1.13.0197</t>
  </si>
  <si>
    <t>Zaželi posao - Čini dobro</t>
  </si>
  <si>
    <t>Udruga osoba s invaliditetom Grada Požege i Požeško-slavonske županije</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</si>
  <si>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</si>
  <si>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UP.02.1.1.13.0198</t>
  </si>
  <si>
    <t>Zaželi - žene za zajednicu</t>
  </si>
  <si>
    <t>Udruga za integraciju glazbene kulture mladih "Starci 2001"</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</si>
  <si>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</si>
  <si>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UP.02.1.1.13.0199</t>
  </si>
  <si>
    <t>Zaželi za Pokupsko</t>
  </si>
  <si>
    <t>Udruga Kupa rijeka života</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</si>
  <si>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</si>
  <si>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UP.02.1.1.13.0200</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</si>
  <si>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</si>
  <si>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UP.02.1.1.13.0201</t>
  </si>
  <si>
    <t>Vrijeme je za osmijeh</t>
  </si>
  <si>
    <t>Koordinacija udruga proisteklih iz Domovinskog rata grada Vukovara</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</si>
  <si>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</si>
  <si>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UP.02.1.1.13.0202</t>
  </si>
  <si>
    <t>Udruga obitelji poginulih, umrlih i nestalih hrvatskih branitelja Domovinskog rada</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</si>
  <si>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</si>
  <si>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UP.02.1.1.13.0203</t>
  </si>
  <si>
    <t>Pružimo pomoć za lakši život</t>
  </si>
  <si>
    <t>Udruga invalida Koprivničko-križevačke županije</t>
  </si>
  <si>
    <t>koprivničko-križevačka</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</si>
  <si>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</si>
  <si>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UP.02.1.1.13.0204</t>
  </si>
  <si>
    <t>Zaželi u Kalima</t>
  </si>
  <si>
    <t>Općina Kali</t>
  </si>
  <si>
    <t>Kroz projekt Zaželi u Kalima će se unaprijediti radni potencijal 5 teže zapošljivih žena, kroz pohađanje edukacija i zapošljavanje na period od 12 mjeseci, čime će postati konkurentnije na tržištu rada. Također, projektom će se doprinijeti socijalnom uključivanju 30 starijih osoba i osoba u nepovoljnom položaju s područja otočke Općine Kali na način da će im zaposlene žene pružiti adekvatnu potrebnu pomoć u svakodnevnim aktivnostima.</t>
  </si>
  <si>
    <t>UP.02.1.1.13.0205</t>
  </si>
  <si>
    <t>Zaželi još jednom u Petrijevcima!</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</si>
  <si>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</si>
  <si>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UP.02.1.1.13.0206</t>
  </si>
  <si>
    <t>Program zapošljavanja žena u Velikom Trojstvu</t>
  </si>
  <si>
    <t xml:space="preserve">Pomoć u kući starijim osobama Općine Veliko Trojstvo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</si>
  <si>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</si>
  <si>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UP.02.1.1.13.0207</t>
  </si>
  <si>
    <t>Želim raditi i pomoći</t>
  </si>
  <si>
    <t>Kroz projket "Zaželi" zaposlilo bi se 45 žena koje se nalaze u nepovoljnom položaju na tržištu rada sa zadatkom da na području grada Belišća i progradskih naselja skrbe o starijima i nemoćnima (u ugroženim kućanstvima). Time bi se utjecalo, kako na poticanje zapošljavanja posebnih skupina nezaposlenih žena, tako i na poboljšanje životnih uvjeta starijih osoba koje se teško skrbe o sebi o sebi i vlastitom domaćinstvu. Predviđeno trajanje projekta je 15 mjeseci, a provodi se u partnerstvu s Hrvatskim zavodom za zapošljavanje te Centrom za socijalnu skrb Valpovo.</t>
  </si>
  <si>
    <t>UP.02.1.1.13.0208</t>
  </si>
  <si>
    <t>ZAŽELI II - Općina Nuštar</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</si>
  <si>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</si>
  <si>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UP.02.1.1.13.0209</t>
  </si>
  <si>
    <t>ZAŽELI i (P) Ostani zaposlena žena II - projekt zapošljavanja žena na području opoćine Erdut</t>
  </si>
  <si>
    <t>Projekt je usmjeren na osnaživanje i unaprjeđenje radnog potencijala teže zapošljivih žena zapošljavanjem u lokalnoj zajednici, čime će se ublažiti posljedice njihove nezaposlenosti i rizik od siromaštva, ali i unaprijediti kvaliteta života krajnjih korisnika. Gospodarska kriza, nepostojanja radnih mjesta rezultira negativnim demografskim trendovima, socijalnom isključenošću ranjivih skupina i naposljetku odumiranjem ruralnih područja. Ovim projektom će se povećati</t>
  </si>
  <si>
    <t>UP.02.1.1.13.0210</t>
  </si>
  <si>
    <t>Želim Napredovati</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</si>
  <si>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</si>
  <si>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UP.02.1.1.13.0211</t>
  </si>
  <si>
    <t>Pokloni mi osmijeh II</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</si>
  <si>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</si>
  <si>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UP.02.1.1.13.0212</t>
  </si>
  <si>
    <t>Povećanje kvalitete života osoba u nepovoljnom položaju u lokalnoj zajednici - faza II</t>
  </si>
  <si>
    <t>Cilj projekta je povećati kvalitetu života stanovnicima starijim od 65 godina s područja općine Staro Petrovo selo kroz pružanje socijalne usluge pomoći u kući. Pomoć u kući ostvarit će 90 najpotrebitijih. Kroz projekt će se također zaposliti 15 educiranih njegovateljica koje pripadaju skupini osoba u riziku. Na taj način spriječit će se socijalna isključenost dviju naugroženijih skupina na području općine SPS i omogućiti im se dostojanstven život kakav zaslužuju.</t>
  </si>
  <si>
    <t>UP.02.1.1.13.0214</t>
  </si>
  <si>
    <t>Zaželi - program zapošljavanja žena - Zagreb</t>
  </si>
  <si>
    <t>Edukacijska udruga za društveno poduzetništvo "Znam"</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</si>
  <si>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</si>
  <si>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UP.02.1.1.13.0215</t>
  </si>
  <si>
    <t>Ja iz ove zemlje ne idem br. 2</t>
  </si>
  <si>
    <t>Provedbom projekta "Ja iz ove zemlje ne idem br.2" će se osnažiti i unaprjediti radni potencijal 15 teže zapošljivih žena s nižom razinom obrazovanja, zapošljavanjem na teritoriju općina Zažablje, Slivno i Pojezerje, te grada Metkovića, koje će ublažiti posljedice njihove nezaposlenosti i rizika od siromaštva, te također povećati socijalnu uključenost i razinu kvalitete života starijih osoba i osoba u nepovoljnom položaju na području doline Neretve.</t>
  </si>
  <si>
    <t>UP.02.1.1.13.0216</t>
  </si>
  <si>
    <t>Uključivanje žena u nepovoljnom položaju na tržištu rada</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</si>
  <si>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</si>
  <si>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UP.02.1.1.13.0217</t>
  </si>
  <si>
    <t>Uključi me!</t>
  </si>
  <si>
    <t>UP.02.1.1.13.0218</t>
  </si>
  <si>
    <t>Želim - pomoć dijelim II</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</si>
  <si>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</si>
  <si>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UP.02.1.1.13.0219</t>
  </si>
  <si>
    <t>Budi aktivna II</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</si>
  <si>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</si>
  <si>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UP.02.1.1.13.0220</t>
  </si>
  <si>
    <t>Zaželi - podrška lokalnoj zajednici</t>
  </si>
  <si>
    <t>Zagrebačka, Osječko-baranjska, Grad Zagreb, Splitsko-dalmatinska</t>
  </si>
  <si>
    <t xml:space="preserve">Projektom će se zaposliti deset žena nižeg stupnja obrazovanja u tri regije s evidentiranom najvišom stopom nezaposlenosti koje će pružati uslugu pomoći u domaćinstvu krajnjim korisnicima koji će biti izabrani u suradnji sa nadležnim Centrom za socijalnu skrb. Prednost pri pzapošljavanju imat će žene pripadnice ranjivih skupina, a krajnji korisnici ( oko 80) bit će osobe u riziku od siromaštva i socijalne isključenosti, čime će se poboljšati kvaliteta života i smanjiti socijalna isključenost obje kategroije korisnika. </t>
  </si>
  <si>
    <t>UP.02.1.1.13.0221</t>
  </si>
  <si>
    <t>Zaželimo zajedno</t>
  </si>
  <si>
    <t>Općina Cernik</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</si>
  <si>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</si>
  <si>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UP.02.1.1.13.0222</t>
  </si>
  <si>
    <t>Zapošljavanjem žena do boljitka u lokalnoj zajednici</t>
  </si>
  <si>
    <t xml:space="preserve">Zapošljavanjem žena do boljitka u lokalnoj zajednici - projekt je koji doprinosi Općem i Specifičnom cilju Poziva jer je usmjeren na zapošljavanje 3 prethodno nezaposlen pripadnice ranjivih skupina koje će pružiti usluge pomoći u kući i podrške za minimalno 18 krajnjih korisnika koji su starije osobe ili osobe u nepovoljnom položaju. Kroz navedeno se doprinosi poboljšanju kvalitete života svih dionika projekta koji spadaju u najranjivije i najugroženije društvene skupine. </t>
  </si>
  <si>
    <t>UP.02.1.1.13.0223</t>
  </si>
  <si>
    <t>Želim dostojanstvenu starost</t>
  </si>
  <si>
    <t>Općina Hrašćina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</si>
  <si>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</si>
  <si>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UP.02.1.1.13.0224</t>
  </si>
  <si>
    <t>Zaželi - 6 x 6 za zlatnih 36</t>
  </si>
  <si>
    <t>Hrvatski Crveni križ, Općinsko društvo Crvenog križa Vojnić</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</si>
  <si>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</si>
  <si>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UP.02.1.1.13.0225</t>
  </si>
  <si>
    <t>Bit ću ti prijatelj</t>
  </si>
  <si>
    <t>Prvi klaster žena poduzetnica RH " KOLO - Kako osnažiti lokalno okruženje"</t>
  </si>
  <si>
    <t>Na području provedbe projekta Grada Sinja i Cetinskog kraja projektom se planira zapošljavanje 15 žena pripadnica ciljnih skupina koje će biti educirane za rad sa osobama u nepovoljnom položaju i starijim osobama kojima će poboljšati kvalitetu života, te će im učiniti dostupnima usluge od važnosti za osnovne standarde života dostojne čovjeka. Svaka žena će imati 6 krajnjih korisnika ukupno 90, kroz projekat će se raditi na osnaživanju žena, njihovoj konkurentnosti i edukaciji, te senzibilnosti javnosti za probleme starijih i nemoćnih osoba kojima je nekad potreban "samo prijatelj".</t>
  </si>
  <si>
    <t>UP.02.1.1.13.0226</t>
  </si>
  <si>
    <t>Uključivanjem do zapošljavanja</t>
  </si>
  <si>
    <t>Matica umirovljenika Općine Darda</t>
  </si>
  <si>
    <t>Predmetnim projektom na 12 mjeseci će se zaposliti 10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60 krajnjih korisnika, starijih osoba, invalida i osoba u nepovoljnom položaju s područja općine Darda (naselja Darda, Mece, Uglješ i Švajcarnica).</t>
  </si>
  <si>
    <t>UP.02.1.1.13.0227</t>
  </si>
  <si>
    <t>Zajedno u najboljim godinama</t>
  </si>
  <si>
    <t>Europski dom Vukovar</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</si>
  <si>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</si>
  <si>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UP.02.1.1.13.0229</t>
  </si>
  <si>
    <t>Sa vama</t>
  </si>
  <si>
    <t>Udruga "Naše ognjište"</t>
  </si>
  <si>
    <t xml:space="preserve">Provedbom projekta "Sa vama" ostvaruje se uključivanje u tržište rada ugrožene skupine žena, sa sniženom mogućnosti zapošljavanja ,te će se doprinijeti razvoju njihovog radnog potencijala kroz edukaciju i usavršavanje s ciljem povećanja konkurentnosti pri budućem zapošljavanju. Zapošljavanjem se osigurava vlastita egzistencija, uvećava se prihod domaćinstva i raste životni standard, te se razvija povećanje socijalne uključenosti i osjećaj vrijednosti kod žena. Zapošljavanjem bi se izbjegle negativne ekonomske i psihosocijalne posljedice dugotrajne nezaposlenosti što bi utjecalo na podizanje kvalitete života. Naime, cilj projekta je da se kroz radnu aktivnost žena poveća kvaliteta života krajnjih korisnika, tj. starijih osoba i osoba u nepovoljnom položaju. </t>
  </si>
  <si>
    <t>UP.02.1.1.13.0230</t>
  </si>
  <si>
    <t>ZAŽELI za Općinu Krapinske Toplice</t>
  </si>
  <si>
    <t>Općina Krapinske Toplice</t>
  </si>
  <si>
    <t>Kroz projekt će se zaposliti 5 teže zapošljivih žena na način da će skrbiti za 30 starijih osoba i osoba u nepovoljnom položaju. 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t>
  </si>
  <si>
    <t>UP.02.1.1.13.0231</t>
  </si>
  <si>
    <t>ZAŽELI biti zaposlena žena</t>
  </si>
  <si>
    <t>Općina Bednja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</si>
  <si>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</si>
  <si>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UP.02.1.1.13.0232</t>
  </si>
  <si>
    <t>Udruga umirovljenika Krešimirova grada Šibenik</t>
  </si>
  <si>
    <t>Projektom - „Zaželi bolji život“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Šibenika.</t>
  </si>
  <si>
    <t>UP.02.1.1.13.0233</t>
  </si>
  <si>
    <t>Mladi za stare</t>
  </si>
  <si>
    <t>Udruga „Stup“</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</si>
  <si>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</si>
  <si>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UP.02.1.1.13.0234</t>
  </si>
  <si>
    <t>ZAŽELI za Udrugu "Učiona tradicije i kreativnosti"</t>
  </si>
  <si>
    <t>Udruga „Učiona tradicije i kreativnosti“</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</si>
  <si>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</si>
  <si>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UP.02.1.1.13.0235</t>
  </si>
  <si>
    <t>Nauči i pruži potporu u lokalnoj zajednici 2</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</si>
  <si>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</si>
  <si>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UP.02.1.1.13.0236</t>
  </si>
  <si>
    <t>Zaželi bolji život u Općini Trnava</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</si>
  <si>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</si>
  <si>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UP.02.1.1.13.0237</t>
  </si>
  <si>
    <t>Pomoć je moć</t>
  </si>
  <si>
    <t>Općina Legrad</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</si>
  <si>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</si>
  <si>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UP.02.1.1.13.0238</t>
  </si>
  <si>
    <t>Učim - radim - pomažem II</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</si>
  <si>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</si>
  <si>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UP.02.1.1.13.0239</t>
  </si>
  <si>
    <t>Žena na prvom mjestu</t>
  </si>
  <si>
    <t>Udruga hrvatskih branitelja liječenih od posttraumatskog stresnog poremećaja Grada Zagreba</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</si>
  <si>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na način da će skrbiti za 30 starijih osoba i osoba u nepovoljnom položaju.</t>
  </si>
  <si>
    <t>UP.02.1.1.13.0240</t>
  </si>
  <si>
    <t>Bedem ljubavi</t>
  </si>
  <si>
    <t>Športsko ribolovna udruga branitelja Domovinskog rata Trešnjevka "Jura Jarunski"</t>
  </si>
  <si>
    <t>UP.02.1.1.13.0241</t>
  </si>
  <si>
    <t>Zaželi Ludbreg</t>
  </si>
  <si>
    <t>Grad Ludbreg</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</si>
  <si>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</si>
  <si>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UP.02.1.1.13.0242</t>
  </si>
  <si>
    <t>Sretnija starost 2</t>
  </si>
  <si>
    <t>Žene su teže zapošljiva skupina na tržištu rada, pogotovo žene iz ruralnih područja s nižim stupnjem obrazovanja te koje pripadaju nekoj od teže zapošljivih skupina. Cilj ovog projekta je povećati zapošljivost teže zapošljivih žena s nižom razinom obrazovanja (njih 15) uz povećanje razine kvalitete života starijih osoba i osoba u nepovoljnom položaju (min, 80) na širem drniškom području. Projekt će provesti udruga u partnerstvu s HZZ-om te CZSS Drniš kroz zapošljavanje i osposobljavanje ciljne skupine te organiziranje podrške i potpore starijim osobama i osobama u nepovoljnom položaju.</t>
  </si>
  <si>
    <t>UP.02.1.1.13.0243</t>
  </si>
  <si>
    <t>Projekt zapošljavanja žena kroz pomoć starijima i nemoćnima II</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</si>
  <si>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</si>
  <si>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UP.02.1.1.13.0244</t>
  </si>
  <si>
    <t>Program zapošljavanja žena u općinama Davor, Dragalić i Vrbje II</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</si>
  <si>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</si>
  <si>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UP.02.1.1.13.0245</t>
  </si>
  <si>
    <t>Zaželi za gluhe i nagluhe Šibensko-kninske županije</t>
  </si>
  <si>
    <t>Cilj projekta je zaposliti 5 teže zapošljivih žena sa područja Šibensko-kninske županije koje će se brinuti o 30 krajnjih korisnika (stari i nemoćni).</t>
  </si>
  <si>
    <t>UP.02.1.1.13.0246</t>
  </si>
  <si>
    <t>Pomoć lokalne zajednice za ugodno življenje osoba treće dobi - faza II</t>
  </si>
  <si>
    <t xml:space="preserve">Projektom Pomoć lokalne zajednice za ugodno življenje osoba treće dobi - faza II bit će zaposleno 30 žena pripadnica ciljane skupine u Općini Lekenik. Projektnim aktivnostima bit će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mjeeci, provodit će ga Općina Lekenik s partnerima HZZ PU Sisak, te Centrom za socijalnu skrb Sisak. </t>
  </si>
  <si>
    <t>UP.02.1.1.13.0247</t>
  </si>
  <si>
    <t>Radim, pomažem, uim - II faza</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</si>
  <si>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</si>
  <si>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UP.02.1.1.13.0248</t>
  </si>
  <si>
    <t>Zajedno do socijalne integracije</t>
  </si>
  <si>
    <t>Projekt zapošljava 25 nezaposlenih žena s najviše završenim srednjoškolskim obrazovanjem čime im se smanjuje rizik od siromaštva, povećava njihovu socijalnu uključenosti i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</si>
  <si>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UP.02.1.1.13.0249</t>
  </si>
  <si>
    <t>Susjedska pomoć u Baranji</t>
  </si>
  <si>
    <t>Provedbom projekta "Susjedska pomoć u Baranji" će se osnažiti i unaprijediti radni potencijal 42 teže zapošljivih žena i žena s nižom razinom obrazovanja, osposobljavanjem i zapošljavanjem u ruralnoj lokalnoj zajednici pružajući usluge „susjedske pomoći“ za 252 krajnja korisnika.</t>
  </si>
  <si>
    <t>UP.02.1.1.13.0250</t>
  </si>
  <si>
    <t>Zaželi I.N.F.O. - integraciju, napredovanje, fokus, osnaživanje!</t>
  </si>
  <si>
    <t>Udruga mladih "Info" Našice</t>
  </si>
  <si>
    <t>Projektni prijedlog obuhvaća zapošljavanje 15 žena iz evidencije HZZ-a s najvišom razinom SSS na 12 mjeseci,koje će zapošljavanjem ostvariti vlastitu socijalnu uključenost,smanjiti stopu nezaposlenosti i izbjeći rizik od siromaštva.Adekvatnim obrazovanjem i stručnim usavršavanjem u skladu s potrebama tržišta rada osnažiti će se radni potencijal žena i ojačati njihov konkurentski položaj.</t>
  </si>
  <si>
    <t>UP.02.1.1.13.0251</t>
  </si>
  <si>
    <t>Zaželi posao - pruži podršku 2</t>
  </si>
  <si>
    <t>Projekt Zaželi posao - pruži podršku 2 provodi Udruga osoba s invaliditetom Loco Moto Slavonski Brod u partnerstvu sa HZZ PU Slavonski Brod, Centrom za socijalnu skrb Slavonski Brod, a ima za cilj zaposliti 18 teže zapošljivih žena, unaprijediti radni potencijal i osnažiti iz za tržište rada te pružanjem potpore i podrške povećati razinu kvalitete života i socijalnu uključenost osoba s invaliditetom te osoba starije životne dobi.</t>
  </si>
  <si>
    <t>UP.02.1.1.13.0252</t>
  </si>
  <si>
    <t>Zaželi II - Grad Ogulin</t>
  </si>
  <si>
    <t>Grad Ogulin</t>
  </si>
  <si>
    <t>U Gradu Ogulin provedbom projekta Zaželi II - Grad Ogulin ukupne vrijednosti 2.300.400,00 kuna u trajanju od 18 mjeseci povećat će socijalnu uključenost i osnažiti radni potencijal zapošljavanjem 25 žena najranjivijih skupina te će im se obrazovanjem i osposobljavanjem 22 žene omogućiti pristup trajnijem zapošljavanju i tržištu rada te unaprijediti njihovu kvalitetu života kao i krajnjih 160 korisnika pomoći i potpore.</t>
  </si>
  <si>
    <t>UP.02.1.1.13.0253</t>
  </si>
  <si>
    <t>Zaželi - Sveti Filip i Jakov - Faza II</t>
  </si>
  <si>
    <t>Projekt Zaželi – Sveti Filip i Jakov – Faza II ima za cilj zapošljavanje 5 žena u nepovoljnom položaju s područja općine Sveti Filip i Jakov koje će pružati podršku i pomoć u kući za 30 korisnika. Krajnji korisnici su osobe u starijoj životnoj dobi, osobe u nepovoljnom položaju ili osobe s invaliditetom koje žive u teže dostupnim i slabije naseljenim ruralnim područjima. Kroz projekt će se provesti i aktivnost obrazovanje/osposobljavanje žena kako bi žene nakon završetka projekta bile što konkurentnije na tržištu rada.</t>
  </si>
  <si>
    <t>UP.02.1.1.13.0254</t>
  </si>
  <si>
    <t>Pomoć u kući za naše starije i nemoćne osobe</t>
  </si>
  <si>
    <t>Općina Matulji</t>
  </si>
  <si>
    <t>projekt omogućuje dugotrajno nezaposlenim ženama mogućnost zapošljavanja i pohađanja obrazovnih programa kako bi istekom zaposlenja imale mogućnost većeg konkuriranja na tržištu i pronalaska posla. Provedba ovog projekta omogućuje starijim osobama potrebnu skrb i pomoć u kući.</t>
  </si>
  <si>
    <t>UP.02.1.1.13.0256</t>
  </si>
  <si>
    <t>Zaželi - Bjelovar</t>
  </si>
  <si>
    <t>Projektom će se pridonijeti borbi protiv siromaštva i smanjenja nezaposlenosti žena u nepovoljnom položaju na tržištu rada na području grada Bjelovara s naglaskom na teško dostupna, ruralna područja. Projektom će se omogućiti pristup zapošljavanju i tržištu rada osnaživanjem i unapređenjem radnog potencijala za 50 žena pripadnica ciljane skupine, a koje će pridonijeti jačanju socijalne uključenosti i povećanju razine kvalitete života te prevenciji institucionalizacije za 300 starijih osoba i osoba u nepovoljnom položaju u lokalnoj zajednici.</t>
  </si>
  <si>
    <t>UP.02.1.1.13.0257</t>
  </si>
  <si>
    <t>Žene kao stup društva</t>
  </si>
  <si>
    <t>Udruga Ivana Perkovca - za očuvanje kajkavske ikavice i promicanje zavičajne kulturne baštine</t>
  </si>
  <si>
    <t>Cilj projekta je smanjiti nezaposlenost teže zapošljivih žena uz povećanje razine kvalitete života starijih osoba i osoba u nepovoljnom položaju na</t>
  </si>
  <si>
    <t>UP.02.1.1.13.0258</t>
  </si>
  <si>
    <t>Zajedništvo i ljubav</t>
  </si>
  <si>
    <t>Domovinska i iseljenička zajednica</t>
  </si>
  <si>
    <t>Cilj projekta je povećati zapošljivost teže zapošljivih žena uz povećanje razine kvalitete života starijih osoba i osoba u nepovoljnom položaju na području grada Zagreba i Zagrebačke županije. Kroz projekt će se zaposliti 6 teže zapošljivih žena na način da će skrbiti za 36 starijih osoba i osoba u nepovoljnom položaju.</t>
  </si>
  <si>
    <t>UP.02.1.1.13.0259</t>
  </si>
  <si>
    <t>Zaželi za Šibensko-kninsku županiju</t>
  </si>
  <si>
    <t>Udruga za promicanje kulture i umjetnosti Oksid</t>
  </si>
  <si>
    <t>Cilj projekta je zaposliti 5 teže zapošljivih žena sa područja Šibensko-kninske županije te grada Šibenika (naselje Ražine) koje će se brinuti o 30
krajnjih korisnika (stari i nemoćni).</t>
  </si>
  <si>
    <t>UP.02.1.1.13.0260</t>
  </si>
  <si>
    <t>Radišni izadovoljni</t>
  </si>
  <si>
    <t>Udruga cerebralne i dječje paralize doline Neretve Leptirići</t>
  </si>
  <si>
    <t>Projekt će omogućiti pristup obrazovanju i tržištu ženama pripadnicama ranjivih skupina s područja Metkovića. provedbom projekta će se doprinijeti prevenciji prerane institucionalizacije starijih i nemoćnih osoba, socijalizaciji, olakšanju života u vlastitim domaćinstvima. Potaknuti će se međugeneracijska solidarnost, socijalna uključenost.</t>
  </si>
  <si>
    <t>UP.02.1.1.13.0261</t>
  </si>
  <si>
    <t>Ne zboravimo one koji zaboravljaju</t>
  </si>
  <si>
    <t>Zaklada Ivanova kuća</t>
  </si>
  <si>
    <t>Ovaj projekt adresira na gorući problem visoke stope nezaposlenosti te je stoga cilj projekta upravo osnažiti radni potencijal za 10 nezaposlenih žena koje pripadaju teže zapošljivim i ranjivim skupinama na tržištu rada s naglaskom na starije od 50 godina i s najviše srednjoškolskim obrazovanjem sa ruralnog područja zapošljavanjem u lokalnoj zajednici što će pružanjem potpore i podrške ujedno potaknuti završenim socijalnu uključenost i povećati razinu kvalitete života 60 krajnjih korisnika.</t>
  </si>
  <si>
    <t>UP.02.1.1.13.0262</t>
  </si>
  <si>
    <t>Želim raditi i bolje živjeti - Zaželi faza II</t>
  </si>
  <si>
    <t>Projektom će se na 12 mj. zaposliti 30 pripadnica ciljne skupine koje će se osposobiti na način da to unaprijedi njihov radni potencijal što bi ublažilo posljedice visoke nezaposlenosti, rizika od siromaštva i socijalne isključenosti. Ujedno će se pružanjem potpore u kućanstvu potaknuti socijalna uključenost i povećanje kvalitete života 180 korisnika s područja općine Darda (naselja Darda, Mece, Uglješ i Švajcarnica) i općine Draž</t>
  </si>
  <si>
    <t>UP.02.1.1.13.0263</t>
  </si>
  <si>
    <t>I oni su dio nas</t>
  </si>
  <si>
    <t>Udruga tjelesnih invalida Virovitičko-podravske županije</t>
  </si>
  <si>
    <t>Cilj projekta je zaposliti 10 nezaposlenih žena s područja Virovitičko-podravske županije tijekom 12 mjeseci u svrhu pružanja pomoći i podrške za 60 starijih osoba i osoba u nepovoljnom položaju pri obavljanju svakodnevnih aktivnosti. Stečeno iskustvo i programi osposobljavanja koje će zaposlene žene pohađati utjecat će na jačanje njihovog radnog potencijala i povećati mogućnost za daljnje zapošljavanje. Jedna osoba bit će zaposlena na mjesto voditelja projekta tijekom cjelokupne provedbe projekta koja traje 16 mjeseci.</t>
  </si>
  <si>
    <t>UP.02.1.1.13.0266</t>
  </si>
  <si>
    <t>Još jednom zaželi na području općine Garčin</t>
  </si>
  <si>
    <t>Kulturno-umjetničko društvo "Vjekoslav Klaić" Garčin</t>
  </si>
  <si>
    <t>Kroz program "Još jednom zaželi na području općine Garčin" zaposlilo bi se 15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</si>
  <si>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UP.02.1.1.13.0268</t>
  </si>
  <si>
    <t>Zajedno</t>
  </si>
  <si>
    <t>Kulturno društvo Prosvjeta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</si>
  <si>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ugovornom tjelu).</t>
  </si>
  <si>
    <t>UP.02.1.1.13.0269</t>
  </si>
  <si>
    <t>Naša zajednica i mi</t>
  </si>
  <si>
    <t>Zajednica Roma Hrvatske - Romski san</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</si>
  <si>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romske nacionalne manjine na način da će skrbiti za 30 starijih osoba u nepovoljnom položaju.</t>
  </si>
  <si>
    <t>UP.02.1.1.13.0270</t>
  </si>
  <si>
    <t>Zaželi - program zapošljavanja žena</t>
  </si>
  <si>
    <t>Hrvatski Crveni križ, Gradsko društvo Crvenog križa Rab</t>
  </si>
  <si>
    <t>Projekt „Zaželi - program zapošljavanje žena” donosi istovremeno rješenje za više dimenzija problema koje u konačnici zajednički utječe na poboljšanje života u zajednici. Glavni cilj projekta je zapošljavanje ciljane skupine što čini 8 žena: nezaposlene žene s najviše završenim srednjoškolskim obrazovanjem. Koje će svojim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</si>
  <si>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UP.02.1.1.13.0271</t>
  </si>
  <si>
    <t>I ja želim raditi</t>
  </si>
  <si>
    <t>Gradska udruga umirovljenika Vukovarsko-srijemske županije Otok</t>
  </si>
  <si>
    <t>Projektom "I ja želim raditi" osnažit će se i unaprijediti radni potencijal teže zapošljivih žena stjecanjem dodatnih kvalifikacija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</si>
  <si>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UP.02.1.1.13.0274</t>
  </si>
  <si>
    <t>Za penziće Bjelovarsko - bilogorske županije</t>
  </si>
  <si>
    <t>Matica umirovljenika Bjelovarsko-bilogorske županije</t>
  </si>
  <si>
    <t>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40 žena koje će
pružati usluge za najmanje 240 krajnjih korisnika.</t>
  </si>
  <si>
    <t>UP.02.1.1.13.0275</t>
  </si>
  <si>
    <t>Kad se male ruke slože...</t>
  </si>
  <si>
    <t>Cilj projekta je povećati zapošljivost teže zapošljivih žena uz povećanje razine kvalitete života starijih osoba i osoba u nepovoljnom položaju na
širem području grada Šibenika i grada Drniša. Kroz projekt će se zaposliti 8 teže zapošljivih žena na način da će skrbiti za 48 starijih osoba i osoba
u nepovoljnom položaju.</t>
  </si>
  <si>
    <t>UP.02.1.1.13.0276</t>
  </si>
  <si>
    <t>NADA</t>
  </si>
  <si>
    <t>Judita</t>
  </si>
  <si>
    <t>Cilj projekta je omogućiti zaposlenje i osposobljavanje 5 žena pripadnica ranjivih skupina s nižom razinom obrazovanja te time povećati razinu kvalitete života 30 krajnjih korisnika (starih osoba i osoba u nepovoljnom položaju).</t>
  </si>
  <si>
    <t>UP.02.1.1.13.0277</t>
  </si>
  <si>
    <t>Jačanje solidarnosti i dostojanstva rada u zajednici</t>
  </si>
  <si>
    <t>Udruga građana Zagrebačke Dubrave i Sesveta</t>
  </si>
  <si>
    <t>Projekt "Jačanje solidarnosti i dostojanstvo rada u zajednici" prijavitelja Udruge građana Zagrebačke Dubrave i Sesveta usmjerena je prema unapređenju zapošljivosti žena u nepovoljnom položaju u lokalnoj zajednici.</t>
  </si>
  <si>
    <t>UP.02.1.1.13.0279</t>
  </si>
  <si>
    <t>Srcem za njih</t>
  </si>
  <si>
    <t>Kroz program "Srcem za njih"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</si>
  <si>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UP.02.1.1.13.0281</t>
  </si>
  <si>
    <t>Uvijek pri ruci</t>
  </si>
  <si>
    <t>Hrvatski savez udruga za mlade i studente s invaliditetom SUMSI</t>
  </si>
  <si>
    <t>Projektom „Uvijek pri ruci“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</si>
  <si>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UP.02.1.1.13.0282</t>
  </si>
  <si>
    <t>Mi POmažemo Starijima II</t>
  </si>
  <si>
    <t>Projekt MIPOS II predstavlja nastavak aktivnosti prethodnog projekta MIPOS te generira snažan pozitivan utjecaj na različite aspekte socioekonomskih
problema pojedinaca, ali i lokalnih zajednica. Pozitivan utjecaj MIPOS II projekta ostvarit će se kroz smanjenje nezaposlenosti žena
zapošljavanjem i edukacijom kroz projekt te poboljšanjem kvalitete života i izvaninstitucionalne skrbi uključenih starijih i potrebitih osoba. Na
ovaj način utječe se na smanjenje siromaštva i socijalne isključenosti te izravno doprinosi revitalizaciji ruralnih i teško dostupnih područja.</t>
  </si>
  <si>
    <t>UP.02.1.1.13.0284</t>
  </si>
  <si>
    <t>Snaga pomoći 2</t>
  </si>
  <si>
    <t>Specifični cilj ovog projekta je osnažiti i unaprijediti radni potencijal 25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sveukupno 25 žena u nepovoljnom
položaju na 12 mjeseci, a pružat će potporu ukupno 150 krajnjih korisnika. Projekt će se provoditi na području grada Đurđevca i pripadajućih
prigradskih naselja.</t>
  </si>
  <si>
    <t>UP.02.1.1.13.0285</t>
  </si>
  <si>
    <t>Zaželi posao</t>
  </si>
  <si>
    <t>Zajednica sportova grada Šibenika</t>
  </si>
  <si>
    <t>Kao cilj projekta navodi se obrazovanje i zapošljavanje šest nezaposlenih žena na području otoka Zlarina i Šibenika te tako unaprijediti radnipotencijal žena pripadnica ranjivih skupina u lokalnoj zajednici. Na taj način će se povećati razina kvalitete života krajnjih korisnika i povećatirazina kvalitete života krajnjih korisnika. Projekt se radi u cilju ublažavanja posljedica njihove nezaposlenosti i smanjenja rizika od siromaštva</t>
  </si>
  <si>
    <t>UP.02.1.1.13.0287</t>
  </si>
  <si>
    <t>Zaželi i ostvari pomoć u kući</t>
  </si>
  <si>
    <t>Udruga Lock za razvoj i popularizaciju ključnih aktivnosti društva</t>
  </si>
  <si>
    <t>Cilj projekta zaposliti i obrazovati nezaposlene žene te tako unaprijediti radni potencijal žena pripadnica ranjivih skupina u lokalnoj zajednici kako bi se potaknula socijalna uključenost i povećala razina kvalitete života krajnjih korisnika. Projekt se radi u cilju ublažavanja posljedica njihove nezaposlenosti i smanjenja rizika od siromaštva.</t>
  </si>
  <si>
    <t>UP.02.1.1.13.0288</t>
  </si>
  <si>
    <t>Zaželi pomoć u kući „POKRET“</t>
  </si>
  <si>
    <t>Udruga roditelja "Pokrenimo se" Viškovo</t>
  </si>
  <si>
    <t xml:space="preserve">Cilj projekta je unaprijediti radni potencijal žena pripadnica ranjivih skupina u lokalnoj zajednici putem zapošljavanja i obrazovanja kako bi se potaknula socijalna uključenost i povećala razina kvalitete života krajnjih korisnika. Projekt se radi u cilju ublažavanja posljedica njihove nezaposlenosti i smanjenja rizika od siromaštva. </t>
  </si>
  <si>
    <t>UP.02.1.1.13.0289</t>
  </si>
  <si>
    <t>Zaželi joj zapošljavanje II</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</si>
  <si>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ciljaovog natječaja.</t>
  </si>
  <si>
    <t>UP.02.1.1.13.0290</t>
  </si>
  <si>
    <t>Pomoć od srca - Građanska prevencija "Osječka škola"</t>
  </si>
  <si>
    <t>Građanska prevencija "Osječka škola"</t>
  </si>
  <si>
    <t>Osječko-baranjska, Požeško-slavonska</t>
  </si>
  <si>
    <t>Cilj projekta udruge Građanska prevencija "Osječka škola" je obrazovanje i zapošljavanje žena te unaprjeđivanje radnog potencijala žena. Pripadnicama ranjivih skupina u lokalnoj zajednici želi se potaknuti socijalna uključenost te povećati razina kvalitete života krajnjih korisnika. Smanjenje rizika od siromaštva te ublažavanje posljedica njihove nezaposlenosti su krajnji cilj projekta POMOĆ OD SRCA.</t>
  </si>
  <si>
    <t>UP.02.1.1.13.0292</t>
  </si>
  <si>
    <t>Žene - snaga zajednice 2</t>
  </si>
  <si>
    <t>Projekt "Žene - snaga zajednice 2" koji provodi općina Klakar u suradnji s partnerima, zapošljava 12 nezaposlenih žena pripadnica ranjivih skupina te pruža potporu i podršku za 72 starije osobe i osobe u nepovoljnom položaju. Cilj projekta je kroz zapošljavanje i edukaciju dugoročno osigurati veću zapošljivost teže zapošljivih žena čime će se ublažiti rizik od siromaštva i socijalne isključenosti za sudionice u projektu i članove njihovih obitelji. Ujedno će biti pružena potpora i podrška s krajnjim korisnicima - osobama starije dobi i osobama u nepovoljnom položaju.</t>
  </si>
  <si>
    <t>UP.02.1.1.13.0293</t>
  </si>
  <si>
    <t>Zapošljavanje žena sa područja Knina, Biskupije, Kijeva i Civljana II</t>
  </si>
  <si>
    <t>Projekt „Zapošljavanje žena sa područja Knina, Biskupije, Kijeva i Civljana„ ima za cilj zaposliti 16 žena pripadnica ciljnih skupina navedenih
područja te po završetku njihovog angažmana u projektu i aktivnoj edukaciji doprinijeti njihovom povećanju konkurentnosti na tržištu rada.
Vremenski period trajanja cjelokupnog projekta je 18 mjeseci unutar kojeg planiramo provesti programe osposobljavanja za sve žene koje će biti
zaposlene na 12 mjeseci, a svojim radom poboljšati će kvalitetu života 112 najugroženijih članova našega društva.</t>
  </si>
  <si>
    <t>UP.02.1.1.13.0294</t>
  </si>
  <si>
    <t>Zajedno smo sigurniji</t>
  </si>
  <si>
    <t>Projektom "Zajedno smo sigurniji"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</si>
  <si>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UP.02.1.1.13.0295</t>
  </si>
  <si>
    <t>Zaželi bolji život u Općini Vuka - Faza II</t>
  </si>
  <si>
    <t>Kroz projekt provest će se obrazovanje 12 žena, koje će obuhvatiti teorijski i praktični dio nastave, a provodit će se 2 mjeseca u tijeku trajanja projketa. Planirano trajanje projekta je 18 mjeseci, dok će pomoć starima i nemoćnima, te osobama u npeovoljnom položaju pružati tijekom 12 mjeseci. Zaposlene žene svakodnevno će brinuti o 72 osoba koje su stare, nemoćne ili u nepovoljnom položaju, svaka žena brinut će o 6 korisnika. Nabavit će se i osnovne kućanske i higijenske potrepštine za pružanje usluga krajnjim korisnicima koji na mjesečnoj razini iznose 50,00 HRK po krajnjem korisniku.</t>
  </si>
  <si>
    <t>UP.02.1.1.13.0298</t>
  </si>
  <si>
    <t>Prve pri ruci</t>
  </si>
  <si>
    <t>Udruga "Plavi telefon"</t>
  </si>
  <si>
    <t>Projektom "prve pri ruci", zaposlit će se 5 prethodno nezaposlenih žena s najviše završđenim srednjoškolskim obrazovanjem inaglaskom na pripadnice ranjivih skupina, a iste će pružati pomoć i potporu za njamnaje 30 krajnjih korisnika odnosno starijih osoba i/ili osoba u nepovoljnom položaju. Provedbom se doprinosi Općem i specifičnom cilju Poziva, kao i Prioritetnoj osi 2 OPULJP.</t>
  </si>
  <si>
    <t>UP.02.1.1.13.0299</t>
  </si>
  <si>
    <t>Uvijek zajedno</t>
  </si>
  <si>
    <t>Udruga osoba s invaliditetom "Inkluzija"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</si>
  <si>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(1.mjesec priprema, odabir korisnika i odabir zaposlenica, 2.do 13.mjesec rad djelatnica na terenu i zadnji mjesec izrada izvješća ugovornom tijelu).</t>
  </si>
  <si>
    <t>UP.02.1.1.13.0300</t>
  </si>
  <si>
    <t>Ljepši dani</t>
  </si>
  <si>
    <t>Gradski ogranak Udruge hrvatskih dragovoljaca Domovinskog rata Grada Zagreba</t>
  </si>
  <si>
    <t>Cilj projekta "Ljepši dani" je omogućiti pristup zapošljavanju i tržištu rada za 5 žena iz ciljne skupine te osnažiti i unaprijediti radni potencijal teže zapošljivih žena i žena s nižom razinom obrazovanja zapošljavanjem kroz programe obrazovanja / osposobljavanja. Projektom će se potaknuti socijalnu uključenost i povećati razinu kvalitete života za 30 krajnjih korisnika (starijih osoba i/ili osoba u nepovoljnom položaju s fokusom na članove obitelji poginulih, nestalih ili preminulih hrvatskih branitelja).</t>
  </si>
  <si>
    <t>UP.02.1.1.13.0302</t>
  </si>
  <si>
    <t>Pomažemo sebi - pomažemo drugima - faza II</t>
  </si>
  <si>
    <t>Projekt ima za cilj omogućiti zapošljavanje i pristup tržištu rada za 20 žena, pripadnica ciljne skupine koje će svojim radom i aktivnostima povećati razinu kvalitete života za 120 korisnika iz ruralnih područja, čime pridonosimo smanjenju siromaštva, socijalnoj uključivosti te smanjenju insitucionalizacije starijih i nemoćnih osoba.</t>
  </si>
  <si>
    <t>UP.02.1.1.13.0305</t>
  </si>
  <si>
    <t>Pružanje pomoći kod zapošljavanja i pomoći u kući</t>
  </si>
  <si>
    <t>Zajednica udruga hrvatskih dragovoljaca Domovinskog rata</t>
  </si>
  <si>
    <t>Cilj ovog projekta je obrazovati i zaposliti šest nezaposlenih žena na području Slavonskog Broda i okolnih sela. Zapošljavanjem će se unaprijediti
radni potencijal žena pripadnica ranjivih skupina u lokalnoj zajednici. Doći će do povećanja razine kvalitete života krajnjih korisnika i povećati
će se razina kvalitete života krajnjih korisnika. Projekt se radi u cilju ublažavanja posljedica njihove nezaposlenosti i smanjenja rizika od
siromaštva.</t>
  </si>
  <si>
    <t>UP.02.1.1.13.0306</t>
  </si>
  <si>
    <t>Želim raditi, želim pomoći - faza II</t>
  </si>
  <si>
    <t>Cilj projekta je unaprijediti i osnažiti radni potencijal te podizanje kompetencija 40 nezaposlenih žena sa područja grada Novske koje obuhvaća 23 ruralna naselja koje nailaze na niz poteškoća na tržištu rada zapošljavanjem u lokalnoj zajednici u svrhu potpore i podrške 400 starijih osoba. Isto tako podizanjem znanja i vještina organiziranjem dodatnog osposobljavanja i obrazovanja povećati će konkurentnost nezaposlenih žena na tržištu rada. Nositelj projekta je Grad Novska u partnerstvu sa HZZ-om Područnim uredom u Kutini i Centrom za socijalnu skrb u Novskoj.</t>
  </si>
  <si>
    <t>UP.02.1.1.13.0307</t>
  </si>
  <si>
    <t>Za žene Bjelovarsko-bilogorske županije - faza II</t>
  </si>
  <si>
    <t>Projektom ćemo omogućiti zapošljavanje 61 nezaposlene žene s nižom razinom obrazovanja i teže zapošljivih žena na području Bjelovarsko-bilogorske županije te obrazovanjem unaprijediti radni potencijal najmanje 15 žena, a ujedno ćemo povećati razinu kvalitete života i potaknuti socijalnu uključenost 366 krajnjih korisnika.</t>
  </si>
  <si>
    <t>UP.02.1.1.13.0309</t>
  </si>
  <si>
    <t>ZAŽELI biti uključena - faza II</t>
  </si>
  <si>
    <t>Projekt ima za cilj zapošljavanje 5 teže zapošljivih žena u nepovoljnom položaju s područja općine Donja Voća koja će pružati podršku i pomoć u kući za 30 korisnika. Kroz projekt će se provesti i aktivnost obrazovanja kako bi žene nakon završetka projekta bile što konkurentnije na tržištu
rada. Projektne aktivnosti podrazumijevaju borbu protiv siromaštva i smanjenje nezaposlenosti te prevenciju prerane institucionalizacije i
poboljšava kvalitetu života krajnjim korisnicima.</t>
  </si>
  <si>
    <t>UP.02.1.1.13.0311</t>
  </si>
  <si>
    <t>Uključi se II</t>
  </si>
  <si>
    <t>Projket provodi Grad Čazma u partnerstvu sa HZZ PU, CZSS Čazma te HCKGD. Opći cilj:Omogućiti zapošljavanje žena pripadnica ranjivih skupina s područja grada Čazme, SC1:Povećati zapošljivost i konkurentnost na tržištu rada teže zapošljivih žena i žena s nižom razinom obrazovanja s ruralnog područja kroz projekt "Uključi se II2. SC2:Povećati kvalitetu života i socijalnu uključenost starijih i osoba u nepovoljnom položaju kroz program lokalne zajednice "Uključi se II2. Kroz projekt će biti zaposleno 17 žena koje će primati usluge za namanje 102 krajnja korisnika.</t>
  </si>
  <si>
    <t>UP.02.1.1.13.0312</t>
  </si>
  <si>
    <t>Zaželi podršku</t>
  </si>
  <si>
    <t>Karlovačka udruga spinalno ozlijeđenih</t>
  </si>
  <si>
    <t>Projektom "Zaželi podršku" u trajanju od 18 mjeseci ostvarit će se zapošljavanje žena pripadnica ciljne skupine na period od 12 mjeseca, koje će pružati usluge potpore i podrške starijim i nemoćnim osobama (krajnjim korisnicima) s područja grada Karlovca i KŽ. Provođenjem osposobljvanja žena pripadnica ciljane skupine povećati će se njihova konkurentnost na tržištu rada što će olakšati proces zaposlenja po završetku provedbe.</t>
  </si>
  <si>
    <t>UP.02.1.1.13.0313</t>
  </si>
  <si>
    <t>Zaželi - Aktivne u zajednici</t>
  </si>
  <si>
    <t>Hrvatski Crveni križ, Gradsko društvo Crvenog križa Ivanec</t>
  </si>
  <si>
    <t>Projektne aktivnosti doprinose povećanju socijalne uključenosti i unaprjeđenju konkurentnosti na tržištu rada za 7 pripadnica ciljne skupine nezaposlenih žena s najviše završenim srednjoškolskim obrazovanjem, s naglaskom na teže zapošljive žene u ruralnim i brdsko-planinskim područjima Varaždinske županije, kroz njihovo dodatno obrazovanje i zapošljavanje u lokalnoj zajednici. Žene će pružati podršku za 42 krajnja korisnika (starije osobe i osobe u nepovoljnom položaju s područja Grad Ivance i Općine Maruševec), u cilju sprečavanja njihove socijalne isključenosti i institucionalnog smještaja.</t>
  </si>
  <si>
    <t>UP.02.1.1.13.0314</t>
  </si>
  <si>
    <t>ZAŽELI - Za zajednicu</t>
  </si>
  <si>
    <t>Hrvatski Crveni križ, Gradsko društvo Crvenog križa Novi Marof</t>
  </si>
  <si>
    <t>Projektne aktivnosti doprinose povećanju socijalne uključenosti i unaprjeđenju konkurentnosti na tržištu rada za 7 pripadnica ciljne skupine
nezaposlenih žena s najviše završenim srednjoškolskim obrazovanjem, s naglaskom na teže zapošljive žene u ruralnim područjima Varaždinske
županije, kroz njihovo dodatno obrazovanje i zapošljavanje u lokalnoj zajednici. Žene će pružati podršku za 42 krajnja korisnika (starije osobe i
osobe u nepovoljnom položaju s područje Grada Novi Marof te Općina Breznica i Ljubešćica), u cilju sprečavanja njihove socijalne isključenosti i
institucionalnog smještaja.</t>
  </si>
  <si>
    <t>UP.02.1.1.13.0315</t>
  </si>
  <si>
    <t>Zaželi za sve otoke ŠKŽ</t>
  </si>
  <si>
    <t>Malonogometni klub "Banzogo"</t>
  </si>
  <si>
    <t>Cilj projekta je povećati zapošljivost teže zapošljivih žena uz povećanje razine kvalitete života starijih osoba i osoba u nepovoljnom položaju na području grada Šibenika, grada Vodica, a posebno kroz naseljene otoke u na administrativnom području navedenih gradova. Kroz projekt će se
zaposliti 4 teže zapošljivih žena na način da će skrbiti za 24 starijih osoba i osoba u nepovoljnom položaju.</t>
  </si>
  <si>
    <t>UP.02.1.1.13.0316</t>
  </si>
  <si>
    <t>Program zapošljavanja žena u Općini Brinje faza II</t>
  </si>
  <si>
    <t>Udruga Lipice</t>
  </si>
  <si>
    <t>Ovim projektom osnažit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</si>
  <si>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UP.02.1.1.13.0317</t>
  </si>
  <si>
    <t>Zaželi, pruži ljubav!</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</si>
  <si>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1.392.980,00 HRK.</t>
  </si>
  <si>
    <t>UP.02.1.1.13.0318</t>
  </si>
  <si>
    <t>Zaželi, otvori srce, pruži ruku!</t>
  </si>
  <si>
    <t>Matica umirovljenika Hrvatske, Općinska udruga umirovljenika Donja Motičina</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</si>
  <si>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1.392.550,00 HRK.</t>
  </si>
  <si>
    <t>UP.02.1.1.13.0319</t>
  </si>
  <si>
    <t>Snažne žene</t>
  </si>
  <si>
    <t>Udruga hrvatskih vojnih invalida Domovinskog rata Belišće</t>
  </si>
  <si>
    <t>Svrha projekta je ublažiti posljedice nezaposlenosti i doprinijeti smanjenju rizika od siromaštva 12 teže zapošljivih žena i žena s nižom razinom
obrazovanja, te potaknuti socijalnu uključenost i povećati razinu kvalitete života 72 krajnja korisnika u Osječko-baranjskoj županiji. Ciljna skupina u projektu je 12 nezaposlenih žena, najviše srednja stručna sprema. Prednost pri zapošljavanju dat će se ženama koje pripadaju nekoj od
ranjivih skupina.</t>
  </si>
  <si>
    <t>UP.02.1.1.13.0320</t>
  </si>
  <si>
    <t>Dati ruke</t>
  </si>
  <si>
    <t>Udruga paraplegičara i tetraplegičara Istarske županije</t>
  </si>
  <si>
    <t>Projektom „Dati ruke“ u trajanju od 18 mjeseci ostvariti će se zapošljavanje žena pripadnica ciljane skupine na period od 12 mjeseca, koje će
pružati usluge potpore i podrške starijim i nemoćnim osobama (krajnjim korisnicima) s područja Istarske županije. Provođenjem osposobljavanja
žena pripadnica ciljane skupine povećati će se njihova konkurentnost na tržištu rada što će olakšati proces pronalaska zaposlenja po završetku
projekta.</t>
  </si>
  <si>
    <t>UP.02.1.1.13.0321</t>
  </si>
  <si>
    <t>Pružam ruke</t>
  </si>
  <si>
    <t>Hrvatski Crveni križ, Gradsko društvo Crvenog križa Rijeka</t>
  </si>
  <si>
    <t>Projekt "Pružimo ruke" je usmjeren na zapošljavanje 15 žena u nepovoljnom položaju na tržištu rada, a kako bi se njihovim uključivanjem u projekt unaprijedila njihova zapošljivost i nakon završetka projekta te ujedno poboljšale izvaninstitucionalne usluge usmjerene na starije i
potrebite osobe te potaknula socijalna uključenost i povećala razina kvalitete života obje skupine, na području Grada Rijeke i Općine Čavle.</t>
  </si>
  <si>
    <t>UP.02.1.1.13.0322</t>
  </si>
  <si>
    <t>Nastavljamo zajedno!</t>
  </si>
  <si>
    <t>Projekt je usmjeren ka rješavanju problema otežanog zapošljavanja žena s nižom razinom obrazovanja na području općine Sibinj. Opći cilj projekta
je olakšati pristup tržištu rada i zapošljavanju nezaposlenim ženama s nižom razinom obrazovanja. Specifični ciljevi projekta su jačanje
kompetencija i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</si>
  <si>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UP.02.1.1.13.0323</t>
  </si>
  <si>
    <t>ZAŽELI - Tu smo da vam pomognemo</t>
  </si>
  <si>
    <t>Udruga za pomoć i edukaciju žrtava mobbinga</t>
  </si>
  <si>
    <t>Projektom "ZAŽELI - Tu smo da vam pomognemo"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 će se njihova konkuretnost na tržištu rada što će olakšati proces pronalaska zaposlenja po završetku projekta.</t>
  </si>
  <si>
    <t>UP.02.1.1.13.0324</t>
  </si>
  <si>
    <t>Pomoć starijim osobama Cetinske krajine</t>
  </si>
  <si>
    <t>Udruga Projekti Cetinske Krajine</t>
  </si>
  <si>
    <t>Osnovni cilj projekta je uključivanje žena u nepovoljnom položaju sa područja Cetinske krajine na tržište rada. Projekt će trajati 18 mjeseci, a područje provedbe će biti u gradu Sinju i okolnim općinama. Ciljanu skupinu će činiti 20 nezaposlenih žena s najviše završenim srednjoškolskim obrazovanjem koje su prijavljene u evidenciju nezaposlenih HZZ-a s naglaskom na teže zapošljive skupine u lokalnoj zajednici. One će biti zadužene za najmanje 120 korisnika kroz potporu i podršku starijim osobama i osobama u nepovoljnome položaju.</t>
  </si>
  <si>
    <t>UP.02.1.1.13.0326</t>
  </si>
  <si>
    <t>Želim raditi</t>
  </si>
  <si>
    <t>Informativno pravni centar</t>
  </si>
  <si>
    <t>Projekt je usmjeren zapošljavanju 10 žena pripadnica ranjivih skupina te njihovom obrazovanju kako bi bile konkurentnije na tržištu rada. Projektom se povećava kvaliteta života i vaninstitucionalna skrb za 60 starijih i potrebitih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i povećava soc. uključenost i kvaliteta života krajnjih korisnika.</t>
  </si>
  <si>
    <t>UP.02.1.1.13.0327</t>
  </si>
  <si>
    <t>Zaželi sretniju starost 2</t>
  </si>
  <si>
    <t>Ovim projektom želi se uz zapošljavanje, edukaciju, osposobljavanje, povećanje kompetencija na tržištu rada 57 žena ciljne skupine pridonijeti i kvalitetnijem životu osoba treće životne dobi, razvijati dobrosusjedsku pomoć te solidaran odnos među generacijama. Osim navedenog projektom će se ukloniti potreba za institucionalizacijom 342 starijih i osoba u nepovoljnom položaju budući da će im žene ciljne skupine pružati potrebitu pomoć u vlastitom domu.</t>
  </si>
  <si>
    <t>UP.02.1.1.13.0328</t>
  </si>
  <si>
    <t>Ruke koje mogu sve</t>
  </si>
  <si>
    <t>Lokalna akcijska grupa "Zeleni trokut"</t>
  </si>
  <si>
    <t>Cilj projekta je osnažiti radni potencijal te podizanje kompetencija 40 nezaposlenih žena sa ruralnih područja koje nailaze na niz poteškoća na
tržištu rada zapošljavanjem u lokalnoj zajednici u svrhu potpore i podrške 240 starijih osoba. Podizanjem znanja organiziranjem dodatnog
osposobljavanja i obrazovanja povećati će se konkurentnost nezaposlenih žena na tržištu rada.
Nositelj projekta je LAG Zeleni trokut. Partneri su HZZ Područni ured Požega i Kutina i Centar za socijalnu skrb Pakrac i Novska. Projekt će se
provoditi na području Lipika, Pakraca, Novske, Jasenovca i Kutine.</t>
  </si>
  <si>
    <t>UP.02.1.1.13.0329</t>
  </si>
  <si>
    <t>Kroz projekt Zaželi, ostvari i pomozi ukupno će 120 krajnjih korisnika dobiti svakodnevnu skrb u trajanju od 12 mjeseca, a samim time osigurava se i 20 radnih mjesta za žene koje se nalaze u nepovoljnom položaju na tržištu rada, a koje će svakodnevno skrbiti o starijima i nemoćnima na području Općine. Time će korist imati veliki dio naše zajednice u smislu socijalizacije, društvenog života, egzistencije, pomoći u obavljanju svakodnevnih poslova u kućanstvu i sl. Projekt će se provoditi na području Općine Drenje.</t>
  </si>
  <si>
    <t>UP.02.1.1.13.0330</t>
  </si>
  <si>
    <t>Program ZAŽELI u Lici</t>
  </si>
  <si>
    <t>Udruga hrvatskih vojnih invalida Domovinskog rata Gospić</t>
  </si>
  <si>
    <t>Projekt će omogućiti zapošljavanje 15 nezaposlenih žena u Lici, osnažiti će njihov radni potencijal čime će se smanjiti njihov rizik od siromaštva i povećati će njihovu socijalnu uključenost te potaknuti socijalnu uključenost i povećati razinu kvalitete života kranjih korisnika.</t>
  </si>
  <si>
    <t>UP.02.1.1.13.0331</t>
  </si>
  <si>
    <t>Zaželi – Program zapošljavanja / Grad Supetar - faza II</t>
  </si>
  <si>
    <t>U sklopu Poziva "Zaželi - Program zapošljavanja/Grad Supetar - faza II", Grad Supetar, u partnerstvu s Centrom za socijalnu skrb Brač-Supetar i HZZ-om - regionalni ured Split, za cilj ima daljnje osposobljavanje i zapošljavanje ukupno 6 žena u nepovoljnom položaju s područja grada Supetra, s temeljnim ciljem borbe protiv siromaštva i smanjenja nezaposlenosti te prevencije prerane institucioalizacije i poboljšanja kvalitete života ukupno 36 krajnjih korisnika s područja grada Supetra, kroz pružanje potporei podrške u svakodnevnom životu.</t>
  </si>
  <si>
    <t>UP.02.1.1.13.0332</t>
  </si>
  <si>
    <t>Zaželi - Općina Gornja Vrba</t>
  </si>
  <si>
    <t>Općina Gornja Vrba</t>
  </si>
  <si>
    <t>Projektom ćemo nezaposlenim ženama, pripadnicima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6 žena koje će pružati usluge za najmanje 36 krajnjih korisnika.</t>
  </si>
  <si>
    <t>UP.02.1.1.13.0333</t>
  </si>
  <si>
    <t>Zajedno srcem!</t>
  </si>
  <si>
    <t>Udruga "Zdrav život Slavonski Brod"</t>
  </si>
  <si>
    <t>Projekt "Zajedno srcem!" koji provodi Udruga Zdrav život u suradnji s partnerima, zapošljava 20 nezaposlenih žena pripadnica ranjivih skupina te pruža potporu i podršku za 120 starijih/nemoćnih osoba. Cilj projekta je zaposliti i educirati teže zapošljive žene, unaprijediti njihov radni potencijal i osnažiti ih za tržište rada te pružanjem potpore i podrške povećati razinu kvalitete života i socijalnu uključenost osoba starije dobi i nemogućnih osoba.</t>
  </si>
  <si>
    <t>UP.02.1.1.13.0334</t>
  </si>
  <si>
    <t>ZAŽELI za Petrovsko</t>
  </si>
  <si>
    <t>Udruga "Kaj" - Petrovsko</t>
  </si>
  <si>
    <t>Projektom „ZAŽELI za Petrovsko“ omogućit će se pristup zapošljavanju i tržištu rada 10 žena pripadnica ranjivih skupina s područja Općine
Petrovsko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</si>
  <si>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UP.02.1.1.13.0335</t>
  </si>
  <si>
    <t>Projket "Ostvari!" provodi GDCK SB u partnerstvu s HZZ PU Slavonski Brod i CZSS SB. Cilj projketa je zapošljavanje žena, pripadnica ranjive skupine koje će kroz pružanje pomoći i podrške krajnjim korisnicima te kroz edukaciju osnažiti svoje kapacitete i radni potencijal te povećati šanse za zapošljivost na tržištu rada, a istovremeno povećati socijalnu uključenost i kvalitetu života starijih osoba. Projektom se planira zapošljavanje 53 žene starije od 50godina sa najviše završenom sredjom školom na razdoblje od 12 mjeseci. Projekt traje 15mjeseci.</t>
  </si>
  <si>
    <t>UP.02.1.1.13.0336</t>
  </si>
  <si>
    <t>DORA - Donesi radost</t>
  </si>
  <si>
    <t>Udruga Ritino srce</t>
  </si>
  <si>
    <t>Projektom „DORA - Donesi radost“ zapošljava se 14 nezaposlenih žena niske razine kvalifikacija s ruralnih područja Imotske krajine te povećava njihova zapošljivost. Ujedno projekt prevenira institucionalizaciju, potiče socijalnu uključenost, povećava kvalitetu života i izvaninstitucionalnu skrb za 84 starije i nemoćne osobe s područja Imotskog, Zagvozda, Podbablja i Prološca te tako izravno pridonosi revitalizaciji ruralnih i teško dostupnih područja. Projekt u partnerstvu provode Udruga Ritino srce, HZZ Regionalni ured Split, Centar za socijalnu skrb Imotski i Centar za održivi razvoj.</t>
  </si>
  <si>
    <t>UP.02.1.1.13.0337</t>
  </si>
  <si>
    <t>Nisi sam- faza 2</t>
  </si>
  <si>
    <t>Ovaj projekt rezultat je uspješne suradnje organizacije civilnog društva, javnih službi uz podršku jedinica lokalne samouprave. Ciljevi projekta usmjereni su na dvije skupine u nepovoljnom položaju: dugotrajno nezaposlene žene te starije i nemoćne osobe. Sinergijom aktivnosti projekta doprinosimo osnaživanju dugotrajno nezaposlenih žena u području rada i ekonomske samostalnosti te socijalnoj uključenosti starijih i nemoćnih
osoba.</t>
  </si>
  <si>
    <t>UP.02.1.1.13.0338</t>
  </si>
  <si>
    <t>ZAželi</t>
  </si>
  <si>
    <t>Matica umirovljenika Vrgorac</t>
  </si>
  <si>
    <t>Projektom "Zaželi"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Vrgorca, grada Imotskog i Imotske krajine.</t>
  </si>
  <si>
    <t>UP.02.1.1.13.0339</t>
  </si>
  <si>
    <t>Zaželi i pokreni se</t>
  </si>
  <si>
    <t>GDCK Ozalj zajedno s partnerom, gradom Ozljem i općine Kamanje, Žakanje i Ribnik, te obveznim partnerima Centrom za socijalnu skrb Karlovac
te Hrvatskim zavodom za zapošljavanje – Podružnica Karlovac provest će projekt u trajanju od 14 mjeseci unutar kojeg će se zaposliti 10 žena iz
ciljane skupine na 12 mjeseci za pružanje potpore i pomoći minimalno 60 starijih osoba i osoba u nepovoljnom položaju u cilju jačanja socijalne uključenosti žena iz ciljane skupine i povećanje razine kvalitete života krajnjih korisnika.</t>
  </si>
  <si>
    <t>UP.02.1.1.13.0340</t>
  </si>
  <si>
    <t>Zaželi II - osposobljavanje i zapošljavanje u GDCK Sv. Ivan Zelina</t>
  </si>
  <si>
    <t>Ovim projektom osnažit ćemo i unaprijediti radni potencijal 12 teže zapošljivih žena zapošljavanjem u lokalnoj zajednici, a samim time ublažiti posljedice njihove nezaposlenosti i socijalne isključenosti. Povećanjem znanja i vještina kroz dodatno osposobljavanje postat će konkurentnije na tržištu rada. Zaposlene žene iz ciljanih skupina svojim će radom i aktivnostima u periodu od 12 mjeseci pružiti potporu i podršku te poboljšati kvalitetu života za 72 korisnika usluga.</t>
  </si>
  <si>
    <t>UP.02.1.1.13.0341</t>
  </si>
  <si>
    <t>Pomoć starijim i nemoćnim-pomoć zajednici faza II</t>
  </si>
  <si>
    <t>Projektom će biti zaposleno 10 žena pripadnica ciljane skupine koje će brinuti o 60 korisnika ,na području Općine Donji Lapac koja pripada I.skupini nerazvijenih Općina po indeksu razvijenosti.Udruga ima dugogodišnje iskustvo u provođenju projekta pomoći starijim i nemoćnim.</t>
  </si>
  <si>
    <t>UP.02.1.1.13.0342</t>
  </si>
  <si>
    <t>Svi ZAjedno 2</t>
  </si>
  <si>
    <t>Grad Đakovo će provedbom projekta "Svi ZAjedno 2 " zaposliti 53 žene u trajanju od 12 mjeseci koje su u evidenciji Hrvatskog zavoda za zapošljavanje i pripadaju ciljanim skupinama u sklopu predmetnog Otvorenog javnog poziva, za potrebe podrške i pomoći u kućanstvu krajnjim korisnicima. Zaposlenje nezaposlenih žena, njihovo daljnje obrazovanje/osposobljavanje čime će postati konkurentnije na tržištu rada te prevencija prerane institucionalizacije i poboljšanje kvalitete života za 318 krajnjih korisnika, najvažniji su ciljevi koji će biti ispunjeni realizacijom ovoga projekta.</t>
  </si>
  <si>
    <t>UP.02.1.1.13.0343</t>
  </si>
  <si>
    <t>Zaželi - Idemo dalje</t>
  </si>
  <si>
    <t>Centralni problem koji se želi riješiti ovim projektom je niski radni potencijal teže zapošljivih žena i žena s nižom razinom obrazovanja. Projektom je planirano zapošljavanje c.s. od 30 žena, s najviše završenom SSS, koje će radom i osposobljavanjem pridonijeti krajnjem cilju, a to je povećanje socijalne osjetljivosti, veću razinu socijalne uključenosti i poboljšanje kvalitete života za 180 krajnjih korisnika odnosno osoba starije životne dobi i osoba u nepovoljnom položaju.</t>
  </si>
  <si>
    <t>UP.02.1.1.13.0344</t>
  </si>
  <si>
    <t>OsnaŽENA - Ojačajmo Starije i Nemoćne Aktiviranjem ŽENA II</t>
  </si>
  <si>
    <t>Svrha projekta je zapošljavanjem u lok. zajednici osnažiti i unaprijediti radni potencijal 32 teže zapošljive žene i žene s nižom razinom
obrazovanja s područja Osijeka i Općina Čepin, Vladislavci i Šodolovci kako bi se ublažile posljedice njihove nezaposlenosti, rizika od siromaštva i soc. isključenosti te pružanjem usluge pomoći i podrške potaknuti soc. uključenost i povećati kvalitetu života 192 krajnja korisnika, starijih osoba i osoba u nepovoljnom položaju na navedenom području. Projekt „OsnaŽENA II“ osigurava održivost prethodnika „OsnaŽENA“ i kontinuitet pružanja usluga u zajednici.</t>
  </si>
  <si>
    <t>UP.02.1.1.13.0345</t>
  </si>
  <si>
    <t>Zaželi u Općini Koška - Faza 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</si>
  <si>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neminovno utjecati na smanjenje broja nezaposlenih, ali i na smanjenje institucionaliziranih osoba.</t>
  </si>
  <si>
    <t>UP.02.1.1.13.0346</t>
  </si>
  <si>
    <t>Projekt RUKA PODRŠKE usmjeren je na unaprjeđenje radnog potencijala teže zapošljivih žena i žena s nižom razinom obrazovanja kroz zapošljavanje, u svrhu pružanja podrške i potpore starijim i nemoćnim osobama na području grada Koprivnice i prigradskih naselja. Projektom će
30 žena postati konkurentnije na tržištu rada, a 180 krajnjih korisnika (starijih i nemoćnih osoba) dobit će potrebnu potporu i skrb u vlastitom domu, čime će se doprinijeti poboljšanju kvalitete njihova života i povećanju njihove socijalne uključenosti.</t>
  </si>
  <si>
    <t>UP.02.1.1.13.0347</t>
  </si>
  <si>
    <t>Zaželi 2 - Žene zajedno - Za bolju budućnost naše zajednice</t>
  </si>
  <si>
    <t>Projektom će se zaposliti žene na području grada Donjeg Miholjca i susjednih općina. Ovim projektom pripadnicama ciljane skupine povećati ćemo kompetencije i osposobiti ih kako bi postale konkurentnije na tržištu rada. Želim podići svijest javnosti o zapošljavanju žena starije životne dobi i ranjivih skupina žena.</t>
  </si>
  <si>
    <t>UP.02.1.1.13.0348</t>
  </si>
  <si>
    <t>Zaželi - provedi 2!</t>
  </si>
  <si>
    <t>Specifični cilj projekta „Zaželi – provedi 2!“ je osnažiti i unaprijediti radni potencijal žena s najviše završenim srednjoškolskim obrazovanjem
zapošljavanjem u lokalnoj zajednici te povećati razinu kvalitete života krajnjih korisnika na području Općine Virje. Ciljanu skupinu čini 9 žena
pripadnica ranjivih skupina, a krajnji korisnici su 54 starijih osoba i osoba u nepovoljnom položaju. Ukupno trajanje projekta je 15 mjeseci.</t>
  </si>
  <si>
    <t>UP.02.1.1.13.0349</t>
  </si>
  <si>
    <t>Zaželi za Skrad</t>
  </si>
  <si>
    <t>Općina Skrad će provođenjem ovog projekta ublažiti probleme nezaposlenosti žena, probleme starog stanovništva i njihove prerane institucionalizacije. Ciljne skupine projekta „Žaželi za Skrad“ su nezaposlene žene prijavljene u evidenciju HZZ-a s najviše završenom srednjoškolskim obrazovanjem. Cilj projekta je smanjiti nezaposlenost, odnosno osnažiti i unaprijediti radni potencijal teže zapošljivih žena. Zapošljavanjem 8 žena u lokalnoj zajednici ublažiti će se posljedice njihove nezaposlenosti i rizika od siromaštva, te ujedno povećati kvaliteta života za najmanje 48 krajnjih korisnika.</t>
  </si>
  <si>
    <t>UP.02.1.1.13.0350</t>
  </si>
  <si>
    <t>Žene su snaga zajednice - faza II</t>
  </si>
  <si>
    <t>Ovaj projekt adresira na gorući problem visoke stope nezaposlenosti, te je stoga cilj projekta upravo osnažiti radni potencijal za 30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180 krajnjih korisnika.</t>
  </si>
  <si>
    <t>UP.02.1.1.13.0351</t>
  </si>
  <si>
    <t>Zaželi sebi-ostvari dobro svima!</t>
  </si>
  <si>
    <t>Projektom Zaželi sebi-ostvari dobro svima! zaposlit će se i unaprijediti radni potencijal 30 teže zapošljivih žena s područja Općine Plitvička Jezera s najviše završenim srednjoškolskim obrazovanjem kako bi postale konkurentnije na tržištu rada. Zaposlene žene pružat će potporu i podršku 180 krajnjih korisnika odnosno starijim osobama u nepovoljnom položaju. Navedeno će smanjiti socijalnu isključenost i rizik od siromaštva te povećati razinu kvalitete života krajnjih korisnika na području Općine Plitvička Jezera.</t>
  </si>
  <si>
    <t>UP.02.1.1.13.0352</t>
  </si>
  <si>
    <t>Okreni pedalu, pokreni promjenu 2</t>
  </si>
  <si>
    <t>Cilj projekta "Okreni pedalu, pokreni promjenu 2"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</si>
  <si>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UP.02.1.1.13.0353</t>
  </si>
  <si>
    <t>3P - Pratiteljice, Pomoćnice, Prijateljice</t>
  </si>
  <si>
    <t>Županijska udruga slijepih Split</t>
  </si>
  <si>
    <t>Prvenstveni cilj "Zaželi - programa zapošljavanja žena" jest unaprjeđenje položaja žena na tržištu rada s područja Splita, Omiša, Kaštela, otoka Hvara i drugih mjesta dalmatinskog zaleđa s naglaskom na poboljšanje kvalitete života slijepih osoba. Projekt provodi Županijska udruga slijepih Split s partnerima, Hrvatskim zavodom za zapošljavanje Split, Centrom za socijalnu skrb Split te Centrom za socijalnu skrb Omiš u trajanju od 18 mjeseci. Namijenjen je zaposlenju i edukaciji 15 žena u nepovoljnom položaju na tržištu rada, s naglaskom na žene starije od 50 godina i niskom razinom obrazovanja.</t>
  </si>
  <si>
    <t>UP.02.1.1.13.0354</t>
  </si>
  <si>
    <t>Učim, radim, pomažem - faza II</t>
  </si>
  <si>
    <t>Krajnji korisnici ovog projektnog prijedloga su starije osobe i osobe u nepovoljnom položaju, kojima prijeti opasnost od siromaštva i socijalne
isključenosti. Cilj projektnog prijedloga je zaposliti 8 žena, educirati ih, osnažiti njihov radni potencijal kako bi pružile pomoć 48 krajnjih
korisnika čime će se ublažiti posljedice nezaposlenosti, a potaknuti socijalnu uključenost krajnjih korisnika. Završetkom projektnih aktivnosti,
ciljana skupina će steći javnu ispravu kojom postaje konkurentnija na tržištu rada.</t>
  </si>
  <si>
    <t>UP.02.1.1.13.0355</t>
  </si>
  <si>
    <t>Mislimo na njih II</t>
  </si>
  <si>
    <t>Projektom "Mislimo na njih II" u trajanju od 18 mjeseci ostvarit će se zapošljavanje žena pripadnica ciljane skupine (12 mjeseci), koje će nastaviti kontinuirano pružati usluge potpore i podrške starijim i nemoćnim osobama (krajnjim korisnicima) s područja grada Šibenika i okolice.</t>
  </si>
  <si>
    <t>UP.02.1.1.13.0356</t>
  </si>
  <si>
    <t>Zaželi sretniju starost - Općina Ružić</t>
  </si>
  <si>
    <t>Projekt se provodi na području Šibensko-kninske županije, Općina Ružić kroz 18 mjeseci. Projektom će se zaposliti i osposobiti žene pripadnice ranjivih skupine sa područja Općine Ružić.</t>
  </si>
  <si>
    <t>UP.02.1.1.13.0357</t>
  </si>
  <si>
    <t>Žene za Zagorje 2</t>
  </si>
  <si>
    <t>Projekt "Žene za Zagorje 2" će omogućiti zapošljavanje 56 nezaposlenih žena na period od 12 mjeseci u svrhu pružanja pomoći i podrške 336 starijim i/ili nemoćnim osobama na području 13 jedinica lokalne samouprave, odnosno područjima djlovanja GDCK Krapina, Pregrada i Klanjec. Provedbom osposobljavanja ojačat će se radni potencijal 22 žena što će, kao i stečeno radno isustvo, pozitivno utjecati na mogućnost zapošljavanja nakon završetka projekta. Pružanjem pomoći krajnjim korisnicima u svakodnevnom životu će se spriječiti prerana institucionalizacija te poboljšati kvaliteta njihovih života.</t>
  </si>
  <si>
    <t>UP.02.1.1.13.0358</t>
  </si>
  <si>
    <t>Evo me 2!</t>
  </si>
  <si>
    <t>Projekt ima za cilj omogućiti pristup zapošljavanju i tržištu rada ženama pripadnicama ranjivih skupina iz teško dostupnih i ruralnih područja Međimurske županije kroz stručnu edukaciju i rad u lokalnoj zajednici. Kroz projekt ćemo zaposliti 11 žena na poslovima potpore i podrške.</t>
  </si>
  <si>
    <t>UP.02.1.1.13.0359</t>
  </si>
  <si>
    <t>Pomažem drugima - pomažem sebi II</t>
  </si>
  <si>
    <t>Projektom "Pomažem drugima - pomažem sebi II" zaposliti će se 50 žena pripadnica ranjivih skupina s područja grada Karlovca, općina Draganić, Vojnić i Lasinja. Na taj način unaprijediti će se njihov radni potencijal i ublažiti posljedice njihove nezaposlenosti i rizika od siromaštva, istodobno će se povećati razina kvalitete života za oko 300 krajnja korisnika. Kroz projekt planirano je i osposobljavanje 30 djelatnica čime će se povećati kompetencije i mogućnost za zaposlenje nakon završetka provedbe projekta. Projekt će trajati 15 mjeseci, a žene će biti zaposlene na 12 mjeseci.</t>
  </si>
  <si>
    <t>UP.02.1.1.13.0360</t>
  </si>
  <si>
    <t>Zaželi - program zapošljavanja žena - faza II</t>
  </si>
  <si>
    <t>Gradsko društvo Crvenog križa Ogulin s partnerima gradom Ogulinom i općinama Saborsko i Tounj te obveznim partnerima Centrom za socijalnu skrb Ogulin te Hrvatskim zavodom za zapošljavanje, Područnim uredom Karlovac provest će projekt u trajanju od 16 mjeseci.</t>
  </si>
  <si>
    <t>UP.02.1.1.13.0361</t>
  </si>
  <si>
    <t>Zadovoljni II</t>
  </si>
  <si>
    <t>Projektom Zadovoljni II u trajanju od 12 mjeseci ostvariti će se zapošljavanje žena pripadnica ciljane skupine koje će pružati usluge potpore i podrške starijim i nemoćnim osobama (krajnjim korisnicima) s područja grada Knina i okolice. Provođenjem osposobljavanja/obrazovanja žena pripadnica ciljane skupine povećati će se njihova konkurentnost na tržištu rada.</t>
  </si>
  <si>
    <t>UP.02.1.1.13.0362</t>
  </si>
  <si>
    <t>Učim, radim, pomažem, faza II</t>
  </si>
  <si>
    <t>Projektom "UČIM, RADIM, POMAŽEM, FAZA II", će se zaposliti 25 žena pripadnica ranjive skupine. Kroz projektne aktivnosti, dodatno će se
obrazovati i osposobiti kako bi bile što konkurentnije na tržištu rada. Ujedno će 150 krajnjih korisnika, dobiti uslugu pripomoći u kući, te
potrepštine u vrijednosti do 50 kuna mjesečno. Projekt će trajati 15 mjeseci, provodit će ga Općina Sirač s partnerima Hrvatskim zavodom za
zapošljavanje, PU Bjelovar i Centrom za socijalnu skrb Daruvar.</t>
  </si>
  <si>
    <t>UP.02.1.1.13.0363</t>
  </si>
  <si>
    <t>Inkluzijom do zapošljavanja - faza II</t>
  </si>
  <si>
    <t>Predmetnim projektom na 12 mjeseci će se zaposliti 15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120 krajnjih korisnika, starijih osoba, osoba s invaliditetom i osoba u nepovoljnom položaju. Projekt će neminovno utjecati na smanjenje broja institucionaliziranih 5 osoba.</t>
  </si>
  <si>
    <t>UP.02.1.1.13.0364</t>
  </si>
  <si>
    <t>Zaželi bolji život u Općini Drenje 2</t>
  </si>
  <si>
    <t>Kroz program ''Zaželi bolji život u općini Drenje II'' zaposlilo bi se 25 žena koje se nalaze u nepovoljnom položaju na tržištu rada sa zadatkom da na području općine skrbe o starijima i nemoćnima u ugroženim kućanstvima.</t>
  </si>
  <si>
    <t>UP.02.1.1.13.0369</t>
  </si>
  <si>
    <t>Zaželi bolji život u općini Podravska Moslavina</t>
  </si>
  <si>
    <t>Kroz program ''Zaželi bolji život u općini Podravska Moslavina'' zaposlilo bi se 16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</si>
  <si>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UP.02.1.1.13.0370</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</si>
  <si>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obuhvaćeno 40 žena koje će postati konkurentnije na tržištu rada dok će za najmanje 240 krajnjih korisnika biti osigurana kvalitetna usluga pomoći u kući.</t>
  </si>
  <si>
    <t>UP.02.1.1.13.0371</t>
  </si>
  <si>
    <t>Zaželi kvalitetu života u Zmijavcima</t>
  </si>
  <si>
    <t>Projektom će s ezaposliti 15 žena u nepovoljnom položaju na tržištu rada s niskim stupnjem obrazovanja koje će skrbiti o 90 starijih i nemoćnih osoba. Žene će steći radno iskustvo i dodatne kvalifikacije kroz program obrazovanja i osposobljavanja.</t>
  </si>
  <si>
    <t>UP.02.1.1.13.0372</t>
  </si>
  <si>
    <t>Nikad nije kasno - faza 2</t>
  </si>
  <si>
    <t>CILJ: Omogućiti pristup zapošljavanju i tržištu rada ženama pripadnicama ranjivih skupina te ujedno potaknuti socijalnu uključenost i povećati razinu kvalitete života žena i krajnjih korisnika. REZULTATI: Poboljšan pristup tržištu rada za 30 žena u nepovoljnom položaju; osigurana adekvatna skrb i podrška za 180 potrebitih članova zajednice; izvršeno obrazovanje 30 žena pripadnica ciljane skupine, smanjena stopa nezaposlenosti žena. UKUPNA VRIJEDNOST PROJEKTA: 2.728.130,00 kn TRAJANJE: 18 mj</t>
  </si>
  <si>
    <t>UP.02.1.1.13.0373</t>
  </si>
  <si>
    <t>Učim, radim, pomažem Slavoniji II</t>
  </si>
  <si>
    <t>Svrha projekta je ublažiti posljedice nezaposlenosti i doprinijeti smanjenju rizika od siromaštva 56 teže zapošljivih žena i žena s nižom razinom obrazovanja, te potaknuti socijalnu uključenost i povećati razinu kvalitete života 336 krajnjih korisnika na području LAG-a Karašica. Ciljna skupina u projektu je 56 nezaposlenih žena, najviše srednja stručna sprema. Prednost pri zapošljavanju dat će se ženama koje pripadaju nekoj od ranjivih skupina. Ukupna vrijednost projekta je 5.000.000,00 HRK.</t>
  </si>
  <si>
    <t>UP.02.1.1.13.0374</t>
  </si>
  <si>
    <t>Osnaživanje teško zapošljivih žena općine Ernestinovo- OSNAŽENE ERNESTINE Faza II</t>
  </si>
  <si>
    <t xml:space="preserve">Projekt Osnaživanje kroz edukaciju teško zapošljivih žena općine Ernestinovo- OSNAŽENE ERNESTINE faza II provodi se na ruralnom području Općine Ernestinovo. Zapošljavanjem i edukacijom 20 teško zapošljivih žena u trajanju od 12 mjeseci na skrbi oko 120 starijih i nemoćnih osoba u Općini Ernestinovo ženama pruža osjećaj samoostvarenja i socijalne uključenosti, smanjuje se stopa siromaštva, a krajnjim korisnicima povećava se razina kvalitete života. </t>
  </si>
  <si>
    <t>UP.02.1.1.13.0375</t>
  </si>
  <si>
    <t>Zaželi i ostvari 2 - Program zapošljavanja žena</t>
  </si>
  <si>
    <t>Projektom će se zaposliti žene na području općine Viljevo. Ovim projektom pripadnicama ciljane skupine povećati ćemo kompetencije i osposobiti ih kako bi postale konkurentnije na tržištu rada. Želimo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</si>
  <si>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UP.02.1.1.13.0376</t>
  </si>
  <si>
    <t>Osmijeh za osmijeh</t>
  </si>
  <si>
    <t>Hrvatski Crveni križ, Gradsko društvo Crvenog križa Pakrac</t>
  </si>
  <si>
    <t>Cilj projekta je omogućavanjem pristupa tržištu rada i unaprjeđenjem radnog potencijala teže zapošljivih 20 žena te pružanjem adekvatne pomoći ipodrške za 120 starijih, nemoćnih i osoba u nepovoljnom položaju pridonijeti smanjenju nezaposlenosti, rizika od siromaštva i socijalneisključenosti.Rezultati: Poboljšan pristup tržištu rada za 20 žena u nepovoljnom položaju, osigurana adekvatna skrb i podrška za 120 potrebitih članovazajednice, smanjena stopa nezaposlenosti žena, unaprijeđena opća svijest o važnosti postizanja društvene kohezije.</t>
  </si>
  <si>
    <t>UP.02.1.1.13.0377</t>
  </si>
  <si>
    <t>Zaposlena, faza II – pružanje podrške u svakodnevnom životu starijim osobama s područja grada Slavonskog Broda</t>
  </si>
  <si>
    <t>Provedbom projekta „Zaposlena“ faza II – pružanje podrške u svakodnevnom životu starijim osobama s područja grada Slavonskog Broda zapošljava se 58 žena za pružanje potpore i podrške za 348 starijih i nemoćnih osoba s urbanog područja Slavonskog Broda. Projektni tim obuhvaća Grad Slavonski Brod kao nositelja projekta, a Centar za socijalnu skrb Slavonski Brod, Hrvatski zavod za zapošljavanje - Područni ured Slavonski Brod i Kreativnu udrugu Obraduj sebe i druge kao projektne partnere.</t>
  </si>
  <si>
    <t>UP.02.1.1.13.0378</t>
  </si>
  <si>
    <t>Želim posao!</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</si>
  <si>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Međimurskoj županiji.</t>
  </si>
  <si>
    <t>UP.02.1.1.13.0380</t>
  </si>
  <si>
    <t>Zaželi 2 - Općina Čađavica</t>
  </si>
  <si>
    <t>Velikom dijelu starijih i nemoćnih osoba s područja Općine Čađavica potrebna je pomoć u kućanstvu i pri obavljanju svakodnevnih poslova. Time pripadaju ranjivoj skupini u opasnosti od siromaštva ili socijalne isključenosti. Drugu ranjivu skupinu čine nezaposlene ženske osobe s područja Općine Čađavica s naglaskom na teže zapošljive žene. Cilj ovog projekta je osposobiti i zaposliti 10 ženskih osoba s područja Općine Čađavica koje će pružanjem svakodnevne pomoći u kućanstvu povećati kvalitetu života za 60 krajnjih korisnika čime će pozitivno doprinjeti svojoj i njihovoj socijalnoj uključenosti.</t>
  </si>
  <si>
    <t>UP.02.1.1.13.0381</t>
  </si>
  <si>
    <t>Zaželi u Suhopolju - faza II</t>
  </si>
  <si>
    <t>Općina Suhopolje u suradnji s partnerima planira zaposliti 15 žena koje će se skrbiti o 120 krajnjih korisnika na području Općine Suhopolje. Samim projektom se ublažavaju posljedice nezaposlenosti teže zapošljivih skupina, u ovom slučaju žena u lokalnoj zajednici s najviše završenim srednjoškolskim obrazovanjem. Cilj je kroz projekt osposobiti i zaposliti 15 ženskih osoba u Općini Suhopolje koje će po završetku osposobljavanja steći javnu ispravu te na taj način biti konkurentnije na tržištu rada, a također pružati pomoći i podršku krajnjim korisnicima.</t>
  </si>
  <si>
    <t>UP.02.1.1.13.0382</t>
  </si>
  <si>
    <t>Druga prilika</t>
  </si>
  <si>
    <t>Provođenjem II. faze projekta "Zaželi" osigurati će nastavak rada za 10 nezaposlenih žena sa područja Vinodolske općine , a koje će svojim radom i aktivnostima poboljšati kvalitetu života za 60 korisnika pružajući im pomoć i podršku na dnevnoj bazi. Time će se istodobno smanjiti nezaposlenost i rizik od siromaštva stanovništva Vinodolske općine, a podići socijalna uključenost, kako krajnjih korisnika tako i nezaposlenih žene koje se uključuju u projekt.</t>
  </si>
  <si>
    <t>UP.02.1.1.13.0383</t>
  </si>
  <si>
    <t>Pomoć u kući starima i nemoćnima s područja općine Crnac - faza II</t>
  </si>
  <si>
    <t>Krajnji korisnici ovog projektnog prijedloga su starije osobe i osobe u nepovoljnom položaju, kojima prijeti opasnost od siromaštva i socijalne isključenosti. Cilj projektnog prijedloga je zaposliti 10 žena, educirati ih, osnažiti njihov radni potencijal kako bi pružile pomoć 60 krajnjih korisnika čime će se ublažiti posljedice nezaposlenosti, a potaknuti socijalnu uključenost krajnjih korisnika. Završetkom projektnih aktivnosti, ciljana skupina će steći javnu ispravu kojom postaje konkurentnija na tržištu rada.</t>
  </si>
  <si>
    <t>UP.02.1.1.13.0384</t>
  </si>
  <si>
    <t>Zaposli-educiraj-pomozi II, ZEP II</t>
  </si>
  <si>
    <t xml:space="preserve">Cilj projektaje uklujučivanje nezaposlenih žena pripadnica ranijvih skupina na tržište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ruralnom područjima Varaždinske županije. </t>
  </si>
  <si>
    <t>UP.02.1.1.13.0385</t>
  </si>
  <si>
    <t>Aktivno uključivanje nezaposlenih žena u život zajednice</t>
  </si>
  <si>
    <t>Institut za gospodarstvo i inovacije</t>
  </si>
  <si>
    <t xml:space="preserve">Projektne aktivnosti usmjeravaju se na zapošljavanje nezaposlenih žena s najviše završenim srednjoškolskim obrazovanjem. Projektom se, osim zapošljavanja žena, cilja i na povećanje njihovih kompetencija za tržište rada te im se omogućava stjecanje novih znanja i vještina kroz programe cjeloživotnog obrazovanja. Aktivacija u život zajednice i socijalno uključivanje za nezaposlene žene očituje se i kroz aktivno pružanje podrške za potrebite članove lokalne zajednice koji su krajnji korisnici Projekta. </t>
  </si>
  <si>
    <t>UP.02.1.1.13.0386</t>
  </si>
  <si>
    <t>Zaželi bolji život u Općini Đurđenovac 2</t>
  </si>
  <si>
    <t xml:space="preserve">Kroz program "ZAŽELI BOLJI ŽIVOT U OPĆINI ĐURĐENOVAC 2" zaposlilo bi se 40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 </t>
  </si>
  <si>
    <t>UP.02.1.1.13.0388</t>
  </si>
  <si>
    <t>Nikad nije kasno II</t>
  </si>
  <si>
    <t>Kroz projekt namjeravamo zaposliti 11 teže zapošljivih žena u dobi preko 50 godina na period od 12 mjeseci, koje se vode u evidenciji nezaposlenih HZZ-a. Pripadnice ciljne skupine će pružati usluge njege i pomoći u kući za ukupno 66 korisnika. Svojim radom poboljšati će kvalitetu života starijim i nemoćnim osobama pružajući im pomoć i podršku u njihovom svakodnevnom životu prilagođavajući se potrebama pojedinog korisnika (pomoć u pripremi obroka, održavanje čistoće stambenog prostora, podrška kroz druženje i razgovor, dostava namirnica i lijekova, plaćanje računa).</t>
  </si>
  <si>
    <t>UP.02.1.1.13.0389</t>
  </si>
  <si>
    <t>Zaželi jednake mogućnosti</t>
  </si>
  <si>
    <t>DEMOS MEDIA udruga za promicanje i zaštitu demokracije, vladavine prava i transparentnosti</t>
  </si>
  <si>
    <t>Cilj projekta je osnažiti 10 nezaposlenih žena, pripadnica ciljne skupine, s područja zapadnog dijela BPŽ, kroz pružanje edukacije i zapošljavanje na pružanju socijalne usluge pomoći u kući za 60 najpotrebitijih korisnika. Projekt će pozitivno utjecati na povećanje zapošljivosti ranjivih skupina na tržištu rada i osigurati pružanje socijalne usluge na području JLS-a I i II skupine što će doprinijeti razvoju lokalne zajednice.</t>
  </si>
  <si>
    <t>UP.02.1.1.13.0390</t>
  </si>
  <si>
    <t>ZAŽELI za Općinu Bosiljevo</t>
  </si>
  <si>
    <t>Projektom „ZAŽELI za Općinu Bosiljevo““ omogućit će se pristup zapošljavanju i tržištu rada 10 žena pripadnica ranjivih skupina s područja Općine Bosiljevo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</si>
  <si>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UP.02.1.1.13.0394</t>
  </si>
  <si>
    <t>Zaželi-zaposli se</t>
  </si>
  <si>
    <t>Centar za promicanje zajedništva i istinskih vrijednosti "Pravi put"</t>
  </si>
  <si>
    <t>Projekt će omogućiti zapošljavanje 53 nezaposlene žene na području Grada Zagreba. U svrhu povećanja znanja i vještina projektom će se osigurati edukacije za 53 žene. Radi poboljšanja kvalitete života krajnjih korisnika i sprječavanje rane institucionalizacije raznim programima pomoći biti će obuhvaćeno 318 korisnika s područja Grada Zagreba. Ukupna vrijednost projekta iznosi 4.876.740,00 kn.</t>
  </si>
  <si>
    <t>UP.02.1.1.13.0395</t>
  </si>
  <si>
    <t>Žene rade i pomažu</t>
  </si>
  <si>
    <t>Projektom "Žene rade i pomažu" zaposlit će se 15 žena na području Općine Viškovci, te će se samim time osigurati i potpora i podrška za 90 starijih osoba i osoba u nepovoljnom položaju sa područja Općine Viškovci tijekom 12 mjeseci. Zaposlene žene će kroz navedeni projekt završiti i program osposobljavanja. Projekt traje ukupno 18 mjeseci.</t>
  </si>
  <si>
    <t>UP.02.1.1.13.0397</t>
  </si>
  <si>
    <t>ZAŽELI u Makarskoj</t>
  </si>
  <si>
    <t>Grad Makarska</t>
  </si>
  <si>
    <t>Projekt "ZAŽELI u Makarskoj" ima za cilj intervenirati na tržište rada kroz omogućavanje zapošljavanja 12 žena u nepovoljnom položaju čime se osnažuje i unapređuje njihov radni potencijal u lokalnoj zajednici. Kroz programe obrazovanja za svih 12 žena osiguravaju se dugoročni učinci na njihovu radnu aktivaciju te na povećanje njihove zapošljivosti i nakon završetka projekta. S druge strane zapošljavanjem žena pruža se kvalitetna podrška 80 krajnjih korisnika te samim tim pridonosi povećanju razine njihove kvalitete života.</t>
  </si>
  <si>
    <t>UP.02.1.1.13.0398</t>
  </si>
  <si>
    <t>Anđeli dobrote</t>
  </si>
  <si>
    <t>Udruga Providnost</t>
  </si>
  <si>
    <t>Projektom „Anđeli dobrote“ u trajanju od 18 mjeseci, omogućit će se zapošljavanje 7 teže zapošljivih žena, pripadnica ciljne skupine, koje će starijim i nemoćnim osobama (krajnjim korisnicima) s područja grada Splita te okolnih mjesta kontinuirano pružati usluge potpore i podrške. Također, kroz provođenje osposobljavanja žena pripadnica ciljne skupine, omogućiti će im se stjecanje znanja i alata kojima će povećati svoju konkurentnost na tržištu rada, a samim time i svoje šanse za zapošljavanje po završetku projektnih aktivnosti.</t>
  </si>
  <si>
    <t>UP.02.1.1.13.0399</t>
  </si>
  <si>
    <t xml:space="preserve">Općina Podstrana </t>
  </si>
  <si>
    <t>Projektom će Općina Podstrana zaposliti 15 žena iz ciljanih skupina na period od 12 mjeseci te će obuhvatiti 90 krajnjih korisnika sa područja Podstrane što znači da projekt "Zaželimo zajedno" rješava problem velike nezaposlenosti žena, smanjuje socijalnu isključenost osoba u nepovoljnom položaju i spriječava njihovu institucionalizaciju. Trećina žena će proći dodatno osposobljavanje, što če ih učiniti konkurentnijima na tržištu rada. Svaka zaposlena žena iz ciljane skupine će pružati potporu i podršku za šest krajnjih korisnika.</t>
  </si>
  <si>
    <t>UP.02.1.1.13.0400</t>
  </si>
  <si>
    <t>Zaželi posao na području Grada Omiša - faza II</t>
  </si>
  <si>
    <t>Projekt "Zaželi posao na području Grada Omiša-faza II" doprinosi osnaženju i unapređenje radnog potencijala teže zapošljivih žena i žena s nižom razinom obrazovanja zapošljavanjem u lokalnoj zajednici, što će ublažiti posljedice njihove nezaposlenosti i rizika od siromaštva, te potaknuti socijalnu uključenost i povećati razinu kvalitete života osoba u starijoj životnoj dobi i/ili nemoćnih osoba na području Grada Omiša. Provedba projektnih aktivnosti trajat će 15 mjeseci, a obuhvatit će zapošljavanje 25 žena, koje će pružanjem potpore i podrške brinuti o ukupno 150 krajnjih korisnika.</t>
  </si>
  <si>
    <t>UP.02.1.1.13.0401</t>
  </si>
  <si>
    <t>Podrška u kućanstvu starijim i nemoćnim osobama - faza II</t>
  </si>
  <si>
    <t>Projekt "Podrška u kućanstvu starijim i nemoćnim osobama - faza II" omogućit će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pružati uslugu potpore i podrške za najmanje 90 krajnjih korisnika. Dakle, svaka zaposlena žena brinut će za najmanje šest osoba. Ukupno trajanje projekta je 12 mjeseci.</t>
  </si>
  <si>
    <t>UP.02.1.1.13.0402</t>
  </si>
  <si>
    <t>Spektar želja</t>
  </si>
  <si>
    <t>Udruga Spektar</t>
  </si>
  <si>
    <t>Udruga Spektar provedbom projekta „Spektar želja“ zaposlit će ukupno 20 dugotrajno nezaposlenih žena koje će skrbiti o 120 krajnjih korisnika - starijih i nemoćnih osoba i osoba u nepovoljnom položaju koje žive u vlastitim domovima. Ciljevi projekta su omogućiti teže zapošljivim ženama ulazak na tržište rada, povećati njihovu zapošljivost kroz licencirane obrazovne programe i povećati kvalitetu života krajnjih korisnika sprečavanjem njihove prerane institucionalizacije.</t>
  </si>
  <si>
    <t>UP.02.1.1.13.0403</t>
  </si>
  <si>
    <t>Susjede brinu o susjedima - Faza II</t>
  </si>
  <si>
    <t>Kroz projekt će se zaposliti 60 žena u trajanju od 12 mjeseci. Time izbjegavaju rizik od siromaštva, pružaju usluge potpore na području grada Sina i Općine Otok.</t>
  </si>
  <si>
    <t>UP.02.1.1.13.0404</t>
  </si>
  <si>
    <t>Zaželi promjenu-idemo dalje!</t>
  </si>
  <si>
    <t>Projektom se unapređuje radni potencijal 25 teže zapošljivih žena s područja grada Trogira, te općina Marine, segeta i Okruga kroz osposobljavanja i zapošljavanje te osigurava provođenje socijalne usluge pomoći u kući za 150 osoba u starijoj životnoj dobi.</t>
  </si>
  <si>
    <t>UP.02.1.1.13.0405</t>
  </si>
  <si>
    <t>Solin za sve! - faza II</t>
  </si>
  <si>
    <t xml:space="preserve">Zapošljavanjem i edukacijom 15 žena tokom provedbe projekta u gradu Solinu osnažiti će se i unaprijediti radni potencijal teže zapošljivih žena s navršenom najviše srednjom stručnom spremom, ublažiti psihološke, sociološke i ekonomske posljedice njihove dugotrajne nezaposlenosti i rizik od siromaštva, a krajnjim korisnicima omogućiti veća kvaliteta življenja i socijalna uključenost. Ženama će se omogućiti povećanje znanja i vještina potrebnih na tržištu rada kroz dodatno usavršavanje kako bi p završetku projekta bile konkurentnije na tržištu rada. </t>
  </si>
  <si>
    <t>UP.02.1.1.13.0406</t>
  </si>
  <si>
    <t>ZAŽELI-ostvari u općini Cista Provo</t>
  </si>
  <si>
    <t>Projektom "ZAŽELI-ostvari u općini Cista Provo" zaposliti će se 15 žena u nepovoljnom položaju na tržištu rada s niskim stupnjem obrazovanja koje će skrbiti o 90 starijih i nemoćnih osoba. Programom zapošljavanja i obrazovanja osnažiti ćemo i unaprijediti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</si>
  <si>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UP.02.1.1.13.0407</t>
  </si>
  <si>
    <t>Pomoć u zajednici II</t>
  </si>
  <si>
    <t>Svrha projekta je zapošljavanjem u lokalnoj zajednici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krajnja korisnika, starijih osoba i osoba u nepovoljnom položaju na navedenom području.</t>
  </si>
  <si>
    <t>UP.02.1.1.13.0408</t>
  </si>
  <si>
    <t>Pruži ruku pomoćnicu II</t>
  </si>
  <si>
    <t>Udruga Šuška</t>
  </si>
  <si>
    <t>Udruga "Šuška" pripremila je projekt Pruži ruku pomoćnicu II u trajanju od 18 mjeseci koji za cilj ima smanjenje nezaposlenosti ženskih osoba nižeg stupnja obrazovanja te povećanje mogućnosti za njihovo kasnije zapošljavanje kao i podizanje kavlitete života te poticanje socijalne uključenosti osoba starije životne dobi u Osječko-baranjskoj županiji. Projektom će se zaposliti 20 ženskih osoba koje će pružati uslugu pomoći i podrške za 120 krajnjih korisnika s područja grada Osijeka i prigradskih naselja te općina Čepin i Bilje.</t>
  </si>
  <si>
    <t>UP.02.1.1.13.0409</t>
  </si>
  <si>
    <t>Zaželi i ostvari - faza 2</t>
  </si>
  <si>
    <t>Projekt će u svrhu socijalne integracije, smanjenja rizika od siromaštva i socijalne isključenosti,te smanjenja nezaposlenosti obuhvatiti zapošljavanje 12 žena, sudionica projekta iz evidencije HZZ-a s najvišom razinom SSS na 12 mj. Adekvatnim obrazovanjem i stručnim usavršavanjem u skladu s potrebama tržišta rada osnažiti će se radni potencijal žena i ojačati njihov konkurentski položaj.Žene će biti zaposlene na poslovima potpore starijim osobama i onim u nepovoljnom položaju s ciljem pomoći u svakodnevnim aktivnostima,socijalnom uključivanju i poboljšanju kvalitete života krajnjih korisnika.</t>
  </si>
  <si>
    <t>UP.02.1.1.13.0410</t>
  </si>
  <si>
    <t>Žene radeći pomažu-faza II</t>
  </si>
  <si>
    <t>Projektom "Žene radeći pomažu - faza II" zaposlit će se i obrazovati žene pripadnice ranjivih skupina s područja Općine Promina, s najviše završenim srednjoškolskim obrazovanjem, koje će pomagati starijim osobama i/ili osobama u nepovoljnom položaju i čime će se poboljšati njihov daljnji status na tržištu rada, potaknuti socijalnu uključenost i povećati razinu kvalitete života krajnjih korisnika. Projekt provodi Općina Promina na području Šibensko-kninske županije u trajanju od 18 mjeseci.</t>
  </si>
  <si>
    <t>UP.02.1.1.13.0411</t>
  </si>
  <si>
    <t>Zaposli pa pomozi 2</t>
  </si>
  <si>
    <t xml:space="preserve">Specifični cilj projekta "Zaposli pa pomozi 2" je osnažiti i unaprijediti radni potencijal žena s najviše završenim srednjoškolskim obrazovanjem zapošljavanjem u lokalnoj zajednici te povećati razinu kvalitete života krajnih korisnika na području 9 Općina: Novigrad Podravski, Gola, Rasinja,Peteranec, Koprivnički Ivanec, Đelekovec, Drnje, Legrad i Hlebine. Ciljanu skupinu čini 37 žena pripadnica ranjivih skupina, a krajnji korisnici su 229 starijh osoba i osoba u nepovoljnom položaju. Ukupno trajanje projekta je 18 mjeseci. </t>
  </si>
  <si>
    <t>UP.02.1.1.13.0412</t>
  </si>
  <si>
    <t>Zaželi - osnaži sebe i druge - faza II</t>
  </si>
  <si>
    <t xml:space="preserve">Ovim projektom će Udruga "Agae" zaposliti 40 žena iz ciljane skupine na period od 12 mjeseci, te će obuhvatiti 240 krajnjih korisnika na području djelovanja Udruge, što znači da projekt osim što rješava problem velike nezaposlenosti žena, smanjuje i socijalnu isključenost osoba u nepovoljnom položaju, te sprječava preranu institucionalizaciju krajnjih korisnika. Svaka zaposlena žena iz ciljane skupine će pružiti podršku i potporu za šest krajnjih korisnika projekta. </t>
  </si>
  <si>
    <t>UP.02.1.1.13.0413</t>
  </si>
  <si>
    <t>Zaželi za Vukovar II</t>
  </si>
  <si>
    <t>Cilj projekta „Zaželi za Vukovar II“ je omogućiti zapošljavanje žena, pripadnica ciljane skupine, za pružanje pomoći i podrške starijim i nemoćnim osobama i osobama u nepovoljnom položaju.</t>
  </si>
  <si>
    <t>UP.02.1.1.13.0415</t>
  </si>
  <si>
    <t>Zaželi – 10 za 60</t>
  </si>
  <si>
    <t>Udruga hrvatskih branitelja Domovinskog rata 121. Brigade - Pukovnije Nova Gradiška</t>
  </si>
  <si>
    <t>Cilj projekta je osnažiti i povećati samostalnost i financijsku neovisnost 10 nezaposlenih žena, pripadnica ciljne skupine kroz pružanje edukacije i zapošljavanje na pružanju socijalne usluge pomoći u kući za 60 najpotrebitijih krajnjih korisnika. Projekt će pozitivno utjecati na sprječavanje institucionalizacije starijih osoba te doprinijeti povećanju kvalitete života krajnjih korisnika.</t>
  </si>
  <si>
    <t>UP.02.1.1.13.0416</t>
  </si>
  <si>
    <t>Zaželi bolji život u općini Bizovac</t>
  </si>
  <si>
    <t>Kroz program "Zaželi bolji život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</si>
  <si>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UP.02.1.1.13.0417</t>
  </si>
  <si>
    <t>Zaželi još bolje!</t>
  </si>
  <si>
    <t>Cilj projekta je unaprijediti mogućnosti zapošljavanja i radni potencijal 10 nezaposlenih ženskih osoba sa područja Općine Gundinci, kroz njihovo osposobljavanje i zapošljavanje na poslovima brige za starije i nemoćne. Trajanje projekta je 18 mjeseci, a provoditi će se isključivo na području Općine Gundinci</t>
  </si>
  <si>
    <t>UP.02.1.1.13.0418</t>
  </si>
  <si>
    <t>PSS - Pomoć za sretniju starost</t>
  </si>
  <si>
    <t>Udruga umirovljenika Hrvatske Općine Pitomača</t>
  </si>
  <si>
    <t>Projekt "PSS-Pomoć za sretniju starost" prijavljuje Udruga umirovljenika Hrvatske Općine Pitomača u partnerstvu s Općinom Pitomača Projektom će se osposobiti i zaposliti 25 žena na poslovima gerontodomaćica koje će pružati potporu i podršku za 150 krajnjih korisnika na području općine Pitomača. Ženama ciljne skupine biti će omogućeno osposobljavanje kako bi kvalitetnije i efikasnije pružale potporu i podršku krajnjim korisnicima te zaposlenje u lokalnoj zajednici kojim će se doprinijeti smanjenju nezaposlenosti i siromaštva te ujedno potaknuti socijalnu uključenost.</t>
  </si>
  <si>
    <t>UP.02.1.1.13.0419</t>
  </si>
  <si>
    <t>Kreirajmo kvalitetniji život zajedno II</t>
  </si>
  <si>
    <t>Projekt "Kreirajmo kvalitetniji život zajedno II" uključuje ciljanu skupinu, odnosno 35 nezaposlenih žena tarosti 50 godina naviše s najviše srednjoškolskim obrazovanjem te 210 krajnjih korisnika, odnosno starijim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</si>
  <si>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UP.02.1.1.13.0420</t>
  </si>
  <si>
    <t>Snažna žena - snažna zajednica</t>
  </si>
  <si>
    <t>Projekt će omogućiti zaposlenje 36 žena prethodno nezaposlenih s najviše SSS u svojim lokalnim zajednicama čime će direktno utjecti na kvalitetu njihovog života. Dodatno će se omogućiti osposobljavanje za 12 žena prema njihovim preferencijama kako bi se poboljšao njihov status na tržištu rada. Osigurat će se izvaninstitucionalne usluge pomoći u kući za minimalno 6 korisnika po zaposlenoj ženi. Promocijom će se senzibilizirati javnost za problematiku osoba i kućanstava u ruralnim područjima Dalmacije.</t>
  </si>
  <si>
    <t>UP.02.1.1.13.0421</t>
  </si>
  <si>
    <t>Zaželi egzistenciju</t>
  </si>
  <si>
    <t>Udruga umirovljenika grada Vodica</t>
  </si>
  <si>
    <t>Projektom - „Zaželi egzistenciju“ u trajanju od 18 mjeseci pomoći će se ciljnoj skupini, 20 nezaposlenih žena kroz osposobljavanje za rad i zaposlenje, a 120 krajnjih korisnika u povećanju kvalitete života kroz pružanje usluga pomoći u obavljanj u svakodnevnih aktivnosti koje su im otežane zbog nepovoljnog položaja na području grada Vodica.</t>
  </si>
  <si>
    <t>UP.02.1.1.13.0422</t>
  </si>
  <si>
    <t>...i mnogo više</t>
  </si>
  <si>
    <t>POKRET ZAGORE Udruga za promicanje kvalitete života</t>
  </si>
  <si>
    <t>Projekt "...i mnogo više" zaposlit će 10 žena na radno mjesto kućne pomoćnice koje će brinuti o 60 krajnjih korisnika. Pored zapošljavanja na poslovima pomoći u kući, 10 žena kroz programe edukacije za gerentodomaćice, steći će kompetencije koje će dodatno povećati njihovu zapošljivost i ostanak na tržištu rada nakon završetka projekta te će na taj način doći do promicanja socijalne uključenosti i suzbijanja siromaštva na području Općine Muć.</t>
  </si>
  <si>
    <t>UP.02.1.1.13.0423</t>
  </si>
  <si>
    <t>Program zapošljavanja žena sa područja Grada Vrlike II</t>
  </si>
  <si>
    <t>Nezaposlenim ženama će se kroz ovaj projekt omogućiti zapošljavanje na rok od 12 mjeseci. Također ovim projektom krajnjim korisnicima kao posebno ranjivoj skupini bi bila osigurana pomoć u obavljanju svakodnevnih aktivnosti te viši stupanj uključivanja u društvo.</t>
  </si>
  <si>
    <t>UP.02.1.1.13.0424</t>
  </si>
  <si>
    <t>ZAŽELI žene triljskog kraja II</t>
  </si>
  <si>
    <t>Projekt zapošljava 30 nezaposlenih žena s najviše završenim srednjoškolskim obrazovanjem što povećava njihovu socijalnu uključenosti smanjuje im se rizik od siromaštva, povećava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</si>
  <si>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UP.02.1.1.13.0425</t>
  </si>
  <si>
    <t>POMOĆ ŽENE NEMA CIJENE</t>
  </si>
  <si>
    <t>Udruga "Život nema cijenu"</t>
  </si>
  <si>
    <t>Cilj Projekta je unaprijediti radni potencijal teže zapošljivih žena i žena s nižom razinom obrazovanja na području Šibenika, Vodica, Drniša i Skradina te općina Pirovac, Bilice, Tribunj, Unešić, Primošten i Rogoznica na području ŠKŽ te grada Zagreba koje će ublažiti posljedice njihove nezaposlenosti i rizika od siromaštva, te ujedno potaknuti socijalnu uključenost i povećati razinu kvalitete života krajnjih korisnika. Projekt uključuje zapošljavanje i edukaciju 30 žena koje su u nepovoljnom položaju na tržištu rada te socijalnom uključivanju 180 krajnjih korisnika.</t>
  </si>
  <si>
    <t>UP.02.1.1.13.0426</t>
  </si>
  <si>
    <t>Cilj projekta je povećati zapošljivost teže zapošljivih žena uz povećanje razine kvalitete života starijih osoba i osoba u nepovoljnom položaju na području općine Lećevica. Kroz projekt će se zaposliti 15 teže zapošljivih žena na način da će skrbiti za 90 starijih osoba i osoba u nepovoljnom položaju. Također kroz projekt će se educirati 15 žena za zanimanje gerontodomaćicu.</t>
  </si>
  <si>
    <t>UP.02.1.1.13.0427</t>
  </si>
  <si>
    <t>Zapošljavanjem žena pomognimo Zagori - II faza</t>
  </si>
  <si>
    <t>Projektom "Zapošljavanjem žena pomognimo Zagori - II faza" će se zaposliti 20 teže zapošljivih žena s nižom razinom obrazovanja u lokalnoj zajednici što će za posljedicu imati jačanje njihovog samopouzdanja i smanjenje rizika od siromaštva, a ujedno doprinijeti socijalnu uključenost i poboljšati razinu kvalitete života min. 120 krajnjih korisnika s područja općine Unešić.</t>
  </si>
  <si>
    <t>UP.02.1.1.13.0428</t>
  </si>
  <si>
    <t>Zaželi i opet smo tu</t>
  </si>
  <si>
    <t>Projektom rješavamo problem socijalne isključenosti nezaposlenih žena i starih i nemoćnih kroz povezivanje pružatelja usluga i potrebitih. Opći cilj projekta je pridonijeti pristupanju tržištu rada ženama pripadnicama ranjivih skupina i povećanju kvalitete života starijim osobama i osobama u nepovoljnom položaju na području Općine Majur, a specifični ciljevi su 1.Osnaživanje, povećanje radnog potencijala i educiranje teže zapošljivih žena i žena s nižom razinom obrazovanja,2.Socijalno uključivanje i povećanje razine kvalitete života starijih osoba i osoba u nepovoljnom položaju.</t>
  </si>
  <si>
    <t>UP.02.1.1.13.0429</t>
  </si>
  <si>
    <t>Zlatne žene za zlatnu dob- faza II</t>
  </si>
  <si>
    <t>Projektom "Zlatne žene za zlatnu dob- faza II", Grad Popovača zajedno s partnerima, omogućit će zapošljavanje 30 žena pripadnica ciljane skupine na 12 mjeseci koje će skrbiti o 180 krajnjih korisnika u nepovoljnom položaju čime će se povećati kvaliteta života i socijalna uključenost na području Grada Popovače. Edukacijom žena pripadnica ciljane skupine omogućit će se nova znanja i vještine te će žene postati konkurentnije na tržištu rada. Projekt će trajati 18 mjeseci, a provodit će ga Grad Popovača u partnerstvu s HZZ Područni ured Kutina i Centrom za socijalnu skrb Kutina.</t>
  </si>
  <si>
    <t>UP.02.1.1.13.0430</t>
  </si>
  <si>
    <t>Solidarnost na djelu 2</t>
  </si>
  <si>
    <t>Projektom "Solidarnost na djelu 2" bit će zaposleno 25 žena pripadnica ranjivih skupina u općini Donji Kukuruzari. Unaprijedit će se kvaliteta života za 150 krajnjih korisnika na području općine Donji Kukuruzari kojima će bit pružena pomoć u svakodnevnom životu kroz 12 mjeseci.</t>
  </si>
  <si>
    <t>UP.02.1.1.13.0431</t>
  </si>
  <si>
    <t>Zapošljavanje žena na području Gospića - Faza II</t>
  </si>
  <si>
    <t>Cilj projekta je ojačati radni potencijal 37 teže zapošljivih žena i žena s nižom razinom obrazovanja koje će svojim radom poboljšati kvalitetu života 222 krajnja korisnika. Time se ublažavaju posljedice nezaposlenosti i rizika od siromaštva, a ujedno potiče i socijalna uključenost starijih i/ili nemoćnih osoba. Projekt će se provoditi na području grada Gospića i općine Lovinac gdje su izrazito niske gustoće naseljenosti stanovnika, a većina naselja spada u ruralno područje. Nadalje, projektnim aktivnostima osigurat će se diseminacija informacija i vidljivost projekta.</t>
  </si>
  <si>
    <t>UP.02.1.1.13.0432</t>
  </si>
  <si>
    <t>Pružanje pomoći i potpore ranjivoj skupini</t>
  </si>
  <si>
    <t>Udruga za promicanje znanosti Luka za sreću</t>
  </si>
  <si>
    <t>Ličko-senjska, Zadarska, Šibensko-kninska, Splitsko-dalmatinska</t>
  </si>
  <si>
    <t>Cilj projekta je obrazovati i zaposliti žene koje su nezaposlene te tako unaprijediti radni potencijal žena pripadnica ranjivih skupina u Zadru kako bi se potaknula socijalna uključenost i povećala razina kvalitete života krajnjih korisnika. Projekt se radi u cilju ublažavanja posljedica njihove nezaposlenosti i smanjenja rizika od siromaštva.</t>
  </si>
  <si>
    <t>UP.02.1.1.13.0434</t>
  </si>
  <si>
    <t>Zaželi za OSI</t>
  </si>
  <si>
    <t>Kroz projekt "Zaželi za OSI", u trajanju od 18 mjeseci, na godinu dana bit će zaposleno 6 žena, pripadnica ciljne skupiune, koje će pružati uslugu podrške i pomoći starijim i nemoćnim osobama, posebice OSI s područja Varaždinske županije. Kroz edukaciju žena povećat će se njihova konkurentnost na tržištu rada, odnosno, mogućnost osiguravanja novog zaposlenja.</t>
  </si>
  <si>
    <t>UP.02.1.1.13.0436</t>
  </si>
  <si>
    <t>Podrška starijima</t>
  </si>
  <si>
    <t>Cilj projekta je unaprijediti radni potencijal žena pripadnica ranjivih skupina u lokalnoj zajednici putem zapošljavanja i obrazovanja kako bi se potaknula socijalna uključenost i povećala razvina kvalitete života krajnih korisnika. Projekt se radi u cilju ublažavanja posljedica njihove nezaposlenosti i smanjenja rizika od siromaštva čime se ostvaruje opći cilj projekta.</t>
  </si>
  <si>
    <t>UP.02.1.1.13.0437</t>
  </si>
  <si>
    <t>Budi dobar</t>
  </si>
  <si>
    <t>Udruga Budi dobar za razvoj i popularizaciju ključnih aktivnosti društva</t>
  </si>
  <si>
    <t>Sisačko-moslavačka, Brodsko-posavska, Osječko-baranjska, Grad Zagreb</t>
  </si>
  <si>
    <t>Projekt "Budi dobar" ostvaruje cilj obrazovanja i zapošljavanja žena unapređivanje radnog potencijala žena, pripadnica ranjivih skupina u lokalnoj zajednici po odabranim županijama u svrhu poboljšanja socijalne uključenosti i povećanja razine kvalitete života krajnjih korisnika kako bi se ublažile posljedice njihove nezaposlenosti i smanjenja rizika od siromaštva.</t>
  </si>
  <si>
    <t>UP.02.1.1.13.0438</t>
  </si>
  <si>
    <t>Zaželi i ostvari II</t>
  </si>
  <si>
    <t>Projektom "Zaželi i ostvari II" zaposliti će se 15 žena pripadnica ciljane skupine na području općine Lipovljani na 12 mjeseci koje će pružati pomoć i podršku za 90 krajnjih korisnika. Osigurat će osnovne kućanske i higijenske potrepštine krajnjim korisnicima za 12 mjeseci. Zaposlene žene polazit će edukaciju za dodatno osposobljavanje. Projekt će provoditi Općina Lipovljani zajedno s partnerima HZZ-om PU Kutina i Centrom za socijalnu skrb Novska.</t>
  </si>
  <si>
    <t>UP.02.1.1.13.0439</t>
  </si>
  <si>
    <t>Pomozimo danas za bolje sutra II</t>
  </si>
  <si>
    <t>Projektom ''Pomozimo danas za bolje sutra II'' u trajanju od 18 mjeseci, omogućit će se zapošljavanje žena pripadnica ciljane skupine, koje će starijim i nemoćnim osobama (krajnjim korisnicima) s područja grada Šibenika, grada Knina i općine Bilice te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</si>
  <si>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UP.02.1.1.13.0440</t>
  </si>
  <si>
    <t>Pomoć u kući - život u sreći 2</t>
  </si>
  <si>
    <t>Provedbom projekta „Pomoć u kući - život u sreći 2'' u trajanju od 18 mjeseci ostvariti će se zapošljavanje žena pripadnica ciljane skupine na period od 12 mjeseci, koje će pružati usluge potpore i podrške starijim i nemoćnim osobama (krajnjim korisnicima) s područja grada Šibenika i njegove okolice. Provođenjem osposobljavanja žena pripadnica ciljane skupine povećati će se njihova konkurentnost na tržištu rada što će olakšati proces pronalaska zaposlenja po završetku projekta.</t>
  </si>
  <si>
    <t>UP.02.1.1.13.0441</t>
  </si>
  <si>
    <t>POKRET + Projekt Osnaživanja KonkuRentnosti i Efikasnosti žena na Tržištu rada</t>
  </si>
  <si>
    <t>Projektom će se zaposliti 8 nezaposlenih žena za pomoć i podršku starijim osobama i osobama u nepovoljnom položaju u trajanju od 12 mjeseci na području Grada Zadra, Nina i Općine Starigrad. 8 žena pružat će pomoć u svakodnevnim aktivnostima za 48 krajnja korisnika. Kroz projekt će se značajno unaprijediti radni potencijal 8 nezaposlenih žena kroz edukaciju i zapošljavanje, čime one postaju konkurentnije na tržištu rada. Uz prijavitelja, Grad Zadar, partneri na projektu su Gradovi Nin, Općina Starigrad, HZZ Zadar i CZSS Zadar. Trajanje projekta je 18 mjeseci.</t>
  </si>
  <si>
    <t>UP.02.1.1.13.0442</t>
  </si>
  <si>
    <t>Reci to srcem</t>
  </si>
  <si>
    <t>Udruga za promicanje ljudskih prava i politike kulture, poticanje razvoja lokalnih zajednica i transparentnog djelovanja lokalnih samouprava "Živim(o) Knin"</t>
  </si>
  <si>
    <t>Projektom ''Reci to srcem'' u trajanju od 18 mjeseci, omogućit će se zapošljavanje žena pripadnica ciljane skupine, koje će starijim i nemoćnim osobama (krajnjim korisnicima) s područja grada Knina i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</si>
  <si>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UP.02.1.1.13.0443</t>
  </si>
  <si>
    <t>Bolja budućnost - moja budućnost - faza II</t>
  </si>
  <si>
    <t>Provedbom projekta "Bolja budućnost - moja budućnost - faza II" omogućit će se zapošljavanje pripadnica ciljane skupine ( cilj je osnažiti i unaprijediti radni potencijal teže zapošljivih žena i žena s nižom razinom obrazovanja zapošljavanjem u lokalnoj zajednici, koja će ublažiti posljedice njihove nezaposlenosti i rizika od siromaštva). Poboljšat će se život krajnjim korisnicima - starijim i potrebitim osobama. Potiče se njihova socijalna uključenost i povećava razina kvalitete života. Doprinjet će se boljitku obiju ciljnih skupina i olakšati im svakodnevni život na području Općine Ravna Gora.</t>
  </si>
  <si>
    <t>UP.02.1.1.13.0444</t>
  </si>
  <si>
    <t>Pomažemo jedni drugima</t>
  </si>
  <si>
    <t>Općina Tisno</t>
  </si>
  <si>
    <t>Problemi na području Općine Tisno su nezaposlenost žena, visoka sezonalnost zapošljavanja, odumiranje i starenje stanovništva u zaobalju. Ciljna skupina su nezaposlene žene s najviše završenom srednjom školom s naglaskom na starije od 50 godina kao i ostale žene u nepovoljnom položaju. Cilj projekta je povećati zapošljivost žena s najviše srednjoškolskim obrazovanjem (6) i jačanje njihovih kompetencija uz pružanje podrške starijim osobama i osobama u nepovoljnom položaju (36). Projekt će pridonijeti poboljšanju životnih uvjeta najranjivijih skupina i njihovih obitelji te nezaposlenih žena.</t>
  </si>
  <si>
    <t>UP.02.1.1.13.0445</t>
  </si>
  <si>
    <t>Nove mogućnosti 2!</t>
  </si>
  <si>
    <t>Problemi na području Grada Vodica su velika nezaposlenost žena, odumiranje i starenje stanovništva u zaobalju te uslijed aktualne pandemije smanjena mogućnost sezonskog zapošljavanja. Svrha projekta je povećana zapošljivost ciljane skupine žena (20) kroz izvaninstitucionalni sustav pružanja pomoći (za 120 korisnika) te provedbu sustava edukacije i obrazovanja čime se pruža mogućnost produljenja radne aktivnosti na tržištu rada. ciljna skupina su žene s najviše završenom srednjom školom s naglaskom na starije od 50 godina kao i ostale žene u nepovoljnom položaju.</t>
  </si>
  <si>
    <t>UP.02.1.1.13.0447</t>
  </si>
  <si>
    <t>ZAŽELI danas za bolje sutra II - Grad Ploče</t>
  </si>
  <si>
    <t>Projekt će omogućiti pristup obrazovanju i tržištu rada ženama pripadnicama ranjivih skupina s područja Grada Ploča. Provedbom projekta će se doprinjeti prevenciji prerane institucionalizacije starijih i nemoćnih osoba, socijalizaciji, olakšanju života u vlastitim domaćinstvima, poboljšanju kvalitete života u lokalnoj zajednici. Multisektorskim pristupom i suradnjom relevantnih dionika potaknut će se: međugeneracijska solidarnost, socijalna uključenost, cjeloživotno učenje kao pretpostavka gospodarskog razvoja te osmišljavanje novih inovativnih programa i usluga u lokalnoj zajednici.</t>
  </si>
  <si>
    <t>UP.02.1.1.13.0448</t>
  </si>
  <si>
    <t>Ja to mogu, ja to zelim II</t>
  </si>
  <si>
    <t>Zapošljavanjem i edukacijom 50 žena tokom provedbe projekta u općini Hrvace osnažit će se i unaprijediti radni potencijal teže zapošljivih žena, ublažiti psihološke,sociološke i ekonomske posljedice njihove dugotrajne nezaposlenosti.Projektnim aktivnostima će se potaknuti socijalna uključenost i spriječiti prerana institucionalizacija za 300 osoba starije životne dobi koje su prepoznate kao posebno osjetljiva i potrebita skupina društva.Omogućit će im se pravo na dostojan život,društvenu involviranost te pridonijeti razvoju njihove svijesti da su ravnopravni članovi zajednice kojoj pripadaju.</t>
  </si>
  <si>
    <t>UP.02.1.1.13.0449</t>
  </si>
  <si>
    <t>One to mogu</t>
  </si>
  <si>
    <t>Studijski institut za novinarstvo, kulturu i obrazovanje</t>
  </si>
  <si>
    <t>Cilj projekta je zapošljavanje 10 nezaposlenih žena iz skupine teže zapošljivih osoba s lokalnog područja na razdoblje od 12 mjeseci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ugovoronom tijelu)</t>
  </si>
  <si>
    <t>UP.02.1.1.13.0450</t>
  </si>
  <si>
    <t>Udruga za zaštitu životinja "Laki"</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</si>
  <si>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t>
  </si>
  <si>
    <t>UP.02.1.1.13.0451</t>
  </si>
  <si>
    <t>Život kakav želim, zaželim Zaželi na području općine Levanjska Varoš</t>
  </si>
  <si>
    <t>Udruga Diljsko srce</t>
  </si>
  <si>
    <t>Kroz program "Život kakav želim, zaželim Zaželi na području općine Levanjska Varoš" zaposlilo bi se 10 žena koje se nalaze u nepovoljnom položaju na tržištu rada sa zadatkom da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</si>
  <si>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UP.02.1.1.13.0452</t>
  </si>
  <si>
    <t>Život kakav želim, zaželim Vladislavci</t>
  </si>
  <si>
    <t>Kroz program "Život kakav želim, zaželim Vladislavce" zaposlilo bi se 30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</si>
  <si>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UP.02.1.1.13.0453</t>
  </si>
  <si>
    <t>Za bolji život u Ličko-senjskoj županiji</t>
  </si>
  <si>
    <t>Ličko-senjska županija</t>
  </si>
  <si>
    <t>Projektom "Za bolji život u Ličko-senjskoj županiji" zaposlit će se i unaprijediti radni potencijal 10 teže zapošljivih žena s područja Ličkosenjske županije s najviše završenim srednjoškolskim obrazovanjem kako bi postale konkurentnije na tržištu rada. Zaposlene žene pružat će potporu i podršku 60 krajnjih korisnika odnosno starijim i/ili nemoćnim osobama. Navedeno će smanjiti socijalnu isključenost i rizik od siromaštva te povećati razinu kvalitete života krajnjih korisnika na području Ličko-senjske županije.</t>
  </si>
  <si>
    <t>UP.02.1.1.13.0454</t>
  </si>
  <si>
    <t>Zaposlena žena, osnažena žena II</t>
  </si>
  <si>
    <t>Tijekom projekta zaposlit ćemo nezaposlene žene u nepovoljnom položaju, putem edukacija i zapošljavanja u sklopu projekta ekonomski i socijalno osnažiti, unaprijediti radni potencijal za daljnje uključivanje i sudjelovanje na tržištu rada. S druge strane tijekom projekta, krajnjim korisnicima koje će zaposlene žene obilaziti, prevenirati njihovu ranu institucionalizaciju i socijalnu marginalizaciju te ćemo im poboljšati kvalitetu življenja. Također ćemo kroz projekt osvijestiti javnost o problemima zapošljavanja žena, pripadnica ciljanih skupina i potrebi brige o starim i nemoćnim osobama.</t>
  </si>
  <si>
    <t>UP.02.1.1.13.0455</t>
  </si>
  <si>
    <t>Zaželi danas za sretnije i bolje sutra-faza II</t>
  </si>
  <si>
    <t>Projektom se omogućava zapošljavanje 18 žena koje će, nakon osposobljavanja, pružati usluge pomoći u kući za 130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senzibilizira javnost.</t>
  </si>
  <si>
    <t>UP.02.1.1.13.0457</t>
  </si>
  <si>
    <t>Olakšanje života potrebitima</t>
  </si>
  <si>
    <t>Udruga Baza za razvoj</t>
  </si>
  <si>
    <t>Zagrebačka, Krapinsko-zagorska, Koprivničko-križevačka, Bjelovarsko-bilogorska, Grad Zagreb</t>
  </si>
  <si>
    <t>Cilj je odabrati, educirati i zaposliti žene koje su nezaposlene te tim putem ženama iz ranjivih skupina unaprijediti radni potencijal. Zaposlene žene će pomoći krajnjim korisnicima kojima je pomoć potrebna te će se tako potaknuti socijalna uključenost i povećati kvalitetu života istih. Projekt se radi u cilju ublažavanja posljedica njihove nezaposlenosti i smanjenja rizika od siromaštva.</t>
  </si>
  <si>
    <t>UP.02.1.1.13.0458</t>
  </si>
  <si>
    <t>Brižne žene Podravske 2</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</si>
  <si>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t>
  </si>
  <si>
    <t>UP.02.1.1.13.0460</t>
  </si>
  <si>
    <t>Ženska ruka pomoći</t>
  </si>
  <si>
    <t>Udruga žena Kloštar Podravski</t>
  </si>
  <si>
    <t>Projektom "Ženska ruka pomoći" Udruga žena Kloštar Podravski zaposliti će se 20 žena ciljne skupine koje će skrbiti za 120 krajnjih korisnika na području Općine Kloštar Podravski. Ženama ciljne skupine koje se zapošljavaju biti će omogućeno osposobljavanje za gerontodomaćice kako bi kvalitetnije i efikasnije pružale potporu i podršku osobama u nepovoljnom položaju odnosno krajnjim korisnicima. Zaposlenje ciljne skupine žena u lokalnoj zajednici doprinjeti će smanjenju nezaposlenosti i siromaštva te ujedno potaknuti socijalnu uključenost i poboljšanje života krajnjih korisnika.</t>
  </si>
  <si>
    <t>UP.02.1.1.13.0461</t>
  </si>
  <si>
    <t>Složne ruke pomoći</t>
  </si>
  <si>
    <t>Općina Špišić Bukovica</t>
  </si>
  <si>
    <t>Projektne aktivnosti usmjerene su na zapošljavanje žena na poslovima gerontodomaćica koje će pružati potporu i podršku starijim osobama i osobama u nepovoljnom položaju na području općine Špišić Bukovice. Ženama ciljne skupine biti će omogućeno osposobljavanje za gerontodomaćice kako bi kvalitetnije i efikasnije pružale potporu i podršku osobama u nepovoljnom položaju odnosno krajnjim korisnicima. Zaposlenje ciljne skupine žena u lokalnoj zajednici doprinijeti će smanjenju nezaposlenosti i siromaštva te ujedno potaknuti socijalnu uključenost i poboljšanje života krajnjih korisnika.</t>
  </si>
  <si>
    <t>UP.02.1.1.13.0462</t>
  </si>
  <si>
    <t>Zaželi- Program zapošljavanja žena na području Grada Senja - faza 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</si>
  <si>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razinom obrazovanja, koje će svojim radom kroz pružanje pomoći u kućanstvu krajnjim korisnicima povećati njihovu kvalitetu života, a kroz aktivnosti dodatnog obrazovanja/osposobljavanja žene sudionice projekta će osnažiti svoje potencijale na tržištu rada.</t>
  </si>
  <si>
    <t>UP.02.1.1.13.0465</t>
  </si>
  <si>
    <t>Projekt Zaželi u Lokvičićima II</t>
  </si>
  <si>
    <t>Zapošljavanjem i edukacijom 6 žena tokom provedbe projekta u općini Lokvičići osnažiti će se i unaprijediti radni potencijal teže zapošljivih žena, ublažiti psihološke, sociološke i ekonomske poslijedice njihove dugotrajne nezaposlenosti. Projektom će se ujedno potaknuti socijalnu uključenost i spriječiti preranu institucionalizaciju za 36 osoba starije životne dobi kroz pružanje pomoći u vlastitom kućanstvu te promociju skrbi za najranjivije društvene skupine.</t>
  </si>
  <si>
    <t>UP.02.1.1.13.0466</t>
  </si>
  <si>
    <t>BRIGA ZA POREBITE II - Program zapošljavanja žena u svrhu potpore starijim osobama i osobama u nepovoljnom položaju</t>
  </si>
  <si>
    <t>Zapošljavanjem 15 žena u općini Proložac osnažit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</si>
  <si>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UP.02.1.1.13.0470</t>
  </si>
  <si>
    <t>Za život kakav zaslužuju 2</t>
  </si>
  <si>
    <t>Velikom dijelu starijih i nemoćnih osoba s područja djelovanja GDCK Slatina potrebna je pomoć pri obavljanju svakodnevnih poslova. Time pripadaju ranjivoj skupini u opasnosti od siromaštva ili socijalne isključenosti. Drugu ranjivu skupinu čine nezaposlene žene s područja djelovanja GDCK Slatina s naglaskom na teže zapošljive žene. Cilj ovog projekta je osposobiti i zaposliti 22 žene s područja djelovanja GDCK Slatina koje će pružanjem svakodnevne pomoći u kućanstvu povećati kvalitetu života za 132 krajnja korisnika čime će se pozitivno doprinijeti svojoj i njihovoj socijalnoj uključenosti</t>
  </si>
  <si>
    <t>UP.02.1.1.13.0471</t>
  </si>
  <si>
    <t>Zaželi u VPŽ</t>
  </si>
  <si>
    <t>Kulturno-umjetnički centar Virovitica</t>
  </si>
  <si>
    <t>UP.02.1.1.13.0472</t>
  </si>
  <si>
    <t>Solidarni za žene!</t>
  </si>
  <si>
    <t>Udruga za promicanje i zaštitu ljudskih prava “SMS – sve možeš sam”</t>
  </si>
  <si>
    <t>Provedbom projekta zaposliti će se 10 nezaposlenih žena na razdoblje od 12 mjeseci radi pružanja pomoći i podrške 60 krajnjih korisnika.Provesti će se program osposobljavanja ciljne skupine . Projekt će trajati ukupno 14 mjeseci.</t>
  </si>
  <si>
    <t>UP.02.1.1.13.0473</t>
  </si>
  <si>
    <t>NISTE SAMI - faza II</t>
  </si>
  <si>
    <t>UP.02.1.1.13.0474</t>
  </si>
  <si>
    <t>Unaprjeđenje radnog potencijala teže zapošljivih žena</t>
  </si>
  <si>
    <t>Kao cilj projekta navodi se obrazovanje i zapošljavanje 25 nezaposlenih žena s Hrvatskog zavoda za zapošljavanje. Na taj se način želi unaprijediti radni potencijal žena pripadnica ranjivih skupina u Gradu Zagrebu. Sukladno tome povećati će se razina kvalitete života krajnjih korisnika. Projekt se radi u cilju ublažavanja posljedica njihove nezaposlenosti i smanjenja rizika od siromaštva.</t>
  </si>
  <si>
    <t>UP.02.1.1.13.0475</t>
  </si>
  <si>
    <t>Snažno zaželi</t>
  </si>
  <si>
    <t>Udruga sportske rekreacije "Sport za sve" Općine Donji Kraljevec</t>
  </si>
  <si>
    <t>Provedbom projekta će se omogućiti zapošljavanje 10 žena iz evidencije nezaposlenih kroz pružanje pomoći min.60 krajnjih korisnika čime bi se poboljšala njihova kvaliteta života i dovelo do prevencije prerane deinstitucionalizacije, smanjenja siromaštva i smanjenja nezaposlenosti. Ženama će se omogućiti povećanje znanja i vještina kroz dodatno obrazovanje/osposobljavanje čime će nakon završetka obrazovanja/osposobljavanja steći javnu ispravu koja će i utjecati na radnu aktivaciju te povećanje njihove zapošljivosti nakon 5 završetka projekta.</t>
  </si>
  <si>
    <t>UP.02.1.1.13.0476</t>
  </si>
  <si>
    <t>Zaželi - Program zapošljavanja žena Općine Kravarsko - faza II</t>
  </si>
  <si>
    <t>Projekt "ZAŽELI-Program zapošljavanja žena Općine Kravarsko-faza II" provodi Općina Kravarsko u partnerstvu sa Centrom za socijalnu skrb Velika Gorica i Hrvatskim zavodom za zapošljavanje, Regionalnim uredom Zagreb. Tijekom 15 mjeseci provedbe projekta zaposlit će se 20 žena, pripadnica ranjivih skupina, koje će povećati kvalitetu života i socijalno uključiti minimalno 120 krajnjih korisnika na području Općine Kravarsko i šire okolice.</t>
  </si>
  <si>
    <t>UP.02.1.1.13.0477</t>
  </si>
  <si>
    <t>Nastavimo pomoć u kući - Zaželi</t>
  </si>
  <si>
    <t>Općina Josipdol provedbom projekta u trajanju od 18 mjeseci zaposliti će 13 žena što će utjecati na povećanje kvalitete života za minimalno 60 krajnjih korisnika.</t>
  </si>
  <si>
    <t>UP.02.1.1.13.0478</t>
  </si>
  <si>
    <t>ZAŽELI za Udrugu mladih Općine Rakovica</t>
  </si>
  <si>
    <t>Udruga mladih Općine Rakovica</t>
  </si>
  <si>
    <t xml:space="preserve">Projektom "ZAŽELI za Udrugu mladih Općine Rakovica" omogućit će se pristup zapošljavanju i tržištu rada 10 žena pripadnica ranjivih skupina s područja Općine Rakovica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 </t>
  </si>
  <si>
    <t>UP.02.1.1.13.0480</t>
  </si>
  <si>
    <t>Zaželi, pokreni se i pomozi u Lasinji</t>
  </si>
  <si>
    <t>Centar za razvoj lokalne zajednice ALba</t>
  </si>
  <si>
    <t xml:space="preserve">Centar za razvoj lokalne zajednice Alba provesti će projekt "Zaželi, pokreni se i pomozi u Lasinji" u trajanju od 18 mjeseci u partnerstvu s Centrom za socijalnu skrb Karlovac i Zavodom za zapošljavanje područni ured Karlovac. Tijekom 12 mjeseci provedbe projekta zaposliti će se 9 žena priapdnica ranjivih skupina na području općine Lasinja koje će povećati kvalitetu života i socijalno uključiti minimalno 54 krajnja korisnika. </t>
  </si>
  <si>
    <t>UP.02.1.1.13.0482</t>
  </si>
  <si>
    <t>Zaželi bolji život u općini Čačinci II</t>
  </si>
  <si>
    <t>Projektom će se zaposliti 12 nezaposlenih žena u Općini čačinci te 72 krajnja korisnika u nepovoljnom položaju.</t>
  </si>
  <si>
    <t>UP.02.1.1.13.0483</t>
  </si>
  <si>
    <t>Zajedno želimo, zajedno možemo II</t>
  </si>
  <si>
    <t>Kulturno umjetničko društvo Primorski Dolac</t>
  </si>
  <si>
    <t>Zapošljavanjem i dodatnim obrazovanjem 32 žene u općini Primorski Dolac osnažit će se radni potencijal teže zapošljivih žena, ublažiti posljedice njihove nezaposlenosti i rizika od siromaštva. Projektom će se ujedno potaknuti socijalnu uključenost i spriječiti preranu institucionalizaciju za 192 osobe starije životne dobi kroz pružanje pomoći u vlastitom kućanstvu te promociju skrbi za najranjivije društvene skupine.</t>
  </si>
  <si>
    <t>UP.02.1.1.13.0485</t>
  </si>
  <si>
    <t>Korisno i humano 2 - program zapošljavanja žena u svrhu potpore starijim osobama i osobama u nepovoljnom položaju</t>
  </si>
  <si>
    <t>Zapošljavanjem 21 žene u gradu Imotskom osnažiti će se i unaprijediti radni potencijal teže zapošljivih žena, ublažiti posljedice njihove nezaposlenosti i rizika od siromaštva te ujedno potaknuti socijalnu uključenost i spriječiti preranu institucionalizaciju za 126 korisnika. Projektom će se osigurati pomoć u kućanstvu osobama starije životne dobi koje su prepoznate kao posebno osjetljiva skupina društva, posebno u ruralnim krajevima te raditi na podizanju svijesti o potrebama ranjivih skupina.</t>
  </si>
  <si>
    <t>UP.02.1.1.13.0486</t>
  </si>
  <si>
    <t>Zaželi faza II u Općini Draž i Općini Darda</t>
  </si>
  <si>
    <t>Cilj projekta je zaposliti 20 pripadnica ciljne skupine na 12 mjeseci te osposobljavanje umaprijediti nihov radni potencijal. Potpora u kućanstvu pružati će se za 120 krajnjih korisnika s područja Općine Draž.</t>
  </si>
  <si>
    <t>UP.02.1.1.13.0487</t>
  </si>
  <si>
    <t>Zaželi njegu, zaželi posao - faza II</t>
  </si>
  <si>
    <t>Provedbom projektnih aktivnosti projekta Zaželi njegu, zaželi posao - FAZA II s naglaskom na zapošljavanje i obrazovanje osoba u nepovoljnom položaju s naglaskom na žene starije od 50 godijna s najviše završenim srednjoškolskim obrazovanjem pružit će se briga i skrb za 102 starije i nemoćne osobe s područja Općine Lovreć. Ovaj projekt od iznimne je važnosti za nerazvijeno područje općine Lovreć jer svojom provedbom omogućuje socijalno uključivanje ranjivih skupina i njihovo interakciju kako na tržište rada tako i u društvo.</t>
  </si>
  <si>
    <t>UP.02.1.1.13.0488</t>
  </si>
  <si>
    <t>Zaželi - program zapošljavanja žena u općini Selca</t>
  </si>
  <si>
    <t>Općina Selca</t>
  </si>
  <si>
    <t>Kroz projekt "Zaželi - program zapošljavanja žena u općini Selca" osposobit će se i zaposliti 10 žena na period od 12 mjeseci, kako bi skrbile o ukupno 60 starijih i nemoćnih osoba s područja općine Selca, kojima je potrebna pomoć i podrška u obavljanju svakodnevnih aktivnosti, u kućanstvu te socijalnoj integraciji. Sudjelovanjem u certificiranim programima osposobljavanja, zaposlenice će steći znanja i vještine koje će unaprijediti njihove šanse na tržištu rada, čime će se smanjiti rizik od siromaštva, a povećati zapošljivost i zaposlenost.</t>
  </si>
  <si>
    <t>UP.02.1.1.13.0490</t>
  </si>
  <si>
    <t>Zrno dobrote</t>
  </si>
  <si>
    <t>Održivi razvoj Dalmacije O-RA-DA</t>
  </si>
  <si>
    <t>Projekt zapošljava 30 nezaposlenih žena s najviše završenim srednjoškolskim obrazovanjem koje pružaju usluge 12 mjeseci za minimalno 180 korisnika (starijih i nemoćnih osoba). Osposobljavaju se za zanimanja koja su tražena na tržištu rada. Time im se smanjuje rizik od siromaštva, povećava njihova socijalna uključenost i konkurentnost na tržištu rada, te ujedno potiče socijalnu uključenost i povećava razinu kvalitete života krajnjih korisnika, pružajući im podršku u svakodnevnom životu.</t>
  </si>
  <si>
    <t>UP.02.1.1.14.0001</t>
  </si>
  <si>
    <t>Umjetnost i kultura online</t>
  </si>
  <si>
    <t>Kulturnjak.hr</t>
  </si>
  <si>
    <t>Zagrebačka, Bjelovarsko-bilogorska, Grad Zagreb</t>
  </si>
  <si>
    <t>U sklopu projekta "Kulturnjak.hr" bit će razvijena i izrađena istoimena online platforma putem koje će se vršiti provedba online kulturno umjetničkih aktivnosti. U aktivnosti će se moći uključiti osobe mlađe od 25 godina kako bi ih se motiviralo na posjete kulturnih sadržaja na njima blizak način te osobe starije od 54 godine kojima pristup na takve sadržaje može biti otežan.</t>
  </si>
  <si>
    <t>UP.02.1.1.14.0002</t>
  </si>
  <si>
    <t>Mali veliki redatelji</t>
  </si>
  <si>
    <t>Centar za razvoj osobnih kompetencija i zaštitu ljudskih prava</t>
  </si>
  <si>
    <t>Projektom „Mali veliki redatelji“ educirat će se 50 djece i mladih do 25 godina kroz filmske radionice s ciljem osnaživanja i povezivanja djece i mladih kroz izradu kreativnog sadržaja i njihovo uključivanje u online filmske radionice te promicanje, širenje i obogaćivanje filmske i medijske kulture. Djeci i mladima bit će pružena edukacija i znanje za snimanja filmskog sadržaja, a sve kroz dvosmjernu komunikaciju korisnika (djece i mladih) i izvoditelja.</t>
  </si>
  <si>
    <t>UP.02.1.1.14.0003</t>
  </si>
  <si>
    <t>Zoomiraj kulturu</t>
  </si>
  <si>
    <t>Kolektor - Centar za vizualne umjetnosti</t>
  </si>
  <si>
    <t>Kroz projekt ZOOMIRAJ KULTURU, 20 osoba, pripadnika rizičnih skupina, razviti će kreativne i socijalne vještine koje će pridonijeti smanjenju njihove socijalne isključenosti. Ujedno učinit će dostupnim kulturni i umjetnički sadržaj, te aktivnosti pripadnicima ranjivih skupina.</t>
  </si>
  <si>
    <t>UP.02.1.1.14.0004</t>
  </si>
  <si>
    <t>Music@Media@Za djecu i mlade</t>
  </si>
  <si>
    <t>Udruga za promicanje glazbene kulture "Prijatelji glazbe"</t>
  </si>
  <si>
    <t>Zagrebačka, Vukovarsko-srijemska, Ličko-senjska</t>
  </si>
  <si>
    <t>Projekt "Media@Music@Za djecu i mlade" provodi Udruga za promicanje glazbene kulture "Prijatelji glazbe". Cilj je razviti i provesti online umjetničke programe koji omogućuju aktivno uključivanje velikog broja djece i mladih u kulturne i umjetničke sadržaje. Projekt adresira problem nedostatka prilagođenih sadržaja za djecu i mlade, ne dostupnost umjetničkih i kulturnih sadržaja i pasivno sudjelovanje u kulturi djece i mladih.</t>
  </si>
  <si>
    <t>UP.02.1.1.14.0005</t>
  </si>
  <si>
    <t>Kultura i umjetnost iz vlastitog doma</t>
  </si>
  <si>
    <t>Cilj projekta je uključiti 20 djece i mladih od 25 godina i 40 osoba starijih od 54 godine u kulturne i umjetničke aktivnosti kroz njihovo sudjelovanje u plesnim, likovnim radionicama i radionicama folklora, ali i postavljanjem temelja za dugoročan i održiv razvoj te replikaciju digitalnog iskustva kulturnih i umjetničkih aktivnosti u budućnosti. Tijekom trajanja projekta sudionici aktivnosti će poboljšati vlastite socijalne i kreativne vještine što će utjecati na smanjenje njihove socijalne isključenosti te u konačnici bolju dostupnost kulturnih i umjetničkih sadržaja.</t>
  </si>
  <si>
    <t>UP.02.1.1.14.0006</t>
  </si>
  <si>
    <t>KultOFF - KultON: Tradicijska kultura u online okruženju</t>
  </si>
  <si>
    <t>Centar tradicijske kulture Varaždin</t>
  </si>
  <si>
    <t>Krapinsko-zagorska, Varaždinska, Međimurska</t>
  </si>
  <si>
    <t>Specifični cilj projekta je unaprijediti pristup osoba starijih od 54 godine i djeci iz Varaždinske, Krapinsko-zagorske i Međimurske županije suvremenim kulturno-umjetničkim sadržajima iz domene tradicijske kulture kojim se doprinosi razvijanju njihove kreativnosti, njihovom socijalnom uključivanju i smanjenju izoliranosti uslijed mogućih posljedica COVID-19 pandemije. Ciljane skupine projekta: osobe starije od 54 godine i djeca u dobi od 5 do 14 godina iz navedenih županija, uključujući one s dodatnim elementima socijlane isključenosti.</t>
  </si>
  <si>
    <t>UP.02.1.1.14.0007</t>
  </si>
  <si>
    <t>Kulturna re-generacija</t>
  </si>
  <si>
    <t>Centar za kulturne djelatnosti</t>
  </si>
  <si>
    <t>Projekt Kulturna re-generacija će starijima od 54 godine ponuditi cijeli niz online interaktivnih sadržaja koji će im pomoći u sigurnoj reintegraciji u društvo te održavanju mentalne i fizičke agilnosti te tako unaprijediti kvalitetu života i zadovoljiti kulturne potrebe. Književni klub, radionice kreativnog pisanja, plesni tečaj i radionice likovnoga izražavanja će biti dostupne diljem Hrvatske tijekom 12 mjeseci trajanja projekta. Sto četiri osobe starije od 54 godine će se tako pripremiti za uključivanje digitalnu svakodnevicu.</t>
  </si>
  <si>
    <t>UP.02.1.1.14.0008</t>
  </si>
  <si>
    <t>Art(ve)šeraj Art(ve)šeraj</t>
  </si>
  <si>
    <t>Otvorena medijska grupacija</t>
  </si>
  <si>
    <t>Art(ve)šeraj želi omogućiti mladim ljudima razvijanje talenata te mogućnost stvaranja umjetničkih djela pod online nadzorom mentora. Obuhvaća online radionice za mlade iz pet područja kulture i umjetnosti: glazbe, pisanja, filmskog stvaralaštva, slikanja i modnog dizajna te online mentorstvo. Umjetnička djela stvorena tijekom radionica bit će prenesena na digitalnu platformu gdje će svi imati priliku sudjelovati u razmjeni ideja, sadržaja i glasati za najbolje umjetničko djelo. Za stvorena umjetnička djela bit će osigurana distribucija ili mogućnost prezentacije.</t>
  </si>
  <si>
    <t>UP.02.1.1.14.0009</t>
  </si>
  <si>
    <t>Virtualni Čarobni svijet</t>
  </si>
  <si>
    <t>Omogućavanjem digitalnog iskustva kulturnih i umjetničkih sadržaja i sudjelovanjem u online umjetničkim i kulturnim aktivnostima 25 mladih s područja Knina unaprijediti će svoje vještine i znanja te povećati društvene interakcije putem interneta. Poboljšanjem pristupa kulturnim i umjetničkim sadržajima i aktivnostima utjecat ćemo na smanjenju osjećaja izoliranosti te ukupnom poboljšanju kvalitete života ciljne skupine.</t>
  </si>
  <si>
    <t>UP.02.1.1.14.0010</t>
  </si>
  <si>
    <t>Kulturiraj se online - online filmske radionice i audioknjige</t>
  </si>
  <si>
    <t>Umjetnička organizacija Binocular teatar</t>
  </si>
  <si>
    <t>Projekt „Kulturiraj se online“ ima za cilj provedbom inovativnih i kreativnih aktivnosti za jačanje socijalnih, kognitivnih, emocionalnih i kreativnih vještina povećati kvalitetu života za osobe starije od 54 te podići razinu njihove socijalne uključenosti. Provedbom online programa radionica realizirat će se 32 različite projektne aktivnosti za minimalno 75 aktivno uključenih osoba 54+.</t>
  </si>
  <si>
    <t>UP.02.1.1.14.0014</t>
  </si>
  <si>
    <t>Putevima hrvatske baštine - Jer prava umjetnost dolazi iz srca</t>
  </si>
  <si>
    <t>Folklorni Ansambl Zagreb - Markovac</t>
  </si>
  <si>
    <t>Projektom će se izbjeći socijalna isključenost 15 najranjivijih članova (mlađih od 25 i starijih od 54 godine) sa područja Grada Zagreba i Zagrebačke Županije kako bi nastavili kvalitetno sudjelovati u radu Ansambla. Cilj projekta je smanjenje socijalne isključenosti najranjivijih članova, podrška korisnicima u nastavku njihove uključenosti u rad Ansambla te povećanje kvalitete života za navedene korisnike, a sve kako bi ponovno postali aktivni pružatelji kulturne ponude.</t>
  </si>
  <si>
    <t>UP.02.1.1.14.0015</t>
  </si>
  <si>
    <t>Slikom do smisla - online edukacija za djecu i mlade</t>
  </si>
  <si>
    <t>UNIMEDIA-Udruga za promicanje audiovizualne i scenske kulture</t>
  </si>
  <si>
    <t>Projekt „SLIKOM DO SMISLA“ provodi Udruga za promicanje audiovizualne i scenske kulture UNIMEDIA i javna ustanova u kulturi Narodno sveučilište Dubrava. Provedbom projekta „Slikom do smisla“ žele se stvoriti preduvjeti za platformu koja će se pozicionirati kao temeljna odrednica napora da se djeci i mladima pruže dodatni načini integracije kojima će steći dodatne vještine i znanja oslanjajući se na kulturnu i umjetničku komponentu projekta.</t>
  </si>
  <si>
    <t>UP.02.1.1.14.0016</t>
  </si>
  <si>
    <t>E - V.R.I.S.A.K. Baranje</t>
  </si>
  <si>
    <t>30 mladih osoba će kroz participativne aktivnosti u digitalnom okruženju uz vodstvo stručnjaka osmislit igricu za mobilne uređaje koja će biti edukativno zabavna, a govorit će o kulturnoj baštini Baranje. Na taj način mladi će biti i korisnici sadržaja iz područja kulturnih i kreativnih industrija, ali i kreatori čime će steći nove vještine i znanja i time povećati svoju zapošljivost i smanjiti rizik od ulaska u NEET skupinu.</t>
  </si>
  <si>
    <t>UP.02.1.1.14.0017</t>
  </si>
  <si>
    <t>Međugeneracijskom suradnjim do obnove umjetnosti i kulture</t>
  </si>
  <si>
    <t>Cilj projekta Međugeneracijskom suradnjom do obnove umjetnosti i kulture je povećati socijalnu uključenost 100 pripadnika ciljne skupine sudjelovanjem u 100 umjetničko kulturnih radionica putem interneta te ujedno poboljšati njihov pristup kulturnim i umjetničkim sadržajima i razviti njihove socijalne i kreativne vještine i znanja.</t>
  </si>
  <si>
    <t>UP.02.1.1.14.0020</t>
  </si>
  <si>
    <t>Klikom do kulture i umjetnosti za mlade</t>
  </si>
  <si>
    <t>Arteco Pavletić</t>
  </si>
  <si>
    <t>Krapinsko-zagorska; Brodsko-posavska</t>
  </si>
  <si>
    <t>Projekt "Klikom do kulture i umjetnosti za mlade" provodi udruga Arteco Pavletić u partnerstvu s Udrugom mladih Feniks u periodu od 12 mjeseci. Projekt je usmjeren na razvijanje socijalnih i kreativnih vještina mladih do 25 godina kroz sudjelovanje u kulturnim i umjetničkim aktivnostima u cilju prevencije njihove socijalne isključenosti. Projekt će uključiti minimalno 175 mladih do 25 godina.</t>
  </si>
  <si>
    <t>UP.02.1.1.14.0022</t>
  </si>
  <si>
    <t>Znakovni kamišibaj</t>
  </si>
  <si>
    <t>Kozlići - Udruga za promicanje kulture</t>
  </si>
  <si>
    <t>Cilj projekta je smanjenje socijalne isključenosti najranjivijih skupina – djece opće populacije za koju je, uslijed pandemije bolesti COVID-19 prilagođeno vrlo malo ili nimalo kulturnih sadržaja te gluhe i nagluhe djece za koju niti u redovnim uvjetima ne postoje prilagođeni kulturni sadržaji.Kroz radionice kamišibaj priča i znakovnog jezika, djeci će se pružiti sadržaji za kvalitetno provođenje slobodnog vremena – poticati će ih se pričanje priča i učenje novog jezika.</t>
  </si>
  <si>
    <t>UP.02.1.1.14.0023</t>
  </si>
  <si>
    <t>Profesor Baltazar online</t>
  </si>
  <si>
    <t>Institut za popularizaciju znanosti</t>
  </si>
  <si>
    <t>Projekt Profesor Baltazar online doprinosi povećanju socijalne uključenosti osnovnoškolske djece kroz sudjelovanje u kulturno-umjetničkim aktivnostima putem interneta u situaciji gdje su im okolnosti uzrokovane epidemijom COVID-19 ograničile fizički pristup takvim sadržajima. Projektom je uspostavljeno partnerstvo udruge, umjetničke organizacije i jedinice regionalne uprave. Aktivnosti uključuju pripremu i provedbu online participativnih edukativnih kulturno-umjetničkih radionica baziranim na Djelu Profesor Baltazar kao hrvatskoj kulturno-umjetničkoj baštini visokih pedagoških vrijednosti.</t>
  </si>
  <si>
    <t>UP.02.1.1.14.0034</t>
  </si>
  <si>
    <t>Digitalne Rožice</t>
  </si>
  <si>
    <t>Projektom „Digitalne Rožice“ razvit će se kreativne i socijalne vještine, doprinjeti socijalnom uključivanju te poboljšati pristup kulturnim i umjetničkim sadržajima djeci i mladima te djeci i mladima s poteškoćama u razvoju na području PGŽ-a. Korisnici projekta bit će uključeni u ciklus online radionica muzikoterapije, audiodigitalizacije te interaktivnog emitiranja stvorenih audiovizualnih sadržaja.</t>
  </si>
  <si>
    <t>UP.02.1.1.14.0037</t>
  </si>
  <si>
    <t>Svirajmo kaj- glazbena radionica</t>
  </si>
  <si>
    <t>Društvo za kajkavsko kulturno stvaralaštvo Krapina</t>
  </si>
  <si>
    <t>Osobe mlađe od 25 godina u izvanrednim okolnostima uzrokovanim epidemijom nemaju više pristup umjetničkim i kulturnim aktivnostima u punom opsegu. Pri tome je manje dostupna i stručna podrška u takvim aktivnostima što utječe na razvoj kreativnih potencijala djece i mladih. Cilj Projekta „Svirajmo kaj- glazbena radionica“ je poboljšanje pristupa glazbenim aktivnostima i sadržajima, razvoj socijalnih vještina te glazbene kreativnosti 90 djece i mladih provedbom online radionica te osnivanjem i djelovanjem glazbenog orkestra u Krapini.</t>
  </si>
  <si>
    <t>UP.02.1.1.14.0038</t>
  </si>
  <si>
    <t>Keramika 54+</t>
  </si>
  <si>
    <t>Građanski aktivizam</t>
  </si>
  <si>
    <t>Svrha projekta je povećanje socijalne uključenosti i razvijanje kreativnih vještina kod osoba starijih od 54 godine s područja Sisačko-moslavačke županije. Sudjelovanjem u online radionicama umjetničke keramike korisnici će izrađivati umjetničke predmete uz pomoć svojih ruku, rotirajućeg stalka i sitnog alata. Osim što potiče kreativnost, glina ima i terapijska svojstva i koristi se u liječenju depresije i artritisa. Sveprisutnost gline na našem području i činjenica da rad s glinom predstavlja svojevrsnu terapiju ovom projektu daje smisao i opravdanost.</t>
  </si>
  <si>
    <t>UP.02.1.1.14.0039</t>
  </si>
  <si>
    <t>Dan po dan – mladi u kulturi online</t>
  </si>
  <si>
    <t>Platforma Doma mladih</t>
  </si>
  <si>
    <t>Ključni problem adresiran projektom odnosi se na socijalnu isključenost mladih uzrokovanu otežanim pristupom kulturno umjetničkim aktivnostima. Cilj je projekta Poboljšati interaktivan i participativan pristup digitalnim kulturnim i umjetničkim sadržajima i time doprinijeti socijalnom uključivanju mladih kroz razvoj socijalnih i kreativnih vještina, ali i izgradnji uključivog društva kao cjeline. Ciljne skupine su djeca i mladi do 25 (njih 60).</t>
  </si>
  <si>
    <t>UP.02.1.1.14.0040</t>
  </si>
  <si>
    <t>Oboji dan</t>
  </si>
  <si>
    <t>Pozor! – Projekti i obrazovanje za održivi razvoj</t>
  </si>
  <si>
    <t>Projekt OBOJI DAN pokreću udruga „Pozor! - Projekti i obrazovanje za održivi razvoj“ i „Matica umirovljenika Pešćenica-Žitnjak“ kako bi se razvile socijalne, kreativne i digitalne vještine osoba starijih od 54 godine i doprinijelo njihovom socijalnom uključivanju. Projektom OBOJI DAN 128 umirovljenika sudjelovat će u online likovnim radionicama, sa svojim likovnim radovima na online izložbi, te u virtualnim obilascima online muzeja i galerija uz vodstvo likovnog pedagoga i sudjelovanju u diskusijama u kojima će dijeliti osvrte i dojmove s drugim polaznicima radionice.</t>
  </si>
  <si>
    <t>UP.02.1.1.14.0041</t>
  </si>
  <si>
    <t>Kreativno online</t>
  </si>
  <si>
    <t>Kulturno umjetničko društvo "Zagorec" Radoboj</t>
  </si>
  <si>
    <t>Stariji od 54 godine i mlađi od 25 godina zbog okolnosti uzrokovanih epidemijom nemaju više pristupa raznovrsnim umjetničkim i kulturnim aktivnostima prema vlastitim interesima i stoga ne mogu zadovoljiti potrebe za kulturnim sadržajima niti adekvatno razvijati vlastite talente. Cilj Projekta „Kreativno online“ je poboljšanje pristupa raznovrsnim kulturnim aktivnostima i sadržajima, razvoj socijalnih vještina te kreativnosti 35 djece i mladih te 25 osoba starijih od 54 godine provedbom online radionica.</t>
  </si>
  <si>
    <t>UP.02.1.1.14.0043</t>
  </si>
  <si>
    <t>Kulturno umreženi</t>
  </si>
  <si>
    <t>Cilj projekta je uključiti 50 djece i mladih do 25 godina i 25 osoba starijih od 54 godine u različite kulturno-umjetničke radionice, događanja i posjete na području Šibensko-kninske županije. Projektom će se poboljšati pristup ranjivim skupinama pristup kulturnim i umjetničkim sadržajima, a kroz edukacije i praktični rad će steći znanja i razviti određene vještine u području kulture i umjetnosti što će doprinijeti njihovoj boljoj socijalnoj uključenosti.</t>
  </si>
  <si>
    <t>UP.02.1.1.14.0046</t>
  </si>
  <si>
    <t>Skriti poteci</t>
  </si>
  <si>
    <t>Laboratorij inovativnih ideja</t>
  </si>
  <si>
    <t>Skriti poteci spajaju mlade do 25 i starije od 54 kojima prijeti socijalna isključenost kroz edukacije iz digitalnih vještina za dizajna, ilustracije i fotografije. Ciljana skupina će stečena znanja koristi za kreiranje online izložbe neistraženih atrakcija Međimurja.</t>
  </si>
  <si>
    <t>UP.02.1.1.14.0049</t>
  </si>
  <si>
    <t>Virtualna umjetnost i kultura</t>
  </si>
  <si>
    <t>Hrvatska edukacijska i razvojna mreža za evoluciju sporazumijevanja – HERMES</t>
  </si>
  <si>
    <t>Zagrebačka, Krapinsko-zagorska, Varaždinska, Brodsko-posavska, Vukovarsko-srijemska, Grad Zagreb, Zadarska</t>
  </si>
  <si>
    <t>Cilj projekta je doprinijeti povećanju sudjelovanja i aktivnog angažmana učenika osnovnih škola na području RH u interaktivnim kulturnim i umjetničkim aktivnostima. Projektom će se razviti i provesti participativne radionice koje će povezivati povijest, umjetnost, znanost i stjecanje vještina korištenjem suvremene tehnologije. Tijekom radionica učenici će razvijati kreativnost te biti (su)kreatori sadržaja dviju predstava koje će se razviti i provesti tijekom trajanja projekta.</t>
  </si>
  <si>
    <t>UP.02.1.1.14.0050</t>
  </si>
  <si>
    <t>Mladi na mreži</t>
  </si>
  <si>
    <t>Udruga za razvoj audio vizualne umjetnosti Metamedij</t>
  </si>
  <si>
    <t>Projekt adresira problem manjka motivacije i navika kod mladih za sudjelovanje u kulturno-umjetničkim programima, online edukacijskih programa te participativnih projekata koji omogućuju preobrazbu iz pasivnih konzumenata u aktivne stvaratelje, kritičare i komentatore. Ciljevi su povećanje socijalne uključenosti kroz suvremenu kulturu i umjetnost, poticanje partecipacije, osobnog razvoja i kvalitetnog provođenja slobodnog vremena putem korištenja novih medija i tehnologija, i unapređenje kreativnih i socijalnih vještina zahvaljujući zanimljivim i prilagođenim kanalima, platformama i formatima.</t>
  </si>
  <si>
    <t>UP.02.1.1.14.0051</t>
  </si>
  <si>
    <t>Pjesmom i plesom protiv socijalne isključenosti</t>
  </si>
  <si>
    <t>Kulturno umjetničko društvo Ljuba voda</t>
  </si>
  <si>
    <t>Projekt se izvodi s ciljem razvoja socijalnih i kreativnih vještina i znanja koja doprinose socijalnoj uključenosti djece i mladih osoba do 25 godina starosti kroz organiziranje i provedbu kulturno-umjetničkih online književnih, plesnih i tamburaških radionica.</t>
  </si>
  <si>
    <t>UP.02.1.1.14.0057</t>
  </si>
  <si>
    <t>Žene i tehnika - prema rodno uključivom muzeju</t>
  </si>
  <si>
    <t>Projektom “ŽENE I TEHNIKA - PREMA RODNO UKLJUČIVOM MUZEJU” se potiče uključivanje osoba mlađih od 25 godina u kulturno-umjetničke sadržaje kroz aktivno participiranje u webinarima i online radionicama te sukreiranje virtualnog muzejskog postava koji promiče rodnoinkluzivan pristup. U fokusu projekta je stalni postav Tehničkog muzeja Nikola Tesla. Temeljem znanja i vještina koje će steći kroz projektne online radionice i webinare pod vodstvom stručnjaka-inja s područja umjetnosti i kulture, mladi će virtualno intervenirati u stalni postav muzeja, mijenjajući dominantan izložbeni narativ.</t>
  </si>
  <si>
    <t>UP.02.1.1.14.0060</t>
  </si>
  <si>
    <t>Poligon arhitekture</t>
  </si>
  <si>
    <t>Udruženje arhitekata Međimurja</t>
  </si>
  <si>
    <t>POLIGON ARHITEKTURE pod vodstvom Udruženja arhitekata Međimurja i Grada Čakovca kroz predavanja, radionice i javne tribine u novom virtualnom javnom prostoru, te materijalizacijom ideja stvaranjem brošura i prostorne intervencije pridonose boljoj socijalnoj uključenosti mladih i starijih osoba, razvijanju socijalnih kompetencija, kreativnog mišljenja te znanja i vještina iz područja urbanizma i arhitekture. Iskustva starijih doprinos su i inspiracija daljnjim promišljanjima grada, a uključivanjem u projekte u vlastitoj zajednici mladi postaju dio društvenih i prostornih transformacija.</t>
  </si>
  <si>
    <t>UP.02.1.1.14.0062</t>
  </si>
  <si>
    <t>Ratni veterani u kulturi online</t>
  </si>
  <si>
    <t>Udruga topnika 1. gardijske brigade "Tigrovi"</t>
  </si>
  <si>
    <t>Kroz projekt Ratni veterani u kulturi online, povećat će se socijalna uključenost 50 osoba starijih od 54 godine, sudjelovanjem u online umjetničkim (slikarskim) radionicama u ukupnom trajanju od 100 dana. Radionice će održavati akademski slikar, a sudionicima će potaknuti razvoj kognitivnih, emocionalnih i kreativnih vještina i znanja, čime će se poboljšati kvaliteta njihovih života.</t>
  </si>
  <si>
    <t>UP.02.1.1.14.0063</t>
  </si>
  <si>
    <t>Pikač uživo</t>
  </si>
  <si>
    <t>Udruga Pikač Selnica</t>
  </si>
  <si>
    <t>Ovim projektom se povećava socijalna uključenost 40 pripradnika ciljane skupine mlađih od 25 godina - učenika 3. razreda I. OŠ Čakovec i 10 pripadnika ciljane skupine starijih od 54 - štićenike doma za starije i nemoćne "Ščavničar" u Selnici. Kroz provedbu online participativnih kulturno umjetničkih radionica s tematikom nematerijalne kulturne baštine sjeverozapadne Hrvatske ciljane skupine će razviti socijalne i kreativne vještine i znanja koja doprinose socijalnom uključivanju te će im se poboljšati mogućnosti pristupa kulturnim i umjetničkim sadržajima i aktivnostima.</t>
  </si>
  <si>
    <t>UP.02.1.1.14.0066</t>
  </si>
  <si>
    <t>Online Narančaste radionice</t>
  </si>
  <si>
    <t>Teatar Naranča</t>
  </si>
  <si>
    <t>Ovim projektom provest će se online radionice za djecu starije osnovnoškolske dobi, u suradnji s različitim organizacijama i udrugama koje okupljaju djecu i mlade do 25 godina, ali i školama, posebice onima iz ruralnih područja. Cilj je djeci i mladi iz manjih gradova i općina omogućiti pristup radu sa stručnim voditeljima kroz online glumačke i lutkarske radionice. U radu će se obrađivati društvene teme kao što je ekologija, ravnopravnost, filantropija, isključenost, nasilje i dr.</t>
  </si>
  <si>
    <t>UP.02.1.1.14.0069</t>
  </si>
  <si>
    <t>Kulturni Proložac online</t>
  </si>
  <si>
    <t>Kulturna udruga mladih K.U.M. Proložac</t>
  </si>
  <si>
    <t>Kulturni Proložac online zamišljen je kako bi nizom kreativnih radionica omogućilo razvijanje kreativnosti mladih, zainteresiralo ih za kreiranje kulturnih i umjetničkih sadržaja te kako bi se na taj način minorizirala mogućnost izoliranosti ciljane skupine. Projektom će se povećati socijalna uključenost osoba mlađih od 25 godina koji žive u Prološcu sudjelovanjem u kulturnim i umjetničkim aktivnostima putem interneta.</t>
  </si>
  <si>
    <t>UP.02.1.1.14.0071</t>
  </si>
  <si>
    <t>E - Art</t>
  </si>
  <si>
    <t>Svrha projekta je poboljšati socijalne, kognitivne i kreativne vještine najmanje 30 osoba starijih od 54 god. te 40 osoba mlađih od 25 godina. Provodeći razne radionice online omogućit ćemo navedenim ciljnim skupinama da budu aktivni stvaratelji, kritičari i komentatori. Osim poticanja pojedinca u njegovoj kreativnosti približili bi im i znanja o našoj kulturnoj baštini. Raznim digitalnim alatima potakli bi ih na međusobnu uključenost, interakciju i komunikaciju spajajući Slavoniju sa Cetinskom krajinom.</t>
  </si>
  <si>
    <t>UP.02.1.1.14.0072</t>
  </si>
  <si>
    <t>Film svima svugdje online</t>
  </si>
  <si>
    <t>Filmaktiv</t>
  </si>
  <si>
    <t>Edukacijom 100 djece i mladih, suradnjom s 5 škola i odgojno-obrazovnih djelatnika, razvija se metodologija objedinjena priručnikom, za omogućavanje dostupnog kulturnog sadržaja usmjerenog kreiranju i podržavanju kulture dostupne svima, svugdje i stalno. Nastavlja se na 5 godina iskustva kreiranja inkluzivnih kulturnih praksi prijavitelja i partnera te na iskustvo educiranja djece i mladih u području aktivnog građanstva kroz filmski medij kojim se pridonosi razvoju socijalnih i kreativnih vještina, aktivaciji u području kulture te posljedično osnaživanju zajednice.</t>
  </si>
  <si>
    <t>UP.02.1.1.14.0073</t>
  </si>
  <si>
    <t>Progledaj srcem online</t>
  </si>
  <si>
    <t>Udruga Ime dobrote</t>
  </si>
  <si>
    <t>Osječko-baranjska, Grad Zagreb, Splitsko-dalmatinska</t>
  </si>
  <si>
    <t>Svrha projekta „Progledaj srcem online“ je povećanje socijalne uključenosti osoba mlađih od 25 godina sudjelovanjem u „online“ kulturno-umjetničkim aktivnostima. U sklopu projekta provest će se 33 participativne kulturne i umjetničke aktivnosti za 60 djece i mladih ispod 25 godina, čime će im se poboljšati pristup kulturnim i umjetničkim sadržajima kako bi se razvile njihove socijalne i kreativne vještine i znanja koja doprinose socijalnom uključivanju.</t>
  </si>
  <si>
    <t>UP.02.1.1.14.0074</t>
  </si>
  <si>
    <t>Podijeli svoju priču – socijalno uključivanje kroz online kulturu i umjetnost</t>
  </si>
  <si>
    <t>Projekt "Podijeli svoju priču" izravno povećava socijalnu uključenost djece i mladih kroz provedbu online kulturno umjetničkog sadržaja. Kreativno edukativnim radionicama, virtualnim šetnjama kroz nastala književna i umjetnička djela i javnom online prezentacijom svog međusobnog rada postaju vidljiviji članovi društva što umanjuje njihovu socijalnu izolaciju i izravno doprinosi unapređenju kvalitete života.</t>
  </si>
  <si>
    <t>UP.02.1.1.14.0075</t>
  </si>
  <si>
    <t>SKVIK - Stvaramo kulturu virtualno i kreativno</t>
  </si>
  <si>
    <t>Provedbom projekta poboljšati će se socijalna uključenost i sudjelovanje u kuturnim sadržajima osoba mlađih od 25 i starijih od 54 kroz provedbu on-line programa razvoja kreativnih vještina i znanja te programa poboljšanja pristupa kulturnim programima za obje skupine. Ciljanu skupinu čine osobe mlađe od 25 i osobe starije od 54 godine s područja grada Vukovara. Cilj projekta je uključivanje mlađih od 25 i starijih od 54 s područja grada Vukovara u online programe stvaranja umjetničkih sadržaja i programa s ciljem stjecanja novih znanja i vještina te socijalnog uključivanja.</t>
  </si>
  <si>
    <t>UP.02.1.1.14.0076</t>
  </si>
  <si>
    <t>Klikni s kazalištem</t>
  </si>
  <si>
    <t>Teatar Tirena</t>
  </si>
  <si>
    <t>Karlovačka, Osječko-baranjska, Grad Zagreb, Istarska</t>
  </si>
  <si>
    <t>Projekt Klikni s kazalištem namijenjen je mladima kojima je onemogućen ili otežan pristup kulturnim događanjima te im pokušava kulturu približiti kroz online interakciju s profesionalcima iz različitih umjetničkih grana. Istovremeno potiče razvoj njihovih osobnih kreativnih potencijala, samopouzdanja i kritičkog mišljenja te im omogućuje da aktivno sudjeluju u osmišljavanju digitalnih kulturnih sadržaja i njihovoj provedbi. Kroz niz kazališnih, filmskih i radiofonijskih radionica te drugih vođenih aktivnosti, naučit će kako samostalno proizvesti živu online izvedbu, video uratke te podcaste.</t>
  </si>
  <si>
    <t>UP.02.1.1.14.0077</t>
  </si>
  <si>
    <t>Dubrovnik Postmodern</t>
  </si>
  <si>
    <t>Univerzalni Istraživački Institut UR</t>
  </si>
  <si>
    <t>Dubrovnik Postmodern je projekt u kojem udruge sukreiraju novomedijski, postmoderni te održivi kulturni i kreativni proizvod zajedno s mladima. Projekt podrazumijeva participaciju i aktivan stvaralački angažman mladih u virtualnoj sferi, bez obzira na njihov zdravstveni, društveni, financijski i obrazovni status. Projektne aktivnosti doprinose osobnom, društvenom i profesionalnom razvoju mladih te podižu razinu i kvalitetu postmoderne, novomedijske kulturno-umjetničke ponude Grada Dubrovnika za domaću i stranu publiku.</t>
  </si>
  <si>
    <t>UP.02.1.1.14.0081</t>
  </si>
  <si>
    <t>Tradicija kao alat za razvoj vještina i socijalno uključivanje</t>
  </si>
  <si>
    <t>Kulturno umjetničko društvo "Toplice" Varaždinske Toplice</t>
  </si>
  <si>
    <t>Projekt se izvodi s ciljem razvoja socijalnih i kreativnih vještina i znanja koja doprinose socijalnoj uključenosti 55-ero djece i mladih osoba do 25 godina starosti kroz organiziranje i provedbu online radionica plesa, glazbe, izrade nošnji i tradicijskih predmeta te kroz participativno online upoznavanje kulture življenja u Varaždinskim Toplicama.</t>
  </si>
  <si>
    <t>UP.02.1.1.14.0083</t>
  </si>
  <si>
    <t>Spoji se u umjetnost, priključi se u kulturu</t>
  </si>
  <si>
    <t>Projekt Spoji se u umjetnost, priključi se u kulturu ima cilj pridonijeti razvoju sposobnosti djece i mladih u nepovoljnom položaju i njihovoj boljoj socijalnoj uključenosti kroz online kreativne i umjetničke aktivnosti,omogućiti im bolji pristup online kulturnim i umjetničkim sadržajima.Aktivnosti uključuju edukacije iz područja lutkarskog kazališta,vizualne umjetnosti,3D umjetnosti,razvoj čitalačke kulture,upoznavanje s hrvatskom povijesti umjetnosti te debate i susrete s umjetnicima.Ciljana skupina je 240 djece i mladih do 25 godina kojima prijeti socijalna isključenost s područja Hrvatske</t>
  </si>
  <si>
    <t>UP.02.1.1.14.0084</t>
  </si>
  <si>
    <t>Društveno-kulturni centar Lamparna online</t>
  </si>
  <si>
    <t>Projekt predlaže novi online programski pravac DKC Lamparna u kojem se niz kulturnih aktivnosti namijenjenih ciljanim skupinama (djeca, mladi i stari) razvija i provodi u virtualnom prostoru. Sve aktivnosti imaju participativan pristup te se temelje na aktivnom sudjelovanju korisnika, koji ih pretvara u ravnopravne sudionike procesa stvaranja umjetničkih djela. Na taj način se unaprjeđuje korištenje digitalnih tehnologija kodciljanih skupina kao i njihove kreativne vještine, povećava društvena interakcija i socijalna inkluzija te smanjuje osjećaj izoliranosti u novim 'kriznim' vremenima.</t>
  </si>
  <si>
    <t>UP.02.1.1.14.0085</t>
  </si>
  <si>
    <t>Participativni online filmski klub Sedmi kontinent</t>
  </si>
  <si>
    <t>Djeca susreću umjetnost</t>
  </si>
  <si>
    <t>Participativna platforma Vrti svoj film namijenjena djeci od 7. do 15. godina donosi kvalitetne filmske priče, uživo susrete s umjetnicima i filmskim profesionalcima, prenosi praktična znanja kako izraditi projektor, kako animirati svijet oko nas računalnom stop animacijom i kako razgovarati kao filmski kritičar, ali ponajviše omogućuje online susrete mladih filmoljubaca diljem zemlje. Okupljeni na platformi, povezani zajedničkim interesom prema filmskoj umjetnosti, osnaženi novim vještinama, nastavljaju pronositi u svojim zajednicama stečene društvene vještine kao mladi ambasadori filma.</t>
  </si>
  <si>
    <t>UP.02.1.1.14.0087</t>
  </si>
  <si>
    <t>Novo normalno</t>
  </si>
  <si>
    <t>Umjetnička organizacija Kazalište Moruzgva</t>
  </si>
  <si>
    <t>"NOVO NORMALNO" je inicijativa UO Kazalište Moruzgva koja želi mladim osobama (do 25 godina) pružiti besplatne i pristupačne online edukativne i participativne radionice kroz 3 modula (dramaturgija, gluma i film). Sve aktivnosti projekta provoditi će se putem interneta kako bi pristup bio jednako osiguran svim polaznicima bez obzira na njihove fizičke, karakterne ili socijalne komponente. Sudjelovanjem u radionicama, mladi će steći znanje o navedenim edukativnim poljima te će ono doprinijeti sudjelovanju u kulturno-umjetničkim sadržajima i socijalnoj uključenosti.</t>
  </si>
  <si>
    <t>UP.02.1.1.14.0091</t>
  </si>
  <si>
    <t>eCoolArt</t>
  </si>
  <si>
    <t>Fotoklub Čakovec</t>
  </si>
  <si>
    <t>Projektom eCoolArt želimo povećati socijalnu uključenost mladih do 25 god. te osoba starijih od 54 godine kroz kulturno-umjetničke programe.Svrha projekta je razviti socijalne i kreativne vještine i znanja kod mladih do 25 godina i osoba starijih od 54 godine te poboljšati pristup tih skupina kult.i umjet.sadržajima i aktiv.na području MŽ.Projekt će umanjiti nedostupnost kult.sadržaja pripadnicima ciljanih skupina koji u velikoj većini žive na geografski izoliranim i depriviranim ruralnim područjima MŽ čime im je uskraćen jedan vid bogatstva društvenog života u njihovim životnim sredinama.</t>
  </si>
  <si>
    <t>UP.02.1.1.14.0095</t>
  </si>
  <si>
    <t>Muzejski praktikum</t>
  </si>
  <si>
    <t>Praktikum - centar za djecu i mlade</t>
  </si>
  <si>
    <t>Cilj projekta je omogućiti mladima iz cijele Hrvatske u dobi od 15 do 25 godina upoznavanje sa suvremenom umjetnošću, te osnovama kustoskih praksi i muzejske djelatnosti kroz uključivanje u participativne online edukacije koje će im omogućiti znanje i vještine za izradu vlastitih virtualnih izložbi. Rad s ciljnom skupinom odvijat će se putem Zoom platforma za komunikaciju, i digitalne Slack platforme za pregledavanje sadržaja, a uključivat će moderirane razgovore, mentorstvo i sustvaranje virtualnih izložbi radova iz fundusa MSU, te izložbi vlastitih radova nastalih unutar projekta.</t>
  </si>
  <si>
    <t>UP.02.1.1.14.0099</t>
  </si>
  <si>
    <t>Suvremeni ples online</t>
  </si>
  <si>
    <t>Izvanredne okolnosti uzrokovane epidemijom COVID 19 onemogućile su fizički pristup kulturnim i umjetničkim aktivnostima pripadnicima svih društvenih skupina što može imati osobito negativne posljedice za pripadnike ranjivih skupina kao što su djeca i mladi. Cilj projekta je povećanje socijalne uključenosti osoba mlađih od 25 godina sudjelovanjem u kulturnim i umjetničkim aktivnostima putem interneta, a što će u konačnici imati pozitivan učinak na fizičko i mentalno zdravlje pojedinca.</t>
  </si>
  <si>
    <t>UP.02.1.1.14.0103</t>
  </si>
  <si>
    <t>Filmski Labirint</t>
  </si>
  <si>
    <t>Ovom inovativnom projektu je cilj promicanje jednakih mogućnosti te aktivnog socijalnog online uključivanja i sudjelovanja na kulturno-umjetničkim projektnim aktivnostima. Ciljna skupina su osobe starije od 54 godine, ukupno njih 105. Online filmskim kulturnim i umjetničkim aktivnostima navedene ranjive skupine se socijalno (re)integriraju u društvo te se time doprinosi stvaranju povoljnijeg i sigurnijeg okruženja putem internetskih aktivnosti. Projekt će trajati 12 mjeseci.</t>
  </si>
  <si>
    <t>UP.02.1.1.14.0105</t>
  </si>
  <si>
    <t>Od boje do zvuka u virtualnom svijetu</t>
  </si>
  <si>
    <t>Ogranak Matice hrvatske u Šibeniku</t>
  </si>
  <si>
    <t>Projektom „Od boje do zvuka u virtualnom okruženju„ u trajanju od 8 mjeseci pomoći će se ranjivim skupinama, mladima do 25 godina i starijim osobama 54+ kroz 9 programa online interaktivnih radionica da sudjeluju u stvaranju i očuvanju hrvatske kulturne, glazbene, likovne i tradicijske baštine.</t>
  </si>
  <si>
    <t>UP.02.1.1.14.0110</t>
  </si>
  <si>
    <t>MojaScena online</t>
  </si>
  <si>
    <t>Provođenjem online radionica likovne, dramske i literarne umjetnosti obuhvatiti će se ciljane skupine društva - mladi do 25 godina i stariji od 54 godine, s ciljem razvijanja kreativnih i društvenih vještina, stjecanja znanja na polju umjetnosti i poboljšanja njihove socijalne uključenosti. Konačan produkt biti će online predstava te izložba i publikacija radova polaznika. Za izvođenje i promociju usavršiti će se web podstranica na kojoj će biti dostupni svi rezultati, a služiti će za nastavak provođenja online radionica i po završetku projekta.</t>
  </si>
  <si>
    <t>UP.02.1.1.14.0113</t>
  </si>
  <si>
    <t>Mentalno zdravlje kao kreativni proces: dramske radionice s mladima</t>
  </si>
  <si>
    <t>Kazališna družina KUFER</t>
  </si>
  <si>
    <t>Projekt „Mentalno zdravlje kao kreativni proces: dramske radionice s mladima“ Kazališna družina KUFER zajedno s partnerima KunstTeatrom, BoliMe i SPID-om realizira kao jednogodišnji online program dramskih radionica i participativnih tribina za mlade u dobi od 18 do 25 godina koje provode stručnjaci iz područja kazališne umjetnosti uz stručnu podršku psihologa. Projektom se potiče socijalna uključivost mladih u umjetničke aktivnosti putem interneta te njihov razvoj i usvajanje novih vještina i znanja.</t>
  </si>
  <si>
    <t>UP.02.1.1.14.0115</t>
  </si>
  <si>
    <t>HFS Online</t>
  </si>
  <si>
    <t>Hrvatski filmski savez</t>
  </si>
  <si>
    <t>Projekt HFS Online nastao je kao odgovor na potrebu ciljanih skupina koje su novonastalom situacijom (Covid-19) najviše pogođene, da uključeno konzumiraju kulturu i razvijaju nove vještine i znanja kroz filmski medij. Projekt potiče uključeno konzumiranje kulture i razvija nove vještine i znanja kroz filmski medij. Ciljane skupine su djeca i mlađi od 25 te osobe starije od 54 godine.</t>
  </si>
  <si>
    <t>UP.02.1.1.14.0120</t>
  </si>
  <si>
    <t>WikiPenđer</t>
  </si>
  <si>
    <t>Kulturno umjetničko društvo "ŠOKADIJA" Stari Mikanovci</t>
  </si>
  <si>
    <t>WikiPenđer-om otklanjaju se umanjene mogućnosti sudjelovanja, djece i mladih do 25 godina, u umjetničkim i kulturnim aktivnostima koje se nepovoljno odražavaju na njihovo stvaranje društvenih veza, na razvoj vještina i znanja. Uz problematiku socijalnog distanciranja i isključenosti te života u ruralnoj sredini, projekt WikiPenđer usmjeren je razvoju socijalnih i kreativnih vještina i znanja, 40 djece i mladih do 25 godina, uz poboljšanje pristupa kulturnim i umjetničkim sadržajima na području Općine Stari Mikanovci kroz razvoj i primjenu aplikativnog alata WikiPenđer.</t>
  </si>
  <si>
    <t>UP.02.1.1.14.0121</t>
  </si>
  <si>
    <t>Slušam, pjevam i ne bojim se!</t>
  </si>
  <si>
    <t>Umjetnička organizacija „Cadenza“</t>
  </si>
  <si>
    <t>Kroz projekt Slušam, pjevam i ne bojim se! obrađuju se različite mogućnosti poticanja emocija. Učenici sami sudjeluju u stvaranju atmosfera putem govora, mimike pokreta i zvuka. Osmišljavanjem kako interpretirati situacije iz sadržaja književnih djela scena iz filmova, kazališnih predstava sudionici razvijaju kreativnost, maštu i smisao za timski rad.</t>
  </si>
  <si>
    <t>UP.02.1.1.14.0122</t>
  </si>
  <si>
    <t>Od životnog iskustva do kreativne uloge u životu</t>
  </si>
  <si>
    <t>Kazalište Ulysses</t>
  </si>
  <si>
    <t>Analizirajući svoje životne situacije, a potom glumeći svoje životne uloge, osobe starije od 54 godine steći će vještine relativiziranja i demistifikacije izazovnih okolnosti i situacija s kojima se moraju suočavati, povećat će društvene interakcije, destigmatizirati starost te na duhovit i neopterećujući način govoriti o vlastitom životu.</t>
  </si>
  <si>
    <t>UP.02.1.1.14.0123</t>
  </si>
  <si>
    <t>Dobre Vibracije online</t>
  </si>
  <si>
    <t>Projekt “Dobre Vibracije online“ bavi se problemom nedovoljne zastupljenosti online kulturno-umjetničkih sadržaja za mlade s teškoćama u razvoju. Cilj je organiziranje online participativnih radionica bubnjanja za 20 mladih s višestrukim komunikacijskim teškoćama, u trajanju od 12 mjeseci. Realizacijom projekta također će se ojačati kapaciteti udruge (osposobljavanje 1 samostalnog voditelja online radionica bubnjanja, nabavka opreme), čime će se omogućiti multipliciranje rezultata projekta nakon njegova završetka.</t>
  </si>
  <si>
    <t>UP.02.1.1.14.0129</t>
  </si>
  <si>
    <t>Čije je što?</t>
  </si>
  <si>
    <t>90-60-90 / Platforma za suvremenu umjetnost</t>
  </si>
  <si>
    <t>Sisačko-moslavačka, Grad Zagreb, Istarska</t>
  </si>
  <si>
    <t>Projekt se sastoji od niza radionica i diskusija sa 7 suvremenih likovnih umjetnika i jednim ciklusom eksperimentalnog dokumentarnog filma sa ciljem da se mladima približi suvremena društveno angažirana i novomedijska umjetnost te da im se probudi kritička svijest za društvene teme sa kojima se ti umjetnici bave. Sve aktivnosti uključuju participativan pristup kako bi se mladima što bolje približile metode i teme konceptualne i novomedijske suvremene umjetnosti i unaprijedile njihove intelektualne i kreativne vještine.</t>
  </si>
  <si>
    <t>UP.02.1.1.14.0130</t>
  </si>
  <si>
    <t>Interaktivni virtualni teatar za osnovnoškolce “On-line Cool Kultura”</t>
  </si>
  <si>
    <t>TEATAR•FILM</t>
  </si>
  <si>
    <t>Grad Zagreb, Istarska, Dubrovačko-neretvanska</t>
  </si>
  <si>
    <t>Projektom Interaktivni virtualni teatar za osnovnoškolce “On-line Cool Kultura” potaknuti će se socijalno uključivanje 26 osnovnoškolaca mlađeg uzrasta iz Labina, Korčule i Zagreba kroz osnivanje trilateralne on-line kulturne platforme za provedbu participativnog programa u trajanju 52 on-line dana koji će uključivati on-line sadržaje iz digitalnih alata i participativnog sudjelovanja u kreativnim industrijama s primjerima dobrih praksi te malu školu dramsko-scenskog izražavanja. Projekt provodi Udruga Teatar Film u suradnji s partnerima Kulturnom udrugom Ivo Lozica i Udrugom Uspinjača – ZG.</t>
  </si>
  <si>
    <t>UP.02.1.1.14.0131</t>
  </si>
  <si>
    <t>Razgovor počinje filmom online</t>
  </si>
  <si>
    <t>Udruga za promicanje stvaralaštva i jednakih mogućnosti Alternator</t>
  </si>
  <si>
    <t>Projekt „Razgovor počinje filmom online“ odgovara na problem podzastupljenosti kvalitetnih online sadržaja koji potiču stvarnu inkluzivnost, te upoznavanje srednjoškolaca s recentnom kulturnom produkcijom u RH. Cilj projekta je razvijanje kompetencija potrebnih za rješavanje suvremenih problema mladih kroz dijalog sa specijaliziranim stručnjakinjama – pedagoginjom i dramaturginjom. Polazište svake radionice je filmski sadržaj, recentni hrvatski kratki film. Projekt će obuhvatiti 120 učenika srednjih škola (primarno strukovnih) u ciklusu od 3 modula virtualnih radioničko-participativnih susreta</t>
  </si>
  <si>
    <t>UP.02.1.1.14.0133</t>
  </si>
  <si>
    <t>ArtON - Mreža umjetnika u razvoju</t>
  </si>
  <si>
    <t>Projekt kroz 4 edukacijska modula održana u digitalnom okruženju razvija specifične kreativne prakse djece i mladih do 25 godina te osoba starijih od 54 godina. Sudjelovanjem u participativnim kulturno umjetničkim aktivnostima osnažit će svoje kreativne vještine i znanja, povećati društvenu interakciju, smanjiti osjećaj izoliranosti, poboljšati kvalitetu života te ojačati status u društvu. Promovirajući kulturu i umjetnost kao katalizatore uključivanja pripadnika ranjivih skupina u širu društvenu zajednicu, projekt doprinosi razvoju refleksivnosti, inovativnosti i socijalnoj inkluziji.</t>
  </si>
  <si>
    <t>UP.02.1.1.14.0136</t>
  </si>
  <si>
    <t>Online kazalište za djecu i mlade</t>
  </si>
  <si>
    <t>Kazališna udruga MIST</t>
  </si>
  <si>
    <t>Projekt “Online kazalište za djecu i mlade” pokreću udruge “Kazališna udruga MIST”, “Pozor! - Projekti i obrazovanje za održivi razvoj” i “Udruga učeničkih domova RH”. Cilj je razviti socijalne, kreativne i digitalne vještine učenika srednjih škola kojima će se potaknuti veće socijalno uključivanje mladih. 64 učenika korisnika učeničkih domova u Rijeci, Puli, Virovitici, Osijeku i Zagrebu sudjelovat će u online aktivnostima dramske i kazališne umjetnosti te pod vodstvom stručnjaka izraditi 8 online kazališnih predstava.</t>
  </si>
  <si>
    <t>UP.02.1.1.14.0138</t>
  </si>
  <si>
    <t>Kultura i tradicija online</t>
  </si>
  <si>
    <t>Hrvatsko kulturno-glazbeno društvo „Dunav“ Vukovar</t>
  </si>
  <si>
    <t>Ciljane skupine projektnog prijedloga „Kultura i tradicija online“ su mladi do 25 godina i stariji od 54 godine. Cilj projekta je povećati socijalnu uključenost mladih do 25 godina i starijih od 54 godine na području grada Vukovara kroz očuvanje tradicije i sudjelovanje u kulturnim i umjetničkim online programima.</t>
  </si>
  <si>
    <t>UP.02.1.1.14.0144</t>
  </si>
  <si>
    <t>CoolturaONica</t>
  </si>
  <si>
    <t>Udruga Ždralice Daruvar</t>
  </si>
  <si>
    <t>Centralni problem kojim se bavi projekt je nedovoljna socijalna uključenost mladih do 25 godina u kulturnim i umjetničkim aktivnostima putem interneta. Cilj projekta je poboljšati pristup kulturno-umjetničkim sadržajima i intenzivnije uključivanje mladih do 25 godina u kulturni život zajednice šireg područja grada Daruvara. Cilj ovoga projekta je razvijanje socijalnih i kreativnih vještina i znanja koji doprinose socijalnom uključivanju mladih do 25 godina na širem području grada Daruvara. Trajanje projekta je 12 mjeseci.</t>
  </si>
  <si>
    <t>UP.02.1.1.14.0149</t>
  </si>
  <si>
    <t>Online kultura za građane Općine Primošten</t>
  </si>
  <si>
    <t>Udruga građana Općine Primošten "Krč"</t>
  </si>
  <si>
    <t>Cilj projekta je uključiti 70 osoba starijih od 54 godine u kulturne i umjetničke online aktivnosti kroz njihovo sudjelovanje u online plesnim, i glazbenim aktivnostima što će utjecati na smanjenje njihove socijalne isključenosti te u konačnici bolju dostupnost kulturnih i umjetničkih sadržaja i u vremenima izolacije zbog različitih faktora (invalidnost, virus Covid 19...).</t>
  </si>
  <si>
    <t>UP.02.1.1.14.0154</t>
  </si>
  <si>
    <t>SLIKA: Seniori Labina + Internet Kreativna Akademija</t>
  </si>
  <si>
    <t>Udruga Kreativna akademija Labin</t>
  </si>
  <si>
    <t>Udruga Kreativna akademija Labin u suradnji s Gradom Labinom i udrugom Labin - Zdravi grad provodi projekt pod nazivom "SLIKA: Seniori Labina + Internet Kreativna Akademija" koji ima za cilj poboljšanje pristupa kulturnim i umjetničkim sadržajima i aktivnostima te razvijanje socijalnih i kreativnih vještina i znanja koja doprinose socijalnom uključivanju osoba starijih od 54 godine na području Labinštine (Grad Labin, općine Kršan, Sveta Nedelja i Raša).</t>
  </si>
  <si>
    <t>UP.02.1.1.14.0158</t>
  </si>
  <si>
    <t>Revitalizacija baštine žminjske čakavštine</t>
  </si>
  <si>
    <t>Udruga građana "Geminianum"</t>
  </si>
  <si>
    <t>Svrha projekta "Revitalizacija baštine žminjske čakavštine" je razvijanje socijalnih i kreativnih vještina i znanja osoba mlađih od 25 g. i poboljšanje njihova pristupa kulturnim i umjetničkim sadržajima i aktivnostima na području Općine Žminj“ ostvarit će se provedbom 3 aktivnosti projekta od kojih je najznačajnija provedba 2 radionice i virtualna izložba.</t>
  </si>
  <si>
    <t>UP.02.1.1.14.0164</t>
  </si>
  <si>
    <t>BUM Connection: Poveži se kroz Balet, Urban i Modern !</t>
  </si>
  <si>
    <t>Odred izviđača "Varaždin"</t>
  </si>
  <si>
    <t>Projekt se izvodi s ciljem povećanja socijalne uključenosti 60 pripadnika ranjive ciljne skupine djece i mladih do 25 godina starosti kroz sudjelovanje u online kulturno-umjetničkim plesnim radionicama urbanog i modernog plesa te klasičnog baleta.</t>
  </si>
  <si>
    <t>UP.02.1.1.14.0165</t>
  </si>
  <si>
    <t>MUZA - Mreža umjetničkog zajedništva</t>
  </si>
  <si>
    <t>Kulturna udruga Kreativa, Edukativa, Aktiva</t>
  </si>
  <si>
    <t>Udruga KrEdA prepoznala je problem manjka kulturnih i umjetničkih sadržaja na ruralnom području te negativnih posljedica epidemioloških mjera kod djece i mladih do 25 godina starosti. Stoga je odlučila prijaviti projekt "MUZA - Mreža umjetničkog zajedništva" kako bi 160 djece i mladih do 25 godina sudjelovalo u 129 dana 15 različitih participativnih kulturnih i/ili umjetničkih aktivnosti putem interneta.</t>
  </si>
  <si>
    <t>UP.02.1.1.14.0166</t>
  </si>
  <si>
    <t>54 + online</t>
  </si>
  <si>
    <t>Projektom 54+ Online olakšat će se i omogućiti pristup za 131 osobu stariju od 54 godine kulturi i umjetnosti sudjelovanjem u online participativnim aktivnostima iz područja vizualnih i primijenjenih umjetnosti i dizajna, a kroz cikluse od 10 participativnih radionica.</t>
  </si>
  <si>
    <t>UP.02.1.1.14.0168</t>
  </si>
  <si>
    <t>Uključi se - Sa smiješkom!</t>
  </si>
  <si>
    <t>Umjetnička organizacija Kazališna družina "SMJEŠKO"</t>
  </si>
  <si>
    <t>Cilj projekta je pridonijeti većoj socijalnoj uključenosti djece i mladih do 25 godina te osoba starijih od 54 godine kroz razvijanje socijalnih i kreativnih vještina i znanja te poboljšanje pristupa kulturnim i umjetničkim aktivnostima putem interneta. Kroz dramske igre i vježbe koje vode akademski glumci/glumice jačat će se samopouzdanje, komunikativnost i tolerancija. Održava se 5 tematskih online participativnih radionica, od toga četiri za djecu i mlade i jedna za osobe sa posebnim potrebama starije od 54 godine, te će se kroz 117 dana održavanja radionica obuhvatiti preko 100 sudionika.</t>
  </si>
  <si>
    <t>UP.02.1.1.14.0174</t>
  </si>
  <si>
    <t>Pričajmo o filmu</t>
  </si>
  <si>
    <t>Problem koji se ovim projektom adresira je pristupačnost kulturnih i umjetničkih sadržaja u novonastaloj situaciji s virusom COVID-19. Kroz uključivanje ciljanih skupina djeca i mladi do 25 godina te stariji od 54 godine u projektne aktivnosti kao što su filmske projekcije, razgovori o filmu, analiza filma, radionice pisanja filmske priče i masterclassovi direktno utječemo na njihovo aktivno sudjelovanje i uključivanje u kulturne i umjetničke sadržaje što ima značajan povoljan učinak na fizičko i mentalno zdravlje pojedinaca uključenih u aktivnosti.</t>
  </si>
  <si>
    <t>UP.02.1.1.14.0175</t>
  </si>
  <si>
    <t>Online Glazbeni Centar kreativnih edukacijskih kulturno-umjetničkih radionica</t>
  </si>
  <si>
    <t>Organizacija glazbeno-estradnih izvođača Hrvatske</t>
  </si>
  <si>
    <t>Mladi u našoj sredini su osim pandemijom dodatno pogođeni i rizikom siromaštva što utječe i na njihovo mentalno i fizičko zdravlje. Cilj projekta je unaprjeđenje života najmanje 100 mladih osoba i poticanje aktivnog stvaralaštva kroz organiziranje edukacijskih kulturno glazbenih događanja za osobe između 18 i 25 godina. Aktivnostima projekta tj. radionicama tradicionalnih instrumenata, pjevanja i osnova solfeggia i teorije glazbe te modernom stvaralaštvu uz edukaciju o produkciji što će obuhvatiti sve ključne elemente kulture i umjetnosti na tradicionalan i moderan način.</t>
  </si>
  <si>
    <t>UP.02.1.1.14.0178</t>
  </si>
  <si>
    <t>Kultura je COOL!</t>
  </si>
  <si>
    <t>Provedbom projekta "Kultura je COOL!" omogućit će se sudjelovanje osoba mlađih od 25 godina i osoba starijih od 54 godine na kulturno-umjetničkim aktivnostima putem interneta koje će provoditi umjetnici s lokalnog područja. Time će se omogućiti sudjelovanje pripadnika ciljane skupine u kulturno - umjetničkim aktivnostima u kriznim vremenima uzrokovana bolesti COVID-19.</t>
  </si>
  <si>
    <t>UP.02.1.1.14.0179</t>
  </si>
  <si>
    <t>Filmski forum</t>
  </si>
  <si>
    <t>Projekt Filmski forum adresira problem zapostavljenosti sustavne implementacije filmskih kompetencija kod mladih osoba do 25 godina te kroz ciklus online radionica polaznike osposobljava za samostalnu analizu i interpretaciju kratkog filma kroz teorijske i praktične zadatke te primjere iz domaće filmografije. Kroz zajednički rad na otkrivanju jezika filma, preko dubinskih analiza domaćih ostvarenja te kroz razgovore s umjetnicima, polaznici radionica će sudjelovati u stvaranju filmskih intervjua s hrvatskim autorima i autoricama koji će biti snimljeni i objavljeni na mreži.</t>
  </si>
  <si>
    <t>Primorsko-goranska, Splitsko-dalmatinska</t>
  </si>
  <si>
    <t>UP.02.1.1.15.0005</t>
  </si>
  <si>
    <t>Čitanjem do uključivog društva</t>
  </si>
  <si>
    <t>Čitanjem do uspjeha</t>
  </si>
  <si>
    <t>Cilj projekta je povećanje socijalne uključenosti osoba mlađih od 25 godina sudjelovanjem u kulturnim aktivnostima čitanja književne literature koji će im omogućiti brži i jednostavniji pristup knjigama putem radionica uživo i/ili online, a što će u konačnici imati pozitivan učinak na njihovo fizičko i mentalno zdravlje. Cilja se i na povećanje njihove čitalačke pismenosti, stjecanje vještine brzog čitanja s razumijevanjem, podizanje njihove jezične i opće spoznajne sposobnosti. Nove vještine i saznanja rezultirat će sklonošću cjeloživotnom učenju i sudjelovanju u ukupnom društvenom razvoju.</t>
  </si>
  <si>
    <t>UP.02.1.1.15.0019</t>
  </si>
  <si>
    <t>NEED2READ</t>
  </si>
  <si>
    <t>Ciljana skupina projekta NEED2READ su nezaposleni, uključujući dugotrajno nezaposlene. NEED2READ će radionicom “MOĆ ČITANJA - ČITAJ I BUDI MOĆAN” navedenoj ciljanoj skupini ponuditi niz online interaktivnih sadržaja usmjerenih na poticanje čitanja, posebice onih djela koja će im pomoći u pronalasku posla, poboljšanju i učenju novih vještina. Pomoću stečenih vještina postat će konkurentniji na tržištu rada, a pročitane knjige će im služiti kao inspiracija i poticaj za okretanjem nove stranice u životu kako na profesionalnoj, tako i na osobnoj razini.</t>
  </si>
  <si>
    <t>UP.02.1.1.15.0020</t>
  </si>
  <si>
    <t>Čitka igra</t>
  </si>
  <si>
    <t>Projekt "Čitka igra" donosi online interaktivnu igru književnog i jezičnog sadržaja i radionice koji će pomoći u razvitku interesa za čitanje kod populacije mlađe od 25 te ojačati literalna znanja i vještine kod već spomenute ciljne skupine. Uz te aktivnosti provest će se i javna kampanja koja će doprinijeti osvještavanju važnosti čitalačkih aktivnosti u klasičnoj papirnatoj formi, ali i naglasiti sinergiju novih tehnologija te lakše popularizirati čitanje kod djece i mladih.</t>
  </si>
  <si>
    <t>UP.02.1.1.15.0021</t>
  </si>
  <si>
    <t>Umjetnost čitanja</t>
  </si>
  <si>
    <t>Udruga Arteco Pavletić u partnerstvu s Udrugom gluhih i nagluhih Nova Gradiška kroz projekt "Umjetnost čitanja" želi kroz različite oblike neformalnog učenja osnažiti djecu i mlade, osobe s invaliditetom te osobe starije od 55 godina u ruralnom području Brodsko-posavske i Požeško-slavonske županije za čitanje te jačanje čitalačkih kompetencija u cilju prevencije njihove socijalne isključenosti.</t>
  </si>
  <si>
    <t>UP.02.1.1.15.0024</t>
  </si>
  <si>
    <t>Pričam ti priču</t>
  </si>
  <si>
    <t>Hrvatska mreža za ruralni razvoj</t>
  </si>
  <si>
    <t>Projektom se želi ciljanu skupinu potaknuti na čitanje i razvijanje čitalačkih kompetencija, žele se unaprijediti socijalne, emocionalne i kreativne vještine. Isto tako želi se potaknuti njihova mašta i kreativnost, te im pokazati da čitanje knjiga može biti zanimljivo.</t>
  </si>
  <si>
    <t>UP.02.1.1.15.0026</t>
  </si>
  <si>
    <t>Čitanjem u život</t>
  </si>
  <si>
    <t>Gradska knjižnica Biograd na Moru</t>
  </si>
  <si>
    <t>Projektom “Čitanjem u život” kroz 12 mjeseci, GK Biograd i GDCK Biograd na Moru će unaprijediti kvalitetu života osoba ciljnim skupinama (mlađi od 25, osobama starijim od 54 godine) kroz razvoj čitalačke kompetentnosti, osigurati temelje za cjeloživotno učenje, a sve u cilju povećavanja socijalne uključenosti ranjivih skupina. Projektom će se povećati aktivna društvena participacija, ostvariti međugeneracijska suradnja, uz poštivanje individualnih i specifičnih potreba ciljnih skupina (mlađi od 25, osobama starijim od 54 godine).</t>
  </si>
  <si>
    <t>UP.02.1.1.15.0028</t>
  </si>
  <si>
    <t>Moje pravo na pokret, govor i čitanje - razvoj pred čitalačkih i čitalačkih sposobnosti kod djece i mladih s teškoćama u razvoju</t>
  </si>
  <si>
    <t>Centar za edukaciju i savjetovanje Sunce</t>
  </si>
  <si>
    <t>Razviti jedinstven program u Hrvatskoj koji će poticati pred-čitalačke i čitalačke sposobnosti kod djece i mladih s teškoćama u razvoju i jezičnim teškoćama kroz niz radionica koje koriste pokret, logopedske metode, kineziterapiju, Floor Time, Body tehniku i dr. Mladi s invaliditetom će imati priliku sudjelovati u Klubu čitača s ciljem da unaprijede svoje socijalne, kognitivne, emocionalne i kreativne vještine. Te podizanje razvoja svijesti kod građana i obitelji s članovima s invaliditetom o važnosti čitanja za osobni razvoj i društvenu integraciju.</t>
  </si>
  <si>
    <t>UP.02.1.1.15.0039</t>
  </si>
  <si>
    <t>Šake pune oblaka: participativne radionice čitanja u učeničkim domovima</t>
  </si>
  <si>
    <t>Čitalačka pismenosti mladih u Hrvatskoj, osobito srednjoškolaca, na zabrinjavajućoj je razini. Pritom mladi iz podrazvijenih područja te oni koji pohađaju strukovne i specijalističke škole imaju znatno lošije uvjete za razvijanje čitalačkih kompetencija, koje su jedan od temelja njihovog ravnopravnog sudjelovanja u društvu, od svojih vršnjaka u gimnazijama i većim gradovima. Stoga kroz ovaj projekt provodimo participativne interdisciplinarne radionice čitanja suvremene književnosti u učeničkim domovima te javnu kampanju podizanja svijesti o važnosti razvoja čitalačkih navika svih mladih u RH.</t>
  </si>
  <si>
    <t>UP.02.1.1.15.0041</t>
  </si>
  <si>
    <t>Č.I.Z. - čitanje i zabava</t>
  </si>
  <si>
    <t>Aktivnim sudjelovanjem na aktivnostima sudionici će pasivnim putem razvijati i povećavati naviku čitanja te sudjelovanjem u organizaciji javnih događanja provoditi javnu kampanju o važnosti čitanja.</t>
  </si>
  <si>
    <t>UP.02.1.1.15.0046</t>
  </si>
  <si>
    <t>Za dobre vibre - čitaj libre</t>
  </si>
  <si>
    <t>Gradska knjižnica Marka Marulića Split</t>
  </si>
  <si>
    <t>Projekt „Za dobre vibre - čitaj libre“ za cilj ima razvoj čitalačke kulture i pismenosti na području Splitsko-dalmatinske županije uspostavom bibliobusne službe koja će omogućiti pristup knjizi svima koji nemaju dostupne knjižnice na području svoje općine ili grada, kao i promicanju i popularizaciji čitalačke kulture posebice u populaciji osoba mlađih od 25 godina, starijih od 54 te osoba s invaliditetom te kroz navedene aktivnosti doprinijeti povećanju socijalne uključenosti navedenih ciljnih skupina projekta.</t>
  </si>
  <si>
    <t>UP.02.1.1.15.0048</t>
  </si>
  <si>
    <t>NA ISTOJ STRANI(CI)! - Čitanjem do uključivog društva</t>
  </si>
  <si>
    <t>Gradska knjižnica Poreč</t>
  </si>
  <si>
    <t>Projektne aktivnosti razvijaju čitalačke pismenosti različitih dobnih i ranjivih skupina te stvaraju preduvjete za njihov cjeloviti osobni razvoj, podizanje stupnja obrazovanja, proširenje kompetencija te ravnopravno sudjelovanje u kulturnom i društvenom životu zajednice te će se uspostaviti i usluga pokretne knjižnice-bibliokombi. Projekt doprinosi povećanju dostupnosti materijala i aktivnosti kojima se potiče čitanje i razvijanje čitalačkih kompetencija kod osoba mlađih od 25 godina, osoba starijih od 54 godine i osoba s invaliditetom.</t>
  </si>
  <si>
    <t>UP.02.1.1.15.0051</t>
  </si>
  <si>
    <t>Kultura u pokretu</t>
  </si>
  <si>
    <t>Gradska knjižnica i čitaonica Vinkovci</t>
  </si>
  <si>
    <t>Provedbom projekta će se omogućiti izravno uključivanje pripadnika ciljanih skupina u društvo akt. promocije i popularizacije kulture čitanja te akt. inkluzije ciljanih skupina, osiguravanjem nastavka provedbe pokretne knjižnice. Aktivnosti su osmišljene s pretpostavkom kako će ciljane skupine koristeći usluge knjižnice, info. izvore obogatiti i osnažiti svoj život te time postati aktivni sudionici života svoje društvene zajednice s pretpostavkom kako se stanovnici seoskih naselja subjektivno osjećaju socijalno isključenim samim time što su fizički udaljeni od osnovnih uslužnih djelatnosti.</t>
  </si>
  <si>
    <t>UP.02.1.1.15.0054</t>
  </si>
  <si>
    <t>Čitati je lako, pokazat ću vam kako!</t>
  </si>
  <si>
    <t>Projekt Čitati je lako, pokazat ću vam kako zamišljen je kao niz kreativnih radionica za djecu i mlade do 25 godina u Runoviću, Prološcu i Imotskom koje će omogućiti razvijanje čitalačkih sposobnosti kod mladih te paralelno provođenje online kampanje podizanja svijesti o važnosti čitanja. Na taj način minorizirat će se mogućnost socijalne izoliranosti ciljane skupine razvijajući njihove kreativne vještine kroz čitalačke sposobnosti.</t>
  </si>
  <si>
    <t>UP.02.1.1.15.0062</t>
  </si>
  <si>
    <t>Halu Book – programi poticanja čitanja na području općine Viškovo</t>
  </si>
  <si>
    <t>Javna ustanova Narodna knjižnica i čitaonica Halubajska zora</t>
  </si>
  <si>
    <t>Projekt „Halu Book“ – programi poticanja čitanja na području općine Viškovo kroz zanimljive čitalačke programe želi povećati socijalnu uključenost ciljanih skupina (djecu i mlade, starije od 54 god., nezaposlene, OSI) i time utjecati na povećanje njihove čitalačke pismenosti, ali i na aktivnije sudjelovanje u društvu. Projekt predviđa i podizanje razine svijesti o važnosti kulture čitanja i pismenosti kroz provedbu medijske kampanje.</t>
  </si>
  <si>
    <t>UP.02.1.1.15.0068</t>
  </si>
  <si>
    <t>Čitam.</t>
  </si>
  <si>
    <t>Gradska knjižnica Požega</t>
  </si>
  <si>
    <t>Projektom "Čitam." povećat će se dostupnost materijala i aktivnosti kojima se potiče čitanje i razvijaju čitalačke kompetencije, te podići svijest o važnosti kulture čitanja djece i mladih do 25 godina, osoba starijih od 54 godine, te osoba s invaliditetom, kroz provedbu participativnih edukacija, putem online platforme, organizaciju tribine i Festivala dobre preporuke. Provedbom projekta će se povećati socijalna uključenost pripadnika ciljanih skupina i pojačati suradnja svih dionika kulturnog života zajednice.</t>
  </si>
  <si>
    <t>UP.02.1.1.15.0072</t>
  </si>
  <si>
    <t>Moja putujuća knjižnica</t>
  </si>
  <si>
    <t>Narodna Knjižnica Petar Preradović Bjelovar</t>
  </si>
  <si>
    <t>Moja putujuća knjižnica omogućava dostupnost knjigama i ostalim čitateljskim materijalima svim ciljnim skupinama, posebice osobama ruralnih krajeva kojima nije omogućen dolazak u stacioniranu knjižnicu i koji su uskraćeni za aktivnosti i programe razvijanja rane, obiteljske i informacijske pismenosti. Pokretanjem novih programa, razvijamo čitateljske vještine i kompetencije bez obzira na dob, spol i socijalni status uz pristupačnije socijalne usluge široj zajednici.</t>
  </si>
  <si>
    <t>UP.02.1.1.15.0076</t>
  </si>
  <si>
    <t>Čitanje je važno, uključuje nas snažno</t>
  </si>
  <si>
    <t>Gradska knjižnica Ivan Goran Kovačić</t>
  </si>
  <si>
    <t>Projektom je planirano povećanje socijalne uključenosti ciljanih skupina za 30 djece i mladih do 25 godina, 20 osoba s invaliditetom i 10 osoba starijih od 54 godine. Realizacija projekta osigurana je nabavom novog bibliobusa s pripadajućom opremom i knjižnim fondom kao i provedbom aktivnosti vezanih uz pripremu i provedbu književnih susreta, radionica čitanja i pisanja za ciljane skupine s ciljem povećanja kulture čitanja i čitalačkih kompetencija za depriviranim područjima Karlovačke županije.</t>
  </si>
  <si>
    <t>UP.02.1.1.15.0081</t>
  </si>
  <si>
    <t>Potrubi za knjigu</t>
  </si>
  <si>
    <t>Gradska knjižnica i čitaonica Virovitica</t>
  </si>
  <si>
    <t>Opći cilj projekta je povećanje socijalne uključenosti pripadnika ciljanih skupina kroz razvoj čitalačke pismenosti. Specifični ciljevi projekta su povećanje dostupnosti materijala i aktivnosti kojima se potiče čitanje i razvijaju čitalačke kompetencije pripadnika ciljanih skupina te podizanje razine svijesti o važnosti kulture čitanja i pismenosti za razvoj pojedinca društva u VPŽ. Ciljane skupine projekta su djece i mladih do 25 godina, osobe s invaliditetom i osobe starije od 54 godine.</t>
  </si>
  <si>
    <t>UP.02.1.1.15.0082</t>
  </si>
  <si>
    <t>S knjigom nismo sami</t>
  </si>
  <si>
    <t>Projekt "S knjigom nismo sami" provodi se na područjima općina Vrpolje, Velika Kopanica i Sikirevci. Provedbom ovog projekta - uvođenjem rada bibliokombija, novih kulturno-umjetničkih programa i promidžbenim kampanjama - potaknut će se sudjelovanje lokalne zajednice i stanovnika u kulturnim aktivnostima, razviti želja za čitanjem, znanjem i obrazovanjem, povećati socijalna uključenost, korištenje usluga narodne knjižnice te unaprijediti kvaliteta života stanovništva partnerskih općina.</t>
  </si>
  <si>
    <t>UP.02.1.1.15.0085</t>
  </si>
  <si>
    <t xml:space="preserve">Knjiga na kotačima </t>
  </si>
  <si>
    <t>Gradska knjižnica i čitaonica Milivoja Cvetnića Hrvatska Kostajnica</t>
  </si>
  <si>
    <t>Ovim projektom Grad Hrvatska Kostajnica te općine Majur, Donji Kukuruzari, Hrvatska Dubica uvest će novu uslugu pokretne knjižnice. Uspostavit će se web-stranica koja će sadržavati čitalačke materijale te materijale poticanja čitanja i učenja kako bi se razvila čitalačke i informatički pismena publika. Organizirat će se redovni književni susreti za djecu i umirovljenike, radionice za djecu s poteškoćama u čitanju i radionice informatičke pismenosti s ciljem olakšavanj pristupa čitalačkim sadržajima ciljanim skupinama. Provest će se javna kampanja sa svrhom poticanja čitanja.</t>
  </si>
  <si>
    <t>UP.02.1.1.15.0086</t>
  </si>
  <si>
    <t>Kultura se fura</t>
  </si>
  <si>
    <t>Knjižnica Nikola Zrinski Čakovec</t>
  </si>
  <si>
    <t>Kroz nabavu novog vozila Bibliobusa, provedbu parcipativnih radionica čitanja i aktivnosti promidžbe osigurati ćemo održavanje, razvijanje i poticanje čitalačke kompetencije u ruralnim područjima Međimurske županije.</t>
  </si>
  <si>
    <t>UP.02.1.1.15.0087</t>
  </si>
  <si>
    <t>Putujuća knjiga bijelog lopoča</t>
  </si>
  <si>
    <t>Narodna knjižnica i čitaonica Lekenik</t>
  </si>
  <si>
    <t>Očuvanje jezika, kulture i pisane riječi misija je svake Narodne knjižnice i čitaonice. Dostupnošću knjige u mjestima Općine Lekenik gdje je stanovništvo neravnomjerno naseljeno te time dodatno socijalno isključeno bibliokombi će odgovoriti na potrebe i zahtjeve korisnika ciljanih skupina: djece i mladih do 25 -razvijajući ljubav prema čitanju i učenju, starijih 54+ opismenjavajući ih, uključujući ih u život zajednice, a nezaposlene osobe će se kroz radionice osnažiti i potaknuti na cjeloživotno učenje i prekvalificiranje.</t>
  </si>
  <si>
    <t>UP.02.1.1.15.0088</t>
  </si>
  <si>
    <t>Čitanje na kotačima</t>
  </si>
  <si>
    <t>Gradska knjižnica i čitaonica Novi Marof</t>
  </si>
  <si>
    <t>Svrha projekta "Čitanje na kotačima" je osigurati društvenu uključivost, čitalačke kompetencije i kompetencije pisanja za ranjive skupine u naseljima općine breznički Hum i grada Novog Marofa u kojima je pristup knjizi otežan. Projektne aktivnosti uključuju nabavu i rad pokretne knjižnice koja će knjigom opskrbiti najmanje 500 korisnika te provedbu čitalačkih programa i čitalačkih promocijskih aktivnosti kojima nastojimo pridonijeti razvoju čitalačkih navika i čitalačkoj pismenosti različitih dobnih skupina stanovništva, kao i ranjivih skupina.</t>
  </si>
  <si>
    <t>UP.02.1.1.16.0001</t>
  </si>
  <si>
    <t xml:space="preserve">Zaželi - Program zapošljavanja žena - faza III </t>
  </si>
  <si>
    <t>Osnaži se i pomozi</t>
  </si>
  <si>
    <t>Kroz ovaj projekt omogućit će se zapošljavanje 15 žena koje su u nepovoljnom položaju na tržištu rada, a iste će pružati pomoć i podršku za 90 osoba starije životne dobi i nemoćnim osobama kako bi se potaknula njihova socijalna uključenost i povećala razina kvalitete života. Kroz zapošljavanje žena poboljšati će se socijalna slika u lokalnoj zajednici, smanjiti siromaštvo i omogućiti ostanak žena na tržištu rada.</t>
  </si>
  <si>
    <t>UP.02.1.1.16.0002</t>
  </si>
  <si>
    <t>OAZA - Osnažene, Aktivne, Zaposlene, Ambiciozne II</t>
  </si>
  <si>
    <t>Projekt će se provoditi na području LAG-a Slavonska Ravnica (11 JLS), kroz zapošljavanje 30 žena pripadnica ciljane skupine koje će obuhvatiti ukupno 180 krajnjih korisnika kroz 6 mjeseci. Cilj projekta je kroz zapošljavanje povećati konkurentnost 30 žena pripadnica ciljane skupine na tržištu rada te doprinijeti povećanju socijalne uključenosti i kvalitete života starijih osoba i osoba u nepovoljnom položaju na području LAG-a Slavonska Ravnica.</t>
  </si>
  <si>
    <t>UP.02.1.1.16.0003</t>
  </si>
  <si>
    <t>Zaželi - tvoja pomoć je potrebna drugima</t>
  </si>
  <si>
    <t>Krajnji cilj projekta je veća razina socijalne uključivosti i poboljšanje kvalitete života krajnjih korisnika, uključenost sudionika u zajednici, povećanje socijalne osjetljivosti starijeg i nemoćnog stanovništva. Također, razvit će se odnos i dugoročni kontakt između krajnjih korisnika i ciljane skupine žena. CS žena će nakon projekta moći konkurirati na tržištu rada, izdvojiti se iz nezapošljivih, odnosno ranjivih skupina.</t>
  </si>
  <si>
    <t>UP.02.1.1.16.0004</t>
  </si>
  <si>
    <t>Zaželi - pomoći ćemo</t>
  </si>
  <si>
    <t>Provedba projekta Zaželi faza III omogućava zapošljavanje 10 žena u nepovoljnom položaju na području Grada Mursko Središće i općina Mala Subotica i Selnica, koje će skrbiti za minimalno 60 korisnika mjesečno.</t>
  </si>
  <si>
    <t>UP.02.1.1.16.0005</t>
  </si>
  <si>
    <t>Zaželim i ostvarim III</t>
  </si>
  <si>
    <t>UP.02.1.1.16.0006</t>
  </si>
  <si>
    <t>Zaželi - Program zapošljavanja žena Općine Kravarsko - faza III</t>
  </si>
  <si>
    <t>Program "ZAŽELI - PROGRAM ZAPOŠLJAVANJA ŽENA OPĆINE KRAVARSKO - faza III" provodi Općina Kravarsko u partnerstvu sa Centrom za socijalnu skrb Velika Gorica i Hrvatskim zavodom za zapošljavanje, Područnom službom Zagreb. Tijekom 8 mjeseci provedbe projekta zaposlit će se na 6 mjeseci 20 teže zapošljivih žena i žena sa nižom i srednjom razinom obrazovanja, koje će povećati socijalnu uključenost i razinu kvalitete života 120 krajnja korisnika na području Općine Kravarsko i šire okolice.</t>
  </si>
  <si>
    <t>UP.02.1.1.16.0008</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</si>
  <si>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6 mjeseca 12 žena iz ciljane skupine, koje će skrbiti o 72 krajnja korisnika.</t>
  </si>
  <si>
    <t>UP.02.1.1.16.0009</t>
  </si>
  <si>
    <t>Zaželi III - Grad Ogulin</t>
  </si>
  <si>
    <t>U Gradu Ogulinu provedbom projekta Zaželi III - Grad Ogulin povećat će socijalnu uključenost i osnažiti radni potencijal zapošljavanjem 30 žena najranjivijih skupina te unaprijediti kvalitetu života 180 krajnjih korisnika pomoći i potpore.</t>
  </si>
  <si>
    <t>UP.02.1.1.16.0010</t>
  </si>
  <si>
    <t>ZAposlene ŽEne NedeLIšća (za) SREĆU</t>
  </si>
  <si>
    <t>Projektom ZAposlene ŽEne NedeLIšća (za) SREĆU bit će zaposleno 16 teže zapošljivih žena u općini Nedelišće koje će brinuti o 96 starijih i nemoćnih osoba s područja općine Nedelišće. Projektom će se ublažiti posljedice nezaposlenosti teže zapošljivih žena te njihov rizik od siromaštva. Povećat će se njihova konkurentost na tržištu rada i poticati socijalno uključivanje. Posredno će se projektom pridonijeti povećanju kvalitete života uključenih žena, krajnjih korisnika i njihovih obitelji u teško dostupnim i slabije naseljenim mjestima.</t>
  </si>
  <si>
    <t>UP.02.1.1.16.0011</t>
  </si>
  <si>
    <t>Solidarnost na djelu 3</t>
  </si>
  <si>
    <t>Projektom "Solidarnost na djelu 3" bit će zaposleno 25 žena pripadnica ranjivih skupina u općini Donji Kukuruzari. Unaprijedit će se kvaliteta života za 150 krajnjih korisnika na području općine Donji Kukuruzari kojima će bit pružena pomoć u svakodnevnom životu kroz 6 mjeseci. Projekt će trajati 8 mjeseci i provodit će ga Općina Donji Kukuruzari u partnerstvu s HZZ-om ispostavom Sisak te Centrom za socijalnu skrb Hrvatska Kostajnica.</t>
  </si>
  <si>
    <t>UP.02.1.1.16.0012</t>
  </si>
  <si>
    <t>ZAŽELI u Caritasu Sisačke biskupije – faza III</t>
  </si>
  <si>
    <t>Tijekom provedbe projekta na razdoblje od 6 mjeseci zaposliti će se 20 žena, pripadnica ciljane skupine, koje će povećati kvalitetu života i socijalno uključiti minimalno 120 krajnjih korisnika.</t>
  </si>
  <si>
    <t>UP.02.1.1.16.0013</t>
  </si>
  <si>
    <t>Projekt vratimo osmijeh starijim osobama</t>
  </si>
  <si>
    <t>Udruga RASTEMO ZAJEDNO</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</si>
  <si>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</si>
  <si>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UP.02.1.1.16.0015</t>
  </si>
  <si>
    <t>Pomoć ženama, žene pomažu 3</t>
  </si>
  <si>
    <t>Projektom će se omogućiti zapošljavanje 14 teže zapošljivih žena s nižom i srednjom razinom obrazovanja na poslovima podrške starijim i/ili nemoćnim osobama na području Karlovačke županije čime će se ublažiti posljedice njihove nezaposlenosti i rizika od siromaštva te ujedno povećati socijalnu uključenost i kvaliteta života krajnjih korisnika.</t>
  </si>
  <si>
    <t>UP.02.1.1.16.0016</t>
  </si>
  <si>
    <t>Nisi sam - faza 3</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</si>
  <si>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3 JLS-a.</t>
  </si>
  <si>
    <t>UP.02.1.1.16.0017</t>
  </si>
  <si>
    <t>Zaželi novu priliku</t>
  </si>
  <si>
    <t>Održivost ovog projekta zajamčena je činjenicom da je pružanje socijalne usluge pomoći u kući jedna od glavnih djelatnosti Udruge Sv. Martin Pisarovina (dalje: Udruga) te je ovaj natječaj samo jedan u nizu natječaja putem kojih Udruga želi osigurati financirati aktivnosti zapošljavanja žena pripadnica ciljanih skupina s ciljem skrbi o krajnjim korisnicima. Do otvaranja ovog trajnog poziva, Udruga je kontinuirano provodila i nastavlja provoditi program "Pomoć u kući" i projekt "Slatki utorak u Pisarovini", a uspješno je provela i projekt "Zaželi novu priliku u Pokuplju" u sklopu poziva "Zaželi - program zapošljavanja žena". Po završetku ovog projekta, Udruga će nastaviti tražiti sredstva za provođenje programa od Zagrebačke županije, resornog ministarstva te prijavama na ESF natječaje i natječaje koje raspisuje Općina Pisarovina, a posebnu važnost pridati će traženju sredstava putem očekivanog i najavljivanog poziva "Zaželi IV). Zaposlenici Udruge već posjeduju znanja i vještine za pisanje i provedbu projekata iz navedenih izvora, a nakon provedbe ovog projekta svoja će znanja i iskustva usmjeriti prema tada otvorenim izvorima financiranja kako bi nakon ovog projekta nastavili s provođenjem aktivnosti zapošljavanja žena koje će pružati pomoć krajnjim korisnicima. S ciljem jačanja kapaciteta Udruge i lokalne zajednice na području pisanja i provedbe EU projekata tijekom i nakon provedbe projekta, dodatno će se osnažiti kapaciteti mladih osoba iz lokalne zajednice. zajednice. zajedni</t>
  </si>
  <si>
    <t>UP.02.1.1.16.0018</t>
  </si>
  <si>
    <t>Zaželi danas za sretnije i bolje sutra-faza III</t>
  </si>
  <si>
    <t>Projektom će se zaposliti 18 žena kojima je otežan pristup tržištu rada, koje će pružati uslugu potpore i podrške za 130 osoba u nepovoljnom</t>
  </si>
  <si>
    <t>UP.02.1.1.16.0019</t>
  </si>
  <si>
    <t>Zaželi - ostvari II</t>
  </si>
  <si>
    <t>UOIKZŽ projektom ZAŽELI-OSTVARI II smanjuje broj nezaposlenih žena i unaprjeđuje radni potencijal teže zapošljivih žena i žena s nižom</t>
  </si>
  <si>
    <t>UP.02.1.1.16.0020</t>
  </si>
  <si>
    <t>Zaželi za Zagorje</t>
  </si>
  <si>
    <t>Hrvatski Crveni križ, Društvo Crvenog križa Krapinsko-zagorske županije</t>
  </si>
  <si>
    <t>Projekt „Zaželi za Zagorje“ će omogućiti zapošljavanje 30 nezaposlenih žena na period od 6 mjeseci u svrhu pružanja pomoći i podrške 180</t>
  </si>
  <si>
    <t>UP.02.1.1.16.0021</t>
  </si>
  <si>
    <t>Žene za Zagorje 3</t>
  </si>
  <si>
    <t>Projekt će omogućiti zapošljavanje 30 nezaposlenih žena na period od 6 mjeseci u svrhu pružanja pomoći i podrške 180 starijih i/ili nemoćniih osoba na području 4 jedinice lokalne samouprave, odnosno područjima djelovanja GDCK Krapina. Pružanjem pomoći krajnjim korisnicima u svakodnevnom životu će se spriječiti prerana institucionalizacija te poboljšati kvaliteta njihovih života.</t>
  </si>
  <si>
    <t>UP.02.1.1.16.0022</t>
  </si>
  <si>
    <t xml:space="preserve"> Udruga "Kaj"-Petrovsko</t>
  </si>
  <si>
    <t>Projektom „ZAŽELI za Petrovsko“ omogućit će se pristup zapošljavanju i tržištu rada 10 žena pripadnica ranjivih skupina s područja Općine.</t>
  </si>
  <si>
    <t>UP.02.1.1.16.0023</t>
  </si>
  <si>
    <t>Želim - pomoć dijelim III</t>
  </si>
  <si>
    <t>Omogućiti pristup zapošljavanju i tržištu rada ženama pripadnicima ranjivih skupina u slabije razvijenim područjima i područjima s većom nezaposlenosti</t>
  </si>
  <si>
    <t>UP.02.1.1.16.0024</t>
  </si>
  <si>
    <t>Nastavak programa socijalnog uključivanja</t>
  </si>
  <si>
    <t>Udruga Razvojni projekti - Acta non verba</t>
  </si>
  <si>
    <t>Projektom " Nastavak program socijalnog uključivanja", zaposli će se 30 prethodno nezaposlenih žena s najviše završenim srednjoškolskim obrazovanjem i naglaskom na pripadnice ranjivih skupina, a iste će pružati pomoć i potporu za najmanje 180 krajnjih korisnika odnosno starijih osoba i/ili osoba u nepovoljnom položaju. Provedbom se doprinosi Općem i specifičnom cilju Poziva, kao i Prioritetnoj osi 2 OPULJP.</t>
  </si>
  <si>
    <t>UP.02.1.1.16.0025</t>
  </si>
  <si>
    <t>Mi nismo sami</t>
  </si>
  <si>
    <t>Projekt Mi nismo sami je usmjeren na osnaživanje i unapređenje radnih potencijala teško zapošljivih žena i omogućava im pristupa tržištu rada i pružanje podrške osobama u nepovoljnom položaju. Opći cilj je zaposliti teško zapošljive žene u lokalnoj zajednici kroz pružanje pomoći i podrške potrebitima. USMŽ će zaposliti 10 žena na period od 6 mjeseci, koje će pružati pomoć i podršku za 60 korisnika; slijepim i slabovidnim osobama, osobama starije životne dobi te nemoćnim osobama. Partneri na projektu su područni ured HZZ-a Čakovec i CZSS Čakovec koji će značajno doprinijeti provedbi projekta.</t>
  </si>
  <si>
    <t>UP.02.1.1.16.0026</t>
  </si>
  <si>
    <t>ZAŽELI za Općinu Jesenje</t>
  </si>
  <si>
    <t>Općina Jesenje</t>
  </si>
  <si>
    <t>Projektom „ZAŽELI za Općinu Jesenje“ omogućit će se pristup zapošljavanju i tržištu rada 10 žena pripadnica ranjivih skupina s područja Općine</t>
  </si>
  <si>
    <t>UP.02.1.1.16.0027</t>
  </si>
  <si>
    <t>Pomažem drugima - pomažem sebi III</t>
  </si>
  <si>
    <t>Hrvatski Crveni Križ, Gradsko društvo Crvenog križa Karlovac</t>
  </si>
  <si>
    <t>Projektom "Pomažem drugima - pomažem sebi III" zaposliti će se 30 žena pripadnica teže zapošljivih/ranjivih skupina s područja grada Karlovca,općina Draganić, Lasinja i Vojnić. Na taj način unaprijediti će se njihov radni potencijal i ublažiti posljedice njihove nezaposlenosti i rizika od siromaštva, a istodobno će se povećati razina kvalitete života za najmanje 180 krajnjih korisnika. Predviđeno trajanje provedbe projekta je najviše 8 mjeseci računajući od dana sklapanja Ugovora o dodjeli bespovratnih sredstava, dok će žene biti zaposlene najduže na razdoblje od 6 mjeseci.</t>
  </si>
  <si>
    <t>UP.02.1.1.16.0028</t>
  </si>
  <si>
    <t>Evo me 3!</t>
  </si>
  <si>
    <t>Projekt ima za cilj omogućiti pristup zapošljavanju i tržištu rada ženama pripadnicama ranjivih skupina s naglaskom na slabije razvijena područja ipodručja s većom nezaposlenosti. Kroz projekt ćemo zaposliti 9 žena na poslovima potpore i podrške koje će pružati na području 7 općina: Kotoriba, Donja Dubrava, Donji Vidovec, Sveta Marija, Pribislavec, Goričan i Belica. Kroz njihov rad potaknuti će se socijalna uključenost i povećati razina kvalitete života starijih i nemoćnih osoba. Minimalni broj krajnjih korisnika biti će 54.</t>
  </si>
  <si>
    <t>UP.02.1.1.16.0029</t>
  </si>
  <si>
    <t>Zaželi i zaposli se u Udruzi - III faza</t>
  </si>
  <si>
    <t>Projektom "Zaželi i zaposli se u Udruzi - III faza" zaposlit će 9 žena s otežanim pristupom tržištu rada koje će pružati potporu i podršku za min. 54 krajnja korisnika u nepovoljnom položaju na području Općine Rugvica u Zagrebačkoj županiji. Zaposlene žene će u sklopu projekta steći praktično iskustvo u radu s ljudima kojima je potrebno socijalno uključivanje u zajednici što će im omogućiti da nakon završetka projekta s unaprijeđenim ještinama konkuriraju na tržištu rada. Vrijednost projekta je 441.664,00 kn, a traje 8 mj.</t>
  </si>
  <si>
    <t>UP.02.1.1.16.0030</t>
  </si>
  <si>
    <t>Navek z vami</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</si>
  <si>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(15) i socijalno uključivanje starijih i nemoćnih osoba (90) u Međimurskoj županiji.</t>
  </si>
  <si>
    <t>UP.02.1.1.16.0031</t>
  </si>
  <si>
    <t>Zaželi i zaposli se - III faza</t>
  </si>
  <si>
    <t>Projektom "Zaželi i zaposli se – III. faza" zaposlit će se 10 žena s otežanim pristupom tržištu rada koje će pružati potporu i podršku za minimalno 60 krajnja korisnika u nepovoljnom položaju na području Općine Rugvica i Općine Dubrava u Zagrebačkoj županiji. Zaposlene žene će u sklopu projekta steći praktično iskustvo u radu s ljudima kojima je potrebno socijalno uključivanje u zajednici što će im omogučiti da nakon završetka projekta s unaprijeđenim vještinama konkuriraju na tržištu rada. Vrijednost projekta je 489.664.00 kn, a traje 8 mj.</t>
  </si>
  <si>
    <t>UP.02.1.1.16.0032</t>
  </si>
  <si>
    <t>Mi smo s vama</t>
  </si>
  <si>
    <t>Projektom "Mi smo s vama" riješit će se problem nezaposlenosti žena nižeg i srednjeg obrazovnog statusa i ujedno povećati stupanj brige i skrbi za stare i nemoćne. Kroz projekt će se zaposliti 25 žena, pripadnica ranjivih skupina, koje će skrbiti o najmanje 150 korisnika, osoba starije životne dobi i/ili nemoćnih korisnika. Korisnicima će se olakšati obavljanje njihovih svakodnevnih poslova, a time poboljšati i kvaliteta njihova života općenito.</t>
  </si>
  <si>
    <t>UP.02.1.1.16.0033</t>
  </si>
  <si>
    <t>ZAŽELI – nova prilika za žene u ruralnom području 2.0</t>
  </si>
  <si>
    <t>Krapinsko-zagorska, Zagrebačka</t>
  </si>
  <si>
    <t>Udruga mladih Feniks provest će projekt ¨Zaželi-nova prilika za žene u ruralnom području 2.0¨ u trajanju 8 mjeseci u partnerstvu s Centrima za socijalnu skrb Sveti Ivan Zelina i Donja Stubica te Hrvatskim zavodom za zapošljavanje područni ured Krapina kao obaveznim partnerima te Gradom Oroslavljem i Općinom Bedenica. Tijekom 6 mjeseci provedbe projekta zaposliti će se 20 žena, pripadnica ranjivih skupina, na području 6 JLS-ova, koje će povećati kvalitetu života minimalno 120 krajnjih korisnika.</t>
  </si>
  <si>
    <t>UP.02.1.1.16.0034</t>
  </si>
  <si>
    <t>Oživi žene u zajednici - faza III</t>
  </si>
  <si>
    <t>Projektom „Oživi žene u zajednici – faza III“ omogućit će se pristup zapošljavanju i tržištu rada 10 žena pripadnica ranjivih skupina s područja Grada Slunja i Općine Cetingrad odnosno s područja Karlovačke županije te će se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</si>
  <si>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UP.02.1.1.16.0035</t>
  </si>
  <si>
    <t>Pomažemo sebi-pomažemo drugima III</t>
  </si>
  <si>
    <t>Hrvatski Crveni križ, Gradsko društvo Crvenog Križa Ludbreg</t>
  </si>
  <si>
    <t>Projektom Pomažemo sebi-pomažemo drugima III pozitivno će se utjecati na lokalnu zajednicu na način da će se dodatno zaposliti 20 nezaposlenih i teško zapošljivih žena, pripadnica ranjivih skupina i podići kvaliteta života 120 osoba starije životne dobi kroz organizirani sustav pomoći i podrške koji će uključiti cijelu regiju Ludbreg i lokala ruralna teško dostupna područja.</t>
  </si>
  <si>
    <t>UP.02.1.1.16.0036</t>
  </si>
  <si>
    <t>Snažno zaželi - III</t>
  </si>
  <si>
    <t xml:space="preserve">Provedbom projekta će se omogućiti zapošljavanje 10 žena u nepovoljnom položaju iz evidencije nezaposlenih, što ujedno podrazumijeva i borbu protiv siromaštva i smanjenje nezaposlenosti. Pružanjem pomoći min. 60 krajnjih korisnika potiče se prevencija prerane institucionalizacije i time poboljšava kvaliteta života krajnjih korisnika, osoba starije životne dobi i nemoćnih osoba pružajući im podršku u svakodnevnom životu. </t>
  </si>
  <si>
    <t>UP.02.1.1.16.0037</t>
  </si>
  <si>
    <t>Projektom "ZAŽELI za Općinu Vojnić" omogućiti će se pristup zapošljavanju i tržištu rada za 23 žene pripadnice ranjivih skupina s područja Općine Vojnić i Karlovačke županije te će se osnažiti i unaprijediti njihov radni potencijal i ublažiti posljedice njihove nezaposlenosti i rizika od siromaštva. Ujedno će se potaknuti socijalnu uključenost i povećati razinu kvalitete života 138 krajnjih korisnika, odnosno osoba starije životne dobi i osoba u nepovoljnom položaju koji će biti korisnici usluga pomoći.</t>
  </si>
  <si>
    <t>UP.02.1.1.16.0038</t>
  </si>
  <si>
    <t>ZAŽELI za Općinu Rakovica</t>
  </si>
  <si>
    <t>Općina Rakovica</t>
  </si>
  <si>
    <t>Projektom „ZAŽELI za Općinu Rakovica“ omogućit će se pristup zapošljavanju i tržištu rada 12 žena pripadnica ranjivih skupina s područja Općine Rakovica odnosno s područja Karlovačke županije te će se na taj način osnažiti i unaprijediti njihov radni potencijal i ublažiti posljedice njihove nezaposlenosti i rizika od siromaštva. Ujedno će se potaknuti socijalnu uključenost i povećati razinu kvalitete života 72 krajnjih korisnika, odnosno osoba starije životne dobi i osoba u nepovoljnom položaju koji će biti korisnici usluga pomoći.</t>
  </si>
  <si>
    <t>UP.02.1.1.16.0039</t>
  </si>
  <si>
    <t>Zapošljavanjem žena do boljitka u lokalnoj zajednici 2</t>
  </si>
  <si>
    <t>"Zapošljavanjem žena do boljitka u lokalnoj zajednici 2" - projekt je koji doprinosi Općem i Specifičnom cilju Poziva jer je usmjeren na zapošljavanje 10 prethodno nezaposlene pripadnice ranjivih skupina koje će pružati uslugupomoći u kući i podrške za minimalno 60 krajnjih korisnika koji su starije osobe ili osobe u nepovoljnom položaju. Kroz navedeno se doprinosi poboljšanju kvalitete života svih sudionika projekta koji spadaju u najranjivije i najugroženije skupine.</t>
  </si>
  <si>
    <t>UP.02.1.1.16.0040</t>
  </si>
  <si>
    <t>Ovaj poziv ima za cilj uključivanje žena u nepovoljnom položaju na tržište rada, što ujedno podrazumijeva borbu protiv siromaštva i smanjenje nezaposlenosti te prevenciju prerane institucionalizacije i poboljšavanje kvalitete života krajnjih korisnika operacije, osoba u starijoj životnoj dobi i/ili nemoćnih osoba pružajući im podršku u svakodnevnom životu, posebice koji žive u slabije razvijenim područjima i područjima s većom nezaposlenosti, kao što je slučaj u Sisačko-moslavačkoj županiji,</t>
  </si>
  <si>
    <t>UP.02.1.1.16.0041</t>
  </si>
  <si>
    <t>Kad se naše ruke slože 2</t>
  </si>
  <si>
    <t>Projektom "Kad se naše ruke slože 2" pridonosimo pristupanju tržišta rada i zapošljavanju 30 nezaposlenih žena pripadnica ranjivih skupina te poboljšanju kvalitete života starijih i osoba u nepovoljnom položaju na području LAG-a Una (općine Dvor, Hrvatska Dubica, Majur, Sunja i grad Hrvatska Kostajnica). Rješavamo probleme manjka prilika za zapošljavanje žena te nedostatak njihovih kompetencija, motivacije i radnih kapaciteta uslijed dugotrajne nezaposlenosti kroz brigu o starijim i nemoćnim i osobama u nepovoljnom položaju, potičući njihovu socijalnu uključenost i povećanje kvalitete života.</t>
  </si>
  <si>
    <t>UP.02.1.1.16.0042</t>
  </si>
  <si>
    <t>Zaželi i one su tu</t>
  </si>
  <si>
    <t>Projektom rješavamo problem socijalne isključenosti nezaposlenih žena i starih i nemoćnih kroz povezivanje pružatelja usluga i potrebitih. Opći cilj projekta "Zaželi i one su tu" je pridonijeti pristupanju zapošljavanja i tržištu rada ženama pripadnicama ranjivih skupina s naglaskom na slabije razvijena područja i područja s većom nezaposlenosti. Specifični ciljevi su 1. Osnaživanje, unapređenje radnog potencijala teže zapošljivih žena, žena s nižom i srednjom razinom obrazovanja, 2. Socijalno uključivanje i povećanje razine kvalitete života starijih osoba i osoba u nepovoljnom položaju.</t>
  </si>
  <si>
    <t>UP.02.1.1.16.0043</t>
  </si>
  <si>
    <t>Zaželi u Sunji</t>
  </si>
  <si>
    <t>Općina Sunja</t>
  </si>
  <si>
    <t>Projektom "Zaželi u Sunji" omogućavamo zapošljavanje 15 teže zapošljivih žena, žena s nižom razinom obrazovanja na poslovima pomoći i podrške starijim osobama i osobama u nepovoljnijem položaju ( 90 korisnika ) na cijelom području Općine Sunja ( 40 naselja) . Ovim projektom rješavamo dugotrajnu nezaposlenost žena kroz brigu za druge - stare i nemoćne osobe, potičući njihovu kvalitetu života, socijalnu uključenost, smanjenje depresije i usamljenosti.</t>
  </si>
  <si>
    <t>UP.02.1.1.16.0044</t>
  </si>
  <si>
    <t>Uvijek pri ruci - Faza III</t>
  </si>
  <si>
    <t>Projektom „Uvijek pri ruci - faza III“ u trajanju od 8 mjeseci ostvariti će se zapošljavanje 9 žena pripadnica ciljane skupine na period od 6 mjeseci.</t>
  </si>
  <si>
    <t>UP.02.1.1.16.0045</t>
  </si>
  <si>
    <t>Sretni zajedno</t>
  </si>
  <si>
    <t>Projektna svrha je izravno doprinijeti borbi protiv siromaštva, prevenciji prerane institucionalizacije te poboljšanju kvalitete života krajnjih korisnika operacije putem zapošljavanja 10 nezaposlenih žena s najviše završenom srednjom stručnom spremom.</t>
  </si>
  <si>
    <t>UP.02.1.1.16.0046</t>
  </si>
  <si>
    <t>Nove mogućnosti 3!</t>
  </si>
  <si>
    <t>Problemi na području Grada Vodica su nezaposlenost žena, odumiranje i starenje stanovništva, posebice u zaobalju te neizvjesnost sezonskog zapošljavanja uslijed pandemije koronavirusa. Svrha projekta je povećana zapošljivost CS (25 žena) s najviše srednjoškolskim obrazovanjem čime se pruža mogućnost produljenja radne aktivnosti na tržištu rada i jačanje izvaninstitucionalnog sustava pružanja pomoći starijim osobama i osobama u nepovoljnom položaju (150). Ciljna skupina su nezaposlene žene s naglaskom na žene starije od 50 godina, ali i ostale u nepovoljnom položaju.</t>
  </si>
  <si>
    <t>UP.02.1.1.16.0048</t>
  </si>
  <si>
    <t>Zaželi Regoč - faza III</t>
  </si>
  <si>
    <t>Projekt omogućuje pristup tržištu rada za 15 žena koje su pripadnice ranjivih skupina s područja grada Slavonskog Broda, općine Garčin te šireg područja Brodsko-posavske županije. Žene će pružiti uslugu podrške i potpore za minimalno 90 krajnjih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</si>
  <si>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UP.02.1.1.16.0049</t>
  </si>
  <si>
    <t>Zaželi za Vrpolje III</t>
  </si>
  <si>
    <t>Projektom Zaželi za Vrpolje III, koji se provodi na području Općine Vrpolje, zaposlit će se i osnažiti 15 žena pripadnica ciljane skupine te će biti pružena potpora i podrška za 90 krajnjih korisnika. Cilj projekta: Kroz zapošljavanje unaprijediti radni potencijal 15 žena iz ciljane skupine te doprinijeti povećanju socijalne uključenosti i kvalitete života starijih osoba i osoba u nepovoljnom položaju na području općine Vrpolje.</t>
  </si>
  <si>
    <t>UP.02.1.1.16.0050</t>
  </si>
  <si>
    <t>Ruka podrške za bolje sutra 2</t>
  </si>
  <si>
    <t>Projekt je usmjeren na osnaživanje marginaliziranih skupina žena sa području VSŽ kroz zapošljavanje u trajanju od 6 mjeseci. Zajedničkim snagama civilnog društva i lokalne zajednice 15 pripadnica ciljane skupine bit će zaposleno za pružanje pomoći korisnicima socijlane samoposluge Duga s naglaskom na starije i nemoćne te osobe s invaliditetom.</t>
  </si>
  <si>
    <t>UP.02.1.1.16.0051</t>
  </si>
  <si>
    <t>ZAŽELI 2 u Općini Oprisavci</t>
  </si>
  <si>
    <t>Projekt "ZAŽELI 2 u Općini Oprisavci" omogućava nezaposlenim ženama, pripadnicama ranjivih skupina, pristup tržištu rada. Kroz program ''ZAŽELI 2 u Općini Oprisavci'' 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</si>
  <si>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UP.02.1.1.16.0052</t>
  </si>
  <si>
    <t>SOS Pomoć</t>
  </si>
  <si>
    <t>Spiritus Os</t>
  </si>
  <si>
    <t>Osječko-baranjska, Vukovarsko-srijemska, Požeško-slavonska, Brodsko-posavska</t>
  </si>
  <si>
    <t>SOS Pomoć odnosi se na uključivanje marginaliziranih skupina žena u društvo i integraciju istih na tržište rada, radi smanjivanja diskriminacije istih. Cilj projekta predstavlja kontinuirano uključivanje žena pripadnica marginaliziranih skupina, osoba koje se nalaze u nepovoljnom položaju i izravnom riziku od dugotrajne nezaposlenosti, u aktivno provođenje projektnih aktivnosti kroz pružanje geronto usluga, a sekundarno i na uključivanje u aktivnosti lokalne zajednice što će u konačnici rezultirati povećanjem kvalitete života navedenih skupina na području OBŽ, VSŽ,BPŽ i PSŽ.</t>
  </si>
  <si>
    <t>UP.02.1.1.16.0054</t>
  </si>
  <si>
    <t>Inkluzijom do zapošljavanja - faza III</t>
  </si>
  <si>
    <t>Predmetnim projektom na 6 mjeseci zaposlit će se 15 pripadnica ciljne skupine što će ublažiti posljedice visoke nezaposlenosti, rizika od siromaštva i socijalne isključenosti. Ujedno će se pružanjem potpore u kućanstvu potaknuti socijalna uključenost i povećanje kvalitete života 105 krajnjih korisnika, osoba starije životne dobi i/ili nemoćnih osoba. Projekt će neminovno utjecati na smanjenje broja nezaposlenih, ali i institucionaliziranih osoba.</t>
  </si>
  <si>
    <t>UP.02.1.1.16.0056</t>
  </si>
  <si>
    <t>Bolja budućnost - moja budućnost! - faza III</t>
  </si>
  <si>
    <t>Provedbom projekta "Bolja budućnost - moja budućnost!- faza III" omogućit će se zapošljavanje pripadnica ciljane skupine te poboljšati život</t>
  </si>
  <si>
    <t>UP.02.1.1.16.0057</t>
  </si>
  <si>
    <t>Budi aktivna III</t>
  </si>
  <si>
    <t>Projektom će se u Općini Andrijaševci zaposliti 22 teže zapošljive žene na poslovima pružanja potpore i podrške starijim i/ili nemoćnim osobama čime će se doprinijeti socijalnoj uključenosti i podizanju kvalitete života i ciljnoj skupini (22 žene), ali i za minimalno 132 krajnja korisnika.</t>
  </si>
  <si>
    <t>UP.02.1.1.16.0058</t>
  </si>
  <si>
    <t>Važna si - zaposli se i pomozi II</t>
  </si>
  <si>
    <t>Udruga Putevi milosti pripremila je projekt "Važna si - zaposli se i pomozi II" kojim je planirano zapošljavanje 25 žena pripadnica ciljane skupine u trajanju od 6 mjeseci na poslovima pomoći i podrške starijim ili nemoćnim osobama. Trajanje projekta je 8 mjeseci, a provodi se na području grada Osijeka i općina Bilje i Čepin u Osječko-baranjskoj županiji. Cilj projekta je unaprijediti radni potencijal teže zapošljivih žena, ublažiti posljedice njihove nezaposlenosti i rizika od siromaštva te unaprijediti kvalitetu života starijih i nemoćnih osoba.</t>
  </si>
  <si>
    <t>UP.02.1.1.16.0059</t>
  </si>
  <si>
    <t>OsnaŽena činim dobro svojoj zajednici</t>
  </si>
  <si>
    <t>Općina Cerna</t>
  </si>
  <si>
    <t>Općina Cerna će realizacijom projekta OsnaŽena činim dobro svojoj zajednici zaposliti 25 žena pripadnica ciljane skupine u trajanju od 6 mjeseci na poslovima pomoći i podrške starijim ili nemoćnim osobama. Trajanje projekta je 8 mjeseci, a provodi se na području Cerne i Šiškovaca. Cilj projekta je unaprijediti radni potencijal teže zapošljivih žena, ublažiti posljedice njihove nezaposlenosti i rizika od od od siromaštva te unaprijediti kvalitetu života starijih i nemoćnih osoba.</t>
  </si>
  <si>
    <t>UP.02.1.1.16.0061</t>
  </si>
  <si>
    <t>Zaželi - Program zapošljavanja žena na području Grada Vinkovci 3</t>
  </si>
  <si>
    <t>Projektom će se zaposliti 30 žena pripadnica ranjivih skupina na tržištu rada sa područja Vinkovaca koje će pružati pomoć i podršku te podići</t>
  </si>
  <si>
    <t>UP.02.1.1.16.0063</t>
  </si>
  <si>
    <t>Sa ženom u bolje sutra 2</t>
  </si>
  <si>
    <t>Provedbom projekta „Sa ženom u bolje sutra 2'' u trajanju od 8 mjeseci ostvariti će se zapošljavanje 11 žena pripadnica ciljane skupine na period od 6 mjeseci, koje će pružati usluge potpore i podrške starijim i nemoćnim osobama (krajnjim korisnicima) s područja grada Šibenika.</t>
  </si>
  <si>
    <t>UP.02.1.1.16.0064</t>
  </si>
  <si>
    <t>Pomoć u kući - život u sreći 3</t>
  </si>
  <si>
    <t>Provedbom projekta „Pomoć u kući - život u sreći 3'' u trajanju od 8 mjeseci ostvariti će se zapošljavanje žena pripadnica ciljane skupine na period od 6 mjeseci, koje će pružati usluge potpore i podrške starijim i nemoćnim osobama (krajnjim korisnicima) s područja grada Šibenika i okolice.</t>
  </si>
  <si>
    <t>UP.02.1.1.16.0066</t>
  </si>
  <si>
    <t>Zaželi za Vukovar III</t>
  </si>
  <si>
    <t>Cilj projekta "Zaželi za Vukovar III" omogućiti zapošljavanje žena, pripadnica ciljane skupine,za pružanje pomoći i podrške starijim i nemoćnim osobama i osobama u nepovoljnom položaju.</t>
  </si>
  <si>
    <t>UP.02.1.1.16.0067</t>
  </si>
  <si>
    <t>Uključivanje i zapošljavanje - faza III</t>
  </si>
  <si>
    <t>Udruga osoba s invaliditetom "Vuka" Vukovar</t>
  </si>
  <si>
    <t>Unaprijediti i osnažiti radni potencijal ciljne skupine na tržištu rada</t>
  </si>
  <si>
    <t>UP.02.1.1.16.0068</t>
  </si>
  <si>
    <t>ZAŽELI – Općina Tompojevci, faza III</t>
  </si>
  <si>
    <t>Ovaj projekt je odgovor na povećane potrebe žena, pripadnica ranjivih skupina, za stjecanje novih znanja i vještina, a sve sa ciljem sprječavanja socijalne isključenosti i smanjenje rizika od siromaštva žena u nepocoljnom položaju, kao i pocećanje razine kvalitete života krajnjih korisnika, tj osoba starije životne dobi, koji će biti korisnici usluga pomoći u njihovim domovima. Cilj projekta je zaposliti na period od 6 mjeseci 18 žena iz ciljanje skupine, koje će skrbiti o minimalno 108 krajnjih korisnika.</t>
  </si>
  <si>
    <t>UP.02.1.1.16.0069</t>
  </si>
  <si>
    <t>Pruži mi ruke</t>
  </si>
  <si>
    <t>Hrvatski Crveni križ, Gradsko društvo Crvenog križa Vukovar</t>
  </si>
  <si>
    <t>Cilj projekta „Pruži mi ruke“ je omogućiti zapošljavanje žena, pripadnica ciljne skupine na području grada Vukovara, kako bi se osigurala socijalna uključenost i povećala kvaliteta života žena i krajnjih korisnika, starijih i/ili nemoćnih osoba. Ciljanu skupinu projekta „Pruži mi ruke“ čine žene s područja grada Vukovara i okolice s najviše završenim srednjoškolskim obrazovanjem, koje su prijavljene u evidenciju nezaposlenih HZZ-a, dok krajnje korisnike projekta čine starije i/ili nemoćne osobe .</t>
  </si>
  <si>
    <t>UP.02.1.1.16.0070</t>
  </si>
  <si>
    <t>Zaželi I.N.F.O. integraciju, napredovanje, fokus, osnaživanje - faza III</t>
  </si>
  <si>
    <t>Projektni prijedlog obuhvaća zapošljavanje 15 žena iz evidencije HZZ-a s najvišom razinom SSS na 6 mjeseci, koje će zapošljavanjem ostvariti</t>
  </si>
  <si>
    <t>UP.02.1.1.16.0072</t>
  </si>
  <si>
    <t>Zaželi – Grad Ilok, faza III</t>
  </si>
  <si>
    <t>Ovaj projekt je odgovor na povećane potrebe žena, pripadnica ranjivih skupina, za stjecanje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na period od 6 mjeseci 30 žena iz ciljane skupine, koje će skrbiti o minimalno 180 krajnjih korisnika.</t>
  </si>
  <si>
    <t>UP.02.1.1.16.0073</t>
  </si>
  <si>
    <t>Baranjka pomaže susjedima</t>
  </si>
  <si>
    <t>Provedbom projekta "Baranjka pomaže susjedima"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</si>
  <si>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UP.02.1.1.16.0074</t>
  </si>
  <si>
    <t>I nama je pomoć potrebna 2</t>
  </si>
  <si>
    <t>Projektom pod nazivom "I nama je pomoć potrebna 2" osigurati će se zapošljavanje 10 žena na području grada Našica, Općine Đurđenovac, Općine Feričanci, Općine Podgorač koje će svojim angažmanom doprinijeti boljim životnim uvjetima i socijalnoj uključenosti 6 korisnika. žene će biti zaposlene na poslovima podrške starijim osobama i osobama u nepovoljnom položaju s ciljem pružanja podrške u svakodnevnim aktivnostima, socijalnom uključivanju i poboljšanju kvalitete života krajnjih korisnika.</t>
  </si>
  <si>
    <t>UP.02.1.1.16.0075</t>
  </si>
  <si>
    <t>Susjedska pomoć - faza III</t>
  </si>
  <si>
    <t>Provedbom projekta "Susjedska pomoć - faza III"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</si>
  <si>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UP.02.1.1.16.0076</t>
  </si>
  <si>
    <t>Zaželi - osnaži sebe i druge - faza III</t>
  </si>
  <si>
    <t>Ovim projektom će Udruga "Agape" zaposliti 31 ženu iz ciljane skupine na period od 6 mjeseci, te će obuhvatiti 186 krajnjih korisnika sa području djelovanja Udruge, što znači da projekt osim što rješava probleme velike nezaposlenosti žena, smanjuje i socijalnu isključenost osoba u nepovoljnom položaju, te sprječava preranu institucionalizaciju korisnika. Svaka zaposlena žena iz ciljane skupine će pružiti podršku i potporu za šest krajnjih korisnika projekta.</t>
  </si>
  <si>
    <t>UP.02.1.1.16.0077</t>
  </si>
  <si>
    <t>Nikad nije kasno III</t>
  </si>
  <si>
    <t>Namjeravamo zaposliti 11 žena, pripadnica teže zapošljivih / ranjivih skupina sa najviše završenom srednjom školom, na period od 6 mjeseci, a vode se u evidenciji nezaposlenih u HZZ-a. Pripadnice ciljne skupine će pružati usluge potpore i podrške za najmanje 66 starijih, nemoćnih osoba. Svojim radom poboljšat će kvalitetu života i izvaninstitucionalnu skrb o starijim i nemoćnim osobama, brigom o njihovim osnovnim životnim potrebama te pružajući im podršku u njihovom svakodnevnom životu i prilagođavajući se potrebama pojedinog korisnika.</t>
  </si>
  <si>
    <t>UP.02.1.1.16.0078</t>
  </si>
  <si>
    <t>Projektom "Zaželi kvalitetu života u Zmijavcima" zaposliti će se 18 žena u nepovoljnom položaju na tržištu rada s niskim stupnjem obrazovanja koje će se skrbiti o 108 starijih i nemoćnih osoba 6 mjeseci. Na taj način će se smanjiti broj nezaposlenih žena koje će steći radni iskustvo, povećati razinu kvalitete života krajnjih korisnika te će se uspostaviti kvalitetetna socijalna usluga na području općine Zmijavci.</t>
  </si>
  <si>
    <t>UP.02.1.1.16.0079</t>
  </si>
  <si>
    <t>Zaželi – program zapošljavanja žena u Runoviću</t>
  </si>
  <si>
    <t>Projekt je zamišljen kroz angažman 26 žena u nepovoljnom položaju na tržištu rada na radnom mjestu gerontodomaćice, na kojem će im odgovornost biti briga za 156 starijih i nemoćnih osoba na ruralnom, depriviranom području u trajanju od 6 mjeseci.</t>
  </si>
  <si>
    <t>UP.02.1.1.16.0081</t>
  </si>
  <si>
    <t>ZAŽELI - Zaposli se i pruži potporu!</t>
  </si>
  <si>
    <t>Dugoročna nezaposlenost ciljne skupine najčešće nosi sa sobom kao trajnu posljedicu gubitak samopoštovanja i motiviranosti, depresivna stanja te siromaštvo, a nedovoljna i neadekvatna skrb kod krajnjih korisnika rezultira pogoršanjem njihovog zdravstvenog stanja što ih sve dovodi do osjećaja odbačenosti i neravnopravne isključenosti iz društva. Provedbom ovog projekta doprinijet će se socijalnoj uključenosti, smanjiti siromaštvo, povećati konkurentnost na tržištu rada teže zapošljivih žena te poboljšati kvaliteta života ciljne skupine i krajnjih korisnika na području ŠKŽ.</t>
  </si>
  <si>
    <t>UP.02.1.1.16.0082</t>
  </si>
  <si>
    <t>Zaželi bolji život u Općini Vuka - Faza III</t>
  </si>
  <si>
    <t>Projektom će se u Općini Vuka zaposliti 20 teže zapošljivih žena na poslovima pružanja potpore i podrške starijim i/ili nemoćnim osobama čime će se doprinijeti socijalnoj uključenosti i podizanju kvalitete života i ciljnoj skupini (20 žena), ali i za minimalno 120 krajnja korisnika.</t>
  </si>
  <si>
    <t>UP.02.1.1.16.0083</t>
  </si>
  <si>
    <t>Uključivanje žena u nepovoljnom položaju na tržište rada III</t>
  </si>
  <si>
    <t>Ciljevi projekta su unaprijediti radni potencijal 25 žena u nepovoljnom položaju zapošljavanjem u lokalnoj zajednici te povećati razinu kvalitete života krajnjih korisnika projekta. Provedbom ovog projekta na području općine Stari Mikanovci izravno se utječe kako na prevenciju prerane institucionalizacije 150 starijih osoba, osoba u nepovoljnom položaju i osoba s invaliditetom i povećanje kvalitete života tih osoba tako i na borbu protiv siromaštva, socijalne isključenosti te smanjenju nezaposlenosti žena u nepovoljnom položaju na lokalnom tržištu rada.</t>
  </si>
  <si>
    <t>UP.02.1.1.16.0084</t>
  </si>
  <si>
    <t>Zaželi bolji život u općini Strizivojna 3</t>
  </si>
  <si>
    <t>Kroz program "Zaželi bolji život u općini Strizivojna 3"zaposlilo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</si>
  <si>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UP.02.1.1.16.0085</t>
  </si>
  <si>
    <t>Kroz projekt ''Zaželi bolji život u općini Trnava'' zaposlilo bi se 20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 tako i poticanju zapošljavanja posebnih skupina nezaposlenih žena i žena s najviše završenim srednjoškolskim obrazovanjem.</t>
  </si>
  <si>
    <t>UP.02.1.1.16.0086</t>
  </si>
  <si>
    <t>Zaželi bolji život u općini Gorjani 3</t>
  </si>
  <si>
    <t>Kroz program "Zaželi bolji život u općini Gorjani 3" zaposlilo bi se 33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</si>
  <si>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UP.02.1.1.16.0087</t>
  </si>
  <si>
    <t>Općina Pojezerje</t>
  </si>
  <si>
    <t>Projektom će se osigurati pomoć osobama starije životne dobi koji su u sustavu socijalne skrbi poznati kao posebno osjetljiva kategorija te će im se omogućiti pravo na dostojanstvenu starost, poboljšanje kvalitete života te trajnu društvenu uključenost i sprječavanje prerane Institucionalizacije, dok će se zapošljavanjem 9 žena pripadnica ranjivih skupina s područja Općine Pojezerje ublažiti posljedice njihove nezaposlenosti i rizik od siromaštva. Žene će steći tako dodatno iskistvo koje će moći primjeniti na tržištu rada te će se povećati mogućnost zapošljavanja i nakon realizacije projekta</t>
  </si>
  <si>
    <t>UP.02.1.1.16.0088</t>
  </si>
  <si>
    <t>LAGodan život</t>
  </si>
  <si>
    <t>Projekt "LAGodan život" provodit će se na području LAG Bosutski niz (teritorijalno na području JLS: Grad Otok i općine: Babina Greda, Andrijaševci, Vodinci i Stari Mikanovci,) kroz zapošljavanje 30 žena, pripadnice ranjive skupine za 180 krajnjih korisnika kroz 6 mjeseci. Cilj projekta je osposobiti, osnažiti i unaprijediti radni potencijal žena, pripadnica ranjivih skupina, zapošljavanjem na području LAG- a Bosutski niz, u svrhu pružnja potpore i podrške starijim i/ili nemoćnim osobama.</t>
  </si>
  <si>
    <t>UP.02.1.1.16.0089</t>
  </si>
  <si>
    <t>Ja to mogu, ja to želim III</t>
  </si>
  <si>
    <t>Zapošljavanjem 30 žena tokom provedbe projekta u općini Hrvace osnažit će se i unaprijediti radni potencijal teže zapošljivih žena, ublažiti psihološke,sociološke i ekonomske posljedice njihove dugotrajne nezaposlenosti. Projektnim aktivnostima će se potaknuti socijalna uključenost i spriječiti prerana institucionalizacija za 180 osoba starije životne dobi koje su prepoznate kao posebno osjetljiva i potrebita skupina društva. Omogućit će im se pravo na dostojan život, društvenu involviranost te pridonijeti razvoju njihove svijesti da su ravnopravni članovi zajednice kojoj pripadaju.</t>
  </si>
  <si>
    <t>UP.02.1.1.16.0090</t>
  </si>
  <si>
    <t>Bit ću ti prijatelj - Zajedno kroz život</t>
  </si>
  <si>
    <t>Na području provedbe projekta Grada Sinja i Cetinskog kraja projektom se planira zapošljavanje 15 žena pripadnica ciljnih skupina koje će skrbiti za 90 starijih osoba u nepovoljnom položaju kojima će poboljšati kvalitetu života,</t>
  </si>
  <si>
    <t>UP.02.1.1.16.0091</t>
  </si>
  <si>
    <t>Svi za Lećevicu 2</t>
  </si>
  <si>
    <t>Cilj projekta je uključivanje teže zapošljivih žena s područja Općine Lećevica na tržište rada i unapređivanje njihova radnog potencijala uz povećanje socijalne uključenosti i kvalitete života starijih i/ili nemoćnih osoba na području Općine Lećevica. Kroz projekt će se zaposliti 16 teže zapošljivih žena na način da će skrbiti za 96 starijih i/ili nemoćnih osoba ia području Općine Lećevica.</t>
  </si>
  <si>
    <t>UP.02.1.1.16.0092</t>
  </si>
  <si>
    <t>ZAŽELI III</t>
  </si>
  <si>
    <t xml:space="preserve">Cilj projekta je osnažiti i unaprijediti radni potencijal teže zapošljivih žena te žena s nižom i srednjom razinom obrazovanja s područja općine Nuštar, zapošljavanjem u lokalnoj zajednici. Prema HZZ Vinkovci na dan 30.4.2022. godine u općini Nuštar bile su evidentirane 164 nezaposlene osobe. Od toga je 117 žena (71,34%), od kojih je 42 starije od 50 godina (35,9%). Ovim projektom bit će zaposleno 20 žena na 6 mjeseci, a koje će skrbiti o ukupno 120 korisnika. Za svakog korisnika tijekom provedbe bit će osigurano 6 paketa higijenskih potrepština. </t>
  </si>
  <si>
    <t>UP.02.1.1.16.0093</t>
  </si>
  <si>
    <t>Program zapošljavanja žena sa područja Grada Vrlike III</t>
  </si>
  <si>
    <t>Nezaposlenim ženama će se kroz ovaj projekt omogućiti zapošljavanje na rok od 6 mjeseci. Također ovim projektom krajnjim korisnicima kao posebno ranjivoj skupini bi bila i dalje osigurana pomoć u obavljanju svakodnevnih aktivnosti te viši stupanj uključivanja u društvo.</t>
  </si>
  <si>
    <t>UP.02.1.1.16.0094</t>
  </si>
  <si>
    <t>Projektom 'ŽENE BILOGORKE' osnažit će se i unaprijediti radni potencijal za 15 teže zapošljivih žena i žena s nižom razinom obrazovanja na području Općine Kapela i Općine Velika Pisanica kroz aktivnosti zapošljavanja u lokalnoj zajednici na rok od 6 mjeseci čime će se ublažiti posljedice njihove nezaposlenosti i rizika od siromaštva. Ujedno će se potaknuti socijalna uključenost i povećati razina kvalitete života za najmanje 90 krajnjih korisnika kojima je potrebna potpora i podrška u obavljanju svakodnevnih aktivnosti, pomoć u kućanstvu te pomoć i pratnja</t>
  </si>
  <si>
    <t>UP.02.1.1.16.0095</t>
  </si>
  <si>
    <t>Pomoć Cetinskom kraju</t>
  </si>
  <si>
    <t>Osnovni cilj projekta je uključivanje žena u nepovoljnom položaju sa područja Cetinske krajine na tržišta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krajnjih korisnika kroz potporu i podršku starijim osobama i osobama u nepovoljnom položaju.</t>
  </si>
  <si>
    <t>UP.02.1.1.16.0096</t>
  </si>
  <si>
    <t>Zaželi – program zapošljavanja žena u Podbablju</t>
  </si>
  <si>
    <t>Općina Podbablje</t>
  </si>
  <si>
    <t>Projekt je zamišljen kroz angažman 30 žena u nepovoljnom položaju na tržištu rada na radnom mjestu gerontodomaćice, na kojem će im odgovornost biti briga za 180 starijih i nemoćnih osoba na ruralnom, depriviranom području u trajanju od 6 mjeseci.</t>
  </si>
  <si>
    <t>UP.02.1.1.16.0097</t>
  </si>
  <si>
    <t>Zaželi - aktivna u zajednici II</t>
  </si>
  <si>
    <t xml:space="preserve">Projektom "Zaželi-aktivna u zajednici II" zapošljava se 20 teže zapošljivih žena s nižom i srednjom razinom obrazovanja na ruralnim područjima Imotske krajine i unaprjeđuje njihov radni potencijal. Projekt prevenira institucionalizaciju, povećava socijalnu uključenost, kvalitetu života i izvaninstitucionalnu skrb za 120 starijih i nemoćnih osoba s područja Imotskog, Zagvozda, Podbablja i Prološca te tako izravno pridonosi revitalizaciji ruralnih i teško dostunih područja. Projekt u partnerstvu provode Centar za održivi razvoj, HZZ Područna služba Split i Centar za socijalnu skrb Imotski. </t>
  </si>
  <si>
    <t>UP.02.1.1.16.0098</t>
  </si>
  <si>
    <t>3P - Pratiteljice, Pomoćnice, Prijateljice II</t>
  </si>
  <si>
    <t>Projekt 3P- Pomoćnice, Pratiteljice, Prijateljice II omogućava zapošljavanje 15 teže zapošljivih žena s područja Splitsko- dalmatinske županije čime se povećava stopa zaposlenosti žena te umanjuje rizik od siromaštva. Istovremeno se postiže socijalna uključenost 90 starijih i nemoćnih osoba s područja Splita, Kaštela, Solina, Omiša i otoka Hvara poboljšanjem kvalitete njihova života kroz primanje usluge pomoći u kući.</t>
  </si>
  <si>
    <t>UP.02.1.1.16.0099</t>
  </si>
  <si>
    <t>Zaželi 2 - Grad Kaštela</t>
  </si>
  <si>
    <t xml:space="preserve">Projekt „Zaželi 2 – Grad Kaštela“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 </t>
  </si>
  <si>
    <t>UP.02.1.1.16.0100</t>
  </si>
  <si>
    <t>Projektom "ZAŽELI-osvari u općini Cista Provo" zaposlit će se 17 žena u nepovoljnom položaju na tržištu rada s niskim stupnjem obrazovanja koje će skrbiti o 102 starije i nemoćne osobe. Program zapošljavanja osnažit ćemo i uanprijediti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</si>
  <si>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UP.02.1.1.16.0101</t>
  </si>
  <si>
    <t>Zaželi u Podravini</t>
  </si>
  <si>
    <t>Varaždinska, Koprivničko-križevačka</t>
  </si>
  <si>
    <t>Cilj projekta "ZAŽELI U PODRAVINI" je uključiti 20 nezaposlenih žena, pripadnica ranjivih skupina s najviše završenim srednjoškolskim obrazovanjem na tržište rada (CO01), što će ublažiti posljedice njihove nezaposlenosti i rizika od siromaštva te potaknuti socijalnu uključenost i povećanje kvalitete života za minimalno 120 osoba starije životne dobi i/ili nemoćnih osoba (UP.02.1.1.16-01), što će ujedno prevenirati njihovu institucionalizaciju.</t>
  </si>
  <si>
    <t>UP.02.1.1.16.0102</t>
  </si>
  <si>
    <t>Učim-radim-pomažem 3</t>
  </si>
  <si>
    <t>Projektom „Učim-Radim-Pomažem 3“ želimo osnažiti i unaprijediti radni potencijal za 30 teže zapošljivih žena te žena s nižom i srednjom razinom obrazovanja zapošljavanjem na području Grada Daruvara i Općine Dežanovac, te ujedno potaknuti socijalnu uključenost i povećati razinu kvalitete života za 180 krajnjih korisnika. U provedbu projekta će biti uključena 3 partnera. Projekt traje 8 mjeseci i ukupne je vrijednosti 1.474.960,00 kuna.</t>
  </si>
  <si>
    <t>UP.02.1.1.16.0103</t>
  </si>
  <si>
    <t>Zaželi i pomozi - zajedno za treću dob!</t>
  </si>
  <si>
    <t>Projektni prijedlog obuhvaća zapošljavanje 30 žena u evidenciji HZZ-a na trajanje od 6 mjeseci, a u svrhu socijalne uključenosti, smanjenja nezaposlenosti i rizika od siromaštva. Žene će se zaposliti na poslovima potpore starijim i osobama u nepovoljnom položaju s ciljem pružanja pomoći u svakodnevnim aktivnostima, socijalnom uključivanju i poboljšanju kvalitete života 6 krajnjih korisnika.</t>
  </si>
  <si>
    <t>UP.02.1.1.16.0104</t>
  </si>
  <si>
    <t>Uključi se III</t>
  </si>
  <si>
    <t>Hrvatski Crveni križ, Gradsko društvo Crvenog križa Čazma</t>
  </si>
  <si>
    <t>Projekt provodi HCK GD Čazma u partnerstvu sa HZZ PU,CZSS Čazma te Gradom Čazma.Opći cilj: Omogućiti zapošljavanje žena pripadnica ranjivih skupina na području grada Čazme. SC1:Povećati zapošljivost i konkurentnost na tržištu rada teže zapošljivih žena i žena s nižom razinom obrazovanja slabije razvijenog ruralnog područja kroz projekt „Uključi se III“.SC2. obrazovanja slabije razvijenog ruralnog područja kroz projekt „Uključi se III“.SC2.Povećati kvalitetu života i socijalnu uključenost starijih i osoba i/ili nemoćnih osoba kroz program lokalne zajednice „Uključi se III“. Kroz projekt će biti zaposleno 17 žena koje će pružati usluge za najmanje 102 krajnja korisnika.</t>
  </si>
  <si>
    <t>UP.02.1.1.16.0105</t>
  </si>
  <si>
    <t>Za život kakav zaslužuju 3</t>
  </si>
  <si>
    <t>Nezaposlenost žena sa niskom razinom obrazovanja jedan je od problema s kojim se Grad Slatina i općine Mikleuš, Nova Bukovica, Sopje i Voćin suočavaju u zadnjih nekoliko godina. Zapošljavanje ciljane skupine u svrhu potpore i podrške starijim osobama i osobama u nepovoljnom položaju glavni je cilj projekta. Time će se pripadnicama ciljane skupine osnažiti i unaprijediti radni potencijal, odnosno povećati mogućnost kasnijeg zapošljavanja, a krajnji korisnici dobit će podršku u svakodnevnom životu, biti više socijalno uključeni uz povećanje kvalitete života.</t>
  </si>
  <si>
    <t>UP.02.1.1.16.0106</t>
  </si>
  <si>
    <t>Osnaživanje pripadnica ciljane skupine, žena u nepovoljnom položaju kroz zapošljavanje i smanjenje socijalne isključenosti starijih osoba i osoba u nepovoljnom položaju.</t>
  </si>
  <si>
    <t>UP.02.1.1.16.0107</t>
  </si>
  <si>
    <t>Brinem još bolje za Grubišno Polje</t>
  </si>
  <si>
    <t>Projektom će se omogućiti zapošljavanje 25 teže zapošljivih žena s područja grada Grubišnoga Polja, koje će pružati usluge pomoći u kući za 150 korisnika, osoba u nepovoljnom položaju. Pružanjem usluga starijim, nemoćnim i osobama u riziku od siromaštva osigurat će se bolja kvaliteta života.</t>
  </si>
  <si>
    <t>UP.02.1.1.16.0108</t>
  </si>
  <si>
    <t>Zajedno možemo više! - faza III</t>
  </si>
  <si>
    <t>Aktivnosti projekta čine zapošljavanje 30 žena na 6 mjeseci te pružanje usluga podrške i pomoći starijim osobama u nepovoljnom položaju iz općine Brestovac i Čaglin. Time će se postići smanjenje nezaposlenosti i poboljšanje kvalitete života krajnjih korisnika kroz prevenciju institucionalizacije, socijalnu uključenost i smanjenje rizika od siromaštva. Ukupna vrijednost projekta: 1.480.550,00 kn. Ukupno trajanje projekta: 8 mjeseci.</t>
  </si>
  <si>
    <t>UP.02.1.1.16.0110</t>
  </si>
  <si>
    <t>Snaga Zajedništva III</t>
  </si>
  <si>
    <t>Općina Nova Rača</t>
  </si>
  <si>
    <t>Kroz projekt će se zaposliti 25 žena koje će pružiti usluge za najmanje 150 krajnjih korisnika kojima je pomoć neophodna. Provedbom ovog projekta osnait že se i unaprijedit radni potencijal teže zapošljivih žena u lokalnoj zajednici, smanjit će se nazaposlenost, potaknut će se socijalna uključenost, prevencija prerane institucionalizacije, poboljšat će se kvaliteta života i pružit će se pomoć u svakodnevnom životu krajnjih korisnika, osoba u starijom životnoj dobii/ili nemoćnih osoba, posebice koji žive u slabije razvijenim područjima i područjima s većom nezaposlenosti.</t>
  </si>
  <si>
    <t>UP.02.1.1.16.0111</t>
  </si>
  <si>
    <t>Život kakav želimo</t>
  </si>
  <si>
    <t>Prijavitelj projekta "Život kakav želimo" je Općina Kloštar Podravski sa obveznim partnerima HZZ-om i CZSS-om kojim će se zaposliti 20 žena ciljane skupine koje će skrbiti za minimalno 120 krajnjih korisnika na području općine Kloštar Podravski.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t>
  </si>
  <si>
    <t>UP.02.1.1.16.0112</t>
  </si>
  <si>
    <t>Snaga pomoći 3</t>
  </si>
  <si>
    <t>Specifični cilj ovog projekta je osnažiti i unaprijediti radni potencijal 31 teže zapošljive žene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zaposliti sveukupno 31 žena u nepovoljnom položaju na 6 mjeseci, a pružat će potporu minimalno 186 krajnjih korisnika. Projekt će se provoditi na području grada Đurđevca i pripadajućih prigradskih naselja.</t>
  </si>
  <si>
    <t>UP.02.1.1.16.0113</t>
  </si>
  <si>
    <t>Zaželi Štefanje - Ivanska</t>
  </si>
  <si>
    <t>Projektom će se nezaposlenim ženamas najviše završenim srednjoškolskim obrazovanjem, pripadnicama ranjivih skupina omogućiti pristup tržištu rada i zapošljavanja na području Općina Štefanje i Ivanska. Njihovim zapošljavanjem će se osobama u nepovoljnom položaju odnosno osobama starijim od 65 godina i/ili nemoćnim osobama osigurati potrebna pomoć u svakodnevnim aktivnostima što će povećati njihovu kvalitetu života i spriječiti preranu institucionaliaciju. Kroz projekt će biti zaposleno 10 žena koje će pružati usluge za najmanje 60 krajnjih korisnika projekta.</t>
  </si>
  <si>
    <t>UP.02.1.1.16.0114</t>
  </si>
  <si>
    <t>Zaželi - program zapošljavanja žena u općini Selca 2</t>
  </si>
  <si>
    <t>Provedbom projekta "Zaželi - program zapošljavanja žena u općini Selca 2" zaposlit će se 10 žena na period od 6 mjeseci, kako bi skrbile o ukupno 60 starijih i nemoćnih osoba s područja općine Selca, kojima je potrebna pomoć i podrška u obavljanju svakodnevnih aktivnosti, u kućanstvu te socijalnoj integraciji.</t>
  </si>
  <si>
    <t>UP.02.1.1.16.0115</t>
  </si>
  <si>
    <t>Pružimo ruke - Zaželi – program zapošljavanja žena – faza III</t>
  </si>
  <si>
    <t>Projekt "Pružimo ruke" donosi istovremeno rješenje za više dimenzija problema koje u konačnici utječe na poboljšanje života u zajednici. Glavni cillj projekta je zapošljavanje ciljane skupine što čini 10 žena: nezaposlene žene s najviše srednjoškolskim obrazovanjem, žene pripadnice teže zapošljivih/ranjivih skupina. Ciljane skupine žena će svojim radom na projektu doprinijeti krajnjem cilju, a to je poboljšanje kvalitete života za krajnje korisnike odnosno osobe starije životne dobi i osobe u nepovoljnom položaju.</t>
  </si>
  <si>
    <t>UP.02.1.1.16.0116</t>
  </si>
  <si>
    <t>Opći cilj je povećanje socijalne uključenosti starijih i nemoćnih osoba u društvo te smanjenje siromaštva zapošljavanjem osoba.Ciljne skupine će pomoći najmanje 90 krajnjim korisnicima tj.starijim i nemoćnim osobama koji su slabijeg imovinskog stanja te osobama sa invaliditetom i bolesnim osobama povećanjem razine kvalitete života, duljim i kvalitetniji boravkom u vlastitom domu.Pružanjem potpore i podrške krajnjim korisnicima,osigurava se dugotrajni učinak ukazivanja na potrebe uključivanja starijih,nemoćnih i invalidnih osoba u svakodnevni život zajednice.</t>
  </si>
  <si>
    <t>UP.02.1.1.16.0117</t>
  </si>
  <si>
    <t>Solin za sve! - faza III</t>
  </si>
  <si>
    <t>Zapošljavanjem 20 žena pripadnica ciljane skupine tokom provedbe projekta u gradu Solinu osnažiti će se i unaprijediti radni potencijal teže zapošljivih žena sa završenom najviše srednjom stručnom spremom, ublažiti psihološke, sociološke i ekonomske posljedice njihove dugotrajne nezaposlenosti i rizik od siromaštva te omogućiti veća kvaliteta življenja i socijalna uključenost za 120 krajnjih korisnika.</t>
  </si>
  <si>
    <t>UP.02.1.1.16.0119</t>
  </si>
  <si>
    <t>ZAŽELI I (P)ostani zaposlena žena III - projekt zapošljavanja žena na području općine Erdut</t>
  </si>
  <si>
    <t>Projekt je usmjeren na stvaranje mogućnosti i pristupa zapošljavanju i tržištu rada ženama pripadnicama ranjivih skupina u lokalnoj zajednici koja je slabije razvijena, čime će se ublažiti posljedice njihove nezaposlenosti i rizik od siromaštva, ali i poboljšati kvaliteta života krajnjih korisnika. Gospodarska kriza, nepostojanje radnih mjesta rezultira negativnim demografskim trendovima, socijalnom isključenošću ranjivih skupina i naposljetku odumiranjem ruralnih područja. Ovim projektom će se smanjiti i socijalna isključenost nezaposlenih žena ali i krajnjih korisnika.</t>
  </si>
  <si>
    <t>UP.02.1.1.16.0120</t>
  </si>
  <si>
    <t>Zaželi posao kojim pomažeš sebi ali i drugima - Zaželi III</t>
  </si>
  <si>
    <t>Projekt je usmjeren na stvaranje mogućnosti pristupa zapošljavanju i tržištu rada nezaposlenim ženama s najviše završenim srednjoškolskim obrazovanjem, prijavljenim u evidenciju HZZ, koje će se zaposliti kroz projekt, ali su i rješenje potreba krajnjih korisnika-osoba u starijoj životnoj dobi i osoba u nepovoljnom položaju za podrškom u svakodnevnom životu u njihovim domovima. a žive u ruralnom podrčju.</t>
  </si>
  <si>
    <t>UP.02.1.1.16.0121</t>
  </si>
  <si>
    <t>I oni su dio nas II</t>
  </si>
  <si>
    <t>Projektom „I oni su dio nas II“, kojega će provodi Udruga tjelesnih invalida VPŽ u partnerstvu s HZZ Područni ured Virovitica i CZSS Virovitica, omogućit će pristup zapošljavanju i tržištu rada ženama pripadnicama ranjivih skupina, koje će pružati usluge pomoći u kući starijim osobama (krajnjim korisnicima projekta) na području grada Virovitica te općina Suhopolje.</t>
  </si>
  <si>
    <t>UP.02.1.1.16.0122</t>
  </si>
  <si>
    <t>Zaželi 3 - Općina Čađavica</t>
  </si>
  <si>
    <t xml:space="preserve">Općina Čađavica u suradnji s partnerima unaprijediti će radni potencijal 10 žena pripadnica ranjivih skupina s otežanim pristupom tržištu rada kroz pružanje usluge podrške i potpore za 60 krajnjih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</si>
  <si>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UP.02.1.1.16.0123</t>
  </si>
  <si>
    <t>Zaželi u Suhopolju - faza III</t>
  </si>
  <si>
    <t>Općina Suhopolje u suradnji s obveznim partnerima planira zaposliti 20 žena koje će se skrbiti o 120 krajnjih korisnika na području Općine Suhopolje. Samim projektom se ublažavaju posljedice nezaposlenosti teže zapošljivih skupina, u ovom slučaju žena u lokalnoj zajednici s najviše završenim srednjoškolskim obrazovanjem. Cilj projekta je zaposliti 20 ženskih osoba u Općini Suhopolje koje će svojim uslugama pružati pomoći i podršku osobama starije životne dob i nemoćnima.</t>
  </si>
  <si>
    <t>UP.02.1.1.16.0124</t>
  </si>
  <si>
    <t>Žene iz Lukača žele posao 2</t>
  </si>
  <si>
    <t>Velikom dijelu starijih i nemoćnih osoba s područja Općine Lukač potrebna je pomoć pri obavljanju svakodnevnih poslova. Time pripadaju ranjivoj skupini u opasnosti od sriomaštva ili socijalne isključenosti. Drugu ranjivu skupinu čine nezaposlene žene s područja Općine Lukač s naglaskom na teže zapošljive žene. Cilj ovog projekta je zaposliti 9 žena s područja Općine Lukač koje će pružanjem svakodnevne pomoći u kućanstvu povećati kvalitetu života za 54 krajnja korisnika čime će pozitivno doprinijeti svojoj i njihovoj socijalnoj uključenosti.</t>
  </si>
  <si>
    <t>UP.02.1.1.16.0125</t>
  </si>
  <si>
    <t>Pomoć u kući starima i nemoćnima s područja općine Crnac – faza III</t>
  </si>
  <si>
    <t xml:space="preserve">Općina Crnac u suradnji s partnerima unaprijedit će radni potencijal 10 žena pripadnica ranjivih skupina s otežanim pristupom tržištu rada kroz pružanje usluge podrške i potpore za 60 kranjih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</si>
  <si>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UP.02.1.1.16.0126</t>
  </si>
  <si>
    <t>Zaželi - Općina Trpinja III</t>
  </si>
  <si>
    <t>Projekt je odgovor na povećane potrebe nezaposlenih žena s najviše završenom srednjom školom,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skrbiti o minimalno 120 korisnika.</t>
  </si>
  <si>
    <t>UP.02.1.1.16.0127</t>
  </si>
  <si>
    <t>Treća prilika</t>
  </si>
  <si>
    <t xml:space="preserve">Provođenjem III. faze projekta "Zaželi" zaposlit će se 10 žena s područja Općine Vinodolske općine koje pripadaju ciljanoj skupini nezaposlenih žena s najviše završenim srednjoškolskim obrazovanjem, pri čemu će se dati prednost u zapošljavanju teže zapošljivim/ranjivim skupinama. One će tijekom 6 mjeseci rada poboljšati kvalitetu života za 60 krajnjih korisnika koje čine starije osobe (osobe u dobi od 65 godina i više) te nemoćne osobe (uključujući osobe s invaliditetom) pružajući im podrušku i potporu na dnevnoj bazi. </t>
  </si>
  <si>
    <t>UP.02.1.1.16.0128</t>
  </si>
  <si>
    <t>Zaželi sretniju starost 3</t>
  </si>
  <si>
    <t>Ovim projektom zaposlit će se 31 teže zapošljive žene i žene s nižom razinom obrazovanja kroz zaposlenje na period od 6 mjeseci za provođenje skrbi o starim i nemoćnim osobama pružajući im podršku u svakodnevnom životu, čime će osigurati unaprijeđenje kvalitete života za 186 krajnjih korisnika primarno u sprečavanju njihove socijalne isključenosti i društvene izolacije, ali i osiguranja usluga primanja pomoći u obavljanju svakodnevnih aktivnosti u vlastitom domu čime će se uvelike smanjiti potreba za institucionalizacijom.</t>
  </si>
  <si>
    <t>UP.02.1.1.16.0129</t>
  </si>
  <si>
    <t>Ojačaj svoj radni potencijal III</t>
  </si>
  <si>
    <t>Cilj projektnog prijedloga je zaposliti 15 žena pripadnica ciljne skupine niže razine obrazovanja na području općine Privlaka na poslovima brige za 90 starijih i nemoćnih osoba. Projektnim aktivnostima će se ciljnoj skupini unaprijediti radni potencijal i pristup tržištu rada te im osigurati osjećaj veće vrijednosti kroz zaposlenje, a krajnjim korisnicima omogućiti socijalno uključenje i podizanje razine kvalitete života.</t>
  </si>
  <si>
    <t>UP.02.1.1.16.0130</t>
  </si>
  <si>
    <t>Zaželi bolji život u Općini Trpinja</t>
  </si>
  <si>
    <t>Udruga "Treća životna dob"</t>
  </si>
  <si>
    <t>Projektom "Zaželi bolji život u Općini Trpinja" osnažiti će se radni potencijal teže zapošljivih žena i žena s nižom razinom obrazovanja u općini Trpinja, te povećati socijalna uključenost i kvaliteta života krajnjih korisnika pripadnika ranjivih skupina. Nadalje, provedbom ovoga projekta smanjiti će se rizik od siromaštva 15 nezaposlenih žena s najviše završenom srednjom školom s područja Općine Trpinja kroz zapošljavanje u lokalnoj zajednici.</t>
  </si>
  <si>
    <t>UP.02.1.1.16.0131</t>
  </si>
  <si>
    <t>Program zapošljavanja žena Grad Županja 3</t>
  </si>
  <si>
    <t>Projekt će unaprijeditti radni potencijal 30 nezaposlenih žena prijavljenih u evidenciji HZZ-a s područja Grada Županja zapošljavanjem u lokalnoj zajednici čime će se ublažiti posljedice njihove nezaposlenosti i rizika od siromaštva te ujedno potaknuti socijalnu uključenost i povećati razinu kvalitete života 180 krajnjih korisnika.</t>
  </si>
  <si>
    <t>UP.02.1.1.16.0132</t>
  </si>
  <si>
    <t>Zaželi III - Općina Gradina</t>
  </si>
  <si>
    <t>Velikom dijelu starijih i nemoćnih osoba s područja Općine Gradina potrebna je pomoć pri obavljanju svakodnevnih poslova. Time pripadaju ranjivoj skupini u opasnosti od siromaštva ili socijalne isključenosti. Drugu ranjivu skupinu čine nezaposlene žene s područja Općine Gradina s naglaskom na teže zapošljive žene. Cilj ovog projekta je zaposliti 9 žena s područja Općine Gradina koje će pružanjem svakodnevne pomoći u kućanstvu povećati kvalitetu života za 54 krajnjih korisnika čime će pozitivno doprinijeti svojoj i njihovoj socijalnoj uključenosti.</t>
  </si>
  <si>
    <t>UP.02.1.1.16.0133</t>
  </si>
  <si>
    <t>Solidarnost i ljubav</t>
  </si>
  <si>
    <t>Hrvatski institut za migracije i integracije</t>
  </si>
  <si>
    <t>Cilj projekta je povećati zapošljivost teže zapošljivih žena uz povećanje razine kvalitete života starijih osoba i osoba u nepovoljnom položaju na području grada Zagreba, Zagrebačke županije i grada Šibenika. Kroz projekt će se zaposliti 30 teže zapošljivih žena na način da će skrbiti za minimalno 180 starijih osoba i osoba u nepovoljnom položaju.</t>
  </si>
  <si>
    <t>UP.02.1.1.16.0134</t>
  </si>
  <si>
    <t>Program zapošljavanja žena Općine Vrbanja 3</t>
  </si>
  <si>
    <t>Projekt će unaprijediti radni potencijal 30 nezaposlenih žena prijavljenih u evidenciji HZZ-a s područja Općine Vrbanja zapošljavanjem u lokalnoj zajednici čime će ublažiti posljedice njihove nezaposlenosti i rizika od siromaštva te ujedno potaknuti socijalnu uključenost i povećati razinu kvalitete života 180 krajnjih korisnika.</t>
  </si>
  <si>
    <t>UP.02.1.1.16.0135</t>
  </si>
  <si>
    <t>Za njih smo uvijek tu II</t>
  </si>
  <si>
    <t xml:space="preserve">Projektom "Za njih smo uvijek tu II" kojeg provodi Udruga Dijabetes klub tip 1 u partnerstvu s HZZ Područni ured Virovitica i CZSS Virovitica omogućit će se pristup zapošljavanju i tržištu rada ženama pripadnicama ranjivih skupina, koje će pružati usluge pomoći u kući starijim osobama na području grada Virovitice te općina Suhopolje, Gradina, Lukač i Špišić Bukovica. Na ovaj način ublažit će se posljedice nezaposlenosti i rizika od siromaštva žena pripadnica ciljane skupine te ujedno potaknuti socijalnu uključenost i povečati razinu kvalitete života krajnjih korisnika. </t>
  </si>
  <si>
    <t>UP.02.1.1.16.0136</t>
  </si>
  <si>
    <t>Zaželi DMS VPŽ- faza III</t>
  </si>
  <si>
    <t>Krajnji korisnici ovog projektnog prijedloga su starije osobe i osobe u nepovoljnom položaju, kojima prijeti opasnost od siromaštva i socijalne isključenosti. Cilj projektnog prijedloga je zaposliti 15 žena dugoročno nezaposlenih, osnažiti njihov radni potencijal kako bi pružile pomoć za 90 krajnjih korisnika čime će se ublažiti posljedice nezaposlenosti, a potaknuti socijalnu uključenost krajnjih korisnika. Završetkom projektnih aktivnosti, ciljana skupina će steći javnu ispravu kojom postaje konkurentnija na tržištu rada.</t>
  </si>
  <si>
    <t>UP.02.1.1.16.0137</t>
  </si>
  <si>
    <t>Zaželi dostojanstven život u Daruvaru - faza III</t>
  </si>
  <si>
    <t xml:space="preserve">Opći cilj projekta je poboljšanje pristupa tržištu rada pripadnicama ranjivih skupinama na području Grada Daruvara; zapošljavanje teže zapošljivih žena kojima je otežan pristup tržištu rada te ublažavanje posljedica njihove nezaposlenosti i rizika od siromaštva te osiguravanje potrebne pomoći i podrške starijim i/ili nemoćnim osobama u svakodnevnom životu. </t>
  </si>
  <si>
    <t>UP.02.1.1.16.0138</t>
  </si>
  <si>
    <t>Solidarni za žene u ruralnim područjima</t>
  </si>
  <si>
    <t xml:space="preserve">Projektom ćemo zaposliti 10 nezaposlenih žena iz teže zapošljivih skupina na razdoblje od 6 mjeseci radi pružanja pomoći i podrške najmanje 60 krajnjih korisnika svakodnevnim aktivnostima, a koji žive u nerazvijenim ruralnim sredinama. Projekt će trajati ukupno 8 mjeseci (1. mjesec priprema, odabir ciljne skupine i korisnika, 2. do 7. mjesec rad na terenu i 8. mjesec izrada izvješća ugovornom tijelu). </t>
  </si>
  <si>
    <t>UP.02.1.1.16.0139</t>
  </si>
  <si>
    <t>Cilj projekta Pružam ti ruku je zaposliti 30 nezaposlenih žena s lokalnog područja na period od 6 mjeseci u svrhu pružanja pomoći i podrške starijim osobama i osobama u nepovoljnom položaju (210 osoba) pri obavljanju svakodnevnih aktivnosti. Uz uslugu pomoći krajnjim korisnicima bit će osigurana isporuka paketa kućanskih i higijenskih potrepština. Provedbom programa povećati će se stečeno radno iskustvo te pozitivno utjecati na mogućnost njihova daljnjeg zapošljavanja nakon završetka projekta.</t>
  </si>
  <si>
    <t>UP.02.1.1.16.0140</t>
  </si>
  <si>
    <t>Pomoć za lakši život</t>
  </si>
  <si>
    <t>Udruga osoba s invaliditetom Virovitica</t>
  </si>
  <si>
    <t>Projekt „Pomoć za lakši život“, kojega provodi Udruga osoba s invaliditetom Virovitica u partnerstvu s HZZ Područni ured Virovitica i CZSS Virovitica, omogućit će se pristup zapošljavanju i tržištu rada ženama pripadnicama ranjivih skupina, koje će pružati usluge pomoći u kući starijim osobama (krajnjim korisnicima projekta) na području grada Virovitica te općina Suhopolje, Gradina, Pitomača i Špišić Bukovica. Na ovaj način ublažit će se posljedice nezaposlenosti i rizika od siromaštva žena pripadnica ciljane skupine te ujedno povećati razinu kvalitete života krajnjih korisnika.</t>
  </si>
  <si>
    <t>UP.02.1.1.16.0141</t>
  </si>
  <si>
    <t>Učim, radim, pomažem - faza III</t>
  </si>
  <si>
    <t>Udruga osoba s intelektualnim teškoćama "Jaglac"</t>
  </si>
  <si>
    <t xml:space="preserve">Krajnji korisnici ovog projektnog prijedloga su starije osobe i osobe u nepovoljnom položaju, kojima prijeti opasnost od siromaštva i socijalne isključenosti. Cilj projektnog prijedloga je zaposliti 10 žena pripadnica ciljane skupine kako bi pružile pomoć 60 krajnjih korisnika čime će se ublažiti posljedice njiove nezaposlenosti, a potaknuti socijalnu uključenost krajnjih korisnika. Završetkom projektnih aktivnosti, ciljana skupina će steći dodatno radno iskustvo kojim postaje konkurentnija na tržištu rada. </t>
  </si>
  <si>
    <t>UP.02.1.1.16.0142</t>
  </si>
  <si>
    <t>Općina Velika Trnovitica</t>
  </si>
  <si>
    <t>CILJ: Omogućiti pristup zapošljavanju i tržištu rada ženama pripadnicama ranjivih skupina te ujedno potaknuti socijalnu uključenost i povećati, REZULTATI: Poboljšan pristup rada za 10 žena u nepovoljnom položaju; osigurana adekvatna skrb i podrška za 60 potrebitih članova zajednice;</t>
  </si>
  <si>
    <t>UP.02.1.1.16.0143</t>
  </si>
  <si>
    <t>Nikad nije kasno - faza 3</t>
  </si>
  <si>
    <t>CILJ: Omogučiti pristup zapošljavanju i tržištu rada ženama pripadnicama ranjivih skupina te ujedno potaknuti socijalnu uključenost i povećati razinu kvalitete života žena i krajnjih korisnika. REZULTATI: Poboljšan pristup rada za 31 ženu u nepovoljnom položaju; osigurana adekvatna skrb i podrška 186 potrebitih članova zajednice; smanjena stopa nezaposlenosti. UKUPNA VRIJEDNOST PROJEKTA: 1.499.975,00 TRAJANJE: 8 mjeseci</t>
  </si>
  <si>
    <t>UP.02.1.1.16.0144</t>
  </si>
  <si>
    <t>Hrvatski Crveni križ, Gradsko društvo Crvenog križa Grubišno Polje</t>
  </si>
  <si>
    <t>Projektom će se omogućiti zapošljavanje 9 teže zapošljivih žena s područja Grada Grubišnog Polja, koje će pružati usluge pomoći u kući za 54 korisnika, osoba u nepovoljnom položaju. Pružanjem usluga starijim, nemoćnim i osobama u riziku od siromaštva na području Grada Grubišnog Polja i Općine Veliki Grđevac osigurat će se bolja kvaliteta života.</t>
  </si>
  <si>
    <t>UP.02.1.1.16.0145</t>
  </si>
  <si>
    <t>Želim dobar život</t>
  </si>
  <si>
    <t>Društvo multiple skleroze Koprivničko-križevačke županije</t>
  </si>
  <si>
    <t>Projektom ŽELIM DOBAR ŽIVOT osigurat će se zapošljavanje pripadnica teže zapošljivih skupina te osnažiti njihov radni potencijal. One će pružanjem usluge pomoći u kući te podrške i potpore, omogućiti socijalnu uključenost i poboljšanje kvalitete života krajnjih korisnika te spriječiti njihovu institucionalizaciju. Projektom će i pripadnice ciljane skupine i krajnji korisnici imati priliku za dobar život.</t>
  </si>
  <si>
    <t>UP.02.1.1.16.0146</t>
  </si>
  <si>
    <t>Za žene Bjelovarsko-bilogorske županije - faza III</t>
  </si>
  <si>
    <t>Projektom ćemo zaposliti 31 nezaposlenu ženu s najviše završenim srednjoškolskim obrazovanjem, a prednost u zapošljavanju imat će pripadnice ranjivih skupina, koje će u razdoblju od 6 mjeseci skrbiti o 186 krajnjih korisnika te tako doprinijeti povećanju kvalitete života i potaknuti njihovu socijalnu uključenost.</t>
  </si>
  <si>
    <t>UP.02.1.1.16.0147</t>
  </si>
  <si>
    <t>Slatino, zaželi II!</t>
  </si>
  <si>
    <t>Visoka stopa nezaposlenosti jedan je od problema s kojima se suočava Grad Slatina, s posebnim naglaskom na nezaposlenost žena koje imaju nižu razinu obrazovanja. Njihovo zapošljavanje u svrhu potpore i podrške starijim osobama i osobama u nepovoljnom položaju te dodatno stjecanje radnog iskustva glavni je cilj projekta. Time će im se osnažiti i unaprijediti radni potencijal, odnosno povećati mogućnost kasnijeg zapošljavanja, a krajnji korisnici dobit će podršku u svakodnevnom životu, biti više socijalno uključeni uz povećanje kvalitete života.</t>
  </si>
  <si>
    <t>UP.02.1.1.16.0148</t>
  </si>
  <si>
    <t>Sretnija starost 3</t>
  </si>
  <si>
    <t>Žene su teže zapošljiva skupina u odnosu na muškarce na tržištu rada, pogotovo žene iz ruralnih područja s nižim stupnjem obrazovanja te koje pripadaju nekoj od teže zapošljivih skupina. Cilj ovog projekta je povećati zapošljivost teže zapošljivih žena s nižom razinom obrazovanja (njih 30) uz povećanje razine kvalitete života starijih i nemoćnih osoba (min.180) na širem drniškom području. Većina starih je bolesna, ovisna o tuđoj pomoći i živi u siromaštvu, socijalno isključena. Projekt će provesti udruga u partnerstvu s HZZ-om te CZSS Drniš kroz zapošljavanje ciljne skupine.</t>
  </si>
  <si>
    <t>UP.02.1.1.16.0149</t>
  </si>
  <si>
    <t>Zaželi Bili Cvitak</t>
  </si>
  <si>
    <t xml:space="preserve">Općina Kijevo </t>
  </si>
  <si>
    <t xml:space="preserve">Projektom "Zaželi Bili Cvitak" omogućit će se pristup zapošljavanju i tržištu rada 10 žena pripadnica ranjivih skupina s područja Općine Kijevo i Općine Civljane odnosno s područja Šibensko-kninske županije te će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 </t>
  </si>
  <si>
    <t>UP.02.1.1.16.0150</t>
  </si>
  <si>
    <t>Radom do osmijeha II</t>
  </si>
  <si>
    <t>Udruga invalida rada Đakovo će realizacijom projekta "Radom do osmijeha II" zaposliti 15 žena koje su u evidenciji Hrvatskog zavoda za zapošljavanje, a pripadaju ciljanim skupinama Otvorenog trajnog poziva Zaželi - Programa zapošljavanja žena, za potrebe podrške i pomoći u kućanstvu krajnjim korisnicima. Povećanje kvalitete života i unaprjeđenje životnih potreba za 90 krajnjih korisnika, uz zaposlenje nezaposlenih žena najvažniji su ciljevi koji će biti ispunjeni realizacijom ovoga projekta.</t>
  </si>
  <si>
    <t>UP.02.1.1.16.0151</t>
  </si>
  <si>
    <t>Zaželi, program zapošljavanja žena - faza III</t>
  </si>
  <si>
    <t xml:space="preserve">Projekt "Zaželi - program zapošljavanja žena" donosi istovremeno rješenje za više dimenzija problema koje u konačnici zajednički utječe na poboljšanje života u zajednici. Glavni cilj projekta je zapošljavanje ciljane skupine što čini 9 žena: nezaposlene žene s najviše završenim srednjoškolskim obrazovanjem. Koje će svojim radom na projektu pridonijeti krajnjem cilju, a to je povećanej socijalne osjetljivosti, veću razinu socijalne uključenosti i poboljšanje kvalitete života za 56+ krajnjih korisnika odnosno osoba starije životne dobi i osoba u nepovoljnom položaju. </t>
  </si>
  <si>
    <t>UP.02.1.1.16.0152</t>
  </si>
  <si>
    <t>Zaželi za sebe</t>
  </si>
  <si>
    <t>Grad Vrbovsko</t>
  </si>
  <si>
    <t>Cilj projekta je ublažavanje posljedica nezaposlenosti, smanjenje stope nezaposlenosti i doprinos smanjenju rizika od siromaštva. Projektom bi se zaposlilo 10 teže zapošljivih žena, pripadnica ranjivih skupina koje bi dale podršku i pomoć u obavljanju svakodnevnih aktivnosti 60 krajnjih korisnika, odnosno starijim i/ili nemoćnim osobama na području Vrbovskog. Vrijednost projekta je 494.400,00 kuna.</t>
  </si>
  <si>
    <t>UP.02.1.1.16.0153</t>
  </si>
  <si>
    <t>Ruke pomažu - faza 2</t>
  </si>
  <si>
    <t>Projekt "Ruke pomažu – faza 2" pridonijet će rastu zapošljavanja žena s najviše završenim srednjoškolskim obrazovanjom koje su prijavljene u evidenciju nezaposlenih HZZ-a, prednost će se dati teže zapošljivim/ranjivim skupinama i time ublažiti posljedice njihove nezaposlenosti i rizik od siromaštva te ujedno potaknuti socijalnu uključenost i povećati razinu kvalitete života krajnjih korisnika na području općine Viškovo i općine Klana.</t>
  </si>
  <si>
    <t>UP.02.1.1.16.0154</t>
  </si>
  <si>
    <t>Zaželi - Zajedno Možemo Sve! II</t>
  </si>
  <si>
    <t>Program Zaželi - „Zajedno Možemo Sve! II“ omogućava zapošljavanje 15 žena pripadnica ciljane skupine na radna mjesta gerontodomaćica. Krajnji korisnici usluga, 90 osoba, su osobe u nepovoljnom položaju-oboljeli od multiple skleroze i srodnih bolesti iz PGŽ (Gorski kotar,otok Krk,Rijeka s okolnim mjestima) te ostale starije i osobe u nepovoljnom položaju iz PGŽ koje se identificiraju kao krajnji korisnici u sradnji s CSS Rijeka.Svaka zaposlenica će imati najmanje 6 krajnjih korisnika.</t>
  </si>
  <si>
    <t>UP.02.1.1.16.0155</t>
  </si>
  <si>
    <t>Zaželi njegu, zaželi posao - faza III</t>
  </si>
  <si>
    <t>Provedbom projektnih aktivnosti projekta Zaželi njegu, zaželi posao - Faza III s naglaskom na zapošljavanje osoba u nepovoljnom položaju, odnosno na žene starije od 50 godina s najviše završenim srednjoškolskim obrazovanjem pružiti će se briga i skrb za 120 starijih i nemoćnih osoba s područja Općine Lovreć. Ovaj projekt od iznimne je važnosti za nerazvijeno područje općine Lovreć jer svojom provedbom omogućuje socijalno uključivanje ranjivih skupina i njihovu interakciju kako na tržište rada tako i u društvo.</t>
  </si>
  <si>
    <t>UP.02.1.1.16.0156</t>
  </si>
  <si>
    <t>Jedna žena život mijenja II</t>
  </si>
  <si>
    <t>Matrica održivog razvoja i socijalnih inovacija</t>
  </si>
  <si>
    <t>Problemi s kojima se suočava ciljna skupina su dugotrajna nezaposlenost, nedostatak motiviranosti i samopouzdanja, a kod krajnjih korisnika problem predstavlja nepostojanje adekvatne programa socijalne skrbi zbog čega se obje skupine u većem riziku od siromaštva i socijalne isključenosti. Zapošljavanjem 30 žena se želi pružiti pomoć i podrška za min. 180 starijih osoba i osoba u nepovoljnom položaju putem izvaninstitucionalnog oblika skrbi u svrhu osiguravanja bolje kvalitete života i ravnopravnog uključivanja u život lokalne zajednice na području Šibensko-kninske županije.</t>
  </si>
  <si>
    <t>UP.02.1.1.16.0157</t>
  </si>
  <si>
    <t>Budi bitan uz Forcu!</t>
  </si>
  <si>
    <t>Projektom ''Budi bitan uz Forcu''u trajanju od 8 mjeseci ostvariti će se zapošljavanje žena pripadnica ciljane skupine na period od 6 mjeseci, koje će pružati usluge potpore i podrške starijim i nemoćnim osobama (krajnjim korisncima)s podrčuja grada i okolice Šibenika.</t>
  </si>
  <si>
    <t>UP.02.1.1.16.0160</t>
  </si>
  <si>
    <t>PomaŽE NAm Šibenik II</t>
  </si>
  <si>
    <t>Cilj projekta je povećati zapošljivost teže zapošljivih žena uz povećanje razine kvalitete života starijih osoba i osoba u nepovoljnom položaju na</t>
  </si>
  <si>
    <t>UP.02.1.1.16.0161</t>
  </si>
  <si>
    <t>Zajedno smo sigurniji II</t>
  </si>
  <si>
    <t>Predloženim projektom "Zajedno smo sigurniji II", kojega provodi Konjički klub Kolan- udruga za aktivnost i terapiju pomoću konja, u partnerstvu s HZZ Područni ured Šibenik i CZSS Šibenik, omogućit će se pristup zapošljavanju i tržištu rada ženama pripadnicama ranjivih skupina, koje će pružati usluge pomoći u kući starijim osobama (krajnjim korisnicima projekta) na području grada Šibenika - naselja Vrpolje, Dubrava, Ražine, Perković, Podlukovnik, otok Zlarin i Žirije.</t>
  </si>
  <si>
    <t>UP.02.1.1.16.0162</t>
  </si>
  <si>
    <t>Zaželi za žene u Jasenicama</t>
  </si>
  <si>
    <t>Općina Jasenice</t>
  </si>
  <si>
    <t>Projektom''Zaželi za žene u Jasenicama''unaprijedit će se radni potencijal 9 teže zapošljivih žena kroz zapošljavanje na period od 6 mjeseci, čime će postati konkurentnije na tržištu rada. Također, doprinijet će se socijalnom ukjlučivanju 54 starijih osoba u dobi od 65 i više i/ ili nemoćnih osoba s područja Općine Jasenice na način da će im zaposlene žene pružiti adekvatnu potrebnu pomoć u svakodnevnim aktivnostima. Uz prijavitelja, Općinu Jasenice , partneri na projektu su HZZ , Područni ured Zadar i CZZS Zadar. Ukupno trajanje projekta je 8 mjeseci.</t>
  </si>
  <si>
    <t>UP.02.1.1.16.0163</t>
  </si>
  <si>
    <t>Zaželi joj zapošljavanje III</t>
  </si>
  <si>
    <t>Ovaj projekt će svojim aktivnostima doprinijeti: osnaživanju i unaprjeđenju radnog potencijala teže zapošljivih žena kroz zapošljavanje i povećanje socijalne uključenosti i kvalitete života starijih osoba u nepovoljnom položaju, a što je zajedno usmjereno postizanju cilja ovog natječaja.</t>
  </si>
  <si>
    <t>UP.02.1.1.16.0164</t>
  </si>
  <si>
    <t>Bolji dani 2</t>
  </si>
  <si>
    <t>Projektom „Bolji dani 2“ u trajanju od 8 mjeseci ostvarit će se zapošljavanje 20 žena u nepovoljnom položaju sa tržišta rada na period od 6 mjeseci, za pružanje usluge starijim i/ili nemoćnim osobama (krajnjim korisnicima) s područja Knina i okolice. Aktivnostima projekta „Bolji dani 2“ smanjuje se nezaposlenost i aktivno provodi borba protiv siromaštva i prevencija prerane institucionalizacije, te se podiže kvaliteta života zaposlenih žena i krajnjih korisnika</t>
  </si>
  <si>
    <t>UP.02.1.1.16.0165</t>
  </si>
  <si>
    <t>Kroz projekt Zaželi, ostvari i pomozi ukupno će 120 krajnjih korisnika dobiti svakodnevnu skrb u trajanju 6 mjeseci, a samim time osigurava se i 20 radnih mjesta za žene koje se nalaze u nepovoljnom položaju na tržištu rada, a koje će svakodnevno skrbiti o starijima i nemoćnima na području Općine i okolnih mjesta. Time će korist imati veliki dio naše zajednice u smislu socijalizacije, društvenog života, egzistencije, pomoći u ovacljanju svakodnevnih poslova u kućanstvu i sl. Projekt će se provoditi na području Općine Drenje i okolnih mjesta.</t>
  </si>
  <si>
    <t>UP.02.1.1.16.0166</t>
  </si>
  <si>
    <t>Uključi se – faza III</t>
  </si>
  <si>
    <t>Projektom će se u Općini Jarmina zaposliti 15 teže zapošljivih žena na poslovima pružanja potpore i podrške starijim i/ili nemoćnim osobama čime će se doprinijeti socijalnoj uključnosti i podizanju kvalitete života i ciljnoj skupini (15 žena), ali i za minimalno 90 krajnjih korisnika.</t>
  </si>
  <si>
    <t>UP.02.1.1.16.0167</t>
  </si>
  <si>
    <t>GDCK Ozalj zajedno s obaveznim partnerima Centrom za socijalnu skrb Karlovac te Hrvatskim zavodom za zapošljavanje – Podružnica Karlovac, te partnerima Gradom Ozljem, općinama Kamanje, Žakanje i Ribnik provest će projekt u trajanju od 8 mjeseci unutar kojeg će se zaposliti 10 žena iz ciljane skupine na 6 mjeseci za pružanje potpore i pomoći minimalno 60 starijih osoba i osoba u nepovoljnom položaju u cilju jačanja socijalne uključenosti žena iz ciljane skupine i povećanje razine kvalitete života krajnjih korisnika.</t>
  </si>
  <si>
    <t>UP.02.1.1.16.0168</t>
  </si>
  <si>
    <t>Pomoć lokalne zajednice za ugodno življenje osoba treće dobi – faza III.</t>
  </si>
  <si>
    <t>Projektom Pomoć lokalne zajednice za ugodno življenje osoba treće dobi – faza III bit će zaposleno 30 žena pripadnica ranjivih skupina u Općini Lekenik. Projektnim aktivnostima bit će zaposlene žene, te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mjeseci, provodit će ga Općina Lekenik s partnerima HZZ PU Sisak, te Centrom za socijalnu skrb Sisak.</t>
  </si>
  <si>
    <t>UP.02.1.1.16.0169</t>
  </si>
  <si>
    <t>Zaželi život u trećoj dobi</t>
  </si>
  <si>
    <t>projekt doprinosi rješavanju problema na području Petrinje koji se odnose na visok udio nezaposlenosti žena u dobi od 50 godina i više sa najviše stečenom srednjom stručnom spremom, nedovoljnu i neravnomjernu dostupnost korištenja socijalnih usluga te nerazvijenost izvaninstitucionalnih usluga. Cilj projekta je djelovati na aktivno uključivanje u tržište rada i povećanje konkurentnosti za 27 osoba iz ciljne skupine (nezaposlene žene dobi 50 godina i više) kroz zapošljavanje u periodu od 6 mjeseci uz poboljšanje kvalitete života starijih i nemoćnih osoba kao krajnjih korisnika Projekta.</t>
  </si>
  <si>
    <t>UP.02.1.1.16.0170</t>
  </si>
  <si>
    <t>Projekt je usmjeren na zapošljavanje 15 teže zapošljivih žena pripadnica ciljne skupine na području Općine Bednja i Vinica koje će pružati usluge podrške i potpore starijim/nemoćnim osobama. Zapošljavanjem tih žena osigurava se njihovo aktivno uključivanje na tržište rada te smanjenje rizika od siromaštva teže zapošljivih žena s nižom razinom obrazovanja. Projektom se izravno doprinosi promicanju deinstitucionalne skrbi za ranjive skupine građana kao i njihovo aktivno uključivanje u društveni život zajednice.</t>
  </si>
  <si>
    <t>UP.02.1.1.16.0171</t>
  </si>
  <si>
    <t>Snažna žena – Snažna zajednica u fazi III</t>
  </si>
  <si>
    <t>Projektom Snažna žena – Snažna zajednica u fazi III, omogućit će se za 15 dugotrajno nezaposlenih ženama na području grada Petrinje i okolnih sela usvajanje radnih navika i vještina s ciljem povećanja njihove zapošljivosti kroz pružanje socijalnih usluga za 90 krajnjih korisnika a koje su usmjerene podizanju kvalitete života starijih osoba s ciljem njihovog zadržavanja u vlastitom domu.</t>
  </si>
  <si>
    <t>UP.02.1.1.16.0172</t>
  </si>
  <si>
    <t>Zaželi, pokreni se i pomozi u Lasinji 2.0</t>
  </si>
  <si>
    <t>Centar za razvoj lokalne zajednice Alba</t>
  </si>
  <si>
    <t>Centar za razvoj lokalne zajednice Alba provesti će projekt "Zaželi, pokreni se i pomozi u Lasinji 2.0" u trajanju od 8 mjeseci u partnerstvu s Općinom Lasinja te Centrom za socijalnu skrb Karlovac i Zavodom za zapošljavanje područni ured Karlovac. Tijekom 6 mjeseci provedbe projekta zaposliti će se 10 žena, pripadnica ranjivih skupina, na području općine Lasinja koje će povećati kvalitetu života i socijalno uključiti minimalno 60 krajnja korisnika.</t>
  </si>
  <si>
    <t>UP.02.1.1.16.0173</t>
  </si>
  <si>
    <t>ZAŽELI-podrška životu u sadašnjosti</t>
  </si>
  <si>
    <t>Projektom "ZAŽELI-podrška životu u sadašnjosti" zaposlit će se 10 teže zapošljivih žena pripadnica ciljane skupine na području grada Siska na period od 6 mjeseci u kojem će pružati pomoć i podršku za 60 krajnjih korisnika. Projektne aktivnosti usmjerene su na podizanje kvalitete života starijih i/ili nemoćnih osoba te njihovog zadržavanja u okruženju vlastitog doma. Projekt će provoditi Građanska inicijativa "Moj grad Sisak" u partnerstvu s Hrvatskim zavodom za zapošljavanje Područni ured SIsak i Centrom za socijalnu skrb Sisak.</t>
  </si>
  <si>
    <t>UP.02.1.1.16.0174</t>
  </si>
  <si>
    <t>Ispunjena želja - faza III</t>
  </si>
  <si>
    <t>Cilj projekta „Ispunjena želja - faza III“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poboljšanju kvalitete života krajnjih korisnika.</t>
  </si>
  <si>
    <t>UP.02.1.1.16.0175</t>
  </si>
  <si>
    <t>Projekt Aktivne u zajednici, predstavlja nastavak financiranja aktivnosti prethodnog Poziva „Zaželi – program zapošljavanja žena faza II“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</si>
  <si>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UP.02.1.1.16.0176</t>
  </si>
  <si>
    <t>Zaželi u Općini Jakovlje II</t>
  </si>
  <si>
    <t>Projekt "Zaželi u Općini Jakovlje II" uključuje ciljanu skupinu odnosno 10 nezaposlenih žena, pripadnice ranjivih skupina te žene starije od 50 g. s najviše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</si>
  <si>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UP.02.1.1.16.0177</t>
  </si>
  <si>
    <t>Zaželi podršku - faza 3</t>
  </si>
  <si>
    <t>Projektom „Zaželi podršku - faza III“ u trajanju od 8 mjeseci ostvariti će se zapošljavanje 9 žena pripadnica ciljane skupine na period od 6 mjeseci,koje će pružati usluge potpore i podrške starijim i nemoćnim osobama (krajnjim korisnicima) s područja grada Karlovca, grada Slunja i KŽ. Osim pružene usluge povećati će se konkurentnost pripadnica ciljane skupine na tržištu rada što će olakšati proces zaposlenja po završetku projekta.</t>
  </si>
  <si>
    <t>UP.02.1.1.16.0178</t>
  </si>
  <si>
    <t>ZAŽELI – Za zajednicu II</t>
  </si>
  <si>
    <t>Projektne aktivnosti doprinose povećanju socijalne uključenosti i unaprjeđenju konkurentnosti na tržištu rada za 10 pripadnica ciljne skupine nezaposlenih žena s najviše završenim srednjoškolskim obrazovanjem, s naglaskom na teže zapošljive žene u ruralnim područjima Varaždinske županije, kroz njihovo zapošljavanje u lokalnoj zajednici. Žene će pružati podršku za 60 krajnjih korisnika (starije i nemoćne osobe s područja Grada Novi Marof, Grada Varaždinske Toplice te Općine Breznica i Općine Ljubešćica), u cilju sprečavanja njihove socijalne isključenosti i institucionalnog smještaja.</t>
  </si>
  <si>
    <t>UP.02.1.1.16.0179</t>
  </si>
  <si>
    <t>Humanitarna udruga Ljudi za ljude</t>
  </si>
  <si>
    <t>Cilj projekta "zaželi bolji život" je zapošljavanje 25 nezaposlenih žena pripadnica ciljane skupine na području SMŽ i KŽ za pružanje potpore i podrške starijih i/ili nemoćnih osoba. Ciljanu skupinu projekta čine nezaposlene žene s najviše završenim srednjoškolskim obrazovanjem, koje su prijavljene u evidenciji HZZ, dok krajnje korisnikečine starije i/ili nemoćne osobe koje ne primaju istu pomoć iz drugih javnih izvora sredstava.</t>
  </si>
  <si>
    <t>UP.02.1.1.16.0180</t>
  </si>
  <si>
    <t>Cilj projekta je omogućiti zaposlenje i osposobljavanje 9 žena pripadnica ranjivih skupina s nižom razinom obrazovanja (najviše završeno srednjoškolsko obrazovanje) te time povećati razinu kvalitete života minimalno 54 krajnjih korisnika (starijih osoba i osoba u nepovoljnom položaju)</t>
  </si>
  <si>
    <t>UP.02.1.1.16.0181</t>
  </si>
  <si>
    <t>Spas u zadnji čas - ZAŽELI faza III</t>
  </si>
  <si>
    <t>Cilj projekta je osnažiti radni potencijal teže zapošljivih žena i žena s nižom razinom obrazovanja te potaknuti njihovu socijalnu inkluzivnost</t>
  </si>
  <si>
    <t>UP.02.1.1.16.0183</t>
  </si>
  <si>
    <t>ZAŽELI za Općinu Generalski Stol</t>
  </si>
  <si>
    <t>Projektom „ZAŽELI za Općinu Generalski Stol“ omogućit će se pristup zapošljavanju i tržištu rada 10 žena pripadnica ranjivih skupina s područja Općine Generalski Stol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</si>
  <si>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UP.02.1.1.16.0184</t>
  </si>
  <si>
    <t>Zaželi - Aktivne u zajednici II</t>
  </si>
  <si>
    <t>Projektne aktivnosti doprinose povećanju socijalne uključenosti i unaprjeđenju konkurentnosti na tržištu rada za 15 pripadnica ciljne skupine nezaposlenih žena s najviše završenim srednjoškolskim obrazovanjem, s naglaskom na teže zapošljive žene u ruralnim i brdsko-planinskim područjima Varaždinske županije, kroz njihovo zapošljavanje u lokalnoj zajednici. Žene će pružat podršku za 90 krajnjih korisnika (osobe u starijoj životnoj dobi i nemoćne osobe s područja Grada Ivanca, Općine Donja Voća i Općine Maruševec), u cilju sprečavanja njihove socijalne isključenosti i institucionalnog smještaja.</t>
  </si>
  <si>
    <t>UP.02.1.1.16.0185</t>
  </si>
  <si>
    <t>Zaželi pravu stvar II</t>
  </si>
  <si>
    <t>Projektom „Zaželi pravu stvar II“ omogućit će se pristup zapošljavanju i tržištu rada ženama pripadnicama ranjivih skupina, koje će pružati usluge pomoći u kući starijim osobama (krajnjim korisnicima projekta) na području Međimurske županije. Na ovaj način ublažit će se posljedice nezaposlenosti i rizika od siromaštva žena pripadnica ciljane skupine te ujedno potaknuti socijalnu uključenost i povećati razinu kvalitete života krajnjih korisnika.</t>
  </si>
  <si>
    <t>UP.02.1.1.16.0186</t>
  </si>
  <si>
    <t>Program uključivanja ranjivih skupina - Zaželi III.</t>
  </si>
  <si>
    <t>Udruga za razvoj programa cjeloživotnog učenja</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</si>
  <si>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</si>
  <si>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UP.02.1.1.16.0187</t>
  </si>
  <si>
    <t>Zaželi s nama</t>
  </si>
  <si>
    <t>Projektom je planirano zapošljavanje ciljane skupine od 20 žena, s najvišom završenom SSS, koje će radom i osposobljavanjem pridonijeti krajnjem cilju, a to je povećanje socijalne osjetljivosti, veću razinu socijalne uključenosti i poboljšanje kvalitete života 120 krajnjih korisnika odnosno osoba starije životne dobi i osoba u nepovoljnom položaju s naglaskom na teže dostupna i ruralna područja Grada Jastrebarskog i Općina Klinča Sela, Krašića i Žumberka.</t>
  </si>
  <si>
    <t>UP.02.1.1.16.0188</t>
  </si>
  <si>
    <t>Podrškom do sreće</t>
  </si>
  <si>
    <t>Otvorena računalna radionica "Svi smo protiv"</t>
  </si>
  <si>
    <t>Zagrebačka, Grad Zagreb, Sisačko-moslavačka</t>
  </si>
  <si>
    <t xml:space="preserve">Ovim projektom planira se zaposliti 30 nezaposlenih žena u nepovoljnom položaju na tržište rada kako bi se potaknula socijalna uključenost i povećala razina kvalitete života krajnjih korisnika </t>
  </si>
  <si>
    <t>UP.02.1.1.16.0189</t>
  </si>
  <si>
    <t>Zaželi III</t>
  </si>
  <si>
    <t>Ovim projektom osnažiti ćemo i unaprijediti radni potencijal 9 teže zapošljivih žena zapošljavanjem u lokalnoj zajednici, a samim time ublažiti posljedice njihove nezaposlenosti i socijalne isključenosti. Povećanjem znanja i vještina postati će konkurentnije na tržištu rada. Zaposlene žene iz ciljanih skupina svojim će radom i aktivnostima u periodu od 6 mjeseci pružati potporu i podršku te poboljšati kvalitetu života za 54 korisnika usluga.</t>
  </si>
  <si>
    <t>UP.02.1.1.16.0190</t>
  </si>
  <si>
    <t>Zaželi III - Grad Lepoglava</t>
  </si>
  <si>
    <t>Projektom će se zaposliti 11 žena - pripadnica teže zapošljivih/ranjivih skupine nezaposlenih žena s najviše završenim srednjoškolskim obrazovanjem. Ujedno projekt doprinosi borbi protiv siromaštva te prevenciji prerane institucionalizacije i poboljšanju kvalitete života za minimalno 66 osoba starije životne dobi i osoba u nepovoljnom položaju s područja grada Lepoglave kojima se pruža potpora i podrška u svakodnevnom životu.</t>
  </si>
  <si>
    <t>UP.02.1.1.16.0191</t>
  </si>
  <si>
    <t>Pomoć starijima Grada Zagreba</t>
  </si>
  <si>
    <t>Osnovni cilj projekta je uključivanje žena u nepovoljnom položaju sa područja Grada Zagreba i Zagrebačke županije na tržište rada. Projekt će trajati 8 mjeseci, a područje provedbe će biti u gradu Sinju i okolnim općinama. Ciljanu skupinu će činiti 26 nezaposlenih žena s najviše završenim srednjoškolskim obrazovanjem koje su prijavljene u evidenciju nezaposlenih HZZ-a s naglaskom na teže zapošljive skupine u lokalnoj zajednici.On će biti zadužene za najmanje 156 krajnjih korisnika kroz potporu i podršku starijim osobama i osobama u nepovoljnom položaju.</t>
  </si>
  <si>
    <t>UP.02.1.1.16.0192</t>
  </si>
  <si>
    <t>Prijateljstvom protiv usamljenosti</t>
  </si>
  <si>
    <t>Vukovarsko-srijemska, Grad Zagreb</t>
  </si>
  <si>
    <t>Cilj projekta je omogućiti zaposlenje i osposobljavanje 30 žena pripadnica ranjivih skupina s nižom razinom obrazovanja (najviše završeno srednjoškolsko obrazovanje) te time povećati razinu kvalitete života minimalno 180 krajnjih korisnika (starijih osoba i osoba u nepovoljnom položaju) na području Grada Zagreba i Vukovarsko – srijemske županije (grad Vukovar).</t>
  </si>
  <si>
    <t>UP.02.1.1.16.0193</t>
  </si>
  <si>
    <t>OSI za OSI – integracija nezaposlenih gluhih žena na tržište rada - FAZA II</t>
  </si>
  <si>
    <t>Savez gluhih i nagluhih grada Zagreba</t>
  </si>
  <si>
    <t>Zagrebačka, Grad Zagreb, Brodsko-posavska, Osječko-baranjska</t>
  </si>
  <si>
    <t>Cilj projekta je povećati socijalnu uključenost nezaposlenih i starijih osoba kroz pružanje socijalnih usluga i programa za socijalno uključivanje i povećanje zapošljvosti. Kroz projekt će se uključiti 15 nezaposlenih žena s naglaskom na OSI, te će se usluga pružiti za 90 krajnjih korisnika. Područje provedbe: Grad Zagreb, Osijek, Slavonski Brod, Valpovo, Đakovo, te Općine Drenje, Bizovac, Petrijevci, Šodolovci.</t>
  </si>
  <si>
    <t>UP.02.1.1.16.0194</t>
  </si>
  <si>
    <t>Zaželi - podrška lokalnoj zajednici II</t>
  </si>
  <si>
    <t>Osječko-baranjska, Splitsko-dalmatinska</t>
  </si>
  <si>
    <t>Projektom će se zaposliti 10 pripadnica ranjivih skupina i nižeg stupnja obrazovanja na 6 mjeseci. Žene i krajnji korisnici su iz dvije županije u kojima je najveći apsolutni broj nezaposlenih žena. Za veći dio korisnika nastavit će se pružati pomoć u kući kao nastavak usluge iz završenog projekta a novi korisnici uključivat će se u suradnji s Centrom za socijalnu skrb. Na području Imotskog i Osijeka za oko 70 krajnjih korisnika prevenirat će se institucionalizacija, smanjiti rizik od siromaštva i socijalne isključenosti, te poboljšati kvaliteta života i njima i zaposlenim ženama.</t>
  </si>
  <si>
    <t>UP.02.1.1.16.0195</t>
  </si>
  <si>
    <t>Baza za pomoć</t>
  </si>
  <si>
    <t>Zagrebačka, Krapinsko-zagorska, Brodsko-posavska, Grad Zagreb</t>
  </si>
  <si>
    <t>Projektom se zapošljava 30 žena (ciljnih skupina) u više županija u kojima udruge prijavitelja i partnera aktivno djeluju i provode aktivnosti.Projekt doprinosi smanjenju nezaposlenosti, borbi protiv siromaštva, prevenciji prerane institucionalizacije i poboljšanju kvalitete života krajnjih korisnika operacije.Žene ciljnih skupna su teže zapošljive žene koje imaju nižu i srednju razinu obrazovanja,a prednost u zapošljavanju daje se pripadnicama ranjive skupine (primjerice žene od 50 i više godina, osobe s invaliditetom i sl.).</t>
  </si>
  <si>
    <t>UP.02.1.1.16.0196</t>
  </si>
  <si>
    <t>Nova 50+ - Program zapošljavanja žena II</t>
  </si>
  <si>
    <t>Projektom Nova 50+ - program zapošljavanja žena II povećava se radni potencijal 10 teže zapošljivih nezaposlenih žena koje će se zaposliti i steći radno iskustvo na poslovima pružanja podrške i pomoći za 60 starijih i nemoćnih osoba s naglaskom na ruralna područja grada Dugog Sela i općine Brckovljani. Krajnjim korisnicima projekta, starijim i nemoćnim osobama omogućit će se neophodna pomoć u svakodnevnom životu, smanjiti njihova usamljenost i izoliranost, te time poboljšati uvjeti života i spriječiti njihovu preuranjenu institucionalizaciju.</t>
  </si>
  <si>
    <t>UP.02.1.1.16.0197</t>
  </si>
  <si>
    <t>Zajedno smo jači!</t>
  </si>
  <si>
    <t>Cilj projekta je osigurati socijalnu uslugu pomoći u kući za 90 potrebitih starih i nemoćnih osoba s područja Karlovačke županije uz zapošljavanje 15 pripadnica marginaliziranih skupina. Na taj način će se pozitivno utjecati na povećanje zapošljivosti rizičnih skupina na tržištu rada te će se utjecati na razvoj socijalne usluge prema krajnjim korisnicima u potrebi čime će se doprinjeti razvoju lokalne zajednice.</t>
  </si>
  <si>
    <t>UP.02.1.1.16.0198</t>
  </si>
  <si>
    <t>Kod kuće je najbolje - neka tako i ostane</t>
  </si>
  <si>
    <t>Osnovni cilj projekta je doprinos borbi protiv siromaštva i socijalne isključenosti kroz zapošljavanje, integraciju na tržište rada i socijalnu integraciju ranjive skupine žena u nepovoljnom položaju u području sa manje mogućnosti. Istovremeno u projektnom području povećana je i nezadovoljena potreba za socijalnim uslugama. Zato je cilj ovog projekta razviti i osnažiti kapacitete i radni potencijal 16 nezaposlenih, teže zapošljivih žena s područja Općine Dvor kako bi se dugoročno povećala njihova zapošljivost, posebno u sektoru socijalnih usluga i socijalnom poduzetništvu.</t>
  </si>
  <si>
    <t>UP.02.1.1.16.0199</t>
  </si>
  <si>
    <t>Zaželi i ostvari-faza III</t>
  </si>
  <si>
    <t>Grad Pleternica u partnerstvu sa Hrvatskim zavodom za zapošljavanje i Centrom za socijalnu skrb Požega projektom ˝Zaželi i ostvari–faza III˝ omogućava pristup zapošljavanju i tržištu rada 30 žena pripadnica ranjivih skupina s ciljem ublažavanja posljedica njihove nezaposlenosti. Pored zapošljavanja, projekt pridonosi poboljšanju kvalitete života min. 180 osoba starije životne dobi, kojima će se kroz pružanje konkretne pomoći u obavljanju svakodnevnih životnih aktivnosti osigurati dulji i kvalitetniji boravak u vlastitom domu. Projekt se provodi na području Grada Pleternice.</t>
  </si>
  <si>
    <t>UP.02.1.1.16.0200</t>
  </si>
  <si>
    <t>Podrška za sve II</t>
  </si>
  <si>
    <t xml:space="preserve">Predloženim projektom "Podrška za sve II" kojega provodi Razvojni europski centar inicijativa (RECI) u partnerstvu s HZZ Područni ured Šibenik CZSS Knin, omogućit će se pristup zapošljavanju i tržištu rada ženama pripadnicama ranjivih skupina, koje će pružati usluge pomoći u kući starijim osobama (krajnjim koristnicima projekta) na području Šibensko-kninske županije. Na ovaj način ublažit će se posljedice nezaposlenosti i rizika od siromaštva žena pripadnica ciljane skupine te ujedno potaknuti socijalnu uključenost i povećati razinu kvalitete života krajnjih korisnika. </t>
  </si>
  <si>
    <t>UP.02.1.1.16.0201</t>
  </si>
  <si>
    <t>Zajedno kroz život</t>
  </si>
  <si>
    <t xml:space="preserve">Karlovačka, Sisačko-moslavačka </t>
  </si>
  <si>
    <t>Cilj projekta zaposliti nezaposlene žene u nepovoljnom položaju na tržište rada kako bi se potaknula socijalna uključenost i povećala razina kvalitete života krajnjih korisnika. Projektne aktivnosti time podrazumijevaju borbu protiv siromaštva, doprinose smanjenju nezaposlenosti te doprinose prevenciji prerane institucionalizacije i poboljšavanju kvalitete života krajnjih korisnika operacije, osoba u starijoj životnoj dobi i/ili nemoćnih osoba pružajući im podršku u svakodnevnom životu.</t>
  </si>
  <si>
    <t>UP.02.1.1.16.0202</t>
  </si>
  <si>
    <t>Pomozimo danas za bolje sutra III</t>
  </si>
  <si>
    <t xml:space="preserve">Projektom "Pomozimo danas za bolje sutra III" u trajanju od 8 mjeseci, omogućit će se zapošljavanje žena pripadnica ciljane skupine (6 mjeseci) koje će starijim i/ili nemoćnim osobama (krajnjim korisnicima) s područja grada Knina te okolnih naselja pružati usluge pomoći u kući. Navedene usluge će značajno doprinijeti socijalnoj uključenosti i povećati kvalitetu života krajnjim korisnicima. </t>
  </si>
  <si>
    <t>UP.02.1.1.16.0203</t>
  </si>
  <si>
    <t>Cilj projekta je doprinijeti smanjenju nezaposlenosti i rizika od siromaštva 25 teže zapošljivih žena i žena s nižom i srednjom razinom obrazovanja,te potaknuti soc. uključenost i poboljšati kvalitetu života i osigurati izvanistitucionalnu skrb za najmanje 150 krajnjih korisnika na području Valpovštine. Ciljna skupina u projektu je 25 nezaposlenih žena, najviše srednja stručna sprema. Prednost pri zapošljavanju dat će se ženama koje pripadaju nekoj od ranjivih skupina kako je navedeno u Uputama za prijavitelje predmetnog natječaja.</t>
  </si>
  <si>
    <t>UP.02.1.1.16.0204</t>
  </si>
  <si>
    <t>Zaželi - za bolje sutra II</t>
  </si>
  <si>
    <t>Prema podatcima Hrvatskog zavoda za zapošljavanje u Požeško-slavonskoj županiji broj nezaposlenih osoba u travnju 2022. godine iznosio je 2.407, od toga je 1.538 žena. Struktura nezaposlenih žena prema razini obrazovanja u travnju 2022. godine je bila 80 osoba bez škole i nezavršena srednja škola, 341 osoba sa završenom srednjom školom, 930 osoba sa srednjom školom, 187 osoba visoko obrazovanih. a pogotovo dugotrajna nezaposlenost veliki su problem stanovništva naše županije, a tako i Grada Kutjeva. Broj nezaposlenih osoba na području Grada Kutjeva u travnju 2022. godine iznosi 166 osoba, a od toga više od polovice su žene njih 94, što iznosi 56,60% ukupnog broja zaposlenih. Od broja nezaposlenih žena, čak 55 žena je s najviše završenom srednjom školom, 17 žena sa završenim osnovnoškolskim obrazovanjem i 4 žene bez završene škole. Stopa registrirane nezaposlenosti u 2020. godini u Požeško-slavnoskoj županiji iznosi 12.9 % prema podatcima Državnpoga zavoda za statistiku. Prema razvrstavanju jedinica lokalne samouprave razvrstavaju prema indeksu razvijesnoti Grad Kutjevo pripada u III. skupinu. Projektom "Zaželi za bolje sutra II" odnosno programom zapošljavanja žena, želimo ostvariti cilj operacije,a to je omogućiti pristup zapošljavanju i tržištu rada ženama pripadnicama ranjivih skupina što rezultirq smanjenju nezaposlenosti te podrazumijeva borbu protiv siromaštva. Kroz projekt će se zaposliti 22 žene iz evidencije nezaposlenih osoba Hrvatskoga zavoda za zapošljavanje s naglaskom na teže zapošljive skupine, zapošljive skupine, prema dostupnim informacijama HZZ-a na području grada Kutjeva ima 94 nezaposlene žene, od toga njih 36 je starije od 50 godina i njih 31 dugotrajno nezaposlena ( u evidenciji HZZ PU Požega duže od 12 mjeseci). Uz zadovoljenje općeg cilja Poziva, a to je omogućiti pristup zapošljavanju i tržištu rada ženama pripadnicama ranjivih skupina te specifičnog cilja koji je osnažiti i unaprijediti radni potencijal teže zaposljivih žena...</t>
  </si>
  <si>
    <t>UP.02.1.1.16.0205</t>
  </si>
  <si>
    <t>Zaželi BnM</t>
  </si>
  <si>
    <t>Grad Biograd na Moru</t>
  </si>
  <si>
    <t>Projektom se omogućava zapošljavanje 9 žena s najviše srednjoškolskim obrazovanjem, koje se nalaze u nepovoljnom položaju na tržištu rada, a koje će pružati usluge potpore i podrške za 54 stare i nemoćne osobe s područja Grada Biograda na Moru i Općine Tkon, otoka Pašmana, gdje takve usluge nisu razvijene ili nedostaju, na razdoblje od 6 mjeseci. Na taj se način osigurava bolja kvaliteta života i smanjuje socijalna isključenost obje kategorije, ciljane skupine nezaposlenih žena te krajnjih korisnika, starih i nemoćnih osoba.</t>
  </si>
  <si>
    <t>UP.02.1.1.16.0206</t>
  </si>
  <si>
    <t>Briga o starim i nemoćnim osobama II</t>
  </si>
  <si>
    <t>Cilj projekta je omogućiti povećanje zapošljivosti na tržištu rada 10 nezaposlenih žena pripadnica ranjivih skupina kroz zapošljavanje u periodu</t>
  </si>
  <si>
    <t>UP.02.1.1.16.0207</t>
  </si>
  <si>
    <t>Zaželimo, možemo!</t>
  </si>
  <si>
    <t>Projektom zapošljavanja žene unaprijedit će se te osnažiti radni potencijal teže zapošljivih žena kroz zapošljavanje u lokalnoj zajednici, a s time smanjiti posljedice njihove nezaposlenosti te rizika od siromaštva dok će se ujedno povećati kvaliteta života te socijalna ukjlučenost krajnjih korisnika.</t>
  </si>
  <si>
    <t>UP.02.1.1.16.0208</t>
  </si>
  <si>
    <t>Zaželi - Nastavimo pružati i primati pomoć!</t>
  </si>
  <si>
    <t>Hrvatski Crveni križ, Općinsko društvo Crvenog križa Gračac</t>
  </si>
  <si>
    <t>Provedbom projekta ''Zaželi - Nastavimo pružati i primati pomoć! će se zaposliti 10 nezaposlenih žena, ukjlučujući dugotrajno nezaposlene te pružiti veću razinu socijalne usluge za najmanje 60 korisnika. Projekt će rezultirati višestrukim koristima za zajednicu od kojih su najznačajnije međugeneracijska solidarnost, socijalna ukjlučenost, smanjenje rizika od siromaštva i povećanje kvalitete života u Općini Gračac.</t>
  </si>
  <si>
    <t>UP.02.1.1.16.0209</t>
  </si>
  <si>
    <t>ZAŽELI za Općinu Stankovci</t>
  </si>
  <si>
    <t>Općina Stankovci</t>
  </si>
  <si>
    <t>Projektom ''ZAŽELI za Općinu Stankovci'' omogućiti će se pristup zapošljavanju i tržištu rada 10 žena pripadnica ranjivih skupina s područja Općine Stankovci i Zadarske županije te će se osnažiti i unaprijediti njihov radni potencijal i ublažiti posljedice njhove nezaposlenosti i rzika od siromaštva. Ujedno će se potaknuti socijana uljučenost i povećati razina kvalitete života 60 krajnjih korisnika, odnosno osoba starije životne dobi i osoba u nepovoljnom položaju koji će biti korisnici usluga pomoći.</t>
  </si>
  <si>
    <t>UP.02.1.1.16.0210</t>
  </si>
  <si>
    <t>Ražanac - moj dom +</t>
  </si>
  <si>
    <t>Projektom "Ražanac - moj dom +" zaposlit će se 10 nezaposlenih žena, sa otežanim pristupom na tržište rada, sa naglaskom na ranjive skupine, u periodu 6 mjeseci za pružanje potpore i podrške za minimalno 60 starijih i/ili nemoćnih osoba, te će tako izravno doprinijeti smanjenju siromaštva i socijalne isključenosti na području svih 8 naselja Općine Ražanac u ruralnom i teže dostupnom dijelu Zadarske županije.</t>
  </si>
  <si>
    <t>UP.02.1.1.16.0211</t>
  </si>
  <si>
    <t>Zajedno za njih III</t>
  </si>
  <si>
    <t>Predloženim projektom „Zajedno za njih III“, kojega provodi Općina Tribunj u partnerstvu s HZZ Područni ured Šibenik i CZSS Šibenik, omogućit će se pristup zapošljavanju i tržištu rada ženama pripadnicama ranjivih skupina, koje će pružati usluge pomoći u kući starijim osobama (krajnjim korisnicima projekta) na području Šibensko – kninske županije. Na ovaj način ublažit će se posljedice nezaposlenosti i rizika od siromaštva žena pripadnica ciljane skupine te ujedno potaknuti socijalnu uključenost i povećati razinu kvalitete života krajnjih korisnika.</t>
  </si>
  <si>
    <t>UP.02.1.1.16.0212</t>
  </si>
  <si>
    <t>Veliko srce Vrsi i Poljica</t>
  </si>
  <si>
    <t>Kroz projekt "Veliko srce Vrsi i Poljica" unaprijedit će se radni potencijal 10 teže zapošljivih žena na period od 6 mjeseci čime će postati konkurentnije na tržištu rada. Također, projektom će se doprinijeti socijalnom uključivanju 60 starijih osoba i osoba u nepovoljnom položaju s područja Općine Vrsi na način da će im zaposlene žene pružiti adekvatnu potrebnu pomoć u svakodnevnim aktivnostima, a projekt će trajati ukupno 8 mjeseci.</t>
  </si>
  <si>
    <t>UP.02.1.1.16.0214</t>
  </si>
  <si>
    <t>Zaželi u općini Kali</t>
  </si>
  <si>
    <t>Projektom "Zaželi u općini Kali" unaprijedit će se radni potencijal 13 teže zapošljivih žena kroz zapošljavanje na period od 6 mjeseci, čime će postati konkurentnije na tržištu rada. Također, doprinijet će se socijalnom uključivanju 78 starijih osoba u dobi od 65 godina i više i /ili nemoćnih osoba s područja otočkih općina Kali i Pašman na način da će im zaposlene žene pružiti adekvatnu potrebnu pomoć u svakodnevnim aktivnostima. Uz prijavitelja, Općinu Kali, partneri na projektu su Općina Pašman, HZZ-Područni ured Zadar i CZSS Zadar. Ukupno trajanje projekta je 8 mjeseci.</t>
  </si>
  <si>
    <t>UP.02.1.1.16.0215</t>
  </si>
  <si>
    <t>Otočka žena - faza II</t>
  </si>
  <si>
    <t>Projektom "Otočka žena - faza II" ojačat će se kompetencije i tržišna konkurentnost 9 nezaposlenih žena s najviše završenim srednjoškolskim</t>
  </si>
  <si>
    <t>UP.02.1.1.16.0216</t>
  </si>
  <si>
    <t>Pomozimo zajedno - II</t>
  </si>
  <si>
    <t>Projektom ćemo nezaposlenim ženama, pripadnicama ranjivih skupina želimo povećati mogućnost tržištu rada i njihovo zapošljavanje što ćemo postići kroz zapošljavanje 9 žena u lokalnoj zajednici, a ujedno osobama u nepovoljnom položaju kroz zapošljavanje žena osigurati potrebnu pomoć u svakodnevnom životu. Kroz projekt će biti zaposleno 9 žena koje će pružati usluge za najmanje 54 korisnika.</t>
  </si>
  <si>
    <t>UP.02.1.1.16.0217</t>
  </si>
  <si>
    <t>Žene pomažu za zajednicu Murter - Kornati</t>
  </si>
  <si>
    <t>Projektom „Žene pomažu za zajednicu Murter – Kornati“ zaposlit će se 9 nezaposlenih žena s najviše završenim srednjoškolskim obrazovanjem koje su prijavljene u evidenciju nezaposlenih HZZ-a, s ciljem smanjenja rizika od siromaštva te poboljšanja kvalitete života krajnjih korisnika projekta (54 osobe), odnosno osoba u starijoj životnoj dobi i/ili nemoćnih osoba pružajući im podršku u svakodnevnom životu. Projekt provodi općina Murter – Kornati na području svoje općine u trajanju od 8 mjeseci.</t>
  </si>
  <si>
    <t>UP.02.1.1.16.0218</t>
  </si>
  <si>
    <t>Zaželi "Korak naprijed" faza III</t>
  </si>
  <si>
    <t>Nezaposlenim osobama u nepovoljnom položaju prijeti veća vjerojatnost dugotrajne nezaposlenosti, a s time socijalna isključenosti i siromaštva. To za posljedicu može imati i negativne posljedice na mentalno zdravlje osobe. Kao sudionice ovih aktivnosti uključivati će se žene koje su u najnepovoljnijem položaju na tržištu rada, koje će brigom o starim i nemoćnima, poboljšati kvalitetu života krajnjih korisnika, a ujedno će se smanjit socijalna isključenost obje kategorije.</t>
  </si>
  <si>
    <t>UP.02.1.1.16.0219</t>
  </si>
  <si>
    <t>Zaželi za bolji Ervenik</t>
  </si>
  <si>
    <t>Projekt "Zaželi za bolji Ervenik" za svoj glavni cilj ima zapošljavanje 14 žena u lokalnoj zajednici žena, pripadnica ranjivih skupina, što će uz ublažavanje posljedica njihove nezaposlenosti i rizika od siromaštva i socijalne izoliranosti, potaknuti socijalnu uključenost, kako zaposlenih žena, tako i 84 krajnja korisnika, te na taj način utjecati na poboljšanje kvalitete životau zajednici.</t>
  </si>
  <si>
    <t>UP.02.1.1.16.0220</t>
  </si>
  <si>
    <t>Dajmo im nadu</t>
  </si>
  <si>
    <t>UDRUGA GLUHIH I NAGLUHIH ŠIBENSKO-KNINSKE ŽUPANIJE</t>
  </si>
  <si>
    <t>Projektom "Dajmo im nadu" kojega provodi Udruga gluhih i nagluhih ŠKŽ u partnerstvu s HZZ Područni ured Šobenik i CZSS Šibenik omogućiti će se pristup zapošljavanju i tržištu rada ženama pripadnicama ranjivih skupina (10), koje će pružati usluge pomoći u kući starijim osobama (60) na području grada Šibenika. Na ovaj način ublažiti će se posljedice nezaposlenosti i rizika od siromaštva žena pripadnica ciljane skupine te ujedno potaknuti socijalnu uključenost i povećati razinu kvalitete života krajnjih korisnika.</t>
  </si>
  <si>
    <t>UP.02.1.1.16.0221</t>
  </si>
  <si>
    <t>Ruka pomoći II</t>
  </si>
  <si>
    <t xml:space="preserve">Projekt "Ruka pomoći II" će omogućiti zapošljavanje 30 žena pripadnica ranjivih skupina čime će se ublažiti posljedice njihove nezaposlenosti te smanjiti rizik od siromaštva. Zapošljavanjem žena će se osigurati pomoć i podrška osobama starije životne dobi koji su u sustavu socijalne skrbi poznati kao posebno osjetljiva kategorija što će im omogućiti pravo na dostojanstvenu starost, poboljšanje kvalitete života, povećanu društvenu uključenost i sprječavanje prerane institucionalizacije. </t>
  </si>
  <si>
    <t>UP.02.1.1.16.0222</t>
  </si>
  <si>
    <t>Koračajmo skupa II</t>
  </si>
  <si>
    <t>Predloženim projektom „Koračajmo skupa II“, kojega provodi Udruga slijepih Šibensko – kninske županije u partnerstvu s HZZ Područni ured Šibenik, CZSS Šibenik, CZSS Drniš i CZSS Knin, omogućit će se pristup zapošljavanju i tržištu rada ženama pripadnicama ranjivih skupina, koje će pružati usluge pomoći u kući starijim osobama (krajnjim korisnicima projekta) na području Šibensko – kninske županije.</t>
  </si>
  <si>
    <t>UP.02.1.1.16.0223</t>
  </si>
  <si>
    <t>Naša zajednica-Naša Kuća</t>
  </si>
  <si>
    <t>Udruga "Naša Kuća"</t>
  </si>
  <si>
    <t xml:space="preserve">Projekt "Naša zajednica - Naša Kuća"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području općine Kistanje što će se ostvariti zapošljavanjem 18 žena iz ciljane skupine i odabirom 108 krajnjih korisnika kojima je potrebna usluga pomoći i podrške u svakodnevnom životu. </t>
  </si>
  <si>
    <t>UP.02.1.1.16.0224</t>
  </si>
  <si>
    <t>Zajedno u bolje sutra II</t>
  </si>
  <si>
    <t xml:space="preserve">Predloženim projektom "Zajedno u bolje sutra II", kojega provodi DMS ŠKŽ u partnerstvu s HZZ Područni ured Šibenik, CZSS Šibenik, CZSS Knin i CZSS Dniš, omogućit će se pristup zapošljavanju i tržištu rada ženama pripadnicama ranjihiv skupina, koje će pružati usluge pomoći u kući starijim osobama (krajnjim korisnicima projekta) na području Šibensko-kninske županije. Na ovaj način ublažit će se posljedice nezaposlenosti i rizika od siromaštva žena pripadnica ciljane skupine te ujedno potaknuti socijalnu uključenost i povećati razinu kvalitete života krajnjih korisnika. </t>
  </si>
  <si>
    <t>UP.02.1.1.16.0225</t>
  </si>
  <si>
    <t>Zapošljavanje žena za dobrobit zajednice-faza II</t>
  </si>
  <si>
    <t>Projektom „Zapošljavanje žena za dobrobit zajednice-faza II" povećava se radni potencijal 17 teže zapošljivih i nezaposlenih žena koje će se zaposliti i steći, ili unaprijediti, radno iskustvo na poslovima pružanja izvaninstitucionalne podrške i pomoći za 102 korisnika u 15 rubnih sela grada Šibenika.</t>
  </si>
  <si>
    <t>UP.02.1.1.16.0226</t>
  </si>
  <si>
    <t>Podrškom do zajedništva III</t>
  </si>
  <si>
    <t>Predloženim projektom „Podrškom do zajedništva III“, kojega provodi Udruga za obrazovanje i znanost „Scientia populo“ Knin u partnerstvu s HZZ Područni ured Šibenik, CZSS Šibenik i CZSS Knin, omogućit će se pristup zapošljavanju i tržištu rada ženama pripadnicama ranjivih skupina, koje će pružati usluge pomoći u kući starijim osobama (krajnjim korisnicima projekta) na području Šibensko – kninske županije.</t>
  </si>
  <si>
    <t>UP.02.1.1.16.0227</t>
  </si>
  <si>
    <t>Umirovljenici za umirovljenike</t>
  </si>
  <si>
    <t>Udruga umirovljenika grada Knina</t>
  </si>
  <si>
    <t>Projektom Umirovljenici za umirovljenike u trajanju od 7 mjeseci ostvariti će se zapošljavanje žena pripadnica ciljane skupine koje će pružati usluge potpore i podrške starijim i nemoćnim osobama (krajnjim korisnicima) s područja grada Knina i okolice</t>
  </si>
  <si>
    <t>UP.02.1.1.16.0228</t>
  </si>
  <si>
    <t>Pomoć zajednici - faza III</t>
  </si>
  <si>
    <t>Projekt "Pomoć zajednici- faza III"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širem području općine Biskupija, što će se ostvariti zapošljavanjem 30 žena iz ciljane skupine i odabirom 180 krajnjih korisnika kojima je potrebna usluga pomoći i podrške u svakodnevnom životu.</t>
  </si>
  <si>
    <t>UP.02.1.1.16.0229</t>
  </si>
  <si>
    <t>Pomoć žene nema cijene II</t>
  </si>
  <si>
    <t>Centar promocije volonterstva i pomoći ranjivim skupinama</t>
  </si>
  <si>
    <t>Cilj projekta je povećati zapošljivost teže zapošljivih žena uz povećanje razine kvalitete života starijih osoba i osoba u nepovoljnom položaju na području gradova Šibenika, Drniša i općina Primošten, Unešić. Kroz projekt će se zaposliti 30 teže zapošljivih žena na način da će skrbiti za minimalno 180 starijih osoba i osoba u nepovoljnom položaju.</t>
  </si>
  <si>
    <t>UP.02.1.1.16.0230</t>
  </si>
  <si>
    <t>Želim raditi II</t>
  </si>
  <si>
    <t>Projekt je usmjeren zapošljavanju 10 žena pripadnica ranjivih skupina kako bi im se omogućila financijska stabilnost u razdoblju trajanja projekta. Projektom se povećava kvaliteta života i vaninstitucionalna skrb za 60 starijih i nemoćnih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povećava socijalna uključenost i kvaliteta života krajnjih korisnika.</t>
  </si>
  <si>
    <t>UP.02.1.1.16.0231</t>
  </si>
  <si>
    <t>Zaželi u Općini Bistra II</t>
  </si>
  <si>
    <t>Projekt "Zaželi u Općini Bistra II" uključuje ciljanu skupinu odnosno 9 nezaposlenih žena, pripadnice ranjivih skupina te žene starije od 50 g. s najviše srednjoškolskim obrazovanjem, te 54 krajnja korisnika odnosno starije osobe i osobe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</si>
  <si>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UP.02.1.1.16.0232</t>
  </si>
  <si>
    <t>Dobro je činiti dobro</t>
  </si>
  <si>
    <t>Općina Oriovac</t>
  </si>
  <si>
    <t>Cilj projekta je zaposliti i osnažiti žene (30) pripadnice ranjivih skupina na ruralnom području općine Oriovac, olakšati im pristup tržištu rada, te njihovim zapošljavanjem i pružanjem usluga krajnjim korisnicima socijalno uključiti obje kategorije.</t>
  </si>
  <si>
    <t>UP.02.1.1.16.0234</t>
  </si>
  <si>
    <t>Zajedno srcem II</t>
  </si>
  <si>
    <t>Udruga Zdrav život Slavonski Brod</t>
  </si>
  <si>
    <t>Projekt "Zajedno srcem II" koji provodi Udruga Zdrav život Slavonski Brod u suradnji s partnerima, zapošljava 20 žena pripadnica ranjivih skupina te pruža potporu i podršku za 120 starijih/nemoćnih osoba. Cilj projekta je zaposliti teže zapošljive žene, vratiti ih u radno aktivnu populaciju, unaprijediti njihov radni potencijal i osnažiti ih za tržište rada te pružanjem potpore i podrške povećati razinu kvalitete života i socijalnu uključenost osoba starije dobi i nemoćnih osoba.</t>
  </si>
  <si>
    <t>UP.02.1.1.16.0235</t>
  </si>
  <si>
    <t>Zaželi posao - Čini dobro 2022</t>
  </si>
  <si>
    <t>Projektom će se omogućit pripadnicama ranjivih skupina pristup tržištu rada i zapošljavanje. Zapošljavanjem 20 žena ostvarit će se podrška za minimalno 140 krajnjih korisnika koji su također u nepovoljnom položaju glede životnog standarda, socijalne isključenosti te opasnosti od institucionalizacije. Projekt se provodi na području Požeško–slavonske županije u suradnji s dva partnera. Projektom će se pokazati ekonomska i socijalna dobrobit Poziva „Zaželi“ te će se to kolektivno iskustvo, pozitivno odraziti na poboljšanju politika prema statusu žena na tržištu rada.</t>
  </si>
  <si>
    <t>UP.02.1.1.16.0236</t>
  </si>
  <si>
    <t>Mislimo na njih III</t>
  </si>
  <si>
    <t>Hrvatski Crveni Križ, Gradsko društvo Crvenog križa Šibenik</t>
  </si>
  <si>
    <t>Projektom „Mislimo na njih III“, kojega provodi Gradsko društvo Crvenog križa Šibenik u partnerstvu s HZZ Područni ured Šibenik i CZSS Šibenik, omogućit će se pristup zapošljavanju i tržištu rada ženama pripadnicama ranjivih skupina, koje će pružati usluge pomoći u kući starijim osobama (krajnjim korisnicima projekta) na području grada Šibenika. Na ovaj način ublažit će se posljedice nezaposlenosti i rizika od siromaštva žena pripadnica ciljane skupine te ujedno potaknuti socijalnu uključenost i povećati razinu kvalitete života krajnjih korisnika.</t>
  </si>
  <si>
    <t>UP.02.1.1.16.0237</t>
  </si>
  <si>
    <t>Čarobni zaželi II</t>
  </si>
  <si>
    <t>Osnovni cilj projekta je uključivanje žena u nepovoljnom položaju sa područja grada Knina na tržište rada. Projekt će trajati 8 mjeseci, dok će žene biti zaposlene 6 mjeseci. a područje provedbe će biti u gradu Kninu. Ciljanu skupinu će činiti 9 nezaposlenih žena s najviše završenim SSS koje su prijavljene u evidenciju nezaposlenih HZZa s naglaskom na teže zapošljive skupine u lokalnoj zajednici. One će biti zadužene za 54 koisnika kroz potporu i podršku starijim osobama i osobama u nepovoljnom položaju.</t>
  </si>
  <si>
    <t>UP.02.1.1.16.0238</t>
  </si>
  <si>
    <t>Aduro žena 2</t>
  </si>
  <si>
    <t>Projektom "Aduro žena 2" povećat će se radni potencijal 25 teže zapošljivih i nezaposlenih žena koje će se zaposliti, steći ali i unaprijediti radno iskostvo na poslovima pružanja izvaninstitucionalne podrške i pomoći za 150 krajnjih korisnika na području općina Biskupije, Civljana i Kijeva te grada Knina.</t>
  </si>
  <si>
    <t>UP.02.1.1.16.0239</t>
  </si>
  <si>
    <t>Žene humanosti 2</t>
  </si>
  <si>
    <t>Projektom "Žene humanosti 2" povećat će se radni potencijal 25 teže zapošljivih i nezaposlenih žena koje će se zaposliti, steći ali i unaprijediti radno iskustvo na poslovima pružanja izvaninstitucionalne podrške i pomoći za 150 krajnjih korisnika na području grada Knina te oklonih mjesta - Golubić, Strmica, Plavno, Oćestovo i Žagrović.</t>
  </si>
  <si>
    <t>UP.02.1.1.16.0240</t>
  </si>
  <si>
    <t>RADIMO I POMAŽEMO</t>
  </si>
  <si>
    <t>Općina Nova Kapela</t>
  </si>
  <si>
    <t>Cilj projekta je zaposliti i osnažiti žene (30) pripadnice ranjivih i teže zapošljivih skupina na ruralnom području općine Nova Kapela, olakšati im pristup tržištu rada, te njihovim zspošljavsnjem i pružanjem usluga krajnjim korisnicima socijalno uključiti obje kategorije.</t>
  </si>
  <si>
    <t>UP.02.1.1.16.0241</t>
  </si>
  <si>
    <t>Zaželi - radi i ostvari u Valpovu III</t>
  </si>
  <si>
    <t>Cilj projekta je ublažiti posljedice nezaposlenosti i doprinijeti smanjenju rizika od siromaštva 30 teže zapošljivih žena i žena s nižom razinom obrazovanja te potaknuti socijalnu uključenost i povećati razinu kvalitete života 180 krajnjih korisnika u Gradu Valpovu. Ciljna skupina u projektu je 30 nezaposlenih žena, najviše srednja stručna sprema. Prednost pri zapošljavanju dat će se ženama koje pripadaju nekoj od ranjivih skupina kako je navedeno u Uputama za prijavitelje.</t>
  </si>
  <si>
    <t>UP.02.1.1.16.0242</t>
  </si>
  <si>
    <t>ZAŽELI FAZA III - program zapošljavanja žena na području Općine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</si>
  <si>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</si>
  <si>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UP.02.1.1.16.0244</t>
  </si>
  <si>
    <t>Zaželi za Petrijanec – faza III</t>
  </si>
  <si>
    <t>Projektom će se zaposliti 11 žena-pripadnica teže zapošljive/ranjive skupine žena s najviše završenim srednjoškolskim obrazovanjem. Ujedno projekt doprinosi borbi protiv siromaštva te prevenciji prerane institucionalizacije i poboljšanju kvalitete života za minimalno 66 osoba starije životne dobi i osoba u nepovoljnom položaju s područja općine Petrijanec kojima se pruža potpora i podrška u svakodnevnom životu.</t>
  </si>
  <si>
    <t>UP.02.1.1.16.0245</t>
  </si>
  <si>
    <t>Zaželi u Otočcu</t>
  </si>
  <si>
    <t>Cilj Projekta je povećanje socijalne uključenosti starijih i nemoćnih osoba u društvo te smanjenje siromaštva zapošljavanjem osoba.Specifični cilj je povećanje zaposlenosti 15 teže zapošljivih žena i socijalna uključenost starijih osoba na području Grada Otočca.Ciljne skupine će pomoći najmanje 90 krajnjim korisnicima tj. starijim i nemoćnim osobama koji su slabijeg imovinskog stanja te osobama sa invaliditetom i bolesnim osobama povećanjem razine kvalitete života, duljim i kvalitetniji boravkom u vlastitom domu.</t>
  </si>
  <si>
    <t>UP.02.1.1.16.0246</t>
  </si>
  <si>
    <t>Zaželi - Program zapošljavanja žena na području Grada Senja- faza III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</si>
  <si>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i srednjom razinom obrazovanja, koje će svojim radom kroz pružanje pomoći u kućanstvu krajnjim korisnicima povećati njihovu kvalitetu života i smanjiti potrebe za institucionalnom skrbi.</t>
  </si>
  <si>
    <t>UP.02.1.1.16.0247</t>
  </si>
  <si>
    <t>Pomoć u kući za nemoćne</t>
  </si>
  <si>
    <t>Patria Sinj</t>
  </si>
  <si>
    <t>Osnovni cilj projekta je uključivanje žena u nepovoljnom položaju sa područja Cetinske krajine na tržište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korisnika kroz potporu i podršku starijim osobama i osobama u nepovoljnom položaju.</t>
  </si>
  <si>
    <t>UP.02.1.1.16.0248</t>
  </si>
  <si>
    <t>ADRA Hrvatska, Adventistička agencija za pomoć i razvoj</t>
  </si>
  <si>
    <t>Projekt ima za cilj zapošljavanje 12 žena s najviše završenom srednjom školom s područja grada Gline koje će pružati podršku i pomoć u kući i tako povećati kvalitetu života 72 krajnja korisnika. Projektne aktivnosti podrazumijevaju pridonose borbi protiv siromaštva i nezaposlenosti te prevenciji prerane institucionalizacije te poboljšava kvalitetu života krajnjih korisnika.</t>
  </si>
  <si>
    <t>UP.02.1.1.16.0250</t>
  </si>
  <si>
    <t>Zaposlena žena osnažena žena III</t>
  </si>
  <si>
    <t>Tijekom projekta zaposlit ćemo nezaposlene žene u nepovoljnom položaju, time ih ekonomski i socijalno osnažiti, unaprijediti njihov radni</t>
  </si>
  <si>
    <t>UP.02.1.1.16.0251</t>
  </si>
  <si>
    <t>Briga za bližnje 2</t>
  </si>
  <si>
    <t>Projektom će se omogućiti pristup zapošljavanju i tržištu rada za 15 žena pripadnica ranjivih skupina (ZG, Sisak i Zagrebačka županija) te će se osnažiti i unaprijediti radni potencijal teže zapošljivih žena s nižom i srednjom razinom obrazovanja zapošljavanjem u lokalnoj zajednici, koje će ublažiti posljedice njihove nezaposlenosti i rizika od siromaštva te ujedno potaknuti socijalnu uključenost i povećati razinu kvalitete života najmanje 90 krajnjih korisnika(starijih i/ili nemoćnih osoba).</t>
  </si>
  <si>
    <t>UP.02.1.1.16.0252</t>
  </si>
  <si>
    <t>Pomoć na dlanu - faza 3</t>
  </si>
  <si>
    <t xml:space="preserve">Projektom "Pomoć na dlanu-faza III" u trajanju od 8 mjeseci ostvarit će se zapošljavanje 9 žena pripadnica ciljane skupine na period od 6 mjeseci, koje će pružati usluge potpore i podrške starijim i nemoćnim osobama (krajnjim korisnicima) s područja grada Zagreba. Osim pružene usluge povećat će se konkurentnost pripadnica ciljane skupine na tržištu rada što će olakšati proces zaposlenja po završetku projekta. </t>
  </si>
  <si>
    <t>UP.02.1.1.16.0253</t>
  </si>
  <si>
    <t>ŽeŽa Ide Dalje</t>
  </si>
  <si>
    <t>ŽeŽa Ide Dalje nastavak je projekta provedenog u Fazi II programa Zaželi. Provodi se u ŠKŽ i u SDŽ. Kroz projekt će se zaposliti 18 nezaposlenih žena koje će skrbiti o najmanje 108 krajnjih korisnika-starijih i nemoćnih osoba koje žive u vlastitim domovima. Ciljevi projekta su smanjiti socijalnu isključenost nezaposlenih žena i krajnjih korisnika; omogućiti pristup tržištu rada nezaposlenim i teže zapošljivim ženama pripadnicama ranjivih skupina zapošljavanjem u LZ te povećati razinu kvalitete života krajnjih korisnika i spriječiti njihovu institucionalizaciju.</t>
  </si>
  <si>
    <t>UP.02.1.1.16.0255</t>
  </si>
  <si>
    <t>Inovativni i inkluzivni načini socijalnog uključivanja</t>
  </si>
  <si>
    <t>Sisačko-moslavačka, Bjelovarsko-bilogorska, Brodsko-posavska, Grad Zagreb</t>
  </si>
  <si>
    <t>Cilj projekta je smanjiti rizik od siromaštva za ranjive skupine, žene starije životne dobi i žene s invaliditetom kroz zapošljavanje istih, te povećati pristup kvalitetnoj izvaninstitucionalnoj socijalnoj usluzi pomoći u kući. Kroz projekt osigurat će se bolju socio-ekonomsku situaciju za 15 teže zapošljivih žena s područja Grada Zagreba, Sisačko-moslavačke, Brodsko-posavske i Bjelovarsko-bilogorske županije koje će pružanjem usluge pomoći u kuću doprinijeti boljoj kvaliteti života za 90 krajnjih korisnika starije životne dobi.</t>
  </si>
  <si>
    <t>UP.02.1.1.16.0256</t>
  </si>
  <si>
    <t>Zaželi dobro bližnjemu 2</t>
  </si>
  <si>
    <t>Provedbom projekta se doprinosi poboljšanju kvalitete života svih dionika projekta koji spadaju u najranjivije i najugroženije društvene skupine. Projekt doprinosi Općem i Specifičnom cilju Poziva jer je usmjeren na zapošljavanje 10 prethodno nezaposlene pripadnice ranjivih skupina koje će pružati uslugu pomoći u kući i podrške za minimalno 60 krajnjih korisnika koji su starije osobe ili osobe u nepovoljnom položaju.</t>
  </si>
  <si>
    <t>UP.02.1.1.16.0257</t>
  </si>
  <si>
    <t>Pomozi, Zaposli, Usreći III</t>
  </si>
  <si>
    <t>Nezaposlene žene čine 65% ukupnog br. nezaposlenih osoba na području GP. U namjeri smanjenja postotka nezaposlenih žena, osmišljen je projekt s ciljem osnaživanja i unapređivanja radnog potencijala teže zapošljivih žena s nižom i srednjom razinom obrazovanja, osigura njihovo zapošljavanje te istovremeno poveća razinu kvalitete života starijihi/ili nemoćnih osoba. Ciljane skupine su nezaposlene žene s najviše završenim srednjoškolskim obrazovanjem koje su prijavljene u evidenciji nezaposlenih HZZ s naglaskom na teže zapošljive/ranjive skupine. Cilj nam je ojačati ulogu žene u obitelji i zajednici.</t>
  </si>
  <si>
    <t>UP.02.1.1.16.0258</t>
  </si>
  <si>
    <t>Pomažimo bližnjima</t>
  </si>
  <si>
    <t>Cilj projekta je povećati zapošljivost teže zapošljivih žena uz povećanje razine kvalitete života starijih osoba i osoba u nepovoljnom položaju na području Grada Zagreba i Vukovarsko – srijemske županije (Grad Vukovar). Kroz projekt će se zaposliti 30 teže zapošljivih žena na način da će skrbiti za minimalno 180 starijih osoba i osoba u nepovoljnom položaju.</t>
  </si>
  <si>
    <t>UP.02.1.1.16.0259</t>
  </si>
  <si>
    <t>Zaželi za OSI II</t>
  </si>
  <si>
    <t>Kroz projekt "Zaželi za OSI II", u trajanju od 8 mjeseci, na 6 mjeseci bit će zaposleno 9 žena, pripadnica ciljne skupine, koje će pružati uslugu podrške i pomoći starijim i nemoćnim osobama, posebice OSI s područja Varaždinske županije</t>
  </si>
  <si>
    <t>UP.02.1.1.16.0260</t>
  </si>
  <si>
    <t>Zaželi-želim više</t>
  </si>
  <si>
    <t xml:space="preserve">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iskustvom biti će lakše konkurentnije na tržištu rada. Broj osoba treće životne dobi svakim danom je sve veći, te zanimanja koja uključuju njegu i skrb istih postaju sve traženija na tržištu rada. </t>
  </si>
  <si>
    <t>UP.02.1.1.16.0262</t>
  </si>
  <si>
    <t>Želim raditi, želim pomoći - faza III</t>
  </si>
  <si>
    <t>Projektom će se unaprijediti radni potencijal te komptencije 30 nezaposlenih žena s područja grada Novske koje obuhvaća 23 ruralna naselja. Pripadnice ciljane skupine nailaze na niz poteškoća prilikom zapošljavanja, pa će im se kroz ovaj projekt omogućiti stjecanje radnog iskustva. pružanjem usluga podrške u svakodnevnom životu za 180 starijih i nemoćnih osoba s područja Novske, poboljšat će se kvaliteta njihova života, ublažiti siromaštvo i isključenost. Nositelj projekta je Grad Novska, a partneri su Hrvatski zavod za zapošljavanje Područni ured Kutina i Centar za socijalnu skrb Novska.</t>
  </si>
  <si>
    <t>UP.02.1.1.16.0263</t>
  </si>
  <si>
    <t>Dostojanstveno stariti</t>
  </si>
  <si>
    <t>Projektom se zapošljava 30 žena (ciljnih skupina) u više županija u kojima udruge prijavitelja i partnera aktivno djeluju i provode aktivnosti. Projekt doprinosi smanjenju nezaposlenosti, borbi protiv siromaštva, prevenciji prerane institucionalizacije i poboljšanju kvalitete života krajnjih korisnika operacije. Žene ciljnih skupina su teže zapošljive žene koje imaju nižu i srednju razinu onrazovanja, a prednost u zapošljavanju daje se pripadnicama ranjive skupine (primjerice žene od 50 i više godina, osobe s invaliditetom i sl.).</t>
  </si>
  <si>
    <t>UP.02.1.1.16.0264</t>
  </si>
  <si>
    <t>Aktiviraj se i pomozi 2</t>
  </si>
  <si>
    <t>Naziv projekta: "Aktiviraj se i pomozi 2" Cilj: Uključivanje žena u nepovoljnom položaju na tržište rada, te poboljšavanje kvalitete života krajnjih korisnika na području grada Novske. Nositelj: HCK, Gradsko društvo Crvenog križa Novska. Partneri: HZZ, PU Kutina i CZSS Novska. Trajanje: 8 mjeseci. Broj zaposlenih žena: 20. Minimalan broj korisnika: 120. Ukupna vrijednost: 988.800,00 kn. -Element1- Zapošljavanje žena iz ciljane skupine u svrhu potpore i podrške starijim i/ili nemoćnim osobama s isporukom mjesečnih paketa = -ElementV- Promidžba i vidljivost = 28.800,00 kn</t>
  </si>
  <si>
    <t>UP.02.1.1.16.0265</t>
  </si>
  <si>
    <t>Pomoć starijim i nemoćnim-pomoć zajednici faza III</t>
  </si>
  <si>
    <t>Ovim projektom osnažit će se i unaprijediti radni potencijal 10 teže zapošljivih žena s nižom razinom obrazovanja na području Općine Donji Lapac kroz njihovo zapošljavanje u lokalnoj zajednici koje će ublažiti posljedice njihove nezaposlenosti i rizika od siromaštva, te ujedno potaknuti socijalnu uključenost i povećati razinu kvalitete života krajnjih korisnika tj.starijih i nemoćnih na području Općine Donji Lapac.Udruga ima dugogodišnje iskustvo u provođenju projekta pomoći starijim i nemoćnim,kao i stručno osoblje i neophodnu opremu.</t>
  </si>
  <si>
    <t>UP.02.1.1.16.0266</t>
  </si>
  <si>
    <t>Zaželi u Općini Koška - Faza III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</si>
  <si>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se neminovno utjecati na smanjenje broja nezaposlenih, ali i na smanjenje institucionalizacije starijih i nemoćnih osoba.</t>
  </si>
  <si>
    <t>UP.02.1.1.16.0268</t>
  </si>
  <si>
    <t>Brinemo za najbliže</t>
  </si>
  <si>
    <t>Zadarska, Splitsko-dalmatinska</t>
  </si>
  <si>
    <t>Ovim projektom planira se zaposliti 30 nezaposlenih žena u nepovoljnom položaju na tržište rada kako bi se potaknula socijalna uključenost i povećala razina kvalitete života krajnjih korisnika.</t>
  </si>
  <si>
    <t>UP.02.1.1.16.0269</t>
  </si>
  <si>
    <t>Zaposli-Osnaži-Pomozi, ZOP</t>
  </si>
  <si>
    <t>Cilj projekta je uključivanje nezaposlenih pripadnica ranjivih skupina na tržište rada Varaždinske županije uz stjecanje novih znanja i iskustava što će doprinijeti njihovoj socijalnoj integraciji i budućem zapošljavanju te ublažiti posljedice njihovoj nezaposlenosti i rizik od siromaštva. Uz ostvarenje glavnog cilja projekt će doprinijeti smanjenju socijalne isključenosti i povećanju kvalitete života krajnjih korisnika (starije osobe i osobe u nepovoljnom položaju) u ruralnim područjima Varaždinske županije.</t>
  </si>
  <si>
    <t>UP.02.1.1.16.0270</t>
  </si>
  <si>
    <t>Gradimo svijet zajedno</t>
  </si>
  <si>
    <t>Hrvatski proeduka centar</t>
  </si>
  <si>
    <t>Projekt promiče socijalnu uključenost i smanjenje siromaštva jer aktivnosti projekta uključuju zapošljavanje 30 žena koje su u nepovoljnom položaju na tržištu rada te socijalnom uključivanju 180 krajnjih korisnika – starijih osoba i osoba u nepovoljnom položaju (na području Zagrebačke županije, Grada Zagreba i Šibensko - kninske županije) čime će se poboljšati kvaliteta njihovog života, a ujedno se smanjiti socijalna isključenost obje skupine.</t>
  </si>
  <si>
    <t>UP.02.1.1.16.0271</t>
  </si>
  <si>
    <t>Novi početak, faza III</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</si>
  <si>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neispunjavaju osnovne životne potrebe.Ovaj program će pomoći njihovu neovisnost i rad na prevenciji institucionalizacije.</t>
  </si>
  <si>
    <t>UP.02.1.1.16.0272</t>
  </si>
  <si>
    <t>Zaželi pomoć u kući - Osnaživanje i aktiviranje žena na tržištu rada, faza III</t>
  </si>
  <si>
    <t xml:space="preserve">Zapošljavanjem u lokalnoj zajednici osnažit će se i unaprijediti radni potencijal 30 teže zapošljivih žena s nižom i srednjom razinom obrazovanja s područja Osječko-baranjske županije kako bi se ublažile posljedice njihove nezaposlenosti i rizika od siromaštva te ujedno potaknuti socijalnu uključenost i povećati razinu kvalitete života i 180 krajnjih korisnika s podrućja općina Antunovac, Draž i Vladislavci te grada Belog Manastira. </t>
  </si>
  <si>
    <t>UP.02.1.1.16.0273</t>
  </si>
  <si>
    <t>Zapošljavanjem žena pomognimo Zagori - III faza</t>
  </si>
  <si>
    <t>Projektom "Zapošljavanjem žena pomognimo Zagori - faza III" planira se zaposlenje 20 teže zapošljivih žena s niskom razinom obrazovanja, a najviše srednjoškolskim obrazovanjem, u lokalnoj zajednicišto će za posljedicu imati jačanje njihovog samopouzdanja, neovisnosti te smanjenje rizika od siromaštva te će ujedno doprinijeti socijalnoj uključenosti i poboljšanju kvalitete života minimalno 120 krajnjih korisnika s područja općine Unešić. Projekt će provoditi općina Unešić u trajanju od 8 mjeeci.</t>
  </si>
  <si>
    <t>UP.02.1.1.16.0274</t>
  </si>
  <si>
    <t>Podrška potrebitima na području općine Pirovac II</t>
  </si>
  <si>
    <t xml:space="preserve">Projektom će se zaposliti 10 žena pripadnica ciljne skupine projekta, koje će se pružati usluge potpore i podrške starijim i nemoćnim osobama krajnjim korisnicima (60) s područja općine Pirovac. Projekt će pridonijeti poboljšanju životnih uvjeta najranjivijih skupina i njihovih obitelji i nezaposlenih žena. </t>
  </si>
  <si>
    <t>UP.02.1.1.16.0275</t>
  </si>
  <si>
    <t>Zaželi bolji život u općini Vladislavci 3</t>
  </si>
  <si>
    <t>Kroz program bi se zaposlilo 33 žene koje se nalaze u nepovoljnom položajuna tržištu rada sa zadatkom d an apodručju općine skrbe o starijima i nemoćnima u u groženim kućanstvima.Time bi se utjecalo, kako na poticanju zapošljavanju posebnih skupina nezaposl.žena i žena s najviše završenim srednješkolskim obrazovanjem, tako i na poboljšanju životnih uvjeta starijih koji se teško skrbe o sebi i vlastitom domaćinstvu.</t>
  </si>
  <si>
    <t>UP.02.1.1.16.0276</t>
  </si>
  <si>
    <t>Projekt zapošljavanja žena kroz pomoć starijima i nemoćnima III</t>
  </si>
  <si>
    <t xml:space="preserve">Cilj projektnog prijedloga je zaposliti 25 žena pripadnica ciljane skupine niže razine obrazovanja na području općine Ivankovo na poslovima brige za 150 starijih i nemoćnih osoba. Projektnim aktivnostima će se ciljanoj skupini unaprijediti radni potencijal i pristup tržištu rada te im osigurati osjećaj veće vrijednosti kroz zaposlenje, a krajnjim korisnicima omogućiti socijalno uključenje i podizanje razine kvalitete života. </t>
  </si>
  <si>
    <t>UP.02.1.1.16.0277</t>
  </si>
  <si>
    <t>Budimo im podrška III</t>
  </si>
  <si>
    <t>Predloženim projektom „Budimo im podrška III“, kojega provodi Grad Skradin u partnerstvu s HZZ Područni ured Šibenik i CZSS Šibenik, omogućit će se pristup zapošljavanju i tržištu rada ženama pripadnicama ranjivih skupina, koje će pružati usluge pomoći u kući starijim osobama (krajnjim korisnicima projekta) na području grada Skradina. Na ovaj način ublažit će se posljedice nezaposlenosti i rizika od siromaštva žena pripadnica ciljane skupine te ujedno potaknuti socijalnu uključenost i povećati razinu kvalitete života krajnjih korisnika.</t>
  </si>
  <si>
    <t>UP.02.1.1.16.0278</t>
  </si>
  <si>
    <t>Projekt se promiče socijalna uključenost i smanjenje siromaštva jer aktivnosti projekta uključuju zapošljavanje 30 žena koje su u nepovoljnom položaju na tržištu rada te socijalnom uključivanju 180 krajnjih korisnika – starijih osoba i osoba u nepovoljnom položaju čime će se poboljšati kvaliteta njihovog života, a ujedno se smanjiti socijalna isključenost obje skupine.</t>
  </si>
  <si>
    <t>UP.02.1.1.16.0280</t>
  </si>
  <si>
    <t>Svijet potpore II</t>
  </si>
  <si>
    <t>Predloženim projektom „Svijet potpore II“, kojega provodi Udruga „Svijet kvalitete“ u partnerstvu s HZZ Područni ured Šibenik i CZSS Šibenik,</t>
  </si>
  <si>
    <t>UP.02.1.1.16.0281</t>
  </si>
  <si>
    <t>Zaželi - Možemo sve</t>
  </si>
  <si>
    <t>Društvo multiple skleroze Požeško-slavonske županije</t>
  </si>
  <si>
    <t>Nezaposlenost je u većini članica EU najvažniji čimbenik koji pridonosi siromaštvu i socijalnoj isključenosti. Visoka stopa nezaposlenosti dodatno pojačava ionako nepovoljan položaj pripadnica ranjivih skupina koje veoma teško pronalaze posao. Kroz projekt će se pripadnice ranjivih skupina aktivirati, zaposliti, steći nova znanja, iskustva i vještine te tako postati konkurentnija na tržištu rada, a krajnjim korisnicima omogućit će se kvalitetniji život te smanjiti socijalna isključenost.</t>
  </si>
  <si>
    <t>UP.02.1.1.16.0283</t>
  </si>
  <si>
    <t>Aktivne u zajednici - faza III</t>
  </si>
  <si>
    <t>Projektom će se zaposliti 15 teže zapošljivih žena i žena s najviše završenim srednjoškolskim obrazovanjem u lokalnoj zajednici, odnosno u općini Štitar na poslovima pružanja potpore i podrške za starije osobe i osobe u nepovoljnom položaju čime će se doprinijeti socijalnoj uključenosti i podizanju kvalitete života najmanje 90 krajnjih korisnika projekta.</t>
  </si>
  <si>
    <t>UP.02.1.1.16.0284</t>
  </si>
  <si>
    <t>Povećanje kvalitete života osoba u nepovoljnom položaju u lokalnoj zajednici – faza III</t>
  </si>
  <si>
    <t>Cilj projekta je povećati kvalitetu života stanovnicima starijim od 65 godina s područja općine Staro Petrovo Selo kroz pružanje usluge pomoći u kući. Pomoć u kući ostvarit će 90 najpotrebijih. Kroz projekt će se također zaposliti 15 educiranih njegovateljica koje pripadaju skupini osoba u riziku. Na taj način spriječit će se socijalna isključenost dviju najugroženijih skupina na području općine SPS i mogućiti im se dostojanstven život kakav zaslužuju.</t>
  </si>
  <si>
    <t>UP.02.1.1.16.0285</t>
  </si>
  <si>
    <t>Zaželi posao, pruži pomoć! - faza II</t>
  </si>
  <si>
    <t>Projekt Udruge Ruka podrške"Zaželi posao, pruži pomoć! - faza II" u suradnji sa projektnim partnerima dizajniran je s ciljem olakšavanja pristupa tržištu rada ženama pripadnicama ranjivih skupina. Projektom se planira zapošljavanje 30 žena na području općina Velika i Kaptol u Požeško-slavonskoj županiji koje će pružati svakodnevnu pomoć u kući za najmanje 180 korisnika-starijih i nemoćnih osoba. Ukupna prihvatljivi troškovi: 1.473.950,00 kn Trajanje projekta: 8 mjeseci</t>
  </si>
  <si>
    <t>UP.02.1.1.16.0286</t>
  </si>
  <si>
    <t>Zaželi pomoć za starije osobe u Donjem Miholjcu II</t>
  </si>
  <si>
    <t>Projekt će u svrhu socijalne integracije, smanjenja nezaposlenosti i rizika od siromaštva obuhvatiti zapošljavanje 15 žena u evidenciji HZZ sa najvišom razinom srednjoškolskog obrazovanja tijekom 6 mjeseci. Žene će biti zaposlene na poslovima podrške starim osobama i osobama u nepovoljnom položaju s ciljem pružanja podrške u svakodnevnim aktivnostima, socijalnom uključivanju i poboljšanju kvalitete života krajnjih korisnika.</t>
  </si>
  <si>
    <t>UP.02.1.1.16.0287</t>
  </si>
  <si>
    <t>Žene zajedno - za bolju budućnost zajednice</t>
  </si>
  <si>
    <t>Projektom zapošljavamo žene na području grada Donji Miholjac i susjednih općina. Pripadnice ciljane skupine radnim iskustvom nakon projekta postat će konkurentnije na tržitu rada. Zapošljavanjem žena starije životne dobi i ranjivih skupina želimo podići svijest javnosti te poticati na trend zapošljavanja takvih skupina. Ciljne skupine koje će biti obuhvaćene projektnim aktivnostima su: Nezaposlene žene s najviše završenim srednješkolskim obrazovanjem koje su prijavljene u evidenciju nezaposlenih HZZ-a, s naglaskom na starije od 50 godina i ostale pripadnice ranjivih skupina.</t>
  </si>
  <si>
    <t>UP.02.1.1.16.0288</t>
  </si>
  <si>
    <t>Udruga matice umirovljenika Petrijevci</t>
  </si>
  <si>
    <t>Svrha projekta je ublažiti posljedice nezaposlenosti i doprinijeti smanjenju rizika od siromaštva 25 teže zapošljivih žena i žena s nižom razinom obrazovanja, te potaknuti socijalnu uključenost i povećati razinu kvalitete života 150 krajnjih korisnika na području provedbe projekta u Osječko-baranjskoj županiji. Ciljna skupina u projektu je 25 nezaposlenih žena, najviše srednja stručna sprema. Prednost pri zapošljavanju dat će se ženama koje pripadaju nekoj od ranjivih skupina sukladno UZP. Ukupna vrijednost projekta je 1.235.100,00 HRK.</t>
  </si>
  <si>
    <t>UP.02.1.1.16.0289</t>
  </si>
  <si>
    <t>Snažne žene II</t>
  </si>
  <si>
    <t>Svrha projekta je ublažiti posljedice nezaposlenosti i doprinijeti smanjenju rizika od siromaštva 25 teže zapošljivih žena i žena s najviše završenim srednjoškolskim obrazovanjem, te potaknuti socijalnu uključenost i povećati razinu kvalitete života 150 krajnjih korisnika na području OBŽ. Ciljna skupina u projektu je 25 nezaposlenih žena, najviše srednja stručna sprema. Prednost pri zapošljavanju dat će se ženama koje pripadaju nekoj od ranjivih skupina.</t>
  </si>
  <si>
    <t>UP.02.1.1.16.0290</t>
  </si>
  <si>
    <t>Još jednom zaželi 2</t>
  </si>
  <si>
    <t>Kroz projekt Još jednom zaželi 2 zaposlilo bi se 30 žena koje se nalaze u nepovoljnom položaju na tržištu rada sa zadatkom da na području grada Belišća i prigradskih naselja skrbe o starijima i nemoćnima. Time bi se utjecalo, kako na poticanje zapošljavanja posebnih skupina nezaposlenih žena, tako i na poboljšanje životnih uvjeta starijih osoba koje se teško skrbe o sebi i vlastitom domaćinstvu. Predviđeno trajanje projekta je 8 mjeseci, a provodi se u partnerstvu s Maticom umirovljenika grada Belišća, Hrvatskim zavodom za zapošljavanje te Centrom za socijalnu skrb Valpovo.</t>
  </si>
  <si>
    <t>UP.02.1.1.16.0291</t>
  </si>
  <si>
    <t>Zaželi, ostvari, ponovi!</t>
  </si>
  <si>
    <t>Svrha projekta je ublažiti posljedice nezaposlenosti i doprinijeti smanjenju rizika od siromaštva 20 teže zapošljivih žena i žena s nižom razinom obrazovanja, te potaknuti socijalnu uključenost i povećati razinu kvalitete života 120 krajnjih korisnika na području Općine Petrijevci. Ciljna skupina u projektu je 20 nezaposlenih žena, najviše srednja stručna sprema. Prednost pri zapošljavanju dat će se ženama koje pripadaju nekoj od ranjivih skupina. Ukupna vrijednost projekta je 988.800,00 HRK.</t>
  </si>
  <si>
    <t>UP.02.1.1.16.0293</t>
  </si>
  <si>
    <t>Projekt „Podrška socijalnoj koheziji“ namijenjen je osnaživanju i unapređenju radnog potencijala teže zapošljivih žena te žena s nižom i srednjom razinom obrazovanja zapošljavanjem u 4 lokalne zajednice (Grad Osijek i ruralna prigradska naselja Tenja, Sarvaš i Klisa), čime će se ublažiti posljedice njihove nezaposlenosti i rizik od siromaštva te ujedno potaknuti socijalna uključenost, očuvanje i povećanje kvalitete života krajnjih korisnika/ca - starijih i nemoćnih osoba.</t>
  </si>
  <si>
    <t>UP.02.1.1.16.0294</t>
  </si>
  <si>
    <t>U potrebi zajedno - Zaželi</t>
  </si>
  <si>
    <t>Projekt odgovara na potrebu povećanja socijalne uključenosti starijih osoba te socijalne uključenosti i zapošljivosti nezaposlenih i teško zapošljivih žena, kroz zapošljavanje 15 dugotrajno nezaposlenih žena s nižom i srednjom razinom obrazovanja i starijih od 50 godina, na poslovima pružanja podrške za 90 socijalno isključenih osoba starijih od 65 godina u trajanju od 6 mjeseci, na području grada Đakova i okolice.</t>
  </si>
  <si>
    <t>UP.02.1.1.16.0295</t>
  </si>
  <si>
    <t>Kreirajmo kvalitetniji život zajedno III</t>
  </si>
  <si>
    <t>Projekt „Kreirajmo kvalitetniji život zajedno III“ uključuje ciljanu ranjivu skupinu odnosno 30 nezaposlenih žena, starosti 50 godina naviše s najviše srednjoškolskim obrazovanjem, te 180 krajnjih korisnika odnosno starijih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</si>
  <si>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UP.02.1.1.16.0296</t>
  </si>
  <si>
    <t>Svi ZAjedno 3</t>
  </si>
  <si>
    <t>Grad Đakovo će provedbom projekta "Svi ZAjedno 3" zaposliti 30 žena u trajanju od šest (6) mjeseci koje su u evidenciji nezaposlenih Hrvatskog zavoda za zapošljavanje i pripadaju ciljanoj skupini u sklopu predmetnog otvorenog trajnog Poziva, za potrebe podrške i pomoći u kućanstvu krajnjim korisnicima. Uključivanje nezaposlenih žena u nepovoljnom položaju na tržište rada te osnaženje i unaprjeđenje njihovog radnog potencijala, uz poticanje socijalne uključenosti i poboljšanje kvalitete života za 180 krajnjih korisnika, najvažniji su ciljevi koji će biti ispunjeni realizacijom ovoga projekta.</t>
  </si>
  <si>
    <t>UP.02.1.1.16.0297</t>
  </si>
  <si>
    <t>Zaželi - dobro svima II</t>
  </si>
  <si>
    <t>Udruga Amadea će realizacijom projekta Zaželi - dobro svima II zaposliti 15 žena pripadnica ciljane skupine u trajanju od 6 mjeseci na poslovima pomoći i podrške starijim ili nemoćnim osobama. Trajanje projekta je 8 mjeseci, a provodi se na području grada Đakova i prigradskih naselja. Cilj projekta je unaprijediti radni potencijal teže zapošljivih žena, ublažiti posljedice njihove nezaposlenosti i rizika od siromaštva te unaprijediti kvalitetu života starijih i nemoćnih osoba.</t>
  </si>
  <si>
    <t>UP.02.1.1.16.0298</t>
  </si>
  <si>
    <t>Korisne za zajednicu</t>
  </si>
  <si>
    <t>Svrha projekta je zaposliti 12 žena koje pripadaju skupini teže zapošljivih osoba kako bi se ublažile posljedice nezaposlenosti i kako bi se doprinijelo smanjenju rizika od siromaštva. Projektom će se povećati socijalna uključenost za 72 starih, bolesnih i nemoćnih te osoba u nepovoljnom položaju. Utjecati će se na prevenciju rane institucionalizacije starijih, nemoćnih osoba i mlađih invalidnih osoba kroz njihovu socijalizaciju te će im se olakšati život u vlastitim domaćinstvima.</t>
  </si>
  <si>
    <t>UP.02.1.1.16.0299</t>
  </si>
  <si>
    <t>Zaželi 3 – program zapošljavanja žena na području Općine Bogdanovci</t>
  </si>
  <si>
    <t>Projektom će se zaposliti 20 teže zapošljivih žena i žena s najviše završenim srednjoškolskim obrazovanjem koje su prijavljene u evidenciju nezaposlenih HZZ-a te će se dati prednost teže zapošljivim/ranjivim skupinama. Zaposlene žene će raditi na poslovima pružanja potpore i podrške starijim osobama i osobama u nepovoljnom položaju čime će se doprinijeti socijalnoj uključenosti i podizanju kvalitete života minimalno 120 krajnjih korisnika projekta.</t>
  </si>
  <si>
    <t>UP.02.1.1.16.0301</t>
  </si>
  <si>
    <t>Pomozi i razveseli - Ostavi trag!</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</si>
  <si>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smanjenju siromaštva i socijalne isključenosti.</t>
  </si>
  <si>
    <t>UP.02.1.1.16.0302</t>
  </si>
  <si>
    <t>Zaželi posao - pruži podršku 3</t>
  </si>
  <si>
    <t>Projekt Zaželi posao - pruži podršku 3 provodi Udruga osoba s invaliditetom Slavonski Brod "Loco-Moto" u partnerstvu sa HZZ PU Slavonski Brod i Centrom za socijalnu skrb Slavonski Brod, a ima za cilj zaposliti 13 teže zapošljivih žena, osnažiti iz za tržište rada te pružanjem potpore i podrške povećati razinu kvalitete života i socijalnu uključenost osobama s invaliditetom te osobama starije životne dobi/nemoćnim osobama u Brodsko-posavskoj županiji. Žena će se zaposliti na razdoblje od 6 mjeseci, a provedba projekta će trajati 8 mjeseci.</t>
  </si>
  <si>
    <t>UP.02.1.1.16.0303</t>
  </si>
  <si>
    <t>DOprinosim i NApredujem 2 - DONA 2</t>
  </si>
  <si>
    <t>Kroz program ''Zaželi'' kroz fazu III (''DOprinosim i NApredujem 2 - DONA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</si>
  <si>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UP.02.1.1.16.0304</t>
  </si>
  <si>
    <t>Zaželi Topusko II</t>
  </si>
  <si>
    <t xml:space="preserve">Općina Topusko ovim će projektom zaposliti 25 žena, pripadnica ranjivih skupina, evidentiranih u evidenciji nezaposlenih HZZ-a s područja općine Topusko, koje će kroz rad u ovom projektu biti osnažene, a njihov radni potencijal unaprijeđen te će nakon završetka ovog projekta postati konkurentne na tržištu rada. Njihovim zaposlenjem povećat će se razina kvalitete života 150 osoba u starijoj životnoj dobi, osoba u nepovoljnom položaju i osoba s invaliditetom na području općine Topusko. Ovim će se projektom također poticati vidljivost Europske unije te Europskih fondova. </t>
  </si>
  <si>
    <t>UP.02.1.1.16.0305</t>
  </si>
  <si>
    <t>Podrška u kućanstvu starijim i nemoćnim osobama - faza III</t>
  </si>
  <si>
    <t>Projekt će omogućiti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pružazi uslugu potpore i podrške za najmanje 90 krajnjih korisnika. Dakle, svaka zaposlena žena brinut će za najmanje 6 osoba. Ukupno trajanje projekta je 7 mjeseci.</t>
  </si>
  <si>
    <t>UP.02.1.1.16.0306</t>
  </si>
  <si>
    <t>Zaželi - Općina Negoslavci - faza III</t>
  </si>
  <si>
    <t>Projekt je odgovor na povečane potrebe žena s ruralnog područja,pripadnica ranjivih skupina, za prilikom ulaska na tržište rada,a sve s ciljem sprječavanja socijalne isključenosti i smanjenja rizika od siromaštva žena u nepovoljnom položaju, kao i povećanje razine kvalitete života krajnjih korisnika, starih i/ili nemoćnih osoba koji će biti korisnici usluga pomoći u njihovim domovima. Cilj projekta je zaposliti 19 žena na 6 mjeseci koje će se skrbiti o minimalno 114 krajnjih korisnika.</t>
  </si>
  <si>
    <t>UP.02.1.1.16.0307</t>
  </si>
  <si>
    <t>NISA - Nismo sami III</t>
  </si>
  <si>
    <t xml:space="preserve">opći cilj projekta je omogućiti pristup zapošljavanju i tržištu rada ženama pripadnicama ranjivih ciljnih skupina u lokalnoj zajednici.specifičan cilj je osnažiti i unaprijediti radi potencijal 27 teže zapošljivih žena, s najviše završenim srednjoškolskim obrazovanjem, zapošljavanjem u općini Nijemcina poslovima pružanja potpore i podrške starijim i /ili nemoćnim osobama, čime će se unblažiti posljedica njihove nezaposlenosti i rizika od siromašta te ujedno podići socijalna uključenost i kvaliteta života krajnjih korisnika. </t>
  </si>
  <si>
    <t>UP.02.1.1.16.0308</t>
  </si>
  <si>
    <t>Program zapošljavanja žena Općina Bošnjaci 3</t>
  </si>
  <si>
    <t>Projekt će unaprijediti radni potencijal 30 nezaposlenih žena prijavljenih u evidenciji HZZ-a s područja Općine Bošnjaci zapošljavanjem u lokalnoj zajednici čime će ublažiti posljedice njihove nezaposlenosti i rizika od siromaštva te ujedno potaknuti socijalnu uključenost i povećati razinu kvalitete života 18 krajnjih korisnika.</t>
  </si>
  <si>
    <t>UP.02.1.1.16.0309</t>
  </si>
  <si>
    <t>Zaželi faza III u Općini Popovac i Općini Draž</t>
  </si>
  <si>
    <t>Općina Popovac</t>
  </si>
  <si>
    <t>Cilj projekta je zaposliti 30 pripadnica ciljne skupine na 6 mjeseci te unaprijediti njihov radni potencijal, što bi ublažilo posljedice visoke nezaposlenosti, rizika od siromaštva i socijalne isključenosti. Pružanjem potpore u kućanstvu potaknuti će se socijalna uključenost i povećati kvaliteta života za najmanje 180 krajnjih korisnika s područja općine Popovac i općine Draž. Projekt će utjecati na smanjenje broja nezaposlenih, ali i institucionaliziranih osoba.</t>
  </si>
  <si>
    <t>UP.02.1.1.16.0310</t>
  </si>
  <si>
    <t>Snažne žene u Općini Punitovci 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</si>
  <si>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općine Punitovci. Ciljna skupina u projektu je 30 nezaposlenih žena, najviše srednja stručna sprema. Prednost pri zapošljavanju dat će se ženama koje pripadaju nekoj od ranjivih skupina. Ukupna vrijednost projekta je 1.484.400,00 HRK</t>
  </si>
  <si>
    <t>UP.02.1.1.16.0312</t>
  </si>
  <si>
    <t>Zaželi bezbrižnu starost</t>
  </si>
  <si>
    <t>Cilj projekta "Zaželi bezbrižnu starost " je uključiti 25 pripadnica ciljane skupine, žena s područja Općine Čeminac u nepovoljnom položaju, na tržište rada koje će svojim radom i aktivnostima poboljšati kvalitetu života te poboljšati integraciju krajnjih korisnika, starijih osoba i osoba u nepovoljnom položaju, u život zajednice. Aktivnosti projekta su usmjerene na zapošljavanje žena kao način suzbijanja siromaštva te promicanja socijalne uključenosti osoba iz lokalne zajednice.</t>
  </si>
  <si>
    <t>UP.02.1.1.16.0313</t>
  </si>
  <si>
    <t>Zajedno za bolju i sretniju budućnost 2</t>
  </si>
  <si>
    <t>Projektom „Zajedno za bolju i sretniju budućnost 2“ zaposliti će se 30 žena koje će brinuti za 180 starijih i/ili nemoćnih osoba na području Grada Belog Manastira i prigradskih naselja (Šećerana, Šumarina i Branjin Vrh). Žene obuhvaćene ovim projektom će se socijalno uključiti, dobiti osjećaj veće vrijednosti, smanjiti će se rizik od njihovog siromaštva, a svojim radom potaknuti će socijalnu uključenost i povećati razinu kvalitete života starijih i/ili nemoćnih osoba.</t>
  </si>
  <si>
    <t>UP.02.1.1.16.0314</t>
  </si>
  <si>
    <t>Zaželi-ostvari!</t>
  </si>
  <si>
    <t>Dom za starije i nemoćne osobe Ilok</t>
  </si>
  <si>
    <t>Projektom "Zaželi-ostvari!" zaposlit će se 20 teže zapošljivih žena i žena s najviše završenim srednjoškolskim obrazovanjem u lokalnoj zajednici, odnosno u Gradu Iloku (naselja Ilok, Šarengrad, Mohovo i Bapska) na poslovima pružanja potpore i podrške starijim osobama i osobama u nepovoljnom položaju čime će se doprinijeti socijalnoj uključenosti i podizanju kvalitete života minimalno 120 krajnjih korisnika.</t>
  </si>
  <si>
    <t>UP.02.1.1.16.0315</t>
  </si>
  <si>
    <t>Zaželi bolji život u općini Đurđenovac 3</t>
  </si>
  <si>
    <t>Kroz program “Zaželi bolji život u općini Đurđenovac 3'' zaposlilo bi se 33 žena koje se nalaze u nepovoljnom položaju na tržištu rada sa zadatkom da na području općine skrbe o starijima i nemoćnima u ugroženim kućanstvima. Time bi se utjecalo, kako na poticanju posebnih skupina zapošljavanja nezaposlenih žena i žena s najviše završenim srednjoškolskim obrazovanjem, tako i na poboljšanju životnih uvjeta starijih koji se teško skrbe o sebi i vlastitom domaćinstvu.</t>
  </si>
  <si>
    <t>UP.02.1.1.16.0316</t>
  </si>
  <si>
    <t>Zaželi, uključi se, ostvari se - važna si! - faza III</t>
  </si>
  <si>
    <t>Projekt će u svrhu socijalne integracije, smanjenja rizika od siromaštva i socijalne uključenosti, te smanjenja nezaposlenosti obuhvatiti zapošljavanje 30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180 krajnjih korisnika.</t>
  </si>
  <si>
    <t>UP.02.1.1.16.0317</t>
  </si>
  <si>
    <t>Zaželi RADOST - faza III</t>
  </si>
  <si>
    <t>Projekt će u svrhu socijalne integracije, smanjenja rizika od siromaštva i socijalne isključenosti, te smanjenja nezaposlenosti obuhvatiti zapošljavanje 12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72 krajnja korisnika.</t>
  </si>
  <si>
    <t>UP.02.1.1.16.0318</t>
  </si>
  <si>
    <t>Želim raditi i bolje živjeti - Faza 3</t>
  </si>
  <si>
    <t>Projektom će se na 6 mjeseci zaposliti 30 pripadnica ciljne skupine što će unaprijediti njihov radni potencijal te ublažiti posljedice visoke nezaposlenosti, rizika od siromaštva i socijalne isključenosti. Ujedno će se pružanjem potpore u kućanstvu potaknuti socijalna uključenost i povećanje kvalitete života 180 korisnika s područja općine Darda ( naselja Darda, Mece, Uglješ i Švajcarnica) i općine Draž ( naselja Draž, Gajić, Topolje, Duboševica, Batina i Podolje ). Projekt će neminovno utjecati na smanjenje broja nezaposlenih, ali i institucionaliziranih osoba.</t>
  </si>
  <si>
    <t>UP.02.1.1.16.0319</t>
  </si>
  <si>
    <t>Pomoć u zajednici III</t>
  </si>
  <si>
    <t>Svrha projekta je zapošljavanjem u lokalnoj zajednici osnažiti i unaprijediti radni potencijal 15 teže zapošljivih žena te žena s nižom i srednjom razinom obrazovanja s područja Općine Darda i Općine Bilje kako bi se ublažile posljedice njihove nezaposlenosti, rizika od siromaštva i socijalne isključenosti te ujedno pružanjem usluge pomoći i podrške potaknuti socijalnu uključenost i povećati kvalitetu života 90 krajnjih korisnika, starijih i/ili nemoćnih osoba na navedenom području.</t>
  </si>
  <si>
    <t>UP.02.1.1.16.0321</t>
  </si>
  <si>
    <t>ZAŽELI SUNCE</t>
  </si>
  <si>
    <t>Projekt "ZAŽELI SUNCE" ima za cilj intervenirati na tržište rada kroz omogućavanje zapošljavanja 18 žena u nepovoljnom položaju čime se osnažuje i unapređuje njihov radni potencijal u lokalnoj zajednici. S druge strane zapošljavanjem žena pruža se kvalitetna podrška 110 krajnjih korisnika te samim tim pridonosi povećanju razine njihove kvalitete života.</t>
  </si>
  <si>
    <t>UP.02.1.1.16.0322</t>
  </si>
  <si>
    <t>Zaželi i ostvari III</t>
  </si>
  <si>
    <t>Projektom "Zaželi i ostvari III" zaposlit će se 15 žena pripadnica ciljane skupine u lokalnoj zajednici na 6 mjeseci koje će pružiti usluge potpore i pomoći za 90 krajnjih korisnika kojima će se povećati razina kvalitete života i potaknuti na socijalnu uključenost. Projekt će provoditi Općina Lipovljani u suradnji s HZZ Područni ured Kutina i Centrom za socijalnu skrb Novska. Projekt će trajati 8 mjeseci.</t>
  </si>
  <si>
    <t>UP.02.1.1.16.0323</t>
  </si>
  <si>
    <t>Bolji život</t>
  </si>
  <si>
    <t>Bjelovarsko-bilogorska, Brodsko-posavska, Grad Zagreb</t>
  </si>
  <si>
    <t>Ovim projektom planira se zaposliti 30 nezaposlenih žena u nepovoljnom položaju na tržište rada kako bi se potaknula socijalna uključenost i povećala razina kvalitete krajnjih korisnika</t>
  </si>
  <si>
    <t>UP.02.1.1.16.0324</t>
  </si>
  <si>
    <t>Briga o ranjivoj skupini</t>
  </si>
  <si>
    <t>Udruga asertivno djelovanje za razvoj i popularizaciju ključnih aktivnosti društva</t>
  </si>
  <si>
    <t>Karlovačka, Osječko-baranjska, Grad Zagreb, Zadarska</t>
  </si>
  <si>
    <t>Projektna svrha je izravno doprinijeti borbi protiv siromaštva, prevenciji prerane institucionalizacije te poboljšanju kvalitete života krajnjih korisnika operacije putem zapošljavanja 30 nezaposlenih žena s najviše završenom srednjom stručnom spremom.</t>
  </si>
  <si>
    <t>UP.02.1.1.16.0326</t>
  </si>
  <si>
    <t>Zaželi sretniju starost II</t>
  </si>
  <si>
    <t>Predloženim projektom "Zaželi sretniju starost II", kojega provodi Centar društvenih inovacija u partnerstvu s HZZ- Regionalni ured Zagreb i CZSS Zagreb, omogućiti će se pristup zapošljavanju i tržištu rada ženama pripadnicama ranjivih skupina, koje će pružati usluge pomoći u kući starijim osobama (krajnjim korisnicima projekta) na području Grada Zagreba. na ovaj način ublažit će se posljedice nezaposlenosti i rizika siromaštva žena pripadnica ciljane skupine te ujedno potaknuti socijalnu uključenost i povećati razinu kvalitete života krajnjih korisnika.</t>
  </si>
  <si>
    <t>UP.02.1.1.16.0327</t>
  </si>
  <si>
    <t>Ostati aktivne i uključene u zajednici</t>
  </si>
  <si>
    <t>Aktivnosti projekta usmjeravaju se na aktiviranje nezaposlenih žena s najviše završenim srednjoškolskim obrazovanjem, a koje su u nepovoljnom položaju na tržištu rada. Kao krajnji cilj projekta, omogućava se pomoć i podrška potrebitim sugrađanima, osobama u nepovoljnom položaju, u njihovom svakodnevnom životu.</t>
  </si>
  <si>
    <t>UP.02.1.1.16.0328</t>
  </si>
  <si>
    <t>Ruka pod ruku</t>
  </si>
  <si>
    <t>Udruga Portus</t>
  </si>
  <si>
    <t>Svrha provedbe projekta je doprinos smanjenju nezaposlenosti s ciljem zapošljavanja 30 žena u tri županije u Republici Hrvatskoj.Time se izravno doprinosi borbi protiv siromaštva, prevenciji prerane institucionalizacije, te poboljšanju kvalitete života krajnjih korisnika operacije.</t>
  </si>
  <si>
    <t>UP.02.1.1.16.0329</t>
  </si>
  <si>
    <t>Projekt "...i mnogo više" zaposlit će 10 žena iz ciljane skupine na radno mjesto gerontodomaćice koje će pružati potporu i podršku za 60 starijih i nemoćnih krajnjih korisnika.</t>
  </si>
  <si>
    <t>UP.02.1.1.16.0330</t>
  </si>
  <si>
    <t>Zaželi za bolju budućnost</t>
  </si>
  <si>
    <t>Općina Skrad uključiti će 9 žena iz ciljane skupine na tržište rada (žena prijavljenih u evidenciji HZZ-a s najviše završenom SSŠ, a prednost će imati ranjive skupine) koje će pružati podršku za min. 54 krajnja korisnika (starijih i/ili nemoćnih) čime će se povećati kvaliteta života tih korisnika, što je od izuzetne koristi za Skrad koji ima više od 55% starijeg stanovništva, smještenih u dispenziranim naseljima, kao i za žene koje teško pronalaze put ka tržištu rada, posebice u ovom ruralnom području orijentiranom drvnoj industriji i šumarstvu (iz tog aspketa više naklonjenom suprotnom spolu).</t>
  </si>
  <si>
    <t>UP.02.1.1.16.0331</t>
  </si>
  <si>
    <t>Općina Lokve će provođenjem ovog projekta ublažiti probleme nezaposlenosti žena i probleme starijeg stanovništva. Ciljne skupine projekata "Žene u ruralnoj zajednici" su nezaposlene žene prijavljene u evidenciji HZZ-a s najviše završenim srednjoškolskim obrazovanjem. Cilj projekta je smanjiti nezaposlenost, odnosno osnažiti i unaprijediti radni potencijal žena koje teže pronalaze posao te ujedno povećati kvalitetu životnike.za krajnje korisin</t>
  </si>
  <si>
    <t>UP.02.1.1.16.0332</t>
  </si>
  <si>
    <t>Program zapošljavanja žena u Gradištu i Gunji</t>
  </si>
  <si>
    <t>Projekt je usmjeren na 30 teže zapošljivih žena i žena s nižom razinom obrazovanja iz Gradište i Gunje, s ciljem njihova osnaživanja i unaprjeđenja njihovog radnog potencijala, zapošljavanjem u lokalnoj zajednici koje će ublažiti posljedice njihove nezaposlenosti i rizika od siromaštva te ujedno potaknuti socijalnu uključenost i povećati razinu kvalitete života minimalno 180 krajnjih korisnika. Projekt će trajati 8 mjeseci, tijekom kojega će žene biti zaposlene na 6 mjeseci te će im se omogući sva potrebna oprema i materijal za rad.</t>
  </si>
  <si>
    <t>UP.02.1.1.16.0333</t>
  </si>
  <si>
    <t>Radim</t>
  </si>
  <si>
    <t>Udruga za prevenciju socijalnopatološkog ponašanja mladih "Prevencija"</t>
  </si>
  <si>
    <t>Projekt je usmjeren zapošljavanju 9 žena pripadnica ranjivih skupina za pružanje pomoći starijim i nemoćnim osobama, povećanju njihove konkurentnosti na tržištu rada. Projektom se povećava kvaliteta života i vaninstitucionalna skrb za 54 starijih i nemoćnih osoba, koje su krajnji korisnici ovog projekta. Projektnim aktivnostima utječe se na povećanje zapošljavanja nezaposlenih žena s najviše završenim srednjoškolskim obrazovanjem. Pripadnicama ranjivih skupina olakšava se pristup tržištu rada te povećava socijalna uključenost i kvaliteta života krajnjih korisnika.</t>
  </si>
  <si>
    <t>UP.02.1.1.16.0334</t>
  </si>
  <si>
    <t>Zaželi bolje sutra - faza III</t>
  </si>
  <si>
    <t>Opći cilj projekta Zaželi bolje sutra je poboljšanje pristupa tržištu rada ciljanoj skupini - poboljšanje pristupa tržištu rada ženama, pripadnicama ranjivih skupinama, zapošljavanje teže zapošljivih žena te osiguravanje potrebne pomoći i podrške starijim i7ili nemoćnim osobama u nepovoljnom položaju u svakodnevnom životu. Očekivani rezultati: zaposleno 25 žena, pri čemu prednost imaju ranjive osobe s područja Končanica; pružene usluge 150 krajnjih kkorisnika. Ukupna vrijednost 1.235.100,00, trajanje 8 mjeseci.</t>
  </si>
  <si>
    <t>UP.02.1.1.16.0335</t>
  </si>
  <si>
    <t>Program zapošljavanja žena Općina Drenovci 3</t>
  </si>
  <si>
    <t>Projekt će unaprijediti radni potencijal 31 nezaposlene žene prijavljenih u evidenciji HZZ-a s područja Općine Drenovci zapošljavanjem u</t>
  </si>
  <si>
    <t>UP.02.1.1.16.0336</t>
  </si>
  <si>
    <t>Žene su snaga zajednice - faza III</t>
  </si>
  <si>
    <t>Ovaj projekt ukazuje na gorući problem visoke stope nezaposlemosti te je stoga cilj projekta upravo osnažiti radni potencijal za 25 nezaposlenih žena koje pripadaju teže zapošljivim i ranjivim skupinma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150 krajnjih korisnika.</t>
  </si>
  <si>
    <t>UP.02.1.1.16.0337</t>
  </si>
  <si>
    <t>Brižne žene Podravske III</t>
  </si>
  <si>
    <t>Specifični cilj projekta Brižne žene Podravske III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Kalinovac, Ferdinandovac, Molve, Novo Virje i Podravske Sesvete. Projektom će se zaposliti 15 nezaposlenih žena, pripadnica ranjivih skupina, na period od 6 mjeseci koje će brinuti za ukupno 102 korisnika.</t>
  </si>
  <si>
    <t>UP.02.1.1.16.0338</t>
  </si>
  <si>
    <t>Prve pri ruci 2</t>
  </si>
  <si>
    <t>Projektom "Prve pri ruci 2", zaposli će se 10 prethodno nezaposlenih žena s najviše završenim srednjoškolskim obrazovanjem i naglaskom na pripadnice ranjivih skupina, a iste će pružati pomoć i potporu za najmanje 60 krajnjih korisnika odnosno starijih osoba i/ili osoba u nepovoljnom položaju. Provedbom se doprinosi Općem i specifićnom cilju Poziva, kao i Prioritetnoj 5 osi 2 OPULJP.</t>
  </si>
  <si>
    <t>UP.02.1.1.16.0339</t>
  </si>
  <si>
    <t>Pokloni mi osmijeh III</t>
  </si>
  <si>
    <t>Cillj projekta Pokloni mi osmijeh III je omogućiti zapošljavanje žena, pripadnica ciljne skupine na području grada Vukovara kako bi se osigurala socijalna uključenost i povećala kvaliteta života žena kao i krajnjih korisnika, starijih i/ili nemoćnih osoba. Ciljanu skupinu projekta Pokloni mi osmijeh III čine nezaposlne žene s područja grada Vukovara i okolice s najviše završenim srednjoškolskim obrazovanjem, koje su prijavljene u evidenciju nezaposlenih HZZ-a, dok krajnje korisnike projekta čine osobe starije dobi i/ili nemoćne osobe.</t>
  </si>
  <si>
    <t>UP.02.1.1.16.0340</t>
  </si>
  <si>
    <t>Za snažnije žene i kvalitetniju starost</t>
  </si>
  <si>
    <t>Zaposlit će se 29 žena pripadnica ciljane skupine koje će na području 3 partnerske osobe skrbiti o minimalno 174 osobe u potrebi (starije i/ili nemoćne osobe). Svakom krajnjem korisniku podjelit će se mjesečni paket higijenskih i kućanskih potrepština. Promotivnim aktivnostima javnost će se informirati o provedbi projekta, a isto tako senziblizirati za problematiku starijih i nemoćnih osoba u ruralnom dijelu Dalmacije. Dodatno će se naglašavati politika jednakih mogućnosti i rodna ravnopravnost, pogotovo za žene u riziku od društvene isključenosti radi slabijeg obrazovnog i radnog statusa.</t>
  </si>
  <si>
    <t>UP.02.1.1.16.0341</t>
  </si>
  <si>
    <t>Uključi me opet!</t>
  </si>
  <si>
    <t>Kroz projekt će se zaposliti 31 nezaposlena žena s niskim stupnjem obrazovanja koje su prijavljene u evidenciju nezaposlenih HZZ-a koje time izbjegavaju rizik od siromaštva te pružaju socijalne usluge pomoći i njege na području općine Otok za minimalno 186 krajnjih korisnika starijih i nemoćnih koji su u nepovoljnom položaju čime potiču vlastitu socijalnu uključenosti kao i socijalnu uključenost samih korisnika te podižu kvalitetu života.</t>
  </si>
  <si>
    <t>UP.02.1.1.16.0342</t>
  </si>
  <si>
    <t>OdvaŽENA</t>
  </si>
  <si>
    <t>Općina Donji Andrijevci</t>
  </si>
  <si>
    <t>Projekt ima za cilj uključivanje žena u nepovoljnom položaju s područja općine Donji Andrijevci na tržište rada, borbu protiv siromaštva i smanjenje nezaposlenosti te prevenciju prerane institucionalizacije i poboljšavanje kvalitete života osoba u starijoj životnoj dobi, osoba u nepovoljnom položaju i/ili osoba s invaliditetom pružajući im podršku u svakodnevnom životu. Projekt se temelji na osnaživanju i unapređivanju radnog potencijala teže zapošljivih žena zapošljavanjem u lokalnoj zajednici te pružanju podrške i potpore krajnjim korisnicima što će povećati razinu kvalitete njihovih života.</t>
  </si>
  <si>
    <t>UP.02.1.1.16.0343</t>
  </si>
  <si>
    <t>Budi uz mene III</t>
  </si>
  <si>
    <t xml:space="preserve">Projekt je odgovor na povećane potrebe nezaposelnih žena s najviše završenom srednjom školom, kako za stjecanjem novih vještina tako i za prilikom za ulazak na tržište rada, a sve s ciljem sprječavanja socijalne isključenosti i smanjenja rizika od siromaštva. Projekt se provodi i s ciljem sprječavanja socijalne isključenosti i povećanjem razine kvalitete života kranjih korisnika, osoba starije životne dobi, koji će biti korisnici usluga potpore i podrške starijim osobama. Projektom će se zaposliti 20 žena iz ciljne skupine na 6 mjeseci, koje će se skrbiti o minimalno 120 krajnjih korisnika. </t>
  </si>
  <si>
    <t>UP.02.1.1.16.0345</t>
  </si>
  <si>
    <t>Možemo bolje</t>
  </si>
  <si>
    <t>Projekt omogućuje pristup tržištu rada za 9 žena koje su pripadnice ranjivih skupina s područja Općine Bukovlje, grada Slavonskog Broda te šireg područja Brodsko-posavske županije. Žene će pružiti uslugu podrške i potpore za minimalno 54 krajnja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</si>
  <si>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UP.02.1.1.16.0346</t>
  </si>
  <si>
    <t>ZAŽELI 2 - Općina Gornja Vrba</t>
  </si>
  <si>
    <t>Projektom „ZAŽELI 2 - Općina Gornja Vrba“ želimo nezaposlenim ženama, pripadnicama ranjivih skupina, povećati mogućnost pristupa tržištu</t>
  </si>
  <si>
    <t>UP.02.1.1.16.0347</t>
  </si>
  <si>
    <t>Zaželimo zajedno više</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</si>
  <si>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8 mjeseci, a aktivnosti će se provoditi na području Općine Cernik</t>
  </si>
  <si>
    <t>UP.02.1.1.16.0348</t>
  </si>
  <si>
    <t>Želim raditi - želim pomoći - faza III</t>
  </si>
  <si>
    <t>Projektom “Želim raditi – želim pomoći“ faza III poboljšat će pristup tržištu rada žena u nepovoljnom položaju na području grada Otoka njihovim zapošljavanjem i stjecanjem dodatnog radnog iskustva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</si>
  <si>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UP.02.1.1.16.0349</t>
  </si>
  <si>
    <t>I ja želim raditi - faza III</t>
  </si>
  <si>
    <t>Projektom „ I ja želim raditi – faza III„ osnažit će se i unaprijediti radni potencijal teže zapošljivih žena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</si>
  <si>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UP.02.1.1.16.0350</t>
  </si>
  <si>
    <t>Uključimo ih u društvo - faza III</t>
  </si>
  <si>
    <t>Kroz ovaj projekt zaposlit će se 12 dugotrajno nezaposlenih žena koje će pružati usluge pomoći u domaćinstvima i socijalizaciji starijim i nemoćnim osobama te osobama u nepovoljnom položaju. Projekt će ukupno trajati 8 mjeseci. Pomoć starijim i nemoćnim, te osobama u nepovoljnom položaju pružat će se tijekom 6 mjeseci. Zaposlene žene svakodnevno će brinuti o 72 osobe koje su starije, nemoćne ili u nepovoljnom položaju, svaka žena brinut će o 6 korisnika. Svaki krajnji korisnici ostvaruju pravo na mjesečne higijenske potrepštine za potrebe pružanja usluga.</t>
  </si>
  <si>
    <t>UP.02.1.1.16.0351</t>
  </si>
  <si>
    <t>Program zapošljavanja žena u općinama Davor, Dragalić i Vrbje faza III</t>
  </si>
  <si>
    <t>Projekt se provodi s ciljem uključivanja žena u nepovoljnom položaju na tržištu rada kroz zapošljavanje u lokalnim zajednicama. Projekt uključuje ciljanu skupinu-30 nezaposlenih žena s područja općina Davor, Dragalić i Vrbje, koje pripadaju teže zapošljivim/ranjivim skupinama s najviše srednjoškolskim obrazovanjem, te 180 krajnjih korisnika (starijih osoba i osoba u nepovoljnom položaju). Projektom se želi osnažiti i unaprijediti radni potencijal ciljane skupine i smanjiti rizik od siromaštva, te potaknuti socijalnu uključenost i povećanje razine kvalitete života krajnjih korisnika.</t>
  </si>
  <si>
    <t>UP.02.1.1.16.0352</t>
  </si>
  <si>
    <t>Zajedno u najboljim godinama II</t>
  </si>
  <si>
    <t>Cilj projekta „Zajedno u najboljim godinama II“ je zapošljavanje žena, pripadnica ciljane skupine za pružanje potpore i podrške starijim osobama i/ili nemoćnim osobama na području VSŽ. Ciljanu skupinu projekta „Zajedno u najboljim godinama II“ čine 25 žena s područja grada Vukovara i okolice s najviše završenim srednjoškolskim obrazovanjem, koje su prijavljene u evidenciju nezaposlenih HZZ-a, dok krajnje korisnike projekta čine 90 starijih i/ili nemoćnih osoba na području grada Vukovara i općine Trpinja.</t>
  </si>
  <si>
    <t>UP.02.1.1.16.0353</t>
  </si>
  <si>
    <t>Udruga obitelji poginulih, umrlih i nestalih hrvatskih branitelja Domovinskog rata</t>
  </si>
  <si>
    <t>Cilj projekta „Nikad nije kasno II“ je povećanje kvalitete života na području VSŽ zapošljavanjem teže zapošljivih žena te ujedno poticanje socijalne uključenosti krajnjih korisnika. Ciljanu skupinu projekta „Nikad nije kasno II “ čine žene s područja grada Vukovara i okolice s najviše završenim srednjoškolskim obrazovanjem, koje su prijavljene u evidenciju nezaposlenih HZZ-a, dok krajnje korisnike projekta čine starije i/ili nemoćne osobe na području grada Vukovara.</t>
  </si>
  <si>
    <t>UP.02.1.1.16.0354</t>
  </si>
  <si>
    <t>Žene u fokusu 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</si>
  <si>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30 žena iz ciljane skupine na period od 6 mjeseci, koje će skrbiti o minimalno 180 krajnjih korisnika.</t>
  </si>
  <si>
    <t>UP.02.1.1.16.0355</t>
  </si>
  <si>
    <t>ZAŽELI - Općina Lovas, faza III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</si>
  <si>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25 žena iz ciljane skupine na period od 6 mjeseci, koje će skrbiti o minimalno 150 krajnjih korisnika.</t>
  </si>
  <si>
    <t>UP.02.1.1.16.0356</t>
  </si>
  <si>
    <t>ZAŽELI – Općina Tovarnik, faza III</t>
  </si>
  <si>
    <t>UP.02.1.1.16.0357</t>
  </si>
  <si>
    <t>Pomoć u kući za starije i nemoćne osobe – faza 3</t>
  </si>
  <si>
    <t>Provedbom projekta Pomoć u kući za stare i nemoćne osobe – faza 3 zapošljavanjem 30 žena pripadnica ranjivih skupina na rok od 6 mjeseci za obavljanje poslova pružanje potpore i podrške u kući starijim i nemoćnim osobama na području Općine Borovo doprinosi se smanjenju rizika od siromaštva žena te smanjuje socijalna isključenost ranjivih članova lokalne zajednice.</t>
  </si>
  <si>
    <t>UP.02.1.1.16.0358</t>
  </si>
  <si>
    <t>Podrška za naše stare II</t>
  </si>
  <si>
    <t>Predloženim projektom „Podrška za naše stare II“, kojega provodi Udruga “Impress” Daruvar u partnerstvu s HZZ Područni ured Bjelovar i CZSS Daruvar, omogućit će se pristup zapošljavanju i tržištu rada ženama pripadnicama ranjivih skupina, koje će pružati usluge pomoći u kući starijim osobama (krajnjim korisnicima projekta) na području grada Daruvara i okolnih mjesta.</t>
  </si>
  <si>
    <t>UP.02.1.1.16.0359</t>
  </si>
  <si>
    <t>NASTAVAK AKTIVNOG UKLJUČIVANJA NEZAPOSLENIH ŽENA U ŽIVOT ZAJEDNICE</t>
  </si>
  <si>
    <t>Projektne aktivnosti usmjeravaju se na zapošljavanje nezaposlenih žena s najviše završenim srednjoškolskim obrazovanjem koje su pripadnice teže zapošljivih/ranjivih skupina. Aktivacija u život zajednice i socijalno uključivanje za nezaposlene žene očituje se i kroz aktivno pružanje pomoći i podrške za potrebite članove lokalne zajednice koji su krajnji korisnici Projekta.</t>
  </si>
  <si>
    <t>UP.02.1.1.16.0360</t>
  </si>
  <si>
    <t>Pomoć i sreća - faza III</t>
  </si>
  <si>
    <t>Kroz ovaj projekt zaposlit će se 12 dugotrajno nezaposlenih žena koje će pružati usluge pomoći u domaćinstvima i socijalizaciji starijim i nemoćnim osobama te onima u nepovoljnom položaju (ukupno o 72 osobe). Svaki krajnji korisnik ostavruje pravo na mjesečne higijenske potrepštine.</t>
  </si>
  <si>
    <t>UP.02.1.1.16.0361</t>
  </si>
  <si>
    <t>Zadovoljni III</t>
  </si>
  <si>
    <t>Projektom Zadovoljni III u trajanju od 7 mjeseci ostvariti će se zapošljavanje žena pripadnica ciljane skupine koje će pružati usluge potpore i podrške starijim i nemoćnim osobama (krajnjim korisnicima) s područja grada Knina i okolice.</t>
  </si>
  <si>
    <t>UP.02.1.1.16.0362</t>
  </si>
  <si>
    <t>Zaželi sretniju starost - Općina Ružić - faza III</t>
  </si>
  <si>
    <t>Projekt "Zaželi sretniju starost - Općina Ružić - faza III" provodi se na području Šibensko-kninske županije - općina Ružić, u trajanju od 8 mjeseci. Projektom će se zaposliti 20 žena na razdoblje od 6 mjeseci, pripadnica ranjivih skupina koje će pružati usluge pomoći za 120 krajnjih korisnika - starijih i nemoćnih osoba s područja općine Ružić čime će se izravno smanjiti njihov rizik od siromaštva i potaknuti socijalna uključenost te povećati razina kvalitete života.</t>
  </si>
  <si>
    <t>UP.02.1.1.16.0363</t>
  </si>
  <si>
    <t>Ponovno zajedno - program zapošljavanja žena u Gradu Drnišu</t>
  </si>
  <si>
    <t>Svrha ovog projekta je zapošljavanje teže zapošljivih žena kroz izvaninstitucionalni sustav pružanja pomoći podrške starijim i nemoćnim osobama s područja Grada Drniša, a sve u cilju ublažavanja posljedica njihove nezaposlenosti i rizika od siromaštva, te poticanja socijalne uključenosti i povećanja kvalitete života krajnjih korisnika. Ciljana skupina su nezaposlene žene s najviše završenom srednom školom(20). Krajnji korisnici su osobe starije od 65 godina i nemoćne osobe s područja Grada Drniša(120).</t>
  </si>
  <si>
    <t>UP.02.1.1.16.0364</t>
  </si>
  <si>
    <t>Za njihovu dobrobit</t>
  </si>
  <si>
    <t>Centar za karijere mladih Dubrovnik</t>
  </si>
  <si>
    <t>Projektom "Za njihovu dobrobit" u trajanju od 8 mjeseci ostvarit će se unaprjeđenje radnog potencijala nezaposlenih žena na području Dubrovačko - Neretvanske županije, kroz programe osnaživanja 20 teže zapošljivih žena u lokalnoj zajednici, a s ciljem poticanja socijalne uključenosti i podizanja kvalitete života 120 krajnjih korisnika sa područja Dubrovačko - Neretvanske županije s naglaskom na ruralna područja.</t>
  </si>
  <si>
    <t>UP.02.1.1.16.0365</t>
  </si>
  <si>
    <t>Srcem za njih 2</t>
  </si>
  <si>
    <t>Kroz program “Srcem za njih 2''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</si>
  <si>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UP.02.1.1.16.0366</t>
  </si>
  <si>
    <t>Biti i pružiti, željeti i ostvariti u Gradu Hrvatska Kostajnica</t>
  </si>
  <si>
    <t>Projekt Biti i pružiti, željeti i ostvariti u Gradu Hrvatska Kostajnica zaposliti će 25 žena iz ranjive ciljne skupine koje su radi svojih godina, pomankanja iskustva i obrazovanja, te s obzirom na lokacijske nedostatke i područje prebivanja izolirane i teže zapošljive na tržištu rada i osigurati podršku za krajnjih 150 korisnika</t>
  </si>
  <si>
    <t>UP.02.1.1.16.0367</t>
  </si>
  <si>
    <t>Program zapošljavanja žena u gradu Kutini i općini Velika Ludina - faza III</t>
  </si>
  <si>
    <t>Cilj projekta "Zapošljavanje žena u gradu Kutini i općini Velika Ludina - faza III" je zapošljavanje 10 nezaposlenh ćena s lokalnog područja na period od 6 mjeseci, a u svrhu pružanja pomoći i podrške za 60 krajnjih korisnika pri obavljanju svakodnevnih aktivnosti. Na taj način će se potaknuti socijalna uključenost i povećati razina kvalitete života svih dionika. Uz uslugu pomoći krajnjim korisnicima bit će osigurana isporuka paketa kućanskih i higijenskih potrepština. Ukupno trajanje projekta je 8 mjeseci.</t>
  </si>
  <si>
    <t>UP.02.1.1.16.0368</t>
  </si>
  <si>
    <t>Osnažene Ernestine III</t>
  </si>
  <si>
    <t>Projekt se provodi u ruralnom području Općine Ernestinovo.Zapošljavanje 20 teško zapošljivih žena u trajanju od 6 mjeseci na skrbi min.120 starijih i nemoćnih osoba. Smanjuje se stopa nezaposlenosti, stopa spolne nejednakosti i poboljšava se razina socijalnih usluga u zajednici.</t>
  </si>
  <si>
    <t>UP.02.1.1.16.0369</t>
  </si>
  <si>
    <t>Snaga žena - skrbim za druge, brinem za sebe III</t>
  </si>
  <si>
    <t>Projekt će omogućiti zapošljavanje 30 nezaposlenih žena s najviše završenim srednjoškolskim obrazovanjem sa područja Općine Antunovac na poslovima skrbi za najmanje 180 starijih osoba i osoba u nepovoljnom položaju iz lokalne zajednice, čime će se ujedno osnažiti i unaprijediti radni potencijal žena te smanjiti socijalna isključenost obje kategorije.</t>
  </si>
  <si>
    <t>UP.02.1.1.16.0370</t>
  </si>
  <si>
    <t>Vratimo im osmijeh II</t>
  </si>
  <si>
    <t>Projekt doprinosi Općem i Specifičnom cilju poziva. Kroz ovaj projekt zaposlit će se 10 žena na razdoblje od 6 mjeseci. Projekt će ukupno trajati 8 mjeseci. Zaposlene žene svakodnevno će brinuti o 60 osoba koje su stare, nemoćne, osobe s invaliditetom ili se nalaze u nepovoljnom položaju, svaka žena brinut će o 6 korisnika. Svaki krajnji korisnik ostvaruje pravo na higijenske potrepštine u iznosu od 50,00 kn za potrebe pružanja usluga.</t>
  </si>
  <si>
    <t>UP.02.1.1.16.0371</t>
  </si>
  <si>
    <t>Šjora za otok II</t>
  </si>
  <si>
    <t>Projekt Šjora za otok II provodit će se na području LAG-a Mareta, a obuhvatit će 9 žena, pripadnica ciljne skupine i 54 krajnjih korisnika. Projekt se provodi s ciljem osnaživanja i unapređenja radnog potencijala teže zapošljivih žena te žena s najviše srednjom razinom obrazovanja kroz zapošljavanje u lokalnoj zajednici s naglaskom na očni dio LAG-a Mareta. Na ovaj način smanjio bi se rizik od njihovog siromaštva i socijalne isključenosti te potaknula socijalna uključenost i povećala razina kvalitete života krajnjih korisnika.</t>
  </si>
  <si>
    <t>UP.02.1.1.16.0372</t>
  </si>
  <si>
    <t>Zaželi bolji život u općini Drenje 3</t>
  </si>
  <si>
    <t>Kroz program “Zaželi bolji život u općini Drenje 3''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</si>
  <si>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UP.02.1.1.16.0373</t>
  </si>
  <si>
    <t>Tu smo za vas – faza III</t>
  </si>
  <si>
    <t>UP.02.1.1.16.0374</t>
  </si>
  <si>
    <t>Osnaživanje žena u lokalnoj zajednici - faza III</t>
  </si>
  <si>
    <t>Projektom će se zaposliti 20 teže zapošljivih žena i žena s najviše završenim srednjoškolskim obrazovanjem na području općine Markušica (naselja Markušica, Gaboš, Karadžićevo, Ostrovo, Podrinje), na poslovima pružanja potpore i podrške starijim osobama i osobama u nepovoljnom položaju, čime će se doprinijeti socijalnoj uključenosti i podizanju kvalitete života minimalno 120 krajnjih korisnika. Provedbom projekta izravno se utječe na prevenciju prerane institucionalizacije te na smanjenje nezaposlenosti žena u nepovoljnom položaju na lokalnom tržištu rada.</t>
  </si>
  <si>
    <t>UP.02.1.1.16.0376</t>
  </si>
  <si>
    <t>Pomažemo jedni drugima II</t>
  </si>
  <si>
    <t>Projektom "Pomažemo jedni drugima II", kojega provodi Općina Tisno u partnerstvu s HZZ Područni ured Šibenik i CZSS Šibenik omogućit će se pristup zapošljavanju i tržištu rada ženama pripadnicama ranjivih skupina (9), koje će pružati usluge pomoći u kući starijim osobama, krajnjim korisnicima (54) na području općine Tisno. Na ovaj način riješit će se glavni problemi općine- nezaposlenost žena, visoka sezonalnost zapošljavanja te odumiranje i starenje stanovništva u zaobalju.</t>
  </si>
  <si>
    <t>UP.02.1.1.16.0378</t>
  </si>
  <si>
    <t>Zaželi – Sveti Filip i Jakov – Faza III</t>
  </si>
  <si>
    <t>Projekt ima za cilj zapošljavanje 9 nezaposlenih žena s najviše završenom srednjom školom na području općine Sv.Filip i Jakov koje će pružati podršku i pomoć u kući i tako povećati kvalitetu života 54 krajnja korisnika. Projektne aktivnosti podrazumijevaju pridonose borbi protiv siromaštva i nezaposlenosti te prevenciji prerane institucionalizacije te poboljšava kvalitetu života krajnjih korisnika.</t>
  </si>
  <si>
    <t>UP.02.1.1.16.0379</t>
  </si>
  <si>
    <t>Pružam ti ruku II</t>
  </si>
  <si>
    <t>Predloženim projektom „Pružam ti ruku II“, kojega provodi UUOSSO u partnerstvu s HZZ Područna služba Zagreb, CZSS Zaprešić i CZSS Zagreb, omogućit će se pristup zapošljavanju i tržištu rada ženama pripadnicama ranjivih skupina, koje će pružati usluge pomoći u kući starijim osobama (krajnjim korisnicima projekta) na području grada Zagreba, Zaprešića te Dugog Sela i okolice. Na ovaj način ublažit će se posljedice nezaposlenosti i rizika od siromaštva žena pripadnica ciljane skupine te ujedno potaknuti socijalnu uključenost i povećati razinu kvalitete života krajnjih korisnika.</t>
  </si>
  <si>
    <t>UP.02.1.1.16.0382</t>
  </si>
  <si>
    <t>Zaželi u Općini Luka II</t>
  </si>
  <si>
    <t>Projekt se provodi s ciljem uključivanja žena u nepovoljnom položaju na tržište rada kroz zapošljavanje u lokalnoj zajednici. Predmetni projekt uključuje ciljanu skupinu, odnosno 9 nezaposlenih žena koje pripadaju teže zapošljivim/ranjivim skupinama s najvišim srednjoškolskim obrazovanjem te 54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</si>
  <si>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UP.02.1.1.16.0383</t>
  </si>
  <si>
    <t>ZAŽELI za Općinu Plaški</t>
  </si>
  <si>
    <t>Projektom „ZAŽELI za Općinu Plaški“ omogućit će se pristup zapošljavanju i tržištu rada 25 žena pripadnica ranjivih skupina s područja Općine Plaški ali i Karlovačke županije te će se osnažiti i unaprijediti njihov radni potencijal i ublažiti posljedice njihove nezaposlenosti i rizika od siromaštva. Ujedno će se potaknuti socijalnu uključenost i povećati razinu kvalitete života 150 krajnjih korisnika, odnosno osoba starije životne dobi i osoba u nepovoljnom položaju koji će biti korisnici usluga pomoći.</t>
  </si>
  <si>
    <t>UP.02.1.1.16.0384</t>
  </si>
  <si>
    <t>Niste sami - faza III</t>
  </si>
  <si>
    <t xml:space="preserve">Projektom će se osigurati pomoć osobama starije životne dobi koji su u sustavu socijalne skrbi poznati kao posebno osjetljiva kategorija te će im se omogućiti pravo na dostojanstvenu starost, poboljšanje kvalitete života, trajnu društvenu uključenost i sprječavanje prerane Institucionalizacije, dok će se zapošljavanjem 30 žena pripadnica ranjivih skupina ublažiti posljedice njihove nezaposlenosti i rizik od siromaštva. Žene će steći tako dodatno iskustvo koje će moći primijeniti na tržištu rada te će povećati mogućnost zapošljavanja i nakon realizacije projekta. </t>
  </si>
  <si>
    <t>UP.02.1.1.16.0385</t>
  </si>
  <si>
    <t>Ponovno zaželimo zajedno</t>
  </si>
  <si>
    <t>Projektom će Općina Podstrana zaposliti 15 žena iz ciljanih skupina na period od 6 mjeseci te će obuhvatiti 90 krajnjih korisnika s područja Podstrane, posebno Gornje Podstrane kao slabije razvijeno područje općine,što znači da projekt "Ponovno zaželimo zajedno" rješava problem velike nezaposlenosti žena, smanjuje socijalnu isključenost osoba u nepovoljnom položaju i spriječava njihovu institucionalizaciju te povećava razinu kvalitete života. Svaka zaposlena žena iz ciljane skupine će pružati potporu i podršku za šest krajnjih korisnika.</t>
  </si>
  <si>
    <t>UP.02.1.1.16.0386</t>
  </si>
  <si>
    <t>Ruka prijateljstva</t>
  </si>
  <si>
    <t>Projekt promiče socijalnu uključenost i smanjenje siromaštva kroz aktivnosti projekta koje uključuju zapošljavanje 30 žena u nepovoljnom položaju na tržištu rada te socijalnom uključivanju 180 krajnjih korisnika – starijih osoba i osoba u nepovoljnom položaju (na području grada Zagreba, Zagrebačke i Šibensko - kninske županije) čime će se poboljšati kvaliteta njihovog života, a ujedno se smanjiti socijalna isključenost obje skupine.</t>
  </si>
  <si>
    <t>UP.02.1.1.16.0387</t>
  </si>
  <si>
    <t>ZAželi-Faza III</t>
  </si>
  <si>
    <t>Projektom će se osigurati pomoć osobama starije životne dobi koji su u sustavu socijalne skrbi poznati kao posebno osjetljiva kategorija te će im se omogućiti pravo na dostojanstvenu starost, poboljšanje kvalitete života, trajnu društvenu uključenost i sprečavanje prerane institucionalizacije, a zapošljavanjem 30 žena (pripadnica ranjivih skupina), ublažiti će se posljedice njihove nezaposlenosti te rizik od siromaštva. Žene će steći dodatno iskustvo primjenjivo na tržištu rada te će povećati mogućnost zapošljavanja i nakon realizacije projekta.</t>
  </si>
  <si>
    <t>UP.02.1.1.16.0388</t>
  </si>
  <si>
    <t>Zaželi posao na području Grada Omiša- faza III</t>
  </si>
  <si>
    <t>Projekt "Zaželi posao na području Grada Omiša- faza III" doprinosi osnaženju i unapređenje radnog potencijala teže zapošljivih žena i žena s nižom razinom obrazovanja zapošljavanjem u lokalnoj zajednici, što će ublažiti posljedice nezaposlenosti i rizika od siromaštva te potaknuti socijalnu uključenost i povećati razinu kvalitete života osoba u starijoj životnoj dobi i/ili nemoćnih osoba na području Grada Omiša. Provedba projektnih aktivnosti trajat će 8 mjeseci, a obuhvatit će zapošljavanje 25 žena, koje će pružanjem potpore i podrške brinuti o ukupno 150 krajnjih korisnik.</t>
  </si>
  <si>
    <t>UP.02.1.1.16.0389</t>
  </si>
  <si>
    <t>Korisno i humano 3 - program zapošljavanja žena u svrhu potpore starijim osobama i osobama u nepovoljnom položaju</t>
  </si>
  <si>
    <t>UP.02.1.1.16.0390</t>
  </si>
  <si>
    <t>Projekt RUKA PODRŠKE usmjeren je na osnaživanje i unaprjeđenje radnog potencijala teže zapošljivih žena i žena s nižom razinom obrazovanja kroz zapošljavanje, u svrhu pružanja podrške i potpore starijim i nemoćnim osobama na području grada Koprivnice i općine Sokolovac. Projektom će 30 žena postati konkurentnije na tržištu rada, a poboljšat će se kvaliteta života i povećati socijalna uključenost za 180 krajnjih korisnika, kroz osiguranje kvalitetnije potpore i skrbi u njihovom domu.</t>
  </si>
  <si>
    <t>UP.02.1.1.16.0391</t>
  </si>
  <si>
    <t>Zaposli i pomozi</t>
  </si>
  <si>
    <t>Općina Drnje</t>
  </si>
  <si>
    <t xml:space="preserve">Specifični cilj projekta "Zaposli i pomozi"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Drnje, Đelekovac, Peteranec, Legrad i Gola. Projektom se se zaposliti 23 žena na period od 6 mjeseci koje će se brinuti za ukupno 140 korisnika. </t>
  </si>
  <si>
    <t>UP.02.1.1.16.0392</t>
  </si>
  <si>
    <t>Nastavljamo ZAjedno</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</si>
  <si>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</si>
  <si>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UP.02.1.1.16.0393</t>
  </si>
  <si>
    <t>Zaželi empatiju, dobij simpatiju</t>
  </si>
  <si>
    <t>Cilj projekta je inicijativama na lokalnom nivou pridonijeti smanjenju nezaposlenosti,rizika od siromaštva i socijalne isključenosti omogućavanjem pristupa tržištu rada,osnaživanjem i unaprjeđenjem radnog potencijala teže zapošljivih žena te ujedno potaknuti socijalnu uključenost i povećati kvalitetu života krajnjih korisnika. Rezultati: Poboljšan pristup tržištu rada za 25 žena u nepovoljnom položaju, osigurana adekvatna skrb i podrška za 150 potrebitih članova zajednice, smanjena stopa nezaposlenosti žena, unaprijeđena opća svijest o važnosti postizanja društvene kohezije.</t>
  </si>
  <si>
    <t>UP.02.1.1.16.0394</t>
  </si>
  <si>
    <t>Zaposlena žena za jako i solidarno društvo – faza III</t>
  </si>
  <si>
    <t>Brodsko-posavska, Požeško-slavonska</t>
  </si>
  <si>
    <t>Cilj projekta je osigurati socijalnu uslugu pomoći u kući za 102 najpotrebitijih starih i nemoćnih osoba s područja zapadne Slavonije, te zaposliti 17 žena pripadnica marginaliziranih skupina. Na taj način će se osigurati da stari i nemoćni u slabije razvijenoj sredini što duže ostanu u svojim domovima, a istovremeno da se teže zapošljive žene uključe na tržište rada. Također kroz projekt planiramo zaposliti žene osobe s invaliditetom te tako povećati uključenost OSI na tržište rada.</t>
  </si>
  <si>
    <t>UP.02.1.1.16.0395</t>
  </si>
  <si>
    <t>I ti budi jedna od njih</t>
  </si>
  <si>
    <t>Projekt "I ti budi jedna od njih" nastavak je uspješno provedeni projekata programa Zaželi - program zapošljavanja žena na lokalnom području grada Lipika kojim će se kroz ovaj projekt zaposliti 20 pripadnica ciljne skupine (nezaposlene žene s najvišim srednjoškolskim obrazovanjem koje su prijavljene u evidenciji nezaposlenih osoba HZZ-a u kojem prednost imaju teže zapošljive/ranjive skupine u lokalnoj zajednici) koja će svaka od žena imati po 6 krajnjih korisnika (osobe starije životne dobi i/ili nemoćne osobe).</t>
  </si>
  <si>
    <t>UP.02.1.1.16.0396</t>
  </si>
  <si>
    <t>Zaželi i ostvari 2</t>
  </si>
  <si>
    <t>Grad Metković i Općina Kula Norinska će u suradnji sa Hrvatskim zavodom za zapošljavanje Područni ured Dubrovnik, Centrom za socijalnu skrb Metković te udrugom Dobra zapošljavanjem 30 teže zapošljivih žena s nižom i srednjom razinom obrazovanja osnažiti i unaprijediti njihov radni potencijal te također povećati socijalnu uključenost i razinu kvalitete života 180 krajnjih korisnika sa područja Grada Metkovića i Općine Kula Norinska.</t>
  </si>
  <si>
    <t>UP.02.1.1.16.0397</t>
  </si>
  <si>
    <t>Zlatne žene za zlatnu dob - faza III</t>
  </si>
  <si>
    <t xml:space="preserve">Grad Popovača zajedno s partnerima na projektu "Zlatne žene za zlatnu dob - faza III" omogućit će zapošljavanje za 30 žena pripadnica ciljne skupine projekta u trajanju 6 mjeseci. Za vrijeme rada zaposlenih žena pripadnica ciljne skupine pružit će se usluga potpore i podrške za 180 krajnjih korisnika kojima će se povećati razina kvalitete života te potaknuti na socijalnu uključenost. Projekt će trajati 8 mjeseci, a provodit će ga grad Popovača u partnerstvu s HZZ Područni ured Kutina i Centrom za socijalnu skrb Kutina. </t>
  </si>
  <si>
    <t>UP.02.1.1.16.0398</t>
  </si>
  <si>
    <t>Okreni pedalu, pokreni promjenu 3</t>
  </si>
  <si>
    <t>Cilj projekta ”Okreni pedalu, pokreni promjenu 3”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</si>
  <si>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UP.02.1.1.16.0399</t>
  </si>
  <si>
    <t>Zaželi i nastavi u fazi III</t>
  </si>
  <si>
    <t>Glavni problem koji želimo riješiti je uključivanje žena u nepovoljnom položaju na tržište rada, borbu protiv siromaštva smanjenjem nezaposlenosti žena te prevenirati preranu institucionalizaciju krajnjih korisnika, ujedno nastojimo poboljšati kvalitetu života krajnjih korisnika operacije (osoba u starijoj životnoj dobi i/ili nemoćnih osoba). Broj osoba treće životne dobi svakim danom je sve veći, te zanimanja koja uključuju njegu i skrb istih postaju sve traženija na tržištu rada.</t>
  </si>
  <si>
    <t>UP.02.1.1.16.0400</t>
  </si>
  <si>
    <t>A1 via A2 faza II</t>
  </si>
  <si>
    <t>Centar Link 2 EU</t>
  </si>
  <si>
    <t>Sisačko-moslavačka, Grad Zagreb, Zadarska, Splitsko-dalmatinska</t>
  </si>
  <si>
    <t>Projekt A1 via A2 faza II nastavak je projekta iz Faze II programa ZAŽELI. Ovim projektom zaposlit će se 24 žene na pružanju usluga za 144 krajnja korisnika. Ukupna vrijednost projekta je 1.186.560,00 kn, a projekt se provodi na ruralnim dijelovima Sisačko moslavačke, Splitsko dalmatinske, Zadarske županije i Grada Zagreba, s naglaskom na gradove Omiša, Petrinje, Obrovca, Gračaca, Zagreba. Partneri na projektu su uredi Hrvatskog zavoda za zapošljavanje Sisak, Split, Zadar i Zagreb, te Centri za socijalnu skrb Omiš, Petrinja, Zadar i Zagreb</t>
  </si>
  <si>
    <t>UP.02.1.1.16.0401</t>
  </si>
  <si>
    <t>Zaželi za Općinu Orle</t>
  </si>
  <si>
    <t>Projektom „Zaželi za Općinu Orle“ omogućit će se pristup zapošljavanju i tržištu rada 10 žena pripadnica ranjivih skupina s područja Općine Orle i Zagrebačke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</si>
  <si>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UP.02.1.1.16.0402</t>
  </si>
  <si>
    <t>ZAželi - ZAposli 3</t>
  </si>
  <si>
    <t>Kroz program ''Zaželi'' kroz fazu II (''ZAželi - ZAposli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</si>
  <si>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UP.02.1.1.16.0403</t>
  </si>
  <si>
    <t>Zaposlena faza III – pružanje podrške u svakodnevnom životu starijim osobama s područja grada Slavonskog Broda</t>
  </si>
  <si>
    <t>Provedbom projekta „Zaposlena“ faza III – pružanje podrške u svakodnevnom životu starijim osobama s područja grada Slavonskog Broda zapošljava se 31 žena za pružanje potpore i podrške za 186 starijih i nemoćnih osoba s područja grada Slavonskog Broda. Projektni tim obuhvaća Grad Slavonski Brod kao nositelja projekta te Centar za socijalnu skrb Slavonski Brod i Hrvatski zavod za zapošljavanje - Područni ured Slavonski Brod kao projektne partnere.</t>
  </si>
  <si>
    <t>UP.02.1.1.16.0404</t>
  </si>
  <si>
    <t>Ostvari+</t>
  </si>
  <si>
    <t xml:space="preserve">U Ostvari+ provesti ćemo aktivnosti: 1. Zapošljavanje 30 žena iz ciljane skupine u svrhu potpore i podrške 240 starijim i/ili nemoćnim osobama kroz 6 mj. koje će poboljšati kvalitetu života za 240 kraj. korisnika, pružajući im pomoć u dostavi namirnica; u pripremi obroka u kućanstvima; u održavanju čistoće stambenog prostora; pomoć pri oblačenju i svlačenju; briga o higijeni; pomoć u socijalnoj integraciji, u ostvarivanju raznih prava; podrška kroz razg. i druženje; uključ. u društvo, pratnju i pomoć u dr.akt. 2. Promidžba i vidljivost: izradu promotivnih materijala u svrhu promidžbe projekta. </t>
  </si>
  <si>
    <t>UP.02.1.1.16.0405</t>
  </si>
  <si>
    <t>Radim i pomažem III</t>
  </si>
  <si>
    <t>Projekt Radim i pomažem III. provodi Općina Bebrina u obaveznom partnerstvu s HZZ PU Slavonski Brod i Centrom za socijalnu skrb Slavonski</t>
  </si>
  <si>
    <t>UP.02.1.1.16.0406</t>
  </si>
  <si>
    <t>Zaposli se, osnaži se 3!</t>
  </si>
  <si>
    <t>Projekt „Zaposli se, osnaži se 3!“ provodi Općina Bukovlje u partnerstvu s HZZ Područnim uredom Slavonski Brod i CZSS Slavonski Brod te planira zaposliti 22 nezaposlene žene pripadnica ranjive skupine i pružiti potporu i podršku za 132 starije osobe i/ili nemoćne osobe. CILJ projekta je zapošljavanje teže zapošljivih žena u lokalnoj zajednici te ih na taj način osnažiti za tržište rada i unaprijediti njihov potencijal. Na taj način ublažit će se posljedice njihove nezaposlenosti, smanjiti rizik od siromaštva te potaknuti socijalna uključenost i poboljšati kvaliteta života krajnjih korisnika.</t>
  </si>
  <si>
    <t>UP.02.1.1.16.0407</t>
  </si>
  <si>
    <t>Ruke koje mogu sve II</t>
  </si>
  <si>
    <t>Požeško-slavonska, Sisačko-moslavačka</t>
  </si>
  <si>
    <t>Kroz projekt će se na 6 mjeseci riješiti stanje nezaposlenosti 30 žena u nepovoljnom položaju i to zapošljavanjem na poslovima pomoći u kući čime će se osnažiti njihov radni potencijal i motiviranost, a 180 krajnjih korisnika ostvariti će neophodnu pomoć u kući i olakšati egzistencijalnu situaciju na području LAG-a "Zeleni trokut".</t>
  </si>
  <si>
    <t>UP.02.1.1.16.0408</t>
  </si>
  <si>
    <t>Žena zaželi, žena radi 3</t>
  </si>
  <si>
    <t>Projektom „Žena zaželi, žena radi 3“ osnažit će se radni potencijal 30 teže zapošljivih žena s područja grada Nova Gradiška putem zapošljavanja s ciljem pružanja potpore i podrške starijim osobama i osobama u nepovoljnom položaju u lokalnoj zajednici. Navedenim aktivnostima će se potaknuti socijalna uključenost i povećati razina kvalitete života pripadnica ciljnih skupina i najmanje 180 krajnjih korisnika.</t>
  </si>
  <si>
    <t>UP.02.1.1.16.0409</t>
  </si>
  <si>
    <t>Zaželi posao - prihvati izazov! - III. faza</t>
  </si>
  <si>
    <t>Projekt provodi općina Slavonski Šamac u partnerstvu sa HZZ PU SB i Centrom za socijalnu skrb SB. Cilj projekta je zapošljavanje žena pripadnica ranjivih skupina koje će kroz pružanje pomoći i podrške krajnjim korisnicima te povećavati svoje šanse za zapošljivost na tržištu rada, a istovremeno povećati soc. uključenost i kvalitetu života starijih osoba i osoba u nepovoljnom položaju u Općini Slavonski Šamac. Trajanje projekta je 8 mjeseci.</t>
  </si>
  <si>
    <t>UP.02.1.1.16.0410</t>
  </si>
  <si>
    <t>Babina Greda u srcu</t>
  </si>
  <si>
    <t>Ciljevi projekta su: 1. Unaprijediti radni potencijal žena iz ranjivih skupina zapošljavanjem u lokalnoj zajednici., 2. Poboljšanje kvalitete života osoba starije životne dobi i nemoćnih osoba. Provedbom ovog projekta na području općina Babina Greda izravno se utječe kako na prevenciju prerane institucionalizacije 90 osoba u starijoj životnoj dobi i/ili nemoćnih osoba i povećanje kvalitete života tih osoba tako i na borbu protiv siromaštva, socijalne isključenosti te smanjenju nezaposlenosti žena iz ranjivih skupina na lokalnom tržištu rada.</t>
  </si>
  <si>
    <t>UP.02.1.1.16.0411</t>
  </si>
  <si>
    <t>Žena spretna, starost sretna</t>
  </si>
  <si>
    <t>Cilj projekta: omogućavanjem pristupa tržištu rada i unaprjeđenjem radnog potencijala teže zapošljivih 30 žena te pružanjem adekvatne pomoći i podrške za 180 starijih, nemoćnih i osoba u nepovoljnom položaju pridonijeti smanjenju nezaposlenosti, rizika od siromaštvai socijalne isključenosti. Izravni doprinosi: povećanje broja žena koje sudjeluju na tržištu rada, njihovo osnaživanje, uklanjanje diskriminacije, dugotrajni socijalizacijski učinci kroz brigu o starim i nemoćnim osobama u svrhu sprječavanja socijalne isključenosti i siromaštva, poticanje socijalne suradnje i komunikacije u društvu.</t>
  </si>
  <si>
    <t>UP.02.1.1.16.0412</t>
  </si>
  <si>
    <t>Zaželi - provedi 3!</t>
  </si>
  <si>
    <t xml:space="preserve">Specifični cilj projekta "Zaželi - provedi 3!"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Općine Virje. Ciljanu skupinu čini 9 žena pripadnica ranjivih skupina, a krajnji korisnici su 60 starijih osoba i osoba u nepovoljnom položaju. Ukupno trajanje projekta je 8 mjeseci. </t>
  </si>
  <si>
    <t>UP.02.1.1.16.0413</t>
  </si>
  <si>
    <t>Pružimo pomoć za lakši život II</t>
  </si>
  <si>
    <t>UIKKŽ projektom Pružimo pomoć za lakši život II, zapošljava žene u nepovoljnom položaju na tržište rada, koje su prijavljene u evidenciju nezaposlenih HZZ, (žene u teže zapošljivim/ranjivim skupinama u lokalnoj zajednici), što podrazumijeva i borbu protiv siromaštva i smanjenje nezaposlenosti te prevenciju prerane institucionalizacije i poboljšavanje kvalitete života krajnjih korisnika, osoba u starijoj životnoj dobi i/ili nemoćnih osoba pružajući im podršku u svakodnevnom životu, posebice koji žive u slabije razvijenim područjima i područjima s većom nezaposlenosti.</t>
  </si>
  <si>
    <t>UP.02.1.1.16.0414</t>
  </si>
  <si>
    <t>Pomoć je moć 2</t>
  </si>
  <si>
    <t>Specifični cilj projekta „Pomoć je moć 2“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6 JLS-a u KKŽ. Ciljanoj skupini pripada ukupno 19 žena pripadnica teže zapošljivih/ranjivih skupina koje će brinuti za ukupno 114 krajnjih korisnika – starijih osoba (osobe u dobi od 65 godina i više) i/ili nemoćnih osoba.</t>
  </si>
  <si>
    <t>UP.02.1.1.16.0415</t>
  </si>
  <si>
    <t>Zaželi više</t>
  </si>
  <si>
    <t>Kroz projektne aktivnosti osigurati će se zapošljavanje 10 nezaposlenih žena, pripadnica ciljane skupine s najviše završenim srednjoškolskim obrazovanjem koje su prijavljene u evidenciju nezaposlenih HZZ-a te mogućnost pristupa istih tržištu rada. Doprinijeti će se povećanju razine socijalizacije starijih osoba i osoba u nepovoljnom položaju za ukupno 60 krajnjih korisnika.</t>
  </si>
  <si>
    <t>UP.02.1.1.16.0416</t>
  </si>
  <si>
    <t>DA želim posao II</t>
  </si>
  <si>
    <t>Projektom će se nezaposlenim ženama, pripadnicama ranjivoj skupini povećati mogućnost pristupa tržištu rada i njihovo zapošljavanje što će se postići kroz zapošljavanje u lokalnoj zajednici, a ujedno osobama i nepovoljnom položaju osigurat će se potrebna briga i pomoć u svakodnevnom životu te smanjiti socijalna isključivost. Kroz projekt će biti zaposleno 15 žena koje brinu o 90 korisnika.</t>
  </si>
  <si>
    <t>UP.02.1.1.16.0417</t>
  </si>
  <si>
    <t>Zaposli pa pomozi 3</t>
  </si>
  <si>
    <t>Specifični cilj projekta Zaposli pa pomozi 3 je osnažiti i unaprijediti radni potencijal teže zapošljivih žena te žena s nižom i srednjom razinom</t>
  </si>
  <si>
    <t>UP.02.1.1.16.0418</t>
  </si>
  <si>
    <t>Projekt "Pruži ruku potrebitima" usmjeren je unapređenju mogućnosti zapošljavanja i zapošljavanju žena lokalne zajednice u nepovoljnom položaju. Ciljna skupina su nezaposlene žene s područja grada Križevaca, pripadajućih naselja i općina uz prednost ženama iz teže zapošljivih/ranjivih skupina u svrhu njihova uključivanja u lokalnu zajednicu, davanje mogućnosti za ostvarenje egzistencije i samim time povećanje kvalitete njihova života. Projektom će biti obuhvaćena 31 žena koja će postati konkurentnija na tržištu i najmanje 186 krajnjih korisnika s kvalitetnom uslugom pomoći u kući.</t>
  </si>
  <si>
    <t>UP.02.1.1.16.0419</t>
  </si>
  <si>
    <t>Zaželi posao - Pruži podršku</t>
  </si>
  <si>
    <t xml:space="preserve">Prijavitelj projekta "Zaželi posao - Pruži podršku" je Općina Špišić Bukovica sa obveznim partnerima HZZ-om i CZS-om kojim će se zaposliti 10 žena pripadnica ciljane skupine koje će skrbiti za minimalno 60 krajnjih korisnika na području općine Špišić Bukovica.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 </t>
  </si>
  <si>
    <t>UP.02.1.1.16.0420</t>
  </si>
  <si>
    <t>Sretnija Starost</t>
  </si>
  <si>
    <t>Projekt "Sretnija Starost" prijavljuje Općina Pitomača s obveznim partnerima Hrvatskim zavodom za zapošljavanje, Područni ured Virovitica te Centrom za socijalnu skrb Virovitica. Projektom će se zaposliti 25 žena - gerontodomaćica koje će pružati potporu i podršku za 150 krajnjih korisnika na području općine Pitomača. Ženama ciljane skupine bit će omogućeno zaposlenje u lokalnoj zajednici kojim će se doprinijeti smanjenju nezaposlenosti i siromaštva te ujedno potaknuti socijalnu uključenost.</t>
  </si>
  <si>
    <t>UP.02.1.1.16.0421</t>
  </si>
  <si>
    <t>Zaželi - ostvari</t>
  </si>
  <si>
    <t>Projektom je predviđeno osnaživanje i unaprjeđenje radnog potencijala 13 nezaposlenih žena s područja Grada Križevaca i okolnih općina zapošljavanjem u lokalnoj zajednici čime će se ublažiti posljedice njihove nezaposlenosti i rizik od siromaštva te ujedno potaknuti soacijalna uključenost i povećati razina kvalitete života krajnjih korisnika.</t>
  </si>
  <si>
    <t>UP.02.1.1.16.0422</t>
  </si>
  <si>
    <t>Želim dostojanstvenu starost - II</t>
  </si>
  <si>
    <t>Projektom ćemo nezaposlenim ženama, pripadnicama ranjivih skupina želimo povećati mogućnost pristupa tržištu rada i njihovo zapošljavanje što ćemo postići kroz zapošljavanje 10 žena u lokalnoj zajednici, a ujedno osobama u nepovoljnom položaju kroz zapošljavanje žena osigurati potrebnu pomoć u svakodnevnom životu. Kroz projekt će biti zaposleno 10 žena koje će pružati usluge za najmanje 60 krajnjih korisnika.</t>
  </si>
  <si>
    <t>UP.02.1.1.16.0423</t>
  </si>
  <si>
    <t>Trojačke ruže - faza III</t>
  </si>
  <si>
    <t>Projekt će omogućiti zapošljavanje 10 žena s najviše završenim srednjoškolskim obrazovanjem, s prednošću ranjivih skupina u lokalnoj zajednici, na području Općine Veliko Trojstvo, koje će u roku od 6 mjeseci skrbiti o minimalno 60 krajnjih korisnika u svrhu povećanja kvalitete života istih i smanjenja socijalne isključenosti.</t>
  </si>
  <si>
    <t>UP.02.1.1.16.0424</t>
  </si>
  <si>
    <t>Zaželi u Općini Vođinci – III. faza</t>
  </si>
  <si>
    <t>Cilj Projekta je zapošljavanje teško zapošljivih u nepovoljnom položaju te unaprjeđenje njihovog radnog potencijala i poboljšanje kvalitete života starijih osoba i osoba u nepovoljnom položaju. Ciljane skupine su nezaposlene žene sa područja općine Vođinci. Projektom žene će se zaposliti na 6 mjeseca. Od ukupnog broja nezaposlenih na području općine Vođinci 77 % su žene. Provedbom projekta stopa nezaposlenosti u općini Vođinci smanjit će se za 16,7 %(15 žena). 90 osoba krajnjih korisnika imati će poboljšanu kvalitetu života i smanjenu socijalnu isključenost.</t>
  </si>
  <si>
    <t>UP.02.1.1.16.0425</t>
  </si>
  <si>
    <t>Projektom će se omogućiti zapošljavanje žena pripadnica ciljane skupine u trajanju od 6 mjeseci za pružanje usluge pomoći i potpore starim i nemoćnim osobama s područja grada Knina i općina Biskupija i Kistanje. Navedenim će se povećati konkurentnost ove ciljane skupine žena na tržištu rada, radi olakšavanja procesa zaposlenja istih po završetku projekta. Projektom "Bolji život" istovremeno se podiže i kvaliteta života krajnjih korisnika i zaposlenih žena.</t>
  </si>
  <si>
    <t>UP.02.1.1.16.0426</t>
  </si>
  <si>
    <t>Zaželi bolji život u općini Podravska Moslavina 3</t>
  </si>
  <si>
    <t xml:space="preserve"> Kroz "Zaželi bolji život u općini Podravska Moslavina 3" zaposlilo bi se 15 žena koje se nalaze u nepovoljnom položaju na tržištu rada sa zadatkom da na području općine skrbe o starijima i nemoćnima u ugroženim kućanstvima. Time be se utjecalo, kako na poticanju zapošljavanja posebnih skupina nezaposlenih žena i žena s najviše završenim srednjoškolskim obrazovanjem, tako i na poboljšanju životnih uvjeta starijih koji se teško skrbe o sebi i vlastitom domaćinstvu. </t>
  </si>
  <si>
    <t>UP.02.1.1.16.0427</t>
  </si>
  <si>
    <t>Zapošljavanje žena sa područja Knina, Biskupije, Kijeva i Civljana III</t>
  </si>
  <si>
    <t xml:space="preserve">Projekt "Zapošljavanje žena sa područja Knina, Biskupije, Kijeva i Civljana III" ima za cilj zaposliti 10 žena pripadnica ciljanih skupina navedenih područja te po završetku njihovog angažmana doprinijeti njihovom povećanju konkurentnosti na tržištu rada. Vremenski period trajanja cjelokupnog projekta je 8 mjeseci unutar kojeg će žene svojim radom od 6 mjeseci poboljšati kvalitetu života 60 krajnjih korisnika - najugroženijih članova našega društva. </t>
  </si>
  <si>
    <t>UP.02.1.1.16.0428</t>
  </si>
  <si>
    <t>Zaželi i ostvari – Program zapošljavanja žena</t>
  </si>
  <si>
    <t>Projektom zapošljavamo žene na području općine Viljevo. Pripadnice ciljane skupine radnim iskustvom nakon projekta postat će konkurentnije na tržištu rada. Zapošljavanjem žena starije životne dobi i ranjivih skupina želimo podići svijest javnosti te poticati na trend zapošljavanja takvih skupina.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</si>
  <si>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UP.02.1.1.16.0429</t>
  </si>
  <si>
    <t>Zaželi bolje 2</t>
  </si>
  <si>
    <t>Osobe u nepovoljnom položaju kao krajnji korisnici žive u ruralnom području OBŽ-a sa slabom prometnom povezanošću u sredini koja nema dostupnih i kvalitetnih izvanistitucijskih usluga socijalne skrbi.Drugu ranjivu skupinu čine nezaposlene žene.Cilj je zaposliti 9 pripadnica ciljane skupine na području djelovanja udruge Zvono, Grada Belog Manastira i prigradskih naselja i Baranje, koje će pružanjem svakodnevne pomoći u kućanstvu povećati kvalitetu života za 54 krajnja korisnika čime će pozitivno doprinijeti svojoj i njihovoj socijalnoj uključenosti.</t>
  </si>
  <si>
    <t>UP.02.1.1.16.0430</t>
  </si>
  <si>
    <t>Zaželi bolji život u općini Čačinci III</t>
  </si>
  <si>
    <t>Projekt se provodi s ciljem uključivanja žena u nepovoljnom položaju na tržištu rada kroz zapošljavanje u lokalnoj zajednici. Predmetni projekt uključuje ciljanu skupinu, odnosno 12 nezaposlenih žena koje pripadaju teže zapošljivim/ranjivim skupinama s najvišim srednjoškolskim obrazovanjem te 72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</si>
  <si>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UP.02.1.1.16.0432</t>
  </si>
  <si>
    <t>BRIGA ZA POREBITE III - Program zapošljavanja žena u svrhu potpore starijim osobama i osobama u nepovoljnom</t>
  </si>
  <si>
    <t>Zapošljavanjem 15 žena u općini Proložac osnažiti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</si>
  <si>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UP.02.1.1.16.0433</t>
  </si>
  <si>
    <t>Nazaret – osunčana margina</t>
  </si>
  <si>
    <t xml:space="preserve">Kroz projekt Nazaret - osunčana margina zaposlit če se 12 žena na period od 6 mjeseci, kako bi skrbile o ukupno 72 starije i nemoćne osobe s područja grada Imotskog i općina Proložac, Podbablje i Runović, kojima je potrebna pomoć i podrška u obavljanju svakodnevnih aktivnosti te socijalna integracija. Zaposlenici će steći vještine koje će unaprijediti njihove šanse na tržištu rada. Projekt prevenira i preranu institucionalizaciju, umanjuje mogućnost dugotrajne nezaposlenosti te smanjuje socijalnu isključenost i povećava razinu kvalitete života starijih osoba u nepovoljnom položaju. </t>
  </si>
  <si>
    <t>UP.02.1.1.16.0434</t>
  </si>
  <si>
    <t>Zaželi – program zapošljavanja žena – faza III (otvoreni trajni poziv)</t>
  </si>
  <si>
    <t>Općina Lokvičić</t>
  </si>
  <si>
    <t>Zapošljavanjem 9 žena tijekom provedbe projekta ZAŽELI III FAZA u općini Lokvičići osnažiti će se i unaprijediti radni potencijal teže zapošljivih žena, ublažiti psihološke, sociološke i ekonomske posljedice njihove dugotrajne nezaposlenosti. Projektom će se ujedno potaknuti socijalnu uključenost i spriječiti preranu institucionalizaciju za 54 osobe starije životne dobi kroz pružanje pomoći u vlastitom kućanstvu, te na taj način potaknuti promociju skrbi za najranjivije društvene skupine.</t>
  </si>
  <si>
    <t>UP.02.1.1.16.0435</t>
  </si>
  <si>
    <t>Radim, pomažem, učim - faza III</t>
  </si>
  <si>
    <t>Projektom "radim, pomažem, učim-faza III" će se zaposliti 30 žena pripadnica ranjive i teško zapošljive skupine s ciljem osnaženja i unapređenja radnog potencijala teže zapošljivih žena s nižom i srednjom razinom obrazovanja u lokalnoj zajednici. 180 krajnjih korisnika u 10 naselja ruralnog prostora dobit će uslug pomoći u svakodnevnom životu, čime će se poboljšati kvaliteta života, ublažiti siromaštvo i iskulječnost. projekt će trajati 8 mjeseci, provodit će ga Općina Jasenovac s Partnerima Hrvatskim zavodom za zapošljavanje i Centrom za socijalnu skrb Novska.</t>
  </si>
  <si>
    <t>UP.02.1.1.16.0436</t>
  </si>
  <si>
    <t>Žene – snaga zajednice 3</t>
  </si>
  <si>
    <t xml:space="preserve"> Kroz program "Zaželi" kroz fazu III ("Žene - snaga zajednice 3) zaposlilo bi se 14 žena koje se nalaze u nepovoljnom položaju na tržištu rada sa zadatkom da na području općine skrbe o starijima i nemoćnima u socio-ekonomski ugroženim kućanstvima. Time bi se utjecalo, kako na poticanje zapošljavanja posebnih skupina nezaposlenih žena i žena s najviše završenim srednjoškolskim obrazovanjem, tako i na pobošljšanje životnih uvjeta starijih koji se teško skrbe o sebi i vlastitom domaćinstvu.</t>
  </si>
  <si>
    <t>UP.02.1.1.16.0437</t>
  </si>
  <si>
    <t>Učim, radim, pomažem Slavoniji III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</si>
  <si>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LAG-a Karašica.</t>
  </si>
  <si>
    <t>UP.02.1.1.16.0439</t>
  </si>
  <si>
    <t>Zajedno za žene II</t>
  </si>
  <si>
    <t>Cilj projekta "Zajedno za žene II" je ublažiti posljedice nezaposlenosti i rizika od siromaštva 15 nezaposlenih žena, pripadnica ciljne skupine, kroz zapošljavanje na pružanju socijalne usluge pomoći u kući koja će potaknuti socijalnu uključenost i povećati razinu kvalitete života 90 krajnjih korisnika_ica. Projekt će pozitivno utjecati na sprječavanje institucionalizacije starijih osoba koje žive u nerazvijenim ruralnim područjima.</t>
  </si>
  <si>
    <t>UP.02.1.1.16.0440</t>
  </si>
  <si>
    <t>PUK 31</t>
  </si>
  <si>
    <t>Projektom će se zaposliti 31 nezaposlena žena, koja će svojim radom pružiti podršku u svakodnevnom životu za minimalno 186 krajnjih korisnika.</t>
  </si>
  <si>
    <t>UP.02.1.1.16.0441</t>
  </si>
  <si>
    <t>Projektom "ZAŽELI za Općinu Bosiljevo" omogućit će se pristup zapošljavanju i tržištu rada 10 žena pripadnica ranjivih skupina s područja Općine Bosiljevo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</si>
  <si>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UP.02.1.1.16.0442</t>
  </si>
  <si>
    <t>Zaželi iznova</t>
  </si>
  <si>
    <t>Centralni problem koji se želi riješiti ovim projektom je niski radni potencijal teže zapošljivih žena i žena s nižom razinom obrazovanja. Projektom</t>
  </si>
  <si>
    <t>UP.02.1.1.16.0443</t>
  </si>
  <si>
    <t>Zajedno jači</t>
  </si>
  <si>
    <t>Grad Opuzen</t>
  </si>
  <si>
    <t>Kako bi se ostvario cilj projekta aktivnosti su potpuno prilagođene ciljnim skupinama i njihovim potrebama i mogućnostima. Zapošljavanjem nezaposlenih žena s najvišom završenom srednjom školom utječe se na smanjenje njihove socijalne isključenosti i uklanjanju prepreka za sudjelovanje na tržištu rada. Žene će tijekom 6 mjeseci pružati podršku i pomoć u kući za ukupno 54 krajnja korisnika.</t>
  </si>
  <si>
    <t>UP.02.1.1.16.0444</t>
  </si>
  <si>
    <t>Projektom će se omogućiti zapošljavanje teže zapošljivih žena s područja Grada Ploča. Provedbom projekta će se doprinijeti prevenciji prerane institucionalizacije starijih i nemoćnih osoba, socijalizaciji, olakšavanju života u vlastitim domaćinstvima te poboljšanju kvalitete lokalne zajednice.</t>
  </si>
  <si>
    <t>UP.02.1.1.16.0445</t>
  </si>
  <si>
    <t>MI POmažemo Starijima III vol. II</t>
  </si>
  <si>
    <t>Grad Zlatar</t>
  </si>
  <si>
    <t>Projekt MIPOS III vol. II omogućit će zapošljavanje 30 žena s najviše srednjom stručnom spremom za pružanje pomoći i podrške starijim i nemoćnim osobama na slabije razvijenom području Krapinsko-zagorske županije. Time će se teže zapošljive žene uključiti na tržište rada, a potrebiti dobiti adekvatnu brigu i pomoć oko svakodnevnih poslova te nužne socijalne kontakte.</t>
  </si>
  <si>
    <t>UP.02.1.1.16.0446</t>
  </si>
  <si>
    <t>ZAŽELI danas za bolje sutra III-Grad Ploče</t>
  </si>
  <si>
    <t>Projekt će omogućiti zapošljavanje (30) teže zapošljivih žena na tržištu rada pripadnica ranjivih skupina s naglaskom na slabije razvijena područja Grada Ploča s pripadajućim naseljima i područja s većom nezaposlenosti što ujedno podrazumijeva borbu protiv siromaštva i smanjene nezaposlenosti te prevenciju prerane institucionalizacije i poboljšavanje kvalitte za 180 krajnjih korisnika, osoba u starijoj životnoj dobi i nemoćnih osoba pružajući im podršku u svakodnevnom životu, posebice koji žive u slabije razvijenim područjima Grada Ploča.</t>
  </si>
  <si>
    <t>UP.02.1.1.16.0447</t>
  </si>
  <si>
    <t>Pomoć u kući starima i nemoćnima s područja grada Orahovice-faza III</t>
  </si>
  <si>
    <t>Velikom dijelu starijih i nemoćnih osoba s područja grada Orahovice potrebna je pomoć pri obavljanju svakodnevnih poslova. Time pripadaju ranjivoj skupini u opasnosti od siromaštva ili socijalne isključenosti. Drugu ranjivu skupinu čine nezaposlene žene s područja grada Orahovice s naglaskom na teže zapošljive žene. Cilj ovog projekta je osposobiti i zaposliti 10 žena s područja grada Orahovice koje će pružanjem svakodnevne pomoći u kućanstvu povećati kvalitetu života za 10 krajnjih korisnika čime će pozitivno doprinijeti svojoj i njihovoj socijalnoj uključenosti.</t>
  </si>
  <si>
    <t>UP.02.1.1.16.0448</t>
  </si>
  <si>
    <t>Podrška ženama i starijim osobama</t>
  </si>
  <si>
    <t>Kraljica Teuta</t>
  </si>
  <si>
    <t>Osnovni cilj projekta je uključivanje žena u nepovoljnom položaju sa područja Grada Zagreba na tržište rada. Projekt će trajati 8 mjeseci, a područje provedbe će biti u gradu Zagrebu i Zagrebačkoj županiji. Ciljanu skupinu će činiti 26 nezaposlenih žena s najviše završenim srednjoškolskim obrazovanjem koje su prijavljene u evidenciju nezaposlenih HZZ-a s naglaskom na teže zapošljive skupine u lokalnoj zajednici. On će biti zadužene za najmanje 156 korisnika kroz potporu i podršku starijim osobama i osobama u nepovoljnom položaju.</t>
  </si>
  <si>
    <t>UP.02.1.1.16.0449</t>
  </si>
  <si>
    <t>Program zapošljavanja žena za pomoć slijepim i slabovidnim osobama - faza III</t>
  </si>
  <si>
    <t>Cilj projekta je zapošljavanje 9 žena s područja Virovitičko-podravske županije na period od 6 mjeseci u svrhu pružanja pomoći i podrške za 54 krajnjih korisnika pri obavljanju svakodnevnih aktivnosti. Uz uslugu pomoći krajnjim korisnicima bit će osigurana isporuka paketa kućanskih i higijenskih potrepština. Na taj način će se potaknuti socijalna uključenost i povećati razina kvalitete života svih dionika projektnih aktivnosti. Stečeno radno iskustvo će pozitivno utjecati na lakše zapošljavanje žena na lokalnom tržištu rada po završetku projekta. Ukupno trajanje projekta je 8 mjeseci.</t>
  </si>
  <si>
    <t>UP.02.1.1.16.0450</t>
  </si>
  <si>
    <t>Uvijek aktivni</t>
  </si>
  <si>
    <t>Udruga hrvatskih vojnih invalida Domovinskog rata Split</t>
  </si>
  <si>
    <t>Projektom se zapošljava 30 žena u više županija u kojima udruge prijavitelja i partnera aktivno djeluju i provode aktivnosti.Projekt doprinosi smanjenju nezaposlenosti, borbi protiv siromaštva,prevenciji prerane institucionalizacije i poboljšanju kvalitete života krajnjih korisnika.Žene ciljnih skupina su teže zapošljive žene koje imaju nižu i srednju razinu obrazovanja, a prednost u zapošljavanju daje se pripadnicima ranjive skupine (žene od 50 i više godina, osobe s invaliditetom i sl).</t>
  </si>
  <si>
    <t>UP.02.1.1.16.0451</t>
  </si>
  <si>
    <t>UMNOžimo pomoć</t>
  </si>
  <si>
    <t>Udruga mladih Nova UMNO</t>
  </si>
  <si>
    <t>Projektom će se omogućiti zapošljavanje teže zapošljivih žena s područja Grada Ploča. Provedbom projekta će se doprinijeti prevenciji prerane institucionalizacije starijih i nemoćnih osoba , socijalizaciji, olakšavanju života u vlastitim domaćinstvima te poboljšanju kvalitete lokalne zajednice.</t>
  </si>
  <si>
    <t>UP.02.1.1.16.0452</t>
  </si>
  <si>
    <t>Radišni i zadovoljni II</t>
  </si>
  <si>
    <t>Projektom će se omogućiti zapošljavanje teže zapošljivih žena s područja doline Neretve Gradova Ploča i Metkovića. Provedbom projekta će se doprinijeti prevenciji prerane institucionalizacije starijih i nemoćnih osoba , socijalizaciji, olakšavanju života u vlastitim domaćinstvima te poboljšanju kvalitete lokalne zajednice.</t>
  </si>
  <si>
    <t>UP.02.1.1.16.0453</t>
  </si>
  <si>
    <t>Zaželi - program zapošljavanja žena u općini Pučišća</t>
  </si>
  <si>
    <t>Općina Pučišća</t>
  </si>
  <si>
    <t>Kroz projekt ''Zaželi - program zapošljavanja žena u općini Pučišća” zaposlit će se 9 žena na period od 6 mjeseci,kako bi skrbile o ukupno 54 starije i nemoćne osobe s područja općine Pučišća, kojima je potrebna pomoć i podrška u obavljanju svakodnevnih aktivnosti,u kućanstvu te socijalnoj integraciji.</t>
  </si>
  <si>
    <t>UP.02.1.1.16.0454</t>
  </si>
  <si>
    <t>Učim, radim, pomažem, faza III</t>
  </si>
  <si>
    <t>Projektom "UČIM, RADIM, POMAŽEM, FAZA III", će se omogućiti pristup zapošljavanju i tržištu rada za 25 žena koje su pripadnice ranjivih skupina s područja Općine Sirač koja je ruralnog područja i u kojoj je velika nezaposlenost. 150 krajnjih korisnika će dobiti uslugu pripomoći u kući, te potrepštine u vrijednosti do 50 kuna mjesečno. Projekt će trajati 8 mjeseci, provodit će ga Općina Sirač s partnerima Hrvatskim zavodom za zapošljavanje, PU Bjelovar i Centrom za socijalnu skrb Daruvar.</t>
  </si>
  <si>
    <t>UP.02.1.1.16.0455</t>
  </si>
  <si>
    <t>ZAŽELI jednake mogućnosti</t>
  </si>
  <si>
    <t>Realizacijom projekta osigurat će se zapošljavanje 25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(150 starih i nemoćnih i/ili osobe s invaliditetom).</t>
  </si>
  <si>
    <t>UP.02.1.1.16.0456</t>
  </si>
  <si>
    <t>Ususret zajedništvu</t>
  </si>
  <si>
    <t>Grad Zagreb, Sisačko-moslavačka</t>
  </si>
  <si>
    <t>Svrha provedbe projekta je doprinos smanjenju nezaposlenosti s ciljem zapošljavanja 30 žena u tri županije u Republici Hrvatskoj. Time se izravno doprinosi borbi protiv siromaštva, prevenciji prerane institucionalizacije, te poboljšanju kvalitete života krajnjih korisnika operacije.</t>
  </si>
  <si>
    <t>UP.02.1.1.16.0458</t>
  </si>
  <si>
    <t>Pomoć u kvaliteti života</t>
  </si>
  <si>
    <t>Požeško-slavonska, Brodsko-posavska, Grad Zagreb</t>
  </si>
  <si>
    <t>Ovim projektom osnažit će s i unaprijediti potencijal 30 teže zapošljivih žena i žena s najvišom SSS u lokalnoj zajednici koje će ublažiti posljedice njihove nezaposlenosti i rizika od siromaštva, te ujedno potaknuti socijalnu uključenost i povećati razinu kvalitete života za 180 krajnjih korisnika.</t>
  </si>
  <si>
    <t>UP.02.1.1.16.0459</t>
  </si>
  <si>
    <t>Ja iz ove zemlje ne idem III</t>
  </si>
  <si>
    <t>Provedbom projekta "Ja iz ove zemlje ne idem III" će se osnažiti i unaprijediti radni potencijal 12 teže zapošljivih žena s nižom i srednjom razinom obrazovanja, zapošljavanjem na teritoriju doline Neretve, s naglaskom na općine s manjim indeksom razvijenosti, koje će ublažiti posljedice njihove nezaposlenosti i rizika siromaštva, te također povećati socijalnu uključenost i razinu kvalitete života starijih osoba i osoba u nepovoljnom položaju na području doline Neretve.</t>
  </si>
  <si>
    <t>UP.02.1.1.16.0460</t>
  </si>
  <si>
    <t>Pomažemo zajedno</t>
  </si>
  <si>
    <t>Općina Vela Luka</t>
  </si>
  <si>
    <t>Cilj projekta je uključiti 18 žena u nepovoljnom položaju s otoka Korčule, područja od državnog interesa i osobitom državnom zaštitom, na tržište rada. Projektom će se osnažiti i unaprijediti radni potencijal teže zapošljivih žena te će se omogućiti pristup zapošljavanju u otočnoj zajednici. Time će se doprinijeti borbi protiv siromaštva i smanjenju nezaposlenosti, a poticati socijalna uključivost kroz poboljšanje kvalitete života krajnjih korisnika (108). Za sve brojnije starije stanovništvo na otoku, poboljšati će se socijalne usluge koje su slabije dostupne u otočnim sredinama u DNŽ.</t>
  </si>
  <si>
    <t>UP.02.1.1.16.0461</t>
  </si>
  <si>
    <t>Zajedno želimo, zajedno možemo III</t>
  </si>
  <si>
    <t>Zapošljavanjem i dodatnim obrazovanjem 27 žena na području općine Primorski Dolac osnažit će se radni potencijal teže zapošljivih žena, ublažiti posljedice njihove nezaposlenosti i rizika od siromaštva. Projektom će se potaknuti socijalnu uključenost i spriječiti preranu institucionalizaciju za 174 osobe starije životne dobi kroz pružanje pomoći u vlastitom kućanstvu te promociju skrbi za najranjivije društvene skupine.</t>
  </si>
  <si>
    <t>UP.02.1.1.16.0462</t>
  </si>
  <si>
    <t>Tounj Zaželi</t>
  </si>
  <si>
    <t>Općina Tounj</t>
  </si>
  <si>
    <t>Općina Tounj provedbom projekta "TOUNJ ZAŽELI", u trajanju od 8 mjeseci povećati će razinu kvalitete života na području Općine Tounj te smanjiti rizik od siromaštva za 10 žena iz ciljnih skupina što će utjecati na kvalitetu života za minimalno 60 korisnika, osoba starije životne dobi čime će potaknuti pozitivne promjene u lokalnoj zajednici, a starijim stanovnicima omogućiti ugodnija i sretnija starost</t>
  </si>
  <si>
    <t>UP.02.1.1.16.0464</t>
  </si>
  <si>
    <t>ZAŽELI - Program zapošljavanja žena na području Općine Pokupsko - faza III</t>
  </si>
  <si>
    <t>Općina Pokupsko</t>
  </si>
  <si>
    <t>Najvažniji dio projekta je osposobiti i zaposliti 12 žena iz ciljane skupine na period od 6 mjeseci, koje će skrbiti o min 72 krajnja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12 nezaposlenih žena s najviše završenim srednjoškolskim obrazovanjem koje su prijavljene u evidenciju nezaposlenih HZZ. Ukupna vrijednost projekta je 593.280,00kn, a vrijeme trajanja 8 mj.</t>
  </si>
  <si>
    <t>UP.02.1.1.16.0465</t>
  </si>
  <si>
    <t>Zaželi i ostvari, zaposli se i pomozi potrebitima</t>
  </si>
  <si>
    <t>Hrvatski Crveni križ, Gradsko društvo Crvenog križa Zaprešić</t>
  </si>
  <si>
    <t>Zapošljavanje 10 žena pripadnica ranjivih skupina, teže zapošljivih žena u periodu do 6 mjeseci koje će svojim radom i poboljšati kvalitetu života krajnjim korisnicima (60 osoba).</t>
  </si>
  <si>
    <t>UP.02.1.1.16.0467</t>
  </si>
  <si>
    <t>Pruži potporu u lokalnoj zajednici 3</t>
  </si>
  <si>
    <t>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(12) i socijalnu uključenosti starijih i nemoćnih osoba (72) u Varaždinskoj županiji.</t>
  </si>
  <si>
    <t>UP.02.1.1.16.0468</t>
  </si>
  <si>
    <t>Zaposlene i osnažene</t>
  </si>
  <si>
    <t>Spinalne ozljede Zagreb</t>
  </si>
  <si>
    <t>Projektom „Zaposlene - osnažene“ u trajanju od 8 mjeseci ostvariti će se zapošljavanje 9 žena pripadnica ciljane skupine na period od 6 mjeseci sa isporukom paketa za krajnje korisnike, koje će pružati usluge potpore i podrške starijim i nemoćnim osobama (krajnjim korisnicima) s područja grada Zagreba. Osim pružene usluge povećati će se konkurentnost pripadnica ciljane skupine na tržištu rada što će olakšati proces zaposlenja po završetku projekta.</t>
  </si>
  <si>
    <t>UP.02.1.1.16.0469</t>
  </si>
  <si>
    <t>Zaželi-Pomoć zajednici II</t>
  </si>
  <si>
    <t>Projekt „Zaželi -Pomoć zajednici II“ uključuje ciljanu skupinu odnosno 10 nezaposlenih žena, ranjive skupine žena, te žene starosti 50 godina naviše s najviše srednjoškolskim obrazovanjem i 60 krajnjih korisnika odnosno starijih osoba i osoba u nepovoljnom položaju, a provodi se na području općine Zdenci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</si>
  <si>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UP.02.1.1.16.0470</t>
  </si>
  <si>
    <t>Ruka ruci - faza II</t>
  </si>
  <si>
    <t>Projektom "Ruka ruci - faza II" bit će zaposleno 13 nezaposlenih žena koje će svojim radom i aktivnostima poboljšati kvalitetu života za 78 krajnjih korisnika s područja općine Gradac. Projektnim aktivnostima koje će trajati 8 mjeseci utjecat ćemo na smanjenje nezaposlenosti teže zapošljivih žena na području općine Gradac. Projekt će se provoditi u partnerstvu s Hrvatskim zavodom za zapošljavanje - Regionalnim uredom Split i Centrom za socijalnu skrb Makarska</t>
  </si>
  <si>
    <t>UP.02.1.1.16.0471</t>
  </si>
  <si>
    <t>Projektom će se omogućiti zapošljavanje 12 nezaposlenih žena s nižom razinom obrazovanja, teže zapošljivih žena na području općine Hercegovac te će se pružiti pomoć i podrška za 72 krajnja korisnika, a ujedno će se povećati kvaliteta života i potaknuti socijalna uključenostživota u lokalnoj zajednici</t>
  </si>
  <si>
    <t>UP.02.1.1.16.0472</t>
  </si>
  <si>
    <t>MI POmažemo Starijima III vol. I</t>
  </si>
  <si>
    <t>Projekrom MIPOS III vol. I nastavljaju se aktivnosti iz prethodnog projekta MIPOS II - zapošljavanje nezaposlenih žena s najviše završenim srednjoškolskim obrazovanjem te pružanje potpore i podrške starijim i nemoćnim osobama</t>
  </si>
  <si>
    <t>UP.02.1.1.16.0474</t>
  </si>
  <si>
    <t>ZAŽELI za Općinu Josipdol</t>
  </si>
  <si>
    <t>Projektom „ZAŽELI za Općinu Josipdol“ omogućit će se pristup zapošljavanju i tržištu rada 13 žena pripadnica ranjivih skupina s područja Općine Josipdol ali i Karlovačke županije te će se osnažiti i unaprijediti njihov radni potencijal i ublažiti posljedice njihove nezaposlenosti i rizika od siromaštva. Ujedno će se potaknuti socijalnu uključenost i povećati razinu kvalitete života 78 krajnjih korisnika, odnosno osoba starije životne dobi i osoba u nepovoljnom položaju koji će biti korisnici usluga pomoći.</t>
  </si>
  <si>
    <t>UP.02.1.1.16.0475</t>
  </si>
  <si>
    <t>Projektom će se pridonijeti borbi protiv siromaštva i smanjenja nezaposlenosti žena u nepovoljnom položaju na tržištu rada na području grada Bjelovara s naglaskom na slabije razvijena područja i područja s većom nezaposlenosti. Projektom će se omogućiti pristup zapošljavanju i tržištu rada osnaživanjem i unapređenjem radnog potencijala za 31 ženu pripadnicu ciljane skupine, a koje će pridonijeti jačanju socijalne uključenosti i povećanju razine kvalitete života te prevenciji institucionalizacije za 186 starijih osoba i/ili osoba u nepovoljnom položaju u lokalnoj zajednici.</t>
  </si>
  <si>
    <t>UP.02.1.1.16.0479</t>
  </si>
  <si>
    <t>Zaželi poželi II</t>
  </si>
  <si>
    <t>Nezaposlenost žena s niskom razinom obrazovanja jedan je od problema s kojim se Grad Slatina s pripadajućim općinama suočava u zadnjih nekoliko godina.Njihovo zapošljavanje u svrhu potpore i podrške starijim osobama i osobama u nepovoljnom položaju time će im se osnažiti i unaprijediti radni potencijal, tj., povećati mogućnost kasnijeg zapošljavanja,a krajnji korisnici dobit će podršku u svakodnevnom životu,bit će više socijalno uključeni uz povećanje kvalitete života.</t>
  </si>
  <si>
    <t>UP.02.1.1.16.0481</t>
  </si>
  <si>
    <t>Socijalno uključivanje nezaposlenih žena i krajnjih korisnika u Cetinskoj krajini</t>
  </si>
  <si>
    <t>Cilj projekta je omogućiti pristup zapošljavanju i tržištu rada ženama pripadnicama ranjivih skupina u Cetinskoj krajini. Ciljanu skupina čini 30 nezaposlenih žena s najviše završenim srednjoškolskim obrazovanjem koje su prijavljene u evidenciju nezaposlenih HZZ-a s naglaskom na teže zapošljivim/ranjivim skupinama. One će biti zaposlene 6 mjeseci te će pružati podršku za minimalno 180 osoba u starijoj životnoj dobi i/ili nemoćnih osoba čime doprinosi borbi protiv siromaštva i smanjenju nezaposlenosti, prevenciji prerane institucionalizacije i poboljšavanje kvalitete života korisnika.</t>
  </si>
  <si>
    <t>UP.02.1.1.16.0482</t>
  </si>
  <si>
    <t>Zaželi dobro - faza III</t>
  </si>
  <si>
    <t>Kroz projekt će se zaposliti 30 žena, a koje su prijavljene u evidenciji Hrvatskog zavoda za zapošljavanje i pripadaju ciljnim skupinama u sklopu Otvorenog javnog poziva „Zaželi – program zapošljavanja žena – faza III UP.02.1.1.16 „. Kroz predmetno zapošljavanje pružaju usluge potpore, te socijalne usluge pomoći i njege na području Grada Sinja krajnjim korisnicima koji su u nepovoljnom položaju čime potiču socijalnu uključenost samih korisnika, kao i vlastitu.</t>
  </si>
  <si>
    <t>UP.02.1.1.16.0483</t>
  </si>
  <si>
    <t>Osnaživanje i socijalno uključivanje ranjivih skupina</t>
  </si>
  <si>
    <t>Udruga hrvatskih branitelja liječenih od posttraumatskog stresnog poremećaja Splitsko-dalmatinske županije</t>
  </si>
  <si>
    <t xml:space="preserve">Cilj je zapošljavanje teže zapošljivih žena i pružanje usluga korisnicma u potrebi te potaknuti njihovu socijalnu uključenost i povećati kvalitetu života.Ciljanu skupinu čini 30 nezaposlenih žena s najviše završenim srednjoškolskim obrazovanjem koje su prijavljene u HZZ a prioritet imaju teže zapošljive/ranjive skupine.One će biti zaposlene 6 mjeseci te će pružati podršku za min.180 osoba u starijoj životnoj dobi i/ili nemoćnih osoba čime doprinosi borbi protiv siromaštvai smanjenju nezaposlenosti i poboljšanje kvalitete života obje kategorije. </t>
  </si>
  <si>
    <t>UP.02.1.1.16.0484</t>
  </si>
  <si>
    <t>Zaželi bolji Donji Lapac - FAZA III</t>
  </si>
  <si>
    <t>Ovim projektom osnažit će se i unaprijediti radni potencijal 14 teže zapošljivih žena i žena s najvišom srednjoškolskom razinom obrazovanja na području općine Donji Lapac, zapošljavanjem u lokalnoj zajednici koje će ublažiti posljedice njihove nezaposlenosti i rizika od siromaštva, te ujedno potaknuti socijalnu uključenost i povećati razinu kvalitete života 90 krajnjih korisnika na području općine Donji Lapac.</t>
  </si>
  <si>
    <t>UP.02.1.1.16.0485</t>
  </si>
  <si>
    <t>Projektom "Zaželi sebi - ostvari dobro svima!" zaposlit će se i unaprijediti radni potencijal 30 teže zapošljivih žena s najviše završenim srednjoškolskim obrazovanjem, s područja Općine Plitvička Jezera, kako bi postale konkurentnije na tržištu rada. Zaposlene žene pružat će potporu i podršku 180 krajnjih korisnika odnosno starijih i/ili nemoćnih osoba. Navedeno će smanjiti socijalnu isključenost i rizik od siromaštva te povećati razinu kvalitete života krajnjih korisnika na području Općine Plitvička Jezera.</t>
  </si>
  <si>
    <t>UP.02.1.1.16.0489</t>
  </si>
  <si>
    <t>Zaželi promjenu 3</t>
  </si>
  <si>
    <t>Projektom se unaprijeđuje radni potencijal 25 teže zapošljivih žena s područja grada Trogira, uključujući i otokr Drvenik Veliki i Mali te susjednih općina Okrug, Marina i Seget zapošljavanjem na poslovima pomoći i podrške u kući za 150 krajnjih korisnika. Provedbom projekta, za ciljanu skupinu žena smanjuje se rizik od radne neaktivnosti i svih negativnih društvenih posljedica koje se vežu uz nezaposlenost, a krajnjim korisnicima olakšava život i spriječava njihova institucionalizacija.</t>
  </si>
  <si>
    <t>UP.02.1.2.01.0001</t>
  </si>
  <si>
    <t>9.i.2 - Jačanje aktivnog uključivanja kroz implementaciju integriranih projekata za obnovu 5 nerazvijenih pilot područja</t>
  </si>
  <si>
    <t>Razvoj i provedba programa za socijalnu koheziju i povećanje zaposlenosti u gradovima: Kninu, Belom Manastiru i općini Darda, Benkovcu, Petrinji i Vukovaru</t>
  </si>
  <si>
    <t>Poticanje darovitosti Lovre Montija</t>
  </si>
  <si>
    <t>Srednja škola Lovre Montija, Knin</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</si>
  <si>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</si>
  <si>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UP.02.1.2.01.0002</t>
  </si>
  <si>
    <t>Sretniji branitelji</t>
  </si>
  <si>
    <t>Udruga pripadnika Hrvatskog vijeća obrane s prebivalištem u Republici Hrvatskoj</t>
  </si>
  <si>
    <t>Osnovni cilj projekta će biti provedba socijalnih uslugaza pripadnike HVO grada Knina, a što će poboljšati socio-ekonomske i životne uvjete tih osoba u gradu Kninu.</t>
  </si>
  <si>
    <t>UP.02.1.2.01.0003</t>
  </si>
  <si>
    <t>Knin grad s pričom</t>
  </si>
  <si>
    <t xml:space="preserve">Udruga Zdravi grad i Udruga za djecu i mlade "Čarobni svijet" će kroz ovaj projekt pokušati ispričati priču o Kninu kroz razvoj i provedbu umjetničko-kulturnih aktivnosti koja će prikazati nematerijalnu kulturnu baštinu grada Knina. </t>
  </si>
  <si>
    <t>UP.02.1.2.01.0004</t>
  </si>
  <si>
    <t>ČAROBNI SVIJET</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</si>
  <si>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</si>
  <si>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UP.02.1.2.01.0005</t>
  </si>
  <si>
    <t>Sretnija i aktivnija starost</t>
  </si>
  <si>
    <t>Društvo sportske rekreacije "Kretanjem do zdravlja"</t>
  </si>
  <si>
    <t>Osnovni cilj projekta je osigurati sretniju i aktivniju starost starijih osoba na području grada Knina kroz tjelesnu aktivnost starijih osoba. Na taj način će doći do izvlačenja većeg broja starijih osoba iz jednog od oblika socijalne isključenosti.</t>
  </si>
  <si>
    <t>UP.02.1.2.01.0006</t>
  </si>
  <si>
    <t>Upravljanje karijerom</t>
  </si>
  <si>
    <t xml:space="preserve">Povećati zapošljivost te mogućnosti za zapošljavanje za nezaposlene osobe, i ostale osobe, sa područja grada Knina preddstavlja cilj projekta. Ovo će se ostvariti osposobljavanjem ciljane skupine, te jačanjem njihovih kompetencija. </t>
  </si>
  <si>
    <t>UP.02.1.2.01.0007</t>
  </si>
  <si>
    <t>Poludnevni boravak za odrasle</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</si>
  <si>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</si>
  <si>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UP.02.1.2.01.0008</t>
  </si>
  <si>
    <t>Zapošljavanje kroz ribolov</t>
  </si>
  <si>
    <t>Športsko ribolovno društvo "Krka" Knin</t>
  </si>
  <si>
    <t>Cilj je projekta povećati zapošljivost te mogućnost za zapošljavanje za nezaposlene osobe na području grada Knina kroz osposobljavanje za turističkog vodiča i pratioca, sa naglaskom na specifičnosti vezanim za ribolov.</t>
  </si>
  <si>
    <t>UP.02.1.2.01.0009</t>
  </si>
  <si>
    <t>Tenis sport za mlade</t>
  </si>
  <si>
    <t>Teniski klub "Kralj Zvonimir" - Knin</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</si>
  <si>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</si>
  <si>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UP.02.1.2.01.0010</t>
  </si>
  <si>
    <t>ŽIVI SPORT</t>
  </si>
  <si>
    <t>Teakwondo klub "Olympic" Knin</t>
  </si>
  <si>
    <t xml:space="preserve">Osnovni cilj projekta je pružiti usluge i sadržaj kroz sportske aktivnosti djeci i mladima iz marginaliziranih skupina.
Taekwondo klub Olympic Knin će u sklopu projekta održavati besplatne treninge taekwondoa za sve zainteresirane.
</t>
  </si>
  <si>
    <t>UP.02.1.2.01.0011</t>
  </si>
  <si>
    <t>Osnovna škola Domovinske zahvalnosti</t>
  </si>
  <si>
    <t>Osnovna škola Domovinske zahvalnosti, Knin</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</si>
  <si>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</si>
  <si>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UP.02.1.2.01.0012</t>
  </si>
  <si>
    <t>Znanje je ključ</t>
  </si>
  <si>
    <t>Europski edukacijski forum</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</si>
  <si>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</si>
  <si>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UP.02.1.2.01.0013</t>
  </si>
  <si>
    <t>Generator kulture Benkovac</t>
  </si>
  <si>
    <t>Udruga za poticanje razvoja ljudskih potencijala i kreativnosti - Prizma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</si>
  <si>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</si>
  <si>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UP.02.1.2.01.0014</t>
  </si>
  <si>
    <t>Promičimo sport</t>
  </si>
  <si>
    <t>Zajednica sportova grada Knina</t>
  </si>
  <si>
    <t>Cilj projekta je razviti i unaprijediti usluge i sadržaje u sportu namijenjene djeci i mladima sa područja grada Knina i to kroz promociju sporta. Cilj je promovirati sport kao način života i odgoja.</t>
  </si>
  <si>
    <t>UP.02.1.2.01.0015</t>
  </si>
  <si>
    <t>Uključi se! - Razvoj sportskih i društveno zabavnih sadržaja</t>
  </si>
  <si>
    <t>Stolnoteniski klub "Knin"</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</si>
  <si>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</si>
  <si>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UP.02.1.2.01.0016</t>
  </si>
  <si>
    <t>Hokej u Kninu</t>
  </si>
  <si>
    <t>Hrvatski akademski hokejski klub "Mladost"</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</si>
  <si>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</si>
  <si>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UP.02.1.2.01.0017</t>
  </si>
  <si>
    <t>Aktivna mirovina</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</si>
  <si>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</si>
  <si>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UP.02.1.2.01.0018</t>
  </si>
  <si>
    <t>ADRION OROS</t>
  </si>
  <si>
    <t>Biciklistički klub "Adrion Oros"</t>
  </si>
  <si>
    <t>Cilj ovog projekta je pružiti novi sadržaj kroz sport za stanovnike grada Knina, a indirektno i za turiste. Sport bi u ovom slučaju bio biciklizam, koji ujedno promiče i zdrav način života.</t>
  </si>
  <si>
    <t>UP.02.1.2.01.0020</t>
  </si>
  <si>
    <t>Da.R.Da. Dajmo radost Dardi</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</si>
  <si>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</si>
  <si>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UP.02.1.2.01.0021</t>
  </si>
  <si>
    <t>Ekološko-informativni centar</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</si>
  <si>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</si>
  <si>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UP.02.1.2.01.0022</t>
  </si>
  <si>
    <t>Veteranski centar Knin</t>
  </si>
  <si>
    <t>Udruga hrvatskih ratnih veterana "Kninska bojna" Šibensko-kninske županije</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</si>
  <si>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</si>
  <si>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UP.02.1.2.01.0023</t>
  </si>
  <si>
    <t>Budimo aktivni!</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</si>
  <si>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</si>
  <si>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UP.02.1.2.01.0024</t>
  </si>
  <si>
    <t>Skok u budućnost</t>
  </si>
  <si>
    <t>Atletski klub "Sveti Ante" Knin</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</si>
  <si>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</si>
  <si>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UP.02.1.2.01.0025</t>
  </si>
  <si>
    <t>Razvoj digitalne, informatičke i medijske pismenosti u Kninu</t>
  </si>
  <si>
    <t>Narodna knjižnica Knin</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</si>
  <si>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</si>
  <si>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UP.02.1.2.01.0031</t>
  </si>
  <si>
    <t>Uključimo isključene: zapošljavanje mladih za dobrobit populacije treće dobi s područja općine Darda</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</si>
  <si>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</si>
  <si>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UP.02.1.2.01.0032</t>
  </si>
  <si>
    <t>Cooltura</t>
  </si>
  <si>
    <t>Javna ustanova u kulturi Hrvatski dom Vukovar</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</si>
  <si>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</si>
  <si>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UP.02.1.2.01.0033</t>
  </si>
  <si>
    <t>Dnevni centar za djecu i mlade</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</si>
  <si>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</si>
  <si>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UP.02.1.2.01.0034</t>
  </si>
  <si>
    <t>Otvoreni keramički atelje</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</si>
  <si>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</si>
  <si>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UP.02.1.2.01.0035</t>
  </si>
  <si>
    <t>Aktivni u mladosti – aktivni u starosti</t>
  </si>
  <si>
    <t>Hrvatsko kulturno umjetničko društvo "Darda"</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</si>
  <si>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</si>
  <si>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UP.02.1.2.01.0037</t>
  </si>
  <si>
    <t>FoTo Muzej</t>
  </si>
  <si>
    <t>Gradski muzej Vukovar</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</si>
  <si>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</si>
  <si>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UP.02.1.2.01.0038</t>
  </si>
  <si>
    <t>Swim</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</si>
  <si>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</si>
  <si>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UP.02.1.2.01.0039</t>
  </si>
  <si>
    <t>Prema sigurnijoj socijalnoj budućnosti</t>
  </si>
  <si>
    <t>Prijatelji svetog Martina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</si>
  <si>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</si>
  <si>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UP.02.1.2.01.0040</t>
  </si>
  <si>
    <t>Rastimo, igrajmo se i učimo zajedno! - program poludnevnog boravka za djecu Vukovara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</si>
  <si>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</si>
  <si>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UP.02.1.2.01.0041</t>
  </si>
  <si>
    <t>Plesnim korakom do zdravlja i veselja</t>
  </si>
  <si>
    <t>Sportski plesni klub Petrinia</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</si>
  <si>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</si>
  <si>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UP.02.1.2.01.0042</t>
  </si>
  <si>
    <t>VukovART - luka umjetnosti</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</si>
  <si>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</si>
  <si>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UP.02.1.2.01.0043</t>
  </si>
  <si>
    <t>Drugi dom</t>
  </si>
  <si>
    <t>Osnovna škola Dragutina Tadijanovića, Vukovar</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</si>
  <si>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</si>
  <si>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UP.02.1.2.01.0044</t>
  </si>
  <si>
    <t>Znanjem do uspjeha - IT akademija Darda</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</si>
  <si>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</si>
  <si>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UP.02.1.2.01.0045</t>
  </si>
  <si>
    <t>Super je biti različit</t>
  </si>
  <si>
    <t>Dječji vrtić Vukovar I</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</si>
  <si>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</si>
  <si>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UP.02.1.2.01.0046</t>
  </si>
  <si>
    <t>Uključi me! - Osnaživanjem i edukacijom do socijalne uključenosti</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</si>
  <si>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</si>
  <si>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UP.02.1.2.01.0047</t>
  </si>
  <si>
    <t>Plivaj bolje, trči brže i kroz život vozi duže</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</si>
  <si>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</si>
  <si>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UP.02.1.2.01.0049</t>
  </si>
  <si>
    <t>Sinergijsko razvojni centar - Ekonomska škola Vukovar (SRCEšv)</t>
  </si>
  <si>
    <t>Ekonomska škola Vukovar</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</si>
  <si>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</si>
  <si>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UP.02.1.2.01.0050</t>
  </si>
  <si>
    <t>POKRET - uključivanje osoba u nepovoljnom položaju kroz umjetnost i kulturu</t>
  </si>
  <si>
    <t>Udruga za razvoj nezavisne kulture "Vlajter-ego" Benkovac</t>
  </si>
  <si>
    <t>zadarska</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</si>
  <si>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</si>
  <si>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UP.02.1.2.01.0051</t>
  </si>
  <si>
    <t>Dobar posao u Benkovcu</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</si>
  <si>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</si>
  <si>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UP.02.1.2.01.0054</t>
  </si>
  <si>
    <t>Evolucija zajednice</t>
  </si>
  <si>
    <t>Udruga za promicanje informatike, kulture i suživota (Udruga IKS)</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</si>
  <si>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</si>
  <si>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UP.02.1.2.01.0055</t>
  </si>
  <si>
    <t>Godine nisu važne</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</si>
  <si>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</si>
  <si>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UP.02.1.2.01.0057</t>
  </si>
  <si>
    <t>Inkluzivna farma - Platforma zelenog poduzetništva</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</si>
  <si>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</si>
  <si>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UP.02.1.2.01.0058</t>
  </si>
  <si>
    <t>Inkluzivna farma - Temelj samostalnog života</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</si>
  <si>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</si>
  <si>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UP.02.1.2.01.0059</t>
  </si>
  <si>
    <t>Loptom kroz zajednicu</t>
  </si>
  <si>
    <t>Rukometni klub Petrinja</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</si>
  <si>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</si>
  <si>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UP.02.1.2.01.0060</t>
  </si>
  <si>
    <t>Zajedno u sportu - Aktiviraj se!</t>
  </si>
  <si>
    <t>Petrinjski sportski savez</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</si>
  <si>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</si>
  <si>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UP.02.1.2.01.0061</t>
  </si>
  <si>
    <t>SuDjeluj - poticanje socijalne inkluzije kroz sport</t>
  </si>
  <si>
    <t>Društvo sportske rekreacije "Talent"</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</si>
  <si>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</si>
  <si>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UP.02.1.2.01.0062</t>
  </si>
  <si>
    <t>Centar za razvoj poduzetništva Petra!</t>
  </si>
  <si>
    <t>PETRA - Petrinjska razvojna agencija</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</si>
  <si>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</si>
  <si>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UP.02.1.2.01.0064</t>
  </si>
  <si>
    <t>Život nas uvijek voli, Petrinja</t>
  </si>
  <si>
    <t>Hrvatsko društvo za autogeni trening, hipnozu i terapiju</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</si>
  <si>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</si>
  <si>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UP.02.1.2.01.0065</t>
  </si>
  <si>
    <t>Djeca Petrinje u srcu</t>
  </si>
  <si>
    <t>I. osnovna škola Petrinja</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</si>
  <si>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</si>
  <si>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UP.02.1.2.01.0066</t>
  </si>
  <si>
    <t>Stvaranje tvrdih i mekih vještina lokalnog stanovništva Grada Petrinje kroz razvoj kapaciteta udruge Aeroklub »Petrinja« za provođenje škole letenja i škole modelarstva</t>
  </si>
  <si>
    <t>Aeroklub Petrinja</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</si>
  <si>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</si>
  <si>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UP.02.1.2.01.0067</t>
  </si>
  <si>
    <t>#nauči#primijeni#promijeni</t>
  </si>
  <si>
    <t>Udruga studenata Bukovice i Kotara</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</si>
  <si>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</si>
  <si>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UP.02.1.2.01.0068</t>
  </si>
  <si>
    <t>Lov na znanje</t>
  </si>
  <si>
    <t>Lovačka udruga Benkovac</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</si>
  <si>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</si>
  <si>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UP.02.1.2.01.0069</t>
  </si>
  <si>
    <t>Aktivno za zdrav grad - Benkovac</t>
  </si>
  <si>
    <t>Odbojkaški klub Benkovac</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</si>
  <si>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</si>
  <si>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UP.02.1.2.01.0070</t>
  </si>
  <si>
    <t>Kolo tkanja</t>
  </si>
  <si>
    <t>Kulturno - umjetničko društvo "Vukšić" - Vukšić</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</si>
  <si>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</si>
  <si>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UP.02.1.2.01.0072</t>
  </si>
  <si>
    <t>Tri, četiri - sad</t>
  </si>
  <si>
    <t>Dječji vrtić Bubamara, Benkovac</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</si>
  <si>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</si>
  <si>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UP.02.1.2.01.0073</t>
  </si>
  <si>
    <t>Vukobal</t>
  </si>
  <si>
    <t>Športsko društvo "Vukšić"</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</si>
  <si>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</si>
  <si>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UP.02.1.2.01.0075</t>
  </si>
  <si>
    <t>Bokun ure kulture</t>
  </si>
  <si>
    <t>Udruga Klapa Asseria</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</si>
  <si>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</si>
  <si>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UP.02.1.2.01.0076</t>
  </si>
  <si>
    <t>Kreativan start</t>
  </si>
  <si>
    <t>Gradska knjižnica Benkovac</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</si>
  <si>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</si>
  <si>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UP.02.1.2.02.0001</t>
  </si>
  <si>
    <t>Dodjela bespovratne potpore za razvoj poduzetništva na području Grada Petrinje</t>
  </si>
  <si>
    <t>Dodjela bespovratne potpore za razvoj poduzetništva na području Grada petrinje</t>
  </si>
  <si>
    <t>Grad Petrinja</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</si>
  <si>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</si>
  <si>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UP.02.1.2.03.0001</t>
  </si>
  <si>
    <t>Uključivanje djece u sustav zdravog odgoja i obrazovanja s posebnim naglaskom na integraciju djece u nepovoljnom položaju kroz uređenje Doma Branjin Vrh</t>
  </si>
  <si>
    <t>Grad Beli Manastir</t>
  </si>
  <si>
    <t>Realizacijom ovog projekta, u novouređenom Društvenom domu u Branjinom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</si>
  <si>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UP.02.1.2.04.0001</t>
  </si>
  <si>
    <t>Uspostava usluga Poduzetničko društvenog centra Petrinja</t>
  </si>
  <si>
    <t>Uspostavom usluga Poduzetničko društvenog centra Petrinja pridonijet će se socijalnoj regeneraciji, smanjenju siromaštva i smanjenju iseljavanja stanovnika grada Petrinje stvaranjem poticajnog okruženja razvojem novih usluga, jačanjem operativnih i tehničkih kapaciteta djelatnika PETRA-e te ponajviše razvojem i uanprjeđenjem kompetencija nezaposlenih osoba i mladih za uspješnu integraciju na tržište rada.</t>
  </si>
  <si>
    <t>UP.02.1.2.05.0001</t>
  </si>
  <si>
    <t>Jačanje kompetencija nacionalnih manjina s područja Općine Darda</t>
  </si>
  <si>
    <t>Provedbom programa Odgovorno roditeljstvo i Škola za sve nastoji se stvoriti širenje perspektive,kako bi pripadnici ciljane skupine naučena znanja i vještine optimalno iskoristili u budućnosti.S ciljem osiguranja jednakih uvjeta i završetka obrazovanja školske djece s područja općine Darda,projektom će se organizirati mentoriranje tijekom 3 godine u skladu sa školskim programom za učenice i učenike osnovne škole.Projektne aktivnosti namijenjene su stanovnicima Općine Darda pripadnicima romske i drugih nacionalnih manjina uz uvjet sudjelovanja Roma s udjelom od nin. 50%.</t>
  </si>
  <si>
    <t>UP.02.1.2.06.0001</t>
  </si>
  <si>
    <t>Obrazovanje za sve</t>
  </si>
  <si>
    <t>Osiguranje bolje integracije djece i mladih te pripadnika romske nacionalne manjine i njihovih obitelji kroz pripremu i provođenje programa produženog boravka učenika za učenike nižih razreda Osnovne škole Dr. Franjo Tuđman Beli Manastir.</t>
  </si>
  <si>
    <t>UP.02.2.1.01.0001</t>
  </si>
  <si>
    <t>9.iv.1 - Održivo poboljšanje pristupa zdravstvenoj skrbi u nerazvijenim područjima i za ranjive skupine te promocija
zdravlja</t>
  </si>
  <si>
    <t>Živjeti zdravo</t>
  </si>
  <si>
    <t>Hrvatski zavod za javno zdravstvo</t>
  </si>
  <si>
    <t>Ministarstvo zdravstva</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</si>
  <si>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</si>
  <si>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112. Poboljšanje pristupa pristupačnim, održivim i visokokvalitetnim uslugama, uključujući zdravstvenu zaštitu i socijalne usluge od općeg interesa</t>
  </si>
  <si>
    <t>UP.02.2.1.01.0002</t>
  </si>
  <si>
    <t>Kontinuirano stručno usavršavanje liječnika opće/obiteljske medicine</t>
  </si>
  <si>
    <t>Hrvatska liječnička komora</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</si>
  <si>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</si>
  <si>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UP.02.2.1.02.0005</t>
  </si>
  <si>
    <t>Specijalističko usavršavanje doktora medicine</t>
  </si>
  <si>
    <t>Ograničeni postupak trajni</t>
  </si>
  <si>
    <t>Specijalističko usavršavanje doktora medicine Doma zdravlja Zagrebačke županije</t>
  </si>
  <si>
    <t>Dom zdravlja Zagrebačke županije</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</si>
  <si>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</si>
  <si>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UP.02.2.1.02.0006</t>
  </si>
  <si>
    <t>Specijalističko usavršavanje doktora medicine Doma zdravlja Ozalj</t>
  </si>
  <si>
    <t>Dom zdravlja Ozalj</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</si>
  <si>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</si>
  <si>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UP.02.2.1.02.0007</t>
  </si>
  <si>
    <t>Specijalističko usavršavanje doktora medicine za specijalistu pedijatrije Doma zdravlja Novalja</t>
  </si>
  <si>
    <t>Dom zdravlja Novalja</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</si>
  <si>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</si>
  <si>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UP.02.2.1.02.0008</t>
  </si>
  <si>
    <t>Specijalističko usavršavanje doktora medicine Doma zdravlja Ogulin</t>
  </si>
  <si>
    <t>Dom zdravlja Ogulin</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</si>
  <si>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</si>
  <si>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UP.02.2.1.02.0009</t>
  </si>
  <si>
    <t>Specijalističko usavršavanje doktora medicine Doma zdravlja Vojnić</t>
  </si>
  <si>
    <t>Dom zdravlja Vojnić</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</si>
  <si>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</si>
  <si>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UP.02.2.1.02.0016</t>
  </si>
  <si>
    <t>Specijalističko usavršavanje 10 doktora medicine iz obiteljske medicine, 4 iz pedijatrije te 2 iz ginekologije i opstetricije u Domu zdravlja Zagreb - Centar</t>
  </si>
  <si>
    <t>Dom zdravlja Zagreb - Centar</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</si>
  <si>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</si>
  <si>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UP.02.2.1.02.0018</t>
  </si>
  <si>
    <t>Specijalizacijom do visokokvalitetnih usluga hitne medicine</t>
  </si>
  <si>
    <t>Zavod za hitnu medicinu Krapinsko-zagorske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</si>
  <si>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</si>
  <si>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UP.02.2.1.02.0019</t>
  </si>
  <si>
    <t>Specijalističko usavršavanje doktora medicine u Domu zdravlja Krapinsko-zagorske županije</t>
  </si>
  <si>
    <t>Dom zdravlja Krapinsko-zagorske županije</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</si>
  <si>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</si>
  <si>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UP.02.2.1.02.0020</t>
  </si>
  <si>
    <t>Specijalističko usavršavanje doktora medicine - Dom zdravlja Vinkovci</t>
  </si>
  <si>
    <t>Dom zdravlja Vinkovci</t>
  </si>
  <si>
    <t>Kroz projekt će se osigurati sredstva za specijalizaciju dva doktora obiteljske medicine, zaposlenika Doma zdravlja Vinkovci, čime će se poboljšati kvaliteta zdravstvenih usluga te unaprijediti učinkovitost zdravstvenog sustava na primarnoj razini.</t>
  </si>
  <si>
    <t>UP.02.2.1.02.0021</t>
  </si>
  <si>
    <t>Specijalističko usavršavanje doktora medicine DZ SDŽ 2017</t>
  </si>
  <si>
    <t>Dom zdravlja Splitsko-dalmatinske županije</t>
  </si>
  <si>
    <t>Ovim projektom se financira specijalističko usavršavanje za 28 liječnika (9 obiteljske medicine, 10 pedijatrije, 6 ginekologije i opstetricije i 3 radiologije) za čitavo područje SDŽ.</t>
  </si>
  <si>
    <t>UP.02.2.1.02.0023</t>
  </si>
  <si>
    <t>Specijalističko usavršavanje iz obiteljske medicine u Domu zdravlja "Dr. Ante Franulović"</t>
  </si>
  <si>
    <t>Dom zdravlja „Dr. Ante Franulović“</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</si>
  <si>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</si>
  <si>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UP.02.2.1.02.0024</t>
  </si>
  <si>
    <t>Specijalističko usavršavanje doktora medicine DZ Metković 2017</t>
  </si>
  <si>
    <t>Dom zdravlja Metković</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</si>
  <si>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</si>
  <si>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UP.02.2.1.02.0025</t>
  </si>
  <si>
    <t>Specijalizacija doktora medicine Doma zdravlja Bjelovarsko - bilogorske županije</t>
  </si>
  <si>
    <t>Dom zdravlja Bjelovarsko-bilogorske županije</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</si>
  <si>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</si>
  <si>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UP.02.2.1.02.0027</t>
  </si>
  <si>
    <t>Specijalističko usavršavanje doktora medicine iz pedijatrije (1) i kliničke radiologije (1) u Domu zdravlja Beli Manastir</t>
  </si>
  <si>
    <t>Dom zdravlja Beli Manastir</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</si>
  <si>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</si>
  <si>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UP.02.2.1.02.0028</t>
  </si>
  <si>
    <t>Specijalističko usavršavanje doktora medicine u Domu zdravlja Zadarske županije</t>
  </si>
  <si>
    <t>Dom zdravlja Zadarske županije</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</si>
  <si>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</si>
  <si>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UP.02.2.1.02.0029</t>
  </si>
  <si>
    <t>Dom zdravlja Osijek - specijalističko usavršavanje doktora medicine</t>
  </si>
  <si>
    <t>Dom zdravlja Osijek</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</si>
  <si>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</si>
  <si>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UP.02.2.1.02.0032</t>
  </si>
  <si>
    <t>Specijalističko usavršavanje doktora medicine u Domu zdravlja Varaždinske županije</t>
  </si>
  <si>
    <t>Dom zdravlja Varaždinske županije</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</si>
  <si>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</si>
  <si>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UP.02.2.1.02.0033</t>
  </si>
  <si>
    <t>Nastavni zavod za hitnu medicinu Varaždinske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</si>
  <si>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</si>
  <si>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UP.02.2.1.02.0034</t>
  </si>
  <si>
    <t>Specijalističko usavršavanje doktora medicine - Dom zdravlja Vukovar</t>
  </si>
  <si>
    <t>Dom zdravlja Vukovar</t>
  </si>
  <si>
    <t>Kroz projekt će se osigurati sredstva za specijalizaciju dva doktora obiteljske medicine, zaposlenika Doma zdravlja Vukovar, čime će se poboljšati kvaliteta zdravstvenih usluga te unaprijediti učinkovitost zdravstvenog sustava na primarnoj razini.</t>
  </si>
  <si>
    <t>UP.02.2.1.02.0035</t>
  </si>
  <si>
    <t>Specijalističko usavršavanje doktora medicine Doma zdravlja Korčula iz ginekologije i opstetricije</t>
  </si>
  <si>
    <t>Dom zdravlja Korčula</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</si>
  <si>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</si>
  <si>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UP.02.2.1.02.0036</t>
  </si>
  <si>
    <t>Specijalističko usavršavanje doktora medicine - Dom zdravlja Županja</t>
  </si>
  <si>
    <t>Dom zdravlja Županja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</si>
  <si>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</si>
  <si>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UP.02.2.1.02.0037</t>
  </si>
  <si>
    <t>HITNA je Međimurju BITNA!</t>
  </si>
  <si>
    <t>Zavod za hitnu medicinu Međimurske županije</t>
  </si>
  <si>
    <t>Projektom 'HITNA je Međimurju BITNA!' osigurava se specijalizacija 2 doktora medicine u području hitne medicine čime će se poboljšati pristup i povećati kvaliteta usluga primarne zdravstvene zaštite i hitne medicine na području Međimurske županije.</t>
  </si>
  <si>
    <t>UP.02.2.1.02.0039</t>
  </si>
  <si>
    <t>Specijalističko usavršavanje doktora medicine iz obiteljske medicine za Dom zdravlja Knin</t>
  </si>
  <si>
    <t>Dom zdravlja Knin</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</si>
  <si>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</si>
  <si>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UP.02.2.1.02.0041</t>
  </si>
  <si>
    <t>Specijalističko usavršavanje iz Medicinskog područja pedijatrije za potrebe Doma zdravlja Donji Miholjac</t>
  </si>
  <si>
    <t>Dom zdravlja Donji Miholjac</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</si>
  <si>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</si>
  <si>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UP.02.2.1.02.0042</t>
  </si>
  <si>
    <t>Specijalističko usavršavanje doktora obiteljske medicine Doma zdravlja Gospić</t>
  </si>
  <si>
    <t>Dom zdravlja Gospić</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</si>
  <si>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</si>
  <si>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UP.02.2.1.02.0043</t>
  </si>
  <si>
    <t>Specijalističko usavršavanje doktora medicine Doma zdravlja Ministarstva unutarnjih poslova Republike Hrvatske</t>
  </si>
  <si>
    <t>Dom zdravlja Ministarstva unutarnjih poslova Republike Hrvatske</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</si>
  <si>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</si>
  <si>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UP.02.2.1.02.0044</t>
  </si>
  <si>
    <t>Specijalističko usavršavanje doktora medicine u Domu zdravlja Đakovo - 2 izvršitelja</t>
  </si>
  <si>
    <t>Dom zdravlja Đakovo</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</si>
  <si>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</si>
  <si>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UP.02.2.1.02.0045</t>
  </si>
  <si>
    <t>Specijalističko usavršavanje doktora pedijatrijske medicine Doma zdravlja Petrinja</t>
  </si>
  <si>
    <t>Dom zdravlja Petrinja</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</si>
  <si>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</si>
  <si>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UP.02.2.1.02.0046</t>
  </si>
  <si>
    <t>Specijalističko usavršavanje doktora medicine iz hitne medicine za ZHM Šibensko-kninske županije</t>
  </si>
  <si>
    <t>Zavod za hitnu medicinu Šibensko-kninske županije</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</si>
  <si>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</si>
  <si>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UP.02.2.1.02.0048</t>
  </si>
  <si>
    <t>Specijalističko usavršavanje doktora medicine Zavoda za hitnu medicinu Zadarske županije</t>
  </si>
  <si>
    <t>Zavod za hitnu medicinu Zadarske županije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</si>
  <si>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</si>
  <si>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UP.02.2.1.02.0049</t>
  </si>
  <si>
    <t>Specijalizacijom doktora medicine do visokokvalitetnih usluga hitne medicine</t>
  </si>
  <si>
    <t>Zavod za hitnu medicinu Ličko-senjske županije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</si>
  <si>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</si>
  <si>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UP.02.2.1.02.0050</t>
  </si>
  <si>
    <t>Projekt specijalističkog usavršavanja iz hitne medicine - D</t>
  </si>
  <si>
    <t>Nastavni zavod za hitnu medicinu Grada Zagreba</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</si>
  <si>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</si>
  <si>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UP.02.2.1.02.0051</t>
  </si>
  <si>
    <t>Projekt specijalističkog usavršavanja iz hitne medicine - C</t>
  </si>
  <si>
    <t>UP.02.2.1.02.0052</t>
  </si>
  <si>
    <t>Projekt specijalističkog usavršavanja iz hitne medicine - B</t>
  </si>
  <si>
    <t>UP.02.2.1.02.0054</t>
  </si>
  <si>
    <t>Specijalističko usavršavanje doktora medicine za specijalizaciju iz kliničke radiologije doma zdravlja Senj</t>
  </si>
  <si>
    <t>Dom zdravlja Senj</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</si>
  <si>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</si>
  <si>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UP.02.2.1.02.0056</t>
  </si>
  <si>
    <t>Specijalističko usavršavanje doktora iz hitne medicine ZHMSDŽ br. 3</t>
  </si>
  <si>
    <t>Zavod za hitnu medicinu Splitsko-dalmatinske županije</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</si>
  <si>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</si>
  <si>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UP.02.2.1.02.0057</t>
  </si>
  <si>
    <t>Specijalističko usavršavanje doktora iz hitne medicine ZHMSDŽ br. 4</t>
  </si>
  <si>
    <t>UP.02.2.1.02.0058</t>
  </si>
  <si>
    <t>Specijalističko usavršavanje doktora iz hitne medicine ZHMSDŽ br. 2</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</si>
  <si>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</si>
  <si>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UP.02.2.1.02.0059</t>
  </si>
  <si>
    <t>Specijalističko usavršavanje doktora iz hitne medicine ZHMSDŽ br. 1</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</si>
  <si>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</si>
  <si>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UP.02.2.1.02.0060</t>
  </si>
  <si>
    <t>Specijalističko usavršavanje doktora iz hitne medicine ZHMSDŽ br. 5</t>
  </si>
  <si>
    <t>UP.02.2.1.02.0061</t>
  </si>
  <si>
    <t>Zavod za hitnu medicinu Karlovačke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</si>
  <si>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</si>
  <si>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UP.02.2.1.02.0062</t>
  </si>
  <si>
    <t>Usavršavanjem do novih specijalista hitne medicine u Primorsko-goranskoj županiji</t>
  </si>
  <si>
    <t>Zavod za hitnu medicinu Primorsko-goranske županije</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</si>
  <si>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</si>
  <si>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UP.02.2.1.02.0069</t>
  </si>
  <si>
    <t>Specijalističko usavršavanje iz obiteljske medicine u Domu zdravlja Đakovo-1 izvršitelj</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</si>
  <si>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</si>
  <si>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UP.02.2.1.02.0072</t>
  </si>
  <si>
    <t>Specijalističko usavršavanje doktora medicine Doma zdravlja Zagreb - Zapad</t>
  </si>
  <si>
    <t>Dom zdravlja Zagreb - Zapad</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</si>
  <si>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</si>
  <si>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UP.02.2.1.02.0073</t>
  </si>
  <si>
    <t>Specijalističko usavršavanje doktora medicine Zavoda za hitnu medicinu Zagrebačke županije</t>
  </si>
  <si>
    <t>Zavod za hitnu medicinu Zagrebačke županije</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</si>
  <si>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</si>
  <si>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UP.02.2.1.02.0076</t>
  </si>
  <si>
    <t>Zavod za hitnu medicinu Požeško-slavonske županije</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</si>
  <si>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</si>
  <si>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UP.02.2.1.02.0077</t>
  </si>
  <si>
    <t>Specijalističko usavršavanje doktora medicine za Istarsku županiju</t>
  </si>
  <si>
    <t>Zavod za hitnu medicinu Istarske županije - Istituto per la medicina d’urgenza della Regione Istriana</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</si>
  <si>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</si>
  <si>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UP.02.2.1.02.0079</t>
  </si>
  <si>
    <t>Specijalističko usavršavanje pet doktora medicine iz obiteljske medicine i četiri doktora medicine iz ginekologije i opstetricije</t>
  </si>
  <si>
    <t>Dom zdravlja Zagreb-Istok</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</si>
  <si>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</si>
  <si>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UP.02.2.1.02.0080</t>
  </si>
  <si>
    <t>Specijalističko usavršavanje doktora medicine Doma zdravlja Primorsko-goranske županije</t>
  </si>
  <si>
    <t>Dom zdravlja Primorsko-goranske županije</t>
  </si>
  <si>
    <t>Ovim projektom se financira specijalističko usavršavanje doktora medicine za 11 liječnika (5 obiteljske medicine, 4 ginekologije i opstetricije, 1 pedijatrije i 1 kliničke radiologije) za čitavo područje Primorsko-goranske županije.</t>
  </si>
  <si>
    <t>UP.02.2.1.02.0081</t>
  </si>
  <si>
    <t>Stručnim usavršavanjem doktora obiteljske medicine do povećanja kvalitete zdravstvene zaštite</t>
  </si>
  <si>
    <t>Dom zdravlja Slavonski brod</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</si>
  <si>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</si>
  <si>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UP.02.2.1.02.0082</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</si>
  <si>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</si>
  <si>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UP.02.2.1.02.0084</t>
  </si>
  <si>
    <t>Specijalističko usavršavanje doktora medicine u Domu zdravlja Čakovec</t>
  </si>
  <si>
    <t>Dom zdravlja Čakovec</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</si>
  <si>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</si>
  <si>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UP.02.2.1.02.0086</t>
  </si>
  <si>
    <t>Specijalizacijom do poboljšanja kvalitete usluga primarne zdravstvene zaštite-obiteljske medicine</t>
  </si>
  <si>
    <t>Dom zdravlja Požeško-slavonske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</si>
  <si>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</si>
  <si>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UP.02.2.1.02.0087</t>
  </si>
  <si>
    <t>Projekt specijalističkog usavršavanja iz hitne medicine - E</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</si>
  <si>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</si>
  <si>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UP.02.2.1.02.0088</t>
  </si>
  <si>
    <t>Specijalističko usavršavanje doktora iz hitne medicine ZHMSDŽ br. 6</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</si>
  <si>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</si>
  <si>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</si>
  <si>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</si>
  <si>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</si>
  <si>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</si>
  <si>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</si>
  <si>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</si>
  <si>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</si>
  <si>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Specijalističko usavršavanje doktora medicine od krucijalne je važnosti za što bolju zdravstvenu zaštite za stanovnike Valpova i okolice te utječe na problem "odljeva mozgova" i zadržavanja medicinskog osoblja na nerazvijenom području Republike Hrvatske.</t>
  </si>
  <si>
    <t>UP.02.2.1.02.0092</t>
  </si>
  <si>
    <t>Specijalističko usavršavanje doktora medicine iz hitne medicine 2 (dva) u Zavodu za hitnu medicinu Osječko-baranjske županije</t>
  </si>
  <si>
    <t>Zavod za hitnu medicinu Osječko-baranjske županije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</si>
  <si>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</si>
  <si>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UP.02.2.1.02.0093</t>
  </si>
  <si>
    <t>Specijalističko usavršavanje doktora medicine Istarskih domova zdravlja</t>
  </si>
  <si>
    <t>Istarski domovi zdravlja - Case della salute dell’ Istria</t>
  </si>
  <si>
    <t>Projektom se osigurava specijalizacija za 3 liječnika iz područja obiteljske medicine, te se na taj način poboljšava i osnažuje mreža primarne zdravstvene zaštite u Istarskoj županiji.</t>
  </si>
  <si>
    <t>UP.02.2.1.02.0094</t>
  </si>
  <si>
    <t>Projektom se osigurava specijalizacija za 2 liječnika s područja ginekologhije i opstetricije i 2 liječnika sa područja pedijatrije, te se na taj način poboljšava i osnažuje mreža primarne zdravstvene zaštite u Istarskoj županiji.</t>
  </si>
  <si>
    <t>UP.02.2.1.02.0095</t>
  </si>
  <si>
    <t>Specijalističko usavršavanje doktora medicine iz pedijatrije za Dom zdravlja Dubrovnik</t>
  </si>
  <si>
    <t>Dom zdravlja Dubrovnik</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</si>
  <si>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</si>
  <si>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UP.02.2.1.02.0096</t>
  </si>
  <si>
    <t>Specijalističko usavršavanje doktora ginekologije i opstetricije Doma zdravlja Kutina</t>
  </si>
  <si>
    <t>Dom zdravlja Kutina</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</si>
  <si>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</si>
  <si>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UP.02.2.1.03.0001</t>
  </si>
  <si>
    <t>Kontinuirano stručno osposobljavanje radnika u djelatnosti hitne medicine</t>
  </si>
  <si>
    <t>Hrvatski zavod za hitnu medicinu</t>
  </si>
  <si>
    <t>UP.02.2.1.04.0001</t>
  </si>
  <si>
    <t>Promocija zdravlja i prevencija bolesti - faza 1</t>
  </si>
  <si>
    <t>Zdravi ljudi, zdrava općina</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</si>
  <si>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</si>
  <si>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UP.02.2.1.04.0002</t>
  </si>
  <si>
    <t>Povećanje znanja i svijesti opće populacije i osoba sa šećernom bolešću o važnosti prevencije bolesti i zaštite zdravlja sveobuhvatnim pristupom na razini primarne zdravstvene zaštite na području grada Donjeg Miholjca</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</si>
  <si>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</si>
  <si>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UP.02.2.1.04.0003</t>
  </si>
  <si>
    <t>Vještine za zdravlje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</si>
  <si>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</si>
  <si>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UP.02.2.1.04.0004</t>
  </si>
  <si>
    <t>Pravilnom prehranom protiv dijabetesa</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</si>
  <si>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</si>
  <si>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UP.02.2.1.04.0006</t>
  </si>
  <si>
    <t>Razvoj palijativne skrbi u Virovitičko-podravskoj županiji</t>
  </si>
  <si>
    <t>Virovitičko-podravska županija</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</si>
  <si>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</si>
  <si>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UP.02.2.1.04.0007</t>
  </si>
  <si>
    <t>Vaša sigurnost je u našim rukama</t>
  </si>
  <si>
    <t>Opća bolnica Zadar</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</si>
  <si>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</si>
  <si>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UP.02.2.1.04.0008</t>
  </si>
  <si>
    <t>Povećanje stručnih znanja i IT vještina zdravstvenih djelatnika radi prevencije, te povećane dostupnosti ranog otkrivanja i intervencije kod postporodne depresije</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</si>
  <si>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</si>
  <si>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UP.02.2.1.04.0009</t>
  </si>
  <si>
    <t>Više znanja, manje raka</t>
  </si>
  <si>
    <t>Hrvatska liga protiv raka</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</si>
  <si>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</si>
  <si>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UP.02.2.1.04.0010</t>
  </si>
  <si>
    <t>Povećanje znanja i svijesti o ranom otkrivanju i prevenciji raka debelog crijeva</t>
  </si>
  <si>
    <t>Gradska liga protiv raka Osijek</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</si>
  <si>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</si>
  <si>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UP.02.2.1.04.0011</t>
  </si>
  <si>
    <t>Okreni list</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</si>
  <si>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</si>
  <si>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UP.02.2.1.04.0012</t>
  </si>
  <si>
    <t>Rokovi super junaci protiv pretilosti</t>
  </si>
  <si>
    <t>Zavod za javno zdravstvo "Sveti Rok" Virovitičko-podravske županije</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</si>
  <si>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</si>
  <si>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UP.02.2.1.04.0013</t>
  </si>
  <si>
    <t>Od prevencije do zdravlja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</si>
  <si>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</si>
  <si>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UP.02.2.1.04.0014</t>
  </si>
  <si>
    <t>Prevencija i liječenje demencije</t>
  </si>
  <si>
    <t>Općina Hum na Sutli</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</si>
  <si>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</si>
  <si>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UP.02.2.1.04.0016</t>
  </si>
  <si>
    <t>Program prevencije bolesti u Specijalnoj bolnici Arithera</t>
  </si>
  <si>
    <t>Specijalna bolnica za ortopediju, opću kirurgiju, fizikalnu medicinu i rehabilitaciju, internu medicinu, dermatologiju i venerologiju Arithera</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</si>
  <si>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</si>
  <si>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UP.02.2.1.04.0017</t>
  </si>
  <si>
    <t>Volim zdravlje</t>
  </si>
  <si>
    <t>Karlovačka, Varaždinska, Bjelovarsko-bilogorska, Brodsko-posavska, Osječko-baranjska, Grad Zagreb, Primorsko-goranska, Zadarska, Šibensko-kninska, Splitsko-dalmatinska, Dubrovačko-neretvanska</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</si>
  <si>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</si>
  <si>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UP.02.2.1.04.0018</t>
  </si>
  <si>
    <t>Čuvajmo srce</t>
  </si>
  <si>
    <t>Općina Medulin</t>
  </si>
  <si>
    <t>Ličko-senjska, Istarska</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</si>
  <si>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</si>
  <si>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UP.02.2.1.04.0019</t>
  </si>
  <si>
    <t>4 godišnja doba</t>
  </si>
  <si>
    <t>Matica umirovljenika Grada Zagreba</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</si>
  <si>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</si>
  <si>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UP.02.2.1.04.0020</t>
  </si>
  <si>
    <t>Medico prevencijom prema zdravlju</t>
  </si>
  <si>
    <t>Specijalna bolnica za kirurgiju Medico</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</si>
  <si>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</si>
  <si>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UP.02.2.1.04.0021</t>
  </si>
  <si>
    <t>Biram zdravlje</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</si>
  <si>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</si>
  <si>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UP.02.2.1.04.0022</t>
  </si>
  <si>
    <t>Promicanje zdravlja i prevencija bolesti - kulture zdravog življenja</t>
  </si>
  <si>
    <t>Koordinacija hrvatske obiteljske medicine</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</si>
  <si>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</si>
  <si>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UP.02.2.1.04.0023</t>
  </si>
  <si>
    <t>Čuvajmo zdravlje otočana</t>
  </si>
  <si>
    <t>Grad Cres</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</si>
  <si>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</si>
  <si>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UP.02.2.1.04.0024</t>
  </si>
  <si>
    <t>Promocija zdravlja i prevencija bolesti u općinama Kula Norinska i Zažablje</t>
  </si>
  <si>
    <t>Općina Kula Norinska</t>
  </si>
  <si>
    <t>Cilj projekta je kroz edukacijske radionice i organizirane sportske aktivnosti stanovništvo između 10-19 te starije od 50 godina s područja općina Kula Norinska i Zažablje osvijestiti o važnosti prevencije bolesti krvožilnog sustava te im usaditi navike zdravog ponašanja (pravilna prehrana,vježbanje).</t>
  </si>
  <si>
    <t>UP.02.2.1.04.0025</t>
  </si>
  <si>
    <t>Promocija zdravlja i prevencija kardiovaskularnih bolesti na području općine Maruševec</t>
  </si>
  <si>
    <t>Općina Maruševec</t>
  </si>
  <si>
    <t>Projekt za cilj ima promicanje kardiovaskularnog zdravlja, skretanje pozornosti na čimbenike rizika kardiovaskularnih bolesti i njihovo smanjenje. Važan dio projektnih aktivnosti usmjerit će se na informativno edukativne aktivnosti za podizanje znanja, svijesti i poticanje zdravog načina života stanovnika Općine Maruševec, kako bi se doprinijelo prevenciji kardiovaskularnih bolesti, a smanjit će se i nejednakost u pristupačnosti do kvalitetnih zdravstvenih usluga između urbanih i ruralnih područja.</t>
  </si>
  <si>
    <t>UP.02.2.1.04.0026</t>
  </si>
  <si>
    <t>Visoki krvni tlak - Tihi ubojica</t>
  </si>
  <si>
    <t>Brodsko-posavska, Primorsko-goranska</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</si>
  <si>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</si>
  <si>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UP.02.2.1.04.0027</t>
  </si>
  <si>
    <t>Otvorimo vrata zdravlja</t>
  </si>
  <si>
    <t>Krugovi, Centar za edukaciju, savjetovanje i humanitarno djelovanje</t>
  </si>
  <si>
    <t>Sisačko-moslavačka, Bjelovarsko-bilogorska, Virovitičko-podravska, Požeško-slavonska</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</si>
  <si>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</si>
  <si>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UP.02.2.1.04.0028</t>
  </si>
  <si>
    <t>GO FOR IT - Zdravlje je motiv</t>
  </si>
  <si>
    <t>Atletski klub osoba s invaliditetom Vinkovci</t>
  </si>
  <si>
    <t>Zagrebačka, Vukovarsko-srijemska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</si>
  <si>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</si>
  <si>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UP.02.2.1.04.0029</t>
  </si>
  <si>
    <t>Prijatelj Suncu</t>
  </si>
  <si>
    <t>Primorsko-goranska, istarska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</si>
  <si>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</si>
  <si>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UP.02.2.1.04.0030</t>
  </si>
  <si>
    <t>Promicanje svijesti o potrebi prevencije i povećanja znanja o metodama prevencije križobolje na teritoriju grada Zagreba - (skraćeno "Prevencija križobolje")</t>
  </si>
  <si>
    <t>Udruga za poticanje zdravih životnih navika - #OSTANIMOZDRAVI</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</si>
  <si>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</si>
  <si>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UP.02.2.1.04.0031</t>
  </si>
  <si>
    <t>Čuvajmo zdravlje</t>
  </si>
  <si>
    <t>Općina Klana</t>
  </si>
  <si>
    <t>Projekt „Čuvajmo zdravlje“ će pridonijeti povećanju znanja i svijesti o važnosti promocije zdravlja i prevencije bolesti. Naglasak projektnih aktivnosti je usmjeren na prevenciju raka debelog crijeva i dijabetesa te na promicanju zdravlja i zdravog načina života s naglaskom na zdravu prehranu i suživot s prirodom. Prijavitelj i partner se fokusiraju na ciljanu skupinu radno aktivnog stanovništva, umirovljenike te djecu osnovne i srednje škole.</t>
  </si>
  <si>
    <t>UP.02.2.1.04.0032</t>
  </si>
  <si>
    <t>Jačanje kapaciteta za efikasnu prevenciju bolesti u Splitsko-dalmatinskoj županiji</t>
  </si>
  <si>
    <t>Klinički bolnički centar Split</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</si>
  <si>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</si>
  <si>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UP.02.2.1.04.0034</t>
  </si>
  <si>
    <t>Sve o šećernoj bolesti - znanjem do zdravlja</t>
  </si>
  <si>
    <t>Institut perspektiva ekonomije Mediterana</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</si>
  <si>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</si>
  <si>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UP.02.2.1.04.0035</t>
  </si>
  <si>
    <t>Đir po Puli</t>
  </si>
  <si>
    <t>Grad Pula i ZZJZIŽ provedbom ovog projekta uvode novi sustav planiranja jelovnika i pripreme obroka s uravnoteženom količinom kuhinjske soli za djecu koja jedu obroke u predškolskim i školskim odgojno-obrazovnim ustanovama na području Grada. Također doprinose razvoju navika stanovnika da sudjeluju u jednostavnim fizičkim aktivnostima poput treninga hodanja nedjeljom koji može lako postati rutinski te je dugoročno održiva aktivnost. Rezultati projekta doprinose prevenciji razvoja kroničnih nezaraznih bolesti stanovništva uslijed prekomjerne konzumacije soli i nedovoljne fizičke aktivnosti.</t>
  </si>
  <si>
    <t>UP.02.2.1.04.0036</t>
  </si>
  <si>
    <t>PROMLOM Osnaživanje liječnika obiteljske medicine za promicanje zdravlja u svakodnevnom radu</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</si>
  <si>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</si>
  <si>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UP.02.2.1.04.0037</t>
  </si>
  <si>
    <t>Kompetentan djelatnik na putu izlaska iz ovisnosti o alkoholu</t>
  </si>
  <si>
    <t>Psihijatrijska bolnica Ugljan</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</si>
  <si>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</si>
  <si>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UP.02.2.1.04.0038</t>
  </si>
  <si>
    <t>Medico akademija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</si>
  <si>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</si>
  <si>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UP.02.2.1.04.0039</t>
  </si>
  <si>
    <t>Moje zdravo dijete</t>
  </si>
  <si>
    <t>Zavod za javno zdravstvo Zadar</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</si>
  <si>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</si>
  <si>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UP.02.2.1.04.0040</t>
  </si>
  <si>
    <t>Klinička bolnica Dubrava - Unaprjeđenje znanja i vještina zdravstvenih djelatnika i zaposlenika zdravstvenih ustanova u promociji zdravlja i prevenciji bolesti</t>
  </si>
  <si>
    <t>Klinička bolnica Dubrava</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</si>
  <si>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</si>
  <si>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UP.02.2.1.04.0041</t>
  </si>
  <si>
    <t>Važnost prevencije glaukoma</t>
  </si>
  <si>
    <t xml:space="preserve"> Poliklinika LACRIMA </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</si>
  <si>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</si>
  <si>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UP.02.2.1.04.0042</t>
  </si>
  <si>
    <t>SNAŽNA PATRONAŽNA - komunikacijski trening u području promicanja zdravlja i prevencije bolesti</t>
  </si>
  <si>
    <t>Nastavni zavod za javno zdravstvo „Dr. Andrija Štampar“</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</si>
  <si>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</si>
  <si>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</si>
  <si>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</si>
  <si>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</si>
  <si>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</si>
  <si>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</si>
  <si>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UP.02.2.1.04.0044</t>
  </si>
  <si>
    <t>Jačanje kapaciteta za prevenciju i ranu detekciju rizika i stanja vezanih uz kronične nezarazne i maligne bolesti u PGŽ i RH</t>
  </si>
  <si>
    <t>Nastavni Zavod za javno zdravstvo Primorsko-goranske županije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</si>
  <si>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</si>
  <si>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UP.02.2.1.04.0045</t>
  </si>
  <si>
    <t>Podizanje kompetencija zdravstvenih radnika za potrebe osoba s demencijom u cilju prevencije napredovanja bolesti i delirija</t>
  </si>
  <si>
    <t>Klinika za psihijatriju Vrapče</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</si>
  <si>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</si>
  <si>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UP.02.2.1.04.0047</t>
  </si>
  <si>
    <t>EDUPREVENT - Edukacijom do zdravlja</t>
  </si>
  <si>
    <t>Specijalna bolnica za medicinsku rehabilitaciju Krapinske Toplice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</si>
  <si>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</si>
  <si>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UP.02.2.1.04.0048</t>
  </si>
  <si>
    <t>Edukacija edukatora i prenošenje znanja u Specijalnoj bolnici Arithera</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</si>
  <si>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</si>
  <si>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UP.02.2.1.04.0049</t>
  </si>
  <si>
    <t>Ćakule o zdravlju</t>
  </si>
  <si>
    <t>Zavod za javno zdravstvo Šibensko-kninske županije</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</si>
  <si>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</si>
  <si>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UP.02.2.1.04.0050</t>
  </si>
  <si>
    <t>Unapređenje znanja zdravstvenih djelatnika u području promocije ženskog reproduktivnog zdravlja</t>
  </si>
  <si>
    <t>Poliklinika ADARTA - za ginekologiju i opsetriciju, dermatologiju i venerologiju, pedijatriju i kliničku radiologiju - ultrazvučna dijagnostika</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</si>
  <si>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</si>
  <si>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UP.02.2.1.04.0051</t>
  </si>
  <si>
    <t>Danas učimo - sutra spašavamo!</t>
  </si>
  <si>
    <t>Zavod za hitnu medicinu Koprivničko-križevačke županije</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</si>
  <si>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</si>
  <si>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UP.02.2.1.04.0053</t>
  </si>
  <si>
    <t>Centar za edukacije, rano otkrivanje i prevenciju bolesti novotvorina Osječko-baranjske županije</t>
  </si>
  <si>
    <t>Klinički bolnički centar Osijek</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</si>
  <si>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</si>
  <si>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UP.02.2.1.04.0054</t>
  </si>
  <si>
    <t>Znanjem do prevencije metabličkog sindroma i sprječavanja kardiovaskularnih rizika</t>
  </si>
  <si>
    <t>Ljekarna Fett</t>
  </si>
  <si>
    <t>UP.02.2.1.05.0001</t>
  </si>
  <si>
    <t>Optimizacija i poboljšanje učinkovitosti radiološke dijagnostike u sustavu zdravstva Republike Hrvatske</t>
  </si>
  <si>
    <t>Optimizacija i poboljšanje učinkovitosti radiološke dijagnostike u sustavu zdravstva Republike Hrvatske - Radiološki edukacijski centar</t>
  </si>
  <si>
    <t>Klinički bolnički centar Sestre milosrdnice - Referentni centar Ministarstva zdravstva RH za radiologijsku prevenciju, dijagnostiku, terapiju i rehabilitaciju bolesti glave i vrata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</si>
  <si>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</si>
  <si>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UP.02.2.1.06.0001</t>
  </si>
  <si>
    <t>Program podizanja razine oralnog zdravlja 2020.-2022.</t>
  </si>
  <si>
    <t>Program podizanja razine oralnog zdravlja 2020. – 2022.</t>
  </si>
  <si>
    <t>Hrvatska komora dentalne medicine</t>
  </si>
  <si>
    <t>Hrvatska komora dentalne medicine tijekom 36 mjeseci provodi projekt „Program podizanja razine oralnog zdravlja 2020. – 2022.“. Cilj projekta je unaprijediti znanja i vještine zdravstvenih djelatnika u području dentalne medicine kroz pripremu i provedbu programa izobrazbe. Za vrijeme trajanja projekta ukupno 500 doktora dentalne medicine, dentalnih tehničara i asistenata proći će teorijsku i praktičnu više-modularnu edukaciju, kao i edukaciju na kongresima.</t>
  </si>
  <si>
    <t>UP.02.2.1.07.0001</t>
  </si>
  <si>
    <t>Program cjeloživotnog stručnog usavršavanja zdravstvenih radnika (skraćeni naziv: program eUsavršavanje)</t>
  </si>
  <si>
    <t>S ciljem poboljšanja pristupa pristupačnim, održivim i visokokvalitetnim zdravstvenim uslugama, telemediciniskim povezivanjem 21 županijskog zavoda za hitnu medicinu s Hrvatskim zavodom za hitnu medicinu provodit će se edukacija zdravstvenih djelatnika na daljinu. Na taj način bit će im omogućen stalan pristup novim znanjima, tehnikama i metodama rada te praćenje promjena smjernica za zbrinjavanje. Projekt će trajati 24 mjeseca, a kroz 80 predavanja na 20 različitih tema iz djelatnosti hitne medicine educirat će se 700 zdravstvenih djelatnika županijskih zavoda za hitnu medicinu.</t>
  </si>
  <si>
    <t>UP.02.2.1.08.0009</t>
  </si>
  <si>
    <t>Promocija zdravlja i prevencija bolesti - faza 2</t>
  </si>
  <si>
    <t>Promocija doniranja humanog mlijeka s ciljem prevencije bolesti nedonoščadi i novorođenčadi</t>
  </si>
  <si>
    <t>Roditelji u akciji</t>
  </si>
  <si>
    <t>Bjelovarsko-bilogorska, Osječko-baranjska, Grad Zagreb</t>
  </si>
  <si>
    <t>Ciljevi projekta Promocija darivanja humanog mlijeka s ciljem prevencije bolesti nedonoščadi i novorođenčadi su uspostaviti održiv i učinkovit model promocije darivanja humanog mlijeka i povećati opseg znanja o važnosti dojenja i novih dobrih praksi podrške dojenju u 3 lokalne zajednice. Ciljne skupine projekta su roditelji male djece, donositelji odluka, zdravstveni radnici, te cijela šira zajednica. Projekt koordinira udruga Roda uz 4 partnera. Odvija se u Zagrebu, Osječko-baranjskoj i Bjelovarsko-bilogorskoj županiji, traje 18 mjeseci, a potrebna sredstva za provedbu iznose 499.997,46 kn.</t>
  </si>
  <si>
    <t>UP.02.2.1.08.0010</t>
  </si>
  <si>
    <t>PETICA - igrom do zdravlja</t>
  </si>
  <si>
    <t>Hrvatski liječnički zbor</t>
  </si>
  <si>
    <t>Osječko-baranjska, Ličko-senjska, Splitsko-dalmatinska</t>
  </si>
  <si>
    <t>Projekt „PETICA – igrom do zdravlja“ omogućit će učiteljima razredne nastave osnovnih škola u Udbini, Jagodnjaku, Levanjskoj Varoši, Dražu, Podgoraču, Drenju, Viljevu, Trnavi, Zagvozdu i Lovreću da znanja o važnosti zdrave prehrane i svakodnevne fizičke aktivnosti prenesu na svoje učenike i njihove obitelj zajedno kuhajući i vježbajući, razgovarajući o hrani i učeći o važnosti zdravlja čime će se izbjeći nepotrebni zdravstveni i društveni problemi uzrokovani debljinom.</t>
  </si>
  <si>
    <t>UP.02.2.1.08.0011</t>
  </si>
  <si>
    <t>Smanjimo smrtnost od kardiovaskularnih bolesti kroz prevenciju i edukaciju na području Zagrebačke županije - KardioPRotect</t>
  </si>
  <si>
    <t>Projektom KardioPRotect doprinosi se smanjenju oboljenja od kardiovaskularnih bolesti kod ciljne skupine- mlađih osoba, osoba srednje i starije dobi, a što će se postići kroz intenzivnu kampanju informiranja građana putem društvenih mreža te organizacijom 9 javnih promotivno-informativnih i preventivnih događanja Zagrebačke županije za ukupno 65 000 stanovnika. Projekt se provodi u suradnji tri partnera, a trajati će 18 mjeseci.</t>
  </si>
  <si>
    <t>UP.02.2.1.08.0012</t>
  </si>
  <si>
    <t>Zdravo srce</t>
  </si>
  <si>
    <t>MAGDALENA - klinika za kardiovaskularne bolesti Medicinskog fakulteta Sveučilišta J.J. Strossmayera u Osijeku</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</si>
  <si>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</si>
  <si>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Zdravo srce obuhvaća provedbu programa prevencije kardiovaskularnih bolesti, čija učestalost je kontinuirano u porastu, te promicanja zdravog načina života. Primarna ciljna skupina projekta su građani i građanke Republike Hrvatske stariji od 55 godina s povećanim rizikom od obolijevanja od kardiovaskularnih bolesti a cilj projekta je Povećanje svijesti građana RH o važnosti prevencije kardiovaskularnih bolesti, znanja o mehanizmima prevencije te utjecaju promjena životnih navika na smanjenje rizika obolijevanja od kardiovaskularnih bolesti.</t>
  </si>
  <si>
    <t>UP.02.2.1.08.0017</t>
  </si>
  <si>
    <t>Recept za zdravlje - poticanje svjesnosti o pretilosti</t>
  </si>
  <si>
    <t>Opća bolnica Varaždin</t>
  </si>
  <si>
    <t>Projekt za cilj ima osvijestiti građane o potrebi očuvanja zdravlja te ih potaknuti na mijenjanje promjenjivih životnih navika i sprečavanju čimbenika koji su uzrok pretilosti. Kroz provedbu promotivno informativnih aktivnosti ukazat će se kako zdravim navikama spriječiti pretilost te smanjiti niz bolesti koje su usko povezane s pretilošću.</t>
  </si>
  <si>
    <t>UP.02.2.1.08.0022</t>
  </si>
  <si>
    <t>Što ima lima?</t>
  </si>
  <si>
    <t>Udruga za zaštitu i promociju mentalnog zdravlja u zajednici “Gita”</t>
  </si>
  <si>
    <t>U sklopu projekta Što ima lima razvit će se online platforma s psihoedukativnim sadržajem, stručnim webinarima i besplatnim psihološkim savjetovanjem te provest će se promotivna virtualna kampanja putem društvenih mreža i elektroničkih medija, a s ciljem promocije mentalnog zdravlja i prevencije mentalnih poremećaja mladih i adolescenta iz depriviranih područja Karlovačke županije.</t>
  </si>
  <si>
    <t>UP.02.2.1.08.0025</t>
  </si>
  <si>
    <t>Zdravlje - prioritet za sve</t>
  </si>
  <si>
    <t>Gradski ogranak Udruge hrvatskih dragovoljaca Domovinskog rata grada Zaprešića</t>
  </si>
  <si>
    <t>Projektom „ZDRAVLJE – PRIORITET ZA SVE“ kroz promotivne aktivnosti zdravog načina života i prevencije bolesti od strane kineziologa i medicinskog osoblja – (130 radionica ili predavanja na temu zdravog načina života, očuvanja zdravlja i prevencije bolesti; 4 brošure o zdravim načinima života, edukativni materijali; info pultevi sa promo materijalima i informacijama i sl.) koji će se provoditi u više županija omogućit će se podizanje svijesti svih građana o važnosti brige za vlastito zdravlje te povećanje znanja i svijesti o važnosti promocije zdravlja i prevencije bolesti.</t>
  </si>
  <si>
    <t>UP.02.2.1.08.0026</t>
  </si>
  <si>
    <t>Pun ceker zdravlja</t>
  </si>
  <si>
    <t>Odred izviđača "Zelena patrola" Rajić</t>
  </si>
  <si>
    <t>Odred izviđača „Zelena patrola“ Rajić i Grad Novska kroz ovaj projekt nastoje potaknuti povećanje svijesti o važnosti usvajanja zdravih prehrambenih navika i fizičke aktivnosti od najranije dobi, a sve u cilju prevencije bolesti uzrokovanih pretilošću, nezdravom prehranom i neaktivnošću. Kako bi se povećao interes za primjenu zdravog načina života, osmišljen je program s nizom inovativnih i novih aktivnosti kojima se promovira tjelesna aktivnost i zdrava prehrana. Trajanje projekta je 14 mjeseci.</t>
  </si>
  <si>
    <t>UP.02.2.1.08.0027</t>
  </si>
  <si>
    <t>Zdrovje prije sega</t>
  </si>
  <si>
    <t>Projektom ZDROVJE PRIJE SEGA s ciljem očuvanja i unapređenja zdravlja promicat će se zdrav način života, razvijati pravilne prehrambene navike, utjecati na povećanje tjelesne aktivnosti, educirati o načinu borbe sa stresom, što će doprinijeti smanjenju pojavnosti dijabetesa i drugih oboljenja. Sinergijom Prijavitelja i partnera provodit će se projektne aktivnosti za cjelokupno stanovništvo Međimurske županije i promovirati pravo čovjeka na sretan i zdrav život bez predrasuda, poticati solidarnost i suradnju svih žitelja Međimurske županije.</t>
  </si>
  <si>
    <t>UP.02.2.1.08.0028</t>
  </si>
  <si>
    <t>Nauči zdravlje</t>
  </si>
  <si>
    <t>Grad Duga Resa</t>
  </si>
  <si>
    <t>Projekt “Nauči zdravlje” osigurava bolji pristup programima prevencije te učenju načina samostalne brige o zdravlju stanovnika Duge Rese. Cilj projekta je promicanje zdravih navika i zdravlja povećanjem svijesti građana o važnosti prevencije pretilosti. Istaknuti će se uzroci i posljedice debljine, važnost prevencije debljine, unapređenja zdravlja, poticanja pravilne prehrane i tjelesne aktivnosti. Grad Duga Resa će u suradnji sa Crvenim križem Duga Resa kroz 8 kampanja utjecati na povećanje svijesti o važnosti prevencije prekomjerne tjelesne težine te usvajanju zdravih navika.</t>
  </si>
  <si>
    <t>UP.02.2.1.08.0033</t>
  </si>
  <si>
    <t>Prevencija - korak do zdravlja</t>
  </si>
  <si>
    <t>Prijavitelj AK NOGA s partnerom na projektu udruga NORA ovim projektom žele doprinijeti povećanju znanja i svijesti žena s područja Novske koje obuhvaća 23 ruralna naselja o važnosti prevencije i usvajanja zdravih životnih navika u cilju ranog otkrivanja i sprječavanju pojave malignih bolesti. Aktivnosti obuhvaćaju edukacije i predavanja medicinskih stručnjaka, organizirane akcije preventivnih pregleda žena i poticanje žena na usvajanje zdravih životnih navika kroz uključivanje u razne sportsko rekreativne aktivnosti.</t>
  </si>
  <si>
    <t>UP.02.2.1.08.0040</t>
  </si>
  <si>
    <t>Potkovani zdravim navikama</t>
  </si>
  <si>
    <t>Provedbom projekta „Potkovani zdravim navikama“ promovira se zdravlje i prevencija u odnosu na ovisnosti o alkoholu u kombinaciji s energetskim napitcima i e-cigaretama, podiže svijest građana Babine Grede o brizi za vlastito zdravstveno stanje koje će u konačnici dovesti do poboljšanja zdravstvenog statusa građana Hrvatske. Projekt „Potkovani zdravim navikama“ kroz ispunjavanje cilja ostvaruje promicanje zdravlja i zdravih navika te povećanje znanja i svijesti o važnosti primarne prevencije bolesti navedenih ovisnosti za 3.572 stanovnika.</t>
  </si>
  <si>
    <t>UP.02.2.1.08.0046</t>
  </si>
  <si>
    <t>Povećanja znanja i svijesti mladih o važnosti prevencije spolno prenosivih bolesti</t>
  </si>
  <si>
    <t>Zavod za javno zdravstvo Zagrebačke županije</t>
  </si>
  <si>
    <t>Svrha Projekta „Povećanje znanja i svijesti mladih o važnosti prevencije spolno prenosivih bolesti“ je održivo poboljšanje pristupa zdravstvenoj zaštiti za djecu i mlade te promocija zdravlja informiranjem mladih o načinima očuvanja reproduktivnog zdravlja, spolno prenosivim bolestima i mogućnostima zaštite od spolno prenosivih bolesti i neželjenih trudnoća. Ciljna skupina: učenici osmih razreda osnovnih škola, učenici srednjih škola, studenti i roditelji učenika osmih razreda osnovnih škola.</t>
  </si>
  <si>
    <t>UP.02.2.1.08.0048</t>
  </si>
  <si>
    <t>U korak sa zdravim životom</t>
  </si>
  <si>
    <t xml:space="preserve">Toplice Lipik - Specijalna bolnica za medicinsku rehabilitaciju </t>
  </si>
  <si>
    <t xml:space="preserve">Cilj projekta je promicanje zdravih navika kroz povećanje svijesti zaposlenika i korisnika SB Lipik o prevenciji zdravlja stvarajući dobrog zdravlja ili poboljšanje oštećenog s posebnim fokusom na najzastupljenije bolesti koje se liječe u SB Lipik. Kroz radionice, predavanja i promotivne materijale ukazat će se na potrebu zdravih stilova života što će pomoći u održavanju dobrog zdravlja. Promovirat će se zdravlje i prevencija bolesti što će podići svijest građana o važnosti brige za zdravlje ukupno pridonoseći zdravijoj populaciji. </t>
  </si>
  <si>
    <t>UP.02.2.1.08.0054</t>
  </si>
  <si>
    <t>Promocijom zdravlja u svrhu smanjenja rizika od obolijevanja</t>
  </si>
  <si>
    <t>Zagrebačka, Grad Zagreb, Primorsko-goranska, Šibensko-kninska, Dubrovačko-neretvanska</t>
  </si>
  <si>
    <t>Projektni prijedlog promovira aktivnosti zdravog načina života kroz nutricionističke prijedloge i tjelesnu aktivnost, a isti ima za cilj povećati znanje i svijest o važnosti promocije zdravlja i prevencije bolesti u RH. Sve u svrhu podizanja svijesti građana o važnosti brige za svoje zdravlje koje će dovesti do poboljšanja zdravstvenog statusa građana Hrvatske.</t>
  </si>
  <si>
    <t>UP.02.2.1.08.0055</t>
  </si>
  <si>
    <t>Biciklom do zdravlja</t>
  </si>
  <si>
    <t>Bjelovarsko-bilogorska, Osječko-baranjska, Grad Zagreb, Ličko-senjska</t>
  </si>
  <si>
    <t>Projektom će se omogućiti edukacija 25 liječnika obiteljske medicine i zdravstvenih radnika te sudjelovanje 600 građana RH na biciklijadama i edukacijama organiziranim u Gradu Osijeku, Gradu Gospiću i Gradu Bjelovaru zbog poboljšanju zdravstvenog stanja stanovništva. Projekt će se provoditi 12 mjeseci. Ukupna vrijednost projekta 492.000,00 kn</t>
  </si>
  <si>
    <t>UP.02.2.1.08.0056</t>
  </si>
  <si>
    <t>Potpora zdravstvenom sustavu kroz informiranje građana</t>
  </si>
  <si>
    <t>Projektne aktivnosti se usmjeravaju na promicanje zdravih navika i zdravlja te povećanje znanja i svijesti građana o važnosti prevencije zaraznih bolesti, a u okolnostima pandemije izazvane SARS-CoV-2 virusom. Projektnim aktivnostima se promiču činjenice koje su vezane uz aktualnu pandemiju te važnost cijepljenja kao najučinkovitijeg preventivnog modela u zaustavljanju širenja bolesti.</t>
  </si>
  <si>
    <t>UP.02.2.1.08.0057</t>
  </si>
  <si>
    <t>Svrha projekta je pružiti potporu javnozdravstvenom sustavu s obzirom na okolnosti u kojima se nalazi, a koje su posljedica pandemije uzrokovane SARS-CoV-2 virusom. Projekt je posvećen promociji zdravlja i prevenciji bolesti u područjima mentalnog i spolnog zdravlja te se javnim kampanjama cilja informirati opću populaciju o važnosti cijepljenja i adekvatnim mjerama koje je potrebno poduzeti u zaštiti od SARS-CoV-2 virusa.</t>
  </si>
  <si>
    <t>UP.02.2.1.08.0059</t>
  </si>
  <si>
    <t>Zdravo jedi i više se kreći</t>
  </si>
  <si>
    <t>Habilitacijska udruga za djecu s teškoćama u razvoju - senzorno integracijski laboratorij</t>
  </si>
  <si>
    <t>Nositelj projekta će u sklopu provedbe organizirati promotivne aktivnosti kojima će ostvariti cilj povećanja znanja i svijesti o važnosti promocije zdravlja i prevencije bolesti u RH. Preventivne i promotivne aktivnosti će se odnositi na osobe koje boluju od rizičnih oblika ponašanja vidljive kroz zdravu prehranu i tjelesnu aktivnosti što će rezultirati podizanjem svijesti građana na području Republike Hrvatske te zaključno poboljšanjem zdravstvenog statusa građana Hrvatske.</t>
  </si>
  <si>
    <t>UP.02.2.1.08.0062</t>
  </si>
  <si>
    <t>Ni u tragovima- Brigom za zdravlje osoba s celijakijom</t>
  </si>
  <si>
    <t>Celivita – Život s celijakijom</t>
  </si>
  <si>
    <t>Projekt „Ni u tragovima - Brigom za zdravlje osoba s celijakijom“ kroz kampanje osvješćivanja i edukacije bavit će se zaštitom zdravlja oboljelih od celijakije i povećanjem kvalitete njihovih života podizanjem svijesti o toj bolesti s naglaskom na njezino rano otkrivanje. Kampanje su usmjerene na širu javnost te oboljele, proizvođače hrane i ugostitelje, s naglaskom na važnost tragova glutena u provedbi bezglutenske dijete kao jedinog lijeka te stručne službe, odgajatelje, nastavnike odgojno obrazovnih ustanova te roditelje, s ciljem zaštite najranjivije skupine-djece oboljele od celijakije.</t>
  </si>
  <si>
    <t>UP.02.2.1.08.0069</t>
  </si>
  <si>
    <t>Nisam ovisan, dakle zdrav sam!</t>
  </si>
  <si>
    <t>Institut za stručno usavršavanje mladih</t>
  </si>
  <si>
    <t>Bjelovarsko-bilogorska, Grad Zagreb</t>
  </si>
  <si>
    <t>U projektu „Nisam ovisan, dakle zdrav sam!“ Institut za stručno usavršavanje mladih provest će niz radionica i predavanja usmjerenih na stručnjake i obitelji, odnosno djecu i mlade, čime će ih nastojati educirati i osvijestiti o problemu ovisnosti o Internetu. Kroz preventivni program će promicati zdrave stilove života, osnažujući upravo one čimbenike koji preveniraju razvoj bolesti, a stručno istraživanje će pružiti uvid u trenutno stanje te učinkovitost ovakvih programa.</t>
  </si>
  <si>
    <t>UP.02.2.1.08.0071</t>
  </si>
  <si>
    <t>Doživjeti stotu – projekt usmjeren na podizanje svijesti, promicanje zdravih navika te povećanje znanja o važnosti prevencije i ranog otkrivanja bolesti štitnjače i kardiovaskularnih bolesti</t>
  </si>
  <si>
    <t>Projektom „Doživjeti stotu“ Centar za razvoj osobnih kompetencija i zaštitu ljudskih prava i Centar za društvene inovacije organizirat će aktivnosti koje će za svoj cilj imati podizanje svijesti, promicanje zdravih navika te povećanje znanja o važnosti prevencije i ranog otkrivanja bolesti štitnjače i kardiovaskularnih bolesti.</t>
  </si>
  <si>
    <t>UP.02.2.1.08.0074</t>
  </si>
  <si>
    <t>Prihvati i kreni!</t>
  </si>
  <si>
    <t>Zagrebačka, Sisačko-moslavačka, Karlovačka, Varaždinska, Međimurska, Grad Zagreb, Primorsko-goranska</t>
  </si>
  <si>
    <t>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</si>
  <si>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UP.02.2.1.08.0075</t>
  </si>
  <si>
    <t>Punim plućima!</t>
  </si>
  <si>
    <t>Plava krila - udruga pacijenata oboljelih od plućne hipertenzije</t>
  </si>
  <si>
    <t>Zagrebačka, Karlovačka, Bjelovarsko-bilogorska, Osječko-baranjska, Vukovarsko-srijemska, Zadarska</t>
  </si>
  <si>
    <t xml:space="preserve">Projekt "Punim plućima!" provodi Udruga Plava krila u trajanju od 18 mjeseci. Cilj projekta je doprinijeti povećanju znanja i svijesti građana općenito, oboljelih i njihovih obitelji o rijetkoj progresivnoj bolesti, plućnoj arterijskoj hipertenziji. Informativna kampanja uključivat će organizaciju 6 promotivnih događanja. Kroz projekt će se u aktivnosti uključiti minimalno 600 građana, a kroz internet kampanju dodatnih 5000 osoba. </t>
  </si>
  <si>
    <t>UP.02.2.1.08.0076</t>
  </si>
  <si>
    <t>Budimo zdravi, birajmo zdravlje!</t>
  </si>
  <si>
    <t>Udruga Zaželi</t>
  </si>
  <si>
    <t>Cilj projekta „Budimo zdravi, birajmo zdravlje!“ je potaknuti građane na brigu o vlastitom zdravlju; ojačati svijest o važnosti tjelesne aktivnosti, pravilnoj zdravoj prehrani i općenito promociji zdravlja i prevencije bolesti. Na taj način stvorit će se potencijal za dobro zdravlje i unaprijediti kvaliteta života građana.</t>
  </si>
  <si>
    <t>UP.02.2.1.08.0084</t>
  </si>
  <si>
    <t>Važnost zdravog života</t>
  </si>
  <si>
    <t>Udruga Asertivno djelovanje za razvoj i popularizaciju ključnih aktivnosti društva</t>
  </si>
  <si>
    <t>Zagrebačka, Grad Zagreb, Primorsko-goranska, Zadarska, Šibensko-kninska</t>
  </si>
  <si>
    <t>Provedbom projektnih aktivnosti ostvaruje se cilj povećanja znanja i svijesti o važnosti promocije zdravlja i prevencije bolesti u RH. 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</si>
  <si>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UP.02.2.1.08.0091</t>
  </si>
  <si>
    <t>Promocija mentalnog zdravlja djece i mladih u zajednici "FRIENDS"</t>
  </si>
  <si>
    <t>Udruga za logopedsku i psihološku podršku Ježeva kućica</t>
  </si>
  <si>
    <t>Cilj ovog projekta povećati znanje i svjesnost o važnosti promocije zdravlja i prevencije bolesti na području Grada Jastrebarskog i Zagrebačke županije te RH, a posebno promicati mentalno zdravlje i mentalno zdravstvenu pismenost. Provođenje projekta riješit će se problem aktualno nedostupnih aktivnosti koje bi osnaživale sve ključne dionike te problem nedovoljne svijesti šire javnosti o važnosti promocije zdravlja i prevencije bolesti.</t>
  </si>
  <si>
    <t>UP.02.2.1.08.0096</t>
  </si>
  <si>
    <t>Promotivnim aktivnostima u svrhu ranog otkrivanja tumora</t>
  </si>
  <si>
    <t>Projekt se izvodi s ciljem povećanja znanja i svijesti o važnosti promocije zdravlja i prevencije bolesti u RH. Promovirajući zdravlje i prevenciju podizati će se svijest svih građana o važnosti brige za svoje zdravlje bazirajući se na rano otkrivanje karcinoma te će provedba projekta dovesti do poboljšanja zdravstvenog statusa građana Hrvatske.</t>
  </si>
  <si>
    <t>UP.02.2.1.08.0110</t>
  </si>
  <si>
    <t>Obojimo život</t>
  </si>
  <si>
    <t>"Obojimo život" će doprinijeti podizanju svijesti o problemu depresije i poremećaja iz depresivnog kruga, važnosti ranog dijagnosticiranja i liječenja te prevencije u fazi prvih simptoma. Projekt će povećati znanje šire javnosti, posebice mladih o depresiji i poremećajima iz depresivnog kruga, o preventivnim mjerama, te kako se ponašati u slučaju pojave prvih simptoma i kako se liječiti. Ciljanoj skupini će se tema lakše moći približiti pomno planiranim aktivnostima i sadržajima, uz kazališnu predstavu koja ima osnovni cilj dodatno ih potaknuti na razmišljanje i djelovanje.</t>
  </si>
  <si>
    <t>UP.02.2.1.08.0112</t>
  </si>
  <si>
    <t>Reci »NE«</t>
  </si>
  <si>
    <t>Provedbom projekta Reci „NE“ promovira se zdravlje i prevencija u odnosu na ovisnosti o drogama, alkoholu, duhanskim proizvodima te kockanju uz primjenu modernih tehnologija, podiže svijest građana Starih Mikanovaca o brizi za vlastito zdravstveno stanje koje će u konačnici dovesti do poboljšanja zdravstvenog statusa građana Hrvatske. Projekt Reci „NE“ kroz svoj cilj, rezultate i pokazatelje ostvaruje promicanje zdravlja i zdravih navika te povećanje znanja i svijesti o važnosti prevencije bolesti navedenih ovisnosti za 2.956 krajnjih korisnika.</t>
  </si>
  <si>
    <t>UP.02.2.1.08.0135</t>
  </si>
  <si>
    <t>Zdrav, zdraviji, Šibenik!</t>
  </si>
  <si>
    <t>Cilj projekta Zdrav, zdraviji, Šibenik! je informiranje i podizanje svijesti građana o zdravlju i važnosti prevencije bolesti ponajviše dijabetesa mellitusa i kardiovaskularnih bolesti.Ovim projektnim prijedlogom predlaže se provedba radionica koje će omogućiti prevenciju i stjecanje znanja o bolestima kao što su dijabetes mellitus i bolestima cirkulacijskog sustava. Posebna važnost pridaje se promicanju zdravih navika, zdravoj prehrani i rekreacijskim aktivnostima ranjivijih skupina kao što su osobe mlađe od 25 i starije od 54 godine te oboljelima i članovima njihovih obitelji.</t>
  </si>
  <si>
    <t>UP.02.2.1.08.0136</t>
  </si>
  <si>
    <t>Promocija zdravlja udruge P.A.R.K.</t>
  </si>
  <si>
    <t>Udruga Pokretači Alternativnog Razvoja Kulture</t>
  </si>
  <si>
    <t>Provedbom projekta „Promocija zdravlja udruge P.A.R.K.“ koji će se provoditi Šibensko – kninskoj županiji (gradovi Šibenik, Knin, općine Biskupija, Civljane, Primošten i Rogoznica) podići će se svijest građana o važnosti brige za vlastito zdravlje i prevenciju bolesti korona virusa, promicanje zdravih navika i zdravlja, te povećanje znanja i svijesti građana Republike Hrvatske o važnosti prevencije korona virusa uz angažman vanjskih stručnjaka (stručni predavači tema zdravlja, doktor, kineziolog).</t>
  </si>
  <si>
    <t>UP.02.2.1.08.0140</t>
  </si>
  <si>
    <t>Zdrav život za bolje sutra</t>
  </si>
  <si>
    <t>Zagrebačka, Krapinsko-zagorska, Sisačko-moslavačka, Karlovačka, Grad Zagreb, Šibensko-kninska</t>
  </si>
  <si>
    <t>„ZDRAV ŽIVOT ZA BOLJE SUTRA“ je naziv projekta koji će raditi na podizanju svijesti svih građana o važnosti brige za vlastito zdravlje te povećanje znanja i svijesti o važnosti promocije zdravlja i prevencije bolesti promicanja zdravih navika i zdravlja i povećanje znanja te povećanje svijesti građana Republike Hrvatske o važnosti prevencije bolesti uz pomoć liječnika, kineziologa i psihologa koji će održati 120 predavanja,radionica ili seminara.</t>
  </si>
  <si>
    <t>UP.02.2.1.08.0150</t>
  </si>
  <si>
    <t>Zdravlje za sve - promocija zdravlja i prevencija bolesti na području Općine Tribunj</t>
  </si>
  <si>
    <t>Centar za lokalni razvoj</t>
  </si>
  <si>
    <t>Provedbom projekta „Zdravlje za sve“ - promocija zdravlja i prevencija bolesti na području Općine Tribunj, u trajanju od 12 mjeseci omogućit će se korisnicima aktivnosti projekta stjecanje znanja o važnosti zdravih životnih navika, očuvanja zdravlja i prevencije bolesti te njihova primjena u svakodnevnom životu.</t>
  </si>
  <si>
    <t>UP.02.2.1.08.0151</t>
  </si>
  <si>
    <t>Zdravlje za sve</t>
  </si>
  <si>
    <t>Projektom „Zdravlje za sve“ koji će se provoditi u Šibensko – kninskoj (gradovi Šibenik, Knin, općine Biskupija, Civljane, Primošten i Rogoznica), i Zagrebačkoj županiji te gradu Zagrebu omogućit će se podizanje svijesti svih građana o važnosti brige za vlastito zdravlje te povećanje znanja i svijesti o važnosti promocije zdravlja i prevencije bolesti promicanje zdravih navika i zdravlja i povećanje znanja te povećanje svijesti građana Republike Hrvatske o važnosti prevencije bolesti uz pomoć vanjskih stručnjaka (kardiolog, pulmolog, kineziolog).</t>
  </si>
  <si>
    <t>UP.02.2.1.08.0154</t>
  </si>
  <si>
    <t>Ne sjedi, 5!</t>
  </si>
  <si>
    <t>Gimnastičko društvo Osijek - Žito</t>
  </si>
  <si>
    <t xml:space="preserve">Projekt "Ne sjedi, 5!" provodi udruga Gimnastičarko društvo Osijek-Žito u suradnji s partnerom Gradom Osijekom i udrugom Hrvatski liječnički zbor s ciljem promicanja zdravih navika i zdravlja te povećanje znanja i svijesti opće populacije građana Republike Hrvatske o važnosti prevencije bolesti uzrokovanih sjedilačkim načinom života. </t>
  </si>
  <si>
    <t>UP.02.2.1.08.0165</t>
  </si>
  <si>
    <t>Doživjeti stotu</t>
  </si>
  <si>
    <t>Stanovništvo VPŽ najviše obolijeva i umire od bolesti srca i krvnih žila te malignih bolesti stoga su projektne aktivnosti usmjerene na prevenciju kod šireg građanstva. Projektom se želi ukazati na važnost zdrave prehrane i tjelesne aktivnosti u prevenciji bolesti i promociji zdravlja pri čemu će članovi Dijabetičke udruge Slatine i Crvenog križa Slatina svoja iskustva i znanja prenijeti širem krugu građana Slatine.</t>
  </si>
  <si>
    <t>UP.02.2.1.08.0173</t>
  </si>
  <si>
    <t>Zdrav život sreću nosi</t>
  </si>
  <si>
    <t>Zagrebačka, Krapinsko-zagorska, Sisačko-moslavačka, Karlovačka, Varaždinska, Koprivničko-križevačka, Bjelovarsko-bilogorska, Virovitičko-podravska, Međimurska, Grad Zagreb, Primorsko-goranska</t>
  </si>
  <si>
    <t>Projektom će se sudionicima omogućiti da sa posebnim programima kroz stručne tribine o važnost očuvanja zdravlja pomoću rekreativnih aktivnosti prilagođenih dobi uz izrađene edukativne priručnike, osnaže svoje dosadašnje znanje u prevenciji razvoja bolesti. U projektnim aktivnostima će biti minimalno 120 sudionika te će se održati 4 javne manifestacije u obliku cjelodnevnih aktivnosti i javnih tribina kako bi se promovirao zdrav način života. Putem info-pulta održano 50 informativno-promotivnih događanja u više od 10 županija.</t>
  </si>
  <si>
    <t>UP.02.2.1.08.0178</t>
  </si>
  <si>
    <t>Za bolje sutra - prevencija bolesti lokomotornog sustava</t>
  </si>
  <si>
    <t>Općina Mošćenička Draga</t>
  </si>
  <si>
    <t>Projekt "Za bolje sutra- prevencija lokomotornih bolesti" pridonijeti će povećanju stupnja informiranosti stanovništva općina Mošćenička Draga i Dobrinj i njihove svijesti o potrebi prevencije bolesti i poremećaja lokomotornog sustava. Ovaj će se rezultat postići organizacijom planiranih aktivnosti koje promiču zdravlje i tjelesnu aktivnost kao glavnog sredstva prevencije bolesti lokomotornog sustava.</t>
  </si>
  <si>
    <t>UP.02.2.1.08.0183</t>
  </si>
  <si>
    <t>Pomozi mi u startu - Rana intervencija i sport za osobe s invaliditetom kao važan čimbenik u prevenciji bolesti i promociji zdravlja</t>
  </si>
  <si>
    <t>Centar za neurorazvojnu integraciju refleksa</t>
  </si>
  <si>
    <t>Zagrebačka, Grad Zagreb, Dubrovačko-neretvanska</t>
  </si>
  <si>
    <t>Projektom „Pomozi mi u startu“ kroz projektne aktivnosti – besplatne radionice, seminare, webinare i predavanja, roditelji, obitelji, stručnjaci iz područja i svi ostali zainteresirani, imat će priliku steći znanja o inovativnim terapijskim metodama rada, ojačat će se kapaciteti organizacija sa svrhom provođenja kvalitetnih aktivnosti i podići će se svijest o važnosti promocije zdravih navika i zdravlja općenito.</t>
  </si>
  <si>
    <t>UP.02.2.1.08.0186</t>
  </si>
  <si>
    <t>Budi u Formi</t>
  </si>
  <si>
    <t>Društvo sportske rekreacije Forma factory</t>
  </si>
  <si>
    <t>Projektom Budi u Formi kroz 18 mjeseci će se raditi na uključivanju osoba s područja grada Zagreba i okolice u grupnei i individualne aktivnosti koje će im se pružati, a u kojima će oni sami aktivno sudjelovati i unaprjeđivati svoje zdrave navike te na taj način podizati svijest o važnosti zdrave prehrane i lakoći bavljenja redovitim tjelesnim aktivnostima.</t>
  </si>
  <si>
    <t>UP.02.2.1.08.0193</t>
  </si>
  <si>
    <t>Promocija zdravih navika s ciljem prevencije osteoporoze</t>
  </si>
  <si>
    <t>Poliklinika za internu medicinu, ginekologiju, radiologiju, fizikalnu medicinu i rehabilitaciju K-centar</t>
  </si>
  <si>
    <t>Jedna od gorih sudbina koja može zadesiti čovjeka je da on bude mentalno bistar s velikom željom za životom, a nemoćan i ovisan o drugima. Upravo do toga dovode posljedice neliječene osteoporoze. Projekt će kroz promociju zdravlja i prevenciju koštano-zglobnih bolesti osnažiti svijest i razumijevanje građana RH o ovoj problematici. Pružanjem edukacije i praktičnih alata prevencije, utjecat će se na smanjenje komplikacija i prijeloma, smanjiti liste čekanja na zahvate i rehabilitacije te povećati radna sposobnost stanovništva, uz posljedično financijsko rasterećenje za društvo u cjelini.</t>
  </si>
  <si>
    <t>UP.02.2.1.08.0200</t>
  </si>
  <si>
    <t>Brinem o zdravlju, brinem o sebi</t>
  </si>
  <si>
    <t>Grad Zagreb, Primorsko-goranska, Zadarska, Šibensko-kninska</t>
  </si>
  <si>
    <t>Cilj ovog projekta je promovirati zdravu prehranu, živjeti zdravim životom i poticati tjelesnu aktivnost. Povlači se paralela sa dijabetesom jer zdravim načinom života se izbjegava dijabetes. Stoga isti ima za cilj povećati znanje i svijest o važnosti promocije zdravlja i prevencije bolesti u RH.</t>
  </si>
  <si>
    <t>UP.02.2.1.08.0205</t>
  </si>
  <si>
    <t>Brini se danas da bi bolje živio sutra</t>
  </si>
  <si>
    <t>Udruga Rijeka Danas</t>
  </si>
  <si>
    <t>Primorsko-goranska, Ličko-senjska, Zadarska, Istarska</t>
  </si>
  <si>
    <t xml:space="preserve">Provedba ovog projekta ima za cilj osvijestiti važnost promocije zdravlja i prevencije bolesti u RH kao i povećati znanje o zdravom načinu življenja kroz pravilnu prehranu i sprječavanje ovisnosti. Aktivnosti koje se provode podižu svijest cijele populacij, promoviraju zdravlje i prevenciju o važnosti brige za vlastito zdravstveno stanje koje dovodi do poboljšanja zdravstvenog statusa građana Hrvatske. </t>
  </si>
  <si>
    <t>UP.02.2.1.08.0209</t>
  </si>
  <si>
    <t>Kvalitetnim odlukama do dobrog zdravlja</t>
  </si>
  <si>
    <t>Promocija zdravlja i prevencija nastanka bolesti uz pomoć informacija na web stranici, edukacija, promocije vježbanja i zdravog načina života na području Grada Ploča.</t>
  </si>
  <si>
    <t>UP.02.2.1.08.0213</t>
  </si>
  <si>
    <t>Savjetovalište Crvenog križa</t>
  </si>
  <si>
    <t>Projekt "Savjetovalište Crvenog križa" usmjeren je savjetovanju i edukaciji građana na području grada Križevaca i pripadajućih općina s ciljem povećanju znanja i svijesti o važnosti promocije zdravlja i prevencije bolesti kao i promicanju zdravih navika. Savjetovalište će organizirati individualne, grupne i partnerske sastanke za opću populaciju građana te će izraditi razne edukacijske materijale, reklame i spotove s ciljem mijenjanja svijesti građana o promociji zdravlja i prevenciji bolesti.</t>
  </si>
  <si>
    <t>UP.02.2.1.08.0214</t>
  </si>
  <si>
    <t>Zdravo srce, zdrava budućnost</t>
  </si>
  <si>
    <t>Dom zdravlja Koprivničko-križevačke županije</t>
  </si>
  <si>
    <t>Opći cilj projekta „ZDRAVO SRCE, ZDRAVA BUDUĆNOST“ je podizanje i unaprjeđenje znanja i svijesti o važnosti promocije zdravlja i zdravog načina života te prevencija i sprječavanje razvoja bolesti kardiovaskularnog sustava na području Koprivničko-križevačke županije. Trajanje projekta je 16 mjeseci. Prijavitelj je Dom zdravlja KKŽ,a projektni partner KKŽ. Ciljna skupina su djelatnici Doma zdravlja KKŽ, djelatnici u primarnoj zdravstvenoj zaštiti KKŽ i članovi projektnog tima,a krajnji korisnici su posjetitelji i pacijenti Doma zdravlja te šira javnost s područja KKŽ.</t>
  </si>
  <si>
    <t>UP.02.2.1.08.0216</t>
  </si>
  <si>
    <t>Mislimo o moždanom</t>
  </si>
  <si>
    <t>Udruga cerebrovaskularnih bolesnika Osječko-baranjske županije</t>
  </si>
  <si>
    <t>Projekt Mislimo o moždanom bavi se promicanjem zdravlja te povećanjem znanja o važnosti prevencije moždanog udara. Putem 21 edukativne radionice u Osijeku, Vukovaru, Našicama, Slavonskom Brodu, Valpovu, Belom Manastiru i Đakovu, okruglog stola u Osijeku, web stranice, newslettera, radio i TV emisija doći će do podizanja svijesti o važnosti prevencije moždanog udara što će dovesti do porasta zdravije populacije svih životnih dobi i izravno utjecati na rasterećenje troškova zdravstvenog sustava.</t>
  </si>
  <si>
    <t>UP.02.2.1.08.0222</t>
  </si>
  <si>
    <t>Zdravi, aktivni i online</t>
  </si>
  <si>
    <t>Koprivničko-križevačka županija</t>
  </si>
  <si>
    <t>Opći cilj projekta „Zdravi, aktivni i online“ je povećati znanje i svijest o važnosti promocije zdravlja i prevencije bolesti na području Koprivničko-križevačke županije. Trajanje projekta je 18 mjeseci tijekom kojih će Koprivničko-križevačka županija u partnerstvu sa Zavodom za javno zdravstvo Koprivničko-križevačke županije provoditi edukativne online radionice u svrhu promicanja zdravih navika vezanih uz zdravu prehranu i kretanje, čime će se povećati svijest učenika osnovnih škola Koprivničko-križevačke županije o važnosti zdravog načina života i prevencije bolesti.</t>
  </si>
  <si>
    <t>UP.02.2.1.08.0225</t>
  </si>
  <si>
    <t>Put do zdravlja - Prevencija koronarnih i malignih bolesti na području Grada Donjeg Miholjca i općine Viljevo</t>
  </si>
  <si>
    <t>Projektom će se izravno utjecati na zdravlje građana Donjeg Miholjca i općine Viljevo. Ovim projektom ciljana skupina će provedbom projektnih aktivnosti poboljšati zdravlje svojih stanovnika. Želimo podići svijest javnosti o bolestima cirkulacijskog sustava, malignim bolestima (posebice malignim novotvorinama gušterače i želuca), te problemu pretilosti kod djece. Projektnim aktivnostima želimo obuhvatiti sve dobne skupine društva te poboljšati ''sliku zdravlja'' naše lokalne sredine.</t>
  </si>
  <si>
    <t>UP.02.2.1.08.0226</t>
  </si>
  <si>
    <t>Nisi sama – educiraj se uz zdravu kavu s nama</t>
  </si>
  <si>
    <t>Udruga žena oboljelih i liječenih od raka NISMO SAME</t>
  </si>
  <si>
    <t>Zagrebačka, Krapinsko-zagorska, Sisačko-moslavačka, Karlovačka, Koprivničko-križevačka, Bjelovarsko-bilogorska, Virovitičko-podravska, Požeško-slavonska, Brodsko-posavska, Osječko-baranjska, Vukovarsko-srijemska, Grad Zagreb, Primorsko-goranska, Ličko-senjska, Zadarska, Šibensko-kninska</t>
  </si>
  <si>
    <t>Udruga Nismo same ovim projektom želi obuhvatiti i razviti niz inicijativa i aktivnosti zagovaranja, informiranja i uključivanja ranjive skupine, žene oboljele od raka, s ciljem prevencije i promocije zdravlja. Kroz različite projektne aktivnosti želi se omogućiti postavljanje pitanja liječnicima, psiholozima, socijalnim radnicima i drugim stručnjacima s ciljem informiranja, educiranja oboljelih i njihovih obitelji ali i šire zajednice da „bez srama“ pitaju i dobiju pomoć profesionalaca vezano uz maligne bolesti (rak dojke), dijagnozu i suživot s rakom.</t>
  </si>
  <si>
    <t>UP.02.2.1.08.0227</t>
  </si>
  <si>
    <t>Prevencija poremećaja mokrenja u djece</t>
  </si>
  <si>
    <t>Poliklinika za dječje bolesti Helena</t>
  </si>
  <si>
    <t>Svrha projekta „Prevencija poremećaja mokrenja u djece“ je povećati razinu znanja i svijesti ciljnih skupina o nužnosti prevencije i ranog prepoznavanja poremećaja mokrenja u djece, kako bi se prevenirale bolesti i stanja usko vezana uz isto. Projekt Poliklinike Helena usmjeren je ciljnim skupinama projekta koje čine liječnici (opće prakse, pedijatri, nefrolozi i urolozi, školske medicine), psiholozi, roditelji, odgajatelji te djeca. Provedbom projekta izravno se doprinosi povećanju svijesti o nužnosti prevencije i razine zdravlja u RH.</t>
  </si>
  <si>
    <t>UP.02.2.1.08.0231</t>
  </si>
  <si>
    <t>10 po 10 minuta za zdravlje</t>
  </si>
  <si>
    <t>Udruga za unapređenje mentalnog zdravlja - ATRAKSIJA</t>
  </si>
  <si>
    <t>Projekt doprinosi popravljanju razmjerno loših pokazatelja zdravlja u Republici Hrvatskoj. Ideja Projekta je djelovati na uočene probleme vezane uz neadekvatno zdravstveno ponašanje i ne postojanje kulture preuzimanja osobne odgovornosti za vlastito zdravlje. Cilj Projekta je snimiti 14 kratkih filmova „10 po 10 minuta za zdravlje“ s jasnim porukama o životnim navikama kojima se unapređuje zdravlje i prevenira kronične nezarazne bolesti. Njihovim prikazivanjem bi se ciljana populacija dobi od 35 do 55 godina educirala i motivirala u procesu preuzimanja samoodgovornosti za vlastito zdravlje.</t>
  </si>
  <si>
    <t>UP.02.2.1.08.0233</t>
  </si>
  <si>
    <t>Prevencija uzroka sljepoće</t>
  </si>
  <si>
    <t>Poliklinika za oftalmologiju OCULUS</t>
  </si>
  <si>
    <t>Projektom će se adresirati problem nedostatka svijesti osoba starijih od 40 godina te osoba koje boluju od šećerne bolesti o mogućim uzrocima sljepoće: glaukomu te dijabetičkoj retinopatiji. Kroz promotivne te edukativne aktivnosti u projektu (gostovanja na radio emisijama, plakati, brošure, dani otvorenih vrata i sl.) podići će se razina znanja šire javnosti o pravovremenom otkrivanju te na taj način prevenirati razvoj ozbiljnih očnih bolesti, što je ujedno i cilj projekta. Ciljne skupine projekta su: osobe starije od 40 godina te osobe koje boluju od šećernih bolesti.</t>
  </si>
  <si>
    <t>UP.02.2.1.08.0236</t>
  </si>
  <si>
    <t>MentOS – zajedno za mentalno zdravlje!</t>
  </si>
  <si>
    <t>Virovitičko-podravska, Požeško-slavonska, Brodsko-posavska, Osječko-baranjska, Vukovarsko-srijemska</t>
  </si>
  <si>
    <t>Svrha projekta je povećanje znanja i svijesti o važnosti unaprjeđenja i promocije mentalnog zdravlja te prevencija mentalnih bolesti, što će se postići kroz ostvarenje specifičnog cilja-promicanje mentalnog zdravlja i povećanje znanja i svijesti o prevenciji mentalnih bolesti kod djece i mladih-koji će biti ostvaren kroz interaktivna predavanja i radionice za djecu i mlade, webinare za stručnjake, nastavnike i roditelje, znanstveno-stručnu konferenciju, online platformu za djecu, mlade i obitelj, inovativne alate te promociju mentalnog zdravlja kao značajnog aspekta općeg zdravlja populacije.</t>
  </si>
  <si>
    <t>UP.02.2.1.08.0246</t>
  </si>
  <si>
    <t>Oralno zdravlje – prevencija i rano zaustavljanje parodontne bolesti</t>
  </si>
  <si>
    <t>Projekt Oralno zdravlje – prevencija i rano zaustavljanje parodontne bolesti provodi Dom zdravlja Korčula u suradnji sa partnerima Dom zdravlja Zagreb-Zapad i Grad Korčula sa ciljem podizanja svijesti javnosti o važnosti prevencije parodontne bolesti te čuvanja parodontnog zdravlja. Projektom se prvenstveno želi fokusirati na kvalitetnu promociju važnosti parodontnog zdravlja, zašto je ključno rano prepoznati prve znakove bolesti te osvijestiti opću populaciju građana da je parodontitis usko povezan s različitim sistemskim poremećajima i kroničnim bolestima.</t>
  </si>
  <si>
    <t>UP.02.2.1.08.0247</t>
  </si>
  <si>
    <t>Prevencijom za život</t>
  </si>
  <si>
    <t>Udruga Pogled iz novog kuta - life (P.I.N.K. - life)</t>
  </si>
  <si>
    <t>Projekt "Preventivom za život" provodi se s ciljem povećanja znanja i svijesti građana o važnosti promocije zdravlja i prevencije bolesti na području Republike Hrvatske. Provedbom projekta održati će se radionice i edukacije koje će za cilj imati promicanje zdravih navika i povećanja znanja i svijesti građana o malignim oboljenjima i načinima kako preventivnim mjerama umanjiti šansu pojave istih.</t>
  </si>
  <si>
    <t>UP.02.2.1.08.0251</t>
  </si>
  <si>
    <t>Doza sporta – doza zdravlja</t>
  </si>
  <si>
    <t>Udruga hrvatskih vojnih invalida Domovinskog rata Daruvar</t>
  </si>
  <si>
    <t>Projektom se nastoji podići razina informiranosti o zdravom načinu života i razviti zdrave navike bavljenja sportom, u prvom redu hrv.branitelja, ali i svih građana, na području općine Đulovac i susjednih JLS (Daruvar, Končanica, Dežanovac, Sirač). Projekt traje 18 mjeseci.</t>
  </si>
  <si>
    <t>UP.02.2.1.08.0253</t>
  </si>
  <si>
    <t>CARDIAB PROTECT (Prevencija kroničnih nezaraznih bolesti usvajanjem zdravog životnog stila)</t>
  </si>
  <si>
    <t>Zavod za javno zdravstvo Varaždinske županije</t>
  </si>
  <si>
    <t>Kako bi se na području Varaždinske županije smanjio broj obolijevanja od kroničnih nezaraznih bolesti te ujedno povećala kvaliteta života stanovništva kroz usvajanje zdravog životnog stila, prijavitelj i partneri osmislili su projekt u okviru kojeg će biti organiziran niz informativno-edukativnih aktivnosti sa svrhom promicanja zdravlja, unaprjeđenja znanja te povećanja svijesti stanovnika Varaždinske županije o važnosti i načinima prevencije nezaraznih kroničnih bolesti.</t>
  </si>
  <si>
    <t>UP.02.2.1.08.0266</t>
  </si>
  <si>
    <t>Promocija zdravlja i prevencija bolesti krvožilog sustava, pretilosti i dijabetesa u općinama Bednja i Vinica</t>
  </si>
  <si>
    <t>Projekt je usmjeren na povećanje znanja i svijesti o prevenciji bolesti krvožilnog sustava, dijabetesa i pretilosti te promicanju zdravih životnih navika stanovnika općina Bednja i Vinica. Projekt vrijednosti 349.658,25 HRK trajat će 18 mjeseci. Uključivat će radionice o bolestima krvožilnog sustava, dijabetesu i pretilosti, pravilnoj prehrani te biciklijade i radionice nordijskog hodanja. Ukupno 800 stanovnika s područja navedenih općina povećat će svijest o važnosti prevencije navedenih bolesti, njihovim čimbenicima rizika i načinima kako utjecati na njihovo smanjenje.</t>
  </si>
  <si>
    <t>UP.02.2.1.08.0267</t>
  </si>
  <si>
    <t>Zdravi zubi za sve – promocija oralnog zdravlja u Varaždinskoj županiji</t>
  </si>
  <si>
    <t>Projekt je usmjeren na promicanje zdravih navika te povećanje znanja pacijenata Doma zdravlja Varaždinske županije te stanovništva Varaždinske županije o važnosti oralnog zdravlja te važnosti prevencije dentalnih bolesti, s posebnim naglaskom na djecu, trudnice i osobe starije životne dobi. Projekt će trajati 18 mjeseci, a uključivat će ukupno 54 radionice, 19 predavanja, 1 okrugli stol, 3 TV emisije i 60 TV reklama, 6 radijskih emisija, 2 konferencije, 8 novinskih članaka i 16 članaka na web portalima čime će se važnost dentalnog zdravlja promovirati stanovništvu Vž.županije.</t>
  </si>
  <si>
    <t>UP.02.2.1.08.0269</t>
  </si>
  <si>
    <t>(P)ozdravi život</t>
  </si>
  <si>
    <t>OPĆI CILJ projekta „(P)ozdravi život“ povećanje svijesti o važnosti preveniranja i ranog otkrivanja čestih malignih oboljenja kod muškaraca i žena te povećanje znanja o odgovornom zdravstvenom ponašanju. CILJNE SKUPINE projekta su prijavitelj – Grad Vukovar i partner - udruga Liga protiv raka Vukovar, ali će korisnici projekta biti građani grada Vukovara i Vukovarsko-srijemske županije, jer će radionice i festival biti dostupni široj populaciji.</t>
  </si>
  <si>
    <t>UP.02.2.1.08.0276</t>
  </si>
  <si>
    <t>NepušačKa Akademija</t>
  </si>
  <si>
    <t>Integrativni centar mentalnog zdravlja</t>
  </si>
  <si>
    <t>Projekt NepušačKa Akademija provest će se u partnerstvu Integrativnog centra mentalnog zdravlja, Karlovačke županije i Opće bolnice Karlovac kroz 14 mjeseci. Tijekom projekta će se provesti kampanja o štetnosti pušenja, pilot aktivnosti "škole nepušenja", te će se poboljšati kapaciteti pružatelja usluga iz područja promocije zdravlja i prevencije bolesti, s ciljem jačanja svijesti o štetnosti pušenja i promociji zdravih životnih navika stanovnika Karlovačke županije i Hrvatske.</t>
  </si>
  <si>
    <t>UP.02.2.1.08.0282</t>
  </si>
  <si>
    <t>Jer srce prepoznaje najbolje</t>
  </si>
  <si>
    <t>Provedbom projekta će se povećati znanje i svijest o važnosti promicanja zdravlja, prevenciji kardiovaskularnih bolesti stanovnika općine Cestica, ali i šire javnosti. Lokalna zajednica će kroz različite aktivnosti, radionice i predavanja naučiti kako poboljšati kvalitetu svojeg života s naglaskom na važnost očuvanja zdravlja pojedinca a ujedno steći praktična i primjenjiva iskustva te znanja s ciljem prevencije nastanka kardiovaskularnih bolesti.</t>
  </si>
  <si>
    <t>UP.02.2.1.08.0285</t>
  </si>
  <si>
    <t>Prevencijom do zdravlja žene</t>
  </si>
  <si>
    <t>Klub žena liječenih na dojci</t>
  </si>
  <si>
    <t>CILJ projekta je povećanje znanja i svijesti žena na području Splita i otoka Hvara o važnosti ranog otkrivanja raka dojke i uvođenja zdravih životnih navika u svrhu očuvanja zdravlja i prevencije raka dojke. Ciljana skupina su žene iz Splita i otoka Hvara, Šolte i Visa starije od 50 godina, uključujući zaposlene žene, nezaposlene, umirovljenice i članice udruga. Projektom se podiže svijest žena da je najbolja zaštita od raka dojke prevencija kroz redovne dijagnostičke preglede.</t>
  </si>
  <si>
    <t>UP.02.2.1.08.0287</t>
  </si>
  <si>
    <t>NE "ću ben", hodi zajno</t>
  </si>
  <si>
    <t>Klub žena liječenih od karcinoma dojke "Gea" - Pula</t>
  </si>
  <si>
    <t>Šibensko-kninska, Istarska</t>
  </si>
  <si>
    <t>Cilj projekta je povećanje znanja i svijesti o važnosti ranog otkrivanja i prevencije raka dojke i recidiva raka dojke,te promicanje zdravih navika očuvanja zdravlja građanki i građana na području Istarske županije i Općine Murter. Ciljana skupina su žene u dobi od 18 do 65 godina uključujući zdrave osobe i osobe koje su bolovale od raka dojke. Projektom se osvještavaju i uče žene da je kontinuirani samopregled i odlazak na preventivni pregled dojke važan korak u zaštiti vlastitog zdravlja.</t>
  </si>
  <si>
    <t>UP.02.2.1.08.0288</t>
  </si>
  <si>
    <t>Zdravozubci - prevencija i promocija oralnog zdravlja prvoškolaca Požeško-slavonske županije</t>
  </si>
  <si>
    <t>Projekt Zdravozubci je edukacijsko-motivacijski preventivni program dentalnog zdravlja namijenjen djeci prvih razreda osnovnih škola. Osim edukacije o važnosti zdravlja zubi i preventivnih postupaka motivacije djece, osmišljen je kako bi se popravilo opće stanje KEP indeksa te prikupili statistički podatci o razlici stanja zdravlja usne šupljine prije i nakon provođenja projekta radi evaluacije istih.</t>
  </si>
  <si>
    <t>UP.02.2.1.08.0291</t>
  </si>
  <si>
    <t>More zdravlja</t>
  </si>
  <si>
    <t>Savjetovalište Lanterna</t>
  </si>
  <si>
    <t>Projekt MORE ZDRAVLJA nastoji doprinijeti rješavanju problema nedovoljne uključenosti i informiranosti stanovnika općina Makarskog primorja o mjerama zaštite zdravlja i prevencije bolesti. Cilj projekta je doprinijeti razvoju, poboljšati znanja i informirati osoblje organizacija koje djeluju na području zaštite zdravlja na području Makarskog primorja kroz nove društvene inicijative i promotivne aktivnosti ovog projekta te će uključiti građane Grada Makarske i 5 općina – Baška voda, Brela, Gradac, Tučepi i Podgora koji će sudjelovati u projektnim aktivnostima.</t>
  </si>
  <si>
    <t>UP.02.2.2.01.0001</t>
  </si>
  <si>
    <t>9.iv.2 - Poboljšanje pristupa visokokvalitetnim socijalnim uslugama, uključujući podršku procesu deinstitucionalizacije</t>
  </si>
  <si>
    <t>Program psihosocijalnog osnaživanja hrvatskih branitelja i stradalnika Domovinskog rata - faza 1</t>
  </si>
  <si>
    <t>Program psihosocijalnog osnaživanja hrvatskih branitelja i stradalnika Domovinskog rata - Faza 1</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</si>
  <si>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</si>
  <si>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UP.02.2.2.02.0001</t>
  </si>
  <si>
    <t>Razvoj usluge osobne asistencije za osobe s invaliditetom</t>
  </si>
  <si>
    <t>Osobni asistent za oboljele od multiple skleroze Zadarske županije II</t>
  </si>
  <si>
    <t>Društvo oboljelih od multiple skleroze Zadarske županije</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</si>
  <si>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</si>
  <si>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UP.02.2.2.02.0003</t>
  </si>
  <si>
    <t>OA2</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</si>
  <si>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</si>
  <si>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UP.02.2.2.02.0005</t>
  </si>
  <si>
    <t>Osiguravanje usluge osobne asistencije za korisnike Udruge "Prijatelj" - Omiš</t>
  </si>
  <si>
    <t>Udruga roditelja djece i odraslih s posebnim potrebama "Prijatelj" Omiš</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</si>
  <si>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</si>
  <si>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UP.02.2.2.02.0006</t>
  </si>
  <si>
    <t>Pružanje usluge tumača/prevoditelja hrvatskog znakovnog jezika za gluhe i nagluhe osobe</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</si>
  <si>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</si>
  <si>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UP.02.2.2.02.0007</t>
  </si>
  <si>
    <t>Osobni asistenti - bolji život osoba s invaliditetom!</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</si>
  <si>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</si>
  <si>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UP.02.2.2.02.0008</t>
  </si>
  <si>
    <t>Spin Asistent +</t>
  </si>
  <si>
    <t>Hrvatske udruge paraplegičara i tetraplegičara</t>
  </si>
  <si>
    <t>Varaždinska, Brodsko-posavska, Vukovarsko srijemska, Međimurska, Grad Zagreb, Ličko senjska, Zadarska, Splitsko dalmatinska, Istarska, Dubrovačko neretvanska</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</si>
  <si>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</si>
  <si>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UP.02.2.2.02.0009</t>
  </si>
  <si>
    <t>Omogućimo im! Usluga osobne asistencije: neovisan model življenja za osobe s invaliditetom</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</si>
  <si>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</si>
  <si>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UP.02.2.2.02.0010</t>
  </si>
  <si>
    <t>Moj asistent II</t>
  </si>
  <si>
    <t>Virovitičko-podravska, Osječko-baranjska</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</si>
  <si>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</si>
  <si>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UP.02.2.2.02.0011</t>
  </si>
  <si>
    <t>Razvoj usluge osobne asistencije za Udrugu OSI SB "Loco-Moto"</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</si>
  <si>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</si>
  <si>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UP.02.2.2.02.0012</t>
  </si>
  <si>
    <t>Osobni asistent - neovisan život</t>
  </si>
  <si>
    <t>Grad Zagreb, Zagrebačka, Varaždinska, Primorsko-goranska, Zadarska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</si>
  <si>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</si>
  <si>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UP.02.2.2.02.0013</t>
  </si>
  <si>
    <t>Širenje usluge osobne asistencije za osobe s invaliditetom na širem području grada Daruvara - Faza II</t>
  </si>
  <si>
    <t>Bjelovarsko-bilogorska, Požeško-slavonska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</si>
  <si>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</si>
  <si>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UP.02.2.2.02.0014</t>
  </si>
  <si>
    <t>Posve osobno: unaprjeđenje kvalitete života osoba s invaliditetom kroz razvoj usluge osobne asistencije</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</si>
  <si>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</si>
  <si>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UP.02.2.2.02.0015</t>
  </si>
  <si>
    <t>Osobni asistent - podrška samostalnom življenju osobama s multiplom sklerozom 2</t>
  </si>
  <si>
    <t>Savez društava multiple skleroze Hrvatske</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</si>
  <si>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</si>
  <si>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UP.02.2.2.02.0016</t>
  </si>
  <si>
    <t>Usluga osobne asistencije za osobe s cerebralnom paralizom</t>
  </si>
  <si>
    <t>CeDePe - Društvo osoba s cerebralnom i dječjom paralizom Zagreb</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</si>
  <si>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</si>
  <si>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UP.02.2.2.02.0017</t>
  </si>
  <si>
    <t>Razvoj usluge osobne asistencije za osobe s invaliditetom u Varaždinskoj županiji</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</si>
  <si>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</si>
  <si>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UP.02.2.2.02.0018</t>
  </si>
  <si>
    <t>Pružanje usluge osobne asistencije za osobe s invaliditetom</t>
  </si>
  <si>
    <t>Udruga invalida rada i ostalih osoba s invaliditetom grada Duga Resa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</si>
  <si>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</si>
  <si>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UP.02.2.2.02.0019</t>
  </si>
  <si>
    <t>Usluge osobne asistencije II</t>
  </si>
  <si>
    <t>Koprivničko-križevačka, Grad Zagreb, Zagrebačka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</si>
  <si>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</si>
  <si>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UP.02.2.2.02.0021</t>
  </si>
  <si>
    <t>Osobni asistent za osobe s invaliditetom</t>
  </si>
  <si>
    <t>Udruga za promicanje prava osoba s invaliditetom "VESTA"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</si>
  <si>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</si>
  <si>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UP.02.2.2.02.0022</t>
  </si>
  <si>
    <t>Razvoj usluge OA Virovitica</t>
  </si>
  <si>
    <t>Virovitičko-podravska, Grad Zagreb</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</si>
  <si>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</si>
  <si>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UP.02.2.2.02.0023</t>
  </si>
  <si>
    <t>Razvoj usluge osobne asistencije za osobe s invaliditetom u Virovitičko-podravskoj županiji</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</si>
  <si>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</si>
  <si>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UP.02.2.2.02.0024</t>
  </si>
  <si>
    <t>Razvojem usluge osobne asistencije do kvalitetnijeg života</t>
  </si>
  <si>
    <t>Društvo multiple skleroze Bjelovarsko-bilogorske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</si>
  <si>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</si>
  <si>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UP.02.2.2.02.0025</t>
  </si>
  <si>
    <t>Za bolji život II</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</si>
  <si>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</si>
  <si>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UP.02.2.2.02.0026</t>
  </si>
  <si>
    <t>Osobni asistenti</t>
  </si>
  <si>
    <t>Hrvatski savez udruga osoba s tjelesnim invaliditetom</t>
  </si>
  <si>
    <t>Grad Zagreb, Sisačko-moslavačka, Primorsko-goranska</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</si>
  <si>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</si>
  <si>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UP.02.2.2.02.0027</t>
  </si>
  <si>
    <t>AsistentOS</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</si>
  <si>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</si>
  <si>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UP.02.2.2.02.0028</t>
  </si>
  <si>
    <t>Osobni asistenti Split</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</si>
  <si>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</si>
  <si>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UP.02.2.2.02.0029</t>
  </si>
  <si>
    <t>Usluga osobne asistencije za jednake mogućnosti osoba s invaliditetom</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</si>
  <si>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</si>
  <si>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UP.02.2.2.02.0030</t>
  </si>
  <si>
    <t>Osobni asistent u zajednici</t>
  </si>
  <si>
    <t>Udruga slijepih Zagreb</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</si>
  <si>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</si>
  <si>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UP.02.2.2.02.0031</t>
  </si>
  <si>
    <t>Svaki dan uz OA olakšan 2</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</si>
  <si>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</si>
  <si>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UP.02.2.2.02.0032</t>
  </si>
  <si>
    <t>Osobni asistent- ruka ka neovisnom življenju</t>
  </si>
  <si>
    <t>Krapinsko-zagorska, Varaždinska</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</si>
  <si>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</si>
  <si>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UP.02.2.2.02.0033</t>
  </si>
  <si>
    <t>Širenje usluge osobne asistencije za osobe s najtežim stupnjem invaliditeta</t>
  </si>
  <si>
    <t>Udruga osoba s mišićnom distrofijom Primorsko-goranske županije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</si>
  <si>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</si>
  <si>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UP.02.2.2.02.0034</t>
  </si>
  <si>
    <t>Kao prijatelji</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</si>
  <si>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</si>
  <si>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UP.02.2.2.02.0035</t>
  </si>
  <si>
    <t>Udruga distrofičara Krapina</t>
  </si>
  <si>
    <t>Krapinsko-zagorska, Zadarska, Istarska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</si>
  <si>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</si>
  <si>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UP.02.2.2.02.0036</t>
  </si>
  <si>
    <t>Usluga osobne asistencije za oboljele od multiple skleroze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</si>
  <si>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</si>
  <si>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UP.02.2.2.02.0037</t>
  </si>
  <si>
    <t>Osobni asistent</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</si>
  <si>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</si>
  <si>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UP.02.2.2.02.0038</t>
  </si>
  <si>
    <t>Zajedno u Život - Pružanje usluge osobne asistencije osobama s invaliditetom</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</si>
  <si>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</si>
  <si>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UP.02.2.2.02.0039</t>
  </si>
  <si>
    <t>Razvoj usluge osobne asistencije za osobe s invaliditetom oboljele od multiple skleroze u Vukovarsko-srijemskoj županiji</t>
  </si>
  <si>
    <t>Društvo multiple skleroze Vukovarsko-srijemske županije</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</si>
  <si>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</si>
  <si>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UP.02.2.2.02.0040</t>
  </si>
  <si>
    <t>Asistencijom do samostalnosti</t>
  </si>
  <si>
    <t>Centar za istraživanje, edukaciju i primjenu novih znanja UP2DATE</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</si>
  <si>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</si>
  <si>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UP.02.2.2.02.0041</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</si>
  <si>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</si>
  <si>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UP.02.2.2.02.0042</t>
  </si>
  <si>
    <t>Osobna asistencija za osobe s multiplom sklerozom</t>
  </si>
  <si>
    <t>Društvo multiple skleroze Međimurske županije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</si>
  <si>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</si>
  <si>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UP.02.2.2.02.0043</t>
  </si>
  <si>
    <t>Razvoj usluge osobne asistencije za osobe s invaliditetom u Primorsko-goranskoj županiji</t>
  </si>
  <si>
    <t>Udruga osoba s cerebralnom i dječjom paralizom Rijeka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</si>
  <si>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</si>
  <si>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UP.02.2.2.02.0044</t>
  </si>
  <si>
    <t>S osobnim asistentom u bolji život - 2</t>
  </si>
  <si>
    <t>Društvo distrofičara Zagreb</t>
  </si>
  <si>
    <t>Zagrebačka, Koprivničko-križevačka, Vukovarsko-srijemska, Grad Zagreb, Splitsko-dalmatinska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</si>
  <si>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</si>
  <si>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UP.02.2.2.02.0046</t>
  </si>
  <si>
    <t>Širenje usluge osobne asistencije za osobe s invaliditetom</t>
  </si>
  <si>
    <t>Hrvatski savez udruga invalida rada</t>
  </si>
  <si>
    <t>Grad Zagreb, Zagrebačka, Sisačko-moslavačka, Krapinsko-zagorska</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</si>
  <si>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</si>
  <si>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UP.02.2.2.02.0047</t>
  </si>
  <si>
    <t>Jačanje socijalnog uključivanja gluhoslijepih građana RH kroz daljnji razvoj i povećanje usluga prevoditelja hrvatskog znakovnog jezika</t>
  </si>
  <si>
    <t>Grad Zagreb, Varaždinska, Osječko-baranjska, Primorsko-goranska, Splitsko-dalmatinska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</si>
  <si>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</si>
  <si>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UP.02.2.2.02.0048</t>
  </si>
  <si>
    <t>Uz osobnu asistenciju do novih mogućnosti</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</si>
  <si>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</si>
  <si>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UP.02.2.2.02.0049</t>
  </si>
  <si>
    <t>Udruga osoba s invaliditetom Sinergija Samobor</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</si>
  <si>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</si>
  <si>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UP.02.2.2.02.0050</t>
  </si>
  <si>
    <t>Distrofičari vidljivi u zajednici - 2</t>
  </si>
  <si>
    <t>Savez društava distrofičara Hrvatske</t>
  </si>
  <si>
    <t>Zagrebačka, Grad Zagreb, Koprivničko-križevačka</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</si>
  <si>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</si>
  <si>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UP.02.2.2.02.0051</t>
  </si>
  <si>
    <t>Usluga osobne asistencije Omiš - Imotski</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</si>
  <si>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</si>
  <si>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UP.02.2.2.02.0052</t>
  </si>
  <si>
    <t>Pružanje usluge osobne asistencije na području Đakovštine 2</t>
  </si>
  <si>
    <t>Udruga za pomoć osobama s teškoćama u razvoju "Neven" Đakovo</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</si>
  <si>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</si>
  <si>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UP.02.2.2.02.0053</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</si>
  <si>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</si>
  <si>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UP.02.2.2.02.0055</t>
  </si>
  <si>
    <t>Širenje usluge osobne asistencije</t>
  </si>
  <si>
    <t>Društvo multiple skleroze - Split</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</si>
  <si>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</si>
  <si>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UP.02.2.2.02.0056</t>
  </si>
  <si>
    <t>Osobni asistenti u Grubišnom Polju</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</si>
  <si>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</si>
  <si>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UP.02.2.2.02.0057</t>
  </si>
  <si>
    <t>Osobna asistencija u mentalnom zdravlju</t>
  </si>
  <si>
    <t>Udruga za zaštitu i promicanje mentalnog zdravlja "Svitanje"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</si>
  <si>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</si>
  <si>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UP.02.2.2.02.0058</t>
  </si>
  <si>
    <t>Pružanje usluga osobne asistencije osobama s invaliditetom - 2</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</si>
  <si>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</si>
  <si>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UP.02.2.2.02.0059</t>
  </si>
  <si>
    <t>Osiguravanje usluge osobne asistencije osobama s najtežom vrstom i stupnjem invaliditeta te osobama s intelektualnim i mentalnim oštećenjima i njihovim obiteljima na području Šibensko-kninske županije II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</si>
  <si>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</si>
  <si>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UP.02.2.2.02.0060</t>
  </si>
  <si>
    <t>Razvoj usluge osobne asistencije za osobe s invaliditetom Požeško-slavonske županije</t>
  </si>
  <si>
    <t>UP.02.2.2.02.0061</t>
  </si>
  <si>
    <t>Širenje usluge osobne asistencije za osobe s invaliditetom (oboljele od MS-a)</t>
  </si>
  <si>
    <t>Brodsko-posavska, Požeško-slavonska, Osječko-baranjska</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</si>
  <si>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</si>
  <si>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UP.02.2.2.02.0062</t>
  </si>
  <si>
    <t>Zadarska, Dubrovačko-neretvanska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</si>
  <si>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</si>
  <si>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UP.02.2.2.02.0063</t>
  </si>
  <si>
    <t>Usluga osobne asistencije za osobe s intelektualnim teškoćama Slavonski Brod</t>
  </si>
  <si>
    <t>Brodsko-posavska, Dubrovačko-neretvanska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</si>
  <si>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</si>
  <si>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UP.02.2.2.02.0064</t>
  </si>
  <si>
    <t>Slamka</t>
  </si>
  <si>
    <t>Udruga osoba oboljelih od ALS-a i drugih rijetkih bolesti "Neuron"</t>
  </si>
  <si>
    <t>Zagrebačka, Bjelovarsko-bilogorska, Osječko-baranjska, Vukovarsko-srijemska, Grad Zagreb, Istarska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</si>
  <si>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</si>
  <si>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UP.02.2.2.02.0065</t>
  </si>
  <si>
    <t>Pružanje usluge osobne asistencije osobama s najtežom vrstom i stupnjem invaliditeta i osobama s intelektualnim teškoćama</t>
  </si>
  <si>
    <t>Splitsko-dalmatinska, Dubrovačko-neretvanska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</si>
  <si>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</si>
  <si>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UP.02.2.2.02.0066</t>
  </si>
  <si>
    <t>Asistent i ja za kvalitetniju budućnost</t>
  </si>
  <si>
    <t>Udruga Sveta Ana za pomoć djeci s teškoćama u razvoju i osobama s invaliditetom Krapinsko-zagorske županije</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</si>
  <si>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</si>
  <si>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UP.02.2.2.02.0068</t>
  </si>
  <si>
    <t>Tvoja ruka vodi me</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</si>
  <si>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</si>
  <si>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UP.02.2.2.02.0069</t>
  </si>
  <si>
    <t>Osobna asistencija ESF</t>
  </si>
  <si>
    <t>Društvo multiple skleroze Grada Zagreba</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</si>
  <si>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</si>
  <si>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UP.02.2.2.02.0071</t>
  </si>
  <si>
    <t>Plavo sunce</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</si>
  <si>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</si>
  <si>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UP.02.2.2.02.0073</t>
  </si>
  <si>
    <t>Udruga savjetovališta "Uz tebe sam"</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</si>
  <si>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</si>
  <si>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UP.02.2.2.02.0074</t>
  </si>
  <si>
    <t>Tumač nije "too much"</t>
  </si>
  <si>
    <t>Udruga gluhih i nagluhih osoba grada Požege i županije Požeško-slavonske</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</si>
  <si>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</si>
  <si>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UP.02.2.2.02.0075</t>
  </si>
  <si>
    <t>Izazov</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</si>
  <si>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</si>
  <si>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UP.02.2.2.02.0076</t>
  </si>
  <si>
    <t>Životna potreba OSI</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</si>
  <si>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</si>
  <si>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UP.02.2.2.02.0078</t>
  </si>
  <si>
    <t>Uključivanje gluhih i nagluhih osoba u zajednicu</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</si>
  <si>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</si>
  <si>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UP.02.2.2.02.0079</t>
  </si>
  <si>
    <t>Gradsko društvo osoba s invaliditetom Đurđevac</t>
  </si>
  <si>
    <t>UP.02.2.2.02.0080</t>
  </si>
  <si>
    <t>VIDIM - vidljivi, integrirani, društveni i mobilni</t>
  </si>
  <si>
    <t>Udruga slijepih Koprivničko-križevačke županije</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</si>
  <si>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</si>
  <si>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UP.02.2.2.02.0081</t>
  </si>
  <si>
    <t>Videća asistencija - od isključenosti prevencija</t>
  </si>
  <si>
    <t>Udruga slijepih Varaždinske županije – Varaždin</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</si>
  <si>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</si>
  <si>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UP.02.2.2.02.0082</t>
  </si>
  <si>
    <t>Sigurno u nepoznatom</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</si>
  <si>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</si>
  <si>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UP.02.2.2.02.0083</t>
  </si>
  <si>
    <t>Vidjeti tuđim očima</t>
  </si>
  <si>
    <t>Udruga slijepih grada Požege i Požeško-slavonske županije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</si>
  <si>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</si>
  <si>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UP.02.2.2.02.0084</t>
  </si>
  <si>
    <t>Razvoj usluge osobne asistencije Udruge "Sunce"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</si>
  <si>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</si>
  <si>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UP.02.2.2.02.0085</t>
  </si>
  <si>
    <t>Osobni asistenti za socijalnu uključenost</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</si>
  <si>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</si>
  <si>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UP.02.2.2.02.0086</t>
  </si>
  <si>
    <t>Usluga osobne asistencije - "nada za bolji život osoba s invaliditetom"</t>
  </si>
  <si>
    <t>Udruga osoba s invaliditetom Karlovačke županije</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</si>
  <si>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</si>
  <si>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UP.02.2.2.02.0087</t>
  </si>
  <si>
    <t>Za bolji život - pružanje usluge videćeg pratitelja osobi sa oštećenjem vida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</si>
  <si>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</si>
  <si>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UP.02.2.2.02.0088</t>
  </si>
  <si>
    <t>Za lakši i kvalitetniji život</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</si>
  <si>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</si>
  <si>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UP.02.2.2.02.0090</t>
  </si>
  <si>
    <t>Videći pratitelj Udruge slijepih USKA</t>
  </si>
  <si>
    <t>Udruga slijepih USKA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</si>
  <si>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</si>
  <si>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UP.02.2.2.02.0091</t>
  </si>
  <si>
    <t>Uz nas niste sami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</si>
  <si>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</si>
  <si>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UP.02.2.2.02.0092</t>
  </si>
  <si>
    <t>Jednake mogućnosti za gluhe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</si>
  <si>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</si>
  <si>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UP.02.2.2.02.0093</t>
  </si>
  <si>
    <t>Život uz nas je lakši</t>
  </si>
  <si>
    <t>Udruga slijepih Ličko-senjske županije</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</si>
  <si>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</si>
  <si>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UP.02.2.2.02.0094</t>
  </si>
  <si>
    <t>U dvoje je lakše</t>
  </si>
  <si>
    <t>Udruga slijepih Nova Gradiška</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</si>
  <si>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</si>
  <si>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UP.02.2.2.02.0095</t>
  </si>
  <si>
    <t>Povećanje kvalitete života gluhih i nagluhih osoba pružanjem usluge tumačenja/prevođenja</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</si>
  <si>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</si>
  <si>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UP.02.2.2.02.0096</t>
  </si>
  <si>
    <t>Gledajte svijet našim očima</t>
  </si>
  <si>
    <t>Udruga slijepih Istarske županije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</si>
  <si>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</si>
  <si>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UP.02.2.2.02.0097</t>
  </si>
  <si>
    <t>Srce je sretno</t>
  </si>
  <si>
    <t>Udruga osoba sa cerebralnom paralizom Srce - Split</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</si>
  <si>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</si>
  <si>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UP.02.2.2.02.0098</t>
  </si>
  <si>
    <t>Županijska udruga osoba s cerebralnom i dječjom paralizom</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</si>
  <si>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</si>
  <si>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UP.02.2.2.02.0099</t>
  </si>
  <si>
    <t>Moje oči</t>
  </si>
  <si>
    <t>Udruga slijepih Ogulin</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</si>
  <si>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</si>
  <si>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UP.02.2.2.02.0100</t>
  </si>
  <si>
    <t>Osobna asistencija za život bez prepreka</t>
  </si>
  <si>
    <t>Savez udruga osoba s invaliditetom Grada Siska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</si>
  <si>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</si>
  <si>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UP.02.2.2.02.0101</t>
  </si>
  <si>
    <t>Pružanje usluge tumača gluhim i nagluhim osobama Šibensko-kninske županije</t>
  </si>
  <si>
    <t>Cilj projekta je povećati socijalnu uključenost i unaprijediti kvalitetu života gluhim i nagluhim osobama Šibensko-kninske županije kroz usluge tumača/prevoditelja hrvatskog znakovnog jezika koji bi se angažirao na razdoblje od 24 mjeseca.</t>
  </si>
  <si>
    <t>UP.02.2.2.02.0102</t>
  </si>
  <si>
    <t>Osobni asistent - podrškom do samostalnosti</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</si>
  <si>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</si>
  <si>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UP.02.2.2.02.0103</t>
  </si>
  <si>
    <t>Osnažimo mrežu osobnih asistenata na području Liburnije</t>
  </si>
  <si>
    <t>Udruga osoba s invaliditetom Grada Opatije</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</si>
  <si>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</si>
  <si>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UP.02.2.2.03.0003</t>
  </si>
  <si>
    <t>Poboljšanje pristupa ranjivih skupina tržištu rada u sektoru turizma i ugostiteljstva</t>
  </si>
  <si>
    <t>Ulaganje u znanje</t>
  </si>
  <si>
    <t>Pučko otvoreno učilište Libar</t>
  </si>
  <si>
    <t>Ministarstvo turizma i sporta</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</si>
  <si>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</si>
  <si>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UP.02.2.2.03.0004</t>
  </si>
  <si>
    <t>ArhKonTur - Arheološki konceptualno turističko vođenje za mlade i seniore</t>
  </si>
  <si>
    <t>Libertas Međunarodno sveučilište</t>
  </si>
  <si>
    <t>Zagrebačka, Krapinsko-zagorska, Sisačko-moslavačka, Karlovačka, Varaždinska, Vukovarsko-srijemska, Istarska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</si>
  <si>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</si>
  <si>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UP.02.2.2.03.0005</t>
  </si>
  <si>
    <t>Ukusna dijetetika</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</si>
  <si>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</si>
  <si>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UP.02.2.2.03.0007</t>
  </si>
  <si>
    <t>Mjesto za nas</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</si>
  <si>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</si>
  <si>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UP.02.2.2.03.0009</t>
  </si>
  <si>
    <t>Improve life rural people</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</si>
  <si>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</si>
  <si>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UP.02.2.2.03.0010</t>
  </si>
  <si>
    <t>Osposobljavanje osoba u nepovoljnom položaju za zanimanja u turizmu i ugostiteljstvu</t>
  </si>
  <si>
    <t>Učilište LINK ustanova za obrazovanje odraslih</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</si>
  <si>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</si>
  <si>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UP.02.2.2.03.0011</t>
  </si>
  <si>
    <t>Za cijeli život</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</si>
  <si>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</si>
  <si>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UP.02.2.2.03.0016</t>
  </si>
  <si>
    <t>Inovativni obrazovni programi za ranjive skupine tržišta rada u sektoru turizma i ugostiteljstva</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</si>
  <si>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</si>
  <si>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UP.02.2.2.03.0018</t>
  </si>
  <si>
    <t>Dobro došli, izvolite!</t>
  </si>
  <si>
    <t>Pučko otvoreno učilište Obris</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</si>
  <si>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</si>
  <si>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UP.02.2.2.03.0019</t>
  </si>
  <si>
    <t>Obrazovanjem do posla u sektoru turizma i ugostiteljstva – OPUS</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</si>
  <si>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</si>
  <si>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UP.02.2.2.03.0020</t>
  </si>
  <si>
    <t>Bookiraj(se)!</t>
  </si>
  <si>
    <t>Ustanova za obrazovanje odraslih Dante</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</si>
  <si>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</si>
  <si>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</si>
  <si>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</si>
  <si>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</si>
  <si>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</si>
  <si>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</si>
  <si>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UP.02.2.2.03.0022</t>
  </si>
  <si>
    <t>Edukacijom ranjivih skupina do zaposlenja u turizmu i ugostiteljstvu</t>
  </si>
  <si>
    <t>Učilište Piramida znanja</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</si>
  <si>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</si>
  <si>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UP.02.2.2.03.0023</t>
  </si>
  <si>
    <t>Uključi se! Edukacijom u turizmu i ugostiteljstvu protiv socijalne isključivosti</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</si>
  <si>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</si>
  <si>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UP.02.2.2.03.0025</t>
  </si>
  <si>
    <t>Doživi "MULTI-KULTI" turizam!</t>
  </si>
  <si>
    <t>Pučko otvoreno učilište Adeptio</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</si>
  <si>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</si>
  <si>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UP.02.2.2.03.0026</t>
  </si>
  <si>
    <t>Poticanje uključivanja ranjivih skupina na tržište rada u sektoru turizma i ugostiteljstva primjenom inovativnog pristupa</t>
  </si>
  <si>
    <t>Međimursko veleučilište u Čakovcu</t>
  </si>
  <si>
    <t>Međimurska, Primorsko-goranska</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</si>
  <si>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</si>
  <si>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UP.02.2.2.03.0027</t>
  </si>
  <si>
    <t>Nove vještine - nove mogućnosti</t>
  </si>
  <si>
    <t>Pučko otvoreno učilište OBZOR</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</si>
  <si>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</si>
  <si>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UP.02.2.2.03.0028</t>
  </si>
  <si>
    <t>EduTuriZaM - Edukacije u turizmu za mene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</si>
  <si>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</si>
  <si>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UP.02.2.2.03.0029</t>
  </si>
  <si>
    <t>FIT4WORK- Povećanje zapošljivosti i socijalnog uključivanja ranjivih skupina kroz inovativan pristup i praktično osposobljavanje u sektoru turizma i ugostiteljstva</t>
  </si>
  <si>
    <t>Turističko-ugostiteljska škola, Split</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</si>
  <si>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</si>
  <si>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UP.02.2.2.03.0030</t>
  </si>
  <si>
    <t>INOVA II - Inovativne inicijative za zapošljavanje u turizmu i ugostiteljstvu</t>
  </si>
  <si>
    <t>Osječko-baranjska, Vukovarsko-srijemska, Šibensko-kninska</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</si>
  <si>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</si>
  <si>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UP.02.2.2.03.0031</t>
  </si>
  <si>
    <t>Nova znanja za nove poslove u turizmu u VSŽ</t>
  </si>
  <si>
    <t xml:space="preserve">Tehničko učilište Vinkovci </t>
  </si>
  <si>
    <t>Projektom će se doprinijeti povećanju zapošljivosti nezaposlenih mladih i osoba starijih od 54 godine u Vukovarsko srijemskoj županiji kroz pripremu i provedbu inovativnih inicijativa za zapošljavanje u sektoru turizma.</t>
  </si>
  <si>
    <t>UP.02.2.2.03.0035</t>
  </si>
  <si>
    <t>Brzo, zdravo - dostupno svima</t>
  </si>
  <si>
    <t>Udruga nastavnika u djelatnosti ugostiteljskog obrazovanja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</si>
  <si>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</si>
  <si>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UP.02.2.2.03.0036</t>
  </si>
  <si>
    <t>Start IN Kamp</t>
  </si>
  <si>
    <t>Pučko otvoreno učilište Poreč</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</si>
  <si>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</si>
  <si>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UP.02.2.2.03.0037</t>
  </si>
  <si>
    <t>ISTRAžimo sa znanjem</t>
  </si>
  <si>
    <t>Pučko otvoreno učilište u Pazinu</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</si>
  <si>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</si>
  <si>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UP.02.2.2.03.0038</t>
  </si>
  <si>
    <t>Nova stručnost - Nova budućnost</t>
  </si>
  <si>
    <t>Ustanova za obrazovanje odraslih Galbanum</t>
  </si>
  <si>
    <t>UP.02.2.2.03.0040</t>
  </si>
  <si>
    <t>Zdrava radna mjesta u turizmu</t>
  </si>
  <si>
    <t>Zagrebačka, Karlovačka, Grad Zagreb, Primorsko-goranska, Istarska</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</si>
  <si>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</si>
  <si>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UP.02.2.2.03.0042</t>
  </si>
  <si>
    <t>Rudnici baštine</t>
  </si>
  <si>
    <t>Pučko otvoreno učilište Labin</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</si>
  <si>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</si>
  <si>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UP.02.2.2.03.0043</t>
  </si>
  <si>
    <t>Nautički gastro turizam</t>
  </si>
  <si>
    <t>KLIPER - Ustanova za obrazovanje kadrova u pomorstvu</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</si>
  <si>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</si>
  <si>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UP.02.2.2.03.0044</t>
  </si>
  <si>
    <t>Zaposli se znanjem</t>
  </si>
  <si>
    <t>Učilište Magistra, ustanova za obrazovanje odraslih</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</si>
  <si>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</si>
  <si>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UP.02.2.2.03.0045</t>
  </si>
  <si>
    <t>Poučiti, uklopiti, zaposliti</t>
  </si>
  <si>
    <t>Pučko otvoreno učilište Pouka</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</si>
  <si>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</si>
  <si>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UP.02.2.2.03.0047</t>
  </si>
  <si>
    <t>Obrazovanjem do posla u turizmu</t>
  </si>
  <si>
    <t>Ivora - škola informatike</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</si>
  <si>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</si>
  <si>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UP.02.2.2.03.0049</t>
  </si>
  <si>
    <t>Edukacija - ključ uspjeha u turizmu</t>
  </si>
  <si>
    <t>Pučko otvoreno učilište Andragog</t>
  </si>
  <si>
    <t>Osječko-baranjska, Vukovarsko-srijemska, Grad Zagreb, Primorsko-goranska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</si>
  <si>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</si>
  <si>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UP.02.2.2.03.0052</t>
  </si>
  <si>
    <t>EDU Tour - obrazovanje u sektoru turizma i ugostiteljstva u Vinkovcima</t>
  </si>
  <si>
    <t>Učilište Cibalae - Ustanova za obrazovanje odraslih</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</si>
  <si>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</si>
  <si>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UP.02.2.2.03.0053</t>
  </si>
  <si>
    <t>Znanjem i inovacijama prema rastu konkurentnosti turizma kontinentalne Hrvatske</t>
  </si>
  <si>
    <t>Učilište Janus</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</si>
  <si>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</si>
  <si>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UP.02.2.2.03.0054</t>
  </si>
  <si>
    <t>Destinacijska atrakcija Park prirode Lonjsko polje – inovativni programi dodatne turističko-ugostiteljske ponude</t>
  </si>
  <si>
    <t>Pučko otvoreno učilište Kutina</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</si>
  <si>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</si>
  <si>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UP.02.2.2.03.0055</t>
  </si>
  <si>
    <t>Gastro majstori</t>
  </si>
  <si>
    <t>Trgovačko-ugostiteljska škola Karlovac</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</si>
  <si>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</si>
  <si>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UP.02.2.2.03.0058</t>
  </si>
  <si>
    <t>CookingTour@Zadar - Inovativno obrazovanje u ugostiteljstvu</t>
  </si>
  <si>
    <t>Hotelijersko turistička i ugostiteljska škola Zadar</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</si>
  <si>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</si>
  <si>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UP.02.2.2.03.0063</t>
  </si>
  <si>
    <t>3D u hrvatskom turizmu – osposobljavanje za domaćina/icu broda, domaćina/icu smještajnih kapaciteta i domaćina/icu turističkog seoskog obiteljskog gospodarstva</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</si>
  <si>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</si>
  <si>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UP.02.2.2.03.0064</t>
  </si>
  <si>
    <t>KLJUČNA KARIKA - Razvoj kvalitetnih zaposlenika za ugostiteljstvo i turizam</t>
  </si>
  <si>
    <t>Učilište VIRTUS, Ustanova za obrazovanje odraslih</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</si>
  <si>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</si>
  <si>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UP.02.2.2.03.0065</t>
  </si>
  <si>
    <t>Master Sommelier</t>
  </si>
  <si>
    <t>Srednja škola Stjepana Sulimanca, Pitomača</t>
  </si>
  <si>
    <t>Virovitičko-podravska, Grad Zagreb, Primorsko-goranska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</si>
  <si>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</si>
  <si>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UP.02.2.2.03.0066</t>
  </si>
  <si>
    <t>ASPIRATUR - Obrazovanje za poslove u turizmu i ugostiteljstvu</t>
  </si>
  <si>
    <t>Visoka škola za menadžment i dizajn Aspira</t>
  </si>
  <si>
    <t xml:space="preserve">Zagrebačka, Grad Zagreb, Splitsko-dalmatinska </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</si>
  <si>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</si>
  <si>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UP.02.2.2.04.0001</t>
  </si>
  <si>
    <t>Podrška daljnjem procesu deinstitucionalizacije i transformacije domova socijalne skrbi za osobe s invaliditetom</t>
  </si>
  <si>
    <t>Mreža podrške za neovisnost</t>
  </si>
  <si>
    <t>Centar za pružanje usluga u zajednici Ozalj</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</si>
  <si>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</si>
  <si>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UP.02.2.2.04.0002</t>
  </si>
  <si>
    <t>Prilika</t>
  </si>
  <si>
    <t>Dom za odrasle osobe Turnić</t>
  </si>
  <si>
    <t>Primorsko-goranska, Zadarska, Grad Zagreb</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</si>
  <si>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</si>
  <si>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UP.02.2.2.04.0003</t>
  </si>
  <si>
    <t>Postani svoj</t>
  </si>
  <si>
    <t>Centar za pružanje usluga u zajednici Osijek "JA kao i TI"</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</si>
  <si>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</si>
  <si>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UP.02.2.2.04.0004</t>
  </si>
  <si>
    <t>Život u mom domu</t>
  </si>
  <si>
    <t>Centar za rehabilitaciju Zagreb</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</si>
  <si>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</si>
  <si>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UP.02.2.2.04.0005</t>
  </si>
  <si>
    <t>Dva koraka dalje</t>
  </si>
  <si>
    <t>Centar za rehabilitaciju Stančić</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</si>
  <si>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</si>
  <si>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UP.02.2.2.04.0006</t>
  </si>
  <si>
    <t>Zajedno sretni</t>
  </si>
  <si>
    <t>Centar za odgoj i obrazovanje "Juraj Bonači"</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</si>
  <si>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</si>
  <si>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UP.02.2.2.04.0007</t>
  </si>
  <si>
    <t>Život uz podršku</t>
  </si>
  <si>
    <t>Centar za rehabilitaciju Pula</t>
  </si>
  <si>
    <t>Projektom "Život uz podršku" poboljšat će se pristup visokokvalitetnim izvaninstitucionalnim socijalnim uslugama organiziranog stanovanja i dnevnog boravka, u svrhu sprečavanja institucionalizacije i podrške procesu deinstitucionalizacije korisnicima Centra za rehabilitaciju Pula. Projektom će se smanjiti i prevenirati institucionalizacija za odrasle osobe s intelektualnim teškoćama, ojačati kapacitet stručnjaka ustanove i podignuti svijest javnosti o važnosti deinstitucionalizacije korisnika.</t>
  </si>
  <si>
    <t>UP.02.2.2.04.0008</t>
  </si>
  <si>
    <t>Povratak u samostalnost</t>
  </si>
  <si>
    <t xml:space="preserve">Dom za odrasle osobe Trogir </t>
  </si>
  <si>
    <t>Olakšati pristup životu u zajednici za osobe s mentalnim oštećenjem cilj je projekta, dok je njegov rezultat unaprijeđena i proširena usluga</t>
  </si>
  <si>
    <t>UP.02.2.2.04.0009</t>
  </si>
  <si>
    <t>Mojih 5 kvadrata</t>
  </si>
  <si>
    <t>Dom za odrasle osobe Ljeskovica</t>
  </si>
  <si>
    <t>Projekt doprinosi procesu deinsitucionalizacije i prevencije institucionalizacije osoba s invaliditetom na području PSŽ kroz osiguranje pristupa</t>
  </si>
  <si>
    <t>UP.02.2.2.04.0010</t>
  </si>
  <si>
    <t>Ravnopravni u zajednici - razvoj izvaninstitucijskih usluga za osobe s invaliditetom na području Splitsko-dalmatinske županije</t>
  </si>
  <si>
    <t>Centar za rehabilitaciju Mir</t>
  </si>
  <si>
    <t>Ovim projektom Centar za rehabilitaciju "MIR" unapređuje uvjete za pružanje izvaninstitucijske usluge organiziranog stanovanja uz podršku,</t>
  </si>
  <si>
    <t>UP.02.2.2.04.0011</t>
  </si>
  <si>
    <t>Centar za rehabilitaciju – za našu budućnost</t>
  </si>
  <si>
    <t>Centar za rehabilitaciju Rijeka</t>
  </si>
  <si>
    <t>Projekt je usmjeren na poboljšanje pristupa visokokvalitetnim izvaninstitucijskim uslugama osobama s invaliditetom te njihovim obiteljima na području Primorsko-goranske županije. Projektne aktivnosti uključuju jačanje kapacitetea stručnjaka za pružanje izvaninstitucijskih usluga te podizanje svijesti o procesu deinstitucionalizacije.</t>
  </si>
  <si>
    <t>UP.02.2.2.05.0001</t>
  </si>
  <si>
    <t>Podrška procesu deinstitucionalizacije i prevencije institucionalizacije djece i mladih</t>
  </si>
  <si>
    <t>Snaga zajednice</t>
  </si>
  <si>
    <t>Centar za pružanje usluga u zajednici Izvor Selce</t>
  </si>
  <si>
    <t>Primorsko-goranska, Ličko-senjska</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</si>
  <si>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</si>
  <si>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UP.02.2.2.05.0002</t>
  </si>
  <si>
    <t>Nauči me vidjeti prave boje</t>
  </si>
  <si>
    <t>Centar za pružanje usluga u zajednici "Kuća sretnih ciglica"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</si>
  <si>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</si>
  <si>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UP.02.2.2.05.0003</t>
  </si>
  <si>
    <t>Transformacija Dječjeg doma Zagreb - širenje mreže izvaninstitucionalnih usluga</t>
  </si>
  <si>
    <t>Dječji dom Zagreb</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</si>
  <si>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</si>
  <si>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UP.02.2.2.05.0004</t>
  </si>
  <si>
    <t>Naš trenutak</t>
  </si>
  <si>
    <t>Odgojni dom Bedekovčina</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</si>
  <si>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</si>
  <si>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UP.02.2.2.05.0005</t>
  </si>
  <si>
    <t>Osmijeh</t>
  </si>
  <si>
    <t>Dječji dom "Ivana Brlić Mažuranić" Lovran</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</si>
  <si>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</si>
  <si>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UP.02.2.2.05.0006</t>
  </si>
  <si>
    <t>Podržimo i osnažimo dijete i obitelj</t>
  </si>
  <si>
    <t>Centar za pružanje usluga u zajednici Klasje Osijek</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</si>
  <si>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</si>
  <si>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UP.02.2.2.05.0007</t>
  </si>
  <si>
    <t>Pružimo ruku podrške djeci, mladima i obiteljima</t>
  </si>
  <si>
    <t>Dječji dom Maestral Split</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</si>
  <si>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</si>
  <si>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UP.02.2.2.05.0008</t>
  </si>
  <si>
    <t>Centar u zajednici</t>
  </si>
  <si>
    <t>Centar za pružanje usluga u zajednici Split</t>
  </si>
  <si>
    <t xml:space="preserve">Projekt olakšava pristup životu u zajednici djeci i mladima s problemima u ponašanju u Splitsko-dalmatinskoj županiji. </t>
  </si>
  <si>
    <t>UP.02.2.2.05.0009</t>
  </si>
  <si>
    <t>Prevencijom za bolje sutra</t>
  </si>
  <si>
    <t>Dom za odgoj djece i mladeži Osijek</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</si>
  <si>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</si>
  <si>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UP.02.2.2.05.0010</t>
  </si>
  <si>
    <t>Zajednica za novi početak</t>
  </si>
  <si>
    <t>Dom za odgoj djece i mladeži Rijeka</t>
  </si>
  <si>
    <t>Problem koji se projektom želi riješiti je nemogućnost kvalitetnijeg odgovora na rastuće potrebe za izvaninstitucijskim uslugama, što je proizašlo</t>
  </si>
  <si>
    <t>UP.02.2.2.06.0003</t>
  </si>
  <si>
    <t>Širenje mreže socijalnih usluga u zajednici - faza I</t>
  </si>
  <si>
    <t>Kvalitetan život u zajednici osoba starije životne dobi Općine Garčin</t>
  </si>
  <si>
    <t>Virovitičko-podravska, Brodsko-posavska, Vukovarsko-srijemska, Osječko-baranjska</t>
  </si>
  <si>
    <t>Projektom će se kroz organizaciju dnevnih aktivnosti i psihološkog osnaživanja 100 starijih osoba od 65 godina poboljšati kvaliteta i ekonomična skrb ciljane skupine kao i osnažiti njihova uključenost u zajednici.</t>
  </si>
  <si>
    <t>UP.02.2.2.06.0004</t>
  </si>
  <si>
    <t>Zajedno u zajednici općine Čepin - briga za kvalitetan život osoba starije životne dobi</t>
  </si>
  <si>
    <t>Projektom će se kroz organizaciju dnevnih aktivnosti i psihološkog osnaživanja 75 starijih osoba od 65 godina omogućiti kvalitetniji život ciljne skupine kao i njihovo uključivanje u zajednicu. Osim toga, kroz projekt će se zaposliti mobilni tim i uključiti volonteri koji će raditi s ciljanim skupinama kako bi ojačali postojeće OCD-ove ali i ljudske resurse koji se bave ciljanom skupinom.</t>
  </si>
  <si>
    <t>UP.02.2.2.06.0005</t>
  </si>
  <si>
    <t>Zajedno u zajednici u općini Vladislavci</t>
  </si>
  <si>
    <t>Virovitičko-podravska, Brodsko-posavska, Vukovarsko srijemska, Osječko-baranjska</t>
  </si>
  <si>
    <t>Projektom će se kroz organizaciju dnevnih aktivnosti i psihološkog osnaživanja 80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t>
  </si>
  <si>
    <t>UP.02.2.2.06.0011</t>
  </si>
  <si>
    <t>Zajedno u zajednici u općini Drenje - briga za kvalitetan život osoba starije životne dobi</t>
  </si>
  <si>
    <t xml:space="preserve">Projektom će se kroz organizaciju dnevnih aktivnosti i psihološkog osnaživanja 60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 </t>
  </si>
  <si>
    <t>UP.02.2.2.06.0013</t>
  </si>
  <si>
    <t>Zajedno u zajednici u općini Šodolovci</t>
  </si>
  <si>
    <t>Projektom će se kroz organizaciju dnevnih aktivnosti i psihološkog osnaživanja 60 starijih osoba od 65 godina omogućiti kvalitetniji život ciljane skupine, kao i njihovo uključivanje u zajednicu. Osim toga, kroz projekt će se zaposliti mobilni tim i uključiti volonteri koji će raditi s ciljanim skupinama kako bi ojačali postojeće OCD-ove, ali i ljudske resurse koji se bave ciljanom skupinom.</t>
  </si>
  <si>
    <t>UP.02.2.2.06.0014</t>
  </si>
  <si>
    <t>Pravo na život u zajednici starijih osoba u Općini Punitovci</t>
  </si>
  <si>
    <t xml:space="preserve">Projektom će se kroz organizaciju dnevnih aktivnosti i psihološkog osnaživanja 80 starijih osoba od 65 godina poboljšat kvaliteta života ciljane skupine kao i osnažiti njihovu uključenost u zajednicu. Osim toga, kroz projekt će se zaposliti osobe (mobilni tim) koje će raditi s ciljanom skupinom, ali i ojačati kapacitete udruge čiji je predmet djelatnosti briga o osobama starije životne dobi, ali i osobama s invaliditetom. </t>
  </si>
  <si>
    <t>UP.02.2.2.06.0015</t>
  </si>
  <si>
    <t>Zajedno u zajednici općine Magadenovac - briga za kvalitetan život osoba starije životne dobi</t>
  </si>
  <si>
    <t>UP.02.2.2.06.0016</t>
  </si>
  <si>
    <t>PRRI - Podrška Razvoju Rane Intervencije na području grada Zadra i Zadarske županije</t>
  </si>
  <si>
    <t>Provedbom ovog projekta se na području Zadarske županije kroz uspostavu mobilnog tima osigurava šira dostupnost izvaninstitucionalnog oblika socijalne usluge rane intervencije kao i kvaliteta stručne podrške na razvojnom putu djece s teškoćama u razvoju i njihovih obitelji, okarakterizirana stjecanjem novih znanja i razvijanjem novih vještina stručnjaka u ovom području, što će značajno doprinijeti povećanju kvalitete njihovih života te senzibilizaciji lokalne zajednice kako bi se minimizirala njihova socijalna isključenost u zajednici u kojoj žive, a čiju podršku trebaju i na koju imaju pravo.</t>
  </si>
  <si>
    <t>UP.02.2.2.06.0017</t>
  </si>
  <si>
    <t>Zajedno za starije osobe Podravske Moslavine</t>
  </si>
  <si>
    <t>Projektom će se kroz organizaciju dnevnih aktivnosti i psihološkog osnaživanja 80 starijih osoba od 65 godina omogućiti kvalitetniji život ciljane skupine kao i njihovo uključivanje u zajednicu. Osim toga, kroz projekt će se zaposliti mobilni tim i uključiti volontere koji će raditi s ciljanim skupinama kako bi ojačali postojeće OCD-ove ali i ljudske resurse koji se bave ciljanom skupinom.</t>
  </si>
  <si>
    <t>UP.02.2.2.06.0018</t>
  </si>
  <si>
    <t>Aktivno u trećoj životnoj dobi</t>
  </si>
  <si>
    <t>Projektom će se kroz organizaciju dnevnih aktivnosti i psihološkog osnaživanja 60 starijih osoba od 65 godina s omogućiti kvalitetniji život ciljane skupine, kao i njihovo uključivanje u zajednicu. Osim toga, kroz projekt će se zaposliti mobilni tim koji će raditi s ciljanim skupinama kako bi ojačali postojeće OCD-ove ali i ljudske resurse koji se bave ciljanom skupinom.</t>
  </si>
  <si>
    <t>UP.02.2.2.06.0021</t>
  </si>
  <si>
    <t>Život u zajednici u gradu Belišću</t>
  </si>
  <si>
    <t xml:space="preserve">Projekt je nastao s ciljem širenja i unapređenja socijalnih usluga i psihosocijalne podrške 80 starijih osoba. </t>
  </si>
  <si>
    <t>UP.02.2.2.06.0030</t>
  </si>
  <si>
    <t>Pružanje socijalnih usluga za najranjivije skupine u zajednici</t>
  </si>
  <si>
    <t>Požeško-slavonska, Brodsko-posavska, Osječko-baranjska, Vukovarsko-srijemska, Grad Zagreb</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</si>
  <si>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</si>
  <si>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UP.02.2.2.06.0035</t>
  </si>
  <si>
    <t>Zajedno za zajednicu - aktivna mreža osoba starije životne dobi u općini Levanjska Varoš</t>
  </si>
  <si>
    <t>Projektom "Zajedno za zajednicu - aktivna mreža osoba starije životne dobi u općini Levanjska Varoš" kroz organizaciju dnevnih aktivnosti i psihološkog osnaživanja 60 osoba starijih od 65 godina s područja općine omogučit ćemo kvalitetniji život ciljane skupine, kao i njihovo uključivanje u zajednicu. Osim toga, kroz projekt ćemo zaposliti mobilni tim i ukljućiti volontere koji će raditi s ciljanim skupinama.</t>
  </si>
  <si>
    <t>UP.02.2.2.06.0038</t>
  </si>
  <si>
    <t>Centar podrške za ovisnike i osobe u riziku</t>
  </si>
  <si>
    <t>Zagrebačka, Sisačko-moslavačka, Karlovačka, Varaždinska, Požeško-slavonska, Brodsko-posavska, Vukovarsko-srijemska, Međimurska, Grad Zagreb, Šibensko-kninska, Splitsko-dalmatinska</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</si>
  <si>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</si>
  <si>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UP.02.2.2.06.0045</t>
  </si>
  <si>
    <t>Zajedno u zajednici u općini Jagodnjak - uključivanje starijih osoba u zajednici</t>
  </si>
  <si>
    <t>Projektom "„Zajedno u zajednici u općini Jagodnjak – uključivanje starijih osoba u zajednicu“" kroz organizaciju dnevnih aktivnosti i psihološkog osnaživanja 60 starijih osoba od 65 godina s područja općine omogućit ćemo kvalitetniji život ciljane skupine, kao i njihovo uključivanje u zajednicu. Osim toga, kroz projekt ćemo zaposliti mobilni tim i uključiti volonteri koji će raditi s ciljanim skupinama kako bi ojačali postojeće OCD-ove ali i ljudske resurse koji se bave ciljanom skupinom.</t>
  </si>
  <si>
    <t>UP.02.2.2.06.0046</t>
  </si>
  <si>
    <t>Aktivna mreža osoba starije životne dobi u Općini Gorjani</t>
  </si>
  <si>
    <t>Projektom "Aktivna mreža osoba starije životne dobi u Općini Gorjani"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t>
  </si>
  <si>
    <t>UP.02.2.2.06.0047</t>
  </si>
  <si>
    <t>Pruži mi ruku - idemo zajedno</t>
  </si>
  <si>
    <t>Bjelovarsko-bilogorska, Osječko-baranjska, Vukovarsko-srijemska, Šibensko-kninska</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</si>
  <si>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</si>
  <si>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UP.02.2.2.06.0051</t>
  </si>
  <si>
    <t>Nova optika 65+</t>
  </si>
  <si>
    <t>Zagrebačka, Sisačko-moslavačka, Karlovačka, Osječko-baranjska, Ličko-senjska</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</si>
  <si>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</si>
  <si>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UP.02.2.2.06.0059</t>
  </si>
  <si>
    <t>Korak dalje</t>
  </si>
  <si>
    <t>Projektom „Korak dalje“ koji će se provoditi 24 mjeseca u Općini Semeljci poboljšat će se kvaliteta života 60 osoba treće životne dobi (od 65 godina) održavanjem dnevnih radionica, pružanjem psihološke podrške te poticanjem društvenih aktivnosti i socijalnog uključivanja. S ciljanom skupinom radit će 3 osobe, a bit će uključeni i volonteri koji će raditi s ciljanom skupinom te vanjski suradnici za obavljanje određenih aktivnosti.</t>
  </si>
  <si>
    <t>UP.02.2.2.06.0064</t>
  </si>
  <si>
    <t>Svi za pamćenje (SPAM)</t>
  </si>
  <si>
    <t>Sisačko-moslavačka, Karlovačka, Koprivničko-križevačka, Brodsko-posavska, Osječko-baranjska, Ličko-senjska, Grad Zagreb</t>
  </si>
  <si>
    <t>Svrha projekta SPAM je širenje socijalnih usluga u zajednici za pomoć oboljelima od Alzheimerove bolesti i drugih demencija. Uspostavio bi se popodnevni i subotnji boravak za oboljele, mobilni tim za prijevoz do boravka i podršku u svakodnevnim aktivnostima te provodile edukacije formalnih i neformalnih njegovatelja. Javnost bi se kroz ciljanu kampanju i tematsku konferenciju i materijale informirala o pitanjima vezanima za demencije. Projekt bi se provodio u Gradu Zagrebu i 6 županija s kojima projektni tim već surađuje u području demencija u svrhu poticanja širenja usluga u zajednici.</t>
  </si>
  <si>
    <t>UP.02.2.2.06.0077</t>
  </si>
  <si>
    <t>Aktivni i nakon 65-e!</t>
  </si>
  <si>
    <t>Općina Radoboj</t>
  </si>
  <si>
    <t>Krapinsko-zagorska, Sisačko-moslavačka, Karlovačka, Korpivničko-križevačka, Bjelovarsko-bilogorska, Požeško-slavonska, Osječko-baranjska, Vukovarsko-srijemska, grad Zagreb, Ličko-senjska</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</si>
  <si>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</si>
  <si>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UP.02.2.2.06.0084</t>
  </si>
  <si>
    <t>Živim(o) s Alzheimerom</t>
  </si>
  <si>
    <t>Dom za starije i nemoćne osobe Sisak</t>
  </si>
  <si>
    <t>Sisačko-moslavačka, Karlovačka, Bjelovarsko-bilogorska, Osječko-baranjska</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</si>
  <si>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</si>
  <si>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UP.02.2.2.06.0085</t>
  </si>
  <si>
    <t>Prozor u svijet</t>
  </si>
  <si>
    <t>Zagrebačka, Sisačko-moslavačka, Požeško-slavonska, Osječko-baranjska, Vukovarsko-srijemska, Grad Zagreb</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</si>
  <si>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</si>
  <si>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UP.02.2.2.06.0086</t>
  </si>
  <si>
    <t>Zajedno i mudro na putu bez ovisnosti</t>
  </si>
  <si>
    <t>Udruženje klubova liječenih alkoholičara Slatina</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</si>
  <si>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</si>
  <si>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UP.02.2.2.06.0088</t>
  </si>
  <si>
    <t>Mobilnost za samostalnost</t>
  </si>
  <si>
    <t>Koprivničko-križevačka, Bjelovarsko-bilogorska, Virovitičko-podravska, Osječko-baranjska</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</si>
  <si>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</si>
  <si>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UP.02.2.2.06.0093</t>
  </si>
  <si>
    <t>Mobilni tim u zajednici</t>
  </si>
  <si>
    <t>Centar za socijalnu skrb Sisak</t>
  </si>
  <si>
    <t>Sisačko-moslavačka, Bjelovarsko-bilogorska, Požeško-slavonska, Osječko-baranjska, Vukovarsko-srijemska, Primorsko-goranska</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</si>
  <si>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</si>
  <si>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UP.02.2.2.06.0101</t>
  </si>
  <si>
    <t>Od vrata do vrata - dostupne usluge za dostojanstvenu treću dob</t>
  </si>
  <si>
    <t>Srpsko narodno vijeće - nacionalna koordinacija vijeća srpske nacionalne manjine u Republici Hrvtaskoj</t>
  </si>
  <si>
    <t>Sisačko-moslavačka, grad Zagreb, Ličko-senjska, Zadarska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</si>
  <si>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</si>
  <si>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UP.02.2.2.06.0110</t>
  </si>
  <si>
    <t>Nauči me i uspjet ću!</t>
  </si>
  <si>
    <t>Virovitičko-podravska, Požeško-slavonska, Osječko-baranjska</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</si>
  <si>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</si>
  <si>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UP.02.2.2.06.0116</t>
  </si>
  <si>
    <t>Kuća osmijeha</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</si>
  <si>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</si>
  <si>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UP.02.2.2.06.0119</t>
  </si>
  <si>
    <t>VjerujUSebe</t>
  </si>
  <si>
    <t>Zajednica braniteljskih zadruga</t>
  </si>
  <si>
    <t>Sisačko-moslavačka, Virovitičko-podravska, Požeško-slavonska, Osječko-baranjska, Vukovarsko-srijemska, Ličko-senjska, Zadarska, Šibensko-kninska, Splitsko-dalmatinska, Dubrovačko-neretvanska</t>
  </si>
  <si>
    <t>Projekt se bavi problemima ovisnosti na razini unapređenja razrade rehabilitacijskog puta ciljane skupine, suradnji u svezi jačanja kapaciteta stručnjaka, njihovih komunikacijskih vještina i pružanja socijalnih usluga vezanih za resocijalizaciju van zidova same terapijske zajednice. Projektne aktivnosti se odnose na pružanje socijalnih usluga u zajednici u suradnji s braniteljskim zadrugama i stručnjacima vezanim za resocijalizaciju hrvatskih branitelja: savjetodavni rad, izgradnja mreže suradnje uključenih dionika na lokalnoj i regionalnoj razini, preventivne aktivnosti, promocija i dr.</t>
  </si>
  <si>
    <t>UP.02.2.2.06.0135</t>
  </si>
  <si>
    <t>Umirovljenici zajedno protiv socijalne isključenosti</t>
  </si>
  <si>
    <t>Na području Osijeka jedan od problema je socijalna isključenost starih, bolesnih i teško pokretnih sugrađana, a financijska ugroženost im ograničava aktivno sudjelovanje u društvenom životu zajednice. Organizacijom poludnevnog boravka, tematskih radionica, osmišljenim provođenje slobodnim vremenom, posjetom kulturnim događanjima, zajedničkim izletima, umanjit će se osjećaj usamljenosti i izoliranosti starijih osoba. Zapošljavanjem 2 osobe koje će brinuti o korisnicima tijekom boravka povećati će se osjećaj sigurnosti i unaprijediti kvalitet boravka.</t>
  </si>
  <si>
    <t>UP.02.2.2.06.0139</t>
  </si>
  <si>
    <t>Razvoj Hrvatskog resursnog centra za rijetke bolesti</t>
  </si>
  <si>
    <t>Hrvatski savez za rijetke bolesti</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</si>
  <si>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</si>
  <si>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UP.02.2.2.06.0140</t>
  </si>
  <si>
    <t>Razvoj socijalnih usluga za starije osobe u Općini Drenovci</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</si>
  <si>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</si>
  <si>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UP.02.2.2.06.0146</t>
  </si>
  <si>
    <t>Starost nas povezuje</t>
  </si>
  <si>
    <t>Svrha projekta je širenjem i unapređenjem kvalitete socijalnih usluga na području grada Križevaca i 4 okolne općine, doprinijeti povećanju uključenosti u društvo starijih osoba, osoba oboljelih od Alzheimerove demencije i drugih demencija te omogućiti bolju ravnotežu poslovnog i obiteljskog života članova obitelji koji skrbe o ovisnom članu.</t>
  </si>
  <si>
    <t>UP.02.2.2.06.0147</t>
  </si>
  <si>
    <t>UVIJEK ZAJEDNO - sprječavanje diskriminacije i izolacije gluhoslijepih osoba te osiguravanje dostojanstvenog starenja</t>
  </si>
  <si>
    <t>Zagrebačka, Krapinsko-zagorska, Sisačko-moslavačka, Karlovačka, Varaždinska, Požeško-slavonska, Osječko-baranjska, Grad Zagreb, Primorsko-goranska, Ličko-senjska, Zadarska, Šibensko-kninska, Splitsko-dalmatinska, Dubrovačko-neretvanska</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</si>
  <si>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</si>
  <si>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UP.02.2.2.06.0153</t>
  </si>
  <si>
    <t>Rješenje za 5</t>
  </si>
  <si>
    <t>Udruga PET PLUS</t>
  </si>
  <si>
    <t>Zagrebačka, Sisačko-moslavačka, Karlovačka, Varaždinska, Požeško-slavonska, Osječko-baranjska, Grad Zagreb, Šibensko-kninska, Izvan RH</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</si>
  <si>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</si>
  <si>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UP.02.2.2.06.0154</t>
  </si>
  <si>
    <t>Razvoj mreže usluga za život u zajednici</t>
  </si>
  <si>
    <t>Svrha projekta je pridonijeti razvoju i provedbi učinkovitih socijalnih usluga i podrške za život u zajednici usmjeren na unapređenje kvalitete života i socijalnog uključivanja starijih osoba, osoba oboljelih od Alzheimerove demencije ili drugih demencija, jačanje njihove prave sigurnosti, podrška harmonizaciji života članova njihovih obitelji i skrbnika te jačanje kapaciteta pružatelja usluga, kao ciljnih skupina s područja Osječko-baranjske i Vukovarsko-srijemske županije.</t>
  </si>
  <si>
    <t>UP.02.2.2.06.0162</t>
  </si>
  <si>
    <t>Svi smo mi zajednica</t>
  </si>
  <si>
    <t>Sisačko-moslavačka, Šibensko-kninska</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</si>
  <si>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</si>
  <si>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UP.02.2.2.06.0163</t>
  </si>
  <si>
    <t>Dječji svijet - zajedno do ljepše budućnosti</t>
  </si>
  <si>
    <t>Krapinsko-zagorska, Sisačko-moslavačka, Karlovačka, Vukovarsko-srijemska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</si>
  <si>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</si>
  <si>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UP.02.2.2.06.0170</t>
  </si>
  <si>
    <t>Izgradnja sustavne i sveobuhvatne podrške osobama pod međunarodnom zaštitom razvojem uključivih socijalnih usluga</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</si>
  <si>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</si>
  <si>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UP.02.2.2.06.0171</t>
  </si>
  <si>
    <t>Integrativna podrška djeci bez pratnje</t>
  </si>
  <si>
    <t>Sisačko-moslavačka, Karlovačka, Varaždinska, Požeško-slavonska, Brodsko-posavska, Osječko-baranjska, Vukovarsko-srijemska, Grad Zagreb, Primorsko-goranska, Zadarska, Splitsko-dalmatinska, Istarska</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</si>
  <si>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</si>
  <si>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UP.02.2.2.06.0173</t>
  </si>
  <si>
    <t>Stariji za starije - umrežavanje socijalnih usluga u zajednici</t>
  </si>
  <si>
    <t>Sisačko-moslavačka, Karlovačka, Vukovarsko-srijemska, Grad Zagreb, Šibensko-kninska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</si>
  <si>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</si>
  <si>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UP.02.2.2.06.0178</t>
  </si>
  <si>
    <t>Bijeli štap u mojoj obitelji</t>
  </si>
  <si>
    <t>Krapinsko-zagorska, Sisačko-moslavačka, Karlovačka, Koprivničko-križevačka, Bjelovarsko-bilogorska, Virovitičko-podravska, Požeško-slavonska, Brodsko-posavska, Osječko-baranjska, Vukovarsko-srijemska, Grad Zagreb, Ličko-senjska, Šibensko-kninska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</si>
  <si>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</si>
  <si>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UP.02.2.2.06.0179</t>
  </si>
  <si>
    <t>Diljem naše lijepe, integrirajmo slijepe</t>
  </si>
  <si>
    <t>Krapinsko-zagorska, Sisačko-moslavačka, Karlovačka, Koprivničko-križevačka, Bjelovarsko-bilogorska, Virovitičko-podravska, Požeško-slavonska, Brodsko-posavska, Osječko-baranjska, Vukovarsko-srijemska, Grad Zagreb, Šibensko-kninska</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</si>
  <si>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</si>
  <si>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UP.02.2.2.06.0183</t>
  </si>
  <si>
    <t>Mobilna terenska jedinica za starije osobe u Općini Matulji</t>
  </si>
  <si>
    <t>Projektom će se uspostaviti mobilni terenski tim za pružanje psihosocijalne i psihofizičke pomoći za oboljele od bolesti demencija i teško pokretne stanovnike općine Matulji starije od 65 godina, te će im se pružiti usluge povremenog prijevoza. Također će se provoditi aktivnosti prevencije, ublažavanja prvih simptoma i podizanja razine javne svijesti o Alzheimerovoj demenciji.</t>
  </si>
  <si>
    <t>UP.02.2.2.06.0197</t>
  </si>
  <si>
    <t>Inicijativa za psihosocijalnu podršku, integraciju i edukaciju</t>
  </si>
  <si>
    <t>Krapinsko-zagorska, Bjelovarsko-Bilogorska, Grad Zagreb, Primorsko-goranska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</si>
  <si>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</si>
  <si>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UP.02.2.2.06.0198</t>
  </si>
  <si>
    <t>Sigurna kuća - podizanje kvalitete psihosocijalne podrške i boravka</t>
  </si>
  <si>
    <t>Koprivničko-križevačka, Bjelovarsko-bilogorska, Virovitičko-podravska, Požeško-slavonska, Grad Zagreb</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</si>
  <si>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</si>
  <si>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UP.02.2.2.06.0202</t>
  </si>
  <si>
    <t>Prekriži nasilje</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</si>
  <si>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</si>
  <si>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UP.02.2.2.06.0203</t>
  </si>
  <si>
    <t>Novi Jelkovec - mjesto neovisnog življenja</t>
  </si>
  <si>
    <t>Sisačko-moslavačka, Bjelovarsko-bilogorska, Vukovarsko-srijemska, Grad Zagreb</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</si>
  <si>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</si>
  <si>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UP.02.2.2.06.0210</t>
  </si>
  <si>
    <t>Suvremene socijalne usluge za osobe oštećena sluha</t>
  </si>
  <si>
    <t>Zagrebačka, Krapinsko-zagorska, Sisačko-moslavačka, Karlovačka, Varaždinska, Koprivničko-križevačka, Bjelovarsko-bilogorska, Virovitičko-podravska, Požeško-slavonska, Brodsko-posavska, Osječko-baranjska, Vukovarsko-srijemska, Međimurska, Grad Zagreb, Istarska</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</si>
  <si>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</si>
  <si>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UP.02.2.2.06.0215</t>
  </si>
  <si>
    <t>Razvoj usluge Odmor od skrbi uz osnaživanje osoba s intelektualnim teškoćama i njihovih obitelji</t>
  </si>
  <si>
    <t>Sisačko-moslavačka, Karlovačka, Osječko-baranjska, Grad Zagreb</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</si>
  <si>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</si>
  <si>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UP.02.2.2.06.0219</t>
  </si>
  <si>
    <t>Nove mogućnosti-bolja socijalna uključenost starijih osoba</t>
  </si>
  <si>
    <t>Virovitičko-podravska, Požeško-slavonska, Brodsko-posavska, Vukovarsko-srijemska</t>
  </si>
  <si>
    <t>Cilj projekta "Nove mogućnosti-bolja socijalna uključenost starijih osoba" je povećanje kvalitete života starijih i nemoćnih osoba širenjem i pružanjem inovativnih socijalnih usluga u lokalnoj zajednici za njihovu bolju socijalnu uključenost.</t>
  </si>
  <si>
    <t>UP.02.2.2.06.0220</t>
  </si>
  <si>
    <t>Kineziterapijskim aktivnostima do inkluzije djece s teškoćama u razvoju, akronim: KIDS</t>
  </si>
  <si>
    <t>Karlovačka, Brodsko-posavska, Primorsko-goranska, Ličko-senjska</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</si>
  <si>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</si>
  <si>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UP.02.2.2.06.0222</t>
  </si>
  <si>
    <t>Ostajem u igri! - Socijalno uključivanje kroz terapiju igrom</t>
  </si>
  <si>
    <t>Društvo Naša djeca Maksimir</t>
  </si>
  <si>
    <t>Krapinsko-zagorska, Sisačko-moslavačka, Karlovačka, Koprivničko-križevačka, Virovitičko-podravska, Grad Zagreb, Primorsko-goranska, Ličko-senjska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</si>
  <si>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</si>
  <si>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UP.02.2.2.06.0223</t>
  </si>
  <si>
    <t>Socijalne usluge po mjeri za žene, trudnice i majke ovisnice</t>
  </si>
  <si>
    <t>Zagrebačka, Osječko-baranjska, Grad Zagreb, Primorsko-goranska, Splitsko-dalmatinska</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</si>
  <si>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</si>
  <si>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UP.02.2.2.06.0237</t>
  </si>
  <si>
    <t>Veselo, veselo, seniori: socijalno uključivanje starijih osoba sa sela kroz učinkovite socijalne usluge</t>
  </si>
  <si>
    <t>Hrvatski Crveni križ, Gradsko društvo Crvenog križa Pregrada</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</si>
  <si>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</si>
  <si>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UP.02.2.2.06.0239</t>
  </si>
  <si>
    <t>Novi početak - podrška beskućnicima za uključivanje u društvenu zajednicu</t>
  </si>
  <si>
    <t>Dom nade - udruga za podršku beskućnicima i ostalim socijalno ugroženim skupinama</t>
  </si>
  <si>
    <t>Karlovačka, Grad Zagreb, Šibensko-kninska</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</si>
  <si>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</si>
  <si>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UP.02.2.2.06.0243</t>
  </si>
  <si>
    <t>Pletenica života - Faza II</t>
  </si>
  <si>
    <t>Projekt će osigurati neposrednu potporu za starije osobe iz općina Veliki Grđevac i Veliko Trojstvo i podići kvalitetu njihova života te ih uključiti u život zajednice. Osigurat će uvjete za poboljšan razvoj učinkovitih i uključivih soc. usluga, uspješniju socijalizaciju i emocionalno funkcioniranje s namjerom bolje ravnoteže poslovnog i obiteljskog života ciljane skupine. Partnerstvo će ojačati kapacitete prijavitelja i partnera za unapređenje soc. usluga u svrhu soc. uključenosti soc. osjetljivih skupina, povećati kvalitetu suradnje i povezivanje različitih pružatelja soc. usluga i JRS.</t>
  </si>
  <si>
    <t>UP.02.2.2.06.0245</t>
  </si>
  <si>
    <t>Centar za integraciju</t>
  </si>
  <si>
    <t>Krapinsko-zagorska, Karlovačka, Osječko-baranjska, Grad Zagreb, Šibensko-kninska</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</si>
  <si>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</si>
  <si>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UP.02.2.2.06.0246</t>
  </si>
  <si>
    <t>Mreža za mlade za socijalno uključivanje</t>
  </si>
  <si>
    <t>Krapinsko-zagorska, Karlovačka, Osječko-baranjska, Grad Zagreb</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</si>
  <si>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</si>
  <si>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UP.02.2.2.06.0257</t>
  </si>
  <si>
    <t>Projekt Put - psihosocijalna podrška u tugovanju za djecu i obitelji</t>
  </si>
  <si>
    <t>Udruga roditelja "Korak po korak"</t>
  </si>
  <si>
    <t>Zagrebačka, Sisačko-moslavačka, Karlovačka, Brodsko-posavska</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</si>
  <si>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</si>
  <si>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UP.02.2.2.06.0258</t>
  </si>
  <si>
    <t>Moj prijatelj u zajednici</t>
  </si>
  <si>
    <t>Koprivničko-križevačka, Virovitičko-podravska, Brodsko-posavska, Osječko-baranjska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</si>
  <si>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</si>
  <si>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UP.02.2.2.06.0260</t>
  </si>
  <si>
    <t>USMJERi se! - uključeni, sposobni, mladi, jedinstveni, educirani i ravnopravni!</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</si>
  <si>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</si>
  <si>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UP.02.2.2.06.0261</t>
  </si>
  <si>
    <t>MS NET - Mreža suradnje</t>
  </si>
  <si>
    <t>Sisačko-moslavačka, Virovitičko-podravska, Brodsko-posavska, Osječko-baranjska, Grad Zagreb</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</si>
  <si>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</si>
  <si>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UP.02.2.2.06.0264</t>
  </si>
  <si>
    <t>Siguran dom</t>
  </si>
  <si>
    <t>Centar za civilne inicijative Zagreb</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</si>
  <si>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</si>
  <si>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UP.02.2.2.06.0278</t>
  </si>
  <si>
    <t>Omogućimo socijalnu uključenost starijih osoba u općini Draž - briga za kvalitetan život osoba starije životne dobi</t>
  </si>
  <si>
    <t>Požeško-slavonska, Brodsko-posavska, Vukovarsko-srijemska, Osječko-baranjska</t>
  </si>
  <si>
    <t xml:space="preserve">Projekt "Omogućimo socijalnu uključenost starijih osoba u općini Draž -briga za kvalitetan život osoba starije životne dobi" kroz organizaciju dnevnih aktivnosti i psihološkog osnaživanja 75 osoba starijih od 65 godina s područja Općine Draž, osigurati će kvalitetniji život ciljane skupine, kao i njihovo uključivanje u zajednicu. Projektom se također zapošljava mobilni tim i uključuju volonteri koji će raditi s ciljanom skupinom kako bi ojačali postojeće OCD-ove, ali i ljudske resurse koji pomažu u brizi za kvalitetniji život osoba starije životne dobi. </t>
  </si>
  <si>
    <t>UP.02.2.2.06.0286</t>
  </si>
  <si>
    <t>Korakovci na usluzi - socijalno uključivanje djece s teškoćama i njihovih obitelji u zajednicu osiguravanjem kvalitetnih socijalnih usluga</t>
  </si>
  <si>
    <t>Udruga osoba s intelektualnim teškoćama i njihovih obitelji "Korak dalje" Daruvar</t>
  </si>
  <si>
    <t>Koprivničko-križevačka, Bjelovarsko-bilogorska</t>
  </si>
  <si>
    <t>Cilj projekta „Korakovci na usluzi - socijalno uključivanje djece s teškoćama u razvoju i njihovih obitelji u zajednicu osiguravanjem kvalitetnih socijalnih usluga" je, kako u samom nazivu stoji, povećanje mogućnosti za socijalno uključivanje ciljne skupine, djeca s TUR i članovi njihovih obitelji, u lokalnu zajednicu, provođenjem socijalnih usluga u partnerstvu s Centrom za odgoj i obrazovanje "Rudolf Steiner" Daruvar, Udrugom Maslačak Križevci i Gradom Daruvarom. Ciljne skupine bit će obuhvaćene programima pružanja psihosocijalne podrške, fizioterapije i terapijskog jahanja.</t>
  </si>
  <si>
    <t>UP.02.2.2.06.0288</t>
  </si>
  <si>
    <t>Živjeti s nama</t>
  </si>
  <si>
    <t>Sisačko-moslavačka, Brodsko-posavska, Osječko-baranjska</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</si>
  <si>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</si>
  <si>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UP.02.2.2.06.0290</t>
  </si>
  <si>
    <t>Pružamo više</t>
  </si>
  <si>
    <t>Sisačko-moslavačka, Karlovačka, Koprivničko-križevačka, Bjelovarsko-bilogorska</t>
  </si>
  <si>
    <t>Projektom „Pružamo više“ doprinosimo rješavanju problema socijalne isključenosti starijih osoba i članova njihovih obitelji širenjem socijalnih usluga u zajednici na području općina Hrvatska Dubica, Majur, Sunja i grad Hrv. Kostajnica te nedovoljnih kapaciteta stručnjaka koji rade s pripadnicima ciljanih skupina. Opći cilj projekta je doprinijeti povećanju socijalne uključenosti starijih osoba i članova njihovih obitelji širenjem socijalnih usluga u zajednici.</t>
  </si>
  <si>
    <t>UP.02.2.2.06.0303</t>
  </si>
  <si>
    <t>Zajedno sretni u starosti</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</si>
  <si>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</si>
  <si>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UP.02.2.2.06.0311</t>
  </si>
  <si>
    <t>Rijetke bolesti - čvrsta mreža podrške</t>
  </si>
  <si>
    <t>Krapinsko-zagorska, Virovitičko-podravska, Požeško-slavonska, Osječko-baranjska, Grad Zagreb</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</si>
  <si>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</si>
  <si>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UP.02.2.2.06.0322</t>
  </si>
  <si>
    <t>Putokaz</t>
  </si>
  <si>
    <t>Zagrebačka, Sisačko-moslavačka, Karlovačka, Koprivničko-križevačka, Vukovarsko-srijemska, Međimurska, Grad Zagreb, Zadarska</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</si>
  <si>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</si>
  <si>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UP.02.2.2.06.0325</t>
  </si>
  <si>
    <t>Zajedno do doma</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</si>
  <si>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</si>
  <si>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UP.02.2.2.06.0329</t>
  </si>
  <si>
    <t>Savjetom i razgovorom protiv nasilja i socijalne isključenosti</t>
  </si>
  <si>
    <t>B.a.B.e. Budi aktivna. Budi emancipiran.</t>
  </si>
  <si>
    <t>Sisačko-moslavačka, Vukovarsko-srijemska, Grad Zagreb</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</si>
  <si>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</si>
  <si>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UP.02.2.2.06.0332</t>
  </si>
  <si>
    <t>Socijalno uključivanje odraslih osoba s intelektualnim teškoćama kroz njihov aktivni doprinos društvu</t>
  </si>
  <si>
    <t>Korablja</t>
  </si>
  <si>
    <t>Krapinsko-zagorska, Sisačko-moslavačka, Bjelovarsko-bilogorska, Osječko-baranjska, Grad Zagreb</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</si>
  <si>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</si>
  <si>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UP.02.2.2.06.0333</t>
  </si>
  <si>
    <t>Širenje usluge uključivanja terapijskih pasa za djecu s teškoćama u razvoju</t>
  </si>
  <si>
    <t>Hrvatska udruga za školovanje pasa vodiča i mobilitet</t>
  </si>
  <si>
    <t>Krapinsko-zagorska, Osječko-baranjska, Vukovarsko-srijemska, Grad Zagreb, Primorsko-goranska, Istarska</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</si>
  <si>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</si>
  <si>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UP.02.2.2.06.0347</t>
  </si>
  <si>
    <t>Za bolji život - povećanje kvalitete života osoba s intelektualnim teškoćama kroz socijalnu uključenost</t>
  </si>
  <si>
    <t>Karlovačka, Osječko-baranjska, Vukovarsko-srijemska, Šibensko-kninska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</si>
  <si>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</si>
  <si>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UP.02.2.2.06.0352</t>
  </si>
  <si>
    <t>Centar stabilne podrške</t>
  </si>
  <si>
    <t>Međimurska udruga za ranu intervenciju u djetinstvu</t>
  </si>
  <si>
    <t>Koprivničko-križevačka, Bjelovarsko-bilogorska, Virovitičko-podravska, Međimurska</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</si>
  <si>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</si>
  <si>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UP.02.2.2.06.0357</t>
  </si>
  <si>
    <t>Projekt "Mi vas trebamo" za cilj ima djeci i mladima s problemima u ponašanju, djeci s teškoćama u razvoju, članovima njihovih obitelji i stručnjacima koji bi radili s pripadnicima ciljanih skupina omogućiti dostupnost i kvalitetu socijalnih usluga te osnažiti ulogu lokalne zajendice u procesima planiranja usluga na lokalnoj razini pružajući socijalne usluge. Projekt se kreće u tri smjera: angažiranje stručnjaka koji će raditi s pripadnicima ciljanih skupina, dodatno osposobljavanje stručnjaka te pružanje podrške i potpore krajnjim korisnicima.</t>
  </si>
  <si>
    <t>UP.02.2.2.06.0359</t>
  </si>
  <si>
    <t>Nismo sami</t>
  </si>
  <si>
    <t>Sisačko-moslavačka, Bjelovarsko-bilogorska, Požeško-slavonska, Brodsko-posavska</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</si>
  <si>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</si>
  <si>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UP.02.2.2.06.0362</t>
  </si>
  <si>
    <t>Novi put - razvoj inovativnog programa socijalnog uključivanja beskućnika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</si>
  <si>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</si>
  <si>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UP.02.2.2.06.0365</t>
  </si>
  <si>
    <t>Mreža pružatelja socijalnih usluga u zajednici</t>
  </si>
  <si>
    <t>Udruga "Igra" za pružanje rehabilitacijsko-edukacijske i psiho-socijalno-pedagoške pomoći</t>
  </si>
  <si>
    <t>Sisačko-moslavačka, Karlovačka, OsječKo-baranjska, Šibensko-kninska, Splitsko-dalmatinska</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</si>
  <si>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</si>
  <si>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UP.02.2.2.06.0373</t>
  </si>
  <si>
    <t>Deinstitucionalizacija usluga za osobe s problemima ovisnosti - Razvoj mreže socijalnih usluga</t>
  </si>
  <si>
    <t>Zagrebačka, Krapinsko-zagorska, Sisačko-moslavačka, Karlovačka, Požeško-slavonska, Osječko-baranjska, Grad Zagreb, Primorsko-goranska, Zadarska, Šibensko-kninska, Splitsko-dalmatinska, Istarska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</si>
  <si>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</si>
  <si>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UP.02.2.2.06.0374</t>
  </si>
  <si>
    <t>Socijalne usluge 65+</t>
  </si>
  <si>
    <t>Centar za socijalnu skrb Virovitica</t>
  </si>
  <si>
    <t>Karlovačka, Bjelovarsko-bilogorska, Virovitičko-podravska, Brodsko-posavska, Osječko-baranjska, Šibensko-kninska</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</si>
  <si>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</si>
  <si>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UP.02.2.2.06.0379</t>
  </si>
  <si>
    <t>More, more! (θάλαττα, θάλαττα)</t>
  </si>
  <si>
    <t>Bjelovarsko-bilogorska, Virovitičko-podravska, Požeško-slavonska, Primorsko-goranska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</si>
  <si>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</si>
  <si>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UP.02.2.2.06.0382</t>
  </si>
  <si>
    <t>Pruži ruku</t>
  </si>
  <si>
    <t>Krapinsko-zagorska, Koprivničko-križevačka, Požeško-slavonska, Osječko-baranjska, Međimurska</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</si>
  <si>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</si>
  <si>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UP.02.2.2.06.0386</t>
  </si>
  <si>
    <t>Zajedno brinemo o najranjivijima - socijalne usluge za starije na području 5 slavonskih županija</t>
  </si>
  <si>
    <t>Požeško-slavonska, Brodsko-posavska, Vukovarsko-srijemska, Osječko-baranjska, Virovitičko-podravska</t>
  </si>
  <si>
    <t>Zajedno brinemo o najranjivijima – socijalne usluge za starije na području 5 slavonskih županija. Ciljevi: 1. Povećati uključenost u društvo starijih osoba u riziku od socijalne isključenosti širenjem i unapređenjem usluge dnevnog boravka; 2. Ojačati kapacitete stručnjaka za razvoj usluga za starije osobe i osobe oboljele od Alzheimera i dr. oblika demencije. Nositelj projekta: HCK GDCK Valpovo. Partneri: Grad Valpovo, CZSS Valpovo, Udruga Memoria iz Osijeka i HCK GDCK Virovitica. Vrijeme provedbe: 2 godine.</t>
  </si>
  <si>
    <t>UP.02.2.2.06.0394</t>
  </si>
  <si>
    <t>Aktivna starost u Općini Viškovci</t>
  </si>
  <si>
    <t>Projektom "Aktivna starost u Općini Viškovci" kroz organizaciju dnevnih aktivnosti i psihološkog osnaživanja 80 starijih osoba od 65 godina s područja općine omogućit ćemo kvalitetniji život ciljane skupine, kao i njihovo uključivanje u zajednicu. Osim toga, kroz projekt ćemo zaposliti mobilni tim i uključiti 2 volontera koji će raditi s ciljanim skupinama kako bi ojačali postojeće OCD-ove, ali i ljudske resurse koji se bave ciljanom skupinom.</t>
  </si>
  <si>
    <t>UP.02.2.2.06.0401</t>
  </si>
  <si>
    <t>Program integracije slijepih osoba u društvo</t>
  </si>
  <si>
    <t>Krapinsko-zagorska, Karlovačka, Vukovarsko-srijemska, Ličko-senjska, Splitsko-dalmatinska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</si>
  <si>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</si>
  <si>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UP.02.2.2.06.0403</t>
  </si>
  <si>
    <t>Ne ovisnosti!</t>
  </si>
  <si>
    <t xml:space="preserve">Projektom "Ne ovisnosti!" razvit će se mreža novih usluga za osobe s problemom ovisnosti, kao što su Klub ovisnika o alkoholu i Klub ovisnika o kocki. Uz aktivan rad dva kluba za ovisnike, bit će organizirane i edukacije o prevenciji ovisnosti koje će se održavati u školi, čime će projektom biti obuhvaćena šira javnost, što će pomoći u jačanju svijesti lokalne zajednice o problemu ovisnosti. Educiranjem stručnjaka ojačat će se i stručni kapaciteti za rad s ciljnom skupinom. Projekt će se provoditi na području grada Novske i trajat će 24 mjeseca. </t>
  </si>
  <si>
    <t>UP.02.2.2.06.0404</t>
  </si>
  <si>
    <t>Dom izvan doma</t>
  </si>
  <si>
    <t>Sisačko-moslavačka, Bjelovarsko-bilogorska, Virovitičko-podravska, Požeško-slavonska, Brodsko-posavska, Izvan RH</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</si>
  <si>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</si>
  <si>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UP.02.2.2.06.0408</t>
  </si>
  <si>
    <t>SocNet za 5!</t>
  </si>
  <si>
    <t>Krapinsko-zagorska, Karlovačka, Koprivničko-križevačka, Grad Zagreb, Šibensko-kninska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</si>
  <si>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</si>
  <si>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UP.02.2.2.06.0411</t>
  </si>
  <si>
    <t>Uspostava mobilnih timova peer podrške u zajednici za osobe sa psihosocijalnim teškoćama</t>
  </si>
  <si>
    <t>Udruga Ludruga</t>
  </si>
  <si>
    <t>Zagrebačka, Karlovačka, Brodsko-posavska, Osječko-baranjska, Vukovarsko-srijemska, Grad Zagreb, Splitsko-dalmatinska, Dubrovačko-neretvanska</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</si>
  <si>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</si>
  <si>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UP.02.2.2.06.0427</t>
  </si>
  <si>
    <t>Potpuni u zajednici</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</si>
  <si>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</si>
  <si>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UP.02.2.2.06.0431</t>
  </si>
  <si>
    <t>Zakoračimo u život bez nasilja - unapređenje usluge psihološkog savjetovanja žrtava obiteljskog nasilja</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</si>
  <si>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</si>
  <si>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UP.02.2.2.06.0439</t>
  </si>
  <si>
    <t>Zajednički kroz život</t>
  </si>
  <si>
    <t>Centar za inkluziju i podršku u zajednici</t>
  </si>
  <si>
    <t>Karlovačka, Bjelovarsko-bilogorska, Brodsko-posavska, Osječko-baranjska, Vukovarsko-srijemska, Primorsko-goranska, Ličko-senjska, Istarska</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</si>
  <si>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</si>
  <si>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UP.02.2.2.06.0451</t>
  </si>
  <si>
    <t>PLAN - Planned Lifetime Assistance Network</t>
  </si>
  <si>
    <t>Karlovačka, Koprivničko-križevačka, Šibensko-kninska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</si>
  <si>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</si>
  <si>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UP.02.2.2.06.0455</t>
  </si>
  <si>
    <t>PONOS - Podrška Održivoj Neformalnoj Obiteljskoj Skrbi</t>
  </si>
  <si>
    <t>ŠKŽ karakterizira starenje stanovništva, a s tim vezano i povećan broj osoba koje boluju od Alzheimera te demencije. ŠKŽ je druga županija u RH po broju oboljelih od ovih bolesti. Nedostatak izvaninstitucionalnih usluga uzrokuju socijalnu isključenost i rizik od siromaštva oboljelih i članova njihovih obitelji. Cilj projekta je unaprijediti socijalnu uključenost 40 starih dementnih osoba i min. 40 članova njihovih obitelji kroz: razvoj inovativnih socijalnih usluga, organiziranje javne kampanje u cilju senzibiliziranja javnosti te kroz edukaciju 20 stručnjaka za rad s dementnim osobama.</t>
  </si>
  <si>
    <t>UP.02.2.2.06.0460</t>
  </si>
  <si>
    <t>Podrška po mjeri korisnika</t>
  </si>
  <si>
    <t>Dom za odrasle osobe Vila Maria</t>
  </si>
  <si>
    <t>Krapinsko-zagorska, Požeško-slavonska, Brodsko-posavska, Istarska</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</si>
  <si>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</si>
  <si>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UP.02.2.2.06.0473</t>
  </si>
  <si>
    <t>Centar za razvoj djece i mladih</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</si>
  <si>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</si>
  <si>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UP.02.2.2.06.0475</t>
  </si>
  <si>
    <t>Socijalno uključivanje 65+</t>
  </si>
  <si>
    <t>Krapinsko-zagorska, Požeško-slavonska, Brodsko-posavska, Osječko-baranjska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</si>
  <si>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</si>
  <si>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UP.02.2.2.06.0476</t>
  </si>
  <si>
    <t>Ambasadori dobročinstva</t>
  </si>
  <si>
    <t>Palijativni tim LiPa</t>
  </si>
  <si>
    <t>Sisačko-moslavačka, Bjelovarsko-bilogorska, Požeško-slavonska</t>
  </si>
  <si>
    <t xml:space="preserve">Projektom se poboljšava dostupnost vaninstitucionalnih usluga na području zapadne Slavonije starijim osobama, a osobito oboljelima od Alzheimerove i drugih demencija. Skrb se provodi u okviru obitelji kojima se pruža psihosocijalna pomoć i edukacija putem mobilnih timova, čime se smanjuje patnja korisnika te umanjuje utjecaj stresa na članove obitelji. Mobilni timovi sastavljeni su od educiranih profesionalaca i volontera Palijativnog tima LiPa. Isti se educiraju u svrhu kvalitetnog i učinkovitog pružanja usluga krajnjim korisnicima. </t>
  </si>
  <si>
    <t>UP.02.2.2.06.0478</t>
  </si>
  <si>
    <t>Putujući dnevni boravak za osobe starije životne dobi</t>
  </si>
  <si>
    <t>Bjelovarsko-bilogorska, Požeško-slavonska, Brodsko-posavska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</si>
  <si>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</si>
  <si>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UP.02.2.2.06.0484</t>
  </si>
  <si>
    <t>Nakon traume - osnaživanje zajednice</t>
  </si>
  <si>
    <t>Hrabri telefon</t>
  </si>
  <si>
    <t>Zagrebačka, Koprivničko-križevačka, Bjelovarsko-bilogorska, Grad Zagreb</t>
  </si>
  <si>
    <t>Projekt „Nakon traume – osnaživanje zajednice“ kreiran je sa svrhom stvaranja podržavajuće i poticajne okoline nužne za zdravo odrastanje djece i mladih bez odgovarajuće roditeljske skrbi. Razvojem učinkovitih i specijaliziranih programa pomoći za udomitelje te djecu i mlade u integraciji traumatskih iskustava te direktnim uključivanjem centara za socijalnu skrb u osmišljavanje, provedbu i evaluaciju svih planiranih aktivnosti nadopunjujemo postojeći sustav socijalnih usluga te direktno unaprjeđujemo njegovu kvalitetu.</t>
  </si>
  <si>
    <t>UP.02.2.2.07.0001</t>
  </si>
  <si>
    <t>Jačanje kapaciteta stručnjaka koji pružaju psihosocijalnu skrb za hrvatske branitelje i stradalnike Domovinskog rata - Faza 1</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</si>
  <si>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</si>
  <si>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UP.02.2.2.08.0001</t>
  </si>
  <si>
    <t>Unaprjeđenje usluga za djecu u sustavu ranog i predškolskog odgoja i obrazovanja</t>
  </si>
  <si>
    <t>Ispunimo njihov dan</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</si>
  <si>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</si>
  <si>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UP.02.2.2.08.0003</t>
  </si>
  <si>
    <t>Nove inkluzivne usluge za učenje, rad i rast u lokalnoj zajednici</t>
  </si>
  <si>
    <t>Općina Gornji Kneginec</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</si>
  <si>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</si>
  <si>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UP.02.2.2.08.0004</t>
  </si>
  <si>
    <t>Plan za sretan dan</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</si>
  <si>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</si>
  <si>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UP.02.2.2.08.0005</t>
  </si>
  <si>
    <t>Poslijepodnevni rad Dječjeg vrtića Cvrčak Virovitica</t>
  </si>
  <si>
    <t>Dječji vrtić Cvrčak, Virovitica</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</si>
  <si>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</si>
  <si>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UP.02.2.2.08.0006</t>
  </si>
  <si>
    <t>Pčelicino novo ruho - Unaprjeđenje usluga za djecu u sustavu ranog i predškolskog odgoja i obrazovanja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</si>
  <si>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</si>
  <si>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UP.02.2.2.08.0007</t>
  </si>
  <si>
    <t>Zujimo cijeli dan: program smjenskog rada u DV Košnica</t>
  </si>
  <si>
    <t>Dječji vrtić Košnica, Zagreb</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</si>
  <si>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</si>
  <si>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UP.02.2.2.08.0008</t>
  </si>
  <si>
    <t>Druga smjena - ispunjenije djetinjstvo</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</si>
  <si>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</si>
  <si>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UP.02.2.2.08.0009</t>
  </si>
  <si>
    <t>Unaprjeđenje usluga ranog i predškolskog odgoja i obrazovanja Montessori dječjeg vrtića Mali cvijetak u Splitu</t>
  </si>
  <si>
    <t>Montessori dječji vrtić Mali cvijetak, Split</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</si>
  <si>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</si>
  <si>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UP.02.2.2.08.0010</t>
  </si>
  <si>
    <t>Unaprjeđenje usluga ranog i predškolskog odgoja i obrazovanja DV Mala Sirena na području Grada Solina i Općine Klis</t>
  </si>
  <si>
    <t>Dječji vrtić Mala sirena, Solin</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</si>
  <si>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</si>
  <si>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UP.02.2.2.08.0011</t>
  </si>
  <si>
    <t>Kastafski vrtić - cjelodnevni rad</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</si>
  <si>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</si>
  <si>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UP.02.2.2.08.0012</t>
  </si>
  <si>
    <t>Unaprjeđenje usluga ranog i predškolskog odgoja i obrazovanja DV Cvrčak na području najmlađeg grada u RH - Grada Solina te Općina Klis, Muć i Dugopolje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</si>
  <si>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</si>
  <si>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UP.02.2.2.08.0013</t>
  </si>
  <si>
    <t>GRADAC za mlade obitelji</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</si>
  <si>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</si>
  <si>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UP.02.2.2.08.0014</t>
  </si>
  <si>
    <t>Unaprjeđenje usluga u dječjem vrtiću općine Primošten</t>
  </si>
  <si>
    <t>Dječji vrtić Općine, Primošten</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</si>
  <si>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</si>
  <si>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UP.02.2.2.08.0015</t>
  </si>
  <si>
    <t>Vrtić po mjeri suvremene obitelji 1</t>
  </si>
  <si>
    <t>Dječji vrtić Radost, Split</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</si>
  <si>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</si>
  <si>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UP.02.2.2.08.0016</t>
  </si>
  <si>
    <t>Vrtić po mjeri suvremene obitelji 2</t>
  </si>
  <si>
    <t>Grad Split, Dječji vrtić Cvit Mediterana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</si>
  <si>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</si>
  <si>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UP.02.2.2.08.0017</t>
  </si>
  <si>
    <t>KidNet - Unaprjeđenje mreže usluga u sustavu dječjih vrtića Čarobni pianino</t>
  </si>
  <si>
    <t>Dječji vrtić Čarobni pianino, Split</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</si>
  <si>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</si>
  <si>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UP.02.2.2.08.0018</t>
  </si>
  <si>
    <t>I poslijepodne u vrtiću!</t>
  </si>
  <si>
    <t>Općina Velika</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</si>
  <si>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</si>
  <si>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UP.02.2.2.08.0019</t>
  </si>
  <si>
    <t>Maslačak za sve</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</si>
  <si>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</si>
  <si>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UP.02.2.2.08.0020</t>
  </si>
  <si>
    <t>Za skladnije i ugodnije predškolske dane u Dječjem vrtiću Metković</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</si>
  <si>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</si>
  <si>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UP.02.2.2.08.0021</t>
  </si>
  <si>
    <t>Ti i ja zajedno!</t>
  </si>
  <si>
    <t>Dječji vrtić Naša radost, Pregrada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</si>
  <si>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</si>
  <si>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UP.02.2.2.08.0022</t>
  </si>
  <si>
    <t>Za čazmanske mališane zajedno</t>
  </si>
  <si>
    <t>Dječji vrtić Pčelica, Čazma</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</si>
  <si>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</si>
  <si>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UP.02.2.2.08.0023</t>
  </si>
  <si>
    <t>Požeški limači</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</si>
  <si>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</si>
  <si>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UP.02.2.2.08.0024</t>
  </si>
  <si>
    <t>Dječji vrtić Trogir-partner obitelji</t>
  </si>
  <si>
    <t>Dječji vrtić Trogir</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</si>
  <si>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</si>
  <si>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UP.02.2.2.08.0025</t>
  </si>
  <si>
    <t>Budi mi prijatelj cijeli dan!</t>
  </si>
  <si>
    <t>Dječji vrtić Blažena Hozana</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</si>
  <si>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</si>
  <si>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UP.02.2.2.08.0026</t>
  </si>
  <si>
    <t>ZVONCE za obitelj je najbolji prijatelj!</t>
  </si>
  <si>
    <t>Dječji vrtić Biokovsko zvonce, Makarska</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</si>
  <si>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</si>
  <si>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UP.02.2.2.08.0027</t>
  </si>
  <si>
    <t>Unaprjeđenje usluga za djecu u Dječjem vrtiću 101 dalmatinac</t>
  </si>
  <si>
    <t>Dječji vrtić 101 dalmatinac, Nova Vas</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</si>
  <si>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</si>
  <si>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UP.02.2.2.08.0028</t>
  </si>
  <si>
    <t>Za obitelj</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</si>
  <si>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</si>
  <si>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UP.02.2.2.08.0029</t>
  </si>
  <si>
    <t>Vrtići po želji roditelja</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</si>
  <si>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</si>
  <si>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UP.02.2.2.08.0030</t>
  </si>
  <si>
    <t>Unaprjeđenje usluga za djecu - Dječji vrtić Mudre glavice</t>
  </si>
  <si>
    <t>Dječji vrtić Mudre glavice, Zagreb</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</si>
  <si>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</si>
  <si>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UP.02.2.2.08.0031</t>
  </si>
  <si>
    <t>DV Mrvica Supetar - proširenje usluga boravka vrtićke djece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</si>
  <si>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</si>
  <si>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UP.02.2.2.08.0032</t>
  </si>
  <si>
    <t>Vrijeme nije breme</t>
  </si>
  <si>
    <t>Dječji vrtić Nemo, Zagreb</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</si>
  <si>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</si>
  <si>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UP.02.2.2.08.0033</t>
  </si>
  <si>
    <t>Dobar dan vrtiću!</t>
  </si>
  <si>
    <t>Općina Ivanska</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</si>
  <si>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</si>
  <si>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UP.02.2.2.08.0034</t>
  </si>
  <si>
    <t>Veliko srce</t>
  </si>
  <si>
    <t>Dječji vrtić Tamaris, Vodice</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</si>
  <si>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</si>
  <si>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UP.02.2.2.08.0035</t>
  </si>
  <si>
    <t>Unaprjeđenje usluga ranog i predškolskog odgoja i obrazovanja Dječjeg vrtića Disneyland u Splitu</t>
  </si>
  <si>
    <t>Dječji vrtić Disneyland, Split</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</si>
  <si>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</si>
  <si>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UP.02.2.2.08.0036</t>
  </si>
  <si>
    <t>Vrtić za svaku obitelj</t>
  </si>
  <si>
    <t>Dječji vrtić Gustav Krklec, Krapina</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</si>
  <si>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</si>
  <si>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UP.02.2.2.08.0037</t>
  </si>
  <si>
    <t>Smjehuljica - moj drugi dom</t>
  </si>
  <si>
    <t>Dječji vrtić Smjehuljica, Ludbreg</t>
  </si>
  <si>
    <t>Varaždinska, Grad Zagreb</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</si>
  <si>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</si>
  <si>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UP.02.2.2.08.0038</t>
  </si>
  <si>
    <t>Nove usluge dječjih vrtića Duda i Ježić</t>
  </si>
  <si>
    <t>Dječji vrtić Duda, Hrastovljan</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</si>
  <si>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</si>
  <si>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UP.02.2.2.08.0039</t>
  </si>
  <si>
    <t>Unaprjeđenje kvalitete predškolskog odgoja i obrazovanja u Karlovcu</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</si>
  <si>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</si>
  <si>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UP.02.2.2.08.0040</t>
  </si>
  <si>
    <t>Dječji vrtić Ploče djeci i roditeljima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</si>
  <si>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</si>
  <si>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UP.02.2.2.08.0041</t>
  </si>
  <si>
    <t>I ti imaš razloga za Osmijeh</t>
  </si>
  <si>
    <t>Dječji vrtić Osmijeh, Šibenik</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</si>
  <si>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</si>
  <si>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UP.02.2.2.08.0042</t>
  </si>
  <si>
    <t>Ustrojstvo smjenskog, te razvoj novih programa u Dječjem vrtiću Sunce</t>
  </si>
  <si>
    <t>Dječji vrtić Sunce, Šibenik</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</si>
  <si>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</si>
  <si>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UP.02.2.2.08.0043</t>
  </si>
  <si>
    <t>Odrastimo sretno u poticajnom okruženju</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</si>
  <si>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</si>
  <si>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UP.02.2.2.08.0044</t>
  </si>
  <si>
    <t>Unaprjeđenje usluga Dječjeg vrtića ČIGRA</t>
  </si>
  <si>
    <t>Dječji vrtić Čigra, Zagreb</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</si>
  <si>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</si>
  <si>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UP.02.2.2.08.0045</t>
  </si>
  <si>
    <t>Maslačak ispunjava želje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</si>
  <si>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</si>
  <si>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UP.02.2.2.08.0046</t>
  </si>
  <si>
    <t>Vrtić po Vašoj mjeri!</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</si>
  <si>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</si>
  <si>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UP.02.2.2.08.0047</t>
  </si>
  <si>
    <t>Svi u vrtić!</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</si>
  <si>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</si>
  <si>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UP.02.2.2.08.0048</t>
  </si>
  <si>
    <t>Igraonica sreće</t>
  </si>
  <si>
    <t>Dječji vrtić Potočnica, Pitomača</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</si>
  <si>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</si>
  <si>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UP.02.2.2.08.0050</t>
  </si>
  <si>
    <t>Malim koracima do sretnog djetinjstva</t>
  </si>
  <si>
    <t>Dječji vrtić Buba Mara, Čabar</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</si>
  <si>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</si>
  <si>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UP.02.2.2.08.0051</t>
  </si>
  <si>
    <t>Vrtić po mjeri djece i roditelja</t>
  </si>
  <si>
    <t>Dječji vrtić Cvrčak i mrav, Tribalj</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</si>
  <si>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</si>
  <si>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UP.02.2.2.08.0052</t>
  </si>
  <si>
    <t>Uspostava novih usluga i jačanje kapaciteta dječjeg vrtića na području općine Blato</t>
  </si>
  <si>
    <t>Općina Blato</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</si>
  <si>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</si>
  <si>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UP.02.2.2.08.0053</t>
  </si>
  <si>
    <t>RIBICA - Unaprjeđenje usluga za djecu u sustavu ranog i predškolskog odgoja i obrazovanja</t>
  </si>
  <si>
    <t>UP.02.2.2.08.0054</t>
  </si>
  <si>
    <t>Mreža ZaDar - mreža inovativnih vrtića po mjeri djece i roditelja</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</si>
  <si>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</si>
  <si>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UP.02.2.2.08.0055</t>
  </si>
  <si>
    <t>Dajmo djeci budućnost</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</si>
  <si>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</si>
  <si>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UP.02.2.2.08.0056</t>
  </si>
  <si>
    <t>Prilagođavanje potrebama roditelja djece rane i predškolske dobi općine Luka uvođenjem poslijepodnevnog rada Dječjeg vrtića Smokvica</t>
  </si>
  <si>
    <t>Dječji vrtić Smokvica, Pojatno</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</si>
  <si>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</si>
  <si>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UP.02.2.2.08.0057</t>
  </si>
  <si>
    <t>Produljeni boravak Bistrac</t>
  </si>
  <si>
    <t>Dječji vrtić Bistrac, Ogulin</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</si>
  <si>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</si>
  <si>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UP.02.2.2.08.0058</t>
  </si>
  <si>
    <t>Maslačak - prijatelj djece</t>
  </si>
  <si>
    <t>Dječji vrtić Maslačak, Belišće</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</si>
  <si>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</si>
  <si>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UP.02.2.2.08.0060</t>
  </si>
  <si>
    <t>Grad ZA djecu - poboljšanje usluga i uvjeta za djecu u sustavu ranog i predškolskog odgoja i obrazovanja na području grada Dubrovnika</t>
  </si>
  <si>
    <t>Grad Dubrovnik</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</si>
  <si>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</si>
  <si>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UP.02.2.2.08.0061</t>
  </si>
  <si>
    <t>Vrtić po mjeri djeteta i roditelja - Osiguravanje usklađivanja privatnog i poslovnog života kroz organizaciju poslijepodnevnog rada vrtića</t>
  </si>
  <si>
    <t>Dječji vrtić Čarobna kućica, Zagreb</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</si>
  <si>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</si>
  <si>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UP.02.2.2.08.0062</t>
  </si>
  <si>
    <t>Dječji vrtić Opatija - suvremeni vrtić za suvremenu obitelj</t>
  </si>
  <si>
    <t>Dječji vrtić Opatija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</si>
  <si>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</si>
  <si>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UP.02.2.2.08.0063</t>
  </si>
  <si>
    <t>Dječji vrtić Matulji - mjesto cjelovitog razvoja djeteta</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</si>
  <si>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</si>
  <si>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UP.02.2.2.08.0064</t>
  </si>
  <si>
    <t>Dječji vrtić za skladniji obiteljski život i kvalitetniji razvoj djeteta</t>
  </si>
  <si>
    <t>Dječji vrtić Dobro drvo, Zagreb</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</si>
  <si>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</si>
  <si>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UP.02.2.2.08.0065</t>
  </si>
  <si>
    <t>Otvorimo Južna vrata Lijepe naše</t>
  </si>
  <si>
    <t>Općina Konavle</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</si>
  <si>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</si>
  <si>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UP.02.2.2.08.0066</t>
  </si>
  <si>
    <t>Unaprjeđenje usluga za djecu u sustavu ranog i predškolskog odgoja i obrazovanja u Općini Selca</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</si>
  <si>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</si>
  <si>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UP.02.2.2.08.0067</t>
  </si>
  <si>
    <t>DV "Sardelice" Stari Grad - proširenje usluga boravka vrtićke djece</t>
  </si>
  <si>
    <t>Dječji vrtić Sardelice, Stari Grad</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</si>
  <si>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</si>
  <si>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UP.02.2.2.08.0068</t>
  </si>
  <si>
    <t>Svjetlucavim svijetom u preokret</t>
  </si>
  <si>
    <t>Dječji vrtić Titti, Pula</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</si>
  <si>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</si>
  <si>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UP.02.2.2.08.0069</t>
  </si>
  <si>
    <t>Radost za radost</t>
  </si>
  <si>
    <t>Grad Crikvenica</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</si>
  <si>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</si>
  <si>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UP.02.2.2.08.0070</t>
  </si>
  <si>
    <t>Popodne u vrtiću</t>
  </si>
  <si>
    <t>Grad Klanjec</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</si>
  <si>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</si>
  <si>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UP.02.2.2.08.0072</t>
  </si>
  <si>
    <t>Unaprjeđenje usluga za djecu u sustavu ranog i predškolskog odgoja i obrazovanja dječjeg vrtića općine Župa Dubrovačka</t>
  </si>
  <si>
    <t>Dječji vrtić "Župa dubrovačka"</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</si>
  <si>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</si>
  <si>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UP.02.2.2.09.0001</t>
  </si>
  <si>
    <t>Razvoj usluge osobne asistencije za osobe s invaliditetom - faza II</t>
  </si>
  <si>
    <t>Pružanje usluge tumača/prevoditelja hrvatskog znakovnog jezika za gluhe i nagluhe osobe - faza II</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</si>
  <si>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</si>
  <si>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UP.02.2.2.09.0002</t>
  </si>
  <si>
    <t>Društvo jednakih mogućnosti</t>
  </si>
  <si>
    <t>Projekt Društvo jednakih mogućnosti za cilj ima povećati socijalnu uključenost i kvalitetu života za 35 osoba oštećena sluha s područja zapadne Slavonije, kroz pružanje usluge stručnih komunikacijskih posrednika za gluhe osobe.</t>
  </si>
  <si>
    <t>UP.02.2.2.09.0003</t>
  </si>
  <si>
    <t>Širenje dostupnosti usluge tumača znakovnog jezika</t>
  </si>
  <si>
    <t>Hrvatsko društvo prevoditelja znakovnog jezika za gluhe</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</si>
  <si>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</si>
  <si>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UP.02.2.2.09.0004</t>
  </si>
  <si>
    <t>Osobni asistenti Split 2</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</si>
  <si>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</si>
  <si>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UP.02.2.2.09.0005</t>
  </si>
  <si>
    <t>Tvoja ruka vodi me dalje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</si>
  <si>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</si>
  <si>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UP.02.2.2.09.0006</t>
  </si>
  <si>
    <t>Pružanje usluge osobne asistencije osobama oštećena sluha</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</si>
  <si>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</si>
  <si>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UP.02.2.2.09.0007</t>
  </si>
  <si>
    <t>Uključivanje gluhih i nagluhih osoba u zajednicu - vol.2</t>
  </si>
  <si>
    <t>Zagrebačka, Krapinsko-zagorska, Koprivničko-križevačka, Grad Zagreb</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</si>
  <si>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</si>
  <si>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UP.02.2.2.09.0008</t>
  </si>
  <si>
    <t>Tumač/prevoditelj za osobe oštećena sluha OBŽ</t>
  </si>
  <si>
    <t>Osječki športski savez gluhih</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</si>
  <si>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</si>
  <si>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UP.02.2.2.09.0009</t>
  </si>
  <si>
    <t>U svijetu tišine gluhih osoba!</t>
  </si>
  <si>
    <t>Cilj projekta je osigurati komunikacijskog posrednika za 20 gluhih osoba na području Osječko-baranjske županije kako bi došlo do veće socijalne uključenosti i podizanja kvalitete života osoba oštećena sluha.</t>
  </si>
  <si>
    <t>UP.02.2.2.09.0010</t>
  </si>
  <si>
    <t>Osiguravanje usluge osobne asistencije za korisnike Udruge "Prijatelj" 2 - Omiš</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</si>
  <si>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</si>
  <si>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UP.02.2.2.09.0012</t>
  </si>
  <si>
    <t>Siguran korak</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</si>
  <si>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</si>
  <si>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UP.02.2.2.09.0014</t>
  </si>
  <si>
    <t>Razbijanje komunikacijskih prepreka</t>
  </si>
  <si>
    <t>Hrvatski sportski savez gluhih</t>
  </si>
  <si>
    <t>Projekt osigurava socijalnu uslugu tumača/prevoditelja za 20 osoba oštećena sluha na razdoblje od dvije godine. Provedbom aktivnosti projekta povećat će se kvaliteta života za gluhe i nagluhe osobe, te ojačati društvena zajednica kojoj oni pripadaju.</t>
  </si>
  <si>
    <t>UP.02.2.2.09.0015</t>
  </si>
  <si>
    <t>Povećanje kvalitete života gluhih i nagluhih osoba pružanjem usluge tumačenja/prevođenja - faza 2</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</si>
  <si>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</si>
  <si>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UP.02.2.2.09.0018</t>
  </si>
  <si>
    <t>Zajedno u život II - Pružanje usluge osobne asistencije za osobe s invaliditetom</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</si>
  <si>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</si>
  <si>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UP.02.2.2.09.0019</t>
  </si>
  <si>
    <t>Osobna asistencija, dobitna kombinacija</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</si>
  <si>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</si>
  <si>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UP.02.2.2.09.0020</t>
  </si>
  <si>
    <t>Osobni asistent za oboljele od multiple skleroze Zadarske županije III</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</si>
  <si>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</si>
  <si>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UP.02.2.2.09.0021</t>
  </si>
  <si>
    <t>Za bolji život II - pružanje usluge videćeg pratitelja osobama sa oštećenjem vida</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</si>
  <si>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</si>
  <si>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UP.02.2.2.09.0022</t>
  </si>
  <si>
    <t>Podrška za bolji i kvalitetniji život</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</si>
  <si>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</si>
  <si>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UP.02.2.2.09.0023</t>
  </si>
  <si>
    <t>Videća asistencija, od izoliranosti prevencija</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</si>
  <si>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</si>
  <si>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UP.02.2.2.09.0024</t>
  </si>
  <si>
    <t>Povedi me u Novi život</t>
  </si>
  <si>
    <t>Dramski studio slijepih i slabovidnih "Novi život"</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</si>
  <si>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</si>
  <si>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UP.02.2.2.09.0025</t>
  </si>
  <si>
    <t>Usluga osobne asistencije za kvalitetniji život osoba s invaliditetom</t>
  </si>
  <si>
    <t>Mogućnost smještanja u organizirane oblike skrbi-institucije zbog preopterećnosti obitelji. pruža usluge svakodnevne njege skrbi te asistencije pri obavljanju svakodnevnih aktivnosti</t>
  </si>
  <si>
    <t>UP.02.2.2.09.0026</t>
  </si>
  <si>
    <t>Projektom se doprinosi proširenju i razvoju usluge osobne asistencije. Kroz projekt će se zaposliti 11 osobnih asistenata na pola radnog vremena, 1 administrator te 1 osoba kao voditeljica projekta te koordinator rada osobnih asistenata.</t>
  </si>
  <si>
    <t>UP.02.2.2.09.0027</t>
  </si>
  <si>
    <t>Osobni asistent - podrška samostalnom življenju osobama s multiplom sklerozom 3</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</si>
  <si>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</si>
  <si>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Grad Zagreb, Splitsko-dalmatinska</t>
  </si>
  <si>
    <t>UP.02.2.2.09.0029</t>
  </si>
  <si>
    <t>Pomozi mi danas za bolje sutra</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</si>
  <si>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</si>
  <si>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UP.02.2.2.09.0030</t>
  </si>
  <si>
    <t>Pružanje usluge osobne asistencije osobama s intelektualnim teškoćama u Koprivničko-križevačkoj županiji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</si>
  <si>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</si>
  <si>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UP.02.2.2.09.0031</t>
  </si>
  <si>
    <t>AssistentOS II</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</si>
  <si>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</si>
  <si>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UP.02.2.2.09.0032</t>
  </si>
  <si>
    <t>Ispunjen život osoba s invaliditetom uz osobnu asistenciju</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</si>
  <si>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</si>
  <si>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UP.02.2.2.09.0033</t>
  </si>
  <si>
    <t>Širenje usluge osobne asistencije 2</t>
  </si>
  <si>
    <t>Projekt doprinosi unaprjeđenju kvalitete života, socijalnog uključivanja u zajednicu i ostanak u svojoj obitelji u njima poznatom okruženju. Zapošljavanjem osobnih asistenata na pola radnog vremena doprinosi se zapošljavanju i smanjenju siromaštva</t>
  </si>
  <si>
    <t>UP.02.2.2.09.0034</t>
  </si>
  <si>
    <t>USLUGA OSOBNE ASISTENCIJE OMIŠ - IMOTSKI</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</si>
  <si>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</si>
  <si>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UP.02.2.2.09.0035</t>
  </si>
  <si>
    <t>Osobni asistent - FAZA 2</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</si>
  <si>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</si>
  <si>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UP.02.2.2.09.0036</t>
  </si>
  <si>
    <t>Izazovnije - kontinuirana podrška slijepim osobama u Međimurskoj županiji</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</si>
  <si>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</si>
  <si>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UP.02.2.2.09.0038</t>
  </si>
  <si>
    <t>Samostalan život osoba s invaliditetom uz pomoć osobnih asistenata</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</si>
  <si>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</si>
  <si>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UP.02.2.2.09.0039</t>
  </si>
  <si>
    <t>Za bolji život III</t>
  </si>
  <si>
    <t>Koprivničko-križevačka, Međimurska</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</si>
  <si>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</si>
  <si>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UP.02.2.2.09.0040</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</si>
  <si>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</si>
  <si>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UP.02.2.2.09.0042</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</si>
  <si>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</si>
  <si>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UP.02.2.2.09.0043</t>
  </si>
  <si>
    <t>Posve osobno: unaprjeđenje kvalitete života osoba sa invaliditetom kroz razvoj usluge osobne asistencije</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</si>
  <si>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</si>
  <si>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UP.02.2.2.09.0044</t>
  </si>
  <si>
    <t>Osvijetlimo im put</t>
  </si>
  <si>
    <t>Udruga slijepih Bjelovar</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</si>
  <si>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</si>
  <si>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UP.02.2.2.09.0045</t>
  </si>
  <si>
    <t>OAZA - Osobni Asistenti ZAgorje</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</si>
  <si>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</si>
  <si>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UP.02.2.2.09.0046</t>
  </si>
  <si>
    <t>Osobnom asistencijom do socijalne uključenosti</t>
  </si>
  <si>
    <t>Zadarska, Šibensko-kninska, Splitsko-dalmatinska, Dubrovačko-neretvanska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</si>
  <si>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</si>
  <si>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UP.02.2.2.09.0047</t>
  </si>
  <si>
    <t>Osobni asistent za kvalitetniji život - II</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</si>
  <si>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</si>
  <si>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UP.02.2.2.09.0048</t>
  </si>
  <si>
    <t>Razvojem usluge osobne asistencije do kvalitetnijeg života II</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</si>
  <si>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</si>
  <si>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UP.02.2.2.09.0049</t>
  </si>
  <si>
    <t>Osobna asistencija za osobe s invaliditetom</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</si>
  <si>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</si>
  <si>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UP.02.2.2.09.0051</t>
  </si>
  <si>
    <t>Lakše kroz život uz osobnog asistenta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</si>
  <si>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</si>
  <si>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UP.02.2.2.09.0052</t>
  </si>
  <si>
    <t>Razvoj OA faza II Virovitica</t>
  </si>
  <si>
    <t>Zagrebačka, Virovitičko-podravska</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</si>
  <si>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</si>
  <si>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UP.02.2.2.09.0053</t>
  </si>
  <si>
    <t>Osiguravanje usluge osobne asistencije osobama s najtežom vrstom i stupnjem invaliditeta te osobama s intelektualnim i mentalnim oštećenjima i njihovim obiteljima na području Šibensko-kninske županije III</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</si>
  <si>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</si>
  <si>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UP.02.2.2.09.0054</t>
  </si>
  <si>
    <t>Hrvatski savez udruga cerebralne i dječje paralize</t>
  </si>
  <si>
    <t>Ovaj projekt obuhvaća osiguravanje usluga osobnih asistenata za 5 osoba s najtežom vrstom i stupnjem invaliditeta, osobama s cerebralnom i dječjom paralizom.</t>
  </si>
  <si>
    <t>UP.02.2.2.09.0055</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</si>
  <si>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</si>
  <si>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UP.02.2.2.09.0056</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</si>
  <si>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</si>
  <si>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UP.02.2.2.09.0057</t>
  </si>
  <si>
    <t>Olakšajmo život osobama s invaliditetom</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</si>
  <si>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</si>
  <si>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UP.02.2.2.09.0058</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</si>
  <si>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</si>
  <si>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</si>
  <si>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UP.02.2.2.09.0059</t>
  </si>
  <si>
    <t>Usluga osobne asistencije</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</si>
  <si>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</si>
  <si>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UP.02.2.2.09.0060</t>
  </si>
  <si>
    <t>Osobni asistent - Faza 2</t>
  </si>
  <si>
    <t>Udruga osoba s invaliditetom Trilj</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</si>
  <si>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</si>
  <si>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UP.02.2.2.09.0061</t>
  </si>
  <si>
    <t>Usluga osobne asistencije - faza II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</si>
  <si>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</si>
  <si>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UP.02.2.2.09.0062</t>
  </si>
  <si>
    <t>Uz tebe sam 2019.</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</si>
  <si>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</si>
  <si>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UP.02.2.2.09.0063</t>
  </si>
  <si>
    <t>Usluga osobne asistencije za osobe s multiplom sklerozom u Zagrebačkoj županiji</t>
  </si>
  <si>
    <t xml:space="preserve">Društvo multiple skleroze Zagrebačke županije </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</si>
  <si>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</si>
  <si>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UP.02.2.2.09.0064</t>
  </si>
  <si>
    <t>Osobna asistencija moja je frekvencija! 3.0.</t>
  </si>
  <si>
    <t>Zagrebačka, Varaždinska, Grad Zagreb, Primorsko-goranska, Zadarska</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</si>
  <si>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</si>
  <si>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UP.02.2.2.09.0065</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</si>
  <si>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</si>
  <si>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</si>
  <si>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UP.02.2.2.09.0066</t>
  </si>
  <si>
    <t>Kao prijatelji 2</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</si>
  <si>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</si>
  <si>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UP.02.2.2.09.0067</t>
  </si>
  <si>
    <t>Usluga osobne asistencije za osobe s intelektualnim teškoćama i invaliditetom Slavonski Brod</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</si>
  <si>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</si>
  <si>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UP.02.2.2.09.0068</t>
  </si>
  <si>
    <t>Svaki dan uz OA olakšan 3</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</si>
  <si>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</si>
  <si>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UP.02.2.2.09.0069</t>
  </si>
  <si>
    <t>Korak ka kvalitetnijem životu</t>
  </si>
  <si>
    <t>Bjelovarsko-bilogorska, Virovitičko-podravska, Vukovarsko-srijemska</t>
  </si>
  <si>
    <t>Projektom će se ostvariti zajednički interes i cilj koji će pridonijeti povećanju kvalitete života i socijalne uključenosti osobama s najtežom vrstom i stupnjem invaliditeta.</t>
  </si>
  <si>
    <t>UP.02.2.2.09.0071</t>
  </si>
  <si>
    <t>Moj asistent III</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</si>
  <si>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</si>
  <si>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UP.02.2.2.09.0072</t>
  </si>
  <si>
    <t>Usluga osobne asistencije za osobe s cerebralnom paralizom - faza II</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</si>
  <si>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</si>
  <si>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UP.02.2.2.09.0073</t>
  </si>
  <si>
    <t>Usluga osobne asistencije za osobe s intelektualnim i/ili mentalnim teškoćama u Istri</t>
  </si>
  <si>
    <t>Udruga osoba s intelektualnim teškoćama Istre</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</si>
  <si>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</si>
  <si>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UP.02.2.2.09.0074</t>
  </si>
  <si>
    <t>Pružanje usluge videćeg pratitelja osobama s invaliditetom</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</si>
  <si>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</si>
  <si>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UP.02.2.2.09.0075</t>
  </si>
  <si>
    <t>Osobna asistencija = kvalitetniji život osoba s invaliditetom</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</si>
  <si>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</si>
  <si>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UP.02.2.2.09.0076</t>
  </si>
  <si>
    <t>Razvoj usluge osobne asistencije za osobe s invaliditetom - faza II u Vukovarsko-srijemskoj županiji</t>
  </si>
  <si>
    <t>Projektom se pridonosi razvoju socijalnih usluga u zajednici, sprječavanju institucionalizacije korisnika usluge kroz pružanje usluge osobne asistencije. 
Također, ovaj projekt će pridonijeti i zapošljavanju osoba u nepovoljnom položaju.</t>
  </si>
  <si>
    <t>UP.02.2.2.09.0077</t>
  </si>
  <si>
    <t>Usluga osobne asistencije za osobe s intelektualnim i/ili mentalnim oštećenjem u Istri</t>
  </si>
  <si>
    <t>Centar za inkluzivnu podršku i zapošljavanje INPROMO</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</si>
  <si>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</si>
  <si>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UP.02.2.2.09.0078</t>
  </si>
  <si>
    <t>Nepoznato učinimo poznatijim</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</si>
  <si>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</si>
  <si>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UP.02.2.2.09.0080</t>
  </si>
  <si>
    <t>Pružanje usluga osobne asistencije osobama s invaliditetom - 3</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</si>
  <si>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</si>
  <si>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UP.02.2.2.09.0081</t>
  </si>
  <si>
    <t>Širenje usluga osobne asistencije za osobe s invaliditetom</t>
  </si>
  <si>
    <t>Zagrebačka, Sisačko-moslavačka, Međimurska</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</si>
  <si>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</si>
  <si>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UP.02.2.2.09.0082</t>
  </si>
  <si>
    <t>Razvoj usluge osobne asistencije za osobe s invaliditetom – faza II</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</si>
  <si>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</si>
  <si>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UP.02.2.2.09.0083</t>
  </si>
  <si>
    <t>O! Asistent</t>
  </si>
  <si>
    <t>Zagrebačka, Grad Zagreb, Splitsko-dalmatinska, Istarska</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</si>
  <si>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</si>
  <si>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UP.02.2.2.09.0084</t>
  </si>
  <si>
    <t>Spin Asistent++</t>
  </si>
  <si>
    <t>Varaždinska, Brodsko-posavska, Vukovarsko-srijemska, Međimurska, Grad Zagreb, Ličko-senjska, Zadarska, Splitsko-dalmatinska, Istarska, Dubrovačko-neretvanska</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</si>
  <si>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</si>
  <si>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UP.02.2.2.09.0085</t>
  </si>
  <si>
    <t>Bedem ljubavi za OSI</t>
  </si>
  <si>
    <t>Bedem ljubavi Varaždin</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</si>
  <si>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</si>
  <si>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UP.02.2.2.09.0086</t>
  </si>
  <si>
    <t>Osigurajmo podršku socijalnoj uključenosti slijepih</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</si>
  <si>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</si>
  <si>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UP.02.2.2.09.0087</t>
  </si>
  <si>
    <t>Pružanje usluge osobne asistencije na području Đakovštine 3</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</si>
  <si>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</si>
  <si>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UP.02.2.2.09.0088</t>
  </si>
  <si>
    <t>Usluge osobne asistencije III</t>
  </si>
  <si>
    <t>Zagrebačka, Koprivničko-križevačka, Virovitičko-podravska, Grad Zagreb</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</si>
  <si>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</si>
  <si>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UP.02.2.2.09.0089</t>
  </si>
  <si>
    <t>Zajedno za ispunjeniji dan</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</si>
  <si>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</si>
  <si>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UP.02.2.2.09.0090</t>
  </si>
  <si>
    <t>Razvoj usluge osobne asistencije za Udrugu OSI SB "Loco-Moto" - faza II</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</si>
  <si>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</si>
  <si>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UP.02.2.2.09.0091</t>
  </si>
  <si>
    <t>Zagrebačka, Krapinsko-zagorska, Varaždinska, Zadarska, istarska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</si>
  <si>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</si>
  <si>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UP.02.2.2.09.0092</t>
  </si>
  <si>
    <t>Videći pratitelj Županijske udruge slijepih Split</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</si>
  <si>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</si>
  <si>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UP.02.2.2.09.0093</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</si>
  <si>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</si>
  <si>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UP.02.2.2.09.0094</t>
  </si>
  <si>
    <t>S asistentom u novi dan</t>
  </si>
  <si>
    <t>Udruga invalida Bedekovčina</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</si>
  <si>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</si>
  <si>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UP.02.2.2.09.0095</t>
  </si>
  <si>
    <t>Osobna asistencija za kvalitetniji život osoba s invaliditetom</t>
  </si>
  <si>
    <t>Udruga osoba s invaliditetom distrofije, celebralne i dječje paralize i osoba s ostalim tjelesnim invaliditetom Grada Siska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</si>
  <si>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</si>
  <si>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UP.02.2.2.09.0096</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</si>
  <si>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</si>
  <si>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UP.02.2.2.09.0098</t>
  </si>
  <si>
    <t>Slamka 2</t>
  </si>
  <si>
    <t>Zagrebačka, Krapinsko-zagorska, Požeško-slavonska, Brodsko-posavska, Osječko-baranjska, Vukovarsko-srijemska, Međimurska, Grad Zagreb, Zadarska, Splitsko-dalmatinska, Istarska, Dubrovačko-neretvanska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</si>
  <si>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</si>
  <si>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UP.02.2.2.09.0099</t>
  </si>
  <si>
    <t>Životna potreba OSI 2</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</si>
  <si>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</si>
  <si>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UP.02.2.2.09.0100</t>
  </si>
  <si>
    <t>Osobna asistencija ESF (3)</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</si>
  <si>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</si>
  <si>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UP.02.2.2.09.0101</t>
  </si>
  <si>
    <t>Usluge osobne asistencije za osobe s invaliditetom</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</si>
  <si>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</si>
  <si>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UP.02.2.2.09.0102</t>
  </si>
  <si>
    <t>S osobnim asistentom u bolji život - 3</t>
  </si>
  <si>
    <t>Zagrebačka, Grad Zagreb, Koprivničko-križevačka, Zadarska, Splitsko-dalmatinska</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</si>
  <si>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</si>
  <si>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UP.02.2.2.09.0103</t>
  </si>
  <si>
    <t>Budi moje oči</t>
  </si>
  <si>
    <t>Udruga slijepih Šestočka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</si>
  <si>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</si>
  <si>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UP.02.2.2.09.0105</t>
  </si>
  <si>
    <t>Iznova vidjeti tuđim očima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</si>
  <si>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</si>
  <si>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UP.02.2.2.09.0106</t>
  </si>
  <si>
    <t>Asistencijom do samostalnosti -2</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</si>
  <si>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</si>
  <si>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UP.02.2.2.09.0107</t>
  </si>
  <si>
    <t>Djetelina s četiri lista</t>
  </si>
  <si>
    <t>Udruga slijepih Našice</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</si>
  <si>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</si>
  <si>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UP.02.2.2.09.0109</t>
  </si>
  <si>
    <t>Videći pratitelj = prijatelj</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</si>
  <si>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</si>
  <si>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UP.02.2.2.09.0114</t>
  </si>
  <si>
    <t>Osobni asistent u zajednici 2</t>
  </si>
  <si>
    <t>Ovaj projekt razvija uslugu osobne asistencije sugrađnima sa najtežim stupnjevima invaliditeta u obavljanju osnovnih životnih potreba na području Grada Zagreba i Zagrebačke županije.</t>
  </si>
  <si>
    <t>UP.02.2.2.09.0115</t>
  </si>
  <si>
    <t>Videći pratitelj u zajednici</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</si>
  <si>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</si>
  <si>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UP.02.2.2.09.0117</t>
  </si>
  <si>
    <t>Govorimo rukama</t>
  </si>
  <si>
    <t>Udruga gluhih i nagluhih Primorsko-goranske županije</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</si>
  <si>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</si>
  <si>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UP.02.2.2.09.0118</t>
  </si>
  <si>
    <t>Osobna asistencija za život bez prepreka 2</t>
  </si>
  <si>
    <t>Ovim projektom nastoji se proširiti usluge osobne asistencije na veći broj potrebitih kako bi im se uklonile prepreke koje onemogućuju samostalan život i funkcioniranje u zajednici na području Sisačko-moslavačke županije.</t>
  </si>
  <si>
    <t>UP.02.2.2.09.0119</t>
  </si>
  <si>
    <t>Lakše kroz život</t>
  </si>
  <si>
    <t>Ovaj projekt nastoji pružiti uslugu osobne asistencije za osobe oboljele od multiple skleroze na području Međimurske županije, te pridonosi poboljšanju kvalitete njihovog života.</t>
  </si>
  <si>
    <t>UP.02.2.2.09.0120</t>
  </si>
  <si>
    <t>Osobni asistenti 2</t>
  </si>
  <si>
    <t>Sisačko-moslavačka, Grad Zagreb, Vukovarsko-srijemska</t>
  </si>
  <si>
    <t>Ovim projektom će se pružati usluga osobne asistencije osobama s najtežim vrstama invaliditeta te osobama s intelektualnim teškoćama u obavljanju svakodnevnih aktivnosti radi povećanja kvalitete njihova života kao i života članova njihovih obitelji.</t>
  </si>
  <si>
    <t>UP.02.2.2.09.0121</t>
  </si>
  <si>
    <t>Zajedno kroz život 2</t>
  </si>
  <si>
    <t>Ovim projektom pružati će se usluga osobne asistncije osobama s najtežim vrstama i stupnjem invaliditeta kao i osobama s intelektualnim teškoćama.</t>
  </si>
  <si>
    <t>UP.02.2.2.09.0122</t>
  </si>
  <si>
    <t>Vaše oko- naš pratitelj!</t>
  </si>
  <si>
    <t>Udruga slijepih Grada Kutine i djela SMŽ</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</si>
  <si>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</si>
  <si>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UP.02.2.2.09.0123</t>
  </si>
  <si>
    <t>Pružanje usluge tumača gluhim i nagluhim osobama Šibensko-kninske županije II</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</si>
  <si>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</si>
  <si>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UP.02.2.2.09.0125</t>
  </si>
  <si>
    <t>Usluga osobne asistencije za osobe s intelektualnim teškoćama "Latice" Koprivnica</t>
  </si>
  <si>
    <t>Udruga za pomoć osobama s intelektualnim teškoćama "Latice"</t>
  </si>
  <si>
    <t>Udruga Latice provodi projekt Usluga osobne asistencije za osobe s intelektualnim teškoćama i osobe s invaliditetom. U sklopu projekta omogućiti će se usluga osobne asistencije za ukupno 7 korisnika na području Koprivničko-križevačke županije</t>
  </si>
  <si>
    <t>UP.02.2.2.09.0126</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</si>
  <si>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</si>
  <si>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UP.02.2.2.09.0127</t>
  </si>
  <si>
    <t>Podrška za ljepši dan</t>
  </si>
  <si>
    <t>Projektom "Podrška za ljepši dan" predviđeno je osiguravanje usluge osobne asistencije osobama s invaliditetom koje nisu u mogućnosti samostalno obavljati čak i obične svakodnevne zadatke.Usluga će biti pružena za 4 osobe s invaliditetom.</t>
  </si>
  <si>
    <t>UP.02.2.2.09.0128</t>
  </si>
  <si>
    <t>Zajedno smo bolji</t>
  </si>
  <si>
    <t>Projektom "Zajedno smo bolji" predviđeno je osiguravanje usluge osobne asistencije osobama s invaliditetom koje nisu u mogućnosti samostalno obavljati čak i obične svakodnevne zadatke.Usluga će biti pružena za 4 osoba s invaliditetom.</t>
  </si>
  <si>
    <t>UP.02.2.2.09.0130</t>
  </si>
  <si>
    <t>Podrška samostalnosti i uključivanju u zajednicu OSI kroz usluge osobne asistencije</t>
  </si>
  <si>
    <t>Udruga osoba s intelektualnim teškoćama Grada Siska</t>
  </si>
  <si>
    <t xml:space="preserve">Ovaj projekt ima za cilj olakšati uključivanje osoba s invaliditetom kroz širenje usluge osobne asistencije na području Grada Siska i okolice. </t>
  </si>
  <si>
    <t>UP.02.2.2.09.0131</t>
  </si>
  <si>
    <t>Osnažimo mrežu osobnih asistenata na području Liburnije II</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</si>
  <si>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</si>
  <si>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UP.02.2.2.09.0132</t>
  </si>
  <si>
    <t>Osobni asistenti u Grubišnom Polju - II</t>
  </si>
  <si>
    <t>Provođenjem projekta izravno se doprinosi unapređenju kvalitete života i povećanju socijalnih kontakata osoba s intelektualnim teškoćama i mentalnim oštećenjima te osobama s najtežom vrstom i stupnjem invaliditeta.</t>
  </si>
  <si>
    <t>UP.02.2.2.09.0136</t>
  </si>
  <si>
    <t>Širenje usluga osobne asistencije oboljelima od multiple skleroze</t>
  </si>
  <si>
    <t>Društvo multiple skleroze Osječko-baranjske županije</t>
  </si>
  <si>
    <t>Projektom se korisnicima usluge osobne asistencije pruža mogućnost ostanka u vlastitom domu, samostalnost u odabiru aktivnosti kojima se žele posvetiti bez ovisnosti o ukućanima i / ili obitelji i njihovom slobodnom vremenu</t>
  </si>
  <si>
    <t>UP.02.2.2.09.0139</t>
  </si>
  <si>
    <t>Osobna asistencija za osobe s invaliditetom: Budi aktivan-Budi uključen</t>
  </si>
  <si>
    <t>Karlovačka, Grad Zagreb</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</si>
  <si>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</si>
  <si>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UP.02.2.2.09.0140</t>
  </si>
  <si>
    <t>Videća pratnja za bolju integraciju!</t>
  </si>
  <si>
    <t>Udruga slijepih Zadarske županije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</si>
  <si>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</si>
  <si>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UP.02.2.2.09.0143</t>
  </si>
  <si>
    <t>S tumačem znakovnog jezika do samostalnosti</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</si>
  <si>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</si>
  <si>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UP.02.2.2.09.0146</t>
  </si>
  <si>
    <t>Komunikacija je jača, uz našeg tumača</t>
  </si>
  <si>
    <t>Sisački športski savez gluhih</t>
  </si>
  <si>
    <t>Projekt „Komunikacija je jača, uz našeg tumača" potiče ravnopravno uključivanje gluhih osoba u društvo putem pružanja usluge</t>
  </si>
  <si>
    <t>UP.02.2.2.09.0149</t>
  </si>
  <si>
    <t>Uz pratnju za sigurnije danas</t>
  </si>
  <si>
    <t>Udruga slijepih Karlovačke županije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</si>
  <si>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</si>
  <si>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UP.02.2.2.09.0150</t>
  </si>
  <si>
    <t>Cilj projekta je povećanje socijalne uključenosti i unaprjeđenje kvalitete života slijepim osobama putem pružanja usluga ns području Ogulina, Tounja, Plaškog, Saborskog i Josipdola. U projekt ulaze samo punoljetne osobe.</t>
  </si>
  <si>
    <t>UP.02.2.2.09.0155</t>
  </si>
  <si>
    <t>Život uz nas je lakši - faza II</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</si>
  <si>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</si>
  <si>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UP.02.2.2.09.0156</t>
  </si>
  <si>
    <t>Gledajte svijet našim očima 2</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</si>
  <si>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</si>
  <si>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UP.02.2.2.09.0157</t>
  </si>
  <si>
    <t>Osiguravanje usluge videćih prijatelja za korisnike Športske udruge slijepih "Svjetlost"</t>
  </si>
  <si>
    <t>Športska udruga slijepih Svjetlost Osijek</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</si>
  <si>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</si>
  <si>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UP.02.2.2.09.0159</t>
  </si>
  <si>
    <t>Zajednički korak</t>
  </si>
  <si>
    <t>Zadarska, Šibensko-kninska</t>
  </si>
  <si>
    <t>Cilj projekta je povećati socijalnu uključeost i unaprijediti kvalitetu života slijepim osobama na području Šibensko- kninske i Zadarske županije kroz uslugu videćeg pratitelja</t>
  </si>
  <si>
    <t>UP.02.2.2.10.0001</t>
  </si>
  <si>
    <t>Razvoj i širenje mreže izvaninstitucionalnih usluga za hrvatske branitelje i stradalnike Domovinskog rata</t>
  </si>
  <si>
    <t>Širenje mreže pomoći braniteljima u potrebi</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</si>
  <si>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</si>
  <si>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UP.02.2.2.10.0002</t>
  </si>
  <si>
    <t>Osobnim naporom do zdravlja i bolje kvalitete života</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</si>
  <si>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</si>
  <si>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UP.02.2.2.10.0003</t>
  </si>
  <si>
    <t>Mreža podrške hrvatskim braniteljima i stradalnicima Domovinskog rata</t>
  </si>
  <si>
    <t>Županijska podružnica Udruge hrvatskih dragovoljaca Domovinskog rata Krapinsko-zagorske županije</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</si>
  <si>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</si>
  <si>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UP.02.2.2.10.0004</t>
  </si>
  <si>
    <t>Briga o Hrvatskim braniteljima Vukovara</t>
  </si>
  <si>
    <t>Braniteljice Domovinskog rata RH</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</si>
  <si>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</si>
  <si>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UP.02.2.2.10.0005</t>
  </si>
  <si>
    <t>Briga za branitelje</t>
  </si>
  <si>
    <t>Zagrebačka, Sisačko-moslavačka, Varaždinska, Grad Zagreb</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</si>
  <si>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</si>
  <si>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UP.02.2.2.10.0010</t>
  </si>
  <si>
    <t>Socijalna i motivacijska potpora hrvatskim braniteljima - SIMPA</t>
  </si>
  <si>
    <t>Udruga policije vukovarskih branitelja Domovinskog rata Vukovar</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</si>
  <si>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</si>
  <si>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UP.02.2.2.10.0011</t>
  </si>
  <si>
    <t>POST PsihO Socijalni Tretman</t>
  </si>
  <si>
    <t>Udruga hrvatskih vojnih invalida Domovinskog rata Omiš</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</si>
  <si>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</si>
  <si>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UP.02.2.2.10.0012</t>
  </si>
  <si>
    <t xml:space="preserve">Pomoć u kući za hrvatske branitelje Vukovara - HELP </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</si>
  <si>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</si>
  <si>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UP.02.2.2.10.0013</t>
  </si>
  <si>
    <t>Udruga ratnih veterana Domovinskog rata "Crne Mambe"</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</si>
  <si>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</si>
  <si>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UP.02.2.2.10.0014</t>
  </si>
  <si>
    <t>Socijalizacija hrvatskih branitelja i njihov povratak u društvo</t>
  </si>
  <si>
    <t>Zajednica udruga HVIDR-a Karlovačke županije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</si>
  <si>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</si>
  <si>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</si>
  <si>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</si>
  <si>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</si>
  <si>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</si>
  <si>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</si>
  <si>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UP.02.2.2.10.0019</t>
  </si>
  <si>
    <t>Unaprjeđenje kvalitete života hrvatskih branitelja</t>
  </si>
  <si>
    <t>Udruga ratnih veterana 9. Gardijske brigade "Vukovi", Podružnica Primorsko-goranske županije</t>
  </si>
  <si>
    <t>Zagrebačka, Karlovačka, Primorsko-goranska, Ličko-senjska, Zadarska</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</si>
  <si>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</si>
  <si>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UP.02.2.2.10.0020</t>
  </si>
  <si>
    <t>Kreativne usluge i izvaninstitucionalne usluge za hrvatske branitelje i članove obitelji</t>
  </si>
  <si>
    <t>Udruga Specijalne policije iz Domovinskog rata "AJKULA"</t>
  </si>
  <si>
    <t>Sisačko-moslavačka, Grad Zagreb, Primorsko, Ličko-senjska, Zadarska, Istarska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</si>
  <si>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</si>
  <si>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UP.02.2.2.10.0024</t>
  </si>
  <si>
    <t>Aktivnosti za povećanje socijalne uključenosti i unaprjeđenje kvalitete življenja</t>
  </si>
  <si>
    <t>Hrvatski generalski zbor</t>
  </si>
  <si>
    <t>Zagrebačka, Krapinsko-zagorska, Karlovačka, Požeško-slavonska, Vukovarsko-srijemska, Grad Zagreb, Ličko-senjska, Zadarska, Šibensko-kninska, Splitsko-dalmatinska</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</si>
  <si>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</si>
  <si>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UP.02.2.2.10.0026</t>
  </si>
  <si>
    <t>Poboljšanje kvalitete života i socijalne uključenosti branitelja i stradalnika Domovinskog rata</t>
  </si>
  <si>
    <t>Udruga veterana 122. br. HV Ðakovo</t>
  </si>
  <si>
    <t>Osječko-baranjska, Grad Zagreb, Ličko-senjska, Zadarska Splitsko-dalmatinska</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</si>
  <si>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</si>
  <si>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UP.02.2.2.10.0028</t>
  </si>
  <si>
    <t xml:space="preserve">Uvijek zajedno </t>
  </si>
  <si>
    <t>Udruga branitelja Grada Ploča</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</si>
  <si>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</si>
  <si>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UP.02.2.2.10.0029</t>
  </si>
  <si>
    <t>Budimo zajedno (Grad Zagreb i Zagrebačka županija)</t>
  </si>
  <si>
    <t>Zbor udruga veterana hrvatskih gardijskih postrojbi</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</si>
  <si>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</si>
  <si>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UP.02.2.2.10.0030</t>
  </si>
  <si>
    <t>Socijalna uključenost putem unapređenja kvalitete života branitelja i članova njihove obitelji</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</si>
  <si>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</si>
  <si>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UP.02.2.2.10.0031</t>
  </si>
  <si>
    <t>Unaprjeđenje kvalitete života branitelja i njihove obitelji</t>
  </si>
  <si>
    <t>Brodsko-posavska, Grad Zagreb, Primorsko-goranska, Ličko-senjska, Šibensko-kninska, Dubrovačko-neretvanska</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</si>
  <si>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</si>
  <si>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UP.02.2.2.10.0032</t>
  </si>
  <si>
    <t>Budimo zajedno (Bjelovarsko-bilogorska županija, Varaždinska županija i Zagrebačka županija)</t>
  </si>
  <si>
    <t>Udruga specijalne policije iz Domovinskog rata RH</t>
  </si>
  <si>
    <t>Zagrebačka, Varaždinska, Bjelovarsko-bilogorska,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</si>
  <si>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</si>
  <si>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</si>
  <si>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</si>
  <si>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</si>
  <si>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</si>
  <si>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</si>
  <si>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</si>
  <si>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</si>
  <si>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</si>
  <si>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</si>
  <si>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</si>
  <si>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</si>
  <si>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</si>
  <si>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</si>
  <si>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</si>
  <si>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</si>
  <si>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UP.02.2.2.10.0037</t>
  </si>
  <si>
    <t>Neurotrening i biomehanika pokreta</t>
  </si>
  <si>
    <t>Udruga RAST</t>
  </si>
  <si>
    <t>Varaždinska, Bjelovarsko-bilogorska, Brodsko-posavska, Vukovarsko-srijemska, Grad Zagreb</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</si>
  <si>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</si>
  <si>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UP.02.2.2.10.0038</t>
  </si>
  <si>
    <t>Širenje institucionalnih usluga za branitelje i članove obitelji</t>
  </si>
  <si>
    <t>Udruga veterana domovinskog rata "Brodosplit"</t>
  </si>
  <si>
    <t>Zagrebačka, Grad Zagreb, Primorsko-goranska, Ličko-senjska, Zadarska, Splitsko-dalmatinska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</si>
  <si>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</si>
  <si>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UP.02.2.2.10.0039</t>
  </si>
  <si>
    <t>REBRAND HR - REhabilitirani BRANitelj Domovine Hrvatske</t>
  </si>
  <si>
    <t>Humanitarna udruga "fra Mladen Hrkać"</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</si>
  <si>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</si>
  <si>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</si>
  <si>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</si>
  <si>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</si>
  <si>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</si>
  <si>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</si>
  <si>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UP.02.2.2.10.0041</t>
  </si>
  <si>
    <t>Ja sam PAUK (Ponosan, Aktivan, Uključen, Koristan)</t>
  </si>
  <si>
    <t>Udruga veterana 4. Gardijske brigade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</si>
  <si>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</si>
  <si>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UP.02.2.2.10.0042</t>
  </si>
  <si>
    <t>Promocija i umrežavanje usluga psihosocijalne pomoći i zdravstvene skrbi za hrvatske branitelje i stradalnike Domovinskog rata</t>
  </si>
  <si>
    <t>Krapinsko-zagorska, Sisačko-moslavačka, Ličko-senjska, Splitsko-dalmatinska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</si>
  <si>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</si>
  <si>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</si>
  <si>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</si>
  <si>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</si>
  <si>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</si>
  <si>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</si>
  <si>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UP.02.2.2.10.0044</t>
  </si>
  <si>
    <t>Poboljšanje kvalitete života branitelja Daruvara</t>
  </si>
  <si>
    <t>Udruga HVIDR-a Daruvar</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</si>
  <si>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</si>
  <si>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UP.02.2.2.10.0045</t>
  </si>
  <si>
    <t>Mreža SB - Razvoj i širenje mreže izvaninstitucionalnih usluga za hrvatske vojne invalide Domovinskog rata u Slavonskom Brodu</t>
  </si>
  <si>
    <t>Udruga hrvatskih vojnih invalida Domovinskog rata Slavonski Brod</t>
  </si>
  <si>
    <t>Udruga HVIDR-a SB u partnerstvu sa Zajednicom udruga HVIDR-a BPŽ zajedničkim projektom razvijat će i širiti mrežu izvaninstitucionalnih usluga psihosocijalne rehabilitacije za hrvatske vojne invalide Domovinskog rata.</t>
  </si>
  <si>
    <t>UP.02.2.2.10.0046</t>
  </si>
  <si>
    <t>Kvalitetniji život za branitelje grada Lipika</t>
  </si>
  <si>
    <t>Udruga branitelja Lipika 1991. godine</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</si>
  <si>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</si>
  <si>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UP.02.2.2.10.0047</t>
  </si>
  <si>
    <t>Program pomoći braniteljima i članovima njihovih obitelji</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</si>
  <si>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</si>
  <si>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UP.02.2.2.10.0048</t>
  </si>
  <si>
    <t>Povežimo se u mrežu izvaninstitucionalnih usluga za braniteljsku populaciju</t>
  </si>
  <si>
    <t>Udruga hrvatskih branitelja liječenih od posttraumatskog stresnog poremećaja Sisačko-moslavačke županije</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</si>
  <si>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</si>
  <si>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UP.02.2.2.10.0049</t>
  </si>
  <si>
    <t>Udruga dragovoljaca i veterana Domovinskog rata Republike Hrvatske</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</si>
  <si>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</si>
  <si>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UP.02.2.2.10.0050</t>
  </si>
  <si>
    <t>Zajedno u miru</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</si>
  <si>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</si>
  <si>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UP.02.2.2.10.0051</t>
  </si>
  <si>
    <t>Pomoć potrebitima</t>
  </si>
  <si>
    <t>Hrvatsko društvo logoraša srpskih koncentracijskih logora</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</si>
  <si>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</si>
  <si>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UP.02.2.2.10.0052</t>
  </si>
  <si>
    <t>Športskom rekreacijom i radom do socijalne uključenosti i kvalitetnijeg življenja</t>
  </si>
  <si>
    <t>Udruga športskih ribolovaca invalida Domovinskog rata Republike Hrvatske</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</si>
  <si>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</si>
  <si>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UP.02.2.2.10.0053</t>
  </si>
  <si>
    <t>Poboljšanje kvalitete života hrvatskih branitelja u Šibensko-kninskoj županiji</t>
  </si>
  <si>
    <t>Zajednica udruga hrvatskih vojnih invalida Domovinskog rata Šibensko-kninske županije</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</si>
  <si>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</si>
  <si>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UP.02.2.2.10.0054</t>
  </si>
  <si>
    <t>Širenje mreže socijalnih usluga za branitelje s područja Bjelovarsko-bilogorske županije</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</si>
  <si>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</si>
  <si>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UP.02.2.2.10.0056</t>
  </si>
  <si>
    <t>Osnaživanje branitelja</t>
  </si>
  <si>
    <t>Udruga zagrebački dragovoljci branitelji Vukovara</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</si>
  <si>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</si>
  <si>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UP.02.2.2.10.0058</t>
  </si>
  <si>
    <t>Zajedno za branitelje</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</si>
  <si>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</si>
  <si>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UP.02.2.2.10.0059</t>
  </si>
  <si>
    <t>Zajedno u miru - psiho socijalna podrška i pomoć u kući hrvatskim ratnim veteranima</t>
  </si>
  <si>
    <t>Udruga hrvatskih branitelja RH</t>
  </si>
  <si>
    <t>Zagrebačka, Sisačko-moslavačka, Koprivničko-križevačka, Bjelovarsko-bilogorska, Grad Zagreb</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</si>
  <si>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</si>
  <si>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UP.02.2.2.10.0060</t>
  </si>
  <si>
    <t>Potpora za branitelje</t>
  </si>
  <si>
    <t>Body building klub veterana specijalne policije "Orcinus"</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</si>
  <si>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</si>
  <si>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UP.02.2.2.11.0001</t>
  </si>
  <si>
    <t>Osiguravanje sustava podrške za žene žrtve nasilja i žrtve nasilja u obitelji</t>
  </si>
  <si>
    <t>Novi početak</t>
  </si>
  <si>
    <t>Svrha projekta je unaprjeđenje sustava podrške,prevencije i zaštite od nasilja nad ženama u KKŽ, jačanje kapaciteta stručnjaka koji rade sa ženama žrtvama nasilja i žrtvama nasilja u obitelji i podizanje svijesti javnosti o pravima žena žrtava nasilja i žrtava nasilja u obitelji. Ciljane skupine su stručnjaci koji rade sa ženama žrtvama nasilja i žrtvama nasilja u obitelji za organiziranje i pružanje izvaninstitucijskih soc.usluga. Prijavitelj projekta je KKŽ,a partneri na projektu su Udruga HERA i CZSS KŽ. Projektne aktivnosti će trajati 30 mjeseci,a ukupna vrijednost projekta je 8.998.800,00 kn.</t>
  </si>
  <si>
    <t>UP.02.2.2.11.0002</t>
  </si>
  <si>
    <t>Centar za podršku, savjetovanje i osnaživanje</t>
  </si>
  <si>
    <t>Opći cilj projekta je unaprjeđenje sustava podrške, prevencije i zaštite od nasilja u obitelji. Specifični ciljevi projekta su uspostava sustava podrške za žrtve nasilja u obitelji na području VPŽ, jačanje kapaciteta stručnjaka/osoba koje radesa žrtvama nasilja u obitelji u VPŽ te podizanje svijesti javnosti o pravima žrtava nasilja u obitelji te negativnim posljedicama nasilja u obitelji. Ciljane skupine projekta su stručnjaci/osobe koje rade sa žrtvama nasilja u obitelji za organiziranje i pružanje izvaninstitucijskih usluga na području VPŽ.</t>
  </si>
  <si>
    <t>UP.02.2.2.11.0003</t>
  </si>
  <si>
    <t>Sigurno mjesto</t>
  </si>
  <si>
    <t>Cilj projekta je uspostaviti adekvatan i kvalitetan sustav podrške, prevencije i zaštite od nasilja nad ženama i nasilja u obitelji na području Požeško–slavonske županije kroz uspostavu i rad sigurne kuće, jačanje kapaciteta stručnjaka u svrhu psihosocijalne rehabilitacije žrtava te osvještavanje i senzibiliziranje javnosti o problemu nasilja nad ženama i nasilja u obitelji. Uspostavom sigurne kuće na području PSŽ pridonijet će se osiguranju geografski ravnomjerno rasprostranjene usluge skrbi izvan vlastite obitelji u skloništu čime će se doprinijeti provedbi Istanbulske konvencije.</t>
  </si>
  <si>
    <t>UP.02.2.2.11.0004</t>
  </si>
  <si>
    <t>Josipov dom</t>
  </si>
  <si>
    <t>Projekt “Josipov dom” obuhvaća uspostavu sustava podrške za žene žrtve nasilja i žrtve nasilja u obitelji u Dubrovačko – neretvanskoj županiji s ciljem prevencije nasilja i zaštite žena žrtava nasilja i žrtava nasilja u obitelji na području DNŽ. Projektom će: se i) rekonstruirat i opremiti objekt koji će služiti kao sklonište za žrtve nasilja u obitelji; ii) jačati kapaciteti 20 stručnjaka/osoba koje rade sa žrtvama nasilja u obitelji te iii) provesti javna kampanja s ciljem podizanja svijesti javnosti o neprihvatljvosti nasilja.</t>
  </si>
  <si>
    <t>UP.02.2.2.11.0005</t>
  </si>
  <si>
    <t>Krapinsko-zagorska županija</t>
  </si>
  <si>
    <t>Cilj projekta 'Novi početak' je uspostava skloništa za žene žrtve nasilja i žrtve nasilja u obitelji u Krapinsko-zagorskoj županiji. Osim same uspostave skloništa, žrtvama nasilja će se pružati i sustav podrške, savjetovanja i pomoći za vrijeme korištenje usluga, ali i nakon izlaska iz skrbi. Također, provodit će se edukacije osoba koja rade sa žrtvama nasilja u obitelji te kroz objavu promotivnih materijala podizati svijest javnosti o pravima žrtava nasilja u obitelji i negativnim utjecajem nasilja.</t>
  </si>
  <si>
    <t>UP.02.2.2.11.0006</t>
  </si>
  <si>
    <t>Donesimo osmijeh</t>
  </si>
  <si>
    <t>Projektom će se adresirati problemi nepostojanja sklonišat za žene žrtve nasilja i žrtve nasilja u obitelji na području LSŽ, nedovoljno razvijeni kapaciteti stručnjaka koji će raditi sa žrtvama nasilja u obitelji i niska razina svijesti javnosti o pravima žrtava nasilja u obitelji. Provedbom projekta ostvariti će se ciljevi uspostava sustava podrške za žrtve nasilja u obitelji, jačanje kapaciteta stručnjaka koji će raditi sa njima te podizanje svijesti javmnosti o pravim ažrtava nasilja u obitelji te negativnim posljedicama obiteljskog nasilja</t>
  </si>
  <si>
    <t>UP.02.2.2.12.0001</t>
  </si>
  <si>
    <t>Razvoj, širenje i unaprjeđenje kvalitete izvaninstitucijskih socijalnih usluga kao podrška procesu deinstitucionalizacije</t>
  </si>
  <si>
    <t>Podrška za neovisnost</t>
  </si>
  <si>
    <t>Projekt će olakšati pristup životu u zajednici osobama s intelektualnim teškoćama u Karlovačkoj županiji i tako doprinijeti povećanju socijalne uključenosti osoba s invaliditetom u Republici Hrvatskoj. Projekt omogućuje razvoj, podizanje kvalitete i održavanje usluge organiziranog stanovanja kroz deinstitucionalizaciju 4 i sprečavanje ponovne institucionalizacije 37 osoba s intelektualnim teškoćama. Projektne aktivnosti podižu svijest stručne i šire javnosti o važnosti procesa deinstitucionalizacije, sprečavanja institucionalizacije, pravima osoba s invaliditetom i jačaju kapacitete osoblja.</t>
  </si>
  <si>
    <t>UP.02.2.2.12.0002</t>
  </si>
  <si>
    <t>Korak prema vama</t>
  </si>
  <si>
    <t>Centar za pružanje usluga u zajednici Lipik</t>
  </si>
  <si>
    <t>Sisačko-moslavačka, Karlovačka, Bjelovarsko-bilogorska, Požeško-slavonska, Brodsko-posavska</t>
  </si>
  <si>
    <t>Cilj projekta je doprinijeti sprječavanju institucionalizacije djece i mlađih punoljetnika bez odgovarajuće roditeljske skrbi, djece i mladih punoljetnih osoba s problemima u ponašanju i djece s teškoćama u razvoju u Republici Hrvatskoj.</t>
  </si>
  <si>
    <t>UP.02.2.2.12.0003</t>
  </si>
  <si>
    <t>Abeceda jednakih mogućnosti</t>
  </si>
  <si>
    <t>Provedbom projekta doprinijeti će se smanjenju broja djece smješten eu institucije i smanjenje razvoja problema u ponašanju kod djece, kao i prevenciji ponovne institucionalizacije. Kroz edukaciju stručnih djelatnika osnažiti će se kapaciteti stručnjaka za rad s korisnicima izvanisntitucijskih usluga. Projekt predstavlja završnu fazu provedbe procesa deinstitucionalizacije, čemu će doprinijeti povezivanje svih ključnih dionika, a odnosi se na korištenje svih raspoloživih izvaninstitucijskih mjera prije izdvajanja djece iz obitelji</t>
  </si>
  <si>
    <t>UP.02.2.2.12.0004</t>
  </si>
  <si>
    <t>Život</t>
  </si>
  <si>
    <t>Projektom će se osigurati pružanje usluge psihosocijalne podrške za 67 osoba s mentalnim teškoćama od kojih će njih 30 primiti i uslugu organiziranog stanovanja , ojačati će se kapaciteti 15 zaposlenika Doma Turnić te promovirati proces deinstitucionalizacije i sprječavanja institucionalizacije. Time će se omogućiti adekvatne i visokokvalitetne izvaninstitucijske socijalne usluge osobama s mentalnim teškoćama u Primorsko-goranskoj županiji te podići razina svijesti opće i stručne javnosti o važnosti procesa i mogućnostima osoba s mentalnim oštećenjima što su ciljevi projekta.</t>
  </si>
  <si>
    <t>UP.02.2.2.12.0005</t>
  </si>
  <si>
    <t>Za bolje sutra, za sretnija jutra</t>
  </si>
  <si>
    <t>Dom za odgoj djece i mladeži - Zadar</t>
  </si>
  <si>
    <t>Krapinsko-zagorska, Zadarska</t>
  </si>
  <si>
    <t>Cilj projekta je pridonijeti procesu deinstitucionalizacije za djecu s problemima u ponašanju i djecu bez odgovarajuće skrbi. Projekt omogućuje djeci s problemima u ponašanju i djecu bez odgovarajuće roditeljske skrbi izvaninstitucijske socijalne usluge na dodručju Zadarske i Krapinsko-zagorske županije koje im osiguravaju ostvarivanje prava na život u zajednici. Projekt također omogućuje jačanje kapaciteta zaposlenika edukacijom i supervizijom te povećanje svijesti o procesu i potrebama ciljanih skupina provedbom kampanje</t>
  </si>
  <si>
    <t>UP.02.2.2.12.0006</t>
  </si>
  <si>
    <t>Povećanje dostupnosti izvaninstitucijskih socijalnih usluga za ovisnike</t>
  </si>
  <si>
    <t>Zagrebačka, Krapinsko-zagorska, Karlovačka, Brodsko-posavska, Grad Zagreb, Zadarska, Šibensko-kninska, Splitsko-dalmatinska</t>
  </si>
  <si>
    <r>
      <t>Cilj projekta "Povećanje dostupnosti izvaninstitucijskih socijalnih usluga za ovisnike</t>
    </r>
    <r>
      <rPr>
        <b/>
        <sz val="10"/>
        <rFont val="Calibri"/>
        <family val="2"/>
        <charset val="238"/>
        <scheme val="minor"/>
      </rPr>
      <t xml:space="preserve">" </t>
    </r>
    <r>
      <rPr>
        <sz val="10"/>
        <rFont val="Calibri"/>
        <family val="2"/>
        <charset val="238"/>
        <scheme val="minor"/>
      </rPr>
      <t>je pružiti izvaninstitucijske socijalne usluge psihosocijalne podrške, savjetovanja i pomaganja te organiziranog stanovanja za 50 osoba s problemima ovisnosti, ojačati kapacitete i znanja 15 stručnjaka koji rade s ovosnicima u svrhu unapređenja kvalitete izvaninstitucijskih socijalnih usluga te osvjestiti javnost o važnosti pružanja socijalnih usluga u zajednici</t>
    </r>
  </si>
  <si>
    <t>UP.02.2.2.12.0007</t>
  </si>
  <si>
    <t>Tri koraka dalje</t>
  </si>
  <si>
    <t>Projektom se planira poboljšati kvaliteta i održivost usluga organiziranog stanovanja te dodatno povećati socijalne usluge u zajednici</t>
  </si>
  <si>
    <t>UP.02.2.2.12.0009</t>
  </si>
  <si>
    <t>Razvoj širenje i unapređenje kvalitete izvaninstitucijskih socijalnih usluga Centra za inkluziju i podršku u zajednici</t>
  </si>
  <si>
    <t>Svrha projekta je pružiti podršku procesu deinstitucionalizacije na području Istarske županije.</t>
  </si>
  <si>
    <t>UP.02.2.2.12.0010</t>
  </si>
  <si>
    <t>KORAK u život bez nasilja</t>
  </si>
  <si>
    <t>Projekt pridonosi procesu deinstitucionalizacije i socijalnoj uključenosti razvojem izvaninstitucijske podrške za žrtve obiteljskog nasilja</t>
  </si>
  <si>
    <t>UP.02.2.2.12.0011</t>
  </si>
  <si>
    <t>Zrno nade za nas mlade</t>
  </si>
  <si>
    <t>Centar za pružanje usluga u zajednici Svitanje</t>
  </si>
  <si>
    <t>Unaprjeđuje se dostupnost socijalnih usluga u zajednici sa svrhom pružanja usluge poludnevnog boravka i savjetovanja na području Koprivničko - križevačke županije.</t>
  </si>
  <si>
    <t>UP.02.2.2.12.0015</t>
  </si>
  <si>
    <t>Razvoj usluge psihosocijalne podrške i poludnevnog boravka u Caritasu Sisačke biskupije</t>
  </si>
  <si>
    <t>Zagrebačka, Sisačko-moslavačka, Karlovačka</t>
  </si>
  <si>
    <t>Cilj projekta "Razvoj usluge psihosocijalne podrške i poludnevnog boravka u Caritasu Sisačke biskupije" je pružiti podršku procesu deinstitucionalizacije razvojem i unaprijeđenjem izvaninstitucijskih usluga psihosocijalne podrške i boravka u Caritasu Sisačke biskupije. Izvaninstitucijske usluge pružit će se za ukupno 160 pripadnika ciljane skupine:starije osobe s invaliditetom. Projekt ukupne vrijednosti 3.613.256,22 HRK provoditi će se 24 mjeseca</t>
  </si>
  <si>
    <t>UP.02.2.2.12.0016</t>
  </si>
  <si>
    <t>Obiteljski centar kao mjesto podrške</t>
  </si>
  <si>
    <t>Centar za socijalnu skrb Koprivnica</t>
  </si>
  <si>
    <t>Svrha projekta "Obiteljski centri kao mjesto podrške" je smanjenje broja korisnika usluga smještaja kao institucijskog oblika skrbi, unapređenje kvalitete odnosno razvoj izvaninstitucijskih usluga, jačanje kapaciteta stručnjaka koji rade s pripadnicima ciljanih skupina i podizanje svijesti javnosti o važnosti svega prethodno navedenoga. Ciljane skupine su djeca i mlade punoljetne osobe bez odgovarajuće roditeljske skrbi, s problemima u ponašanju i teškoćama u razvoju, trudnice ili roditelji s djetetom do godine dana života, žrtve obiteljskog nasilja te članovi obitelji i svi stručnjaci</t>
  </si>
  <si>
    <t>UP.02.2.2.12.0017</t>
  </si>
  <si>
    <t>Razvoj socijalnih usluga za snažniju obitelj i podršku mladima</t>
  </si>
  <si>
    <t>Centar za socijalnu skrb Đurđevac</t>
  </si>
  <si>
    <t>Svrha projekta "Razvoj socijalnih usluga za snažniju obitelj i podršku mladima" je smanjenje broja korisnika usluga smještaja kao institucijskog oblika skrbi, unapređenje kvalitete i razvoj izvaninstitucijskih usluga, jačanje kapaciteta stručnjaka te podizanje svijesti javnosti o važnosti procesa deinstutionalizacije i prava ranjivih skupina. Ciljane skupine: djeca, i mlađe punoljetne osobe bez odgovarajuće roditeljske skrbi, djeca s problemima u ponašanju, trudnice i roditelji s djecom do godine dana života djeteta, odrasle osobe s invliditetom, članovi obitelji, starije osobe i svi stručnjaci</t>
  </si>
  <si>
    <t>UP.02.2.2.12.0018</t>
  </si>
  <si>
    <t>Ispod istog neba</t>
  </si>
  <si>
    <t>Ovaj projekt doprinosi prevenciji ponovne institucionalizacije pružanjem usluga organiziranog stanovanja te usluga boravka i rane intervencije.</t>
  </si>
  <si>
    <t>UP.02.2.2.12.0026</t>
  </si>
  <si>
    <t>Proces deinstitucionalizacije na području nadležnosti CZSS Šibenik</t>
  </si>
  <si>
    <t>Centar za socijalnu skrb Šibenik</t>
  </si>
  <si>
    <t>ovim projektom omogućit će se razvoj i unaprjeđenje kvalitete izvaninstitucijskih socijalnih usluga sa ciljem podrške daljnjoj deinstitucionalizaciji</t>
  </si>
  <si>
    <t>UP.02.2.2.12.0027</t>
  </si>
  <si>
    <t>OBITELJ U CENTRU - unaprjeđenje kvalitete izvaninstitucijskih socijalnih usluga Obiteljskog centra Split</t>
  </si>
  <si>
    <t>Centar za socijalnu skrb Split</t>
  </si>
  <si>
    <t>Projektom se rješava problem nedostatnih prostornih, kadrovskih i financijskih kapaciteta za unaprjeđenje usluga socijalne skrbi, kao i niska svijest o potrebi integracije ranjivih skupina. Svrha projekta je unaprjeđenje kvalitete izvaninstitucijskih usluga koje pruža CZSS Split kroz jačanje kapaciteta OC-a. Ciljne skupine su: djeca i mlađe punoljetne osobe bez odgovarajuće roditeljske skrbi, s problemima u ponašanju, djeca s teškoćama u razvoju, osobe s problemima ovisnosti, žrtve obiteljskog nasilja, odrasle osobe s invaliditetom, njihove obitelji i stručnjaci koji rade s njima.</t>
  </si>
  <si>
    <t>UP.02.2.2.12.0029</t>
  </si>
  <si>
    <t>Jačanje i udruživanje kapaciteta obiteljskih centara širenjem izvaninstitucijskih socijalnih usluga</t>
  </si>
  <si>
    <t>Centar za socijalnu skrb Zadar</t>
  </si>
  <si>
    <t>Zadarska, Ličko-senjska</t>
  </si>
  <si>
    <t>Projektom će se unaprijediti kvaliteta izvaninstitucijskih socijalnih usluga u Zadarskoj i Ličko-senjskoj županiji, kroz jačanje kapaciteta Obiteljskih centara u sklopu Centra za socijalnu skrb Zadar i Gospić te podizanjem svijesti javnosti o važnosti procesa deinstitucionalizacije. Omogućit će se kvalitetnija unutarnja organizacija u skladu sa specifičnostima CZSS Zadar i CZSS Gospić te potrebama ciljnih skupina, čime će se poboljšati kvaliteta postojećih izvaninstitucijskih usluga, što će stvoriti uvjete za daljnji proces deinstitucionalizacije. Trajanje projekta je 24 mjeseca.</t>
  </si>
  <si>
    <t>UP.02.2.2.12.0031</t>
  </si>
  <si>
    <t>Zajedno za obitelj!</t>
  </si>
  <si>
    <t>Centar za socijalnu skrb Čakovec</t>
  </si>
  <si>
    <t>Problem koji projekt rješava je soc. isključenost ranjivih skupina, nedostatak ljudskih resursa i prostora za provođenje djelatnosti OC CZSS ČK.Cilj je proširiti mrežu i povećati kvalitetu izvaninst usluga osnaživanjem kapaciteta stručnjaka i podizanjem svijesti javnosti o potrebi procesa deinstitucionalizacije i integracije ranjivih skupina Ciljane skupine obuhvaćene projektom: djeca i mlađe punoljetne osobe,trudnice i maloljetne trudnice, odrasle OSI, starije osobe, žrtve obiteljskog nasilja, obitelji/udomiteljske obitelji, posvojitelji i stručnjaci koji rade s pripadnicima ciljanih skupina.</t>
  </si>
  <si>
    <t>UP.02.2.2.12.0032</t>
  </si>
  <si>
    <t>Obitelj u Centru</t>
  </si>
  <si>
    <t>Centar za socijalnu skrb Karlovac</t>
  </si>
  <si>
    <t>Projektom "Obitelj u Centru" pružiti će se podrška procesu deinstitucionalizacije širenjem i unaprjeđenjem kvalitete izvaninstitucijskih socijalnih usluga u gradu Karlovcu i Karlovačkoj županiji kroz aktivnosti širenja i unaprjeđenja kvalitete izvaninstitucijskih socijalnih usluga, jačanja kapaciteta stručnjaka CZSS Karlovac i Obiteljskog centra koji rade s pripadnicima ranjivih skupina te podizanjem svijesti javnosti o važnosti procesa deinstiucionalizacije i prava ranjivih skupina s naglaskom na pravo na život u zajednici.</t>
  </si>
  <si>
    <t>UP.02.2.2.12.0033</t>
  </si>
  <si>
    <t>Suradnja za obitelj I</t>
  </si>
  <si>
    <t>Centar za socijalnu skrb Slavonski Brod</t>
  </si>
  <si>
    <t>Projekt će osigurati podršku roditeljstvu, zaštitu i promicanje djetetovih prava, te omogućiti provedbu plana uspostave Obiteljskog centra u sklopu CZSSSB. Edukacije i savjetovanje te usluge povećane kvalitete ponuđene za ukupno 20 djece, te 60 roditelja i članova udomiteljskih obitelji, povećati kvalitetu socijalnih usluga kroz jačanje stručnih kompetencija 20 djelatnika, te time doprinijeti prevenciji i/ili smanjenju broja korisnika (van)institucionalne skrbi, veću educiranost roditelja i prevenciju slučajeva nasilja i smanjenje broja mjera postupanja CZSSSB.</t>
  </si>
  <si>
    <t>UP.02.2.2.12.0034</t>
  </si>
  <si>
    <t>Ispletimo mrežu!</t>
  </si>
  <si>
    <t>Centar za socijalnu skrb Vukovar</t>
  </si>
  <si>
    <t>cilj projekta je prevencija institucionalizacije i poboljšanje kvalitete usluga pripadnika ranjivih skupina.</t>
  </si>
  <si>
    <t>UP.02.2.2.12.0035</t>
  </si>
  <si>
    <t>Učimo nenasilna ponašanja</t>
  </si>
  <si>
    <t>Centar za socijalnu skrb Osijek</t>
  </si>
  <si>
    <t>Zapošljavanjem četiri stručne osobe i realizacijom 2 edukacije iz psihosocijalnog tretmana za rad s počiniteljima nasilja (za odrasle osobe, kao i za djecu i maloljetne osobe) stvorit će se stručni preduvjeti za konkretan rad s maloljetnim počiniteljima nasilja kao i počiniteljima nasilja u obitelji (odraslim osobama). Ovime će se utjecati na poboljšanje kvalitete u obiteljima naših korisnika, podizanju kvalitete u komunikaciji istih korisnika i članova obitelji, njihovom suživotu, a samim time preventivno će se djelovati kako ne bi došlo do potrebe izdvajanja određenih članova izvan obitelji.</t>
  </si>
  <si>
    <t>UP.02.2.2.13.0001</t>
  </si>
  <si>
    <t>Zaustavimo nasilje nad ženama i nasilje u obitelji - Za nasilje nema opravdanja</t>
  </si>
  <si>
    <t>Ministarstvo rada, mirovinskoga sustava, obitelji i socijalne politike, Uprava za obitelj i socijalnu politiku</t>
  </si>
  <si>
    <t>Cilj projekta je unaprjeđenje sustava prevencije i zaštite od nasilja u obitelji kroz podizanje javne svijesti u borbi protiv nasilja, jačanju kapaciteta stručnjaka i unaprjeđenje međuresorne suradnje te osiguravanje usluge besplatne 24-satne telefonske linije kao dio sustava prevencije od nasilja i zaštite žrtava s posebnim naglaskom na žene žrtva nasilja i žrtve nasilja u obitelji. Ciljane skupine obuhvaćene ovim projektom su stručnjaci iz područja socijalne skrbi, policije, pravosuđa, obrazovanja, zdravstva te organizacija civilnog društva.</t>
  </si>
  <si>
    <t>UP.02.2.2.14.0001</t>
  </si>
  <si>
    <t>Razvoj usluge osobne asistencije za osobe s invaliditetom - faza III</t>
  </si>
  <si>
    <t>MS Asistent</t>
  </si>
  <si>
    <t>Projekt „MS Asistent“ povećava socijalnu uključenost i unaprjeđuje kvalitetu života osoba s multiplom sklerozom kroz pružanje i povećanje kvalitete usluge osobne asistencije za 10 odraslih osoba oboljelih od multiple skleroze. Projekt se provodi na području Grada Zagreba, Zagrebačke i Međimurske županije.</t>
  </si>
  <si>
    <t>UP.02.2.2.14.0002</t>
  </si>
  <si>
    <t>Ispunjen život</t>
  </si>
  <si>
    <t>Cilj projekta " Ispunjen život" jest povećati socijalno uključivanje i unaprijediti kvalitetu života osoba s invaliditetom kroz pružanje usluge osobne asistencije na području grada Siska, čime će se omogućiti njihov samostalniji život i veća uključenost u zajednicu. Kroz projekt će se osigurati pružanje usluge osobne asistencije za ukupno 7 pripadnika ciljane skupine, odnosno odrasle osobe s najtežom vrstom i stupnjem invaliditeta ili intelektualnim teškoćama i mentalnim oštećenjima.</t>
  </si>
  <si>
    <t>UP.02.2.2.14.0003</t>
  </si>
  <si>
    <t>Znakujmo svi - pružanje usluge komunikacijskog posrednika</t>
  </si>
  <si>
    <t>Udruga za promicanje hrvatskog znakovnog jezika – „ZNAKujmo svi“</t>
  </si>
  <si>
    <t>Kroz projekt će se zaposliti komunikacijski posrednik koji će biti na raspolaganju ciljanoj skupini. Zahvaljujuću tome, 10 korisnika, gluhe i gluhoslijepe osobe, će ostvariti pristup javnim ustanovama i socijalnim uslugama uz prevođenje na hrvatski znakovni jezik. Obzirom da je komunikacijski posrednik kojeg ćemo zaposliti i ovlašteni sudski tumač za hrvatski znakovni jezik, dodatna vrijednost je i tumačenje a ne samo prevođenje prilikom odlaska kod javnog bilježnika gdje je zakonska obaveza tumačenje hrvatskog znakovnog jezika na hrvatski govorni jezik.</t>
  </si>
  <si>
    <t>UP.02.2.2.14.0004</t>
  </si>
  <si>
    <t>AssistentOS III</t>
  </si>
  <si>
    <t>Usluga osobne asistencije predstavlja potporu osobama s najtežom vrstom i stupnjem invaliditeta u provođenju aktivnosti svakodnevnog življenja. Razvojem ove usluge podiže se razina kvalitete života, socijalnog uključivanja te u konačnici i prevencija institucionalizacije osoba s
najtežim stupnjem i vrstom invaliditet.</t>
  </si>
  <si>
    <t>UP.02.2.2.14.0005</t>
  </si>
  <si>
    <t>S osobnim asistentom u bolji život - 4</t>
  </si>
  <si>
    <t>Zagrebačka, Koprivničko-križevačka, Grad Zagreb, Primorsko-goranska, Zadarska, Splitsko-dalmatinska</t>
  </si>
  <si>
    <t>Projekt „S osobnim asistentom u bolji život - 4“ pruža uslugu OA za 23 KOA kroz 20 mjeseci na području Grada Zagreba, Zagrebačke, Koprivničko križevačke, Zadarske, Primorsko-goranske, Zadarske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</si>
  <si>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UP.02.2.2.14.0006</t>
  </si>
  <si>
    <t>Osobna asistencija za osobe s invaliditetom - Faza III</t>
  </si>
  <si>
    <t>Zagrebačka, Krapinsko-zagorska, Varaždinska, Grad Zagreb</t>
  </si>
  <si>
    <t>Ovaj projekt obuhvaća osiguravanje usluga osobnih asistenata za 5 osoba s najtežom vrstom i stupnjem invaliditeta, osobama s cerebralnom paralizom. Na taj način pružamo preduvjete za neovisan život i socijalnu uključenost navedenih ciljnih skupina, te time i veću uključenost u zajednicu. Rezultati koji se očekuju su sprječavanje institucionalizacije, unapređenje kvalitete života korisnika, uključivanje korisnika u aktivnosti kvalitetnog provođenja slobodnog vremena.</t>
  </si>
  <si>
    <t>UP.02.2.2.14.0007</t>
  </si>
  <si>
    <t>Podrškom do samostalnosti - faza 3</t>
  </si>
  <si>
    <t>OSI imaju pravo na vlastiti izbor i kontrolu života stoga je OA usluga onima koji sami ne mogu ispuniti osnovne potrebe. Program osiguravasamostalnost i dostojanstvo OSI, potiče opću afirmaciju OSI te pridonosi uslugama u zajednici i sprječava institucionalizaciju gdje Prijavitelj i
Partneri osiguravaju asistenciju za korisnike. Ciljna skupina su 13 osoba s teškim invaliditetom koji imaju potvrdu Povjerenstva i ne primaju usluge smještaja, organiziranog stanovanja ili cjelodnevnog boravka. Održivost je vidljiva kroz institucionalnu održivost i održivost na razini donošenja politika.</t>
  </si>
  <si>
    <t>UP.02.2.2.14.0008</t>
  </si>
  <si>
    <t>Projekt "Usluga osobne asistencije za osobe s multiplom sklerozom u Zagrebačkoj županiji" doprinosi socijalnoj uključenosti osoba s multiplom sklerozom s najtežom vrtom i stupnjem invaliditeta kroz daljnji razvoj i povećanje kvalitete usluge osobne asistencije kao i njihovoj kvaliteti života. Ciljane skupine projekta su odrasle osobe oboljele od multiple skleroze s najtežim stupnjem i vrstom invaliditeta u dobi od 18 i stariji, koje imaju izdano Uvjerenje neovisnog tijela vještačenja.</t>
  </si>
  <si>
    <t>UP.02.2.2.14.0009</t>
  </si>
  <si>
    <t>Osobni asistenti Regoč - faza III</t>
  </si>
  <si>
    <t>Udruga Regoč će kroz projekt Osobni asistenti Regoč - faza III u partnerstvu sa dvije udruge s područja Dubrovačko-neretvanske županije, Rina Mašera i Poseban prijatelj, povećati socijalnu uključenost i unaprijediti kvalitetu života osoba s najtežom vrstom i stupnjem tjelesnih oštećenja, osoba s intelektualnim teškoćama i mentalnim oštećenjima kroz pružanje usluge osobne asistencije za ukupno 22 korisnika na području Brodsko posavske i Dubrovačko neretvanske županije.</t>
  </si>
  <si>
    <t>UP.02.2.2.14.0010</t>
  </si>
  <si>
    <t>Usluga osobne asistencije za osobe s intelektualnim teškoćama</t>
  </si>
  <si>
    <t>Hrvatski savez udruga osoba s intelektualnim teškoćama</t>
  </si>
  <si>
    <t>Varaždinska, Brodsko-posavska, Grad Zagreb</t>
  </si>
  <si>
    <t>Savez će kroz projekt Usluga osobne asistencije za osobe s intelektualnim teškoćama u partnerstvu s udrugom s područja Brodsko-posavske županije, Udrugom Regoč i udrugom s područja Varaždinske županije, Ivanečko sunce, povećati socijalnu uključenost i unaprijediti kvalitetu života osoba s najtežom vrstom i stupnjem tjelesnih oštećenja, osoba s intelektualnim teškoćama i mentalnim oštećenjima kroz pružanje usluge osobne asistencije za ukupno 5 korisnika na području Brodsko posavske i Varaždinske županije.</t>
  </si>
  <si>
    <t>UP.02.2.2.14.0011</t>
  </si>
  <si>
    <t>Osobna asistencija Radost faza III</t>
  </si>
  <si>
    <t>Projekt Osobna asistencija Radost- faza III ima za cilj povećati socijalnu uključenost i unaprijediti kvalitetu života odraslih osoba s najtežom vrstom i stupnjem invaliditeta, osoba s intelektualnim teškoćama i mentalnim oštećenjima, odraslih gluhih i/ili gluhoslijepih osoba i odraslih slijepih osobe kroz pružanje usluge osobne asistencije. U sklopu projekta omogućit će se usluga asistencije za ukupno 10 korisnika koji pripadaju Skupini 1 kroz 20 mjeseci na području DNŽ, što predstavlja povećanje sa 6 korisnika na 10.</t>
  </si>
  <si>
    <t>UP.02.2.2.14.0012</t>
  </si>
  <si>
    <t>Osobnom asistencijom do socijalne uključenosti II</t>
  </si>
  <si>
    <t>Zadarska, Splitsko-dalmatinska, Dubrovačko-neretvanska</t>
  </si>
  <si>
    <t>Cilj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20 sati tjedno prema unaprijed utvrđenom planu korisnika, o pruženoj usluzi se vodi evidencija. Ukupno trajanje projekta je 20 mjeseci.</t>
  </si>
  <si>
    <t>UP.02.2.2.14.0013</t>
  </si>
  <si>
    <t>Osobni asistent 2 - SDUSO</t>
  </si>
  <si>
    <t>Splitsko-dalmatinska udruga spinalno ozlijeđenih</t>
  </si>
  <si>
    <t>Grad Zagreb, Primorsko-goranska, Ličko-senjska, Zadarska, Šibensko-kninska, Istarska, Dubrovačko-neretvanska</t>
  </si>
  <si>
    <t>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6 osoba s visokim stupnjem invaliditeta.</t>
  </si>
  <si>
    <t>UP.02.2.2.14.0014</t>
  </si>
  <si>
    <t>Bjelovarsko-bilogorska, Virovitičko-podravska</t>
  </si>
  <si>
    <t xml:space="preserve">Ciljane skupine su osobe s najtežom vrstom i stupnjem invaliditeta koje se svakodnevno susreću s različitim preprekama koje im onemogućuavaju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 </t>
  </si>
  <si>
    <t>UP.02.2.2.14.0015</t>
  </si>
  <si>
    <t>Inkluzijom ka kvalitetnijem životu</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</si>
  <si>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pružanjem usluge osobne asistencije za 14 korisnika s područja Virovitičko-podravske županije</t>
  </si>
  <si>
    <t>UP.02.2.2.14.0016</t>
  </si>
  <si>
    <t>Osobni asistent - FAZA 3</t>
  </si>
  <si>
    <t>Projektom se utječe na jačanje socijalnog uključivanja osoba s invaliditetom kroz daljnji razvoj i povećanje kvalitete usluge osobne asistencije. Projekt će omogućiti zapošljavanje osobnih asistenata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oštećenjima, a žive na području Grada Sinja i okolice. Ukupno trajanje projekta je 20 mjeseci.</t>
  </si>
  <si>
    <t>UP.02.2.2.14.0018</t>
  </si>
  <si>
    <t xml:space="preserve">usluga OA predstavlja pružanje potpore osobama s najtežom vrstom i stupnjem invaliditeta u provođenju aktivnosti svakodnevnog življenja; samozbrinjavanja, produktivnosti i socijalnih aktivnosti. Usluga se pruža 80 sati mjesečno prema unaprijed utvrđenom planu korisnika, a o pruženoj usluzi se vodi evidencija. Specifični cilj: Povećati socijalnu uključenost i unaprijediti kvalitetu života osoba s najtežom vrstom i stupnjem tjelesnih oštećenja, kroz pružanje usluge OA. Opći cilj:Jačati socijalno uključivanje OA kroz osiguravanje pružanja i povećanja kvalitete usluge osobne asistencije. </t>
  </si>
  <si>
    <t>UP.02.2.2.14.0020</t>
  </si>
  <si>
    <t>Osobna asistencija za osobe s invaliditetom II</t>
  </si>
  <si>
    <t>Razvojem usluge osobne asistencije pružamo pomoć osobama s najtežom vrstom i stupnjem invaliditeta kako bi im olakšale svakodnevne aktivnosti koje zbog svoje bolesti ne mogu samostalno obavljati. Uslugu ćemo pružiti za 11 osoba s invaliditetom u vremenu od 80 sati mjesečno. Na projektu će biti zaposleno 11 osobnih asistenata koji će proći edukaciju za kako bi što uspješnije skrbili o osobama s invaliditetom. Na projektu će biti zaposleni voditelj i administrator projekta koji će koordinirati rad osobnih asistenata.</t>
  </si>
  <si>
    <t>UP.02.2.2.14.0021</t>
  </si>
  <si>
    <t>Usluge osobne asistencije IV</t>
  </si>
  <si>
    <t>Zagrebačka, Varaždinska, Koprivničko-križevačka, Virovitičko-podravska, Grad Zagreb</t>
  </si>
  <si>
    <t>Provedba projekta “Usluge osobne asistencije IV” doprinijeti će u povećanju socijalne uključenosti i unapređenju kvalitete života osoba s najtežom vrstom i stupnjem tjelesnih oštećenja, osoba s intelektualnim i mentalnim oštećenjima kroz daljnje pružanje usluge osobne asistencije. Za provedbu projektnih aktivnosti povezanim s ciljnom skupinom planirano je zapošljavanje 17 osobnih asistenata koji će biti direktno uključeni u
rad s OSI u pogledu pružanja usluge osobne asistencije u Koprivničko-križevačkoj, Varaždinskoj, Virovitičko-podravskoj i Zagrebačkoj županiji, te Gradu Zagrebu.</t>
  </si>
  <si>
    <t>UP.02.2.2.14.0027</t>
  </si>
  <si>
    <t>Doro i osobni asistenti u fazi III</t>
  </si>
  <si>
    <t xml:space="preserve">Cilj projekta "Doro i osobni asistenti u fazi lll" jest omogućiti socijalno uključivanje osoba s najtežom vrstom i stupnjem invaliditeta, osoba s intelektualnom teškoćama i mentalnim oštećenjima pružanjem usluge osobne asistencije na sisačkom području. Za osam osoba s invaliditetom osigurat će se pružanje usluge osobne asistencije kroz 20 mjeseci kroz zapošljavanje osam osobnih asistenata, koji će unaprijediti kvalitetu njihova života i socijalnu uključenost. </t>
  </si>
  <si>
    <t>UP.02.2.2.14.0029</t>
  </si>
  <si>
    <t>Osobna asistencija moja je frekvencija! 4.0.</t>
  </si>
  <si>
    <t>Zagrebačka, Varaždinska, Grad Zagreb, Ličko-senjska</t>
  </si>
  <si>
    <t>Ovaj projekt za 14 korisnika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</si>
  <si>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UP.02.2.2.14.0030</t>
  </si>
  <si>
    <t>Razvoj usluge osobne asistencije za osobe s invaliditetom u Primorsko-goranskoj županiji, faza III</t>
  </si>
  <si>
    <t>Kroz pružanje usluge osobne asistencije osobama s najtežom vrstom i stupnjem invaliditeta pružiti potporu u aktivnostima svakodnevnog života. S obzirom na široki spektar razvojnih odstupanja i stupnjeva invaliditeta projektom želimo pridonijeti jačanju socijalne integracije, samopoštovanja, poticanja samostalnosti te aktivnijeg uključivanje u društveni život, ujedno spriječiti preuranjenu institucionalizaciju, izolaciju, segregaciju i getoizaciju osoba s invaliditetom. Navedene stavke prediktor su bolje kvalitete života, što je zvijezda vodilja ovog projekta.</t>
  </si>
  <si>
    <t>UP.02.2.2.14.0031</t>
  </si>
  <si>
    <t>Moj osobni asistent u Malom princu</t>
  </si>
  <si>
    <t>Udruga roditelja djece i osoba s invaliditetom "Mali princ"</t>
  </si>
  <si>
    <t>Pravo na kontrolu nad vlastitim životom minimum je dostojanstva na koju bi svaka osoba trebala imati jedanko pravo, a osobama s invaliditetom je nerjetko to pravo uskraćeno. Članovi njihovih obitelji žive pod konstantnim pritiskom, manjkom vremena i stručnjaka. Navedeno vodi do
nezadovoljstva, izolacije i socijalne isključenosti. Glavni cilj projekta "Moj osobni asistent u Malom princu" je potaknuti socijalnu uključenost i unaprijediti kvalitetu života osoba s najtežom vrstom i stupnjem tjelesnog oštećenja i/ili intelektualnim i mentalnim oštećenjima kroz uvođenje usluge osobne asistencije.</t>
  </si>
  <si>
    <t>UP.02.2.2.14.0032</t>
  </si>
  <si>
    <t>Neovisan život - zato jer mogu!</t>
  </si>
  <si>
    <t>Udruga Spektar provedbom projekta „Neovisan život - zato jer mogu!“ pruža uslugu osobne asistencije za 17 korisnika usluge kroz 20 mjeseci na području Splitsko 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</si>
  <si>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UP.02.2.2.14.0033</t>
  </si>
  <si>
    <t>Korak u život sa osobnim asistentom</t>
  </si>
  <si>
    <t>Društvo multiple skleroze Varaždinske županije</t>
  </si>
  <si>
    <t>Projekt " Osobni asistent za oboljele od multiple skleroze Varaždinske županije" pruža usluge osobne asistencije 6 osoba oboljelih od MS-a, doprinosi socijalnoj uključenosti osoba s MS-om i sprječavanju institucionalizacije, te podizanju kvalitete života osoba s invaliditetom. Ciljane skupine: osobe oboljele od MS-a, koje imaju odobrenje Odbora za utvrđivanje potrebe za uslugom osobne asistencije i osobe u nepovoljnom položaju na tržištu rada, koje će biti zaposlene kao osobni asistent, a čime će se doprinijeti smanjenju nezaposlenosti osoba u nepovoljnom položaju na tržištu rada.</t>
  </si>
  <si>
    <t>UP.02.2.2.14.0034</t>
  </si>
  <si>
    <t>Spin asistent Istra</t>
  </si>
  <si>
    <t>Zagrebačka, Karlovačka, Grad Zagreb, Istarska</t>
  </si>
  <si>
    <t xml:space="preserve">OSI imaju pravo na vlasititi izbor i kontrolu života stoga je OA usluga onima koji sami ne mogu ispuniti osnovne potrebe. projekt osigurava samostalnost i dostojanstvo OSI, potiče opću afirmaciju OSi te pridonosi uslugama u zajednici i sprječava institucionalizaciju. udruga osigurava asistenciju za korisnike, a a sistenti ostaju u radnom odnosu. Ciljna skupina su 6 osoba s teškim invaliditetom. održivost je vidljiva kroz institucionalnu održivost i održivost na razini donošenja politika. </t>
  </si>
  <si>
    <t>UP.02.2.2.14.0035</t>
  </si>
  <si>
    <t>Razvoj usluge osobne asistencije za osobe s invaliditetom faza 3</t>
  </si>
  <si>
    <t>Usluga osobne asistencije predstavlja pružanje potpore osobama s najtežom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22 osobe s invaliditetom. Usluga se pruža prema unaprijed utvrđenom planu korisnika, a o pruženoj usluzi se vodi evidencija.</t>
  </si>
  <si>
    <t>UP.02.2.2.14.0036</t>
  </si>
  <si>
    <t>Spin Asistent 3</t>
  </si>
  <si>
    <t>Zagrebačka, Varaždinska, Brodsko-posavska, Međimurska, Primorsko-goranska, Ličko-senjska, Zadarska, Splitsko-dalmatinska, Istarska</t>
  </si>
  <si>
    <t>Projekt Spin Asistent 3 omogućava pružanje usluge osobne asistencije osobama s posljedicama ozljeda kralježnične moždine koje trebaju podršku u zadovoljavanju osnovnih životnih potreba. Projekt je ključan u provedbi koncepta neovisnog življenja jer čuva dostojanstvo OSI, unaprjeđuje
kvalitetu života, sprječava njihovu institucionalizaciju. Također, doprinosi vidljivosti osoba s invaliditetom i većoj osviještenosti javnosti o njihovim potrebama prilikom ostvarivanja temeljnih prava. Ciljna skupina je 20 osoba s najtežom vrstom i stupnjem invaliditeta u dobi od 18-65 g.
iz 9 županija.</t>
  </si>
  <si>
    <t>UP.02.2.2.14.0037</t>
  </si>
  <si>
    <t>Udruga djece s poteškoćama u razvoju i osoba s invaliditetom grada Crikvenice "Uspjeh"</t>
  </si>
  <si>
    <t xml:space="preserve">Usluga osobne asistencije predstavlja pružanje potpore osobama s najtežom vrstom i stupnjem invaliditeta u provođenju svakodnevnih aktivnosti u životu. Korisnici usluge osobne asistencije su 16 osoba s invaliditetom. ostarivanjem i kontinuiranim napretkom u području provođenja ciljeva ovoga projekta, osobe s invaliditetom prestaju biti pasivni, institucionalizirani ljudi. usluga će se pružati ovisno o korisnikovim potrebama, a o ostvarenom će se pisati zabilješke i voditi evidencija, sve u svrhu većeg povećanja zadovoljstva korisnika. </t>
  </si>
  <si>
    <t>UP.02.2.2.14.0038</t>
  </si>
  <si>
    <t>Olakšajmo život osobama s invaliditetom II</t>
  </si>
  <si>
    <t>Projekt "Olakšajmo život osobama s invaliditetom II" provodi se na području Koprivničko-križevačke i Međimurske županije s ciljem jačanja socijalnog uključivanja 15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samostalnot, neovisnost i ravnopravnije sudjelovanje u društvu kao i sprečavanje njihove institucionalizacije, što je posebno bitno za KKŽ.</t>
  </si>
  <si>
    <t>UP.02.2.2.14.0039</t>
  </si>
  <si>
    <t>3.OA</t>
  </si>
  <si>
    <t>Zagrebačka, Grad Zagreb, Istarska, Dubrovačko-neretvanska</t>
  </si>
  <si>
    <t xml:space="preserve">Svaka OSI mora imati pravo na vlastiti izbor i kontrolu svog života, stoga je osobna asistencija najhumaniji oblik usluge osobama s teškim invaliditetom koje samostalno ne mogu udovoljavati ispunjenju osnovnih životnih potreba. program osobne asistencije za osobe s najtežom vrstom i stupnjem invaliditeta osigurava samostalnost i čuva dostojanstvo te potiče samosvijest i društvenu, gospodarsku, kulturnu i ostalu afirmaciju čime pridonosi razvoju socijalnih usluga u zajednici i sprječava institucionalizaciju korisnika usluge. </t>
  </si>
  <si>
    <t>UP.02.2.2.14.0040</t>
  </si>
  <si>
    <t>OAZa 2 - Osobni Asistenti ZAgorje 2</t>
  </si>
  <si>
    <t>Krapinsko-zagorska,Varaždinska</t>
  </si>
  <si>
    <t>Projekt doprinosi socijalnom uključivanju i povećanju kvalitete života 13 osoba s invaliditetom na području Krapinsko - zagorske i Varaždinske županije kroz omogućavanje nastavke usluge osobne asistencije u provođenju aktivnosti svakodnevnog življenja. Širenjem usluge osobne asistencije sprječava se institucionalizacija i pomiruje poslovni i obiteljski život te senzibilizira cjelokupna zajednica.</t>
  </si>
  <si>
    <t>UP.02.2.2.14.0041</t>
  </si>
  <si>
    <t>Za bolji život IV</t>
  </si>
  <si>
    <t>Cilj projekta „Za bolji život IV“ je jačanje socijalnog uključivanja 15 OSI s najtežom vrstom i stupnjem tjelesnih oštećenja, s intelektualnim i mentalnim oštećenjima kroz osiguravanje pružanja usluge osobne asistencije i povećanje kvalitete usluge osobne asistencije. Projekt osigurava
kontinuitet pružanja usluge osobne asistencije sukladno individualnim potrebama te zadržavanju istih pružatelja usluge. Osobama s invaliditetom omogućena je samostalnost, neovisnost i ravnopravnije sudjelovanje u društvu kao i sprečavanje njihove institucionalizacije.</t>
  </si>
  <si>
    <t>UP.02.2.2.14.0042</t>
  </si>
  <si>
    <t>Osobna asistencija za kvalitetniji život osoba s invaliditetom 2</t>
  </si>
  <si>
    <t xml:space="preserve">Projekt "Osobna asistencija za kvalitetniji život osoba s invaliditetom 2" će olakšati socijalno uključivanje osoba s invaliditetom kroz osiguravanje kontinuiteta i širenje usluge osobne asistencije na području Sisačko-moslavačke županije, čime će se unaprijediti kvaliteta života osoba s invaliditetom i ukloniti prepreke za njihovo aktivno sudjelovanje u zajednici i dostojanstven život.
</t>
  </si>
  <si>
    <t>UP.02.2.2.14.0043</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</si>
  <si>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t>
  </si>
  <si>
    <t>UP.02.2.2.14.0045</t>
  </si>
  <si>
    <t>Prilika za bolji život</t>
  </si>
  <si>
    <t>Krapinsko-zagorska, Koprivničko-križevačka, Međimurska</t>
  </si>
  <si>
    <t>Projekt „PRILIKA ZA BOLJI ŽIVOT“ provodi se na području Krapinsko-zagorske, Koprivničko-križevačke i Međimurske županije s ciljem jačanja socijalnog uključivanja 8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samostalnost, neovisnost i ravnopravnije sudjelovanje u društvu kao i sprječavanje njihove institucionalizacije.</t>
  </si>
  <si>
    <t>UP.02.2.2.14.0046</t>
  </si>
  <si>
    <t>Projektom se doprinosi proširenju i razvoju usluge osobne asistencije. OC: Jačanje socijalnog uključivanja OSI kroz daljnji razvoj i povećanje kvalitete usluge osobne asistencije. SC: povećati socijalnu uključenost i unaprijediti kvalitetu života osoba s najtežom vrstom i stupnjem tjelesnih oštećenja, osoba s intelektualnim i mentalnim oštećenjima kroz pružanje usluge osobne asistencije. Ciljna skupina: 14 osoba s invaliditetom. Kroz projekt će se zaposliti 14 osobnih asistenata na pola radnog vremena, čiji rad će usmjeravati 1 koordinator, a projektom će upravljati voditelj projekta i administrator).</t>
  </si>
  <si>
    <t>UP.02.2.2.14.0047</t>
  </si>
  <si>
    <t>Osobna asistencija ESF (4)</t>
  </si>
  <si>
    <t>DMSGZ provođenjem projekta „Osobna asistencija ESF (4)“ doprinosi socijalnoj uključenosti i unapređenju kvalitete života osoba s najtežom vrstom i stupnjem invaliditeta oboljelih od MS na području Grada Zagreba i Zagrebačke županije. Opći cilj projekta je unaprijediti socijalnu uključenost i kvalitetu života za 21 osobu s najtežim stupnjem i vrstom invaliditeta oboljelih od MS. Ciljana skupina su osobe s najtežom vrstom i stupnjem invaliditeta u dobi od 18 do 65 godina oboljeli od MS.</t>
  </si>
  <si>
    <t>UP.02.2.2.14.0050</t>
  </si>
  <si>
    <t>Pružanje usluge osobne asistencije na području Đakovštine 4</t>
  </si>
  <si>
    <t>Projektom se omogućuje pružanje pomoći u provođenju aktivnosti svakodnevnog življenja i samozbrinjavanja za 22 osobe s najtežim
invaliditetom, čime se korisnicima povećava kvaliteta života i sprječava institucionalizacija. Projekt traje 20 mjeseci, a trajanje usluge ovisi o vremenu ulaska pojedinog KOA u projekt, odnosno po završetku korištenja usluge u okviru prethodnog projekta.: 16 KOA koristi uslugu 20 mjeseci (od 1.12.2020. do 31.7.2022.), dok 6 KOA koristi uslugu 16 mjeseci (od 1.4.2021. do 31.7.2022.).</t>
  </si>
  <si>
    <t>UP.02.2.2.14.0051</t>
  </si>
  <si>
    <t>Osobni asistenti u Grubišnom Polju - 3</t>
  </si>
  <si>
    <t>Usluga osobne asistencije predstavlja pružanje potpore i pomoći osobama s najtežom vrstom i stupnjem invaliditeta te osobama s intelektualnim teškoćama i mentalnim oštećenjima u provođenju aktivnosti svakodnevnog življenja i samozbrinjavanja. Osiguravanjem kontinuiteta pružanja usluge osobne asistencije, osobe s najtežim stupnjem i vrstom invaliditeta i osobe s mentalnim oštećenjem dobivaju mogućnost unapređenja kvalitete življenja, povećanja socijalne uključenosti u zajednicu te sprečavanje institucionalizacije.</t>
  </si>
  <si>
    <t>UP.02.2.2.14.0052</t>
  </si>
  <si>
    <t>Razvoj usluge osobne asistencije za osobe s invaliditetom - faza III u Vukovarsko-srijemskoj županiji</t>
  </si>
  <si>
    <t>"Razvoj usluge osobne asistencije za osobe s invaliditetom-faza III doprinosi povečanju socijalnu uključenost unapređivanju kvalitete života osoba s najtežom vrstom i stupnjem tjelesnih oštećenja kroz pružanje usluge osobne sistencije s područja Vukovarsko srijemske županije.Cilj projekta:
jačanje socijalnog uključivanja osoba s invaliditetom s najtežim stupnjem i vrstom invaliditeta kroz pružanja i povečanja kvalitetne usluge
osobne asitencije.Ciljane skupine: odrasle osobe s najtežom vrstom i stupnjem tjelesnih oštećenja, starije od 18 godina na dan projektnu
aktivnost.</t>
  </si>
  <si>
    <t>UP.02.2.2.14.0053</t>
  </si>
  <si>
    <t>Osiguravanje usluge osobne asistencije osobama s najtežom vrstom i stupnjem invaliditeta te osobama s intelektualnim i mentalnim oštećenjima na području Šibensko-kninske županije</t>
  </si>
  <si>
    <t>Projektom je predviđeno povećanje socijalne uključenosti i unaprjeđenje kvalitete života kroz nastavak pružanja usluge osobne asistencije za 13 osoba s najtežom vrstom i stupnjem invaliditeta i intelektualnim i mentalnim oštećenjima koje žive na području Šibensko-kninske županije.</t>
  </si>
  <si>
    <t>UP.02.2.2.14.0054</t>
  </si>
  <si>
    <t>Daj mi znak</t>
  </si>
  <si>
    <t>Ovim projektom predviđeno je pružanje usluge komunikacijskog posrednika za jednu gluhu osobu. Usluga će biti provedena u razdoblju od 20 mjeseci, a prilagođena potrebama korisnika temeljem prethodno provedene stručne procjene njegovih potreba. Projektom je predviđeno i zapošljavanje jedne osobe koja će pružati usluge komunikacijskog posrednika.</t>
  </si>
  <si>
    <t>UP.02.2.2.14.0055</t>
  </si>
  <si>
    <t>S osobnim asistentom samoća nije opcija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</si>
  <si>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Faza III je nastavak projekta koji je započeo u 2015.g. sufinanciran sredstvima iz ESF-a.</t>
  </si>
  <si>
    <t>UP.02.2.2.14.0056</t>
  </si>
  <si>
    <t xml:space="preserve">Usluga osobne asistencije za kvalitetniji život osoba s invaliditetom-faza 3 </t>
  </si>
  <si>
    <t>Projekt omogućava pružanje usluge osobne usluge za 21 korisnika s najtežom vrstom i stupnjem invaliditeta te s intelektualnim i mentalnim teškoćama, u vremenskom razdoblju od 20 mjeseci. Provedbom projekta poboljšava se kvaliteta života korisnika, povećava se njihova socijalna uključenost te prevenira institucionalizacija. Projekt osigurava osamostaljenje osoba s invaliditetom, rasterećenje članova njihovih obitelji te doprinosi ostvarenju jednog od temeljnih ljudskih prava, prava na život u zajednici.</t>
  </si>
  <si>
    <t>UP.02.2.2.14.0057</t>
  </si>
  <si>
    <t>Ravnopravno u zajednici s videćim pratiteljem</t>
  </si>
  <si>
    <t xml:space="preserve">Samostalno kretanje slijepih osoba u nepoznatim i nepristupačnim prostorima zahtjeva pomoć videćeg asistenta. Cilj projekta je jačanje socijalnog uključivanja te zadovoljavanja potreba slijepih osoba. Cijne skupine obuhvaćene projektnim aktivnostima su punoljetne slijepe i visoko slabovidne osobe s područja Zagrebačke Županije. Usluga se pruža kontinuirano na mjesečnoj osnovi, a o pruženoj usluzi se vodi evidencija. </t>
  </si>
  <si>
    <t>UP.02.2.2.14.0058</t>
  </si>
  <si>
    <t xml:space="preserve">Pružanje usluge tumača/prevoditelja HZJ za osobe s oštećenjem sluha </t>
  </si>
  <si>
    <t>Hrvatski savez gluhih i nagluhih</t>
  </si>
  <si>
    <t>Projekt “Pružanje usluge tumača/prevoditelja HZJ za osobe s oštećenjem sluha” omogućit će za 15 osoba s oštećenjem sluha s područja Zagrebačke županije korištenje usluge tumača/prevoditelja HZJ te minimalno 15 osoba s oštećenjem sluha s područja cijele RH korištenje tumača/prevoditelja preko online platforme kroz 20 mjeseci koji će im omogućiti pristup informacijama, uključenost u društvo i unaprijediti kvalitetu života osobama s oštećenjem sluha.</t>
  </si>
  <si>
    <t>UP.02.2.2.14.0059</t>
  </si>
  <si>
    <t>Asistent - pomoć i podrška</t>
  </si>
  <si>
    <t>Pružanje usluge osobne asistencije poboljšati kvalitetu života osoba s najtežom vrstom i stupnjem invaliditeta koji bi dobili mogućnost kvalitetnijeg života, boljeg socijalnog uključivanja u zajednicu te sprječavanje institucionalizacije. Svi korisnici osobne asistencije su već izabrali odgovarajućeg osobnog asistenta koji su i sami osobe u nepovoljnom položaju na tržištu rada, dugotrajno nezaposlene osobe. Usluga će se pružati 80 sati mjesečno tijekom 18 mjeseci prema unaprijed utvrđenom planu korisnika, o pruženoj usluzi se vodi evidencija.</t>
  </si>
  <si>
    <t>UP.02.2.2.14.0060</t>
  </si>
  <si>
    <t>Potpunom informacijom protiv diskriminacije</t>
  </si>
  <si>
    <t>Signum - Hrvatska mreža za promicanje znakovnog jezika i kulture Gluhih</t>
  </si>
  <si>
    <t xml:space="preserve">Preduvjet ravnopravnog uključivanja gluhih osoba u društvo je osiguravanje podrške u komunikaciji i informiranju. hrvatsko društvo prevoditelja znakovnog jezika osigurat će za 20 gluhih osoba na području Grada Zagreba i Zagrebačke županije podršku komunikacijskog/e podrednika/ce u periodu od 20 mjeseci čime će se osigurati potpuna i ravnopravna uključenost gluhih osoba u zajednicu. </t>
  </si>
  <si>
    <t>UP.02.2.2.14.0061</t>
  </si>
  <si>
    <t>Opći cilj projekta je jačanje socijalnog uključivanja OSI kroz daljnji razvoj i povećanje kvalitete usluge OA, dok je specifični cilj povećanje socijalne uključenosti i unaprjeđenje kvalitete života osoba s najtežom vrstom i stupnjem invaliditeta, osoba s intelektualnim teškoćama i mentalnim oštećenjima kroz pružanje usluge OA. Provođenjem usluge OA nastoji se spriječiti institucionalizacija i socijalna isključenost OSI i osoba s intelektualnim teškoćama i mentalnim oštećenjima te se nastoji pomiriti poslovni i obiteljski život za što samostalniji život i veću uključenost u zajednicu.</t>
  </si>
  <si>
    <t>UP.02.2.2.14.0063</t>
  </si>
  <si>
    <t>Osobna asistencija za oboljele od MS-a</t>
  </si>
  <si>
    <t>Brodsko-posavska, Sisačko-moslavačka</t>
  </si>
  <si>
    <t xml:space="preserve">Usluga osobne asistencije predstavlja pružanje potpore osobama s najtežom vrstom i stupnjem invaliditeta u provođenju aktivnosti svakodnevnog življenja, samozbrinjavanja, socijalnog uključivanja, informiranja i educiranja. Razvojem usluge osobne asistencije veći broj korisnika dobiva mogućnost unapređenja kvalitete života i socijalnog uključivanja u zajednicu. Projektnim aktivnostima sprječava se institucionalizacija korisnika i omogućuje duži boravak u vlastitom domu, a članovi obitelji su rasterećeni brige o svom ovisnom članu te se mogu posvetiti vlastitim životnim potrebama. </t>
  </si>
  <si>
    <t>UP.02.2.2.14.0064</t>
  </si>
  <si>
    <t>Usluga osobne asistencije Omiš - Makarska - Imotski</t>
  </si>
  <si>
    <t>Usluga osobne asistencije predstavlja pružanje potpore osobama s najtežom vrstom i stupnjem invaliditeta u provođenju aktivnosti svakodnevnog neovisnog življenja i samozbrinjavanja. Širenjem usluge veći broj korisnika, osoba s invaliditeta, dobiva mogućnost unapređenja
kvalitete življenja, socijalnog uključivanja u zajednicu te sprječavanja institucionalizacije. Usluga se pruža cca 80 sati mjesečno prema unaprije utvrđenom planu korisnika, a o pruženoj usluzi se vodi
evidencija.</t>
  </si>
  <si>
    <t>UP.02.2.2.14.0065</t>
  </si>
  <si>
    <t>Zajedno u život III - Pružanje usluge osobne asistencije za osobe s invaliditetom</t>
  </si>
  <si>
    <t>Ovim projektom predviđeno je osiguravanje osobne asistencije osobama s invaliditetom koje nisu u mogućnosti samostalno obavljati čak i obične
svakodnevne zadatke. Usluga će biti pružena 4 osobe sa tjelesnim invaliditetom te 15 osoba sa intelektualnim i mentalnim poteškoćama, a sve temeljem prethodno provedene stručne procjene njihovih potreba. Projektom je predviđeno i zapošljavanje 19 osoba koje će pružati usluge osobne asistencije.</t>
  </si>
  <si>
    <t>UP.02.2.2.14.0066</t>
  </si>
  <si>
    <t>Osobna asistencija = kvalitetniji život osoba s invaliditetom II</t>
  </si>
  <si>
    <t>Cilj projekta Osobna asistencija = kvalitetniji život osoba s invaliditetom II je povećati socijalnu uključenost i unaprijediti kvalitetu života za 20 OSI s područja Karlovačke županije kroz pružanje usluge osobne asistencije. Usluga osobne asistencije odnosi se na pružanje aktivnosti
svakodnevnog življenja i samozbrinjavanja OSI, a pruža se prema unaprijed utvrđenom planu korisnika osobne asistencije o čemu se vodi se evidencija. Vezano uz unaprjeđenje kvalitete usluge osobne asistencije kroz projekt će se provesti edukacija.</t>
  </si>
  <si>
    <t>UP.02.2.2.14.0067</t>
  </si>
  <si>
    <t>Budi aktivan-Budi uključen II</t>
  </si>
  <si>
    <t>Karlovačka, Grad Zagreb, Primorsko-goranska, Istarska</t>
  </si>
  <si>
    <t xml:space="preserve">Cilj projekta je povećati socijalnu uključenost i unaprijediti kvalitetu života OSI pružanjem osobne asistencije u provođenju aktivnosti svakodnevnog življenja i samozbrinjavanja. U projekt je uključeno 20 korisnika od 18 - 65+g. karlovačke županije te Grada Zagreba. Doprinos je to vidljivosti OSI, većoj osviještenosti javnosti o njihovim potrebama prilikom ostvarivanja svojih temeljnih prava i zadovoljavanja osnovnih životnih potreba. širenjem usluge osobne asistencije dobiva se mogućnost unapređenja kvalitete življenja, socijalnog uključivanja te sprječavanja institucionalizacije. </t>
  </si>
  <si>
    <t>UP.02.2.2.14.0068</t>
  </si>
  <si>
    <t>Moj asistent IV</t>
  </si>
  <si>
    <t>Projektom Moj asistent IV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20 korisnika s područja Virovitičko-podravske i Osječko-baranjske županije.</t>
  </si>
  <si>
    <t>UP.02.2.2.14.0069</t>
  </si>
  <si>
    <t>Srce je sretno III</t>
  </si>
  <si>
    <t xml:space="preserve">Kroz ovaj projekt namjeravamo osigurati pružanje usluge osobne asistencije uz već postojećih 9 korisnika na još 11 korisnika (5 korisnika osobne asistencije za Udrugu Srce Split i 6 korisnika za udruga tjelesnih invalida kaštela) te na taj način nastaviti graditi i ostvarivati preduvjete za aktivno uključivanje mladih s invaliditetom u život zajednice. Korisnici usluge osobne asistencije su osobe s najtežom vrstom i stupnjem invaliditeta, osobe s mentalnim oštećenjima te osobe s intelektualnim poteškoćama. </t>
  </si>
  <si>
    <t>UP.02.2.2.14.0070</t>
  </si>
  <si>
    <t>Svijetlo u tami</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</si>
  <si>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slijepih osoba i njihovom unaprjeđivanju kvalitete života kroz pružanje usluge videćeg pratitelja za 3 korisnika.</t>
  </si>
  <si>
    <t>UP.02.2.2.14.0071</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</si>
  <si>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t>
  </si>
  <si>
    <t>UP.02.2.2.14.0072</t>
  </si>
  <si>
    <t>Osobni asistent za potrebite</t>
  </si>
  <si>
    <t>UP.02.2.2.14.0073</t>
  </si>
  <si>
    <t>VIP asistent</t>
  </si>
  <si>
    <t>Virovitičko-podravska, Požeško-slavonska</t>
  </si>
  <si>
    <t>UP.02.2.2.14.0074</t>
  </si>
  <si>
    <t>VIP prijatelj</t>
  </si>
  <si>
    <t>UP.02.2.2.14.0076</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</si>
  <si>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</si>
  <si>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UP.02.2.2.14.0077</t>
  </si>
  <si>
    <t>Bezbrižni i jednaki</t>
  </si>
  <si>
    <t>Udruga Upriv</t>
  </si>
  <si>
    <t>Osječko-baranjska, Vukovarsko srijemska</t>
  </si>
  <si>
    <t>UP.02.2.2.14.0079</t>
  </si>
  <si>
    <t>Pružanje usluge osobne asistencije</t>
  </si>
  <si>
    <t>Šibensko-kninska, Grad Zagreb</t>
  </si>
  <si>
    <t xml:space="preserve">Projekt će omogućiti pružanje usluge osobne asistencije za 6 osoba s najtežom vrstom i stupnjem tjelesnih oštećenja na području Šibensko kninske županije i grada Zagreba i doprinijeti razvoju socijalnih usluga u zajednici i sprječavanju institucionalizacije korisnika usluga. </t>
  </si>
  <si>
    <t>UP.02.2.2.14.0080</t>
  </si>
  <si>
    <t>Osobni asistent za kvalitetniji život III</t>
  </si>
  <si>
    <t>Kroz projekt namjeravam osigurati nastavak pružanja usluge osobne asistencije za 23 korisnika, te na taj način
pridonijeti jačanju njihove socijalne uključenosti u lokalnu zajednicu i pridonijeti kvaliteti življenja korisnika. Razvojem usluge osobne asistencije na području Kaštela broj korisnika se neće povećati odnosu na 2018. godinu, a udruga "Srce" također neće povećati će broj korisnika
odnosu na 2018.godinu. Projekt uvelike doprinosi unaprijeđivanju kvalitete življenja, uključivanju u zajednicu, te spriječavanju institucionalizacije korisnika.</t>
  </si>
  <si>
    <t>UP.02.2.2.14.0081</t>
  </si>
  <si>
    <t>Razvojem usluge osobne asistencije do kvalitetnijeg života III</t>
  </si>
  <si>
    <t>Usluga osobne asistencije predstavlja pružanje potpore osobama s najtežom vrstom i stupnjem invaliditeta u provođenju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 planu korisnika, te se o pruženoj usluzi vodi evidencija.</t>
  </si>
  <si>
    <t>UP.02.2.2.14.0082</t>
  </si>
  <si>
    <t>Primorsko-goranska, Ličko-senjska, Istarska</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</si>
  <si>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</si>
  <si>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UP.02.2.2.14.0083</t>
  </si>
  <si>
    <t>Projekt je usmjeren na pružanje usluga osobne asistencije za 11 osoba sa najtežim invaliditetom na području Duge Rese, što znači pomoć u svakodnevnim aktivnosti za koje im je neophodna tuđa pomoć. Na taj način će se unaprijediti njihova kvaliteta života i značajno povećati njihova
socijalna uključenost u zajednicu, za što su zbog svoj zdravstvenog stanja onemogućeni i ograničeni. Usluga se prema svakoj osobi pruža 80 sati mjesečno prema unaprijed utvrđenom planu korisnika, a o pruženoj usluzi se vodi evidencija.</t>
  </si>
  <si>
    <t>UP.02.2.2.14.0084</t>
  </si>
  <si>
    <t>Dostojanstven život</t>
  </si>
  <si>
    <t>Zagrebačka, Bjelovarsko-bilogorska, Požeško-slavonska, Grad Zagreb, Zadarska, Šibensko-kninska</t>
  </si>
  <si>
    <t>Projektom pod nazivom ''Dostojanstven život'' predviđeno je osiguravanje usluge osobne asistencije osobama s invaliditetom koje nisu u mogućnosti samostalno obavljati čak i obične svakodnevne zadatke. Usluga će biti pružena za 6 osoba s invaliditetom, a sve temeljem prethodno provedene stručne procjene njihovih potreba. Navedeni projekt će se provoditi 20 mjeseci na području 6 županija.</t>
  </si>
  <si>
    <t>UP.02.2.2.14.0086</t>
  </si>
  <si>
    <t>Osobni asistenti Split 3</t>
  </si>
  <si>
    <t>Usluga osobne asistencije predstavlja pružanje potpore osobama s najtežom vrstom i stupnjem invaliditeta u provođenju aktivnosti svakodnevnog življenja i samozbrinjavanja. Razvojem usluge osobne asistencije 23 korisnika će nastaviti primati uslugu. Pruženom uslugom se unaprijeđuje kvaliteta življenja, potiče socijalno uključivanje u zajednicu te sprječava institucionalizacija osoba s
invaliditetom. Usluga će se pruža pola radnog vremena mjesečno prema unaprijed utvrđenom planu korisnika, a o pruženoj usluzi će se vodi evidencija.</t>
  </si>
  <si>
    <t>UP.02.2.2.14.0087</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</si>
  <si>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</si>
  <si>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unapređenja kvalitete života, socijalnog uključivanja u zajednicu te sprječavanja institucionalizacije. Usluga se pruža pripadnicima Skupne 1 na pola radnog vremena mjesečno prema unaprijed utvrđenom tjednom planu korisnika, a o pruženoj usluzi se vodi evidencija.</t>
  </si>
  <si>
    <t>UP.02.2.2.14.0088</t>
  </si>
  <si>
    <t>Usluga osobne asistencije za osobe s intelektualnim i/ili mentalnim teškoćama u Istri II</t>
  </si>
  <si>
    <t>Osobe s najtežom vrstom i stupnjem intelektualnim i/ili mentalnim teškoćama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</si>
  <si>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UP.02.2.2.14.0089</t>
  </si>
  <si>
    <t>Usluga osobne asistencije za osobe s intelektualnim i/ili mentalnim oštećenjem u Istri II</t>
  </si>
  <si>
    <t>Osobe s najtežom vrstom i stupnjem intelektualnim i/ili mentalnim oštećenjem nisu u mogućnosti bez adekvatne podrške obavljati aktivnosti svakodnevnog života te aktivnosti kojima bi se uključili u život lokalne zajednice što vodi do sve veće opterećenosti članova njihovih obitelji,ali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</si>
  <si>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UP.02.2.2.14.0090</t>
  </si>
  <si>
    <t>Usluga osobne asistencije za osobe s cerebralnom paralizom - faza III</t>
  </si>
  <si>
    <t>Projekt "Usluga osobne asistencije za osobe s cerebralnom paralizom - faza III" bavi se rješavanjem problema socijalne isključenosti osoba s težim oblicima cerebralne paralize pružajući kvalitetnu individualiziranu uslugu osobne asistencije za 21 osobu s cerebralnom paralizom te na taj način omogućava aktivno sudjelovanje u aktivnostima svakodnevnog života i aktivnostima zajednice.</t>
  </si>
  <si>
    <t>UP.02.2.2.14.0091</t>
  </si>
  <si>
    <t>Širenje usluge osobne asistencije 3</t>
  </si>
  <si>
    <t>Usluga osobne asistencije predstavlja pružanje podrške oboljelima od multiple skleroze, osobama s najtežom vrstom i stupnjem invaliditeta na području Splitsko-dalmatinske županije. Provedbom ove usluge oboljeli imaju mogućnost unaprjeđenja kvalitete života,socijalnog uključivanja u zajednicu i ostanak u njima poznatom okružju/unutar svoje obitelji.Zapošljavanje pružatelja usluge osobne asistencije (osobnih asisten-ata/tica) na pola radnog vremena doprinosi se zapošljavanju i smanjenju siromaštva.</t>
  </si>
  <si>
    <t>UP.02.2.2.14.0093</t>
  </si>
  <si>
    <t>Razvoj usluge OA za Udrugu OSI SB "Loco-Moto"- faza III</t>
  </si>
  <si>
    <t>Usluga osobne asistencije predstavlja pružanje potpore osobama s invaliditetom u provođenju aktivnosti svakodnevnog življenja i, samozbrinjavanja. Razvojem usluge osobne asistencije 25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</si>
  <si>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UP.02.2.2.14.0094</t>
  </si>
  <si>
    <t>Usluge osobne asistencije Omiš - Split 3</t>
  </si>
  <si>
    <t>Usluga osobne asistencije predstavlja pružanje potpore osobama s najtežom vrstom i stupnjem invaliditeta i osobama s intelektualnim i mentalnim teškoćama u provođenju aktivnosti svakodnevnog neovisnog življenja i samozbrinjavanja. Navedeno pridonosi kontinuitetu u pružanju usluge korisnicima te osigurava pravo osobama s invaliditetom i osobama s intelektualnim i mentalnim teškoćama na život u zajednici, te se time dobiva mogućnost unapređenja kvalitete života, socijalnog uključivanja i sprječavanje institucionalizacije.</t>
  </si>
  <si>
    <t>UP.02.2.2.14.0095</t>
  </si>
  <si>
    <t>S tumačem kroz sport</t>
  </si>
  <si>
    <t>Splitski sportski savez gluhih</t>
  </si>
  <si>
    <t>Cilj projekta "S tumačem kroz sport" je ojačati 10 gluhih osoba s područja Splitsko-dalmatinske županije kroz proširenje dostupnosti komunikacijskih posrednika u sportskim manifestacijama i srodnim aktivnostima.</t>
  </si>
  <si>
    <t>UP.02.2.2.14.0096</t>
  </si>
  <si>
    <t>Zaželi: Ravnopravnost!</t>
  </si>
  <si>
    <t>Zagrebačka, Krapinsko-zagorska, Karlovačka, Grad Zagreb</t>
  </si>
  <si>
    <t>Cilj projekta je širenje socijalnih usluga komunikacijskih posrednika za aktivno socijalno uključivanje 20 gluhih osoba i prevladavanje društvene izoliranost za najugroženije pripadnike lokalne zajednice.</t>
  </si>
  <si>
    <t>UP.02.2.2.14.0099</t>
  </si>
  <si>
    <t>Satisfakcija u životu s tumačem u sportu!</t>
  </si>
  <si>
    <t>Sportska udruga gluhih Splitsko-dalmatinske županije</t>
  </si>
  <si>
    <t>Projekt ima cilj osnažiti 15 gluhih i nagluhih osoba uključivanjem u sportske aktivnosti te prevladavanje komunikacijskih barijera uslugom prevoditelja znakovnog jezika u sportu.</t>
  </si>
  <si>
    <t>UP.02.2.2.14.0100</t>
  </si>
  <si>
    <t>Socijalno uključivanje osoba oštećena sluha Bjelovarsko-bilogorske županije</t>
  </si>
  <si>
    <t>Udruga osoba oštećena sluha Bjelovarsko-bilogorske županije</t>
  </si>
  <si>
    <t>Koprivničko-križevačka, Bjelovarsko-bilogorska, Virovitičko-podravska</t>
  </si>
  <si>
    <t>Projektom će se osnažiti 20 gluhih i nagluhih osoba s područja Bjelovarsko-bilogorske županije kako bi ravnopravno sudjelovali u društvu te kako bi ostvarili pravo na jednak pristup informacijama i svim uslugama koje im stoje na raspolaganju. Cilj projekta je osigurati uslugu komunikacijskog posrednika za 20 gluhih i nagluhih osoba s područja Bjelovarsko-bilogorske županije čime se utječe na zdravlje i kvalitetu života osoba s invaliditetom te njihovu socijalnu integraciju u zajednicu.</t>
  </si>
  <si>
    <t>UP.02.2.2.14.0101</t>
  </si>
  <si>
    <t>Komunikacijski posrednik kao podrška za osobe s invaliditetom</t>
  </si>
  <si>
    <t>Zagrebački sportski savez gluhih</t>
  </si>
  <si>
    <t>Projekt izravno doprinosi socijalnoj uključenosti osoba oštećena sluha kroz ulogu komunikacijskog posrednika koji pruža socijalnu uslugu tumača znakovnog jezika za 15 gluhih i nagluhih osoba. Na taj način će se povećati kvaliteta njihova života i doprinijeti njihovoj dubljoj integraciji u društvo.</t>
  </si>
  <si>
    <t>UP.02.2.2.14.0102</t>
  </si>
  <si>
    <t>Uključivanje Gluhih osoba u zajednicu</t>
  </si>
  <si>
    <t xml:space="preserve">Kroz predloženi projekt planiramo osigurati uslugu tumača hrvatskog znakovnog jezika za 25 gluhih osoba s geografsko izoliranih područja. Na taj način ćemo pridonijeti širenju dostupnosti usluga osobne asistencije. </t>
  </si>
  <si>
    <t>UP.02.2.2.14.0103</t>
  </si>
  <si>
    <t>Korak za nas</t>
  </si>
  <si>
    <t>Projektom „Korak za nas“ bit će zaposlene četiri osobe koje će pružati uslugu osobne asistencije za pet krajnjih korisnika – osoba s invaliditetom s područja Virovitičko-podravske županije. Osobe s invaliditetom se svakodnevno susreću s problemima koji ih sprječavaju u obavljanju aktivnosti, stoga ovaj projekt ima za cilj da se uz pomoć osobnih asistenata ti problemi svedu na najmanju moguću razinu te da se poveća njihova socijalna uključenost i unaprijedi kvaliteta života. Trajanje projekta bit će 20 mjeseci, a u svrhu uspješne provedbe bit će zaposlena jedna osoba kao voditelj projekta.</t>
  </si>
  <si>
    <t>UP.02.2.2.14.0104</t>
  </si>
  <si>
    <t>Usluga osobne asistencije pruža potporu osobama s najtežom vrstom i stupnjem invaliditeta u provođenju aktivnosti svakodnevnog življenja i samozbrinjavanja. razvojem usluge osobne asistencije veći broj osoba s najtežim stupnjem i vrstom invaliditeta dobiva mogućnost unapređenja kvalitete življenja, socijalnog uključivanja u zajednicu, te se sprječava institucionalizacija. udruga će u projekt uključiti 12 korisnika kojima će se osigurati usluga asistencije u vremenu od pola radnih sati 84 sata dnevno), prema unaprijed izrađenom planu pružanje usluge korisnika.</t>
  </si>
  <si>
    <t>UP.02.2.2.14.0106</t>
  </si>
  <si>
    <t>Komunikacijski posrednik u ulozi socijalnog uključivanja osoba oštećena sluha</t>
  </si>
  <si>
    <t>Športski savez gluhih Brodsko-posavske županije</t>
  </si>
  <si>
    <t>Cilj projekta "Komunikacijski posrednik u ulozi socijalnog uključivanja osoba oštećena sluha" je osigurati uslugu komunikacijskog posrednika za 15 gluhih osoba s područja Brodsko-posavske županije.</t>
  </si>
  <si>
    <t>UP.02.2.2.14.0107</t>
  </si>
  <si>
    <t>Razvoj OA faza III Virovitica</t>
  </si>
  <si>
    <t>Usluga osobne asistencije predstavlja pružanje potpore osobama s najtežom vrstom i stupnjem invaliditeta u provođenju aktivnosti svakodnevnog življenja. Širenjem usluge osobne asistencije veći broj korisnika, osoba s najtežim stupnjem i vrstom invaliditeta, dobiva mogućnost unapređenja kvalitete življenja, socijalnog uključivanja u zajednicu te sprečavanja institucionalizacije. Pružatelji usluge su osobe u nepovoljnom položaju na tržištu rada. Usluga se pruža na pola radnog vremena mjesečno prema unaprijed utvrđenom planu korisnika, a o pruženoj usluzi se vodi evidencija.</t>
  </si>
  <si>
    <t>UP.02.2.2.14.0108</t>
  </si>
  <si>
    <t>Svaki dan uz OA olakšan 4</t>
  </si>
  <si>
    <t>Ovim projektom pružati ćemo uslugu osobne asistencije osobama s najtežim vrstama invaliditeta kao i osobama s intelektualnim teškoćama u obavljanju svakodnevnih aktivnosti radi povećanja kvalitete njihovih života kao i života njihovih obitelji, povećati će se socijalna uključenost i spriječiti institucionalizacija kroz povećanje kvalitete pružanja osobne asistencije i njezin daljnji razvoj.</t>
  </si>
  <si>
    <t>UP.02.2.2.14.0109</t>
  </si>
  <si>
    <t>PARA SPORT - unaprijeđenje socijalnih usluga za slijepe kroz prilagođene rekreativne sadržaje</t>
  </si>
  <si>
    <t>Planinarsko rekreativni klub slijepih Istarske županije</t>
  </si>
  <si>
    <t>Sisačko-moslavačka, Karlovačka, Grad Zagreb, Zadarska, Istarska</t>
  </si>
  <si>
    <t>Projektna ideja "PARA SPORT - unaprijeđenje socijalnih usluga za slijepe kroz prilagođene rekreativne sadržaje ", rezultat je partnerske suradnje Planinarsko rekreativnog kluba slijepih Istarske županije i Sportske udruge slijepih "Učka", kojima će zapošljavanje videćeg pratitelja ciljanoj skupini od 15 slijepih osoba omogućiti intenzivno bavljenje prilagođenim sportsko rekreativnim sadržajima za osobe s invaliditetom na području pet županija RH, čime će pozitivno utjecati na razvoj njihovog psihofizičkog zdravlja, mobilnost i socijalizaciju, a samim time i opću kvalitetuživota.</t>
  </si>
  <si>
    <t>UP.02.2.2.14.0110</t>
  </si>
  <si>
    <t>Širenje usluge osobne asistencije oboljelima od multiple skleroze</t>
  </si>
  <si>
    <t>Usluga osobne asistencije osigurava poboljšanje kvalitete života osobama oboljelim od multiple skleroze koje pripadaju skupini osoba s najtežom vrstom i stupnjem tjelesnog oštećenja, a koje nisu u mogućnosti obavljati svakodnevne aktivnosti u zajednici s ciljem zadovoljenja njihovih potreba te jačanja socijalnog uključivanja. Uz osobnog asistenta smanjit će se izoliranost i ovisnost ovih osoba, ostvarit će se njihova uključenost u zajednicu, dok će članovi njihovih obitelji dobiti priliku za bolju ravnotežu privatnog i poslovnog života.</t>
  </si>
  <si>
    <t>UP.02.2.2.14.0111</t>
  </si>
  <si>
    <t>Osobni asistent - podrška kroz život</t>
  </si>
  <si>
    <t>Zagrebačka, Krapinsko-zagorska, Varaždinska, Zadarska, Istarska</t>
  </si>
  <si>
    <t xml:space="preserve">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 </t>
  </si>
  <si>
    <t>UP.02.2.2.14.0112</t>
  </si>
  <si>
    <t>Zagrebačka, Krapinsko-zagorska, Sisačko-moslavačka, Koprivničko-križevačka, Grad Zagreb, Šibensko-kninska, Istarska</t>
  </si>
  <si>
    <t>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t>
  </si>
  <si>
    <t>UP.02.2.2.14.0113</t>
  </si>
  <si>
    <t>Osobni asistent za oboljele od multiple skleroze Zadarske županije IV</t>
  </si>
  <si>
    <t>Ova projektna tema ima ideju pružanja usluge osobne asistencije za 10 osoba oboljelih od MS koje nisu u mogućnosti obavljati svakodnevne aktivnosti s ciljem zadovoljenja njihovih potreba,jačanja socijalnog uključivanja i sprječavanja institucionalizacije.Troje korisnika živi u
izoliranim ruralnim područjima Zadarske županije (područja od posebne državne skrbi) gdje ne postoji razvijena mreža socijalnih usluga. Cilj ovog projekta je povećati socijalnu uključenost i unaprijediti kvalitetu života osoba s invaliditetom te intelektualnim teškoćama kroz pružanje usluge osobne asistencije.</t>
  </si>
  <si>
    <t>UP.02.2.2.14.0114</t>
  </si>
  <si>
    <t>Kao prijatelji 3</t>
  </si>
  <si>
    <t>Cilj kojem težimo je povećati socijalnu uključenost, unaprijediti kvalitetu života i poticati samostalnost i neovisno življenje za 18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i njihove obitelji će imati svakodnevnu podršku za poboljšanje kvalitete življenja.</t>
  </si>
  <si>
    <t>UP.02.2.2.14.0115</t>
  </si>
  <si>
    <t xml:space="preserve">Širenje usluge osobne asistencije predstavlja pružanje potpore osobama s mentalnim poteškoćama s najtežim stupnjem funkcioniranja u provođenju aktivnosti svakodnevnog života i samozbrinjavanja. Doprinosi njihovoj socijalnoj uključenosti i unapređenju kvalitete života. U projekt će biti uključeno 5 korisnika s mentalnim oštećenjima i 5 osobnih asistenata. projekt podiže i društvenu svijest o važnosti usluge osobnog asistenta za integraciju u društvo osoba s mentalnim oštećenjima na lokalnom nivou. </t>
  </si>
  <si>
    <t>UP.02.2.2.14.0116</t>
  </si>
  <si>
    <t>Videći pratitelj, slijepim sportašima do uspjeha voditelj</t>
  </si>
  <si>
    <t>Športska udruga slijepih Varaždin</t>
  </si>
  <si>
    <t>Slijepe osobe i slijepi sportaši susreću se s poteškoćama u svakodnevnom životu i u aktivnostima u kojima žele iskazati svoje preferencije i sprječava se njihovo ravnopravno sudjelovanje, što vodi do socijalne isključenosti i izolacije u okruženju.Ovim projektom,pružanjem usluge videćeg pratitelja za 15 slijepih sportaša/članova Udruge osigurava se njihova bolja socijalna uključenost u sve oblike društvenog i športskog života, olakšava im se svakodnevica čime oni mogu iskazivati svoje potencijale i ostvaruju jednake mogućnosti za uključivanje u život zajednice i poboljšanje kvalitete života.</t>
  </si>
  <si>
    <t>UP.02.2.2.14.0117</t>
  </si>
  <si>
    <t>Sigurni koraci</t>
  </si>
  <si>
    <t>Koprivničko-križevačka, Virovitičko-podravska, Požeško-slavonska, Osječko-baranjska, Vukovarsko-srijemska, Grad Zagreb</t>
  </si>
  <si>
    <t>Pružanjem usluge videćeg pratitelja u okviru projekta proširit će se dostupnost usluge većem broju slijepih osoba s područja Virovitičkopodravske županije i na taj način će se izravno doprinijeti poboljšanju kvalitete njihovih života, ali i njihovih obitelji. Organiziranjem aktivnosti u društvenoj zajednici i šire, povećat će se socijalna uključenost korisnika u zajednicu i smanjiti predrasude na koje često nailaze. Projekt će utjecati i na smanjenje nezaposlenosti s obzirom da će jedna osoba biti zaposlena za pružanje usluge videćeg pratitelja i jedna osoba na mjesto voditelja projekta.</t>
  </si>
  <si>
    <t>UP.02.2.2.14.0118</t>
  </si>
  <si>
    <t>Usluga osobne asistencije - faza III</t>
  </si>
  <si>
    <t xml:space="preserve">Usluga osobne asistencije predstavlja pružanje potpore osobama s najtežom vrstom i stupnjem tjelesnog oštećenja te osobama s intelektualnim i mentalnim oštećenjima u provođenju aktivnosti svakodnevnog življenja i samozbrinjavanja. Daljnjim razvojem usluge osobne asistencije veći broj korisnika dobiva mogućnost unapređenja kvalitete življenja, socijalnog uključivanja u zajednicu te sprječavanje institucionalizacije. Projekt će trajati 16 mjeseci a provodit će se na području Požeško-slavonske i Brodsko-posavske županije. </t>
  </si>
  <si>
    <t>UP.02.2.2.14.0119</t>
  </si>
  <si>
    <t>Osobni asistent – podrška OSIT u KCKŽŽ</t>
  </si>
  <si>
    <t>U svrhu unapređenja kvalitete života, socijalnog uključivanja u zajednicu i sprječavanja institucionalizacije provoditi će se osobna asistencija (potpora u provođenju aktivnosti svakodnevnog življenja i samozbrinjavanja, pruža se polovicu ukupnog mjesečnog fonda sati rada) za 16 (potpora u provođenju aktivnosti svakodnevnog življenja i samozbrinjavanja, pruža se polovicu ukupnog mjesečnog fonda sati rada) za 16 županije a pružatelji usluga biti će osobe koje su do sada obavljale poslove osobne asistencije te novozaposlene osobe.</t>
  </si>
  <si>
    <t>UP.02.2.2.14.0120</t>
  </si>
  <si>
    <t>Životna potreba OSI 3</t>
  </si>
  <si>
    <t>Osobe s najtežom vrstom i stupnjem invaliditeta u svakodnevnom životu nisu u mogućnosti obavljati aktivnosti neovisnog življenja. Tomu značajno doprinosi neprilagođena infrastruktura, nedovoljna senzibiliziranost šire društvene zajednice, predrasude prema OSI i diskriminacija. OSI rijetko izlaze te odustaju od obrazovanja i zapošljavanja. Posebni problemi se javljaju u ruralnoj sredini, gdje ne postoje razvijene socijalne usluge, a stigmatizacija je daleko veća. Iz navedenog je jasno da OSI koje su do sada ostvarile uslugu osobne asistencije ne mogu zamisliti život bez svog osobnog asistenta.</t>
  </si>
  <si>
    <t>UP.02.2.2.14.0123</t>
  </si>
  <si>
    <t>Pružanje usluge osobne asistencije osobama s invaliditetom - 4</t>
  </si>
  <si>
    <t>Projekt "Pružanje usluga osobne asistencije osobama s invaliditetom" pruža uslugu osobne asistencije za 18 korisnika 20 mj na području Grada Slatine s pripadajućim ruralnim područjima.Usluga osobne asistencije predstavlja pružanje potpore osobama s najtežom vrstom i stupnjem invaliditeta u provođenju aktivnosti svakodnevnog življenja,samo zbrinjavanja,te im omogućuje aktivno sudjelovanje u aktivnostima lokalne rada.Udruga vodi evidenciju o pruženoj usluzi.</t>
  </si>
  <si>
    <t>UP.02.2.2.14.0125</t>
  </si>
  <si>
    <t>Usluga osobne asistencije će premostiti jaz između stvarnih potreba i neodgovarajućeg stanja osiguravanjem usluge osobne asistencije za 16 identificiranih korisnika, olakšati realizaciju dnevnih aktivnosti ,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</si>
  <si>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UP.02.2.2.14.0127</t>
  </si>
  <si>
    <t>Asistencijom do samostalnosti 3</t>
  </si>
  <si>
    <t>Samostalno kretanje slijepih osoba u nepoznatim i nepristupačnim prostorima zahtjeva pomoć videćeg asistenta. Cilj projekta je jačanje socijalnog uključivanja te zadovoljavanje potreba slijepih osoba. Ciljane skupine obuhvaćene projektnim aktivnostima su punoljetne slijepe i visoko slabovidne osobe s područja RH. Usluga se pruža kontinuirano na mjesečnoj osnovi, a o pruženoj usluzi se vodi evidencija.</t>
  </si>
  <si>
    <t>UP.02.2.2.14.0128</t>
  </si>
  <si>
    <t>Osiguravanje videćeg pratitelja - MOGU I HOĆU</t>
  </si>
  <si>
    <t>Savez za sport i sportsku rekreaciju osoba s invaliditetom Osijek - "Sporin"</t>
  </si>
  <si>
    <t>Projekt ima za cilj doprinijeti razvoju socijalnih usluga u zajednici te kroz dostupnost usluge videćeg pratitelja omogućiti slijepim osobama da postanu ravnopravni članovi društva.</t>
  </si>
  <si>
    <t>UP.02.2.2.14.0129</t>
  </si>
  <si>
    <t>Zaželi: videćeg pratitelja</t>
  </si>
  <si>
    <t>Kroz projekt "Zaželi:videćeg pratitelja" osigurat će se usluga osobne asistencije za 6 slijepih osoba i osoba s oštećenjem vida, što će dovesti do povećanja socijalne uključenost i unaprjeđenja kvalitete života ove ciljne skupine.</t>
  </si>
  <si>
    <t>UP.02.2.2.14.0130</t>
  </si>
  <si>
    <t>Siguran korak II</t>
  </si>
  <si>
    <t>Projektom ''Siguran korak II'' povećati će se socijalna uključenost i unaprijediti kvaliteta života 10 slijepih osoba na području Grada Zagreba i Zagrebačke županije kroz kontinuitet pružanja usluge videćeg pratitelja koji će se angažirao na razdoblje od 20 mjeseci. Projekt će omogućiti nastavak pružanja usluge videćeg pratitelja za slijepe osobe koje su nesamostalne u kretanju s tim da će se voditi računa da se prilikom provedbe projektnih aktivnosti poštuju načela jednakih mogućnosti, ravnopravnosti spolova i nediskriminacije.</t>
  </si>
  <si>
    <t>UP.02.2.2.14.0131</t>
  </si>
  <si>
    <t>Tvoja ruka vodi me dalje II</t>
  </si>
  <si>
    <t>Cilj projekta je povećati socijalnu uključenost i unaprijediti kvalitetu života slijepim osobama Šibensko - kninske županije kroz kontinuitet usluge videćeg pratitelja koji bi se angažirao na razdoblje od 20 mjeseci. Projektom je planirano nastaviti pružati uslugu videćeg pratitelja za slijepe osobe koje su nesamostalne u kretanju s tim da će se voditi računa da se prilikom provedbe projektnih aktivnosti poštuju načela jednakih mogućnosti, ravnopravnosti spolova i nediskriminacije.</t>
  </si>
  <si>
    <t>UP.02.2.2.14.0132</t>
  </si>
  <si>
    <t>Idem, dakle gdje sam!?</t>
  </si>
  <si>
    <t>Zagrebačka, Karlovačka, Varaždinska, Koprivničko-križevačka, Bjelovarsko-bilogorska, Požeško-slavonska, Vukovarsko-srijemska, Međimurska, Grad Zagreb, Primorsko-goranska, Splitsko-dalmatiska, Istarska</t>
  </si>
  <si>
    <t>Dužnost društva je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t>
  </si>
  <si>
    <t>UP.02.2.2.14.0133</t>
  </si>
  <si>
    <t>Novi izazovi</t>
  </si>
  <si>
    <t>Projektom "Novi izazovi" slijepim osobama u Međimurskoj županiji USMŽ će omogućiti kontinuiranu uslugu videćeg pratitelja koja je neophodna jer im omogućuje veću samostalnost, a time i bolju socijalnu/društvenu uključenost pri obavljanju različitih svakodnevnih poslova i korištenju slobodnog vremena. Zapošljavanjem (nastavak rada) videćeg pratitelja omogućit ćemo 31 članu USMŽ da tijekom 20 mjeseci koristi uslugu videćeg pratitelja. Zbog važnosti kvalitete pružanja usluga videći pratitelj educirat će se za što kvalitetnije pružanje usluge.</t>
  </si>
  <si>
    <t>UP.02.2.2.14.0134</t>
  </si>
  <si>
    <t>Vidjeti tuđim očima - faza III</t>
  </si>
  <si>
    <t>Projektom "Vidjeti tuđim očima"-faza III povećati će se socijalna uključenost i unaprijediti kvaliteta života slijepih osoba. Projekt će kroz 20 mjeseci osigurati za minimalno 17 slijepih osoba uslugu videćeg pratitelja pri različitim socijalnim aktivnostima ovisno o potrebi slijepe osobe.</t>
  </si>
  <si>
    <t>UP.02.2.2.14.0135</t>
  </si>
  <si>
    <t>Znam da mi pomažeš</t>
  </si>
  <si>
    <t>Projektom ''Znam da mi pomažeš'' povećati će se socijalna uključenost i unaprijediti kvaliteta života 6 slijepih osoba na području Virovitičko- podravske županije kroz pružanje usluge videćeg pratitelja koji će se angažirao na razdoblje od 20 mjeseci. Projekt će omogućiti pružanja usluge videćeg pratitelja za slijepe osobe koje su nesamostalne u kretanju s tim da će se voditi računa da se prilikom provedbe projektnih aktivnosti poštuju načela jednakih mogućnosti, ravnopravnosti spolova i nediskriminacije.</t>
  </si>
  <si>
    <t>UP.02.2.2.15.0005</t>
  </si>
  <si>
    <t>Unaprjeđenje postojećih i širenje usluga izvaninstitucionalne skrbi na području odabranih urbanih aglomeracija/područja Osijek, Pula, Rijeka, Slavonski Brod, Split, Zadar i Zagreb</t>
  </si>
  <si>
    <t>Zajedno smo snažniji</t>
  </si>
  <si>
    <t>Udruga roditelja za djecu najteže tjelesne invalide i djecu s teškoćama u razvoju "Anđeli"</t>
  </si>
  <si>
    <t>Projekt "Zajedno smo snažniji" je instrument razumijevanja, predanosti i brige ključnih aktera i cijele zainteresirane javnosti koji će kroz širenje socijalnih usluga i jačanje kapaciteta Udruge Anđeli te uz podršku Grada Splita doprinijeti cilju unaprjeđenja socijalnih usluga, njegujući pritom suvremene pristupe izvaninstitucionalne skrbi sa svrhom što kvalitetnijeg uključivanja najosjetljivije skupine društva - djece s teškoćama u razvoju – u život zajednice.</t>
  </si>
  <si>
    <t>UP.02.2.2.15.0008</t>
  </si>
  <si>
    <t>BEZBRIŽNI DANI</t>
  </si>
  <si>
    <t>Gradski ogranak udruge hrvatskih Dragovoljaca domovinskog rata grada Zaprešića</t>
  </si>
  <si>
    <t>Projekt ima za cilj pružanje podrške procesu deinstitucionalizacije i podizanje svijesti javnosti o istome; Unaprjeđenje kvalitete te razvoj i širenje izvaninstitucijskih socijalnih usluga i jačanje kapaciteta stručnjaka/osoba koje rade s pripadnicima ciljanih skupina. Radi ostvarenja navedenih ciljeva biti će zaposlena 3 gerontodomaćina i njegovatelj kako bi se brinuli o 13 starijih osoba ili osoba s invaliditetom. Namjerava se poboljšati kvaliteta njihova života, te povećati socijalna uključenost na izvaninstitucionalan način, čime se doprinosi općem i specifičnim ciljevima ovoga Poziva.</t>
  </si>
  <si>
    <t>UP.02.2.2.15.0011</t>
  </si>
  <si>
    <t>Za život u zajednici</t>
  </si>
  <si>
    <t>Marginalizacija i socijalna isključenost osoba s invaliditetom i starijih nameće potrebu za širenjem izvaninstitucionalnih socijalnih usluga u Gradu Zagrebu kako bi se tim osobama pružila podrška u cjelovitom uključivanju u ŽIVOT U ZAJEDNICI i povećanju kvalitete života, te kako bi se javnost senzibilizirala o važnosti deinstitucionalizacije te dodatno educirali stručnjaci uključeni u socijalnu skrb s ciljem stjecanja novih vještina. Cilj projekta je poboljšanje pristupa visoko kvalitetnim psiho-socijalnim uslugama, uključujući podršku procesu deinstitucionalizacije - ZA ŽIVOT U ZAJEDNICI.</t>
  </si>
  <si>
    <t>UP.02.2.2.15.0013</t>
  </si>
  <si>
    <t>AKTIVNI UZ PODRŠKU – širenje socijalnih usluga na području UA Zagreb</t>
  </si>
  <si>
    <t xml:space="preserve">Projekt doprinosi rješavanju problema nedovoljnih kapaciteta i vrsta socijalnih usluga u zajednici koje će omogućiti prevenciju institucionalizacije osoba starije životne dobi kroz promociju deinstitucionalizacije, provedbu usluga pomoći i njege u kući, mobilnog tima i savjetovanja za ukupno 150 osoba starije životne dobi te unaprjeđenjem kapaciteta stručnjaka i neformalnih njegovatelja (100) za kvalitetniji rad sa starijim osobama na području Grada Zagreba i Grada Velike Gorice. </t>
  </si>
  <si>
    <t>UP.02.2.2.15.0015</t>
  </si>
  <si>
    <t>Podrška procesu deinstitucionalizacije gluhih i nagluhih osoba</t>
  </si>
  <si>
    <t>Opći cilj projekta: Prevencija i izmještanje institucionalizacije socijalnih usluga na usluge zajednice. Specifični ciljevi projekta: Podizanje svijesti javnosti o procesu reinstitucionalizacije provedbom javne kampanje; Pružanje izvaninstitucijskih socijalnih usluga za 15 osoba oštećena sluha starije životne dobi; Jačanje kapaciteta stručnjaka koja je s osobama oštećena sluha za organiziranje i pružanje izvaniinstitucijakih socijalnih usluga i provedbu procesa deinstitucionalizacije.</t>
  </si>
  <si>
    <t>UP.02.2.2.15.0016</t>
  </si>
  <si>
    <t>neoviSAN</t>
  </si>
  <si>
    <t>Projekt je usmjeren na aktivnosti osnaživanja svih stručnjaka iz zajednice koji rade s OSI, članove njihovih obitelji, samih OSI kroz zapošljavanje i uključivanje u psihosocijalnu podršku i radnu terapiju te aktivnosti jačanja kapaciteta cjelokupne zajednice za pružanje usluge organiziranog stanovanja, a sve u cilju podizanja svijesti o važnosti procesa deinstitucionalizacije te prevencije institucionalizacije. Projekt je u skladu s Općim ciljem Poziva te svim specifičnim ciljevima poziva (SC1, SC2 i SC3).</t>
  </si>
  <si>
    <t>UP.02.2.2.15.0018</t>
  </si>
  <si>
    <t>U vlastitom dnevnom boravku</t>
  </si>
  <si>
    <t>Projektni prijedlog usmjeren je na razvoj usluga koje podržavaju proces deinstitucionalizacije, a kao bi se osigurala dobrobit svim članovima društva i izbjegla marginalizacija članova društva koji su u posebno ranjivom položaju. Kroz projektne aktivnosti unaprjeđuje se usluga psihosocijalne podrške za odrasle osobe s invaliditetom i članove njihove obitelji te se uspostavlja usluga organiziranog stanovanja. Dodatno, podižu se kapaciteti usluge pomoći u kući, a kako bi se starijim sugrađanima omogućio život u zajednici.</t>
  </si>
  <si>
    <t>UP.02.2.2.15.0019</t>
  </si>
  <si>
    <t>Mali dom za sve - unaprjeđenje i širenje usluga izvaninstitucionalne skrbi</t>
  </si>
  <si>
    <t>Kroz provedbu projektnih aktivnosti osigurat će se pružanje izvaninstitucijskih socijalnih usluga djeci s teškoćama u razvoju i odraslim osobama s invaliditetom te članovima njihovih obitelji. Usluge koje se projektom osiguravaju su savjetovanje i pomaganje, rana psihosocijalna podrška. Kroz aktivnosti projekta dodatna se pozornost posvećuje edukacijama za stručnjake, a u svrhu podizanja kvalitete socijalnih usluga. Kako bi projektni prijedlog podržao proces deinstitucionalizacije, izradit će se analiza potreba korisnika i podloga programa za pružanje izvaninstitucijskih usluga.</t>
  </si>
  <si>
    <t>UP.02.2.2.15.0020</t>
  </si>
  <si>
    <t>INKluzija nije i..luzija</t>
  </si>
  <si>
    <t>Udruga za promicanje inkluzije</t>
  </si>
  <si>
    <t>Projekt stvara preduvjete za nastavak života u zajednici za 55 već uključenih deinstitucionaliziranih i 4 novouključene deinstitucionalizirane OIT u uslugu organiziranog stanovanja na području Grada Zagreba, i to povećanjem kvalitete usluge, koja se ogleda u jačanju stručnih i drugih kapaciteta pružatelja usluga kako bi osobe vodile smislene i samoodređene živote u zajednici uz odgovarajuću podršku. Projekt također pridonosi povećanju svijesti javnosti o pravu na život u zajednici svih osoba s invaliditetom na jednakopravnoj osnovi s drugima.</t>
  </si>
  <si>
    <t>UP.02.2.2.15.0022</t>
  </si>
  <si>
    <t>Unapređenje socijalnih usluga u Centru Fokus</t>
  </si>
  <si>
    <t>DDZ projektom „Unapređenje socijalnih usluga u Centru Fokus“ u suradnji s partnerima Gradom Zagrebom i Centrom za pružanje socijalnih usluga u zajednici Novi Jelkovec potiče prijelaz s institucionalnih socijalnih usluga na razvijanje i unaprjeđenje kvalitete usluga u zajednici za osobe s mišićnom distrofijom (savjetovanje i pomaganje, psihosocijalna podrška i mobilni timovi) na području Zagrebačke aglomeracije. Projektom će se obuhvatiti 16 osoba s MD od 25 godina, 34 osobe s MD, 36 osoba s MD iznad 54 te 25 obitelji. U aktivnostima jačanja kapaciteta sudjelovat će 25 stručnjaka iz zajednice.</t>
  </si>
  <si>
    <t>UP.02.2.2.15.0026</t>
  </si>
  <si>
    <t>Jer nisu sami - pomoć u kući osobama ruralnog područja općine Garčin</t>
  </si>
  <si>
    <t>Projektom "Jer nisu sami - pomoć u kući osobama ruralnog područja općine Garčin" želimo unaprijediti kvalitetu izvaninstitucionalnih socijalnih usluga na području naše općine te pružiti podršku procesu deinstitucionalizacije ali i podići svijest javnosti o provedbi izvanistitucijskih socijalnih usluga na području općine Garčin. Korisnici projekta biti će osobe starije od 65 godina i imati će mogućnost koristiti uslugu pomoći u kući i mobilnog tima. Posebno će se voditi briga da novozaposlene osobe budu pripadnici ranjivih skupina.</t>
  </si>
  <si>
    <t>UP.02.2.2.15.0028</t>
  </si>
  <si>
    <t>Osiguravanje kvalitetnog života u zajednici</t>
  </si>
  <si>
    <t>Centar za inkluzivnu podršku Slavonski Brod</t>
  </si>
  <si>
    <t>Projekt ima za cilj osigurati izvaninstitucijske socijalne usluge za 15 korisnika s intelektualnim poteškoćama i 10 članova njihovih obitelji, te ojačati kapacitete 10 stručnjaka koje rade s pripadnicima ciljanih skupina.</t>
  </si>
  <si>
    <t>UP.02.2.2.15.0029</t>
  </si>
  <si>
    <t>SeniORNI</t>
  </si>
  <si>
    <t>Projektom SeniORNI nastoji se adresirati problem nedostatka adekvatne ponude izvaninstitucionalnih socijalnih usluga za starije osobe na području UA Rijeka, a u svrhu zadovoljavanja njihovih potreba koje prvenstveno proizlaze kao posljedica društvene marginalizacije i neispunjenog slobodnog vremena što ujedno predstavlja i cilj predmetnog projekta. Prijavitelj projekta je Grad Kastav dok projektne partnere čine Udruga umirovljenika i starijih osoba Kastav te Gradsko društvo Crvenog križa Rijeka.</t>
  </si>
  <si>
    <t>UP.02.2.2.15.0030</t>
  </si>
  <si>
    <t>Dostojanstvena starost u vlastitom domu - socijalne usluge urbane aglomeracije Rijeka</t>
  </si>
  <si>
    <t>Projekt Dostojanstvena starost u vlastitom domu - socijalne usluge urbane aglomeracije Rijeka doprinosi kvaliteti života starijih i nemoćnih osoba treće životne dobi i osoba s invaliditetom programima (OSI) Pomoć u kući i Posudionica medicinske opreme i pomagala na području urbane aglomeracije Rijeka te deinstitucionalizaciji socijalnih usluga. Podizanje svijesti javnosti i osnaživanje pružatelja usluga za provedbu istih osigurat će dugoročne održive socijalne usluge i socijalno uključivanje u pozitivnom obiteljskom okruženju i zajednici.</t>
  </si>
  <si>
    <t>UP.02.2.2.15.0031</t>
  </si>
  <si>
    <t>ProstoRi Podrške - program savjetovališta u zajednici</t>
  </si>
  <si>
    <t>Uspostavljanje savjetovališta u zajednici povećavati će dostupnost psiholoških i socijalnih usluga osobama u riziku od siromaštva i socijalne isključenosti radi sprječavanja kronifikacije psiholoških poteškoća i institucionalizacije te lakšeg uključivanja osobe na tržište rada.</t>
  </si>
  <si>
    <t>UP.02.2.2.15.0032</t>
  </si>
  <si>
    <t>Pomoć i podrška starijim osobama kroz razvoj izvaninstitucijskih socijalnih usluga</t>
  </si>
  <si>
    <t>Udruga umirovljenika Viškovo</t>
  </si>
  <si>
    <t>Projektom "Pomoć i podrška starijim osobama kroz razvoj izvaninstitucijskih socijalnih usluga" uspostavit će se socijalna usluga - Pomoć u kući usmjerena za osobe u dobi od 65 godina nadalje. Projekt predviđa uređenje prostora Prijavitelja s ciljem stvaranja ugodnog i funkcionalnog prostora u kojemu će se za ciljanu skupinu organizirati pravno savjetovanje te psihosocijalna podrška te ostali zanimljivi kreativni, kulturni, edukacijski i rekreacijski sadržaji. Navedene aktivnosti će zasigurno doprinijeti prevenciji PRERANE INSTITUCIONALIZACIJE CILJANE SKUPINE.</t>
  </si>
  <si>
    <t>UP.02.2.2.15.0034</t>
  </si>
  <si>
    <t>Širenje izvaninstitucionalnih socijalnih usluga – Općina Škabrnja</t>
  </si>
  <si>
    <t>Općina Škabrnja</t>
  </si>
  <si>
    <t>Cilj projekta je razviti i osigurati dostupnost izvaninstitucijskih socijalnih usluga koje će povećati kvalitetu života osoba starije životne dobi i djece i mlađih punoljetnika s problemima u ponašanju na području Općine Škabrnja. Ciljane skupine: Starije osobe (65+), djeca i mlađe punoljetne osobe s problemima u ponašanju.</t>
  </si>
  <si>
    <t>UP.02.2.2.15.0036</t>
  </si>
  <si>
    <t>Centar za socijalnu inkluziju Trogir</t>
  </si>
  <si>
    <t>Projektom Centar za inkluziju Trogir osigurava se prijelaz s institucionalnih socijalnih usluga na usluge u zajednici za 32 pripadnika ranjivih skupina, na području grada Trogira, širenjem i unaprjeđenjem kvalitete socijalnih usluga kroz razvijen i primijenjen model podrške za ranjive kategorije u zajednici, koji uključuje zaokruženi paket usluga: boravak, edukativno-kreativne radionice i trening socijalnih i životnih vještina u boravku, fizikalnu terapiju, mobilni tim, pomoć u kući te organizirani smještaj za osobe sa statusom beskućnika.</t>
  </si>
  <si>
    <t>UP.02.2.2.15.0037</t>
  </si>
  <si>
    <t>Dječji osmijeh-rana i učinkovita podrška obitelji</t>
  </si>
  <si>
    <t>Dječji osmijeh-rana i učinkovita podrška obitelji osigurava inovativan model podrške za 10 OSI i 20 djece s teškoćama u razvoju, na području grada Trogira, kroz aktivnosti psihosocijalne rehabilitacije te poludnevnog boravka pri Centru Dječji osmijeh, usmjerene smanjenju i prevenciji institucionalizacije, uz osiguravanje jačanja kapaciteta stručnjaka.Projektom se povećava socijalna sigurnost kroz nove oblike sustava skrbi i podrške.</t>
  </si>
  <si>
    <t>UP.02.2.2.15.0038</t>
  </si>
  <si>
    <t>Širenje usluga izvaninstitucionalne skrbi – Grad Kaštela</t>
  </si>
  <si>
    <t>Projekt „Širenje usluga izvaninstitucionalne skrbi – Grad Kaštela“ za cilj ima razvijati socijalne usluge u zajednici kako bi se smanjila socijalna isključenost i prevenirala institucionalizacija najranjivijih skupina u društvu.</t>
  </si>
  <si>
    <t>UP.02.2.2.15.0041</t>
  </si>
  <si>
    <t>Jačanjem kapac. za širenje izvaninst. soc. usluge PuK priprema i dostava toplih obroka i razvojem volonterskog programa za starije pridonijet će se razvoju mreže izvaninst. usluga i službi podrške u zajednici, uravnoteženom reg. razvoju i ujednačavanju dostupnosti/neprekidnosti pružanja usluga, a podizanjem svijesti ključnih aktera i javnosti u lokalnoj zajednici o važnosti procesa deinstitucionalizacije osigurat će se institucionalna održivost. Ovim aktivnostima direktno se doprinosi poticanju prijelaza s instit. soc. usluga na usluge u zajednici i održivosti procesa deinstitucionalizacije.</t>
  </si>
  <si>
    <t>UP.02.2.2.15.0042</t>
  </si>
  <si>
    <t>Moć osjetila</t>
  </si>
  <si>
    <t>Dom za starije i nemoćne osobe Zadar</t>
  </si>
  <si>
    <t>Projektom „Moć osjetila“ pružit će se podrška procesu deinstitucionalizacije unaprjeđenjem kvalitete i širenjem izvaninstitucijskih socijalnih usluga Doma za starije i nemoćne osobe Zadar i Doma za odrasle osobe Sv. Frane. Jačanjem stručnih kapaciteta postojećih i novih djelatnika i primjenom modernih metoda, podići se kvaliteta rada s osobama s demencijom (Snoezelen soba, muzikoterapija) te njihovim obiteljima. Time će se omogućiti njihovo aktivnije uključivanje u život zajednice. Partneri na projektu su Dom za odrasle osobe Sv. Frane, Općine Kali i Preko. Trajanje projekta je 24 mjeseca.</t>
  </si>
  <si>
    <t>UP.02.2.2.15.0043</t>
  </si>
  <si>
    <t>Mobilni tim Niste sami</t>
  </si>
  <si>
    <t>Dom za odrasle osobe Zemunik</t>
  </si>
  <si>
    <t>Projektom "Mobilni tim Niste sami" će se uspostaviti nova socijalna usluga mobilnog tima za psihosocijalnu podršku osobama s invaliditetom na području ITU Zadar. Dom za odrasle osobe Zemunik i partneri na projektu Caritas Zadarske nadbiskupije, Grad Nin, općine Novigrad i Galovac će uspostavom nove socijalne usluge mobilnih timova za psihosocijalnu podršku osobama s mentalnim poteškoćama doprinijeti kvaliteti života osobama s invaliditetom i članovima njihovih obitelji, te će uvelike potaknuti deinstitucionalizaciju i prevenirati buduću institucionalizaciju osoba s invaliditetom.</t>
  </si>
  <si>
    <t>UP.02.2.2.15.0047</t>
  </si>
  <si>
    <t>Legosi u centru - zaokružena priča!</t>
  </si>
  <si>
    <t>Svrha projekta je širenje mreže socijalnih usluga na području Grada Osijeka pokretanjem socijalne usluge organiziranog stanovanja, proširenjem i unaprjeđenjem usluge poludnevnog boravka, osiguravanjem nastavka pružanja psihosocijalne podrške i usluge multidisciplinarnog mobilnog tima djeci i mladima s problemima u ponašanju te njihovim obiteljima, kao i jačanjem kapaciteta stručnjaka koji su uključeni u rad s ciljanom skupinom, čime se doprinosi razvoju specifičnih znanja i vještina svih uključenih, unaprjeđenju kvalitete života ciljanih skupina i povećanju njihove uključenosti u društvo.</t>
  </si>
  <si>
    <t>UP.02.2.2.15.0048</t>
  </si>
  <si>
    <t>Nije problem - svi u Regoč!</t>
  </si>
  <si>
    <t>Projekt Nije problem – svi u Regoč! ima za cilj prevenciju institucionalizacije i podršku deinstitucionalizaciji osoba s intelektualnim teškoćama, što ćemo postići unaprjeđenjem postojećih i uvođenjem inovativnih socijalnih usluga u zajednici. Također, projektom su predviđene aktivnosti usmjerene ka jačanju kapaciteta stručnjaka koji rade s osobama s intelektualnim teškoćama, kako bi se upoznali s njihovim problemima i potrebama i načinom na koji im treba pristupiti te podizanje svijesti javnosti.</t>
  </si>
  <si>
    <t>UP.02.2.2.15.0049</t>
  </si>
  <si>
    <t>Razvoj inovativnih socijalnih usluga - Integrativni centar za savjetovanje i podršku</t>
  </si>
  <si>
    <t>Dječji kreativni centar "Dokkica"</t>
  </si>
  <si>
    <t>Razvoj inovativnih socijalnih usluga - Integrativni centar za savjetovanje i podršku  Specifični ciljevi: 1. Pružanje podrške procesu deinstitucionalizacije i podizanje svijesti javnosti Urbane aglomeracije Osijek o pružanju podrške djeci s teškoćama u razvoju i njihovim obiteljima;  2. Unaprjeđenje kvalitete i širenje izvaninstitucijskih socijalnih usluga za djecu s teškoćama u razvoju i članovima njihovih obitelji na području Urbane aglomeracije Osijek Nositelj projekta: Dječji kreativni centar Dokkica, partneri: Grad Osijek i Općina Ernestinovo Trajanje projekta: 24 mjeseca 24 mjeseca</t>
  </si>
  <si>
    <t>UP.02.2.2.15.0050</t>
  </si>
  <si>
    <t>Zajedno za treću dob</t>
  </si>
  <si>
    <t>Projektom ''Zajedno za treću dob'' kroz organizaciju aktivnosti pomoći starijima, 45 starijih osoba od 65 godina s područja Grada omogućit ćemo kvalitetniji život ciljane skupine, kao i njihovo uključivanje u zajednicu. Osim toga, kroz projekt ćemo zaposliti mobilni tim i uključiti volontere koji će raditi s ciljanim skupinama kako bi ojačali postojeće OCD-ove ali i ljudske resurse koji se bave ciljanom skupinom.</t>
  </si>
  <si>
    <t>UP.02.2.2.15.0051</t>
  </si>
  <si>
    <t>Psihosocijalnim aktivnostima i edukacijom u zajednici do prevencije institucionalizacije starijih osoba</t>
  </si>
  <si>
    <t>Društvo za psihološku pomoć</t>
  </si>
  <si>
    <t>Cilj projekta je ponuditi psihosocijalne aktivnosti osobama starije životne dobi u Gradu Zagrebu te povećati kompetencije za rad sa starijim osobama kod gerontodomaćica i volontera, a u svrhu prevencije institucionalizacije starijih. Planirane aktivnosti i ciljevi projekta su u skladu s nacionalnih i europskim strategijama i smjernicama koje se odnose na prelazak sa institucionalne na vaninstitucionalnu skrb osoba starije životne dobi.</t>
  </si>
  <si>
    <t>UP.02.2.2.15.0052</t>
  </si>
  <si>
    <t>Caritas - stambena zajednica za osobe s invaliditetom</t>
  </si>
  <si>
    <t>Caritas Zagrebačke nadbiskupije</t>
  </si>
  <si>
    <t>Osnivanjem Caritasove stambene zajednice omogućuje se bolja kvaliteta života, humaniji uvjeti življenja i povećanje osjećaja sigurnosti osoba s invaliditetom. Istovremeno, smanjuje se broj korisnika institucionalnih usluga, omogućuje pristup usluzi organiziranog stanovanja u Gradu Zagrebu, prevenira se institucionalizacija, pruža psihosocijalna podrška, savjetovanje i pomoć osobama s invaliditetom i njihovim obiteljima. Projektom se jačaju kapaciteti stručnih radnika te podiže razina svijesti opće i stručne javnosti o važnosti procesa deinstitucionalizacije i pravima osoba s invaliditetom.</t>
  </si>
  <si>
    <t>UP.02.2.2.15.0053</t>
  </si>
  <si>
    <t>Geronto zajednica – razvoj paketa socijalnih usluga za samostalan život u zajednici</t>
  </si>
  <si>
    <t>Dom za starije osobe Centar</t>
  </si>
  <si>
    <t>Projekt „Geronto zajednica“ doprinosi rješavanju problema nedostatka širokog paketa socijalnih usluga u zajednici koje će omogućiti prevenciju institucionalizacije osoba starije životne dobi kroz promociju deinstitucionalizacije, provedbu usluga pomoći i njege u kući, mobilnog tima i boravka za ukupno 130 osoba starije životne dobi te unaprjeđenjem kapaciteta stručnjaka (50) i neformalnih njegovatelja (15) za kvalitetniji rad sa starijim osobama na području Grada Zagreba.</t>
  </si>
  <si>
    <t>UP.02.2.2.15.0055</t>
  </si>
  <si>
    <t>Poštuj sebe, poštuj druge - podrška djeci i mladima u zajednici</t>
  </si>
  <si>
    <t>Doprinijeti socijalnoj uključenosti djece i mladih s problemima u ponašanju (s posebnim naglaskom na djecu i mlade u jednoroditeljskim obiteljima) kroz pružanje kvalitetnih izvaninstitucijskih socijalnih usluga savjetovanja i pomaganja djeci, mladima i članovima njihovih obitelji; programe razvoja socijalizacijskih vještina djece i mladih; program podrške roditeljstvu; osnaživanje kapaciteta stručnjaka te informiranje i senzibiliziranje javnosti na području urbane aglomeracije Zagreb.</t>
  </si>
  <si>
    <t>UP.02.2.2.15.0056</t>
  </si>
  <si>
    <t>Unapređenje i širenje usluga izvaninstitucijske skrbi za osobe s intelektualnim teškoćama na području urbane aglomeracije Pula</t>
  </si>
  <si>
    <t>Pravo na život u zajednici predstavlja jedno od temeljnih ljudskih prava, značajno uskraćeno osobama s intelektualnim teškoćama, a bitnu prepreku predstavlja nedostatno razvijene i dostupne izvaninstitucijske socijalne usluge te aktivna podrška radi unapređenja kvalitete života i uključivanja u društvo. Svrha projekta je poticati prijelaz s institucionalnih na socijalne usluge u zajednici na području urbane aglomeracije Pula razvojem javnim djelovanjem i provedbom usluge poludnevnog boravka za 20 osoba s intelektualnim teškoćama.</t>
  </si>
  <si>
    <t>UP.02.2.2.15.0058</t>
  </si>
  <si>
    <t>Pijat dobrote</t>
  </si>
  <si>
    <t>Općina Dugopolje</t>
  </si>
  <si>
    <t>Projekt obuhvaća opremanje i djelovanje socijalne kuhinje u Dugopolju te uspostavu i pružanje usluga mobilnih timova za dostavu hrane ranjivim skupinama stanovništva, čime se potiče prijelaz s institucionalnih socijalnih usluga na usluge zajednice. Realizacijom projekta stvorit će se visokokvalitetni uvjeti za djelovanje socijalne kuhinje te uvjeti za provedbu povezanog programa rada u zajednici radi pružanja podrške roditeljima, obitelji, djeci, mladima te ostalim ranjivim skupinama, a što će imati utjecaj na aktivno uključivanje pojedinaca u društvo i visok stupanj socijalne kohezije.</t>
  </si>
  <si>
    <t>UP.02.2.2.15.0060</t>
  </si>
  <si>
    <t>Korak po korak</t>
  </si>
  <si>
    <t xml:space="preserve">Projekt Korak po korak ima za cilj razviti i proširiti dostupnost izvaninstitucijskih socijalnih usluga za najranjivije skupine društva na području Općine Podstrana i UA Split. </t>
  </si>
  <si>
    <t>UP.02.2.2.15.0062</t>
  </si>
  <si>
    <t>Sreća treće dobi</t>
  </si>
  <si>
    <t>Projekt ''Sreća treće dobi'' provodi Općina Brodski Stupnik u suradnji s Gradskim društvom Crvenog križa Slavonski Brod. Cilj projekta je diverzifikacijom izvaninstitucijskih socijalnih usluga te uvođenjem aktivnosti "dnevnog boravka" na području Općine Brodski Stupnik poboljšati svakodnevicu ranjivih skupina te unaprijediti dosadašnja znanja, vještine i kompetencije stručnjaka koji rade s ranjivim skupinama. Provedba projekta trajat će 24 mjeseca.</t>
  </si>
  <si>
    <t>UP.02.2.2.15.0066</t>
  </si>
  <si>
    <t>Širenje dostupnosti izvaninstitucijskih socijalnih usluga</t>
  </si>
  <si>
    <t>Cilj projekta je razviti i osigurati dostupnost izvaninstitucijskih socijalnih usluga koje će povećati kvalitetu života i prevenirati institucionalizaciju djece s teškoćama u razvoju i ojačati članove njihovih obitelji na području Općine Pisarovina.</t>
  </si>
  <si>
    <t>UP.02.2.2.15.0073</t>
  </si>
  <si>
    <t>ZaBoravak</t>
  </si>
  <si>
    <t>Dom za starije osobe Alfredo Štiglić, Pula-Casa per anziani Alfredo Štiglić Pola</t>
  </si>
  <si>
    <t>Projektom "ZaBoravak“ prevenira se problem porasta broja korisnika institucijskog oblika smještaja te nedovoljno razvijene mreže izvaninst. skrbi na području UP Pula. Razvoj i širenje Dnevnog boravka sa senzornom sobom za starije osobe s demencijom unaprijedit će soc. uključenost i povećati kvalitetu života starijih osoba s demencijom; osposobit će se stručnjake za rad s korisnicima; članovima obitelji korisnika će se omogućit podrška i usklađivanje privatnog i poslovnog života te će se senzibilizirati širu javnost i spriječiti daljnju stigmatizaciju ranjivih skupina u društvu.</t>
  </si>
  <si>
    <t>UP.02.2.2.15.0077</t>
  </si>
  <si>
    <t>Ne budi u pensiru, s nami si na miru - Pružanje usluge pomoći u kući na području Grada Pule</t>
  </si>
  <si>
    <t>Projektom Ne budi u pensiru, s nami si na miru - Pružanje usluge pomoći u kući na području Grada Pule uspostavlja se i razvija nova izvaninstitucijska socijalna usluga pomoći u kući na području Grada Pule. Projektom je predviđena provedba programa pomoći u kući, edukacija i jačanje kapaciteta osoba koje rade sa starijim osobama, te provedba javne kampanje o važnosti procesa deinstitucionalizacije. Ciljne skupine projekta su starije osobe s područja Grada Pule i osobe koje rade sa starijim osobama, a krajnji korisnici su članovi obitelji starijih osoba uključenih u projekt i ostali građani.</t>
  </si>
  <si>
    <t>UP.02.2.2.15.0078</t>
  </si>
  <si>
    <t>Rana podrška i rehabilitacija djeci s razvojnim rizicima i teškoćama u razvoju-Zajedno rastimo sigurnije</t>
  </si>
  <si>
    <t>Dnevni centar za rehabilitciju Veruda - Pula</t>
  </si>
  <si>
    <t>Projektom "Rana podrška i rehabilitacija djeci s razvojnim rizicima i teškoćama u razvoju-Zajedno rastimo sigurnije" daje se snažna podrška djeci s teškoćama u razvoju i njihovim obiteljima na području UPP, pružanjem usluga savjetovanja i pomaganja, psihosocijalne podrške i rane intervencije u sklopu aktivnosti Dnevnog centra za rehabilitaciju Veruda–Pula. Projektom se educiraju djelatnici i provodi javna kampanja usmjerena na promicanje prava ranjivih skupina, što će rezultirati uključivanjem u život zajednice te optimalnim rastom i razvojem djeteta, u skladu s potrebama i interesima.</t>
  </si>
  <si>
    <t>UP.02.2.2.15.0079</t>
  </si>
  <si>
    <t>Dok je nas, ne rabi da pensaš - Pružanje usluge pomoći u kući na području Puljštine</t>
  </si>
  <si>
    <t>Grad Vodnjan - Dignano</t>
  </si>
  <si>
    <t>Projektom „Dok je nas, ne rabi da pensaš – Pružanje usluge pomoći u kući na području Puljštine“ unaprjeđuje se i širi izvaninstitucijska socijalna usluga pomoći u kući na području Puljštine. Projektom je predviđena provedba programa pomoći u kući, edukacija i jačanje kapaciteta osoba koje rade sa starijim osobama, te provedba javne kampanje o važnosti procesa deinstitucionalizacije. Ciljne skupine projekta su starije osobe s područja Puljštine i osobe koje rade sa starijim osobama, a krajnji korisnici su članovi obitelji starijih osoba uključenih u projekt i ostali građani.</t>
  </si>
  <si>
    <t>UP.02.2.2.15.0080</t>
  </si>
  <si>
    <t>U.P.S.! Unaprjeđenje, podrška, savjetovanje</t>
  </si>
  <si>
    <t>Caritas Splitsko-makarske nadbiskupije</t>
  </si>
  <si>
    <t>Projekt se bavi razvojem sveobuhvatnog programa savjetovanja za maloljetnike s problemima u ponašanju i njihove obitelji s ciljem proširenja izvaninstitucionalne ponude socijalnih usluga u ruralnim dijelovima UAS. Pružanje visokokvalitetnih usluga u zajednici postići ćemo educiranjem stručnjaka za korištenje kreativnih medija. Aktivnosti su u skladu s Operativnim programom, Učinkoviti ljudski potencijali 2014.–2020. ciljem 9.iv.2. Poboljšanje pristupa visokokvalitetnim socijalnim uslugama, uključujući podršku procesu deinstitucionalizacije.</t>
  </si>
  <si>
    <t>UP.02.2.2.15.0083</t>
  </si>
  <si>
    <t>S nama nisi sam - program dnevnog centra za beskućnike i osobe starije životne dobi u riziku beskućništva</t>
  </si>
  <si>
    <t>Projekt je usmjeren na unaprjeđenje usluge dnevnog boravka te njegovu specijalizaciju usmjerenu prema osobama starije životne dobi u riziku beskućništva, kao i bekućnike. Cilj je podići svijest javnosti o ovom problemu i poduzeti konkretne korake koji bi doprinijeli smanjivanju izloženosti siromaštvu i nepovoljnim životnim uvjetima koji utječu na psihofizičko zdravlje. Projekt uključuje izravan rad s pripadnicima ciljne skupine i psihosocijalnu podršku izravno vezanu uz smanjenje broja korisnika usluga smještaja kao institucionalnog oblika skrbi izvan vlastite obitelji.</t>
  </si>
  <si>
    <t>UP.02.2.2.15.0084</t>
  </si>
  <si>
    <t>Rijeka zajedništva - širenje izvaninstitucionalnih usluga na području aglomeracije Rijeka</t>
  </si>
  <si>
    <t>Projektom ‘’Rijeka zajedništva - širenje izvaninstitucionalnih usluga na području aglomeracije Rijeka’’ unaprjeđuju se uvjeti za pružanje izvaninstitucijskih usluga pomoći u kući i psihosocijalne podrške većeg broja korisnika zapošljavanjem stručnog kadra. S ciljem pružanja adekvatne socijalne usluge opremit će se kuhinja Doma CK Rijeka i nabaviti potrebna vozila. Planira se i intenzivna promidžba projektnih aktivnosti, kao i podizanje svijesti javnosti o važnosti procesa deinstitucionalizacije. Projekt se realizira u suradnji s partnerom, Općinom Čavle,a traje 24 mjeseci.</t>
  </si>
  <si>
    <t>UP.02.2.2.15.0086</t>
  </si>
  <si>
    <t>Zajedno za nas</t>
  </si>
  <si>
    <t>UP.02.2.2.15.0087</t>
  </si>
  <si>
    <t>Podrška deinstitucionalizaciji djece s teškoćama u razvoju na području Urbane aglomeracije Splita</t>
  </si>
  <si>
    <t>Rehabilitacijski centar Inkludo - udruga za djecu s teškoćama u razvoju</t>
  </si>
  <si>
    <t>Projektom se stvaraju preduvjeti za prevenciju soc.isključenosti djece s TUR s ciljem stvaranja okruženja koje pruža jednake mogućnosti za svu djecu na području UAS.Edukacijama se jača kapacitet stručnjaka za kvalitetniji rad,a razmjenom iskustva među stručnjacima doprinosi se širenju međusobne podrške. Uključivanjem djece s TUR u aktivnosti u zajednici potiče se prijelaz s instituc.soc.usluga na usluge zajednice.Projektnim se aktivnostima doprinosi poboljšanju kvalitete života djece s teškoćama i njihovih obitelji te se podiže svijesti o važnosti inkluzivne zajednice na području UAS.</t>
  </si>
  <si>
    <t>UP.02.2.2.15.0088</t>
  </si>
  <si>
    <t>Od institucije do zajednice - promocija i razvoj izvaninstitucionalne skrbi na području UA Split</t>
  </si>
  <si>
    <t>Udruga MoSt</t>
  </si>
  <si>
    <t>Projekt „Od institucije do zajednice - promocija i razvoj izvaninstitucionalne skrbi na području UA Split“ usmjeren je prevenciji institucionalizacije djece/mlađih punoljetnih osoba s problemima u ponašanju i promociji razvoja izvaninstitucionalnih socijalnih usluga u lokalnim zajednicama UA Split. Aktivnosti projekta će osigurati promociju procesa deinstitucionalizacije, pružanje socijalnih usluga korisnicima, te unaprjeđenje kvalitete i razvoj novih usluga edukacijom i umrežavanjem stručnjaka i donositelja odluka s područja UA Split.</t>
  </si>
  <si>
    <t>UP.02.2.2.15.0089</t>
  </si>
  <si>
    <t>Socioterapijski klub</t>
  </si>
  <si>
    <t>Udruga za inkluziju „Lastavice“ - Split</t>
  </si>
  <si>
    <t>Ovim projektom će se odgovorit na potrebu za organiziranjem sustava koji će kroz različite terapijske aktivnosti omogućiti optimalnu rehabilitaciju, resocijalizaciju i reintegraciju osoba s psihičkim teškoćama na području UA Split. Cilj projekta je unaprijediti kvalitetu i razviti izvaninstitucijske socijalne usluge kako bi se poboljšalo funkcioniranje bolesnika poslije ili za vrijeme liječenja i ojačale njihove sposobnosti socijalne i radne prilagodbe, te pružiti podršku članovima njihovih obitelji kako bi im unaprijedili kvalitetu života, ali i povećali kapacitete stručnjaka.</t>
  </si>
  <si>
    <t>UP.02.2.2.16.0014</t>
  </si>
  <si>
    <t>Nastavak unaprjeđenja usluga za djecu u sustavu ranog i predškolskog odgoja i obrazovanja</t>
  </si>
  <si>
    <t>Vrtić po mjeri obitelji</t>
  </si>
  <si>
    <t>Grad Sisak</t>
  </si>
  <si>
    <t xml:space="preserve">Projektom "Vrtić po mjeri obitelji" osigurat će se unaprijeđenje usluga dječjih vrtića u gradu Sisku s ciljem omogućavanja bolje ravnoteže poslovnog i obiteljskog života obitelji s uzdržavanim članovima uključenim u programe ranog i predškolskog odgoja i obrazovanja kroz produljeno radno vrijeme vrtića, provedbu dodatnih programa (Montesori program, program likovnosti, sportski program) te poticanje senzorne integracije djece uz podršku senzornih soba opremljenih u tu svrhu. </t>
  </si>
  <si>
    <t>UP.02.2.2.16.0016</t>
  </si>
  <si>
    <t>Nastavak unaprjeđenja usluga za djecu u sustavu ranog i predškolskog odgoja i obrazovanja Dječjeg vrtića Drniš u Gradu Drnišu</t>
  </si>
  <si>
    <t>Dječji vrtić Drniš</t>
  </si>
  <si>
    <t>Cilj projekta je unaprjeđenje usluge DV Drniš kroz produljenje radnog vremena s ciljem omogućavanja bolje ravnoteže poslovnog i obiteljskog života obitelji s uzdržavanim članovima uključenima u programe ranog i predškolskog odgoja i obrazovanja za 250 djece. Projektom se zapošljava 33 djelatnika, provode se edukacije za osnaženje kompetencija stručnjaka u obrazovanju djece i uvode novi posebni programi.</t>
  </si>
  <si>
    <t>UP.02.2.2.16.0018</t>
  </si>
  <si>
    <t>Vrtić za sve</t>
  </si>
  <si>
    <t>Projekt Vrtić za sve okuplja 2 JLS-a i 2 ustanove za predškolski odgoj koje su registrirane u Međimurskoj županiji u kojima će se prema iskazanim potrebama roditelja zadržati do sada provođeni programi te osigurati usluga produljenog rada vrtića prema potrebama roditelja/obitelji za ukupno 58 djece. Projektom se utječe na rješavanje problema nefleksibilne organizacije rada dječjih vrtića i omogućava bolja ravnoteža poslovnog i obiteljskog života za roditelje čija djeca polaze partnerske vrtiće.</t>
  </si>
  <si>
    <t>UP.02.2.2.16.0021</t>
  </si>
  <si>
    <t>Unaprjeđenje usluga za djecu u Dječjem vrtiću Zvončić Ozalj</t>
  </si>
  <si>
    <t>Dječji vrtić Zvončić, Ozalj</t>
  </si>
  <si>
    <t>Projekt „Unaprjeđenje usluga za djecu u Dječjem vrtiću Zvončić Ozalj“ nudi uslugu produljenog radnog vremena Dječjeg vrtića Zvončić Ozalj svakim radnim danom od 16:00 do 20:00h.Djeci korisnicima usluge produljenog radnog vremena vrtića biti će osiguran odgojno obrazovni rad,mogućnost uključenja u kraći program folklora za djecu te usluga logopeda,a sve u cilju usklađenog poslovnog i obiteljskog života obitelji s uzdržavanim članovima (djecom) uključenim u uslugu produljenog radnog vremena vrtića u sklopu programa ranog i predškolskog odgoja i obrazovanja na području grada Ozlja.</t>
  </si>
  <si>
    <t>UP.02.2.2.16.0023</t>
  </si>
  <si>
    <t>Otvorimo južna vrata Lijepe naše, II. faza</t>
  </si>
  <si>
    <t>Projekt „Otvorimo južna vrata Lijepe naše, II faza“ unaprijedit će sustav ranog i predškolskog odgoja i obrazovanja na području Općine Konavle uz kvalitetniji-odgojno obrazovni rad produljenjem radnog vremena Dječjeg vrtića Konavle. Projektom će se zaposliti ukupno 15 stručnjaka, minimalno 20 djece će biti uključeno u uslugu produljenog radnog vremena Dječjeg vrtića Konavle, dok će 30 postojećih i novozaposlenih stručnjaka sudjelovati u osposobljavanju s ciljem jačanja osobnih kapaciteta.</t>
  </si>
  <si>
    <t>UP.02.2.2.16.0024</t>
  </si>
  <si>
    <t>ZvrkAjmo! - Uvođenje produljenog boravka i unaprjeđenje usluga Dječjeg vrtića Zvrk</t>
  </si>
  <si>
    <t>Dječji vrtić Zvrk, Đakovo</t>
  </si>
  <si>
    <t>Brodsko-posavska. Osječko-baranjska</t>
  </si>
  <si>
    <t>Uvođenje produljenog boravka u 2 objekata D.V. Zvrk pridonijet će ostvarivanju bolje ravnoteže poslovnog i obiteljskog života obitelji s djecom uključenom u programe ranog i predškolskog odgoja i obrazovanja u 2 JLS (Đakovo i Vrpolje) na području Osječko-baranjske i Brodsko posavske županije. Edukacijom zaposlenika povećat će se kompetencije odgojitelja i stručnih suradnika što će zajedno s uvođenjem novog inovativnog programa i opremanjem vrtića unaprijediti uslugu ustanove DV Zvrk.</t>
  </si>
  <si>
    <t>UP.02.2.2.16.0025</t>
  </si>
  <si>
    <t>Usklađivanje obiteljskog i privatnog života kroz unaprjeđenje rada Dječjeg vrtića</t>
  </si>
  <si>
    <t>Dječji vrtić Mala kuća, Zagreb</t>
  </si>
  <si>
    <t>Internacionalni dječji vrtić Mala kuća omogućiti će sredstvima EU projekta kroz produljeni oblik rada vrtića usklađivanje privatnih i poslovnih obveza za roditelje čija su djeca korisnici usluge dječjeg vrtića. Kroz projekt se planira verifikacija tri nova programa koja će se provoditi u sklopu produljenog rada. Projektom će se ostvariti nova zapošljavanja, kao i jačanje kapaciteta postojećih stručnjaka.</t>
  </si>
  <si>
    <t>UP.02.2.2.16.0026</t>
  </si>
  <si>
    <t>Dječja igra za cijelu obitelj</t>
  </si>
  <si>
    <t>Dječji vrtić Dječja igra, Zagreb</t>
  </si>
  <si>
    <t>Dječji vrtić Dječja igra će provesti aktivnosti usmjerene na usklađivanje poslovnog i obiteljskog života te će razviti i verificirati programe senzorne integracije, likovnosti, njemački jezik, talijanski jezik i program za darovitu djecu. Osigurat će se priuštivost programa i uključivanje djece slabijeg socio-imovinskog statusa u programe koji se provode u okviru EU projekta. Posebna pozornost posvećuje se edukaciji stručnjaka koji čine stručni tim dječjeg vrtića. U projekt se uključuje 180 djece na razini 20 mjeseci (150 djece po pedagoškoj godini)</t>
  </si>
  <si>
    <t>UP.02.2.2.16.0028</t>
  </si>
  <si>
    <t>Dječji vrtić za cijelu obitelj</t>
  </si>
  <si>
    <t>Provedbom projektnih aktivnosti omogućava se usklađivanje radnog vremena dječjeg vrtića s potrebama zaposlenih roditelja. Kroz unaprjeđenje posebnih programa doprinosi se kvalitetnijem okruženju za razvoj djeteta i osiguravaju se priuštivi programi za svu djecu. Kvaliteta dječjeg okruženja gradi se i kroz ulaganje u ljudske resurse na način da se kroz edukacijske programe omogući kontinuirano profesionalno usavršavanje za odgajatelje i stručni tim.</t>
  </si>
  <si>
    <t>UP.02.2.2.16.0030</t>
  </si>
  <si>
    <t>Dječji vrtić Osmijeh, Samobor</t>
  </si>
  <si>
    <t>Cilj projekta je doprinijeti usklađivanju poslovnog i obiteljskog života obitelji s uzdržavanim članovima uključenima u programe ranog i predškolskog odgoja i obrazovanja. Cilj se postiže produljenjem radnog vremena za četiri sata, razvojem posebnih programa te osposobljavanjem stručnjaka kroz program jačanja kapaciteta.</t>
  </si>
  <si>
    <t>UP.02.2.2.16.0031</t>
  </si>
  <si>
    <t>Dječji vrtić PANDA</t>
  </si>
  <si>
    <t>Dječji vrtić Panda, Zagreb</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</si>
  <si>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</si>
  <si>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UP.02.2.2.16.0032</t>
  </si>
  <si>
    <t>Mačak Paško za djecu i roditelje</t>
  </si>
  <si>
    <t>Dječji vrtić Mačak Paško, Sesvete</t>
  </si>
  <si>
    <t>Cilj projekta je doprinijeti usklađivanju poslovnog i obiteljskog života obitelji s uzdržavanim članovima uključenima u programe ranog i predškolskog odgoja i obrazovanja. Cilj se postiže produljenjem radnog vremena za pet sati, razvojem posebnih programa te osposobljavanjem stručnjaka kroz program jačanja kapaciteta.</t>
  </si>
  <si>
    <t>UP.02.2.2.16.0033</t>
  </si>
  <si>
    <t>Korak naprijed</t>
  </si>
  <si>
    <t>Dječji vrtić Mali istraživač, Zagreb</t>
  </si>
  <si>
    <t>Projekt „Korak naprijed“ bavi se izazovom organizacije rada dječjih vrtića koji odgovaraju potrebama usklađivanja obiteljskog i poslovnog života zaposlenih roditelja. Uvođenjem produljenog rada u Dječji vrtić Mali istraživač odgovorit će se na potrebe zaposlenih roditelja, a kroz jačanje kapaciteta, opremanje te razvoj i primjenu novih posebnih programa stvoriti dodatno poticajno okruženje za rast i razvoj djece, s naglaskom na podizanje kvalitete inkluziju djece posebnim potrebama (TUR/ potencijalno daroviti).</t>
  </si>
  <si>
    <t>UP.02.2.2.16.0035</t>
  </si>
  <si>
    <t>Dopusti mi da naučim igrom</t>
  </si>
  <si>
    <t>Dječji vrtić Cvrkutić, Oroslavje</t>
  </si>
  <si>
    <t>Cilj ovog projekta je uvođenje produljenog rada Dječjeg vrtića Cvrkutić iz Oroslavja u svrhu omogućavanja fleksibilnosti u prihvatu djece, ali i poboljšanja usluge vrtića uvođenjem programa stranog jezika (engleski i njemački). Fleksibilan i novi, inovativan rad vrtića omogućit će zaposlenim roditeljima, posebice onima koji rade u smjenama, uspješnu uskladu privatnih i poslovnih obveza, dok će se djeci pružiti kvalitetan i edukativan sadržaj. Sve to doprinijeti će boljoj kvaliteti života obitelji, ali i razvoju cjelokupnog društva.</t>
  </si>
  <si>
    <t>UP.02.2.2.16.0036</t>
  </si>
  <si>
    <t>Ostvario se san, Vrapčić radi cijeli dan</t>
  </si>
  <si>
    <t>Dječji vrtić Vrapčić, Kašina</t>
  </si>
  <si>
    <t>„Ostvario se san, Vrapčić radi cijeli dan “ je projekt kojim će se osigurati usluga produljenog radnog vremena za 9 odgojnih skupina DV Vrapčić iz Dugog Sela u trajanju od 4 sata dnevno tijekom 20 mjeseci, educirati odgojitelji i stručni suradnici te razviti 4 nova posebna programa u svrhu povećanja kvalitete te usklađivanja poslovnog i obiteljskog života za 206 obitelji polaznika vrtića.</t>
  </si>
  <si>
    <t>UP.02.2.2.16.0038</t>
  </si>
  <si>
    <t>Mali prijatelji za veliku sreću</t>
  </si>
  <si>
    <t>Dječji vrtić Mali prijatelj, Samobor</t>
  </si>
  <si>
    <t>UP.02.2.2.16.0039</t>
  </si>
  <si>
    <t>Ti i ja zajedno! 2</t>
  </si>
  <si>
    <t>Projektom 'TI I JA ZAJEDNO! 2' aktivno se doprinosi unapređenju usluge koju pruža Dječji vrtić 'Naša radost' Pregrada.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t>
  </si>
  <si>
    <t>UP.02.2.2.16.0040</t>
  </si>
  <si>
    <t>Mali Kaj u produljenom trajanju</t>
  </si>
  <si>
    <t>Dječji vrtić Mali Kaj, Krapina</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</si>
  <si>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projekta uz Godišnji plan i program rada. Dodatno u projektu sudjeluju četiri stručnjaka u osposobljavanju za koje će dobiti i potvrdu o završenom programu te uvođenje engleskog jezika kao posebnog programa za što će se dobiti odobrenje Ministarstva znanosti i obrazovanja.</t>
  </si>
  <si>
    <t>UP.02.2.2.16.0041</t>
  </si>
  <si>
    <t>Dječji vrtić Svemirko</t>
  </si>
  <si>
    <t>Dječji vrtić Svemirko, Zagreb</t>
  </si>
  <si>
    <t>Projektom se ispunjavanju ciljevi poziva putem ispunjenja pokazatelja: - produljeno radno vrijeme vrtića za 4 sata tijekom 20 mjeseci; - razvoj posebnog programa engleskog; - osposobljavanje dva stručnjaka/odgojitelja</t>
  </si>
  <si>
    <t>UP.02.2.2.16.0043</t>
  </si>
  <si>
    <t>Sretni mališani</t>
  </si>
  <si>
    <t>Cilj projekta je doprinijeti usklađivanju poslovnog i obiteljskog života obitelji s uzdržavanim članovima s područja Gospića, uključenima u programe ranog i predškolskog odgoja i obrazovanja kroz unaprjeđenje usluga produljenog radnog vremena Dječjeg vrtića Pahuljica s ciljem omogućavanja bolje ravnoteže poslovnog i obiteljskog života obitelji.</t>
  </si>
  <si>
    <t>UP.02.2.2.16.0044</t>
  </si>
  <si>
    <t>Unaprjeđenje usluga za djecu – Pipi Duga Čarapa</t>
  </si>
  <si>
    <t>Dječji vrtić Pipi Duga Čarapa, Zagreb</t>
  </si>
  <si>
    <t>Jedan od ključnih izazova kvalitetnog ranog i predškolskog odgoja i obrazovanja je organizacija rada dječjih vrtića koja prati potrebe zaposlenih roditelja, a to je produljeno radno vrijeme dječjih vrtića. Prijavitelj rješava problem rada vrtića samo u redovnom radnom vremenu te time postiže ciljeve projekta. Dodatno projektom dva djelatnika pohađaju program osposobljavanja te postižu cilj vezan za jačanje kapaciteta stručnjaka, a u sklopu projekta će se razviti i verificirati posebni program Robotike.</t>
  </si>
  <si>
    <t>UP.02.2.2.16.0047</t>
  </si>
  <si>
    <t>Maslačak za sve – faza 2</t>
  </si>
  <si>
    <t>Okosnicu ovog projekta čini prilagodba i unaprjeđenje usluga odgoja i obrazovanja djece rane i predškolske dobi u DV „Maslačak“ sukladno potrebama roditelja i djece polaznika DV „Maslačak“. Projektom će se organizirati produljeni rad dječjeg vrtića u 1 mješovitu grupu za 20 djece te će se unaprijediti 11 postojećih posebnih programa, uvesti 1 novi posebni program te jedan integrirani, dostupni svim polaznicima DV „Maslačak“ neovisno o financijskim mogućnostima.</t>
  </si>
  <si>
    <t>UP.02.2.2.16.0048</t>
  </si>
  <si>
    <t>Srčeko</t>
  </si>
  <si>
    <t>SRČEKO privatni montessori dječji vrtić, Zagreb</t>
  </si>
  <si>
    <t>Osiguravanje usluga koje doprinose ravnoteži poslovnog i obiteljskog života obitelji s uzdržavanim članovima uključenim u programe ranog i predškolskog odgoja i obrazovanja je primarni cilj ovog projekta.</t>
  </si>
  <si>
    <t>UP.02.2.2.16.0049</t>
  </si>
  <si>
    <t>Dječji vrtić Cica maca</t>
  </si>
  <si>
    <t>Dječji vrtić Cica maca, Zagreb</t>
  </si>
  <si>
    <t>UP.02.2.2.16.0050</t>
  </si>
  <si>
    <t>Dječji vrtić Mudre glavice</t>
  </si>
  <si>
    <t>Nastavak osiguravanja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</si>
  <si>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UP.02.2.2.16.0051</t>
  </si>
  <si>
    <t>Osmijeh za sve</t>
  </si>
  <si>
    <t>Unaprjeđenjem usluga kroz produljenje radnog vremena vrtića Prijavitelj će, u suradnji s Partnerom, odgovoriti na probleme i potrebe zaposlenih roditelja sa šireg područja grada Šibenika i time omogućiti bolju ravnotežu poslovnog i obiteljskog života obitelji s uzdržavanim članovima.</t>
  </si>
  <si>
    <t>UP.02.2.2.16.0053</t>
  </si>
  <si>
    <t>3,2,1...KRENI!</t>
  </si>
  <si>
    <t>Projektom se uvodi usluga produljenog boravka u Dječjem vrtiću i jaslicama Uzdanica u Zlataru kako bi se omogućilo zaposlenim roditeljima, prije svega onima koji rade u smjenama, uspješno usklađivanje privatnih i poslovnih obveza, dok će se djeci pružiti kvalitetan i edukativan sadržaj te sigurna okolina. Projekt će doprinijeti boljoj kvaliteti života i obitelji, ali i razvoju cjelokupnog društva. Usavršavanje djelatnika, razvoj posebnih programa i opremanje prostora dio su projekta kojim se žele stvoriti uvjeti za miran i skladan rast i razvoj djeteta u gradu Zlataru.</t>
  </si>
  <si>
    <t>UP.02.2.2.16.0055</t>
  </si>
  <si>
    <t>Dječji vrtić Proljeće, Sveti Ivan Zelina</t>
  </si>
  <si>
    <t>Cilj projekta je doprinijeti usklađivanju poslovnog i obiteljskog života obitelji s uzdržavanim članovima uključenim u programe ranog i predškolskog odgoja i obrazovanja. SC projekta je unaprjeđenje usluge kroz produljenje radnog vremena DV Proljeće za 4h.</t>
  </si>
  <si>
    <t>UP.02.2.2.16.0060</t>
  </si>
  <si>
    <t>Usklađenje poslovnog i obiteljskog života</t>
  </si>
  <si>
    <t>Dječji vrtić Luna, Rijeka</t>
  </si>
  <si>
    <t>UP.02.2.2.16.0061</t>
  </si>
  <si>
    <t>Vrijeme je za igru</t>
  </si>
  <si>
    <t>Projekt "Vrijeme je za igru" provodi Općina Satnica Đakovačka u partnerstvu s Dječjim vrtićem Petar Pan, a kroz njega se osigurava produljeni boravak, posebni programi i potrebna didaktičku opremu za 30 djece rane i predškolske dobi. Projektom se tako pridonosi stvaranju uvjeta za uravnoteženiji poslovni i obiteljski život mladim obiteljima na području općine Satnica Đakovačka, stvarajući preduvjete za njihov ostanak u općini.</t>
  </si>
  <si>
    <t>UP.02.2.2.16.0062</t>
  </si>
  <si>
    <t>Unaprjeđenje usluga u dječjem vrtiću općine Primošten II</t>
  </si>
  <si>
    <t>Projektom "Unaprjeđenje usluga u dječjem vrtiću općine Primošten II" omogućit će se uvođenje produljenog rada u DV Općine Primošten,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</si>
  <si>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UP.02.2.2.16.0063</t>
  </si>
  <si>
    <t>Živnimo sa Žižulom</t>
  </si>
  <si>
    <t>Dječji vrtić Žižula, Šibenik</t>
  </si>
  <si>
    <t>Cilj projekta „Živnimo sa Žižulom“ je doprinijeti usklađivanju poslovnog i obiteljskog života obitelji s uzdržavanim članovima s područja grada Šibenika, Skradina te općine Tribunj, uključenima u programe ranog i predškolskog odgoja i obrazovanja kroz unaprjeđenje usluga produljenog radnog vremena Dječjeg vrtića Žižula. Također, projektom će se omogućiti dodatno stručno usavršavanje stručnjaka koji rade u dječjem vrtiću, što će povećati kvalitetu provedbe programa.</t>
  </si>
  <si>
    <t>UP.02.2.2.16.0064</t>
  </si>
  <si>
    <t>Dječji pogled na svijet</t>
  </si>
  <si>
    <t>Dječji vrtić Smilje, Šibenik</t>
  </si>
  <si>
    <t>Projektom "Dječji pogled na svijet" u trajanju od 20 mjeseci doprinijeti će se jačanju kapaciteta jedne ustanove dječjeg vrtića na području grada Šibenika uvođenjem produljenog boravka, dodatnih programa za djecu predškolske dobi, edukacije stručnik suradnika/ica i odgojitelja/ica.</t>
  </si>
  <si>
    <t>UP.02.2.2.16.0066</t>
  </si>
  <si>
    <t>Nastavak unaprjeđenja usluga za djecu u sustavu ranog i predškolskog odgoja i obrazovanja Dječjeg vrtića Antonija u Gradu Splitu</t>
  </si>
  <si>
    <t>Dječji vrtić Antonija, Stobreč</t>
  </si>
  <si>
    <t>Cilj projekta je unaprjeđenje usluge DV Antonija u Splitu kroz produljenje radnog vremena s ciljem omogućavanja bolje ravnoteže poslovnog i obiteljskog života obitelji s uzdržavanim članovima uključenima u programe ranog i predškolskog odgoja i obrazovanja za 46 djece. Projektom se zapošljava 7 djelatnika, provode se edukacije za osnaženje kompetencija stručnjaka u obrazovanju djece i uvodi novi posebni program.</t>
  </si>
  <si>
    <t>UP.02.2.2.16.0073</t>
  </si>
  <si>
    <t>Veseli kutak za kreativni trenutak</t>
  </si>
  <si>
    <t>Dječji vrtić Veseli kutak, Stobreč</t>
  </si>
  <si>
    <t>Projektom „Veseli kutak za kreativni trenutak“ uvodi se produljeno radno vrijeme u dječji vrtić "Veseli kutak“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vrtiću.</t>
  </si>
  <si>
    <t>UP.02.2.2.16.0074</t>
  </si>
  <si>
    <t>Tribunj - prijatelj djece</t>
  </si>
  <si>
    <t>Projekt „Tribunj - prijatelj djece“ provodi Općina Tribunj i Dječji vrtić "Maslina" na području Šibensko-kninske županije. Kroz isti će se nastojati osigurati poslijepodnevni boravak, posebni programi i potrebna didaktičku opremu za minimalno 30 djece rane i predškolske dobi. Projektom se tako pridonosi stvaranju uvjeta za uravnoteženiji poslovni i obiteljski život mladim obiteljima na području općine Tribunj.</t>
  </si>
  <si>
    <t>UP.02.2.2.16.0077</t>
  </si>
  <si>
    <t>Druga smjena - ispunjenije djetinjstvo 2</t>
  </si>
  <si>
    <t>Projektom "Druga smjena - ispunjenije djetinjstvo 2" omogućit će se kontinuitet produženog radnog vremena vrtića "Leptirići" u Bibinjama, čime će se omogučiti usklađivanje poslovnog i obiteljskog života kroz prilagođavanje radnog vremena dječejeg vrtića radnom vremenu roditelja.</t>
  </si>
  <si>
    <t>UP.02.2.2.16.0078</t>
  </si>
  <si>
    <t>Nek val okupa žal</t>
  </si>
  <si>
    <t>Dječji vrtić Spužvica, Tisno</t>
  </si>
  <si>
    <t>Projektom „Nek Val okupa žal“ će se omogućiti unaprjeđenje usluga kroz produljenje radnog vremena od 4 sata DV Spužvica s ciljem omogućavanja bolje ravnoteže poslovnog i obiteljskog života obitelji. Kroz projekt će se uključiti 100 djece na području općine Tisno i u 3 objekta. Svi novouvedeni programi i usluge biti ce za krajnje korisnike ovog projekta besplatni, s ciljem razvijanja sustava koji je dostupan, inkluzivan i prilagodljiv potrebama djece i roditelja što će doprinijeti usklađivanju radne i obiteljske uloge te će učincima doprinositi kvaliteti života u općini Tisno.</t>
  </si>
  <si>
    <t>UP.02.2.2.16.0081</t>
  </si>
  <si>
    <t>Unaprjeđenje usluga za djecu u sustavu ranog i predškolskog odgoja i obrazovanja u Kninu</t>
  </si>
  <si>
    <t>Dječji vrtić Cvrčak, Knin</t>
  </si>
  <si>
    <t>Projekt će tijekom 20 mjeseci trajanja doprinijeti usklađivanju poslovnog i obiteljskog života obitelji s uzdržavanim članovima uključenima u programe ranog i predškolskog odgoja i obrazovanja produljenjem radnog vremena vrtića za 3 sata. Kroz projekt će se unaprijediti usluge vrtića edukacijom djelatnika vrtića te zapošljavanjem stručnih suradnika i radnika deficitarnih profila. Ujedno će se razviti posebni programi odgojno- obrazovnog rada kojim će se uključiti djeca marginaliziranih i teže uključivih skupina u odgojno-obrazovni rad.</t>
  </si>
  <si>
    <t>UP.02.2.2.16.0082</t>
  </si>
  <si>
    <t>Popodne u Pinocchiu</t>
  </si>
  <si>
    <t>Talijanski dječji vrtić Pinocchio-Scuola italiana dell`infanzia Pinocchio, Zadar</t>
  </si>
  <si>
    <t>Projektom "Popodne u Pinocchiu" u trajanju od 20 mjeseci doprinijeti će se unapređenju usluga vrtića Pinocchio sa sjedištem u Zadru kroz produljenje radnog vremena a s ciljem poboljšanja pristupa visokokvalitetnim socijalnim uslugama za krajnje korisnike i bolje ravnoteže poslovnog i obiteljskog života obitelji. Također, ojačati će se kapaciteti ove ustanove edukacijom i zapošljavanjem novih djelatnika, uvođenjem novih, kvalitetnih i edukativnih programa u vrtiću i olakšati pristup sadržajima obiteljima u nepovoljnom socijalnom položaju.</t>
  </si>
  <si>
    <t>UP.02.2.2.16.0083</t>
  </si>
  <si>
    <t>Sretno dijete</t>
  </si>
  <si>
    <t>Dječji vrtić Kremenko, Split</t>
  </si>
  <si>
    <t>Uvođenje produljenog rada u dječji vrtić "Kremenko“ pridonijet će ostvarivanju veće ravnoteže poslovnog i obiteljskog života obitelji s djecom uključenom u programe ranog i predškolskog odgoja i obrazovanja na području Grada Splita. Edukacijom zaposlenika i uvođenjem novih programa unaprijedit će se usluga, a opremanjem prostora osigurati zdraviji i raznovrsniji dani za svakodnevni boravak djece u dječjem vrtiću.</t>
  </si>
  <si>
    <t>UP.02.2.2.16.0084</t>
  </si>
  <si>
    <t>Mali mornari - za sretnu obitelj</t>
  </si>
  <si>
    <t>Dječji vrtić Mali mornari, Podstrana</t>
  </si>
  <si>
    <t>Cilj projekta je osigurati uslugu produljenog radnog vremena vrtića 20 mjeseci za 10 djece, čime će DV MALI MORNARI doprinijeti usklađivanju poslovnih i obiteljskih obveza, omogućiti prilagođenost radnog vremena vrtića s radnim vremenom roditelja te veću zapošljivost istih. Zaposlenjem 3 nova djelatnika te edukacijom 8 stručnjaka, ojačat će se kapaciteti djelatnika i stručnih suradnika te će se razviti posebni sportski program s elementima eko odgoja za održivi razvoj i zdrave prehrane, što će doprinijeti poboljšanju pristupa visokokvalitetnim socijalnim uslugama na području Općine Podstrana.</t>
  </si>
  <si>
    <t>UP.02.2.2.16.0085</t>
  </si>
  <si>
    <t>Svjetlucavim svijetom u preokret 2</t>
  </si>
  <si>
    <t>Cilj projekta je doprinijeti usklađivanju poslovnog i obiteljskog života obitelji djece s teškoćama u razvoju unaprjeđenjem usluge provedbe ranog i predškolskog programa senzorne integracije u produljenom radnom vremenu DV TITTI. Projekt rješava problem nedostatka usluge za djecu s teškoćama u razvoju u produljenom radnom vremenu te problem neravnoteže poslovnog i obiteljskog života obitelji s uzdržavanim članovima. Ciljne skupine su članovi obitelji djece s teškoćama u razvoju, djeca s teškoćama u razvoju i stručnjaci koji rade s djecom s teškoćama u razvoju te indirektno i lokalna zajednica</t>
  </si>
  <si>
    <t>UP.02.2.2.16.0086</t>
  </si>
  <si>
    <t>Dječji vrtić Trogir-partner obitelji 2</t>
  </si>
  <si>
    <t xml:space="preserve">Projekt osigurava produljeni boravak za 90 djece s područja grada Trogira, čime se rasterećuje obitelj s uzdržavanim članovima uključenim u programe ranog i predškolskog odgoja i obrazovanja. Uz osoguravanje zdrave prehrane, djeci se u produljenom boravku pružaju besplatni program ranog učenja stranog jezika, informatički i ekološki te sportski program u koji će se uključiti i djeca s teškoćama u razvoju. </t>
  </si>
  <si>
    <t>UP.02.2.2.16.0088</t>
  </si>
  <si>
    <t>Dječje carstvo bez granica</t>
  </si>
  <si>
    <t>Dječji vrtić Sunce moje malo, Kaštel Sućurac</t>
  </si>
  <si>
    <t>Cilj projekta „Dječje carstvo bez granica“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življenja na područja grada Kaštela.</t>
  </si>
  <si>
    <t>UP.02.2.2.16.0090</t>
  </si>
  <si>
    <t>Vrtić za suvremenu obitelj</t>
  </si>
  <si>
    <t>Dječji vrtić Pinokio, Marčana</t>
  </si>
  <si>
    <t>Cilj projekta je doprinijeti usklađivanju poslovnog i obiteljskog života obitelji s uzdržavanim članovima uključenima u programe ranog i predškolskog odgoja i obrazovanja kroz uvođenje produljenog rada vrtića DV PINOKIO. Projekt rješava problem nedostatka produljenog rada vrtića kako bi se radno vrijeme uskladilo s radnim vremenom roditelja te problem neravnoteže poslovnog i obiteljskog života obitelji djece. Ciljne skupine su članovi obitelji i skrbnici djece, djeca i stručnjaci koji rade s djecom te indirektno i lokalna zajednica.</t>
  </si>
  <si>
    <t>UP.02.2.2.16.0091</t>
  </si>
  <si>
    <t>DV Radost - vrtić za suvremenu obitelj</t>
  </si>
  <si>
    <t>Projektom „DV Radost - vrtić za suvremenu obitelj“ uvodi se deset novih programa produljenog boravka i unaprjeđuju usluge vrtićke ustanove DV Radost, što će doprinijeti usklađivanju poslovnih i obiteljskih obveza te većoj zapošljivosti roditelja na području grada Splita. Minimalno 40 djece bit će obuhvaćeno programima produljenog boravka, za čiju će se realizaciju zaposliti novo stručno i pomoćno osoblje, a kroz edukacije i tematski okrugli stol ojačati stručni kapaciteti ustanove.</t>
  </si>
  <si>
    <t>UP.02.2.2.16.0093</t>
  </si>
  <si>
    <t>RAST - Različiti i sretni</t>
  </si>
  <si>
    <t>Dječji vrtić Čavlić, Čavle</t>
  </si>
  <si>
    <t>Općina Čavle i DV Čavlić ponudit će roditeljima unaprijeđene usluge za djecu vrtićke dobi kroz projekt RAST - RAZLIČITI I SRETNI u trajanju 20 mjeseci. Projekt je namijenjen djeci čiji roditelji imaju potrebu za produženim radnim vremenom vrtića te djeci s posebnim potrebama. Projektom će se osigurati produljeni rad vrtića od 16:30 do 20 sati. U produljenom radnom vremenu provodit će se unaprijeđeni posebni programi kao i posebni program senzorne integracije. Zaposlit će se dodatni odgojitelji i stručni suradnici, te didaktički opremiti vrtić.</t>
  </si>
  <si>
    <t>UP.02.2.2.16.0094</t>
  </si>
  <si>
    <t>DV Marjan - vrtić za suvremenu obitelj</t>
  </si>
  <si>
    <t>Dječji vrtić Marjan, Split</t>
  </si>
  <si>
    <t>Projekt "DV Marjan - vrtić za suvremenu obitelj" kroz unaprjeđenje usluga predškolskog odgoja i uvjeta rada u DV Marjan, uvođenjem programa produljenog boravka i razvojem novih posebnih programa doprinosi usklađivanju poslovnih i obiteljskih obveza te većoj zapošljivosti roditelja na području grada Splita. Oko 35 djece bit će obuhvaćeno posebnim i produženim programima, za čiju realizaciju će biti zaposleno stručno osoblje i ojačani stručni kapaciteti dječjeg vrtića.</t>
  </si>
  <si>
    <t>UP.02.2.2.16.0095</t>
  </si>
  <si>
    <t>DV Cvit Mediterana - vrtić za suvremenu obitelj</t>
  </si>
  <si>
    <t>Dječji vrtić Cvit Mediterana, Split</t>
  </si>
  <si>
    <t>Projekt „DV Cvit Mediterana - vrtić za suvremenu obitelj“ kroz unaprjeđenje usluga predškolskog odgoja i uvjeta rada u DV Cvit Mediterana, uvođenjem novih produljenih programa, te uvođenjem usluge rada s djecom s teškoćama u razvoju u sklopu produljenog programa, izravno doprinosi usklađivanju poslovnih i obiteljskih obveza roditelja na području grada Splita te njihovoj većoj zapošljivosti. Ukupno 110 djece bit će obuhvaćeno produljenim programima, za čiju realizaciju će biti zaposleno osoblje, ojačani stručni kapaciteti i nabavljena osnovna, didaktička i IKT oprema.</t>
  </si>
  <si>
    <t>UP.02.2.2.16.0096</t>
  </si>
  <si>
    <t>Nastavak unaprjeđenja usluga za djecu u sustavu ranog i predškolskog odgoja i obrazovanja Dječjeg vrtića Mala Sirena na području Grada Solina i Općine Klis</t>
  </si>
  <si>
    <t>Cilj projekta je unaprjeđenje usluge DV Mala sirena u Solinu i Klisu kroz produljenje radnog vremena s ciljem omogućavanja bolje ravnoteže poslovnog i obiteljskog života obitelji s uzdržavanim članovima uključenima u programe ranog i predškolskog odgoja i obrazovanja za 100 djece. Projektom se zapošljava 23 djelatnika te provode se edukacije za osnaženje kompetencija stručnjaka u obrazovanju djece.</t>
  </si>
  <si>
    <t>UP.02.2.2.16.0097</t>
  </si>
  <si>
    <t>Nastavak unaprjeđenja usluga za djecu u sustavu ranog i predškolskog odgoja i obrazovanja Montessori dječjeg vrtića Mali cvijetak u Gradu Splitu</t>
  </si>
  <si>
    <t>Cilj projekta je unaprjeđenje usluge Montessori DV Mali cvijetak u Splitu kroz produljenje radnog vremena s ciljem omogućavanja bolje ravnoteže poslovnog i obiteljskog života obitelji s uzdržavanim članovima uključenima u programe ranog i predškolskog odgoja i obrazovanja za 100 djece. Projektom se zapošljava 13 djelatnika, provode se edukacije za osnaženje kompetencija stručnjaka u obrazovanju djece i uvodi novi posebni program.</t>
  </si>
  <si>
    <t>UP.02.2.2.16.0098</t>
  </si>
  <si>
    <t>ZVONCE za obitelj je najbolji prijatelj - faza 2</t>
  </si>
  <si>
    <t>Projektom "ZVONCE za obitelj je najbolji prijatelja - faza 2" doprinosi se usklađivanju poslovnog i obiteljskog života obitelji s uzdržavanim članovima koji su korisnici vrtića, unapređenjem usluga Dječjeg vrtića "Biokovsko zvonce" kroz produljenje radnog vremena vrtća. Projektom je obuhvaćeno 115 i njihovih obitelji, 14 odgojitelja i stručnih suradnika, 15 odgojitelja i stručnih suradnika koji sudjeluju u osposobljavanju, 11 stručnjaka osposobljenih u području socijalnih usluga.</t>
  </si>
  <si>
    <t>UP.02.2.2.16.0099</t>
  </si>
  <si>
    <t>Pulski vrtići za sretnije odrastanje</t>
  </si>
  <si>
    <t>Grad Pula u partnerstvu sa Dječjim vrtićem Mali svijet, Dječjim vrtićem Pula i Dječjim vrtićem-SC Rin-Tin-Tin provedbom ovog projekta uvodi nove programe ranog i predškolskog odgoja i obrazovanja u produljenom radnom vremenu vrtića, kako bi se djeci osigurale jednake mogućnosti neovisno o socioekonomskom statusu njegove obitelji, te ravnomjernija dostupnost i veća obuhvaćenost djece. Rezultati projekta doprinose usklađivanju poslovnog i obiteljskog života na način da se radno vrijeme dječjih vrtića prilagođava radnom vremenu roditelja.</t>
  </si>
  <si>
    <t>UP.02.2.2.16.0101</t>
  </si>
  <si>
    <t>Igramo se – produženi boravak kastafskog vrtića</t>
  </si>
  <si>
    <t>Projektom „Igramo se – produženi boravak kastafskog vrtića“, čiji je nositelj Grad Kastav zajedno s partnerom Dječjim vrtićem Vladimir Nazor ponudit će se unaprjeđene usluge za djecu vrtićke dobi. Projektom se želi uskladiti poslovni i obiteljski život kroz predviđene aktivnosti – produljeni rad dječjeg vrtića svaki radi dan, nova zapošljavanja i unaprjeđenje pružene usluge.</t>
  </si>
  <si>
    <t>UP.02.2.2.16.0104</t>
  </si>
  <si>
    <t>Pčelicino novo ruho-Faza II.</t>
  </si>
  <si>
    <t>Svrha projekta je nastavak doprinosa usklađivanju poslovnog i obiteljskog života obitelji s uzdržavanim članovima uključenim u programe ranog i predškolskog odgoja i obrazovanja kroz unaprjeđenje usluga i produljenja radnog vremena vrtića,s ciljem omogućavanja bolje ravnoteže poslovnog i obiteljskog života te naravno te postizanja više kvalitete predškolskog odgoja i obrazovanja. Nastavili bi s postizanjem uvjeta zaposlivosti oba roditelja koje bi se olakšalo zasnivanje i širenje obitelji te se doprinosi cilju demografske obnove.</t>
  </si>
  <si>
    <t>UP.02.2.2.16.0105</t>
  </si>
  <si>
    <t>KidNet 2 - Nastavak unaprjeđenja usluga Dječjeg vrtića Čarobni pianino</t>
  </si>
  <si>
    <t>Uvođenje produljenog boravka u 7 objekata D.V. Čarobni pianino pridonijet će ostvarivanju bolje ravnoteže poslovnog i obiteljskog života obitelji s djecom uključenom u programe ranog i predškolskog odgoja i obrazovanja u 3 JLS na području Splitsko-dalmatinske županije. Edukacijom zaposlenika povećat će se kompetencije odgojitelja i stručnih suradnika što će zajedno s uvođenjem novog inovativnog programa i opremanjem vrtića unaprijediti uslugu ustanove DV Čarobni pianino.</t>
  </si>
  <si>
    <t>UP.02.2.2.16.0106</t>
  </si>
  <si>
    <t>Nastavak unaprjeđenja usluga za djecu u sustavu ranog i predškolskog odgoja i obrazovanja Dječjeg vrtića Smokvica u Gradu Splitu</t>
  </si>
  <si>
    <t>Dječji vrtić Smokvica, Split</t>
  </si>
  <si>
    <t>Cilj projekta je unaprjeđenje usluge DV Smokvica u Splitu kroz produljenje radnog vremena s ciljem omogućavanja bolje ravnoteže poslovnog i obiteljskog života obitelji s uzdržavanim članovima uključenima u programe ranog i predškolskog odgoja i obrazovanja za 62 djece. Projektom se zapošljava 8 djelatnika, provode se edukacije za osnaženje kompetencija stručnjaka u obrazovanju djece i uvodi novi posebni program.</t>
  </si>
  <si>
    <t>UP.02.2.2.16.0109</t>
  </si>
  <si>
    <t>Nastavak unaprjeđenja usluga za djecu u sustavu ranog i predškolskog odgoja i obrazovanja Dječjeg vrtića Dobri na području Grada Splita, Grada Zagreba i Grada Vrbovca</t>
  </si>
  <si>
    <t>Dječji vrtić Dobri, Split</t>
  </si>
  <si>
    <t>Splitsko-dalmatinska, Grad Zagreb</t>
  </si>
  <si>
    <t>Cilj projekta je unaprjeđenje usluge DV Dobri u Splitu i Zagrebu kroz produljenje radnog vremena s ciljem omogućavanja bolje ravnoteže poslovnog i obiteljskog života obitelji s uzdržavanim članovima uključenima u programe ranog i predškolskog odgoja i obrazovanja za 125 djece. Projektom se zapošljava 14 djelatnika, provode se edukacije za osnaženje kompetencija stručnjaka u obrazovanju djece i uvode novi posebni programi.</t>
  </si>
  <si>
    <t>UP.02.2.2.16.0111</t>
  </si>
  <si>
    <t>RIBICA-Faza II.</t>
  </si>
  <si>
    <t>Svrha projekta je doprinos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te postizanju što veće kvalitete predškolskog odgoja i obrazovanja, a postizanjem uvjeta zaposlivosti oba roditelja, olakšava se širenje obitelji te se doprinosi cilju demografske obnove Republike Hrvatske.</t>
  </si>
  <si>
    <t>UP.02.2.2.16.0115</t>
  </si>
  <si>
    <t>Maslačkova nova latica – produljeni boravak</t>
  </si>
  <si>
    <t>Dječji vrtić Maslačak, Pula</t>
  </si>
  <si>
    <t>Projekt „MASLAČKOVA NOVA LATICA“ – produljeni boravak, ima za cilj proširenje i unaprjeđenje kvalitete usluga prilagođavanjem radnog vremena DV Maslačak u Puli radnom vremenu roditelja te razvoju posebnih programa. Projektom se podupire ravnoteža obiteljskog i poslovnog života 40 djece/obitelji kroz 20 mjeseci. Vrtić će unaprjeđivanjem kvalitete djeci omogućiti dodatne sadržaje i kvalitetniju stručnu skrb zapošljavanjem (1) i edukacijom odgojitelja/ica (5), provođenjem programa engleskog jezika, plesa, talijanskog jezika ili glazbenog odgoja te programa održivog razvoja u produljenom boravku.</t>
  </si>
  <si>
    <t>UP.02.2.2.16.0116</t>
  </si>
  <si>
    <t>Igrajmo se!</t>
  </si>
  <si>
    <t>Projektom IGRAJMO SE! postići će se bolja ravnoteža poslovnog i obiteljskog života obitelji s uzdržavanim članovima koji su uključeni u programe ranog i predšk. odgoja i obraz. na području Međimurske županije, u Općinama Nedelišće i Strahoninec. Ciljna skupina su: DV Zvončić, Nedelišće, DV Zvjezdica, Nedelišće i DV Suncokret, Strahoninec. Projektom će se unaprijediti rad dječjih vrtića kroz produljeno radno vrijeme, a ujedno će se usavršiti i ojačati kapaciteti odgojitelja i stručnih suradnika za kvalitetniji rad s djecom i njihovim roditeljima.</t>
  </si>
  <si>
    <t>UP.02.2.2.16.0118</t>
  </si>
  <si>
    <t>Sretno dijete!</t>
  </si>
  <si>
    <t>Općina Šenkovec</t>
  </si>
  <si>
    <t xml:space="preserve">U tri ustanove za predškolski odgoj registrirane na području Međimurske županije: Dječjem vrtiću Belica, Sveti Nikola i Vrapčić utvrđena je realna potreba za produljenim radom. Projektom SRETNO DIJETE! financirat će se rad stručnog osoblja u produljenom boravku, uvođenju novih programa i edukacije odgojitelja/ica. Projektom će se doprinjeti rješavanju problema nefleksibiline organizacije rada vrtića, usklađivanju poslovnih i obiteljskih obveza roditelja i povećanju obuhvaćenosti djece iz MŽ programima predškolskog uzrasta. </t>
  </si>
  <si>
    <t>UP.02.2.2.16.0125</t>
  </si>
  <si>
    <t>Maslačak-prijatelj djece 2</t>
  </si>
  <si>
    <t>Projekt ''Maslačak-prijatelj djece 2'' je projekt Dječjeg vrtića Maslačak u partnerstvu s Gradom Belišćem koji bi se provodio u glavnom i 3 područna vrtića (Belišće, Gat, Petrijevci, Bizovac) u periodu od 20 mjeseci. Kroz isti se nastoji osigurati poslijepodnevni boravak, posebni programi i potrebna didaktička oprema za minimalno 66 djece rane i predškolske dobi. Projektom se tako pridonosi stvaranju uvjeta za uravnoteženiji poslovni i obiteljski život mladim obiteljima na području Valpovštine.</t>
  </si>
  <si>
    <t>UP.02.2.2.16.0127</t>
  </si>
  <si>
    <t>Obitelj+ - unaprjeđenje usluga za djecu u sustavu ranog i predškolskog odgoja i obrazovanja u Slavonskom Brodu</t>
  </si>
  <si>
    <t>Projektom "Obitelj+ vrijednosti 3.152,213,12 kn projektni partneri Dječji vrtić Ivana Brlić Mažuranić, Dječji vrtić Potjeh i Grad Slavonski Brod doprinose unaprijeđenju kvalitete i dostupnosti usulga za djecu u sustavu ranog i predškolskog odgoja i obrazovanja na području Brodsko-posavske županije na način da doprinose usklađivanju poslovnog i obiteljskog života poboljšanjem i proširenjem usluga i produljenjem radnog vremena dječjih vrića."</t>
  </si>
  <si>
    <t>UP.02.2.2.16.0128</t>
  </si>
  <si>
    <t>Sretno djetinjstvo u Maslačku</t>
  </si>
  <si>
    <t>Cilj:produljenim radnim vremenom DV prilagođenom radnom vremenu roditelja te unaprjeđenjem usluga doprinijeti usklađivanju poslovnog i obiteljskog života obitelji s uzdržavanim članovima uključenim u programe predškolskog odgoja i obrazovanja.</t>
  </si>
  <si>
    <t>UP.02.2.2.16.0129</t>
  </si>
  <si>
    <t>Unaprjeđenje usluge Dječjeg vrtića Kockica Lipik</t>
  </si>
  <si>
    <t>Dječji vrtić Kockica, Lipik</t>
  </si>
  <si>
    <t>Tijekom projekta djelatnici vrtića bi se kroz nova iskustva i sadržaje dodatno educirali te bi stečeno znanje mogli ugraditi u nove odgojno -obrazovne vrijednosti. Zaposlili bi se novi djelatnici s područja grada Lipika i šire okolice koji odgovaraju stručnom profilu potrebe posla. Uspjeh i vrijednost projekta bila bi višestruko korisna lokalnoj zajednici i njezinim stanovnicima, a naši najmlađi građani uz činjenicu da su sigurni i zbrinuti u prostoru vrtića imali bi najveću dobit jer ovaj projekt potiče vještine, znanja i stavove koji će im omogućiti lakši prijelaz iz vrtića u školu.</t>
  </si>
  <si>
    <t>UP.02.2.2.16.0130</t>
  </si>
  <si>
    <t>Dječja mašta može svašta</t>
  </si>
  <si>
    <t>Dječji vrtić Snjeguljica, Osijek</t>
  </si>
  <si>
    <t>Projekt "Dječja mašta može svašta" provodi Dječji vrtić Snjeguljica i Općina Magadenovac na području općine Magadenovac i grada Osijeka. Kroz isti će se nastojati osigurati poslijepodnevni boravak, posebni programi i potrebna didaktičku opremu za minimalno 40 djece rane i predškolske dobi. Projektom se tako pridonosi stvaranju uvjeta za uravnoteženiji poslovni i obiteljski život mladim obiteljima na području općine Magadenovac i grada Osijeka, stvarajući pritom preduvjete za njihov ostanak na tom području.</t>
  </si>
  <si>
    <t>UP.02.2.2.16.0133</t>
  </si>
  <si>
    <t>Nova latica Tratinčice</t>
  </si>
  <si>
    <t>Dječji vrtić Tratinčica, Pleternica</t>
  </si>
  <si>
    <t>Kroz projekt Dječjeg vrtića Tratinčica doprinijet će se boljoj ravnoteži poslovnog i obiteljskog života obitelji s uzdržavanim članovima uključenim u programe ranog i predškolskog odgoja i obrazovanja kroz unapređenje usluga i produljeni rad boravka DV Tratinčica te jačanje kapaciteta djelatnika uz uvođenje novih usluga za korisnike usluga vrtića.</t>
  </si>
  <si>
    <t>UP.02.2.2.16.0135</t>
  </si>
  <si>
    <t>Vrijeme nije breme 2</t>
  </si>
  <si>
    <t>Projektom "Vrijeme nije breme 2" omogućit će se pružanje usluge produženog radnog vremena u Dječjem vrtiću Nemo čime će se omogućiti daljnje usklađivanje poslovnog i obiteljskog života kroz prilagođavanje radnog vremena dječjeg vrtića radnom vremenu roditelja. Također, projektom će omogućiti nastavak dodatnog stručnog usavršavanja stručnjaka koji rade u dječjem vrtiću, što će povećati kvalitetu provedbe programa predškolskog odgoja i naobrazbe.</t>
  </si>
  <si>
    <t>UP.02.2.2.16.0136</t>
  </si>
  <si>
    <t>Za obitelj II</t>
  </si>
  <si>
    <t>S obzirom na visoki postotak zaposlenih roditelja na području provedbe, posebno onih zaposlenih u djel. koje obuhvaćaju rad u smjenama, projektom ZA OBITELJ II uskladiti će se poslovne i obiteljske obveze obitelji s djecom uključenom u programe ranog i predš. odgoja i obraz. osiguravanjem usluge produljenog radnog vremena vrtića. Ciljnu skupinu čini 5 dječjih vrtića s područja MŽ, FIJOLICA, VESELA LOPTICA, KOCKAVICA, KLINČEC i ŽIBEKI. U projekt će se uključiti 195 djece te zaposliti 48 osoba. Planira se i osposobljavanje 50 stručnjaka(SO203), od čega 35 u području socijalnih usluga(SR206).</t>
  </si>
  <si>
    <t>UP.02.2.2.16.0137</t>
  </si>
  <si>
    <t>Unaprjeđenje usluga za djecu u Dječjem vrtiću Lepoglava</t>
  </si>
  <si>
    <t>Analiziranjem stanja kroz provedbu ankete utvrđena je potreba za prilagođavanjem radnog vremena vrtića radnom vremenu roditelja te razvojem i uvođenjem novih programa za djecu u Dječjem vrtiću Lepoglava. Istim će se omogućiti djeci bolji uvjeti ranog i predškolskog odgoja, a roditeljima i članovima zajednice lakša organizacija brige oko djece. Provedbom projekta olakšati će se usklađivanje poslovnog i obiteljskog života, doprinijeti ostvarenju ciljeva Poziva, podići kvaliteta života te potaknuti obitelji s djecom na ostanak u zajednici, kao i povećati broj djece u vrtićima.</t>
  </si>
  <si>
    <t>UP.02.2.2.16.0138</t>
  </si>
  <si>
    <t>Vrtić za svaku obitelj II</t>
  </si>
  <si>
    <t>Projektom Vrtić za svaku obitelj II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Krapine.</t>
  </si>
  <si>
    <t>UP.02.2.2.16.0139</t>
  </si>
  <si>
    <t>Nove usluge vrtića Kolijevka</t>
  </si>
  <si>
    <t>Dječji vrtić Kolijevka, Vinkovci</t>
  </si>
  <si>
    <t>Uvođenjem produljenog boravka će se tim roditeljima pružiti mogućnost usklađivanja poslovnih i obiteljskih obveza bez dodatnih troškova te neće morati koristiti neregulirano tržište brige za djecu ili potporu šire obitelji (ukoliko žive u blizini).</t>
  </si>
  <si>
    <t>UP.02.2.2.16.0140</t>
  </si>
  <si>
    <t>Čarolija za djecu</t>
  </si>
  <si>
    <t>Dječji vrtić Čarolija, Maruševec</t>
  </si>
  <si>
    <t>Cilj projekta dječjeg vrtića Čarolija naziva „Čarolija za djecu“ je povećanje broja zaposlenih stručnjaka u vrtiću, kvalitetniji program i uvođenje produljenog rada vrtića s planom razvijanja sustava koji je dostupan, inkluzivan i prilagodljiv potrebama djece i roditelja što će doprinijeti radne i obiteljske uloge roditelja i povećanju kvalitete života u gradu Varaždinu i Varaždinskoj županiji.</t>
  </si>
  <si>
    <t>UP.02.2.2.16.0142</t>
  </si>
  <si>
    <t>Maleni talenti: sport, igra, zdravlje i znanje</t>
  </si>
  <si>
    <t>Dječji vrtić Maleni talenti, Zagreb</t>
  </si>
  <si>
    <t>Cilj projekta je unaprjeđenje usluga kroz produljenje radnog vremena DV Maleni talenti za minimalno 50 djece u svrhu postizanja bolje ravnoteže poslovnog i obiteljskog života obitelji sa djecom koji pohađaju vrtić. Projekt će se odvijati u gradu Zagrebu. Krajnji korisnici su djeca i njihovi roditelji čime se osiguravaju uvjeti za optimalan djetetov razvoj.</t>
  </si>
  <si>
    <t>UP.02.2.2.16.0151</t>
  </si>
  <si>
    <t>I poslijepodne u vrtiću!-faza 2</t>
  </si>
  <si>
    <t>Projekt "I poslijepodne u vrtiću - faza 2" doprinosi poboljšanju kvalitete života obitelji čiji članovi koriste (ili će koristiti) usluge Dječjeg vrtića Velika, što podrazumijeva unaprjeđenje kvalitete funkcioniranja vrtića, uvođenjem novog posebnog programa, angažmanom stučnog suradnika, uvođenjem produljenog rada vrtića, što rezultira boljom ravnotežom poslovnog i privatnog obiteljskog života korisnika i njegovih usluga, ali i sveukupnom boljom kvalitetom rada i pružanja usluga vrtića.</t>
  </si>
  <si>
    <t>UP.02.2.2.16.0154</t>
  </si>
  <si>
    <t>PAZI(N) djeca</t>
  </si>
  <si>
    <t>Dječji vrtić Olga Ban, Pazin</t>
  </si>
  <si>
    <t>Projektom PAZI(N) djeca osigurat će se produljenje radnog vremena DVOBP na način da se dodatno formiraju 3 skupine u kojima će biti pružena usluga produljenog boravka u sklopu koje će se provoditi posebni sportski program. Programi u sklopu projekta bit će besplatni što će osigurati jednak pristup programima te povećati kvalitetu ranog i predškolskog odgoja i obrazovanja neovisno o mjestu stanovanja i socioekonomskom statusu obitelji.</t>
  </si>
  <si>
    <t>UP.02.2.2.16.0157</t>
  </si>
  <si>
    <t>IGRAONICA SREĆE</t>
  </si>
  <si>
    <t>Dječji vrtić Potočnica u suradnji s Općinom Pitomača projektom "Igraonica sreće" omogućuje aktivnosti pružanja usluge produljenog radnog vremena Dječjeg vrtića Potočnica za 4 sata dnevno, provođenje 6 posebnih programa za djecu, uključivanje usluge logopeda/psihologa u radu, te jačanje kapaciteta 12 djelatnika i razvoj jednog dodatnog posbenog programa. Cilj projekta je usklađivanje poslovnog i obiteljskog života obitelji s djecom uključenim u programe ranog i predškolskog odgoja i obrazovanja na području Općine Pitomača.</t>
  </si>
  <si>
    <t>UP.02.2.2.16.0158</t>
  </si>
  <si>
    <t>Vrtić koji gradi budućnost djece</t>
  </si>
  <si>
    <t>Projektom će se unaprijediti usluge Dječjeg vrtića "Vladimir Nazor" Daruvar kroz produljenje radnog vremena Vrtića s ciljem omogućavanja bolje ravnoteže poslovnog i obiteljskog života obitelji s uzdržavanim članovima uključenima u programe ranog i predškolskog odgoja i obrazovanja.novih besplatnih programa sustav postaje priuštiv i socioekonomski nedikriminirajući za svako dijete. Ukupna vrijednost projekta: 1.511.276,94 kn Trajanje: 20 mjeseci</t>
  </si>
  <si>
    <t>UP.02.2.2.16.0159</t>
  </si>
  <si>
    <t>Igra za sve</t>
  </si>
  <si>
    <t>Dječji vrtić Igra, Koprivnica</t>
  </si>
  <si>
    <t>Suočeni s problemom roditelja o potrebi usklađivanja obveza poslovnog i obiteljskog života vezano uz brigu za sigurnost i djetetov razvoj, želimo projektom „Igrom za sve“ osigurati nove usluge u sustavu ranog i predškolskog odgoja i obrazovanja za njihovu djecu. Namjera je predlagatelja Dječjeg vrtića IGRA Koprivnica, nakon redovnog radnog vremena produžiti boravak u vrtiću od 16-21sat, ispuniti ga posebnim programima rada sa djecom za njihov optimalni razvoj, a roditeljima pomoći u brizi za sigurnost i odgoj djeteta dok su oni spriječeni poslom i drugim obvezama.</t>
  </si>
  <si>
    <t>UP.02.2.2.16.0160</t>
  </si>
  <si>
    <t>Za snažniju obitelj</t>
  </si>
  <si>
    <t>Grad Koprivnica</t>
  </si>
  <si>
    <t>Zbog nepostojanja produljenog radnog vremena u Dječjem vrtiću Tratinčica, obitelji nisu u mogućnosti kvalitetno organizirati i usklađivati poslovni i obiteljski život. Cilj projekta je obiteljima s djecom rane i predškolske dobi u Koprivnici osigurati produljeno radno vrijeme vrtića sukladno potrebama roditelja. Uz produljenje radnog vremena, osigurat će se izvođenje posebnih programa i unaprjeđenje redovnih programa, čime će se stvoriti poticajno okruženje i omogućiti jednak pristup razvoju djece kao i usklađivanje poslovnog i obiteljskog života njihovih roditelja.</t>
  </si>
  <si>
    <t>UP.02.2.2.16.0161</t>
  </si>
  <si>
    <t>Požeški limači faza II.</t>
  </si>
  <si>
    <t>Unaprjeđenjem usluga kroz produljenje radnog vremena Dječjeg vrtića Požega osigurat će se produljeno radno vrijeme i djeci ponuditi kvalitetnije usluge od strane stručnog kadra s ojačanim kapacitetima čime će se indirektno utjecati na bolju ravnotežu poslovnog i obiteljskog života roditelja. Bolja organizacija dovest će do efikasnijeg društva, povećat će se zadovoljstvo i kvaliteta života, čime će se stvoriti perspektivnije generacije novih naraštaja.</t>
  </si>
  <si>
    <t>UP.02.2.2.16.0163</t>
  </si>
  <si>
    <t>Njihov osmjeh naš zadatak</t>
  </si>
  <si>
    <t>Dječji vrtić DIDI, Klinča Sela</t>
  </si>
  <si>
    <t>Provedbom projekta "Njihov osmjeh naš zadatak" omogućit će se uvođenje produljenog radnog vremena u sedam objekata Dječjeg vrtića "DIDI",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</si>
  <si>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UP.02.2.2.16.0166</t>
  </si>
  <si>
    <t>Prilagođavanje potrebama roditelja djece rane i predškolske dobi pružanjem usluge produljenog radnog vremena dječjeg vrtića »Mali Princ«</t>
  </si>
  <si>
    <t>Dječji vrtić Mali princ, Osijek</t>
  </si>
  <si>
    <t>Provedbom projekta uskladiti će se poslovni i obiteljski život obitelji s djecom rane i predškolske dobi iz Grada Osijeka i okolnih naselja kroz uvođenje usluge produljenog rada u 3 dječja vrtića "Mali princ" na lokacijama u Osijeku, Antunovcu i Dalju.</t>
  </si>
  <si>
    <t>UP.02.2.2.16.0168</t>
  </si>
  <si>
    <t>Duži dan u čarobnom svijetu</t>
  </si>
  <si>
    <t>Dječji vrtić Čarobni svijet, Zagreb</t>
  </si>
  <si>
    <t>Projektom "Duži dan u čarobnom svijetu" omogućit će se uvođenje produljenog radnog vremena u Dječjem vrtiću Čarobni svijet kroz razdoblje od 20 mjeseci, čime će se omogućiti usklađivanje poslovnog i obiteljskog života kroz prilagođavanje radnog vremena dječjeg vrtića radnom vremenu roditelja.</t>
  </si>
  <si>
    <t>UP.02.2.2.16.0171</t>
  </si>
  <si>
    <t>Vrtić za bolji život</t>
  </si>
  <si>
    <t>CILJANA SKUPINA projekta "Vrtić za bolji život" su Dječji vrtić Vukovar I (6 objekata) i Dječji vrtić Vukovar II (2 objekta). OPĆI CILJ je unaprijediti usluge vukovarskih dječjih vrtića kroz produljenje radnog vremena vrtića te uspostaviti bolju ravnotežu.</t>
  </si>
  <si>
    <t>UP.02.2.2.16.0173</t>
  </si>
  <si>
    <t>Grubišno Polje za djecu još bolje!</t>
  </si>
  <si>
    <t>Dječji vrtić Tratinčica, Grubišno Polje</t>
  </si>
  <si>
    <t xml:space="preserve">Dječji vrtić "Tratinčica" Grubišno Polje ima potrebu za uvođenjem produljenog radnog vremena vrtića kako bi se osigurala ravnoteža poslovnog i obiteljskog života roditelja na području Grada Grubišnog Polja. Isto tako, kako bi se unaprijedila kvaliteta odgoja i obrazovanja djece sa područja Grada Grubišnog Polja, bit će organizirani posebni programi i to sportska igraonica te igraonica na engleskom jeziku. Odgojni djelatnici DV Tratinčica bit će uključeni u edukaciju kako bi se ojačali ljudski kapaciteti te ustanove. </t>
  </si>
  <si>
    <t>UP.02.2.2.16.0174</t>
  </si>
  <si>
    <t>Produljenje radnog vremena DV „Mačak u čizmama“ s ciljem usklađivanja obiteljskog i poslovnog života obitelji naših korisnika</t>
  </si>
  <si>
    <t>Dječji vrtić Mačak u čizmama, Zagreb</t>
  </si>
  <si>
    <t>Provedbom ovog projekta obuhvatit ćemo 30 djece kroz uslugu produljenog rada DV "Mačak u čizmama", čime ciljamo uskladiti poslovni i obiteljski život obitelji s djecom rane i predškolske dobi s područja grada Zagreba. Projektom će se zaposliti 3 novih djelatnika, njih 10 će ojačati svoje kapacitete sudjelovanjem na edukacijama, a nabavit će se i oprema koja će osigurati poticajno prostorno-materijalno okruženje za rad s djecom i njihov boravak u dječjem vrtiću.</t>
  </si>
  <si>
    <t>UP.02.2.2.16.0177</t>
  </si>
  <si>
    <t>Stručni odgoj i obrazovanje do usklađenosti i aktivacije života-SOOVICA</t>
  </si>
  <si>
    <t>Provedba projekta doprinosi pomirenju poslovnih i obiteljskih obveza, što je ujedno i glavni cilj Poziva. Uvođenjem usluge produženog boravka u 5 dječjih vrtića Grada Zagreba te kroz razvoj novih posebnih programa stvaraju se uvjeti koji doprinose većoj dostupnosti i unaprjeđenju usluga, priuštivosti, a samim time i većim obuhvatom djece programima ranog i predškolskog odgoja i obrazovanja, što pozitivno utječe na demografski razvoj u gradu Zagrebu i u cijeloj Republici Hrvatskoj.</t>
  </si>
  <si>
    <t>UP.02.2.2.16.0178</t>
  </si>
  <si>
    <t>Unaprjeđenje usluga dječjeg vrtića Leptirić Lu</t>
  </si>
  <si>
    <t>Dječji vrtić Leptirić Lu, Zagreb</t>
  </si>
  <si>
    <t>Dječji vrtić Leptirić Lu provodi projekt "Unaprjeđenje usluga dječjeg vrtića Lu" s ciljem produljenja radnog vremena vrtića, ponude dodatnih programa za djecu u produljenom radu te osposobljavanje odgojitelja u trajanju od 20 mjeseci s ciljem prilagodbe radnog vremens vrtića radnom vremenu roditelja. Kroz projekt će se razviti i održati tri potpuno nova programa te prilagoditi 3 postojeća programa za rad s djecom u produljenom radu vrtića.</t>
  </si>
  <si>
    <t>UP.02.2.2.16.0179</t>
  </si>
  <si>
    <t>Dječji vrtić Šlapica – formiranje vještina za život</t>
  </si>
  <si>
    <t>Dječji vrtić Šlapica, Oroslavje</t>
  </si>
  <si>
    <t>Dječji vrtić Šlapica nositelj je projekta Dječji vrtić Šlapica–formiranje vještina za život koji će trajati 20 mjeseci u kojem će se produžiti rad vrtića za 4 sata te će sudjelovati 15 djece.U projektu će sudjelovati trenutno osoblje, a za potrebe projekta zaposlit će se jedan odgojitelj/ica, koji će se educirati za izvođenje programa engleskog jezika, psiholog/inja te kuhar/ica i spremač/ica na pola radnog vremena. Za produženi rad vrtića uvest će se program engleskog jezika i sportski program.</t>
  </si>
  <si>
    <t>UP.02.2.2.16.0181</t>
  </si>
  <si>
    <t>DJEČJI SAN ZA SVE</t>
  </si>
  <si>
    <t>Dječji vrtić Dječji san, Sveta Nedjelja</t>
  </si>
  <si>
    <t>Cilj projekta Dječjeg vrtića "Dječji san" naziva „Dječji san za sve“ je povećanje broja zaposlenih stručnjaka u vrtiću, kvalitetniji program i uvođenje produljenog rada vrtića sa željom razvijanja sustava koji je dostupan, inkluzivan i prilagodljiv potrebama djece i roditelja što će doprinijeti usklađivanju radne i obiteljske uloge roditelja i povećanju kvalitete života u gradu Svetoj Nedelji i Zagrebačkoj županiji.</t>
  </si>
  <si>
    <t>UP.02.2.2.16.0183</t>
  </si>
  <si>
    <t>Može i drugačije u produljenom radnom vremenu u Planetu mašte!</t>
  </si>
  <si>
    <t>Dječji vrtić Planet mašte, Rijeka</t>
  </si>
  <si>
    <t>Projekt Planeta mašte omogućuje uvođenje produljenog rada (17-21h) za 31 dijete čime se pruža podrška usklađivanju poslovnog i privatnog života prilagodbom radnog vremena DV radnom vremenu roditelja. Omogućuje se stručno usavršavanje 10 djelatnika DV te razvoj posebnog informatičkog programa.</t>
  </si>
  <si>
    <t>UP.02.2.2.16.0184</t>
  </si>
  <si>
    <t>RADost i OBItelj U VRTIĆu - Rado bih u vrtić</t>
  </si>
  <si>
    <t>Dječji vrtić Pahuljica, Rab</t>
  </si>
  <si>
    <t>Dječji vrtić Pahuljica će kroz projekt "RADost i OBItelj U VRTIĆu - RADO BIH U VRTIĆ" prilagoditi svoje radno vrijeme (produljen rad 16:30-20:30h tijekom radnog tjedna) potrebama roditelja kako bi obitelji s djecom dobili podršku prilikom usklađivanja poslovnog i privatnog života. Ovom uslugom bit će obuhvaćeno minimalno 40-ero djece u tri vrtićke i jednu jasličku skupinu na lokacijama u Palitu, Loparu i Banjolu, čime će se postići potpuna geografska pokrivenost unaprijeđenim uslugama predškolskog odgoja i obrazovanja na otoku Rabu, a osigurati će se i stručno usavršavanje za 20 djelatnika.</t>
  </si>
  <si>
    <t>UP.02.2.2.16.0185</t>
  </si>
  <si>
    <t>Osvijetlimo staze djetinjstva</t>
  </si>
  <si>
    <t>Projektom „Osvijetlimo staze djetinjstva“ uvodi se produljeno radno vrijeme u Dječjem vrtiću Sunce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vrtića.</t>
  </si>
  <si>
    <t>UP.02.2.2.16.0188</t>
  </si>
  <si>
    <t>Obiteljski sklad kroz produljeni rad DV „Ogledalce“ Ernestinovo</t>
  </si>
  <si>
    <t>Obiteljski sklad kroz produljeni rad DV „Ogledalce“ Ernestinovo je projekt koji programom produljenog radnog vremena doprinosi boljem usklađivanju poslovnog i obiteljskog života za 50 obitelji polaznika vrtića. Kroz dodatnu edukaciju odgojitelja i uvođenje posebnih programa dodatno se doprinosi unapređenju odgojno-obrazovnog rada i omogućuje djeci kvalitetniju skrb i dodatne sadržaje.</t>
  </si>
  <si>
    <t>UP.02.2.2.16.0190</t>
  </si>
  <si>
    <t>Nastavak unaprjeđenja usluga za djecu u sustavu ranog i predškolskog odgoja i obrazovanja Dječjeg vrtića Disneyland u Gradu Splitu</t>
  </si>
  <si>
    <t>Cilj projekta je unaprjeđenje usluge DV Disneyland u Splitu kroz produljenje radnog vremena s ciljem omogućavanja bolje ravnoteže poslovnog i obiteljskog života obitelji s uzdržavanim članovima uključenima u programe ranog i predškolskog odgoja i obrazovanja za 36 djece. Projektom se zapošljava 8 djelatnika te se provode edukacije za osnaženje kompetencija stručnjaka u obrazovanju djece.</t>
  </si>
  <si>
    <t>UP.02.2.2.16.0195</t>
  </si>
  <si>
    <t>Mala sinjska priča</t>
  </si>
  <si>
    <t>Uvođenje produljenog rada u dječjem vrtiću „Bili Cvitak“ Sinj pridonijet će usklađivanju poslovnog i obiteljskog života obitelji s uzdržavanim članovima uključenima u programe ranog i predškolskog odgoja i obrazovanja na području Grada Sinja. Kroz produljenje radnog vremena, edukaciju zaposlenika i uvođenjem novih programa unaprijedit će se usluga, a opremanjem prostora osigurati obogaćeni, zdraviji i raznovrsniji dani za svakodnevni boravak djece u dječjem vrtiću.</t>
  </si>
  <si>
    <t>UP.02.2.2.16.0198</t>
  </si>
  <si>
    <t>Poslijepodne iz bajke</t>
  </si>
  <si>
    <t>Projekt "Poslijepodne iz bajke" provodi Općina Strizivojna u partnerstvu s Dječjim vrtićem Bajka, a kroz njega se osigurava produljeni boravak, posebni programi i potrebna didaktičku opremu za 30 djece rane i predškolske dobi. Projektom se tako pridonosi stvaranju uvjeta za uravnoteženiji poslovni i obiteljski život mladim obiteljima na području općine Strizivojna, stvarajući preduvjete za njihov ostanak u općini.</t>
  </si>
  <si>
    <t>UP.02.2.2.16.0199</t>
  </si>
  <si>
    <t>Veselo popodne u Dječjem vrtiću Neven</t>
  </si>
  <si>
    <t>Dječji vrtić Neven, Rovinj-Rovigno</t>
  </si>
  <si>
    <t>Cilj projekta je doprinijeti usklađivanju poslovnog i obiteljskog života s uzdržavanim članovima uključenim u programe ranog i predškolskog odgoja i obrazovanja na području grada Rovinja. uvođenjem produljenog rada osigurat će se poboljšani pristup visokokvalitetnim socijalnim uslugama, unapređenje usluga dječjih vrtića te usklađivanje poslovnog i obiteljskog života.</t>
  </si>
  <si>
    <t>UP.02.2.2.16.0204</t>
  </si>
  <si>
    <t>Unaprjeđenje kvalitete predškolskog odgoja i obrazovanja u Karlovcu II</t>
  </si>
  <si>
    <t>Nositelj projekta je Grad Karlovac, a partner na projektu je Dječji vrtić Četiri rijeke koji pruža uslugu produljenog radnog vremena vrtića za 6 sati, koju će koristi 221 dijete u 5 objekata. Nabaviti će se više setova didaktičke i osnovne opreme, educirati 19 zaposlenika, zaposliti 12 novih odgojitelja, 3 stručna suradnika,1 kuhar i 5 spremačica na 75 % i 1 voditelj projekta na 100% radnog vremena. Napraviti će se preraspodjela radnog vremena za 8 postojećih odgojitelja i 2 spremačice na 50 % radnog vremena na projektnim aktivnostima, a 50 % u redovnom radu.</t>
  </si>
  <si>
    <t>UP.02.2.2.16.0205</t>
  </si>
  <si>
    <t>Nastavak unaprjeđenja usluga za djecu u sustavu ranog i predškolskog odgoja i obrazovanja Dječjeg vrtića Vanđela Božitković u Gradu Hvaru</t>
  </si>
  <si>
    <t>Dječji vrtić Vanđela Božitković, Hvar</t>
  </si>
  <si>
    <t>Cilj projekta je unaprjeđenje usluge DV Vanđela Božitković u Hvaru kroz produljenje radnog vremena s ciljem omogućavanja bolje ravnoteže poslovnog i obiteljskog života obitelji s uzdržavanim članovima uključenima u programe ranog i predškolskog odgoja i obrazovanja za 63 djece. Projektom se zapošljava 8 djelatnika i provode se edukacije za osnaženje kompetencija stručnjaka u obrazovanju djece.</t>
  </si>
  <si>
    <t>UP.02.2.2.16.0206</t>
  </si>
  <si>
    <t>Snješko</t>
  </si>
  <si>
    <t>Dječji vrtić Snješko, Ravna Gora</t>
  </si>
  <si>
    <t>UP.02.2.2.16.0208</t>
  </si>
  <si>
    <t>Unaprjeđenje usluga za djecu u sustavu ranog i predškolskog odgoja i obrazovanja u Dječjem vrtiću Bambi</t>
  </si>
  <si>
    <t>Dječji vrtić Bambi, Trstenik</t>
  </si>
  <si>
    <t>Cilj projekta je unaprjeđenje usluga u DV bambi kroz produljenje radnog vremena s ciljem omogućavanja bolje ravnoteže poslovnog i obiteljskog života obitelji s uzdržavanim članovima uključenima u programe RPOO. Postojećim i budućim polaznicima ustanove omogućit će se korištenje usluga u poslijepodnevnim satima, kao i pohađanje posebnog programa, dok će se kroz zapošljavanje stručnog i tehničkog kadra te jačanjem kompetencija omogućiti pružanje kvalitetnije usluge.</t>
  </si>
  <si>
    <t>UP.02.2.2.16.0212</t>
  </si>
  <si>
    <t>Unaprjeđenje usluga i produljenje radnog vremena Dječjeg vrtića Slunj</t>
  </si>
  <si>
    <t>Dječji vrtić Slunj</t>
  </si>
  <si>
    <t>Unapređenjem usluga i produljenjem radnog vremena DV Slunj omogućit će se duži boravak djece u vrtiću te će se tako u većoj mjeri zadovoljiti potrebe i olakšati usklađivanje poslovnog i obiteljskog života obitelji. Provedbom će se uklkjučiti 75 djece u uslugu produljenog boravka (u sklopu 2 jedinice - DV Slunj i PO Pčelice), od kojih će njih 60 pohađati program ranog učenja engleskog jezika; zaposliti ukupno 7 novih osoba na pola radnog vremena. Ojačat će se kapaciteti zaposlenih i provoditi program ranog učenja engleskoj jezika te zaposliti jedna osoba za potrebe vođenja projekta.</t>
  </si>
  <si>
    <t>UP.02.2.2.16.0214</t>
  </si>
  <si>
    <t>Vrtić i obitelj prijatelji</t>
  </si>
  <si>
    <t>Dječji vrtić Bambi, Rokovci -Andrijaševci</t>
  </si>
  <si>
    <t>Projektom će se unaprijediti usluge u sustavu ranog i predškolskog odgoja i obrazovanja u Dječjem vrtiću Bambi čime će se omogućiti usklađivanje obiteljskog i poslovnog života neuzdržavanih i uzdržavanih i članova obitelji, što je u skladu s OP ULJP. Postojećim i budućim polaznicima ustanove omogućit će se pružanje usluge produljenog radnog vremena vrtića te će se nakom projekta omogućiti izvedba posebnih programa, dok će se kroz zapošljavanje stručnog kadra i jačanjem kompetencija omogućiti pružanje kvalitetnije usluge.</t>
  </si>
  <si>
    <t>UP.02.2.2.16.0215</t>
  </si>
  <si>
    <t>Vrtić po mjeri djeteta</t>
  </si>
  <si>
    <t>Dječji vrtić Petar Pan, Zadar</t>
  </si>
  <si>
    <t>UP.02.2.2.16.0216</t>
  </si>
  <si>
    <t>(ZA)najljepše životno doba – vrtićko doba</t>
  </si>
  <si>
    <t>Projekt „(ZA)najljepše životno doba – vrtićko doba“ provodi Općina Donja Voća i Dječji vrtić "Dječji svijet" na području Varaždinske županije. Kroz isti će se nastojati osigurati poslijepodnevni boravak, posebni programi i potrebna didaktičku opremu za minimalno 90 djece rane i predškolske dobi. Projektom se tako pridonosi stvaranju uvjeta za uravnoteženiji poslovni i obiteljski život mladim obiteljima na području općine Donje Voće, grada Varaždina ali i cijele Varaždinske županije</t>
  </si>
  <si>
    <t>UP.02.2.2.16.0217</t>
  </si>
  <si>
    <t>Vrtić po mjeri roditelja</t>
  </si>
  <si>
    <t>Dječji vrtić Dječja mašta, Čakovec</t>
  </si>
  <si>
    <t>Projekt Vrtić po mjeri roditelja - prijavitelj DV Dječja mašta - će u produljenom radnom vremenom u odjelima u Čakovcu, Sivici i Zebanec Selu omogućiti boravak za 40 djece te time omogućiti bolju ravnotežu poslovnog i privatnog života njihovih obitelji. Također će obogatiti svoj rad novim odgojno - obrazovnim programima, a odgojiteljice i str.suradnici će ojačati kapacitete iz stručnih područja.</t>
  </si>
  <si>
    <t>UP.02.2.2.16.0219</t>
  </si>
  <si>
    <t>Nastavak unaprjeđenja usluga za djecu u sustavu ranog i predškolskog odgoja i obrazovanja Dječjeg vrtića Vrtuljak na području Grada Splita, Općine Šestanovac, Općine Podstrana i Općine Zadvarje</t>
  </si>
  <si>
    <t>Dječji vrtić Vrtuljak, Split</t>
  </si>
  <si>
    <t>Cilj projekta je unaprjeđenje usluge DV Vrtuljak koji posluje na pet odvojenih lokacija kroz produljenje radnog vremena s ciljem omogućavanja bolje ravnoteže poslovnog i obiteljskog života obitelji s uzdržavanim članovima uključenima u programe ranog i predškolskog odgoja iobrazovanja za 139 djece. Projektom se zapošljava 27 djelatnika, provode se edukacije za osnaženje kompetencija stručnjaka u obrazovanju djece iuvode novi posebni programi.</t>
  </si>
  <si>
    <t>UP.02.2.2.16.0220</t>
  </si>
  <si>
    <t>GRADAC za mlade obitelji - faza II</t>
  </si>
  <si>
    <t>Projektom "GRADAC za mlade obitelji" - faza II, želimo dodatno unaprijediti usluge dječjeg vrtića "Gradac" nastavkom produljenog rada vrtića kako bi utjecali na usklađivanje obiteljskog i poslovnog života mladih obitelji. Projektnim aktivnostima planira se i nastavak posebnih programa: ranog učenja engleskog jezika, športskog i glazbenog programa kako bi podigli kvalitetu rada dječjeg vrtića. Navedenim aktivnostima utjecat ćemo na podizanje kvalitete života u općini Gradac te stvarati preduvjete za povratak mladih u općinu s ciljem pobošljanja demografske slike.</t>
  </si>
  <si>
    <t>UP.02.2.2.16.0222</t>
  </si>
  <si>
    <t>Dječji vrtić Ploče djeci i roditeljima II</t>
  </si>
  <si>
    <t>Projektom ''Dječji vrtić Ploče djeci i roditeljima II'' unaprijediti će se usluga Dječjeg vrtića Ploče razvojem i provedbom posebnih programa te produljiti rad vrtića prema ukazanim potrebama zaposlenih roditelja s ciljem usklađivanja poslovnog i obiteljskog života mladih obitelji. Projektnim aktivnostima doprinijeti će se podizanju kvalitete obiteljskog života u Pločama te stvarati preduvjet za ostanak mladih obitelji u gradu.</t>
  </si>
  <si>
    <t>UP.02.2.2.16.0223</t>
  </si>
  <si>
    <t>Unaprjeđenje usluga za djecu u Dječjem vrtiću Calimero</t>
  </si>
  <si>
    <t xml:space="preserve">Dječji vrtić Calimero, Split </t>
  </si>
  <si>
    <t>Svrha projekta jest doprinijeti usklađivanju poslovnog i obiteljskog života obitelji s uzdržavanim članovima daljnjim razvojem postojećih i novih programa uvođenjem nove besplatne usluge produljenog rada od 4 sata, te kroz jačanje kapaciteta odgojitelja i stručnih suradnika i opremanje stvoriti dodatno poticajno okruženje za rast i razvoj djece u dječjem vrtiću Calimero.</t>
  </si>
  <si>
    <t>UP.02.2.2.16.0228</t>
  </si>
  <si>
    <t>Zujimo cijeli dan 2: produljeno radno vrijeme DV Košnica</t>
  </si>
  <si>
    <t>„Zujimo cijeli dan 2: produljeno radno vrijeme DV Košnica“ je druga faza unapređenja usluge produljenog radnog vremena vrtića, u kojoj ćemo nastaviti osiguravati radno vrijeme 6-21, educirati odgojitelje i stručne suradnike te uz već postojeće programe, pripremiti novi program glazbene kulture. Projektom nastavljamo podupirati ravnotežu obiteljskog i poslovnog života za 108 obitelji u 5 skupina kroz 20 mjeseci.</t>
  </si>
  <si>
    <t>UP.02.2.2.16.0230</t>
  </si>
  <si>
    <t>Vrtić po mjeri</t>
  </si>
  <si>
    <t>Dječji vrtić Župa dubrovačka</t>
  </si>
  <si>
    <t>Nastavkom projekta DV Župa dubrovačka u suradnji sa Općinom Župa dubrovačka, zapošljavanjem odgajatelja, stručnog i tehničkog kadra osigurati će usklađivanje poslovnog i obiteljskog života obitelji s udržavanim članovima uključenim u programe ranog predškolskog odgoja i obrazovanja te unaprijediti uvjete za optimalan razvoj djece (njih najmanje 259) kroz produljeni rad vrtića, uz razvoj novog posebnog programa i nastavak provedbe prethodno verifiicranih.</t>
  </si>
  <si>
    <t>UP.02.2.2.16.0234</t>
  </si>
  <si>
    <t>Radost za obitelj</t>
  </si>
  <si>
    <t>Projektom "Radost" za obitelj“, prijavitelja Općine Vela Luka i partnera DV Radost, osigurati će se usklađivanje poslovnog i obiteljskog života obitelji s uzdržavanim članovima uključenim u programe ranog predškolskog odgoja i obrazovanja te poboljšati uvjeti za optimalan razvoj djece kroz produljeni rad vrtića (za najmanje 25 djece), opremanje istog, zapošljavanje(8) i edukaciju odgojno-obrazovnog i stručnog kadra(8) uz unapređenje sportskog i uvođenje programa engleskog jezika (80).</t>
  </si>
  <si>
    <t>UP.02.2.2.16.0237</t>
  </si>
  <si>
    <t>Sretna zajednica</t>
  </si>
  <si>
    <t>Dječji vrtić Ivančica, Oriovac</t>
  </si>
  <si>
    <t>Kroz razvoj i unaprjeđenje programa ranog i predškolskog odgoja i obrazovanja te jačanje kapaciteta odgojitelja/ica i stručnih suradnika doprinijet će se usklađivanju poslovnog i obiteljskog života obitelji s uzdržavanim članovima na području općina Brodski Stupnik i Oriovac.</t>
  </si>
  <si>
    <t>UP.02.2.2.16.0238</t>
  </si>
  <si>
    <t>Kad se male ruke slože</t>
  </si>
  <si>
    <t>Općina Plitvička jezera</t>
  </si>
  <si>
    <t>Cilj projekta je unaprjeđenje usluga na području Općine Plitvička Jezera kroz produljenje radnog vremena s ciljem omogućavanja bolje ravnotežeposlovnog i obiteljskog života obitelji s uzdržavanim članovima uključenima u programe RPOO. Postojećim i budućim polaznicima ustanoveomogućit će se korištenje usluga u poslijepodnevnim satima, kao i pohađanje posebnih programa, dok će se kroz zapošljavanje stručnog itehničkog kadra te jačanjem kompetencija omogućiti pružanje kvalitetnije usluge.</t>
  </si>
  <si>
    <t>UP.02.2.2.16.0239</t>
  </si>
  <si>
    <t>Mali svijet</t>
  </si>
  <si>
    <t>Dječji vrtić Mali svijet, Lučko</t>
  </si>
  <si>
    <t>Prijavitelj rješava problem rada vrtića samo u redovnom radnom vremenu te time postiže ciljeve projekta. Dodatno projektom tri djelatnika pohađaju program osposobljavanja te postižu cilj vezan za jačanje kapaciteta stručnjaka, a u sklopu projekta će se razviti i verificirati posebni program senzorne integracije.</t>
  </si>
  <si>
    <t>UP.02.2.2.16.0240</t>
  </si>
  <si>
    <t>Dječji vrtić Bubamara - jedinstveno mjesto odgoja i obrazovanja djece</t>
  </si>
  <si>
    <t>Dječji vrtić Bubamara, Dubrovnik</t>
  </si>
  <si>
    <t>Dječji vrtić bubamara–jedinstveno mjesto odgoja i obrazovanja djece' uvodi se usluga produljenog radnog vremena kroz produljeniboravak od 16:00-21:30 sati čime usklađujemo radno vrijeme vrtića sa stvarnim potrebama roditelja najmanje 25 djece. zapošljava se odgojnoobrazovno#4#, stručno #6# i tehničko #3# osoblje, osigurava dodatno osposobljavanje i nabavlja oprema. nositelj projekta je dv bubamara, partnergrad dubrovnik. projekt traje 20 mj.</t>
  </si>
  <si>
    <t>UP.02.2.2.17.0003</t>
  </si>
  <si>
    <t>Poboljšanje pristupa ranjivih skupina tržištu rada u sektoru turizma i ugostiteljstva II</t>
  </si>
  <si>
    <t>DIG IN! - Digitalno &amp; inkluzivno!</t>
  </si>
  <si>
    <t>Visoko učilište Algebra</t>
  </si>
  <si>
    <t>Barem 90 nezaposlenih OSI sudjelovat će u nizu inovativnih psiho-socijalnih usluga, a njih 12 bit će uključeno u program osposobljavanja za razvoj kampanja na društvenim mrežama u turizmu te će steći stručna znanja čime će se unaprijediti njihova zapošljivost i integracija na tržište rada. Dio polaznika sudjelovat će u inkubacijskom programu kako bi pokrenuli vlastiti posao u turizmu. Osobe koje će raditi sa OSI bit će osposobljene novim vještinama, a s ciljem popularizacije i promocije rada OSI u turizmu razvit ćemo i 2 aplikacije, panel raspravu i kampanju s primjerima dobre prakse.</t>
  </si>
  <si>
    <t>UP.02.2.2.17.0012</t>
  </si>
  <si>
    <t>Obrazovanjem do jednakih mogućnosti</t>
  </si>
  <si>
    <t>Turistička i ugostiteljska škola Dubrovnik</t>
  </si>
  <si>
    <t>Grad Zagreb, Dubrovačko-neretvanska</t>
  </si>
  <si>
    <t>Projekt Obrazovanjem do jednakih mogućnosti želi doprinijeti poboljšanju pristupa osoba s invaliditetom tržištu rada u sektoru turizma i ugostiteljstva kroz izradu i provedbu inovativnih neformalnih programa obrazovanja te osposobljavanje stručnjaka za rad s ovom ciljnom skupinom. Cilj je jačanje osobnih, društvenih i profesionalnih vještina osoba s invaliditetom kako bi bile što konkurentnije na tržištu rada. Istovremeno, projekt inzistira na podizanju svijesti šire javnosti o mogućnostima ciljne skupine te na smanjenju udjela nezaposlenih OSI u ovom sektoru.</t>
  </si>
  <si>
    <t>UP.02.2.2.17.0013</t>
  </si>
  <si>
    <t>SPORT4OSI - Edukacijom kroz sport do aktivnih OSI za turizam</t>
  </si>
  <si>
    <t>Sportsko učilište PESG</t>
  </si>
  <si>
    <t>Zagrebačka, Grad Zagreb, Varaždinska</t>
  </si>
  <si>
    <t>Projekt doprinosi rješavanju ključnih problema nekonkurentnosti nezaposlenih OSI a posebice u turizmu i ugostiteljstvu kroz razvoj i provedbu osposobljavanja u području sportske animacije za OSI i inkluzivnog turizma (12 OSI), povećanja njihovih osobnih vještina potrebnih za pronalazak zaposlenja i rad u ugostiteljstvu i turizmu (90 OSI) te senzibilizacijom poslodavaca za zapošljavanje OSI (20 poslodavaca).</t>
  </si>
  <si>
    <t>UP.02.2.2.17.0016</t>
  </si>
  <si>
    <t>Da, možemo i mi!</t>
  </si>
  <si>
    <t>Projekt doprinosi rješavanju ključnih problema nekonkurentnosti nezaposlenih OSI a posebice u wellnessu kroz razvoj i provedbu osposobljavanja za Wellness masera refleksnih zona stopala i Wellness savjetnika za prehranu i ljekovito bilje (12 OSI), povećanja njihovih osobnih vještina potrebnih za pronalazak zaposlenja i rad u ugostiteljstvu i turizmu (60 OSI) te senzibilizacijom poslodavaca za zapošljavanje OSI (20 poslodavaca).</t>
  </si>
  <si>
    <t>UP.02.2.2.17.0024</t>
  </si>
  <si>
    <t>Inklutour</t>
  </si>
  <si>
    <t>Kroz 20 mjeseci minimalno 110 OSI imat će mogućnost povećati svoju zapošljivost kroz pohađanje obrazovnih programa za turističkog vodiča i animatora te drugih neformalnih programa te će se, uz izradu individiualiziranog plana profesionalnog usmjeravanja te informiranje o mogućnostima zapošljavanja u sektoru turizma, direktno doprinijeti smanjenju nezaposlenosti OSI u RH. Andragoške vještine u radu s OSI poboljšat će 15 stručnjaka, a minimalno 15 pružatelja turističkih usluga steći će znanja i vještine u radu s OSI.</t>
  </si>
  <si>
    <t>UP.02.2.2.17.0028</t>
  </si>
  <si>
    <t>Turizam dostupan svima - razvoj preduvjeta za implementaciju turističkih usluga dostupnih OSI</t>
  </si>
  <si>
    <t>Brodsko-posavska, Vukovarsko-srijemska, Istarska</t>
  </si>
  <si>
    <t>Kako bi se stvorili preduvjeti za razvoj turizma dostupnog OSI, u okviru projekta izradit će se novi program osposobljavanja "Turistički animator/ica OSI" te isti pilotirati u 3 županije na 12 OSI. Osim što će se razviti novi program osposobljavanja, također će se razviti centri za cjeloživotno profesionalno usmjeravanje u 3 županije kako bi se unaprijedio rad s OSI.</t>
  </si>
  <si>
    <t>UP.02.2.2.17.0029</t>
  </si>
  <si>
    <t>I ja to mogu!</t>
  </si>
  <si>
    <t>Primorsko-goranska, Ličko-senjska, Zadarska, Šibensko-kninska, Splitsko-dalmatinska</t>
  </si>
  <si>
    <t>Projektom „I JA TO MOGU!“ koji će se provoditi na području pet županija Jadranske Hrvatske (Primorsko-goranske, Zadarske, Šibenskokninske, Splitsko-dalmatinske te Ličko-senjske županije.), omogućit će se obrazovanje u sektoru turizma (ugostiteljstva) osobama s invaliditetom, u skladu s potrebama na tržištu rada. Na ovaj način one će postati konkurentnije na tržištu rada te će ostvariti društvenu integraciju.</t>
  </si>
  <si>
    <t>UP.02.2.2.17.0031</t>
  </si>
  <si>
    <t>PONOS - Pučko otvoreno učilište Zagreb Obrazuje Nezaposlene OSobe s invaliditetom</t>
  </si>
  <si>
    <t>Cilj projekta je poboljšanje zapošljivosti i integr. na tržištu rada u sektoru ugo. i turozmu 110 (dugotrajno) nezaposlenih OSI iz Zagreba i Zag.Žup., provedbom osposobljaanja za kuhara/konobara/slastičara/ uz 4752 šk.sati praktične nastave kod poslodavca, prvedbom neform.radionica, manifestacija, radionica kar. savjetovanja (uživo/online) i dani otvorenih vrata. Projektom se poboljšavaju stručne, pedagoške i andragoške kompetencije stručnjaka iz turističko-ugo. sektora, predavača i mentora.</t>
  </si>
  <si>
    <t>UP.02.2.2.17.0032</t>
  </si>
  <si>
    <t>Edukosi.turizam - edukacije osoba s invaliditetom za poslove u turizmu</t>
  </si>
  <si>
    <t>Kroz projekt EDUKOSI.TURIZAM pružat će se socijalne usluge za 110 OSI kroz unaprjeđenje i provedbu obrazovnog programa Osposobljavanje za poslove internet prodaje u turizmu, provedbom treninga za razvoj socio-emocionalnih vještina te profesionalnog usmjeravanja i savjetovanja s ciljem integracije OSI na tržište rada. Za osiguravanje kvalitetne i stručne edukacije razvija se i provodi program usavršavanja predavača i mentora u radu s OSI. Razvojem dig.platforme-tržište rada i obrazovanja za OSI te kroz događaje za poslodavce promiče se pristup tržištu rada u sektoru turizma i obrazovanja</t>
  </si>
  <si>
    <t>UP.02.2.2.17.0033</t>
  </si>
  <si>
    <t>Zaposli se znanjem II</t>
  </si>
  <si>
    <t>Sisačko-moslavačka, Ličko-senjska, Zagrebačka, Grad Zagreb, Istarska</t>
  </si>
  <si>
    <t>Projekt je usmjeren na problematiku nezaposlenosti, nisku razinu strukovnih znanja i vještina, nedostatak općih kompetencija, nekvalitetnu praktičnu nastavu, neadekvatne kapacitete nastavnika i mentora te socijalnu isključenost osoba s invaliditetom. Opći cilj projekta je povećanje zapošljivosti OSI kroz obrazovanje i stručno osposobljavanje s ciljem integracije na tržište rada u sektoru turizma i ugostiteljstva. Ciljanu skupinu čine OSI (90), predavači i mentori (6), te posredno, poslodavci u sektoru turizma i ugostiteljstva.</t>
  </si>
  <si>
    <t>UP.02.2.2.17.0034</t>
  </si>
  <si>
    <t>Program aktivacije osoba s invaliditetom za profesionalni razvoj u sektoru turizma i ugostiteljstva</t>
  </si>
  <si>
    <t>Cilj projekta je povećati zapošljivost OSI u sektoru turizma i ugostiteljstva kroz usmjeravanje, osposobljavanje i osnaživanje te edukaciju stručnjaka iz tog sektora. Specifični ciljevi su : (1) Osposobiti 15 nezaposlenih OSI za jednostavne poslove u zanimanju kuhar; (2) 8 stručnjaka iz sektora turizma i ugostiteljstva uključiti u program edukacije o radu s OSI; (3) 90 OSI osnažiti za profesionalni razvoj u sektoru turizma i ugostiteljstva. Ciljna skupina su 90 dugotrajno nezaposlenih OSI.</t>
  </si>
  <si>
    <t>UP.02.2.2.17.0036</t>
  </si>
  <si>
    <t>TEDI - Turizam, EDukacija, Integracija</t>
  </si>
  <si>
    <t>Primorsko-goranska, Istarska, Šibensko-kninska, Splitsko-dalmatinska, Grad Zagreb, Krapinsko-zagorska, Virovitičko-podravska, Vukovarsko-srijemska</t>
  </si>
  <si>
    <t>TEDI - Turizam, EDukacija, Integracija- projekt je kojim se osiguravaju stručna znanja i vještine osoba s invaliditetom, njihova veća zapošljivost i smanjenje socijalne isključenosti. Kroz programe edukacije i kroz praktičnu primjenu naučenog, 110 osoba s invaliditetom dobit će priliku ojačati svoj položaj na tržištu rada te prevladati negativne osjećaje kojima se suočavaju svakodnevno. Za kvalitetnu provedbu educirat će se i mentori i stručnjaci iz partnerskih organizacija koji će aktivno raditi s korisnicima.</t>
  </si>
  <si>
    <t>UP.02.2.2.17.0045</t>
  </si>
  <si>
    <t>Digitalni marketing za osoba s invaliditetom u turizam</t>
  </si>
  <si>
    <t>Cilj projekta je poboljšanje pristupa nezaposlenim OSI tržištu rada u sektoru turizma, koji će se realizirati putem program osposobljavanja za razvoj digitalnog marketinga u turizmu za 12 nezaposlenih OSI. Stećenim stručnim znanjem, njihov status na tržištu rada bit će unaprijeđen te će jamčiti viši postotak zapošljavanja.5 stručnjaka bit će osposobljeno novim vještinama rada s OSI kroz programe usavršavanja i unaprijeđenja njihova stručna znanja.110 nezaposlenih OSI će sudjelovati u motivacijskim radionicama i primate usluge kontinuirane individualne i grupne psiho-socijalne podrške.</t>
  </si>
  <si>
    <t>UP.02.2.2.17.0049</t>
  </si>
  <si>
    <t>Obrazovanje uSmjereno Iskustvom</t>
  </si>
  <si>
    <t>Srednja strukovna škola Marko Babić, Vukovar</t>
  </si>
  <si>
    <t>SSŠ VU u suradnji s partnerima provodit će aktivnosti savjetovanja, profesionalnog usmjeravanja i obrazovanja OOSI u sektoru turizma i ugostiteljstva i time im olakšati pristup tržištu rada. Kroz projekt će se unaprijedit i stručna znanja predavača i mentora iz turističkougostiteljskog sektora te razne edukativne i promotivne manifestacije s ciljem podizanja svijesti o važnosti pristupa OOSI tržištu rada. Razvit će se i 2 obrazovna programa prilagođena OOSI čime će se dodano povećati spektar zanimanja kojima će OOSI moći pristupiti i konkurirati na tržištu rada.</t>
  </si>
  <si>
    <t>UP.02.3.1.01.0004</t>
  </si>
  <si>
    <t>9.v.1 - Povećanje broja i održivosti društvenih poduzeća i njihovih zaposlenika</t>
  </si>
  <si>
    <t>Poticanje društvenog poduzetništva</t>
  </si>
  <si>
    <t>Kako postati društveni poduzetnik</t>
  </si>
  <si>
    <t>Studentski poduzetnički inkubator Sveučilišta u Zagrebu</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</si>
  <si>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</si>
  <si>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113. Promicanje društvenog poduzetništva i strukovne integracije u društvenim poduzećima te socijalne ekonomije i ekonomije solidarnosti radi olakšavanja pristupa zapošljavanju</t>
  </si>
  <si>
    <t>UP.02.3.1.01.0017</t>
  </si>
  <si>
    <t>Jačanje kapaciteta za doprinos razvoju društvenog poduzetništva</t>
  </si>
  <si>
    <t>Pčelarska braniteljska zadruga Tompojevci</t>
  </si>
  <si>
    <t>Bjelovarsko-bilogorska, Virovitičko-podravska, Požeško-slavonska, Brodsko-posavska, Osječko-baranjska, Vukovarsko-srijemska</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</si>
  <si>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</si>
  <si>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UP.02.3.1.01.0019</t>
  </si>
  <si>
    <t>IKSoC-inovativni koprivnički centar "KopriVITA"</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</si>
  <si>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</si>
  <si>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UP.02.3.1.01.0025</t>
  </si>
  <si>
    <t>Most prema uspjehu</t>
  </si>
  <si>
    <t>O.A.ZA. Održiva Alternativa ZAjednici</t>
  </si>
  <si>
    <t>Grad Zagreb, Karlovačka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</si>
  <si>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</si>
  <si>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UP.02.3.1.01.0029</t>
  </si>
  <si>
    <t>Postani društveni poduzetnik!</t>
  </si>
  <si>
    <t>Stvaranje poticajnog okruženja za razvoj društvenog poduzetništva na području Bjelovarsko-bilogorske županije.</t>
  </si>
  <si>
    <t>UP.02.3.1.01.0053</t>
  </si>
  <si>
    <t>FAIR net – Mreža FAIR (Financije, Administracija i Računovodstvo) poslovanja u društvenim poduzećima</t>
  </si>
  <si>
    <t>ACT Konto d.o.o.</t>
  </si>
  <si>
    <t>Zagrebačka, Krapinsko-zagorska, Međimurska, Grad Zagreb, Ličko-senjska, Splitsko-dalmatinska</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</si>
  <si>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</si>
  <si>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UP.02.3.1.01.0056</t>
  </si>
  <si>
    <t>Probudi kreativnost</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</si>
  <si>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</si>
  <si>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UP.02.3.1.01.0063</t>
  </si>
  <si>
    <t>RePlast 3D</t>
  </si>
  <si>
    <t>Udruga za rehabilitaciju i edukaciju VISOKI JABLANI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</si>
  <si>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</si>
  <si>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UP.02.3.1.01.0067</t>
  </si>
  <si>
    <t>Dobra energija u društvenom poduzetništvu</t>
  </si>
  <si>
    <t>Zelena energetska zadruga za usluge</t>
  </si>
  <si>
    <t>Sisačko-moslavačka, Karlovačka, Grad Zagreb, Splitsko-dalmatinska</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</si>
  <si>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</si>
  <si>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UP.02.3.1.01.0075</t>
  </si>
  <si>
    <t>Upotrebom neiskorištenih resursa i edukacijom do održivog društvenog poduzeća</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</si>
  <si>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</si>
  <si>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UP.02.3.1.01.0087</t>
  </si>
  <si>
    <t>Educirani i zaposleni bili, lipičko pivo pili</t>
  </si>
  <si>
    <t>Udruga Nogometni klub Lipik 1925</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</si>
  <si>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</si>
  <si>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UP.02.3.1.01.0127</t>
  </si>
  <si>
    <t>I ja radim i doprinosim!</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</si>
  <si>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</si>
  <si>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UP.02.3.1.01.0131</t>
  </si>
  <si>
    <t>Razvoj društvenog poduzetništva Bartolomej</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</si>
  <si>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</si>
  <si>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UP.02.3.1.01.0144</t>
  </si>
  <si>
    <t>MIVA ART 2</t>
  </si>
  <si>
    <t>Socijalna zadruga MIVA ART za proizvodnju,trgovinu i usluge</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</si>
  <si>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</si>
  <si>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UP.02.3.1.01.0170</t>
  </si>
  <si>
    <t>Društveno-poduzetnički mozaik splitsko-dalmatinskog područja</t>
  </si>
  <si>
    <t>Splitsko-dalmatinska, Karlovačka, Ličko-senjska, Zadarska, Šibensko-kninska, Dubrovačko-neretvanska</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</si>
  <si>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</si>
  <si>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UP.02.3.1.01.0175</t>
  </si>
  <si>
    <t>Nešto se dobro kuha!</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</si>
  <si>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</si>
  <si>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UP.02.3.1.01.0177</t>
  </si>
  <si>
    <t>Poticanje razvoja zadružnog poduzetništva među braniteljskom populacijom</t>
  </si>
  <si>
    <t>Braniteljska zadruga Danica Zagreb</t>
  </si>
  <si>
    <t>Grad Zagreb, Sisačko-moslavačka, Bjelovarsko-bilogorska, Vukovarsko-srijemska</t>
  </si>
  <si>
    <t>Cilj projekta jest potaknuti daljnji razvoj zadružnog poduzetništva među braniteljskom populacijom kroz unaprijeđenije upravljačkih, poduzetničkih i poslovnih kompetencija; poslovno umrežavanje te promociju zadružnog poduzetništva.</t>
  </si>
  <si>
    <t>UP.02.3.1.02.0002</t>
  </si>
  <si>
    <t>Promicanje društvenog poduzetništva hrvatskih branitelja iz Domovinskog rata, organizacija civilnog društva i zadruga braniteljske i stradalničke populacije iz Domovinskog rata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</si>
  <si>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</si>
  <si>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UP.02.3.1.03.0003</t>
  </si>
  <si>
    <t>Jačanje poslovanja društvenih poduzetnika – faza I</t>
  </si>
  <si>
    <t>ADRIATIC</t>
  </si>
  <si>
    <t>Nogometni klub "Adriatic" Split</t>
  </si>
  <si>
    <t>Cilj projektnoga prijedloga je: „Osnovati društveno poduzeće uz stečene poslovne vještine za vođenje društvenog poduzeća, te poboljšana vidljivost društvenog poduzetništva.</t>
  </si>
  <si>
    <t>UP.02.3.1.03.0005</t>
  </si>
  <si>
    <t>MI TO MOŽEMO</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</si>
  <si>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</si>
  <si>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UP.02.3.1.03.0006</t>
  </si>
  <si>
    <t>Oaza Joyful Kitchen - jačanjem kapaciteta zaposlenika do jačeg društvenog poduzeća</t>
  </si>
  <si>
    <t>PUTEM OAZAe d.o.o. za usluge</t>
  </si>
  <si>
    <t>Provedba predloženog projekta ojačat će kapacitete novog poduzeća Putem OAZAe d.o.o. kroz organiziranje osposobljavanja o stručnim i poslovnim sposobnostima i vještinama o društvenom poduzetništvu njegovih zaposlenika (vegansko kuhanje, nutricionizam, financijsko upravljanje, komunikacija, vodstvo i sl.), podupiranje poslovanja društvenog poduzetnika (zapošljavanjem, opremanjem edukacijske dvorane i restorana, promo kampanjom i sl.) te povećanje vidljivosti DP-a (putem ciklusa info radionica za mlade i javnih događanja za relevantne dionike).</t>
  </si>
  <si>
    <t>UP.02.3.1.03.0008</t>
  </si>
  <si>
    <t>Društveni inovator</t>
  </si>
  <si>
    <t>TEXO MEI d.o.o.</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</si>
  <si>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</si>
  <si>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UP.02.3.1.03.0010</t>
  </si>
  <si>
    <t>Društveni poduzetnik STO posto - Stabilan, Trajan, Održiv</t>
  </si>
  <si>
    <t>TADU j.d.o.o.</t>
  </si>
  <si>
    <t>Zagrebačka, Varaždinska, Bjelovarsko-bilogorska, Požeško-slavonska, Međimurska, Grad Zagreb</t>
  </si>
  <si>
    <t>Projektom će se transformirat poslovanje trgovačkog društva TADU j.d.o.o. prema društveno-poduzetničkim principima. Do-registrirati će se djelatnost knjigovodstva te će društvo nastaviti poslovati nudeći knjigovodstvene usluge. Zaposlit će se 3 osobe, od kojih dvije spadaju u ranjive skupine te će ih se educirati i pratiti njihov daljnji razvoj. U projektu će se također organizirati brojne aktivnosti kojima će se podizati vidljivost društvenog poduzetnika te prezentirati primjeri dobre prakse.</t>
  </si>
  <si>
    <t>UP.02.3.1.03.0011</t>
  </si>
  <si>
    <t>Centar za održivi razvoj ruralnih sredina</t>
  </si>
  <si>
    <t>Projekt pod nazivom „Centar za održivi razvoj ruralnih sredina” provodi se na području Zadarske i Šibensko-kninske županije (Općina Gračac, Benkovac, Šibenik, Knin, Drniš) u trajanju od 30 mjeseci sa ciljem stvaranja preduvjeta za održivi razvoj ruralnih sredina s područja Zadarske i Šibensko-kninske županije i za obavljanje društveno odgovorne gospodarske djelatnosti jačanjem kapaciteta Udruge i unaprjeđenjem znanja i vještina zaposlenika i nezaposlenih članova za obavljanje društveno-poduzetničkih aktivnosti.</t>
  </si>
  <si>
    <t>UP.02.3.1.03.0012</t>
  </si>
  <si>
    <t>KNIN-SKI</t>
  </si>
  <si>
    <t>Skijački klub "KNIN-SKI"</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</si>
  <si>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</si>
  <si>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UP.02.3.1.03.0013</t>
  </si>
  <si>
    <t>Društvenim poduzetništvom do razvoja zajednice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</si>
  <si>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</si>
  <si>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UP.02.3.1.03.0015</t>
  </si>
  <si>
    <t>P.D.V. - Praktično, Domaće, Veličko</t>
  </si>
  <si>
    <t>Sa projektom "P.D.V. - Praktično, Domaće, Veličko" stvara se društveno-poduzetnička djelatnost koje direktno ulaže stvorenu dobit u socijalne projekte i programe, a indirektno podupire poslovanje socijalne kuhinje. Osim starijih osoba koje su primarni fokus udruge, projekt će imati pozitivan utjecaj na opću razinu nezaposlenosti i nezaposlenost osoba s invaliditetom koji će imati prednost pri zapošljavanju, te na lokalna poljoprivredna gospodarstva kojima će se omogućiti siguran plasman vlastitih proizvoda. Trajanje projekta: 30 mjeseci</t>
  </si>
  <si>
    <t>UP.02.3.1.03.0016</t>
  </si>
  <si>
    <t>BARTOLOMEJ j.d.o. za proizvodnju trgovinu i usluge</t>
  </si>
  <si>
    <t>Predloženi projekt trajati će 30 mjeseci te ima za cilj ojačati kapacitete društvenog poduzeća Bartolomej j.d.o.o. kroz zapošljavanje osoba s invaliditetom. Svojim aktivnostima doprinosi ekonomskim i socijalnim aspektima okruženja u kojem djeluje, pa i šire.</t>
  </si>
  <si>
    <t>UP.02.3.1.03.0021</t>
  </si>
  <si>
    <t>Zajedno smo bolji i jači na tržištu</t>
  </si>
  <si>
    <t>Želimo poboljšati sustav uključivanja osoba u nepovoljnom položaju (cca 80-ak osoba) na tržištu rada i podići vlastite kapacitete udruge putem novog zapošljavanja i stručnog osposobljavanja, a sama provedba projekta obuhvatiti će cijelu RH temeljem organizacije i prodaje proizvoda braniteljskih zadruga i OPG-a na sajmovima i direktnom prodajom. Naglasak je na očuvanju i trženju autohtoni proizvoda, transformaciju prijavitelja u društveno odgovornu udrugu, a kroz edukacije povećati će se znanje i vještine novozaposlenih (tri člana) i povećati će se vidljivost društvenog poduzetništva.</t>
  </si>
  <si>
    <t>UP.02.3.1.03.0025</t>
  </si>
  <si>
    <t>Fair share model razvoja društvenog poduzetništva među mladima</t>
  </si>
  <si>
    <t>Hrvatski ured za kreativnost i inovacije</t>
  </si>
  <si>
    <t>Projekt „Fair share model razvoja društvenog poduzetništva među mladima“ ima za cilj osposobiti 20 nezaposlenih mladih članova udruge Hrvatski ured za kreativnost i inovacije za obavljanje djelatnosti pružanja usluga u području organizacije konferencija, treninga i edukacija te izrade strategija, poslovnih modela i investicijskih studija po inovativnom principu Fair share modela upravljanja društvenim poduzećima.</t>
  </si>
  <si>
    <t>UP.02.3.1.03.0027</t>
  </si>
  <si>
    <t>Društvenim poduzetništvom do društva jednakih mogućnosti</t>
  </si>
  <si>
    <t>Professional Studio Marcela d.o.o.</t>
  </si>
  <si>
    <t>Projekt "Društvenim poduzetništvom do društva jednakih mogućnosti" ima za cilj osposobiti 5 djelatnika poduzeća PROFESSIONAL STUDIO MARCELA d.o.o. u području stjecanja stručnih i poslovnih sposobnosti i vještina o društvenom poduzetništvu te transformirati poslovanje prema društveno-poduzetničkim principima. Transformacijom poduzeća osigurat će se održivo poslovanje, mogućnost zapošljavanja mladih kadrova te reinvesticija profita u razvoj lokalne zajednice s ciljem pružanja jednakih mogućnosti gluhim i gluhoslijepim osobama kroz osiguravanje besplatne usluge šišanja i friziranja.</t>
  </si>
  <si>
    <t>UP.02.3.1.03.0028</t>
  </si>
  <si>
    <t>Eko društveni poduzetnici</t>
  </si>
  <si>
    <t>Marunuša j.d.o.o.</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</si>
  <si>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</si>
  <si>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UP.02.3.1.03.0032</t>
  </si>
  <si>
    <t>FOOD 4 YOU</t>
  </si>
  <si>
    <t>URED 4 YOU j.d.o.o.</t>
  </si>
  <si>
    <t>Projekt se bavi jačanjem kapaciteta Prijavitelja i ciljane skupine stjecanjem stručnih i poslovnih znanja o društvenom poduzetništvu i transferiranje poslovanja poduzeća Ured 4 You prema društveno poduzetničkim principima kako bi se poticala zapošljivost, socijalno uključivanje i održivi razvoj, te povećanje vidljivosti i svijesti o društvenom poduzetništvu među pravnim subjektima i javnosti na području BBŽ.</t>
  </si>
  <si>
    <t>UP.02.3.1.03.0034</t>
  </si>
  <si>
    <t>Održivi turizam kroz društveno poduzetništvo</t>
  </si>
  <si>
    <t>Croatia Open Land j.d.o.o.</t>
  </si>
  <si>
    <t>Projekt je odgovor na nezaposlenost i depopulaciju ruralnih zajednica Karlovačke i Zagrebačke županije. Cilj projekta je transferiranje poduzeća u društveno poduzetništvo uz jačanje stručnih i poslovnih kapaciteta zaposlenika i edukaciju nezaposlenih kroz umrežavanje s visokoškolskim ustanovama, organizacijama za ruralni razvoj i tijelima lokalne vlasti u ruralnom području. Ciljane skupine obuhvaćaju trgovačko društvo i zaposlenike Prijavitelja, koje transferira poslovanje u društveno poduzetništvo te nezaposlene u ruralnim krajevima Karlovačke i Zagrebačke županije (40 osoba).</t>
  </si>
  <si>
    <t>UP.02.3.1.03.0037</t>
  </si>
  <si>
    <t>ZEZARA</t>
  </si>
  <si>
    <t>Udruga Profesor Baltazar</t>
  </si>
  <si>
    <t>Krapinsko-zagorska, Sisačko-moslavačka, Grad Zagreb, Primorsko-goranska</t>
  </si>
  <si>
    <t>Projekt ZEZARA usmjeren je na stvaranje održivog poslovanja društvenog poduzetnika Udruge Profesor Baltazar koja će se fokusirati na jačanje znanstveno-edukativnog sektora u zajednici i to kroz: edukacije popularizatora znanosti i organizaciju znanstveno-popularnih događanja u Hrvatskoj.</t>
  </si>
  <si>
    <t>UP.02.3.1.03.0040</t>
  </si>
  <si>
    <t>Uključimo i mene</t>
  </si>
  <si>
    <t>Rezidencijalni dom za starije</t>
  </si>
  <si>
    <t>Cilj projekta je ojačati kapacitete Rezidencijalnog doma za starije, čime će se stvoriti 12 novih radnih mjesta za nezaposlene osobe u nepovoljnom položaju i/ili nezaposlene osobe s invaliditetom. Projektom je planirano za 40 korisnika doma osigurati stručan kadar. Rezultati će se ostvariti zapošljavanjem 10 njegovatelja/ica, 1 vozača/ice i 1 čistača/ice, savjetovanjem i promocijom će se unaprijediti usluge doma. Zaposlene osobe će nakon prestanka projekta nastaviti raditi, a sve potrebne troškove financirat će Rezidencijalni dom za starije.</t>
  </si>
  <si>
    <t>UP.02.3.1.03.0043</t>
  </si>
  <si>
    <t>eECONOMIJA</t>
  </si>
  <si>
    <t>Zadruga za etično financiranje</t>
  </si>
  <si>
    <t>Cilj projekt eECONOMIJA je jačanje kapaciteta zaposlenika i članova zadruge u svrhu pokretanja nove društveno poduzetničke aktivnosti - usluge mjerenja društvenog utjecaja, pri kojim će se koristiti međunarodno priznata ECG metodologija koja društveno odgovorno poslovanje diže na novu razinu te koju preporučaju relevantna EU tijela. Na taj način omogućit ćemo društvenim poduzetnicima kvantificiranje svog društvenog utjecaja i osigurati veću vidljivost pred društvenim investitorima i fondovima, ali i jačanje vidljivosti kroz transparentnu prezentaciju doprinosa društvu široj javnosti.</t>
  </si>
  <si>
    <t>UP.02.3.1.03.0046</t>
  </si>
  <si>
    <t>Razvojni put</t>
  </si>
  <si>
    <t>Udruga "Razvojni put"</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</si>
  <si>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</si>
  <si>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UP.02.3.1.03.0047</t>
  </si>
  <si>
    <t>POP-UP poduzetnik</t>
  </si>
  <si>
    <t>POP-UP poduzetnik je projekt u kojem će se Centar za kulturne djelatnosti transformirati u društvenog poduzetnika nudeći usluge produkcije audiovizualnih djela i provedbe medijskih kampanja utemeljenih na društvenim vrijednostima (nediskriminaciji, toleranciji, solidarnosti) na otvorenom tržištu. Zaposlit će se dvije osobe iz ranjivih skupina te obrazovati članovi i volonterke CKD-a. Tijekom projekta će se provesti kampanja o konceptu društvenog poduzetništva te tako osigurati da opća populacija shvati koristi i dobrobiti društvenog poduzetništva.</t>
  </si>
  <si>
    <t>UP.02.3.1.03.0048</t>
  </si>
  <si>
    <t>Iz kulture u poduzetništvo</t>
  </si>
  <si>
    <t>Gareški kulturni centar - Garešnica</t>
  </si>
  <si>
    <t>Udruga Gareški kulturni centar želi započeti gospodarsku djelatnost na načelima društvenog poduzetništva, što će omogućiti udruzi samoodrživost, jer udruga djeluje u maloj lokalnoj sredini gdje su izdvajanja za kulturu nedovoljna. Prihod koji će se pojaviti iz poduzetničke djelatnosti biti će usmjeren za rad i razvoj udruge, omogućavajući razvoj raznih programa u kulturi i time zadovoljavajući potrebe zajednice za kulturom i umjetnošću. Projekt traje 30 mjeseci, a ukupna vrijednost mu je 924.311,75 kn.</t>
  </si>
  <si>
    <t>UP.02.3.1.03.0049</t>
  </si>
  <si>
    <t>Ždralice pokreću</t>
  </si>
  <si>
    <t>Projekt ŽDRALICE POKREĆU rješava probleme marginaliziranih i socijalno osjetljivih skupina - dugotrajno nezaposlenih žena i osoba s invaliditetom. Projektom će se ojačati kapaciteti, znanja i vještine članova Udruge Ždralice Daruvar i članova Udruge osoba s invaliditetom Daruvar, stvoriti novi proizvodi (rukotvorine od tkanina) te kroz zapošljavanje sedam pripadnika ciljane skupine pokrenuti poslovanje temeljeno na načelima društvenog poduzetništva.</t>
  </si>
  <si>
    <t>UP.02.3.1.03.0052</t>
  </si>
  <si>
    <t>Sfera Visia ide dalje</t>
  </si>
  <si>
    <t>SFERA VISIA j.d.o.o.</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</si>
  <si>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</si>
  <si>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UP.02.3.1.03.0054</t>
  </si>
  <si>
    <t>Vraćanje okusima kroz društveno poduzetništvo</t>
  </si>
  <si>
    <t>Moira Laheza j.d.o.o.</t>
  </si>
  <si>
    <t>Kroz projekt će se jačati kapaciteti Prijavitelja i ciljane skupine edukacijama i stjecanjem znanja o društvenom poduzetništvu, poduzeće Moira Laheza j.d.o.o. će transferirati svoje poslovanje prema društveno poduzetničkim načelima, pokrenut će se PDIP u RH, te će se otvoriti proizvodni pogoni za mini siranu i preradu mesa, kojima će se poticati zapošljivost, socijalno uključivanje i održivi razvoj. Projektne aktivnosti će pridonijeti povećanju vidljivosti i svijesti o društvenom poduzetništvu među pravnim subjektima i javnosti na području BBŽ.</t>
  </si>
  <si>
    <t>UP.02.3.1.03.0055</t>
  </si>
  <si>
    <t>Biljni preparati za održivi razvoj</t>
  </si>
  <si>
    <t>Poljoprivredna zadruga Najbolje lokalno</t>
  </si>
  <si>
    <t>Zadruga kao i sektor suočava se s problemom odlaska mladih ljudi i žena. Uslijed povećanja potražnje za ekološkim proizvodima prepoznali smo potencijal za promjenom ovog trenda. Ponudit ćemo rješenje za razvoj ekološke proizvodnje kroz ponudu inovativnog proizvoda biljnih preparata. Kroz edukacije mladih i žena stvorit ćemo kvalitetni kadar za poduzetnički pothvat Zadruge. Svim aktivnostima projekta stvorit ćemo održivo društveno poduzeće, povećati njihovu motivaciju za ostanak u ruralnim krajevima te promovirali društveno poduzetništvo kroz naše uspješno poslovanje.</t>
  </si>
  <si>
    <t>UP.02.3.1.03.0058</t>
  </si>
  <si>
    <t>Unaprjeđenje socijalno-poduzetničkog poduhvata „Žitna lađa Karlovac“</t>
  </si>
  <si>
    <t>Aurora Colapis j.d.o.o.</t>
  </si>
  <si>
    <t>Zagrebačka, Sisačko-moslavačka, Karlovačka, Grad Zagreb</t>
  </si>
  <si>
    <t>Cilj projekta unaprijeđenje socijalno-poduzetničkog poduhvata „Žitna lađa Karlovac“ je transferiranje poduzeća u društveno poduzetništvo uz jačanje stručnih i poslovnih kapaciteta zaposlenika i edukaciju nezaposlenih te širenje koncepta društvenog poduzetništva. Nositelj projekta je Aurora Colapis j.d.o.o., a partneri: LAG Vallis Colapis, ZEF i Udruga Dobar dan.</t>
  </si>
  <si>
    <t>UP.02.3.1.03.0060</t>
  </si>
  <si>
    <t>proBUDI VJEŠTinu</t>
  </si>
  <si>
    <t xml:space="preserve">Sisačko-moslavačka, Bjelovarsko-bilogorska, Virovitičko-podravska, Požeško-slavonska, Brodsko-posavska </t>
  </si>
  <si>
    <t>Projektna intervencija predstavlja potrebu lokalne zajednice za reintegracijom na tržište rada dugotrajno nezaposlenih, mladih, hrvatskih branitelja, žena iz ruralnih područja kroz pristup "odozdo prema gore" u razvoju društvenog poduzeća. Svrha projekta je jačati ljudske i organizacijske kapacitete za poslovanje prvog društvenog poduzeća, pretežite djelatnosti ponovne uporabe drveta i predmeta od drveta, na području Novske te širiti svijest o utjecaju istog na razvoj lokalne zajednice. Projekt traje 24 mjeseca.</t>
  </si>
  <si>
    <t>UP.02.3.1.03.0061</t>
  </si>
  <si>
    <t>Društveno poduzetništvo za dostojanstvo mladih</t>
  </si>
  <si>
    <t>Svjetski savez mladih Jugoistočna Europa</t>
  </si>
  <si>
    <t xml:space="preserve">Projekt ˝Društvenim poduzetništvom za dostojanstvo mladih˝ će adresirati 2 problema: članovima SSM JIE nedostaju poslovne sposobnosti i vještine te su neinformirani o DP i mogućnostima zaposlenja putem istog, a udruga je neojačana za DP te joj prijeti financijska neodrživost. Projekt će okupiti 3 zaposlene i 2 nezaposlene mlade osobe koji će kroz 4 PE razviti stručne i poslovne sposobnosti i vještine, povećati vidljivost DP te osigurati financijsku održivost udruge, kroz transferiranje poslovanja prema DP načelima.
</t>
  </si>
  <si>
    <t>UP.02.3.1.03.0062</t>
  </si>
  <si>
    <t>EDUCULT-edukacijski centar za pripremu i provedbu projekata u obrazovanju i kulturi</t>
  </si>
  <si>
    <t>EDUCULT D.O.O.</t>
  </si>
  <si>
    <t>Zagrebačka, Osječko-baranjska, Grad Zagreb</t>
  </si>
  <si>
    <t>EDUCULT-EDUKACIJSKI CENTAR ZA PRIPREMU I PROVEDBU PROJEKATA U OBRAZOVANJU I KULTURI je projekt s ciljem jačanja kapaciteta trgovačkog društva Educult za društveno-poduzetničko poslovanje kroz osposobljavanje zaposlenika za DP te aktivnosti pružanja usluga edukacije za zaposlenike obrazovnih i kulturnih organizacija te nezaposlene i nezavisne stručnjake. Educult d.o.o. će 25% dobiti poslovanja usmjeriti na dodjelu besplatnih edukacija za nezaposlene osobe ekonomskih i društveno-humanističkih zanimanja-pripadnike ranjivih skupina, čime će transferirati svoje poslovanje na DP.</t>
  </si>
  <si>
    <t>UP.02.3.1.03.0063</t>
  </si>
  <si>
    <t>Strašne žene mijenjaju kartu svijeta na bolje</t>
  </si>
  <si>
    <t>FIERCE WOMEN d.o.o.</t>
  </si>
  <si>
    <t>Međimurska, Grad Zagreb</t>
  </si>
  <si>
    <t>Projektom se tvrtka Fierce Women d.o.o. transformira u društveno poduzeće, širi asortiman proizvoda i izlazi na EU tržište, osnažuju se zaposlenici i članovi partnerskih organizacija za vođenje i skaliranje društvenih poduzeća, te se provode aktivnosti jačanja vidljivosti društvenih poduzetnika s pozitivnim utjecajem na razvoj društvene pravednosti i rodne ravnopravnosti.</t>
  </si>
  <si>
    <t>UP.02.3.1.03.0064</t>
  </si>
  <si>
    <t>Rastimo zajedno</t>
  </si>
  <si>
    <t>Martinov plašt socijalno-uslužna zadruga</t>
  </si>
  <si>
    <t>Projektom “Rastimo zajedno” Martinov plašt socijalno-uslužna zadruga iz Zagreba ojačat će kapacitete za daljnje društveno-poduzetničko poslovanje.. Aktivnosti uključuju edukacije zaposlenika, nova zapošljavanja osoba s invaliditetom te marketinške kampanje u cilju približavanja poslovanja te proizvoda i usluga kupcima.</t>
  </si>
  <si>
    <t>UP.02.3.1.03.0066</t>
  </si>
  <si>
    <t>Društveno poduzetništvo u turizmu- Inovativni volonturistički proizvod</t>
  </si>
  <si>
    <t>VENTULA TRAVEL društvo s ograničenom odgovornošću, za turizma i usluge, turistička agencija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</si>
  <si>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</si>
  <si>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UP.02.3.1.03.0067</t>
  </si>
  <si>
    <t>Uključivanje ranjivih skupina kroz transformaciju Laudato d.o.o. u društveno poduzeće</t>
  </si>
  <si>
    <t>Laudato d.o.o.</t>
  </si>
  <si>
    <t>Brodsko-posavska, Međimurska, Splitsko-dalmatinska</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</si>
  <si>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</si>
  <si>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UP.02.3.1.03.0068</t>
  </si>
  <si>
    <t>Poduzmi zeleniji otisak</t>
  </si>
  <si>
    <t>PAN udruga za zaštitu okoliša i prirode</t>
  </si>
  <si>
    <t>U okviru projekta, prijavljenog na grupu 2 ovog natječaja, planiraju se razviti društvene poduzetničke aktivnosti u Eko Panu i to za zelene edukacije, zelene izlete te zelene dječje igraonice. Projekt će izravno doprinijeti jačanju svijesti o zaštiti okoliša i prirode kao i socijalnom uključivanju dugotrajno nezaposlenih osoba na tržištu rada.</t>
  </si>
  <si>
    <t>UP.02.3.1.03.0069</t>
  </si>
  <si>
    <t>WISE FAIR</t>
  </si>
  <si>
    <t>WISE FAIR potiče radnu integraciju u području financija, administracije i računovodstva. Edukacijom 5 zaposlenica za internog revizora, poreznog savjetnika, savjetnika za radno pravo, stručnjaka za zaštitu osobnih podataka, financijskog administratora u društvenim poduzećima, job mentora i savjetnika za poslovno planiranje povećavamo njihova znanja i vještine kako bi mogle pružiti nove savjetodavne i financijsko-administrativne usluge drugim dionicima društvene ekonomije. Navedeno će doprinijeti konkurentnost i prepoznatljivost ACT Konta u RH kao vodećeg primjera poduzeća za radnu integraciju.</t>
  </si>
  <si>
    <t>UP.02.3.1.03.0073</t>
  </si>
  <si>
    <t>Društvenim poduzetništvom do uspjeha na nogometnom terenu</t>
  </si>
  <si>
    <t>Nogometni klub "Motičina" Donja Motičina</t>
  </si>
  <si>
    <t>Projektom će se započeti obavljanje društvenog poduzetništva na području općine Donja Motičina u osječko-baranjskoj županiji. Projektnim aktivnostima će se unaprijediti postojeće i formirati nova znanja i vještine, stvoriti uvjeti za pokretanje poslovanja prema društveno-poduzetničkim principima i informiranjem javnosti poticati na razvoj društvenog poduzetništva. Isto tako će dovesti do zapošljavanja mladih nezaposlenih osoba što će doprinijeti ostanku mladih ljudi na selu u Slavoniji. Također će se uvelike povećati kvaliteta i uvjeti rada, prvenstveno, za mlađe kategorije NK "Motičina".</t>
  </si>
  <si>
    <t>UP.02.3.1.03.0074</t>
  </si>
  <si>
    <t>Društveno-poduzetnički poduhvat za održivost udruge</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</si>
  <si>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</si>
  <si>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UP.02.3.1.03.0077</t>
  </si>
  <si>
    <t>Made in Miva art</t>
  </si>
  <si>
    <t>Specifična situacija u kojoj se nalaze društveni poduzetnici rezultira nedovoljnom razvijenošću istog. Cilj projekta Made in Miva art je zapošljavanje osoba s invaliditetom uz podršku i uz prilagodbu procesa rada, koje će rezultirati povećanjem kapaciteta društvenog poduzetništva koje će potom generirati smanjenje nezaposlenosti i socijalnu isključenost. Društveno poduzetništvo je inovativan i kreativan poduzetnički model rješavanja ekonomskih, društvenih i ekoloških pitanja koji potiče zapošljavanje, socijalno uključivanje i održivi razvoj.</t>
  </si>
  <si>
    <t>UP.02.3.1.03.0078</t>
  </si>
  <si>
    <t>Društveno poduzetništvo tvrtke Izvan fokusa u kreativnim i kulturnim industrijama</t>
  </si>
  <si>
    <t>IZVAN FOKUSA za multimedijske i poslovne usluge d.o.o.</t>
  </si>
  <si>
    <t>Sisačko-moslavačka, Karlovačka, Grad Zagreb</t>
  </si>
  <si>
    <t>Cilj projekta je izgraditi kapacitete tvrtke Izvan fokusa d.o.o. kako bi postala tržišno konkurentan društveni poduzetnik te unaprijedila, u suradnji s partnerom, vidljivost društvenog poduzetništva u Hrvatskoj. Projekt obuhvaća aktivnosti prelaska s redovnog poslovanja na poslovanje na principima socijalnog poduzetništva tvrtke Izvan fokusa d.o.o. Uz formalni prelazak na socijalno-poduzetničko poslovanje (doregistracija tvrtke), tvrtka će izraditi i poslovni plan te marketinški plan kako bi strateški vodila svoje poslovne aktivnosti u sljedećem razdoblju.</t>
  </si>
  <si>
    <t>UP.02.3.1.03.0079</t>
  </si>
  <si>
    <t>Razvoj tržišta domaće hrane kroz društveno poduzetništvo</t>
  </si>
  <si>
    <t>HR-Koncept d.o.o.</t>
  </si>
  <si>
    <t>Zagrebačka, Karlovačka, Međimurska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</si>
  <si>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LAG-om Vallis Colapis kao vodećom organizacijom za ruralni razvoj u RH. Ciljane skupine obuhvaćaju zaposlenike Prijavitelja, koje transferira poslovanje u društveno poduzetništvo te nezaposlene u ruralnim krajevima Karlovačke, Zagrebačke i Međimurske županije, ukupno 120 osoba.</t>
  </si>
  <si>
    <t>UP.02.3.1.03.0081</t>
  </si>
  <si>
    <t>Društveno poduzeće KopriVITA kao izazov za moderno vrijeme</t>
  </si>
  <si>
    <t>Putem projekta „Društveno poduzeće KopriVITA kao izazov za moderno vrijeme“ Udruga Bolje sutra želi pokrenuti održivo društveno poduzetništvo. Kako bi se isto osiguralo, Udruga će u projektu osigurati adekvatnu edukaciju o pokretanju i udruživanju društvenih poduzetništva, nabaviti potrebnu opremu za prehrambenu proizvodnju proizvoda društvenog poduzetništva, sudjelovanje na sajmovima, održavanje 2 konferencija i 2 okrugla stola na temu društvenog poduzetništva.</t>
  </si>
  <si>
    <t>UP.02.3.1.03.0082</t>
  </si>
  <si>
    <t>Razvoj društvenog poduzetništva u Belom Manastiru</t>
  </si>
  <si>
    <t>Projekt pod nazivom Razvoj društvenog poduzetništva u Belom Manastiru bavi se prevencijom socijalne isključenosti mladih koji su odrastali u alternativnoj skrbi. Ciljevi projekta su stjecanje znanja i vještina o društvenom poduzetništvu zaposlenika i nezaposlenih članova udruge prema društveno-poduzetničkim principima te podupiranje poslovanja društvenog poduzeća i društvenih poduzetnika. Ciljane skupine bit će obuhvaćene kroz jačanje kapaciteta i direktnu provedbu društveno-poduzetničkih aktivnosti.</t>
  </si>
  <si>
    <t>UP.02.3.1.03.0084</t>
  </si>
  <si>
    <t>ANIMA MUNDI – Centar društvenog poduzetništva za veterinarsku i holističku skrb životinja</t>
  </si>
  <si>
    <t>Veterinarska ambulanta "Mr. Kvakan" d.o.o.</t>
  </si>
  <si>
    <t>Varaždinska, Međimurska, Grad Zagreb</t>
  </si>
  <si>
    <t>Cilj projekta "ANIMA MUNDI" je prilagoditi poslovanje tvrtke "Mr. Kvakan d.o.o." sukladno principima društvenog poduzetništva kroz unaprjeđenje ljudskih i tehničkih kapaciteta, a što se postiže kroz edukaciju uprave i djelatnika te novozapošljavanje iz marginaliziranih skupina, uz prijenos znanja partnera, socijalne zadruge Humana Nova. Dodatno, cilj projekta je promovirati društveno poduzetničku praksu prema potencijalno zaineresiranim dionicima u zajednici, uz partnera, Međimursku županiju.</t>
  </si>
  <si>
    <t>UP.02.3.1.03.0086</t>
  </si>
  <si>
    <t>Super5Q - društveno poduzetništvo za učenje kroz igru i razvoj inteligencija</t>
  </si>
  <si>
    <t>Hrvatska transpersonalna asocijacija</t>
  </si>
  <si>
    <t>Zagrebačka, Sisačko-moslavačka, Varaždinska, Grad Zagreb, Istarska</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</si>
  <si>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</si>
  <si>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UP.02.3.1.03.0087</t>
  </si>
  <si>
    <t>Krugovi</t>
  </si>
  <si>
    <t>Modra nit d.o.o.</t>
  </si>
  <si>
    <t>Modra nit će jačanjem ljudskih kapaciteta, opremanjem marketinške agencije i tiskare razviti nove poslovne aktivnosti: - organizacija događanja te izradu vizuala i ambijentalno uređenje - oblikovanje ambalaže za posluživanje hrane i pića na javnim događanjima od ekološki prihvatljivih materijala. U cilju jačanja vidljivosti sektora izradit će se video o dobroj praksi DP, organizirati festival DP, tematski forumi te ljetni kamp DP-a. Najveća pažnja biti će posvećena transformaciji komercijalnog poslovanja u društveno-poduzetničko sukladno Strategiji, uključujući i društvenu reviziju.</t>
  </si>
  <si>
    <t>UP.02.3.1.03.0088</t>
  </si>
  <si>
    <t>Unapređenje poslovanja tvrtke Synergia savjetovanje d.o.o.</t>
  </si>
  <si>
    <t>Synergia savjetovanje d.o.o.</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</si>
  <si>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</si>
  <si>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UP.02.3.1.03.0089</t>
  </si>
  <si>
    <t>Zapošljavanje, osposobljavanje, razvoj i unapređenje zadružnog poslovanja</t>
  </si>
  <si>
    <t>Braniteljska socijalno-radna zadruga Dalmatia Ruralis</t>
  </si>
  <si>
    <t>Kroz projekt se rješava problem nedostatka financijskog kapitala za razvoj poduzetničkog potencijala BSR Zadruge Dalmatie Ruralis. Ciljne skupine su nezaposlene osobe s invaliditetom, zaposlenici zadruge i zadruga kao društveni poduzetnik. Zapošljava se nezaposlena osoba s invaliditetom kojoj su stvoreni svi prostorni, materijalni i stručni preduvjeti za rad, usavršava svoja znanja i vještine, pruža usluge izrade projekata EU čime se jačaju kapaciteti zadruge i promovira koncept društvenog poduzetništva kao ravnoteža društvenih, ekoloških i gospodarskih ciljeva u poslovanju.</t>
  </si>
  <si>
    <t>UP.02.3.1.03.0090</t>
  </si>
  <si>
    <t>Novo zapošljavanje i razvoj poslovanja zadruge kroz društveno-poduzetnički poduhvat</t>
  </si>
  <si>
    <t>Braniteljska socijalno-radna zadruga KOMAŠTRE za proizvodnju i usluge</t>
  </si>
  <si>
    <t>Projekt osigurava nabavu opreme i financiranje zapošljavanja nezaposlenih, nezaposlenih osoba s invaliditetom i osoba u nepovoljnom položaju koje razvijaju poslovanje zadruge na principima društvenog poduzetništva što pridonosi ravnoteži društvenih, ekoloških i gospodarskih ciljeva u poslovanju socijalne zadruge.</t>
  </si>
  <si>
    <t>UP.02.3.1.03.0091</t>
  </si>
  <si>
    <t>Zapošljavanje ranjivih skupina kroz projekt socijalne zadruge</t>
  </si>
  <si>
    <t>Braniteljsko socijalno-radna zadruga Metropola</t>
  </si>
  <si>
    <t>Zadruga je zaposlila radnike iz ranjivih skupina osoba u izrazito nepovoljnom položaju i osoba sa invaliditetom.Nabavkom i instaliranjem opreme zaduga je počela pružati usluge u zajednici. Usvajanjem potrebnih znanja i poslovnih vještina pripadnici ciljnih skupina ukljućeni su u rad društveno poduzetničkog poduhvata. Projekt promovira koncepte zapošljavanja ranjivih skupina putem socijalne zadruge te doprinosi ravnoteži društvenih , ekoloških i gospodarskih ciljeva u poslovanju.</t>
  </si>
  <si>
    <t>UP.02.3.1.03.0093</t>
  </si>
  <si>
    <t>Društveni poduzetnik na putu u EU tržište</t>
  </si>
  <si>
    <t>Labtex</t>
  </si>
  <si>
    <t>Labtex je prva integrativna radionica u Hrvatskoj. Društveno je poduzeće koje posluje od 2012. i pruža zaštićeno zaposlenje osoba s invaliditetom koje čine 50% zaposlenih u poduzeć. Projekt "Društveni poduzetnik na putu u EU tržište" je unaprijediti poslovanje društvenog dodatnom edukacijom zaposlenih u poslovnim vještinama, uvesti 60 novih tekstilnih proizvoda na tržište, te tako i generirati potrebu za novim zapošljavanjem dvije osobe s invaliditetom.</t>
  </si>
  <si>
    <t>UP.02.3.1.03.0094</t>
  </si>
  <si>
    <t>Promjenom za bolju budućnost</t>
  </si>
  <si>
    <t>Outward Bound pustolovina j.d.o.o.</t>
  </si>
  <si>
    <t>Grad Zagreb, Ličko-senjska</t>
  </si>
  <si>
    <t>Cilj projekta je ojačati kapacitete poduzeća Outward Bound pustolovina j.d.o.o. kroz specijaliziranu edukaciju postojećih zaposlenika u području vođenja poslovnih procesa (marketing i prodaja, CRM sustavi) te same izvedbe programa - outdoor edukaciju, doživljajnu pedagogiju te kao i kroz zapošljavanje 3 osobe - outdoor instruktora i voditelja projekta. Projektnim ulaganjem direktno utječemo na povećanje tržišnog udjela te na kontinuirani rast i razvoj društvenog poduzeća. Projekt će trajati 24 mjeseca.</t>
  </si>
  <si>
    <t>UP.02.3.1.03.0097</t>
  </si>
  <si>
    <t>Močvarno poduzetništvo</t>
  </si>
  <si>
    <t xml:space="preserve"> Udruženje za razvoj kulture "URK"</t>
  </si>
  <si>
    <t>Cilj projekta „Društveno-poduzetničke aktivnosti URK-a“ je osigurati restrukturiranje udruge Udruženje za razvoj kulture "URK" prema principima društvenog poduzetništva i osigurati stabilno i ekonomski održivo odvijanje društveno-poduzetničkih aktivnosti udruge kroz edukaciju njenih zaposlenika i nezaposlenih članova udruge, zapošljavanje i potporu nezaposlenih osoba, te pripremu i provedbu aktivnosti na području kulture, umjetnosti i obrazovanja usmjerenih na mlade, dok se u isto vrijeme promovira koncept društvenog poduzetništva u kulturi.</t>
  </si>
  <si>
    <t>UP.02.3.1.03.0098</t>
  </si>
  <si>
    <t>Institut</t>
  </si>
  <si>
    <t>Projektom Institut, Udruga Obnova će postati društveni poduzetnik te će započeti obavljanje gospodarske djelatnosti ugostiteljstva prema načelima društvenog poduzetništva. Na projektu će biti zaposlene 3 osobe prethodno educirane društvenom poduzetništvu te o novim uslugama koje će obavljati. Kroz tribine i panel rasprave predviđene projektom te marketinške aktivnosti, povećat će se vidljivost društvenog poduzetništva te će se umrežiti novi dionici.Projektom se u potpunosti doprinosi Općem cilju poziva te svim trima Specifičnim ciljevima za skupinu 2 kao i OPULJP.</t>
  </si>
  <si>
    <t>UP.02.3.1.03.0099</t>
  </si>
  <si>
    <t>Lokalno društveno poduzetništvo – KAŠTELA NATIVES</t>
  </si>
  <si>
    <t>Udruga maslinara Kaštela "Mastrinka"</t>
  </si>
  <si>
    <t>KAŠTELA NATIVES je projekt jačanja društvenog poduzetništva na području grada Kaštela sa ciljem uspostave lokalnih lanaca isporuke turističkih usluga sa visokom dodanom vrijednosti koje se temelje na lokalnoj eno-gastro ponudi te kulturnoj i povijesnoj baštini. Projekt doprinosi održivosti civilnog društva, smanjenju nezaposlenosti i siromaštva te povećanju konkurentnosti mikropoduzeća i slobodnih poduzetnika (slobodna zanimanja / samozapošljavanje).</t>
  </si>
  <si>
    <t>UP.02.3.1.03.0102</t>
  </si>
  <si>
    <t>Hrana kroz život</t>
  </si>
  <si>
    <t>ENZITA d.o.o.</t>
  </si>
  <si>
    <t>Projektom „Hrana kroz život“ želi se na jedinstven način transformirati poduzeće Enzita u održivo društveno poduzetničko poduzeće, budući da su u svim segmentima poslovanja društvena odgovornost, odnosno dobrobit za zaposlenika, mogućnost razvoja i usavršavanja te dobrobit za klijenta i okoliš, temeljna vrijednost Enzite. Transformacijom poduzeća osigurat će se održivo poslovanje, mogućnost zapošljavanja teže zapošljivih skupina te reinvesticija profita u razvoj lokalne zajednice kroz prenošenje znanja marginaliziranim skupinama o važnosti svjesne prehrane.</t>
  </si>
  <si>
    <t>UP.02.3.1.03.0103</t>
  </si>
  <si>
    <t>Održivim poslovanjem do bolje klime</t>
  </si>
  <si>
    <t>Društvo za oblikovanje održivog razvoja DOOR</t>
  </si>
  <si>
    <t>Zagrebačka, Sisačko-moslavačka, Koprivničko-križevačka, Osječko-baranjska, Grad Zagreb, Zadarska, Šibensko-kninska</t>
  </si>
  <si>
    <t>Opći cilj projekta je uspostava održivog društvenog poduzetništva udruge DOOR, kojim će se kroz provedbu poduzetničkih aktivnosti osigurati društveni utjecaj na polju borbe protiv energetskog siromaštva i klimatskih promjena. Specifični su ciljevi edukacija i kapacitiranje zaposlenika za jačanje poduzetničkih aktivnosti i transferiranje u socijalno poduzetništvo, uspostava poduzetničkih aktivnosti i promocija društvenog poduzetništva.</t>
  </si>
  <si>
    <t>UP.02.3.1.03.0105</t>
  </si>
  <si>
    <t>Transformacija poduzeća BEBABIT d.o.o. u društveno odgovorno poduzeće</t>
  </si>
  <si>
    <t>BEBABIT društvo s ograničenom odgovornošću za trgovinu i usluge</t>
  </si>
  <si>
    <t>Sisačko-moslavačka, Bjelovarsko-bilogorska, Virovitičko-podravska, Brodsko-posavska, Vukovarsko-srijemska, Grad Zagreb, Ličko-senjska</t>
  </si>
  <si>
    <t>Projekt adresira problem nedostatka financijskih resursa, stručnih i poslovnih vještina ciljane skupine kao i slabe vidljivosti društvenog poduzetništva. Projekt želi zaposliti i uključiti osobe u nepovoljnom položaju s ciljem da kroz edukacije i stjecanje danas visokovrijednih tržišnih znanja i vještina riješi njihov problem zapošljivosti i socijalne isključenosti te ujedno podigne vlastite kapacitete za djelovanje, kako bi konačno kao društveno odgovorno poduzeće sukladno svojim društvenim odgovornim programima moglo vraćati čim veću vrijednost natrag u zajednicu.</t>
  </si>
  <si>
    <t>UP.02.3.1.03.0106</t>
  </si>
  <si>
    <t>Transformacija poduzeća VRH - PODUZETNIČKI INKUBATOR d.o.o. u društveno poduzeće</t>
  </si>
  <si>
    <t>VRH - PODUZETNIČKI INKUBATOR d.o.o. za savjetovanje i upravljanje</t>
  </si>
  <si>
    <t>Projekt adresira problem nedostatka financijskog kapitala, manjak poslovnih vještina poduzetnika kao i slaba javna vidljivosti društvenog poduzetništva i nedostatka svijesti o društvenom poduzetništvu kao poslovanju, a VRH-ova mreža suradnika okuplja različite aktere iz tog područja koji takvu situaciju mogu uznapredovali. Kroz strukturnu i organizacijsku transformaciju Prijavitelja u društveno odgovorno poduzeće, kroz edukacije i savjetovanja povećati će se znanje i vještine novozaposlenih (tri člana), povećati će se vidljivost društvenog poduzetništva.</t>
  </si>
  <si>
    <t>UP.02.3.1.03.0107</t>
  </si>
  <si>
    <t>Održivim društvom do unapređenja i razvoja zajednice</t>
  </si>
  <si>
    <t>Održivo društvo j.d.o.o. za proizvodnju, trgovinu i usluge turis􀆟čke agencije</t>
  </si>
  <si>
    <t>Najveći problem u našoj zajednici je nezaposlenost i niska razina poduzetništva. Ovim projektom J.d.o.o. ćemo transverirati u društveno poduzeće, pokrenutu proizvodnju upotpuniti ćemo novim uslugama i proizvodima. Kroz povećanje proizvodnje i asortimana proizvoda društveno poduzeće imati će održivost cijelu godinu te će imati kontinuirane cjelogodišnje prihode. Povećati ćemo broj zaposlenika iz ciljane skupine koji će steći stručna znanja i vještine. Ovaj projekt postat će primjer dobre prakse primjenjiv i za druga poduzeća u okruženju te ih tako potaknuti na preslikavanje modela.</t>
  </si>
  <si>
    <t>UP.02.3.1.03.0109</t>
  </si>
  <si>
    <t>ACTA NON VERBA</t>
  </si>
  <si>
    <t>Osnivanje društvenog poduzeća u svrhu izrade predmeta uz pomoć 3D skenera i printera te približiti nezaposlenim osobama, koji bi mogli naći zaposlenje kroz primjenu 3D tehnologije u izradi predmeta vezanih prije svega uz razne inovacije. Također, upoznavanje ciljane skupine kao i šire javnosti kako je poslovanja društvenog poduzetništva izrazito kvalitetno i društveno korisno za sve skupine društva.</t>
  </si>
  <si>
    <t>UP.02.3.1.03.0111</t>
  </si>
  <si>
    <t>AktiBiz – društveno poduzetništvo udruga za stabilnu zajednicu</t>
  </si>
  <si>
    <t>Provedbom projekta udruga „Eko-Zadar“ kreirat će društveno-poduzetnički primjer dobre prakse primjenjiv i za druge udruge, te će se ojačati svijest građana o društvenom poduzetništvu kao generatoru održivog razvoja zajednice a sve u cilju širenja modela društvenog poduzetništva u Zadarskoj županiji. Bit će uspostavljena neformalna mreža društvenih poduzetnika kao virtualno mjesto razmjene znanja i iskustva među postojećim društvenim poduzetnicima u RH, te mjesto podrške i savjetovanja zainteresiranima za postajanje društvenim poduzetnikom.</t>
  </si>
  <si>
    <t>UP.02.3.1.03.0113</t>
  </si>
  <si>
    <t>Društveno poduzetništvo - Put do uspjeha</t>
  </si>
  <si>
    <t>Društveno poduzetništvo - Put do uspjeha je projekt u sklopu kojeg će Udruga Put do uspjeha oblikovati uslugu i materijale Programa "Virtograd" koji za cilj ima osvještavanje talenata kod djece te učenje preuzimanja aktivne uloge sukladno vlastitim interesima i talentima. Uspješnim uspostavljanjem poduzetništva i edukacijom zaposlenih oblikovani "Virtograd" će se plasirati na tržište kako bi osigurali potrebna sredstva za nastavak uvođenja istog programa u odgojno-obrazovne ustanove u svrhu umanjenja rizika od socijalne isključenosti i siromaštva kod djece.</t>
  </si>
  <si>
    <t>UP.02.3.1.03.0117</t>
  </si>
  <si>
    <t>Društveno poduzetništvo 50+</t>
  </si>
  <si>
    <t>ZADRUGA TEHNOINTERIJERI -zagrebački poslovno proizvodni centar</t>
  </si>
  <si>
    <t>Naziv projekta: DRUŠTVENO PODUZETNIŠTVO 50+ Trajanje: 30 mjeseci, vrijednost: 1.194.040,09 kn. Suradnik na projektu je udruga EE klaster. Opći CILJ: ojačati kapacitete dp. Specifični CILJEVI: 1.Transferiranje poslovanja na dp. i stjecanje poslovnih sposobnosti i vještina. 2.Podupir. društveno poduzetničkih aktivnosti 3. Povečati vidljivost društv. poduzet. putem informiranja javnosti i umrežavanja. Projekt ima 6 ELEMENATA: 1. upravljanje 2. priprema i transferiranje 3.jačanje kapaciteta dp 4.provedba društveno pod. aktivnosti 5.širenje koncepta dp. 6.informiranje i vidljivost.</t>
  </si>
  <si>
    <t>UP.02.3.1.03.0120</t>
  </si>
  <si>
    <t>SEE IMPACT</t>
  </si>
  <si>
    <t>SEE IMPACT projekt prepoznaje nedostatak poslovnih vještina i vidljivost kao ključni problem DP-ova. Edukacijom 20 zaposlenika/članova iz poslovnog planiranja, mjerenja društvenog utjecaja i marketinga ćemo povećati njihova znanja i vještine. Razviti ćemo SEE Impact aplikaciju za mjerenje društvenog, ekonomskog i ekološkog utjecaja za društvene poduzetnike čiji će rad kroz izvještaj biti vidljiviji među dionicima društvene ekonomije a i široj javnosti. Potaknuti ćemo i vidljivost partnera sudjelovanjem na sajmovima i promocijom SEE Impact aplikacije kao inovativne usluge LII udruge.</t>
  </si>
  <si>
    <t>UP.02.3.1.03.0121</t>
  </si>
  <si>
    <t>Servis za održavanje objekata kao društveni poduzetnički poduhvat u lokalnoj zajednici</t>
  </si>
  <si>
    <t>Krapinsko-zagorska, Sisačko-moslavačka, Splitsko-dalmatinska</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</si>
  <si>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i pružaju usluge u zajednici. Projekt promovira koncept društvenog poduzetništva u zajednici kao ravnoteži društvenih, ekoloških i gospodarskih ciljeva u poslovanju.</t>
  </si>
  <si>
    <t>UP.02.3.1.03.0123</t>
  </si>
  <si>
    <t>Transformacija poduzeća Terra fetile d.o.o. u društveno odgovorno poduzeće</t>
  </si>
  <si>
    <t>Terra fertile d.o.o.</t>
  </si>
  <si>
    <t>Projekt adresira problem nedostatka financijskih resursa, manjak stručnih i poslovnih vještina poduzetnika kao i slabe javne vidljivosti društvenog poduzetništva te problem nedostatka svijesti o društvenom poduzetništvu kao poslovanju. Projekt želi zaposliti i uključiti osobe u nepovoljnom položaju na tržištu rada i podići vlastite kapacitete putem novog zapošljavanja i educiranja. Također poseban naglasak Projekta je usmjeren na podršku pri uravnoteženom regionalnom razvoju putem stručne pomoći i podrške OPG-ovima i transformacije Prijavitelja u društveno odgovorno poduzeće.</t>
  </si>
  <si>
    <t>UP.02.3.1.03.0124</t>
  </si>
  <si>
    <t>InCom</t>
  </si>
  <si>
    <t>Zagrebačka, Krapinsko-zagorska, Bjelovarsko-bilogorska, Splitsko-dalmatinska</t>
  </si>
  <si>
    <t>Projektom InCom (Inclusive Community) stvorit će se preduvjeti za osnivanje društvenog poduzeća. U tom kontekstu potrebno je ojačati trenutno zaposlene u organizaciji partnera, ali i žene i osobe s invaliditetom na područjima provedbe projekta za samozapošljavanje temeljeno na socijalnom/društvenom poduzetništvu. Aktivnosti projekta će prijavitelju omogućiti da postane one stop shop u obliku tehničke i savjetodavne podrške za organizacije civilnoga društva i ostale pravne subjekte koji žele postati društveni poduzetnici.</t>
  </si>
  <si>
    <t>UP.02.3.1.03.0128</t>
  </si>
  <si>
    <t>Iskorak</t>
  </si>
  <si>
    <t>Cilj projekta jest pokretanje i obavljanje gospodarske djelatnosti prema društveno-poduzetničkim principima. U sklopu projekta biti će adaptiran prostor, nabavljena oprema, 10 članova udruge će biti educirano o društvenom poduzetništvu dok će 2 nezaposlenim osobama biti pruženo osposobljavanje te će biti zaposlene za radno mjesto konobara. Sve navedeno omogućit će prijavitelju da postane društveni poduzetnik.</t>
  </si>
  <si>
    <t>UP.02.3.1.03.0130</t>
  </si>
  <si>
    <t>Poduzetni limači</t>
  </si>
  <si>
    <t>Institut za menadžment d.o.o.</t>
  </si>
  <si>
    <t>Sisačko-moslavačka, Bjelovarsko-bilogorska, Grad Zagreb</t>
  </si>
  <si>
    <t>Projektom se želi transformirati poslovanje Instituta za menadžment iz klasičnog poduzeća u ono koje će djelovati prema društveno-poduzetničkim principima te razviti i pružati uslugu edukacije za djecu predškolskog i školskog uzrasta o poduzetničkim i lidership vještinama. Razviti će se usluga edukacije na temelju potrebe tržišta i stručne podrške partnera, educirano 15 zaposlenika prijavitelja i partnera o društvenom poduzetništvu te zaposleno i obučeno 2 osobe koje će provoditi uslugu.</t>
  </si>
  <si>
    <t>UP.02.3.1.03.0131</t>
  </si>
  <si>
    <t>Društvenim poduzetništvom do osuvremenjivanja muzeologije hrvatske vojne baštine</t>
  </si>
  <si>
    <t>Društvo za očuvanje hrvatske vojne tradicije</t>
  </si>
  <si>
    <t xml:space="preserve">Karlovačka, Bjelovarsko-bilogorska </t>
  </si>
  <si>
    <t>Transferiranjem na društveno poduzetništvo, Prijavitelj će osuvremeniti muzeologiju modernim tehnologijama u čemu se ogleda cilj projekta: doprinos razvoju društvenog poduzetništva na području Bjelovarsko-bilogorske županije kroz jačanje kapaciteta subjekata koji započinju svoje poslovanje u skladu s društveno-poduzetničkim načelima, na način da se ojačaju sposobnosti i vještine zaposlenika Društva za očuvanje hrvatske vojne tradicije te nezaposlenih osoba ranjivih skupina (branitelji, osobe s invaliditetom i žene).</t>
  </si>
  <si>
    <t>UP.02.3.1.03.0133</t>
  </si>
  <si>
    <t>Društveno poduzetništvo nas povezuje</t>
  </si>
  <si>
    <t>Humanitarna neprofitna udruga Auxilium</t>
  </si>
  <si>
    <t>Društveno poduzetništvo nas povezuje! Specifični ciljevi: 1. Stjecanje poslovnih sposobnosti i vještina o društvenom poduzetništvu zaposlenika i nezaposlenih članova udruge Auxilium transferom poslovanja prema društveno-poduzetničkim principima 2. Povećati vidljivost društvenog poduzetništva na području tri županije istočne Hrvatske putem informiranja javnosti i umrežavanja dionika Nositelj projekta: Udruga Auxilium Partneri: Graditeljsko-geodetska škola Osijek i Compound Effect, obrt za savjetovanje i usluge Trajanje projekta: 24 mjeseca</t>
  </si>
  <si>
    <t>UP.02.3.1.03.0137</t>
  </si>
  <si>
    <t>Kuhinja znanja</t>
  </si>
  <si>
    <t>Šefovi kuhinja mediteranskih i europskih regija (ŠKMER)</t>
  </si>
  <si>
    <t>ŠKMER otvara prilike za zapošljavanje teško zapošljivih skupina, njihovo rad u visoko prosperitetnoj djelatnosti– gastronomiji, u područjima s potencijalom za razvoj turizma. Izobrazbom učiteljskog kadra, ugostitelja, djelatnika u ugostiteljstvu, nezaposlenih, djece i mladih i građana uz poslovanje usmjereno vraćanju dobiti u zajednicu, ŠKMER preuzima važnu društveno-ekonomsku funkciju. Projektom će educirati 6 zaposlenika, zaposliti 3 mlade osobe, sudjelovati u 2 međunarodna skupa i razviti 4 specijalizirana edukacijske paketa u području gastronomije.</t>
  </si>
  <si>
    <t>UP.02.3.1.03.0139</t>
  </si>
  <si>
    <t>Dizajn i proizvodnja namještaja za identitet hrvatskih turističkih objekata</t>
  </si>
  <si>
    <t>DVIJE BOJE d.o.o. za proizvodnju i usluge</t>
  </si>
  <si>
    <t>Zagrebačka, Brodsko-posavska, Istarska</t>
  </si>
  <si>
    <t>Razvoj održive proizvodnje namještaja za hrvatski turistički sektor s potpisom domaćih dizajnera kroz jačanje kapaciteta Prijavitelja, edukacijom postojećih i zapošljavanjem novih djelatnika osnovna je misija Projekta. Educirani zaposlenici u svom daljnjem radu komuniciraju sa mladim dizajnerima i proizvođačima namještaja promovirajući društveno poduzetništvo i suradnju tri sektora: dizajn, proizvodnju namještaja i turizam s ciljem njihovog zajedničkog razvoja i prepoznatljivosti na tržištu.</t>
  </si>
  <si>
    <t>UP.02.3.1.03.0141</t>
  </si>
  <si>
    <t>ZONE X</t>
  </si>
  <si>
    <t>Acquamarin projekti d.o.o. za inženjering, trgovinu i proizvodnju</t>
  </si>
  <si>
    <t>Projekt doprinosi jačanju i vidljivosti novog druš.poduzeća Acquamarin projekti koje provodi aktivnosti inovativnog centra za mlade na području G. Zagreba uključ. min. 500 osoba od 15-23 g., uključ. mlade u NEET statusu i s invaliditetom, u neformalne obrazov. i sport. programe i aktivnosti kvalit. provođenja slob. vremena, s ciljem uspješnog prelaska u svijet rada jačanjem digit. i social. kompetencija, znanja o održivom razvoju i poduzet. vještina upravljanjem centrom primjenom izrađene web aplikacije.</t>
  </si>
  <si>
    <t>UP.02.3.1.03.0142</t>
  </si>
  <si>
    <t>Društveno poduzetništvo udruge "Jaglac"</t>
  </si>
  <si>
    <t>Društveno poduzetništvo udruge "Jaglac" Ciljevi: Stjecanje stručnih i poslovnih sposobnosti i vještina o društvenom poduzetništvu zaposlenika i nezaposlenih članova Udruge Jaglac koja planira započeti poslovanje prema društveno-poduzetničkim principima, Povećati vidljivost društvenog poduzetništva na području Virovitičko-podravske županije putem informiranja javnosti i umrežavanja dionika Nositelj projekta: Udruga osoba s intelektualnim teškoćama „Jaglac“ iz Orahovice (Virovitičko-podravska županija), Partner: Compound Effect, obrt za savjetovanje i usluge. Trajanje projekta: 21 mjesec</t>
  </si>
  <si>
    <t>UP.02.3.1.03.0143</t>
  </si>
  <si>
    <t>Čitaj knjigu</t>
  </si>
  <si>
    <t>Čitaj knjigu d.o.o.</t>
  </si>
  <si>
    <t>Svrha projekta je razviti poslovanje tvrtke Čitaj knjigu d.o.o. na temelju društvenopoduzetničkih kriterija i načela kako bi se osigurala dugoročna održivost promocije čitalačkih aktivnosti. Novoosnovana tvrtka je nastavak popularnog bloga čitajknjigu.com koji broji više od 650 000 stalnih korisnika/ica iz Hrvatske i zemalja regije. Projekt će omogućiti razvoj web knjižare i izdavačke djelatnosti koja će osigurati održivost projekta, kao i održivost spin off projekata promocije čitanja proteklih iz čitajknjigu.com poput projekata čitanja u zatvorima, projekta dijeljenja knjiga itd.</t>
  </si>
  <si>
    <t>UP.02.3.1.03.0144</t>
  </si>
  <si>
    <t>Nacionalni logistički centar za društveno poduzetništvo</t>
  </si>
  <si>
    <t>Udruga za socijalno poduzetništvo Lega</t>
  </si>
  <si>
    <t>Prijavitelj je Udruga za socijalno poduzetništvo koje će u svojem razvoju pružati zaštićena zaposlenje osoba s invaliditetom. Projekt "Nacionalni logistički centar za društveno poduzetništvo" će unaprijediti poslovanje dodatnom edukacijom zaposlenih u poslovnim vještinama, osnovati konzorcij društvenih poduzeća s ciljem smanjenja troškova istih kroz zajedničke službe, te tako i generirati potrebu za novim zapošljavanjem osobe s invaliditetom i/ili ranjivih skupina.</t>
  </si>
  <si>
    <t>UP.02.3.1.03.0145</t>
  </si>
  <si>
    <t>Razvoj društvenog poduzetništva za slijepe osobe</t>
  </si>
  <si>
    <t>Projekt će pridonijeti razvoju DP-a u Međimurskoj županiji, pružanjem inovativnih usluga kao modelom rješavanja društvenih i ekonomskih pitanja i socijalnog uključivanja slijepih osoba na tržištu rada. Svrha je započinjanje poslovanja USMŽ prema DP načelima te zapošljavanje certificiranih slijepih osoba i stvaranje jednakih mogućnosti za sve. Rezultati projekta su: stvoreni uvjeti za razvoj DP-a i zaposlene slijepe osobe za području MŽ (R1); Promoviran koncept DP-a (R2).</t>
  </si>
  <si>
    <t>UP.02.3.1.03.0146</t>
  </si>
  <si>
    <t>Liqiud democracy</t>
  </si>
  <si>
    <t>Prospectus</t>
  </si>
  <si>
    <t>Liquid democracy potiče građane da se okrenu traženju rješenja i većem angažmanu u političkom prostoru, umjesto usmjerenosti na prigovaranje i osjećaja bespomoćnosti dok svijet juri pored njih. Liquid democracy otvara do sada neviđene horizonte korištenja tehnologije u širim političkim procesima koji nisu reformirani desetljećima. Dajući građanima glas u skladu sa tehnološkim mogućnostima današnjice, dajemo političkim akterima mogućnost da čuju taj glas i prilagode svoje odluke i postupke stvarnim potrebama građana.</t>
  </si>
  <si>
    <t>UP.02.3.1.03.0148</t>
  </si>
  <si>
    <t>Održivost ruralnih zajednica kroz žensko poduzetništvo</t>
  </si>
  <si>
    <t>Sirana Milka j.d.o.o.</t>
  </si>
  <si>
    <t>Zagrebačka, Karlovačka, Bjelovarsko-bilogorska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</si>
  <si>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 Vallis Colapis, jednom od vodećih organizacija za ruralni razvoj u Hrvatskoj. Ciljane skupine obuhvaćaju: a) poduzeće Prijavitelja, b) njegove zaposlenike (5 osobe) te c) nezaposlene u ruralnim područjima Karlovačke, Zagrebačke i Bjelovarsko-bilogorske županije (50 osoba).</t>
  </si>
  <si>
    <t>UP.02.3.1.03.0149</t>
  </si>
  <si>
    <t>Poticanje razvoja održive proizvodnje namještaja za zelenu javnu nabavu</t>
  </si>
  <si>
    <t>Hrvatski interijeri</t>
  </si>
  <si>
    <t>Zagrebačka, Vukovarsko-srijemska, Dubrovačko-neretvanska</t>
  </si>
  <si>
    <t>Projektom se potiče proizvodnja eko namještaja i njegova upotreba u javnoj nabavi kako bi se osigurao održivi razvoj gospodarskih subjekata s područja industrije namještaja Republike Hrvatske i zadovoljili kriteriji zelenog i ekonomski opravdanog nabavljanja roba i usluga u javnom sektoru. Društveni poduzetnik, Hrvatski interijeri, kroz ojačane kapacitete vlastitih zaposlenika čija su znanja i vještine tijekom projekta unaprijeđene, educira ostale dionike u segmentu proizvodnje i nabave namještaja koji odgovara kriterijima zelene javne nabave.</t>
  </si>
  <si>
    <t>UP.02.3.1.03.0150</t>
  </si>
  <si>
    <t>Okolišna oznaka za eko namještaj</t>
  </si>
  <si>
    <t>ERA GRUPA d.o.o. za proizvodnju namještaja</t>
  </si>
  <si>
    <t>Osječko-baranjska, Istarska, Dubrovačko-neretvanska</t>
  </si>
  <si>
    <t>Projektom „Eko namještaj i okolišna markica za proizvode“ Prijavitelj učvršćuje lidersku poziciju na području eko proizvodnje namještaja i njegovog označavanja. Kroz edukativne radionice, prezentacije i konzultacije s ostalim proizvođačima namještaja promovira društveno poduzetništvo. Svojim primjerom uvođenja znaka kvalitete i dobrom praksom utječe na stvaranje novih društvenih poduzetnika, ali i podupire postojeće čija je djelatnost vezana uz proizvodnju namještaja.</t>
  </si>
  <si>
    <t>UP.02.3.1.03.0152</t>
  </si>
  <si>
    <t>Učenje bez muke</t>
  </si>
  <si>
    <t>TOY2B d.o.o.</t>
  </si>
  <si>
    <t>Zagrebačka, Primorsko-goranska</t>
  </si>
  <si>
    <t>Projekt UČENJE BEZ MUKE usmjeren je na razvoj održivog poslovanja tvrtka TOY2B kao društvenog poduzetnika ciljem razvoja 2 znanstvena eksponata spremna za prodaju do kraja provedbe projekta. Projekt provodimo u partnerstvu s VPŠ Par čije će iskustvo u provođenju EU projekata biti od velike vrijednosti kod provođenja projekta, a naše iskustvo će postati predmet njihovog stručnog i obrazovnog rada i prenosit će se u sklopu njihovih nastavnih programa.</t>
  </si>
  <si>
    <t>UP.02.3.1.03.0153</t>
  </si>
  <si>
    <t>Poticanje razvoja zadružnog stanovanja u Hrvatskoj</t>
  </si>
  <si>
    <t>Zadruga otvorena arhitektura</t>
  </si>
  <si>
    <t>Karlovačka, Koprivničko-križevačka, Međimurska, Grad Zagreb, Primorsko-goranska, Istarska</t>
  </si>
  <si>
    <t>Cilj projekta je transformirati Zadrugu otvorena arhitektura u društveno poduzeće, razviti njezine poslovne kapacitete i pokrenuti novu društveno-poduzetničku poslovnu aktivnost. Kroz projekt će se razviti usluga osnivanja stambenih zadruga prema ekonomski, ekološki i društveno održivom modelu. Implementacijom pilot projekta u gradu Križevci, testirat će se primjena modela koji će se dugoročno nuditi kao usluga jedinicama lokalne samouprave, ali i drugima (sindikati, komorske organizacije, građani) s ciljem zadovoljavanja stambenih potreba stanovnika.</t>
  </si>
  <si>
    <t>UP.02.3.1.03.0156</t>
  </si>
  <si>
    <t>Ekoteka</t>
  </si>
  <si>
    <t>ACT PRINTLAB d.o.o.</t>
  </si>
  <si>
    <t>Projektom EKOTEKA želi se povećati vidljivost društvenog poduzetništva i svih njegovih benefita u Republici Hrvatskoj. Cilj projekta je unaprijediti znanja i vještine radnika društvenog poduzeća ACT PRINTLAB-a putem specijaliziranih oblika osposobljavanja, stvoriti nova radna mjesta i razviti nove proizvode i usluge, te samim time doprinijeti rastu postojećeg društvenog poduzeća u vidu jačanja kapaciteta, održivosti i konkurentnosti.</t>
  </si>
  <si>
    <t>UP.02.3.1.03.0157</t>
  </si>
  <si>
    <t>RaD - Regeneracija agroekosustava Dalmacije</t>
  </si>
  <si>
    <t>Održivo d.o.o. za građenje, arhitektonsko projektiranje i prostorno uređenje</t>
  </si>
  <si>
    <t>Zaarska, Šibensko-kninska, Splitsko-dalmatinska, Dubrovačko-neretvanska</t>
  </si>
  <si>
    <t>Projekt „RaD“ ima za cilj doprinijeti regeneraciji agroekosustava na području Dalmacije čime se omogućuje snažniji poticaj razvoju društveno – poduzetničkih pothvata. Jačanje svog poslovanja poduzeće Održivo d.o.o. osigurati će provođenjem aktivnosti razvoja nove društveno poduzetničke usluge kao i jačanjem ljudskih kapaciteta što je nužan preduvjet za povećanje učinkovitosti, konkurentnosti i kvalitetnije tržišne prepoznatljivosti. Ciljne skupine obuhvaćaju zaposlenike poduzeća Održivo d.o.o. te ostala društvena poduzeća.</t>
  </si>
  <si>
    <t>UP.02.3.1.03.0158</t>
  </si>
  <si>
    <t>Društveno-poduzetnička koshnica</t>
  </si>
  <si>
    <t>Avantes plus d.o.o. za informatičke usluge</t>
  </si>
  <si>
    <t>Sisačko-moslavačka, Osječko-baranjska, Grad Zagreb</t>
  </si>
  <si>
    <t>Projektom će se ojačati stručne i poslovne sposobnosti i vještine o društvenom poduzetništvu glavnih ciljanih skupina projekta: zaposlenika Avantes plus d.o.o. i nezaposlenih pripadnika ranjivih skupina osoba s invaliditetom i žena. Prijavitelj će transferirati poslovanje prema društveno-poduzetničkim principima. Provedbom gospodarskih aktivnosti iznajmljivanja coworking prostora i provođenja edukacija i poslovnog savjetovanja na društveno-poduzetničkim principima, Prijavitelj će efikasnije odgovoriti na potrebe mikro i malih poduzetnika te ranjivih skupina.</t>
  </si>
  <si>
    <t>UP.02.3.1.03.0159</t>
  </si>
  <si>
    <t>Inovacije u art dizajnu za društveno poduzetništvo i lokalni razvoj</t>
  </si>
  <si>
    <t>Cilj projekta je transferiranje postojeće Udruge u društveno poduzetništvo uz jačanje stručnih i poslovnih vještina zaposlenika i članova te informiranje dugotrajno nezaposlenih u ruralnim zajednicama o mogućnostima samozapošljavanja kroz društveno-poduzetničke aktivnosti Prijavitelja. Arteco Pavletić kao nositelj i Udruga za zaštitu prirode i okoliša Zeleni Osijek kao partner provodit će projekt 24 mjeseca.</t>
  </si>
  <si>
    <t>UP.03.1.1.01.0001</t>
  </si>
  <si>
    <t>3. Obrazovanje i cjeloživotno učenje</t>
  </si>
  <si>
    <t>10.ii.1 - Poboljšanje kvalitete, relevantnosti i učinkovitosti programa u visokom obrazovanju</t>
  </si>
  <si>
    <t>Unapređenje sustava osiguravanja i unapređenja kvalitete visokog obrazovanja</t>
  </si>
  <si>
    <t>Unapređenje sustava osiguravanja i unapređenje kvalitete visokog obrazovanja</t>
  </si>
  <si>
    <t>Agencija za znanost i visoko obrazovanje</t>
  </si>
  <si>
    <t>Ministarstvo znanosti i obrazovanja</t>
  </si>
  <si>
    <t>Agencija za strukovno obrazovanje i obrazovanje odraslih</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</si>
  <si>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</si>
  <si>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116. Poboljšanje kvalitete i učinkovitosti visokog i istovrsnog obrazovanja s ciljem povećanja sudjelovanja i razina obrazovnih postignuća, te pristup istome, posebno za skupine u nepovoljnijem položaju</t>
  </si>
  <si>
    <t>UP.03.1.1.02.0001</t>
  </si>
  <si>
    <t>Internacionalizacija visokog obrazovanja</t>
  </si>
  <si>
    <t>Diplomski studijski program na engleskom jeziku "Chemical and Environmental Technology"</t>
  </si>
  <si>
    <t>Sveučilište u Zagrebu, Fakultet kemijskog inženjerstva i tehnologije</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</si>
  <si>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</si>
  <si>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UP.03.1.1.02.0002</t>
  </si>
  <si>
    <t>Uvođenje novog programa Eksperimentalne farmakologije i patologije i organizacija ljetne škole Klinička prehrana i dijetoterapija - EXPPAND</t>
  </si>
  <si>
    <t>Sveučilište u Zagrebu, Medicinski fakultet</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</si>
  <si>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</si>
  <si>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UP.03.1.1.02.0004</t>
  </si>
  <si>
    <t>Razvoj i uspostava interdisciplinarnog diplomskog studija “Biotehnologija” na engleskom jeziku</t>
  </si>
  <si>
    <t>Sveučilište Josipa Jurja Strossmayera u Osijeku, Prehrambeno-tehnološki fakultet Osijek</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</si>
  <si>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</si>
  <si>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UP.03.1.1.02.0005</t>
  </si>
  <si>
    <t>Internacionalizacija stručnog diplomskog specijalističkog studija Informacijska sigurnost i digitalna forenzika TVZ-a</t>
  </si>
  <si>
    <t>Tehničko veleučilište u Zagrebu</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</si>
  <si>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</si>
  <si>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UP.03.1.1.02.0007</t>
  </si>
  <si>
    <t>Internacionalizacija Šumarskog fakulteta “kod kuće” (InterSumfak)</t>
  </si>
  <si>
    <t>Sveučilište u Zagrebu, Šumarski fakultet</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</si>
  <si>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</si>
  <si>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UP.03.1.1.02.0009</t>
  </si>
  <si>
    <t>InterRGN – Internacionalizacija Rudarsko-geološko-naftnog fakulteta</t>
  </si>
  <si>
    <t>Sveučilište u Zagrebu, Rudarsko-geološko-naftni fakultet</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</si>
  <si>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</si>
  <si>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UP.03.1.1.02.0010</t>
  </si>
  <si>
    <t>Razvoj internacionalnog diplomskog sveučilišnog studija biomedicinske matematike na PMF-u – BioMedMath</t>
  </si>
  <si>
    <t>Sveučilište u Zagrebu, Prirodoslovno-matematički fakultet</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</si>
  <si>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</si>
  <si>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UP.03.1.1.02.0012</t>
  </si>
  <si>
    <t>Međunarodni sveučilišni diplomski studijski programi iz elektrotehnike i računarstva (FER-IN)</t>
  </si>
  <si>
    <t>Sveučilište u Zagrebu, Fakultet elektrotehnike i računarstva</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</si>
  <si>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</si>
  <si>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UP.03.1.1.02.0013</t>
  </si>
  <si>
    <t>Razvoj integriranog preddiplomskog i diplomskog studija Farmacije na engleskom jeziku (Pharma5.0)</t>
  </si>
  <si>
    <t>Sveučilište u Zagrebu, Farmaceutsko-biokemijski fakultet</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</si>
  <si>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</si>
  <si>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UP.03.1.1.02.0016</t>
  </si>
  <si>
    <t>Business Mathematics and Computer Science – Razvoj diplomskog studija</t>
  </si>
  <si>
    <t>Zagrebačka škola ekonomije i managementa</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</si>
  <si>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</si>
  <si>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UP.03.1.1.02.0019</t>
  </si>
  <si>
    <t>Strateška internacionalizacija diplomskih studija matematike i biotehnologije - OPTILIFE</t>
  </si>
  <si>
    <t>Sveučilište u Rijeci</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</si>
  <si>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</si>
  <si>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UP.03.1.1.02.0020</t>
  </si>
  <si>
    <t>Studij dentalne medicine na engleskom jeziku</t>
  </si>
  <si>
    <t>Sveučilište u Zagrebu, Stomatološki fakultet</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</si>
  <si>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</si>
  <si>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UP.03.1.1.02.0021</t>
  </si>
  <si>
    <t>ALGEBRA (TIIT) – Transformacija i Internacionalizacija IT studija Algebra</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</si>
  <si>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</si>
  <si>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UP.03.1.1.02.0022</t>
  </si>
  <si>
    <t>Internacionalizacija doktorskog studija Tekstilna znanost i tehnologija</t>
  </si>
  <si>
    <t>Sveučilište u Zagrebu, Tekstilno-tehnološki fakultet</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</si>
  <si>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</si>
  <si>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UP.03.1.1.02.0024</t>
  </si>
  <si>
    <t>LoMI – internacionalizacijom preskačemo granice</t>
  </si>
  <si>
    <t>Sveučilište u Zagrebu, Fakultet prometnih znanosti</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</si>
  <si>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</si>
  <si>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UP.03.1.1.02.0025</t>
  </si>
  <si>
    <t>SCM – internacionalizacija za poticaj mobilnosti</t>
  </si>
  <si>
    <t>Poslovno veleučilište Zagreb</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</si>
  <si>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</si>
  <si>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UP.03.1.1.02.0026</t>
  </si>
  <si>
    <t>Uspostava poslijediplomskih specijalističkih studija veterinarske medicine na engleskom jeziku</t>
  </si>
  <si>
    <t>Sveučilište u Zagrebu, Veterinarski fakultet</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</si>
  <si>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</si>
  <si>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UP.03.1.1.02.0027</t>
  </si>
  <si>
    <t>Razvoj internacionalnog obrazovnog programa Veleri-OI loT School</t>
  </si>
  <si>
    <t>Veleučilište u Rijeci</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</si>
  <si>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</si>
  <si>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UP.03.1.1.02.0028</t>
  </si>
  <si>
    <t>Internacionalni studijski program Konstrukcije otporne na izvanredna djelovanja – Resilient Structures - InterStruct</t>
  </si>
  <si>
    <t>Sveučilište Josipa Jurja Strossmayera u Osijeku, Građevinski i arhitektonski fakultet Osijek</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</si>
  <si>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</si>
  <si>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UP.03.1.1.02.0030</t>
  </si>
  <si>
    <t>Razvoj i osnivanje integriranog studijskog programa “Medicina na njemačkom jeziku”</t>
  </si>
  <si>
    <t>Sveučilište Josipa Jurja Strossmayera u Osijeku, Medicinski fakultet Osijek</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</si>
  <si>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</si>
  <si>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UP.03.1.1.02.0031</t>
  </si>
  <si>
    <t>Razvoj i izvedba poslijediplomskog specijalističkog studija prevencije i rehabilitacije sportskih ozljeda na engleskom jeziku</t>
  </si>
  <si>
    <t>Sveučilište u Zagrebu, Kineziološki fakultet</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</si>
  <si>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</si>
  <si>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UP.03.1.1.02.0032</t>
  </si>
  <si>
    <t>Specijalistički diplomski stručni studij optometrije - Specialist Graduate Professional Study in Optometry</t>
  </si>
  <si>
    <t>Veleučilište Velika Gorica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</si>
  <si>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</si>
  <si>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UP.03.1.1.02.0033</t>
  </si>
  <si>
    <t>Razvoj združenog diplomskog studija softverskog inženjerstva Hrvatskog katoličkog sveučilišta i Katoličkog sveučilišta Pazmany Peter</t>
  </si>
  <si>
    <t>Hrvatsko katoličko sveučilište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</si>
  <si>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</si>
  <si>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UP.03.1.1.02.0035</t>
  </si>
  <si>
    <t>Internacionalizacija studijskih programa svih razina na Medicinskom fakultetu u Splitu</t>
  </si>
  <si>
    <t>Sveučilište u Splitu, Medicinski fakultet</t>
  </si>
  <si>
    <t>Projektni prijedlog se odnosi na razvoj devet ljetnih škola kroz suradnju Medicinskog fakulteta u Splitu i Kliničkog bolničkog centra Split, čime će se postići internacionalizacija studijskih programa svih razina na Medicinskom fakultetu u Splitu</t>
  </si>
  <si>
    <t>UP.03.1.1.02.0037</t>
  </si>
  <si>
    <t>Internacionalizacija diplomskih studijskih programa na Prirodoslovnom-matematičkom fakultetu u Splitu</t>
  </si>
  <si>
    <t>Sveučilište u Splitu, Prirodoslovno-matematički fakultet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</si>
  <si>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</si>
  <si>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UP.03.1.1.02.0040</t>
  </si>
  <si>
    <t>BE UNIZD – Internacionalizacija plavog obrazovanja Sveučilišta u Zadru</t>
  </si>
  <si>
    <t>Sveučilište u Zadru</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</si>
  <si>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</si>
  <si>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UP.03.1.1.02.0042</t>
  </si>
  <si>
    <t>Razvoj i uspostava zajedničkog studija “ICT u poljoprivrednim znanostima”</t>
  </si>
  <si>
    <t>Sveučilište Josipa Jurja Strossmayera u Osijeku, Fakultet agrobiotehničkih znanosti Osijek</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</si>
  <si>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</si>
  <si>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UP.03.1.1.02.0046</t>
  </si>
  <si>
    <t>Internacionalizacija studijskih programa Morskog ribarstva i Vojnog pomorstva na Sveučilištu u Splitu</t>
  </si>
  <si>
    <t>Sveučilište u Splitu</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</si>
  <si>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</si>
  <si>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UP.03.1.1.02.0047</t>
  </si>
  <si>
    <t>STEM Eco&amp;Energetics</t>
  </si>
  <si>
    <t>Sveučilište u Slavonskom Brodu</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</si>
  <si>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</si>
  <si>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UP.03.1.1.02.0049</t>
  </si>
  <si>
    <t>Internacionalizacija diplomskog studija strojarstva na Sveučilištu Sjever</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</si>
  <si>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</si>
  <si>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UP.03.1.1.03.0004</t>
  </si>
  <si>
    <t>Provedba HKO-a na razini visokog obrazovanja</t>
  </si>
  <si>
    <t>DIP2Future: Razvoj obrazovnih programa, standarda kvalifikacija i standarda zanimanja iz područja IKT-a u skladu s HKO-om</t>
  </si>
  <si>
    <t>Sveučilište u Zagrebu, Fakultet organizacije i informatike</t>
  </si>
  <si>
    <t>Varaždinska, Primorsko-goranska</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</si>
  <si>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</si>
  <si>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UP.03.1.1.03.0012</t>
  </si>
  <si>
    <t>LABIRINT – Razvoj i izrada standarda zanimanja, kvalifikacija i studijskih programa u geodeziji i geoinformatici</t>
  </si>
  <si>
    <t>Sveučilište u Zagrebu, Geodetski fakultet</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</si>
  <si>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</si>
  <si>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UP.03.1.1.03.0014</t>
  </si>
  <si>
    <t>ProLog – Razvoj visokoobrazovnih standarda zanimanja, standarda kvalifikacija i studijskih programa na osnovama Hrvatskog kvalifikacijskog okvira u području prometa i logistike</t>
  </si>
  <si>
    <t>Koprivničko-križevačka, Grad Zagreb, Primorsko-goranska</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</si>
  <si>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</si>
  <si>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UP.03.1.1.03.0017</t>
  </si>
  <si>
    <t>Izazovi za društvene i humanističke znanosti: novi studiji i sustav kvalitete Filozofskog fakulteta u Zagrebu</t>
  </si>
  <si>
    <t>Sveučilište u Zagrebu, Filozofski fakultet</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</si>
  <si>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</si>
  <si>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UP.03.1.1.03.0020</t>
  </si>
  <si>
    <t>Razvoj visokoobrazovanih standarda zanimanja, standarda kvalifikacije i unaprjeđenja integriranog preddiplomskog i diplomskog studija veterinarske medicine uz primjenu HKO-a na Veterinarskom fakultetu Sveučilišta u Zagrebu</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</si>
  <si>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</si>
  <si>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UP.03.1.1.03.0021</t>
  </si>
  <si>
    <t>Primjena HKO-a u unaprjeđenju studijskih programa u području farmacije i medicinske biokemije (PharmMedQ)</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</si>
  <si>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</si>
  <si>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UP.03.1.1.03.0023</t>
  </si>
  <si>
    <t>Unaprjeđenje kvalitete studija logopedije, socijalne pedagogije i edukacijske rehabilitacije (ERF-LOSPER)</t>
  </si>
  <si>
    <t>Sveučilište u Zagrebu, Edukacijsko-rehabilitacijski fakultet</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</si>
  <si>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</si>
  <si>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UP.03.1.1.03.0024</t>
  </si>
  <si>
    <t>Inoviranje programa učiteljskih i odgojiteljskih studija primjenom HKO-a</t>
  </si>
  <si>
    <t>Sveučilište u Zagrebu, Učiteljski fakultet</t>
  </si>
  <si>
    <t>Osječko-baranjska, Grad Zagreb, Primorsko-goranska, Zadarska, Splitsko-dalmatinska, Istarska</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</si>
  <si>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</si>
  <si>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UP.03.1.1.03.0025</t>
  </si>
  <si>
    <t>Moderno obrazovanje stručnih prvostupnika/ca mehatronike usklađeno sa zahtjevima HKO-a</t>
  </si>
  <si>
    <t>Veleučilište u Bjelovaru</t>
  </si>
  <si>
    <t>Zagrebačka, Karlovačka, Koprivničko-križevačka, Bjelovarsko-bilogorska, Istarska</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</si>
  <si>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</si>
  <si>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UP.03.1.1.03.0029</t>
  </si>
  <si>
    <t>Primjena Hrvatskog kvalifikacijskog okvira u području biomedicinskog inženjerstva (HKO-BI)</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</si>
  <si>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</si>
  <si>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UP.03.1.1.03.0030</t>
  </si>
  <si>
    <t>Primjena Hrvatskog kvalifikacijskog okvira za sveučilišne studijske programe u području elektrotehnike – HKO-ELE</t>
  </si>
  <si>
    <t>Sveučilište Josipa Jurja Strossmayera u Osijeku, Fakultet elektrotehnike, računarstva i informacijskih tehnologija Osijek (FERIT)</t>
  </si>
  <si>
    <t>Zagrebačka, Osječko-baranjska, Grada Zagreb, Primorsko-goranska, Splitsko-dalmatinska, Dubrovačko-neretvanska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</si>
  <si>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</si>
  <si>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UP.03.1.1.03.0031</t>
  </si>
  <si>
    <t>Provedba HKO-a u području grafičkog inženjerstva, multimedije i vizualne komunikacije</t>
  </si>
  <si>
    <t>Sveučilište u Zagrebu, Grafički fakultet</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</si>
  <si>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</si>
  <si>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UP.03.1.1.03.0032</t>
  </si>
  <si>
    <t>Edu4Games – Izrada standarda zanimanja i kvalifikacija te novih studijskih programa za područje dizajna i razvoja videoigara</t>
  </si>
  <si>
    <t>Sveučilište u Zagrebu, Akademija dramske umjetnosti</t>
  </si>
  <si>
    <t>Zagrebačka, Varaždinska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</si>
  <si>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</si>
  <si>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UP.03.1.1.03.0033</t>
  </si>
  <si>
    <t>Akademija u hodu</t>
  </si>
  <si>
    <t>Sveučilište u Zagrebu, Akademija likovnih umjetnosti</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</si>
  <si>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</si>
  <si>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UP.03.1.1.03.0040</t>
  </si>
  <si>
    <t>Kroatistika, Andragogija, Filozofija i Kulturologija – usklađivanje s HKO-om (KAFKa)</t>
  </si>
  <si>
    <t>Sveučlište u Rijeci, Filozofski fakultet</t>
  </si>
  <si>
    <t>Osječko-baranjska, Grada Zagreb, Primorsko-goranska, Zadarska, Splitsko-dalmatinska</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</si>
  <si>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</si>
  <si>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UP.03.1.1.03.0042</t>
  </si>
  <si>
    <t>Pomorski obrazovni standard u brodarstvu i brodskom menadžmentu – MEDUSA</t>
  </si>
  <si>
    <t>Sveučilište u Rijeci, Pomorski fakultet</t>
  </si>
  <si>
    <t>Primorsko-goranska, Zadarska, Splitsko-dalmatinska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</si>
  <si>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</si>
  <si>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UP.03.1.1.03.0044</t>
  </si>
  <si>
    <t>PROVIDENTIA STUDIORUM IURIS – Unaprjeđenje kvalitete studiranja na pravnim fakultetima u Hrvatskoj</t>
  </si>
  <si>
    <t>Sveučilište u Rijeci, Pravni fakultet</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</si>
  <si>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</si>
  <si>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UP.03.1.1.03.0046</t>
  </si>
  <si>
    <t>Razvoj studija fizike uz primjenu Hrvatskog kvalifikacijskog okvira - FizKO</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</si>
  <si>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</si>
  <si>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UP.03.1.1.03.0050</t>
  </si>
  <si>
    <t>Unapređenje postojećeg integriranog preddiplomskog i diplomskog studijskog programa Medicina</t>
  </si>
  <si>
    <t>Projekt se odnosi na unaprjeđenje postojećeg integriranog preddiplomskog i diplomskog studijskog programa Medicina kroz razvoj standarda zanimanja i kvalifikacije osiguravanje kvalitete i jačanje nastavnog kadra kroz suradnju s partnerima.</t>
  </si>
  <si>
    <t>UP.03.1.1.03.0051</t>
  </si>
  <si>
    <t>Razvoj programa cjeloživotnog učenja u području prehrambene tehnologije, biotehnologije i nutricionizma primjenom HKO-a (cu@PBN)</t>
  </si>
  <si>
    <t>Sveučilište u Zagrebu, Prehrambeno-biotehnološki fakultet</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</si>
  <si>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</si>
  <si>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UP.03.1.1.03.0056</t>
  </si>
  <si>
    <t>Kompetencijski standardi nastavnika, pedagoga i mentora</t>
  </si>
  <si>
    <t>Osječko-baranjska, Grad Zagreb, Primorsko-goranska, Ličko-senjska, Zadarska, Splitsko-dalmatinska</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</si>
  <si>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</si>
  <si>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UP.03.1.1.03.0061</t>
  </si>
  <si>
    <t>Dig IT – Izrada standarda zanimanja i standarda kvalifikacije u djelatnostima računarstva</t>
  </si>
  <si>
    <t>Sveučilište u Splitu, Fakultet elektrotehnike, strojarstva i brodogradnje</t>
  </si>
  <si>
    <t>Zagrebačka, Osječko-baranjska, Grad Zagreb, Primorsko-goranska, Splitsko-dalmatinska, Dubrovačko-neretvanska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</si>
  <si>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</si>
  <si>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UP.03.1.1.03.0063</t>
  </si>
  <si>
    <t>Provedba HKO u stručnim studijima računarstva</t>
  </si>
  <si>
    <t>Zagrebačka, Krapinsko-zagorska, Bjelovarsko-bilogorska, Virovitičko-podravska, Osječko-baranjska, Međimurska, Grad Zagreb, Splitsko-dalmatinska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</si>
  <si>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</si>
  <si>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UP.03.1.1.03.0068</t>
  </si>
  <si>
    <t>KOZMOK – krizni menadžment, optometrija, održavanje zrakoplova i motornih vozila – okvir kvalifikacija</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</si>
  <si>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</si>
  <si>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UP.03.1.1.03.0070</t>
  </si>
  <si>
    <t>Razvoj i unapređenje studijskih programa sukladno HKO-u na Sveučilištu Jurja Dobrile u Puli</t>
  </si>
  <si>
    <t>Sveučilište Jurja Dobrile u Puli</t>
  </si>
  <si>
    <t>Zadarska, Istarska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</si>
  <si>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</si>
  <si>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UP.03.1.1.03.0071</t>
  </si>
  <si>
    <t>Izvrsnost i učinkovitost u visokom obrazovanju u polju ekonomije (E4)</t>
  </si>
  <si>
    <t>Sveučilište u Splitu, Ekonomski fakultet</t>
  </si>
  <si>
    <t>Osječko-baranjska, Grad Zagreb, Primorsko-goranska, Zadarska, Splitsko-dalmatinska, Istarska, Dubrovačko-neretvanska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</si>
  <si>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</si>
  <si>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UP.03.1.1.04.0002</t>
  </si>
  <si>
    <t>Razvoj, unapređenje i provedba stručne prakse u visokom obrazovanju</t>
  </si>
  <si>
    <t>Unapređenje i provedba stručne prakse na studiju sestrinstva</t>
  </si>
  <si>
    <t>Zdravstveno veleučilište</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</si>
  <si>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</si>
  <si>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UP.03.1.1.04.0004</t>
  </si>
  <si>
    <t>Unapređenje stručne prakse na preddiplomskim i diplomskim studijima Agronomskog fakulteta</t>
  </si>
  <si>
    <t>Sveučilište u Zagrebu, Agronomski fakultet</t>
  </si>
  <si>
    <t>Brodsko-posavska, Osječko-baranjska, Međimurska, Grad Zagreb, Zadarska, Splitsko-dalmatinska, Istarska</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</si>
  <si>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</si>
  <si>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UP.03.1.1.04.0008</t>
  </si>
  <si>
    <t>Stručna praksa na Građevinskom fakultetu - GRASP</t>
  </si>
  <si>
    <t>Sveučilište u Zagrebu, Građevinski fakultet</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</si>
  <si>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</si>
  <si>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UP.03.1.1.04.0010</t>
  </si>
  <si>
    <t>Promicanje izvrsnosti vještina za tržište rada kroz institucionalizaciju stručne prakse u pomorskom obrazovanju - PANDORA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</si>
  <si>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</si>
  <si>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UP.03.1.1.04.0011</t>
  </si>
  <si>
    <t>PRAXIS IURIS – Besplatna primarna pravna pomoć i stručna praksa na Pravnom fakultetu u Rijeci</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</si>
  <si>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</si>
  <si>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UP.03.1.1.04.0012</t>
  </si>
  <si>
    <t>Održivi model stručne prakse na Građevinskom i arhitektonskom fakultetu Osijek - PRAG</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</si>
  <si>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</si>
  <si>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UP.03.1.1.04.0014</t>
  </si>
  <si>
    <t>Povećanje zapošljivosti studenata kroz unapređenje Centra za karijere i razvoj stručne prakse – CEZAR</t>
  </si>
  <si>
    <t>Sveučilište u Rijeci, Ekonomski fakultet</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</si>
  <si>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</si>
  <si>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UP.03.1.1.04.0023</t>
  </si>
  <si>
    <t>Study4Career: Razvoj cjelovite podrške ranom razvoju karijera studenata Fakulteta organizacije i informatike</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</si>
  <si>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</si>
  <si>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UP.03.1.1.04.0024</t>
  </si>
  <si>
    <t>Razvoj i provedba stručne prakse na Tekstilno-tehnološkom fakultetu - RAST</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</si>
  <si>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</si>
  <si>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UP.03.1.1.04.0026</t>
  </si>
  <si>
    <t>CeSaR na Fakultetu kemijskog inženjerstva i tehnologije</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</si>
  <si>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</si>
  <si>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UP.03.1.1.04.0027</t>
  </si>
  <si>
    <t>Učenje kroz rad i sustav upravljanja studentskim iskustvom na Filozofskom fakultetu u Zagrebu</t>
  </si>
  <si>
    <t>Zagrebačka, Sisačko-moslavačka, Požeško-slavonska, Osječko-baranjska, Vukovarsko-srijemska, Grad Zagreb, Splitsko-dalmatinska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</si>
  <si>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</si>
  <si>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UP.03.1.1.04.0029</t>
  </si>
  <si>
    <t>RGN START – STručnA pRaksa za živoT</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</si>
  <si>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</si>
  <si>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UP.03.1.1.04.0043</t>
  </si>
  <si>
    <t>Razvoj novog modela stjecanja kliničkih vještina provedbom stručne prakse na studiju sestrinstva</t>
  </si>
  <si>
    <t>Projektni prijedlog se odnosi na unaprjeđenje kvalitete stručne prakse, jačanje kompetencija osoblja za razvoj modela učenja kroz rad te provedbu stručne prakse na studiju sestrinstva kroz suradnju projektnih partnera.</t>
  </si>
  <si>
    <t>UP.03.1.1.04.0044</t>
  </si>
  <si>
    <t>Stručnom praksom do ranog razvoja karijere</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</si>
  <si>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</si>
  <si>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UP.03.1.1.04.0045</t>
  </si>
  <si>
    <t>Unapređenje stručne prakse na farmskim životinjama i konjima na Veterinarskom fakultetu Sveučilišta u Zagrebu - VETFARM</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</si>
  <si>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</si>
  <si>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UP.03.1.1.04.0046</t>
  </si>
  <si>
    <t>Unapređenje i provedba stručne prakse u grafičkoj tehnologiji</t>
  </si>
  <si>
    <t>Koprivničko-križevačka, Grad Zagreb</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</si>
  <si>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</si>
  <si>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UP.03.1.1.04.0047</t>
  </si>
  <si>
    <t>PRAG - PRvi korAk u karijeri - poslovi budućnosti u Graditeljstvu</t>
  </si>
  <si>
    <t>Sveučilište u Splitu, Fakultet građevinarstva, arhitekture i geodezije</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</si>
  <si>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</si>
  <si>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UP.03.1.1.04.0048</t>
  </si>
  <si>
    <t>STEP UP - unaprjeđenje i razvoj stručne prakse za studente VEVU</t>
  </si>
  <si>
    <t>Veleučilište Lavoslav Ružička u Vukovaru</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</si>
  <si>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</si>
  <si>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UP.03.1.1.04.0049</t>
  </si>
  <si>
    <t>Provedba i unapređenje stručne prakse na PMF-u - ProSPer PMF</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</si>
  <si>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</si>
  <si>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UP.03.1.1.04.0052</t>
  </si>
  <si>
    <t>Unaprjeđenje i provedba stručne prakse na Sveučilišnom odjelu za stručne studije</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</si>
  <si>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</si>
  <si>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UP.03.1.1.04.0053</t>
  </si>
  <si>
    <t>Povijest, Povijest umjetnosti, Talijanistika, Germanistika - razvoj, unapređenje i provedba stručne prakse (PerPeTuUm aGile)</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</si>
  <si>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</si>
  <si>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UP.03.1.1.04.0059</t>
  </si>
  <si>
    <t>Stjecanje ključnih praktičnih vještina u području inženjerstva okoliša</t>
  </si>
  <si>
    <t>Sveučilište u Zagrebu, Geotehnički fakultet</t>
  </si>
  <si>
    <t>Zagrebačka, Varaždinska, Grad Zagreb</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</si>
  <si>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</si>
  <si>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UP.03.1.1.04.0060</t>
  </si>
  <si>
    <t>Snaga vještina - unapređenje stručne prakse na stručnim studijima Veleučilišta u Karlovcu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</si>
  <si>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</si>
  <si>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UP.03.1.1.04.0068</t>
  </si>
  <si>
    <t>PRISTUP FPZ- unaPReđenje I provedba STrUčne Prakse na Fakultetu Prometnih Znanosti</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</si>
  <si>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</si>
  <si>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UP.03.1.1.04.0070</t>
  </si>
  <si>
    <t>Razvoj, unapređenje i provedba stručne prakse na Medicinskom fakultetu u Splitu</t>
  </si>
  <si>
    <t>Projektni prijedlog odnosi se na unapređenje kvalitete stručne prakse, jačanje kompetencija osoblja za razvoj modela učenja kroz rad te provedbu stručne prakse na Medicinskom fakultetu u Splitu suradnjom projektnih partnera.</t>
  </si>
  <si>
    <t>UP.03.1.1.04.0082</t>
  </si>
  <si>
    <t>Praksom do veće zapošljivosti – obrazovanje temeljeno na iskustvu</t>
  </si>
  <si>
    <t>Veleučilište s pravom javnosti Baltazar Zaprešić</t>
  </si>
  <si>
    <t>Osječko-baranjska, Grad Zagreb, Zadarska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</si>
  <si>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</si>
  <si>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UP.03.1.1.04.0083</t>
  </si>
  <si>
    <t>Stručne prakse – nove tehnologije - sigurnija budućnost</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</si>
  <si>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</si>
  <si>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UP.03.1.1.04.0089</t>
  </si>
  <si>
    <t>Razvoj i provedba stručne prakse na studijima Šumarskog fakulteta</t>
  </si>
  <si>
    <t>Krapinsko-zagorska, Sisačko-moslavačka, Bjelovarsko-bilogorska, Virovitičko-podravska, Požeško-slavonska, Vukovarsko-srijemska, Grad Zagreb, Primorsko-goranska, Ličko-senjska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</si>
  <si>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</si>
  <si>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UP.03.1.2.01.0001</t>
  </si>
  <si>
    <t>10.ii.2 - Povećanje stope završnosti u visokom obrazovanju</t>
  </si>
  <si>
    <t>Dodjela stipendija studentima u prioritetnim područjima (STEM)</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</si>
  <si>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</si>
  <si>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UP.03.1.2.02.0001</t>
  </si>
  <si>
    <t>Dodjela stipendija studentima nižeg socio-ekonomskog statusa</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</si>
  <si>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</si>
  <si>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UP.03.1.3.01.0001</t>
  </si>
  <si>
    <t>10.ii.3 - Bolje istraživačko okruženje za ljudske potencijale</t>
  </si>
  <si>
    <t>Povećanje pristupa elektroničkim izvorima znanstvenih i stručnih informacija - e-Izvori</t>
  </si>
  <si>
    <t>Povećanje pristupa elektroničkim izvorima znanstvenih i stručnih informacija - e-izvori</t>
  </si>
  <si>
    <t>Nacionalna i sveučilišna knjižnica u Zagrebu</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</si>
  <si>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</si>
  <si>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UP.03.1.3.02.0001</t>
  </si>
  <si>
    <t>Projekt razvoja karijera mladih istraživača – izobrazba novih doktora znanosti</t>
  </si>
  <si>
    <t>Projekt razvoja karijera mladih istraživača - izobrazba novih doktora znanosti</t>
  </si>
  <si>
    <t>Hrvatska zaklada za znanost</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</si>
  <si>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</si>
  <si>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UP.03.1.3.03.0001</t>
  </si>
  <si>
    <t>Program suradnje s hrvatskim znanstvenicima u dijaspori - ZNANSTVENA SURADNJA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</si>
  <si>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</si>
  <si>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UP.03.2.1.01.0002</t>
  </si>
  <si>
    <t>10.iii.1 - Omogućavanje boljeg pristupa obrazovanju učenicima u nepovoljnom položaju u pred-tercijarnom obrazovanju</t>
  </si>
  <si>
    <t>Osiguravanje pomoćnika u nastavi i stručnih komunikacijskih posrednika učenicima s teškoćama u razvoju u osnovnoškolskim i srednjoškolskim odgojno-obrazovnim ustanovama </t>
  </si>
  <si>
    <t>MOZAIK-PoMOćnici u nastavi ZA integraciju učeniKa u Istri</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</si>
  <si>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</si>
  <si>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</si>
  <si>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UP.03.2.1.01.0003</t>
  </si>
  <si>
    <t>Osiguravanje pomoćnika u nastavi i stručnih komunikacijskih posrednika učenicima s teškoćama u razvoju u osnovnoškolskim i srednjoškolskim odgojno-obrazovnim ustanovama Virovitičko-podravske županije</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</si>
  <si>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</si>
  <si>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UP.03.2.1.01.0004</t>
  </si>
  <si>
    <t>Znanje za sve</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</si>
  <si>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</si>
  <si>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UP.03.2.1.01.0005</t>
  </si>
  <si>
    <t xml:space="preserve">Uz pomoćnike u nastavi do inkluzivnog obrazovanja u Primorsko - goranskoj županiji </t>
  </si>
  <si>
    <t>Primorsko-goranska županija</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</si>
  <si>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</si>
  <si>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UP.03.2.1.01.0006</t>
  </si>
  <si>
    <t>Škole jednakih mogućnosti u Međimurskoj županiji za školsku godinu 2015/2016</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</si>
  <si>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</si>
  <si>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UP.03.2.1.01.0007</t>
  </si>
  <si>
    <t>Osiguranje pomoćnika učenicima s teškoćama u osnovnim školama Grada Čakovca - II.</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</si>
  <si>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</si>
  <si>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UP.03.2.1.01.0008</t>
  </si>
  <si>
    <t>DOprinosiMo razvoju INkluzivnog Obrazovanja - DOMINO</t>
  </si>
  <si>
    <t>Grad Varaždin</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</si>
  <si>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</si>
  <si>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UP.03.2.1.01.0009</t>
  </si>
  <si>
    <t>Uz potporu sve je moguće</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</si>
  <si>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</si>
  <si>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UP.03.2.1.01.0010</t>
  </si>
  <si>
    <t>Veliki za male</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</si>
  <si>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</si>
  <si>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UP.03.2.1.01.0011</t>
  </si>
  <si>
    <t>Svako dijete ima pravo na obrazovanje</t>
  </si>
  <si>
    <t>Grad Velika Gorica</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</si>
  <si>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</si>
  <si>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UP.03.2.1.01.0012</t>
  </si>
  <si>
    <t>ŠKOLA ZA SVE uz pomoćnike u nastavi</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</si>
  <si>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</si>
  <si>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UP.03.2.1.01.0013</t>
  </si>
  <si>
    <t>Rukom pod ruku</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</si>
  <si>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</si>
  <si>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UP.03.2.1.01.0014</t>
  </si>
  <si>
    <t>Zajedno do jednakih mogućnosti - inkluzijom do cjelovitog obrazovanja</t>
  </si>
  <si>
    <t>Sisačko-moslavačka županija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</si>
  <si>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</si>
  <si>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UP.03.2.1.01.0015</t>
  </si>
  <si>
    <t>Prsten potpore</t>
  </si>
  <si>
    <t>Zagrebačka županija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</si>
  <si>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</si>
  <si>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UP.03.2.1.01.0016</t>
  </si>
  <si>
    <t>Obrazujmo se zajedno II</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</si>
  <si>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</si>
  <si>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UP.03.2.1.01.0017</t>
  </si>
  <si>
    <t>Učimo zajedno</t>
  </si>
  <si>
    <t>Splitsko-dalmatinska županija</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</si>
  <si>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</si>
  <si>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UP.03.2.1.01.0018</t>
  </si>
  <si>
    <t>Inkluzija-korak bliže društvu bez prepreka</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</si>
  <si>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</si>
  <si>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UP.03.2.1.01.0019</t>
  </si>
  <si>
    <t>Učimo zajedno 2</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</si>
  <si>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</si>
  <si>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UP.03.2.1.01.0020</t>
  </si>
  <si>
    <t>Korak u život jednakih mogućnosti</t>
  </si>
  <si>
    <t>Grad Virovitica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</si>
  <si>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</si>
  <si>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UP.03.2.1.01.0021</t>
  </si>
  <si>
    <t>Rinkluzija - Riječki model pomoći učenicima s teškoćama</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</si>
  <si>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</si>
  <si>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UP.03.2.1.01.0022</t>
  </si>
  <si>
    <t>Baltazar2</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</si>
  <si>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</si>
  <si>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UP.03.2.1.01.0023</t>
  </si>
  <si>
    <t>Uz pomoćnike u nastavi prema obrazovnoj inkluziji u Karlovačkoj županiji</t>
  </si>
  <si>
    <t>Karlovačka županija</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</si>
  <si>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</si>
  <si>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UP.03.2.1.01.0025</t>
  </si>
  <si>
    <t>Pomoćnici u nastavi / stručni komunikacijski posrednici kao potpora inkluzivnom obrazovanju</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</si>
  <si>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</si>
  <si>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UP.03.2.1.01.0026</t>
  </si>
  <si>
    <t>Sinergijom do uspješnije zajednice</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</si>
  <si>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</si>
  <si>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UP.03.2.1.01.0027</t>
  </si>
  <si>
    <t>Vjetar u leđa</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</si>
  <si>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</si>
  <si>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UP.03.2.1.01.0028</t>
  </si>
  <si>
    <t>Prilika za sve</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</si>
  <si>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</si>
  <si>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UP.03.2.1.01.0029</t>
  </si>
  <si>
    <t>Pomozimo jedni drugima</t>
  </si>
  <si>
    <t>Grad Križevci</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</si>
  <si>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</si>
  <si>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UP.03.2.1.01.0030</t>
  </si>
  <si>
    <t>Gradimo Obrazovanje S Pravom Inkluzijom - prevladajmo teškoĆe</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</si>
  <si>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</si>
  <si>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UP.03.2.1.01.0031</t>
  </si>
  <si>
    <t>Helping - Projekt pružanja pomoći u nastavi učenicima s teškoćama u razvoju u osnovnim školama u Slavonskom Brodu</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</si>
  <si>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</si>
  <si>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UP.03.2.1.01.0032</t>
  </si>
  <si>
    <t>S osmijehom u školu</t>
  </si>
  <si>
    <t>Brodsko-posavska županija</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</si>
  <si>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</si>
  <si>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UP.03.2.1.01.0033</t>
  </si>
  <si>
    <t>ODJEK- Odrastanje u jednakosti, Koprivnica</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</si>
  <si>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</si>
  <si>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UP.03.2.1.01.0034</t>
  </si>
  <si>
    <t>Obrazovanje bez teškoća: implementacija usluge pomoćnika u nastavi u svrhu osiguravanja jednakih obrazovnih mogućnosti za svu djecu</t>
  </si>
  <si>
    <t>Vukovarsko-srijemska županija</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</si>
  <si>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</si>
  <si>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UP.03.2.1.01.0035</t>
  </si>
  <si>
    <t>Pomoć se vraća uspjehom: osiguravanje podrške pomoćnika u nastavi djeci s teškoćama u razvoju</t>
  </si>
  <si>
    <t>Ovaj projekt osigurati će integraciju 16 učenika sa teškoćama u razvoju u obrazovni sustav kroz implementaciju podrške pomoćnika u nastavi, te će na taj način osigurati edukaciju i zaposlenje 16 nezaposlenih osoba na području grada Vinkovaca.</t>
  </si>
  <si>
    <t>UP.03.2.1.01.0036</t>
  </si>
  <si>
    <t>PETICA ZA DVOJE - Pomoć - Edukacija - Tim - Integracija - Ciljanost - Afirmacija ZA DVOJE - II. faza</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</si>
  <si>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</si>
  <si>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UP.03.2.1.01.0037</t>
  </si>
  <si>
    <t>S pomoćnikom mogu bolje</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</si>
  <si>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</si>
  <si>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UP.03.2.1.01.0039</t>
  </si>
  <si>
    <t>Pomoćnici u nastavi u osnovnim školama Grada Dubrovnika</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</si>
  <si>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</si>
  <si>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UP.03.2.1.01.0041</t>
  </si>
  <si>
    <t>Škola PUNa mogućnosti</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</si>
  <si>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</si>
  <si>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UP.03.2.1.01.0042</t>
  </si>
  <si>
    <t>Zajedno za budućnost</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</si>
  <si>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</si>
  <si>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UP.03.2.1.01.0043</t>
  </si>
  <si>
    <t>OSIgurajmo im JEdnaKost 2</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</si>
  <si>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</si>
  <si>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UP.03.2.1.01.0045</t>
  </si>
  <si>
    <t>Zajedno možemo sve! vol.2</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</si>
  <si>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</si>
  <si>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UP.03.2.1.01.0046</t>
  </si>
  <si>
    <t>S osmijehom u školu - Pomoćnici u nastavi makarskih školaraca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</si>
  <si>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</si>
  <si>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UP.03.2.1.02.0001</t>
  </si>
  <si>
    <t>Osiguravanje pomoćnika u nastavi i stručnih komunikacijskih posrednika učenicima s teškoćama u razvoju u osnovnoškolskim i srednjoškolskim odgojno-obrazovnim ustanovama - faza II</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</si>
  <si>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</si>
  <si>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UP.03.2.1.02.0002</t>
  </si>
  <si>
    <t>Inkluzija korak bliže društvu bez prepreka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</si>
  <si>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</si>
  <si>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UP.03.2.1.02.0003</t>
  </si>
  <si>
    <t>Osiguravanje pomoćnika učenicima s teškoćama u OŠ Grada Čakovca - III</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</si>
  <si>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</si>
  <si>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UP.03.2.1.02.0004</t>
  </si>
  <si>
    <t>ŠKOLA ZA SVE uz pomoćnike u nastavi II</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</si>
  <si>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</si>
  <si>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UP.03.2.1.02.0005</t>
  </si>
  <si>
    <t>Zajedno do inkluzivnog obrazovanja</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</si>
  <si>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</si>
  <si>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UP.03.2.1.02.0006</t>
  </si>
  <si>
    <t>Korak u život jednakih mogućnosti - Faza II</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</si>
  <si>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</si>
  <si>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UP.03.2.1.02.0007</t>
  </si>
  <si>
    <t>Zajedno do znanja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</si>
  <si>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</si>
  <si>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UP.03.2.1.02.0008</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</si>
  <si>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</si>
  <si>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UP.03.2.1.02.0009</t>
  </si>
  <si>
    <t>Uz pomoćnike u nastavi do inkluzivnog obrazovanja u Primorsko-goranskoj županiji III</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</si>
  <si>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</si>
  <si>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UP.03.2.1.02.0010</t>
  </si>
  <si>
    <t>Obrazujmo se zajedno 3</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</si>
  <si>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</si>
  <si>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UP.03.2.1.02.0011</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</si>
  <si>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</si>
  <si>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UP.03.2.1.02.0012</t>
  </si>
  <si>
    <t>Znanje za sve II</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</si>
  <si>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</si>
  <si>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UP.03.2.1.02.0013</t>
  </si>
  <si>
    <t>Škola PUNa mogućnosti 3</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</si>
  <si>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</si>
  <si>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UP.03.2.1.02.0014</t>
  </si>
  <si>
    <t>MOZAIK 2</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</si>
  <si>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</si>
  <si>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UP.03.2.1.02.0015</t>
  </si>
  <si>
    <t>Vjetar u leđa faza II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</si>
  <si>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</si>
  <si>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UP.03.2.1.02.0016</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</si>
  <si>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</si>
  <si>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UP.03.2.1.02.0017</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</si>
  <si>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</si>
  <si>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UP.03.2.1.02.0018</t>
  </si>
  <si>
    <t>Učimo zajedno II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</si>
  <si>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</si>
  <si>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UP.03.2.1.02.0019</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</si>
  <si>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</si>
  <si>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UP.03.2.1.02.0020</t>
  </si>
  <si>
    <t>Karlovačka županija za inkluzivne škole</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</si>
  <si>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</si>
  <si>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UP.03.2.1.02.0021</t>
  </si>
  <si>
    <t>Znanje svima</t>
  </si>
  <si>
    <t>Grad Zaprešić</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</si>
  <si>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</si>
  <si>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UP.03.2.1.02.0022</t>
  </si>
  <si>
    <t>Rukom pod ruku - faza II</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</si>
  <si>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</si>
  <si>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UP.03.2.1.02.0023</t>
  </si>
  <si>
    <t>Baltazar 3</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</si>
  <si>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</si>
  <si>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UP.03.2.1.02.0024</t>
  </si>
  <si>
    <t>Pomoćnici u nastavi/stručni komunikacijski posrednici kao potpora inkluzivnom obrazovanju, faza II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</si>
  <si>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</si>
  <si>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UP.03.2.1.02.0025</t>
  </si>
  <si>
    <t>Zajedno možemo sve! - 3</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</si>
  <si>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</si>
  <si>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UP.03.2.1.02.0026</t>
  </si>
  <si>
    <t>Učimo zajedno 3</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</si>
  <si>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</si>
  <si>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UP.03.2.1.02.0027</t>
  </si>
  <si>
    <t>PuNIDA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</si>
  <si>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</si>
  <si>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UP.03.2.1.02.0028</t>
  </si>
  <si>
    <t>ŠKOLE JEDNAKIH MOGUĆNOSTI u Međimurskoj županiji za školsku godinu 2016./2017.</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</si>
  <si>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</si>
  <si>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UP.03.2.1.02.0029</t>
  </si>
  <si>
    <t>Mali korak-veliki uspjeh</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</si>
  <si>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</si>
  <si>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UP.03.2.1.02.0030</t>
  </si>
  <si>
    <t>Unaprijedi jer vrijedi!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</si>
  <si>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</si>
  <si>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UP.03.2.1.02.0031</t>
  </si>
  <si>
    <t>Pomozimo jedni drugima II</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</si>
  <si>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</si>
  <si>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UP.03.2.1.02.0032</t>
  </si>
  <si>
    <t>Osiguravanje pomoćnika u nastavi učenicima sa teškoćama u razvoju u Vinkovcima</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</si>
  <si>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</si>
  <si>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UP.03.2.1.02.0033</t>
  </si>
  <si>
    <t>POmoćnici oSIguravaju nasTavak Inkluzije i obrazoVAnja – POSITIVA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</si>
  <si>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</si>
  <si>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UP.03.2.1.02.0034</t>
  </si>
  <si>
    <t>PETICA ZA DVOJE - Pomoć - Edukacija - Tim - Integracija - Ciljanost - Afirmacija ZA DVOJE - III. faza</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</si>
  <si>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</si>
  <si>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UP.03.2.1.02.0035</t>
  </si>
  <si>
    <t>Korak uz korak</t>
  </si>
  <si>
    <t>Grad Vrbovec</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</si>
  <si>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</si>
  <si>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UP.03.2.1.02.0036</t>
  </si>
  <si>
    <t>Opatija - grad jednakih mogućnosti</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</si>
  <si>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</si>
  <si>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UP.03.2.1.02.0037</t>
  </si>
  <si>
    <t>Uz potporu sve je moguće, faza II</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</si>
  <si>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</si>
  <si>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UP.03.2.1.02.0038</t>
  </si>
  <si>
    <t>Helping - Projekt pružanja pomoći u nastavi učenicima s teškoćama u razvoju u osnovnim školama u Slavonskom Brodu - faza II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</si>
  <si>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</si>
  <si>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UP.03.2.1.02.0039</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</si>
  <si>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</si>
  <si>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UP.03.2.1.02.0040</t>
  </si>
  <si>
    <t>Pomoćnici u nastavi u osnovnim školama Grada Dubrovnika II</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</si>
  <si>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</si>
  <si>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UP.03.2.1.02.0041</t>
  </si>
  <si>
    <t>Grad Kutina</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</si>
  <si>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</si>
  <si>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UP.03.2.1.02.0042</t>
  </si>
  <si>
    <t>Osiguravanje pomoćnika u nastavi učenicima s teškoćama u razvoju u OŠ Grgura Karlovčana, Đurđevac</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</si>
  <si>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</si>
  <si>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UP.03.2.1.02.0043</t>
  </si>
  <si>
    <t>Prilika za sve 2</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</si>
  <si>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</si>
  <si>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UP.03.2.1.02.0044</t>
  </si>
  <si>
    <t>S osmijehom u školu 2</t>
  </si>
  <si>
    <t>Projektom "S osmijehom u školu 2" će se putem inkluzivnog obrazovanja osigurati bolji školski uspjeh i poštivanje individualnih razlika za 46 učenika s teškoćama u razvoju u 20 škola u Brodsko-posavskoj županiji.</t>
  </si>
  <si>
    <t>UP.03.2.1.02.0045</t>
  </si>
  <si>
    <t>S pomoćnikom mogu bolje II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</si>
  <si>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</si>
  <si>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UP.03.2.1.02.0046</t>
  </si>
  <si>
    <t>Zajedno do znanja, uz više elana</t>
  </si>
  <si>
    <t>Šibensko-kninska županija</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</si>
  <si>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</si>
  <si>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UP.03.2.1.02.0048</t>
  </si>
  <si>
    <t>Pomoćnici u nastavi za učenike s teškoćama u razvoju</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</si>
  <si>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</si>
  <si>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UP.03.2.1.02.0049</t>
  </si>
  <si>
    <t>ODJEK II - Odrastanje u jednakosti, Koprivnica</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</si>
  <si>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</si>
  <si>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UP.03.2.1.02.0050</t>
  </si>
  <si>
    <t>OSIgurajmo im JEdnaKost 3</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</si>
  <si>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</si>
  <si>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UP.03.2.1.03.0001</t>
  </si>
  <si>
    <t>Osiguravanje pomoćnika u nastavi i stručnih komunikacijskih posrednika učenicima s teškoćama u razvoju u osnovnoškolskim i srednjoškolskim odgojno-obrazovnim ustanovama - faza III</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</si>
  <si>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</si>
  <si>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UP.03.2.1.03.0002</t>
  </si>
  <si>
    <t>Iskrice</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</si>
  <si>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</si>
  <si>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UP.03.2.1.03.0003</t>
  </si>
  <si>
    <t>Prilika za sve 3</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</si>
  <si>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</si>
  <si>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UP.03.2.1.03.0004</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</si>
  <si>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</si>
  <si>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UP.03.2.1.03.0005</t>
  </si>
  <si>
    <t>Vjetar u leđa - faza III</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</si>
  <si>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</si>
  <si>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UP.03.2.1.03.0006</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</si>
  <si>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</si>
  <si>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UP.03.2.1.03.0007</t>
  </si>
  <si>
    <t>Osiguravanje pomoćnika učenicima s teškoćama u OŠ Grada Čakovca - IV</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</si>
  <si>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</si>
  <si>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UP.03.2.1.03.0008</t>
  </si>
  <si>
    <t>Pomoćnici u nastavi/stručni komunikacijski posrednici kao potpora inkluzivnom obrazovanju, faza III</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</si>
  <si>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</si>
  <si>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UP.03.2.1.03.0009</t>
  </si>
  <si>
    <t>Zajedno do znanja 2</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</si>
  <si>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</si>
  <si>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UP.03.2.1.03.0010</t>
  </si>
  <si>
    <t>ŠKOLA PUNa MOGUĆNOSTI⁴</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</si>
  <si>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</si>
  <si>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UP.03.2.1.03.0011</t>
  </si>
  <si>
    <t>Uz potporu sve je moguće, faza III</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</si>
  <si>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</si>
  <si>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UP.03.2.1.03.0012</t>
  </si>
  <si>
    <t>Pomozimo jedni drugima III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</si>
  <si>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</si>
  <si>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UP.03.2.1.03.0013</t>
  </si>
  <si>
    <t>Korak u život jednakih mogućnosti - Faza III</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</si>
  <si>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</si>
  <si>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UP.03.2.1.03.0014</t>
  </si>
  <si>
    <t>Korak prema jednakosti</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</si>
  <si>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</si>
  <si>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UP.03.2.1.03.0015</t>
  </si>
  <si>
    <t>Osiguravanje pomoćnika u nastavi učenicima s teškoćama u razvoju u Vinkovcima II</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</si>
  <si>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</si>
  <si>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UP.03.2.1.03.0016</t>
  </si>
  <si>
    <t>PETICA ZA DVOJE - Pomoć - Edukacija - Tim – Integracija - Ciljanost - Afirmacija ZA DVOJE - IV. Faza</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</si>
  <si>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</si>
  <si>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UP.03.2.1.03.0017</t>
  </si>
  <si>
    <t>Obrazujmo se zajedno IV</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</si>
  <si>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</si>
  <si>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UP.03.2.1.03.0018</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</si>
  <si>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</si>
  <si>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UP.03.2.1.03.0019</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</si>
  <si>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</si>
  <si>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UP.03.2.1.03.0020</t>
  </si>
  <si>
    <t>Učimo zajedno III</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</si>
  <si>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</si>
  <si>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UP.03.2.1.03.0021</t>
  </si>
  <si>
    <t>Uz pomoćnike u nastavi do inkluzivnog obrazovanja u Primorsko-goranskoj županiji IV</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</si>
  <si>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</si>
  <si>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UP.03.2.1.03.0022</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</si>
  <si>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</si>
  <si>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UP.03.2.1.03.0023</t>
  </si>
  <si>
    <t>ŠKOLA ZA SVE uz pomoćnike u nastavi III</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</si>
  <si>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</si>
  <si>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UP.03.2.1.03.0024</t>
  </si>
  <si>
    <t>Rukom po ruku- Faza III</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</si>
  <si>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</si>
  <si>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UP.03.2.1.03.0025</t>
  </si>
  <si>
    <t>PONOS- POmoćnika u Nastavi – OSigurajmo učenicima s teškoćama u razvoju</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</si>
  <si>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</si>
  <si>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UP.03.2.1.03.0026</t>
  </si>
  <si>
    <t>INkluzivne škole 5+</t>
  </si>
  <si>
    <t>Grad Pazin</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</si>
  <si>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</si>
  <si>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UP.03.2.1.03.0027</t>
  </si>
  <si>
    <t>Zajedno do znanja, uz više elana II</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</si>
  <si>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</si>
  <si>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UP.03.2.1.03.0028</t>
  </si>
  <si>
    <t>S osmijehom u školu 3</t>
  </si>
  <si>
    <t>S OSMIJEHOM U ŠKOLU 3 – 21 škola u Brodsko-posavskoj županiji za 54 učenika s teškoćama u razvoju - inkluzivno obrazovanje, uspješnija socijalizacija i emocionalno funkcioniranje za samostalan život i rad.</t>
  </si>
  <si>
    <t>UP.03.2.1.03.0029</t>
  </si>
  <si>
    <t>S pomoćnikom mogu bolje III</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</si>
  <si>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</si>
  <si>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UP.03.2.1.03.0030</t>
  </si>
  <si>
    <t>In-In - integracija i inkluzija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</si>
  <si>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</si>
  <si>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UP.03.2.1.03.0031</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</si>
  <si>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</si>
  <si>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UP.03.2.1.03.0032</t>
  </si>
  <si>
    <t>Odrastanje u jednakosti, Koprivnica - ODJEK III</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</si>
  <si>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</si>
  <si>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UP.03.2.1.03.0033</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</si>
  <si>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</si>
  <si>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UP.03.2.1.03.0034</t>
  </si>
  <si>
    <t>Ja mogu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</si>
  <si>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</si>
  <si>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UP.03.2.1.03.0035</t>
  </si>
  <si>
    <t>MOZAIK 3</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</si>
  <si>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</si>
  <si>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UP.03.2.1.03.0036</t>
  </si>
  <si>
    <t>Obrazovanje jednakih mogućnosti</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</si>
  <si>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</si>
  <si>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UP.03.2.1.03.0037</t>
  </si>
  <si>
    <t>ŠKOLE JEDNAKIH MOGUĆNOSTI u Međimurskoj županiji</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</si>
  <si>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</si>
  <si>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UP.03.2.1.03.0038</t>
  </si>
  <si>
    <t>Baltazar 4</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</si>
  <si>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</si>
  <si>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UP.03.2.1.03.0039</t>
  </si>
  <si>
    <t>OSIgurajmo im JEdnaKost 4</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</si>
  <si>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</si>
  <si>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UP.03.2.1.03.0040</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</si>
  <si>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</si>
  <si>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UP.03.2.1.03.0041</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</si>
  <si>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</si>
  <si>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UP.03.2.1.03.0042</t>
  </si>
  <si>
    <t>Znanje za sve III</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</si>
  <si>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</si>
  <si>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UP.03.2.1.03.0043</t>
  </si>
  <si>
    <t>Pomoćnici u nastavi za učenike s teškoćama u razvoju 2</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</si>
  <si>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</si>
  <si>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UP.03.2.1.03.0044</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</si>
  <si>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</si>
  <si>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UP.03.2.1.03.0045</t>
  </si>
  <si>
    <t>Helping, faza III. - projekt pružanja pomoći u nastavi učenicima s teškoćama u razvoju u osnovnim školama u Slavonskom Brodu</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</si>
  <si>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</si>
  <si>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UP.03.2.1.03.0046</t>
  </si>
  <si>
    <t>Zajedno do obrazovanja</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</si>
  <si>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</si>
  <si>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UP.03.2.1.03.0047</t>
  </si>
  <si>
    <t>Pomoćnici u nastavi u osnovnim školama Grada Dubrovnika - faza III</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</si>
  <si>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</si>
  <si>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UP.03.2.1.03.0048</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</si>
  <si>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</si>
  <si>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UP.03.2.1.03.0049</t>
  </si>
  <si>
    <t>Učimo zajedno 4</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</si>
  <si>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</si>
  <si>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UP.03.2.1.03.0050</t>
  </si>
  <si>
    <t>Zajedno možemo sve! - 4</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</si>
  <si>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</si>
  <si>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UP.03.2.1.04.0001</t>
  </si>
  <si>
    <t>Programska, stručna i financijska potpora obrazovanju djece i učenika pripadnika romske nacionalne manjine</t>
  </si>
  <si>
    <t>Šareni kotač</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</si>
  <si>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</si>
  <si>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UP.03.2.1.04.0002</t>
  </si>
  <si>
    <t>Školuj se i uči – projekt socijalnog uključivanja djece i učenika Roma u odgojno-obrazovni sustav na području Grada Kutina</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</si>
  <si>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</si>
  <si>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UP.03.2.1.04.0004</t>
  </si>
  <si>
    <t>Win-Win – programi produženog boravka i predškole za djecu i učenike pripadnike romske nacionalne manjine u Slavonskom Brodu</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</si>
  <si>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</si>
  <si>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UP.03.2.1.04.0005</t>
  </si>
  <si>
    <t>INtegracija učenika Pripadnika romske nacionalne manjine U školski susTav – INPUT</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</si>
  <si>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</si>
  <si>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UP.03.2.1.04.0006</t>
  </si>
  <si>
    <t>Uključivanje učenika pripadnika romske nacionalne manjine s područja Varaždinske županije u odgojno-obrazovni sustav</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</si>
  <si>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</si>
  <si>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UP.03.2.1.04.0007</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</si>
  <si>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</si>
  <si>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UP.03.2.1.04.0008</t>
  </si>
  <si>
    <t>IŠKULICĂ-ŠKOLICA jednakih mogućnosti u obrazovanju</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</si>
  <si>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</si>
  <si>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UP.03.2.1.04.0010</t>
  </si>
  <si>
    <t>Produženi boravak u OŠ Kuršanec</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</si>
  <si>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</si>
  <si>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UP.03.2.1.05.0001</t>
  </si>
  <si>
    <t>Sufinanciranje troškova uključivanja djece u socioekonomski nepovoljnoj situaciji u predškolske programe</t>
  </si>
  <si>
    <t>Korak u dječji vrtić – za dobrobit djeteta i razvoj potencijala - KUĆICA</t>
  </si>
  <si>
    <t>Provedba projekta doprinosi povećanju sudjelovanja djece iz skupina u socioekonomski nepovoljnom položaju u predškolskim programima u svrhu smanjenja rizika ranog napuštanja školovanja te rizika od siromaštva i socijalne isključenosti. Pružanjem podrške uključivanja djece iznavedenih skupina u 31 dječjem vrtiću Grada Zagreba povećava se broj djece koja sudjeluju u predškolskim programima što je od iznimne važnostiza cjelovit razvoj osobe, ispunjava individualne dječje potrebe i postavlja temelje za usvajanje jezika, uspješno cjeloživotno učenje, socijalnu integraciju, osobni razvoj.</t>
  </si>
  <si>
    <t>UP.03.2.1.05.0002</t>
  </si>
  <si>
    <t>Za budućnost Općine Voćin</t>
  </si>
  <si>
    <t>Općina Voćin</t>
  </si>
  <si>
    <t>Uključivanjem 10 djece u scioekonomski nepovoljnom položaju pomaže se sprečavanje njihove socijalne isključenosti. Ranim i predškolskim obrazovanjem osigurati će se odgoj i kvalitete stečene za budućnost, pogotovo u pogledu povećanja učinkovitosti učenja i kao i vjerojatnost nastavka školovanja tijekom cijelog života.</t>
  </si>
  <si>
    <t>UP.03.2.1.06.0001</t>
  </si>
  <si>
    <t>Osiguravanje pomoćnika u nastavi i stručnih komunikacijskih posrednika učenicima s teškoćama u razvoju u osnovnoškolskim i srednjoškolskim odgojno-obrazovnim ustanovama - faza IV</t>
  </si>
  <si>
    <t>Pomoćnici u nastavi 3</t>
  </si>
  <si>
    <t>Projektom „Pomoćnici u nastavi 3“ doprinijeti će se rješavanju problema jedne ciljne skupine, 42 učenika s teškoćama u razvoju. Cilj ovog projekta je osigurati podršku učenicima s teškoćama u razvoju za kvalitetno uključivanje u redovni odgojno-obrazovni sustav kroz uvođenje educiranih PUN/SKP. Projektom je obuhvaćeno 8 osnovnih škola na području Grada Šibenika. Trajanje projekta je 12 mjeseci.</t>
  </si>
  <si>
    <t>UP.03.2.1.06.0002</t>
  </si>
  <si>
    <t>Iskrice 2</t>
  </si>
  <si>
    <t>Svrha projekta je osigurati učenicima s teškoćama u razvoju adekvatnu podršku u učenju zapošljavanjem pomoćnika u nastavi/stručnih komunikacijskih posrednika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</si>
  <si>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UP.03.2.1.06.0003</t>
  </si>
  <si>
    <t>Škola PUNa mogućnosti 5</t>
  </si>
  <si>
    <t>Svrha ovog projekta je pružiti podršku uključivanju 101 učenika s TUR u OŠ Grada Zadra tijekom školske 2021./2022. godine čime će se izravno doprinijeti povećanju socijalne uključenosti i integracije učenika s TUR u u osnovnoškolskim odgojno-obrazovnim ustanovama i pružanje podrške uključivanju učenika s TUR u OŠ GZ-a kako bi se osigurali uvjeti za poboljšanje njihovih obrazovnih postignuća, uspješniju socijalizaciju i emocionalno funkcioniranje.</t>
  </si>
  <si>
    <t>UP.03.2.1.06.0004</t>
  </si>
  <si>
    <t>Projektom Znanje svima omogučena je socijalna uključenost i integracija 23 učenika s teškoćama u razvoju u proces odgoja i obrazovanja uz potporu stručno osposobljenih pomoćnika u nastavi. Na ovaj način učenicima će biti pružene jednake mogućnosti obrazovanja čime se omogućuje njihovo daljnje aktivno sudjelovanje u društvu.</t>
  </si>
  <si>
    <t>UP.03.2.1.06.0005</t>
  </si>
  <si>
    <t>Kutina - grad inkluzivnog obrazovanja</t>
  </si>
  <si>
    <t>Projekt će povećati socijalnu uključenost i integraciju te osiguravanje uvjeta za poboljšanje obrazovnih postignuća, uspješnu socijalizaciju i emocionalno funkcioniranje za 31 učenika s teškoćama u razvoju kroz pružanje potpore od strane 31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</si>
  <si>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UP.03.2.1.06.0006</t>
  </si>
  <si>
    <t>Znanje za sve IV</t>
  </si>
  <si>
    <t xml:space="preserve">Projektom ZNANJE ZA SVE IV osigurava se podrška kroz rad pomoćnika u nastavi i stručnog komunikacijskog posrednika učenicima s teškoćama u razvoju u crikveničkim OŠ Vladimira Nazora i OŠ Zvonka Cara. Kroz stručnu potporu educiranih pomoćnika u nastavi/stručnog komunikacijskog posrednika, učenici s teškoćama će tijekom školske godine 2021./22. poboljšati svoj školski uspjeh, unaprijediti vještine i poboljšati socijalizaciju. Novozaposleni PUN/SKP će kroz program stručne edukacije steći potrebna znanja i vještine za uspješan rad s učenicima s teškoćama u razvoju. </t>
  </si>
  <si>
    <t>UP.03.2.1.06.0007</t>
  </si>
  <si>
    <t>Korak prema jednakosti 2</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</si>
  <si>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usmjerene na diseminaciju informacija o projektu.</t>
  </si>
  <si>
    <t>UP.03.2.1.06.0008</t>
  </si>
  <si>
    <t>Projektom "Sinergijom do uspješnije zajednice" osigurat će se suradničko podučavanje za 60 učenika s teškoćama u razvoju u 5 osnovnih škola u Bjelovaru pri čemu će se zaposliti 54 pomoćnika u nastavi/stručnih komunikacijskih posrednika za razdoblje 2021./2022. Inkluzivnim obrazovanjem pridonijet će se jačanju osjećaja pripadnosti i samopoštovanja kod učenika s teškoćama u razvoju, olakšavanju procesa učenja te razvoja empatije kod drugih učenika, prihvaćanja i poštivanja individualnih razlika.</t>
  </si>
  <si>
    <t>UP.03.2.1.06.0009</t>
  </si>
  <si>
    <t>Obrazovanje bez teškoća: implementacija usluge pomoćnika u nastavi / stručnih komunikacijskih posrednika djeci s teškoćama u razvoju</t>
  </si>
  <si>
    <t>Projekt pod nazivom „Obrazovanje bez teškoća: implementacija usluge pomoćnika u nastavi/stručnih komunikacijskih posrednika djeci s teškoćama u razvoju", povećava socijalnu uključenost i integraciju, kroz pružanje potpore 53 pomoćnika u nastavi/stručno komunikacijskih posrednika za uključivanje 59 učenika s teškoćama u razvoju u osnovnoškolske i srednjoškolske ustanove na području Vukovarsko-srijemske županije u svrhu poboljšanja kvalitete njihova obrazovanja, socijalizacije i samopoštovanja. Vrijednost projekta iznosi 2.400.995,40 kn</t>
  </si>
  <si>
    <t>UP.03.2.1.06.0010</t>
  </si>
  <si>
    <t>PETICA ZA DVOJE - Pomoć - Edukacija - Tim - Integracija - Ciljanost - Afirmacija ZA DVOJE - V. faza</t>
  </si>
  <si>
    <t>Ciljna skupina projekta su učenici s teškoćama koji zbog toga ovise o pomoći drugih te ne mogu samostalno svladavati nastavne sadržaje. Kroz uključivanje pomoćnika bit će im omogućeno kvalitetnije obrazovanje te usvajanje i svladavanje nastavnih sadržaja,doprinijeti njihovoj uključenosti u izvođenje nastavnog plana i programa,boljoj uspostavi socijalne interakcije s ostalim učenicima te učiteljima i nastavnicima.</t>
  </si>
  <si>
    <t>UP.03.2.1.06.0011</t>
  </si>
  <si>
    <t>Odrastanje u jednakosti, Koprivnica - ODJEK IV</t>
  </si>
  <si>
    <t>Projektom se želi odgovoriti na problem nejednakih obrazovnih mogućnosti s kojim se suočavaju učenici s teškoćama u razvoju te im je potrebna podrška u vidu pomoćnika u nastavi ili stručnog komunikacijskog posrednika čime će se u šk.god. 2021./2022.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</si>
  <si>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UP.03.2.1.06.0012</t>
  </si>
  <si>
    <t>Prilika za sve 4</t>
  </si>
  <si>
    <t>Opći cilj projekta je povećati socijalnu uključenost i integraciju učenika s teškoćama u osnovnoškolskim i srednjoškolskim odgojno-obrazovnim ustanovama na području KKŽ, dok je svrha projekta pružiti potporu uključivanju ukupno 62 učenika s teškoćama u razvoju u 13 osnovnoškolskih i 3 srednjoškolske odgojno-obrazovne ustanove kojima je osnivač KKŽ kako bi se osigurali uvjeti za poboljšanje njihovih obrazovnih postignuća, uspješniju socijalizaciju i emocionalno funkcioniranje u školskoj godini 2021./2022. Ciljna skupina u projektu je 62 učenika s teškoćama kojima će podršku pružati 57 PUN.</t>
  </si>
  <si>
    <t>UP.03.2.1.06.0013</t>
  </si>
  <si>
    <t>Osiguravanje pomoćnika učenicima s teškoćama u OŠ Grada Čakovca - V</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</si>
  <si>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potičemo pripadnost, povezanost i integraciju ciljane skupine.</t>
  </si>
  <si>
    <t>UP.03.2.1.06.0014</t>
  </si>
  <si>
    <t>Uz potporu sve je moguće, faza IV</t>
  </si>
  <si>
    <t>Unaprijediti socijalno uključivanje djece i mladih s teškoćama u razvoju u redovit sustav obrazovanja i olakšati im pristup budućem tržištu rada osiguranjem neposredne potpore za 60 učenika s teškoćama u razvoju. Želi se osigurati sveobuhvatan, interdisciplinarni pristup koji u središte stavlja potrebe učenika s teškoćama i potrebe njihove obitelji. Doprinijeti će se kvaliteti i kvantiteti integracije učenika s teškoćama unutar redovnog odgojno - obrazovnog sustava i emocionalnom funkcioniranju s tendencijom osamostaljivanja učenika u školskoj sredini i zajednici.</t>
  </si>
  <si>
    <t>UP.03.2.1.06.0015</t>
  </si>
  <si>
    <t>Prsten potpore IV</t>
  </si>
  <si>
    <t>Projekt PRSTEN POTPORE IV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s teškoćama omogućit će se postizanje boljih obrazovnih postignuća i uspješnije socijalizacije učenika te dugoročno razvoj punog potencijala i neovisnosti u odrasloj dobi.</t>
  </si>
  <si>
    <t>UP.03.2.1.06.0016</t>
  </si>
  <si>
    <t>Uz pomoćnike u nastavi do inkluzivnog obrazovanja u Primorsko-goranskoj županiji V</t>
  </si>
  <si>
    <t>Projektom se planira osigurati potpora za 98 učenika s teškoćama u razvoju, koji se obrazuju u 24 osnovne i 11 srednjih škola na području PGŽ. PGŽ i partneri-osnovne i srednje škole provest će selekciju kandidata za zapošljavanje pomoćnika u nastavi/stručnih komunikacijskih posrednika, koji će proći i program edukacije uvođenja u rad s djecom s teškoćama u razvoju. Kroz jednakost u obrazovanju, projektom će se promovirati prihvaćanje različitosti u lokalnoj zajednici te osigurati bolja obrazovna postignuća te socijalna uključenost te integracija učenika s teškoćama u razvoju u zajednicu.</t>
  </si>
  <si>
    <t>UP.03.2.1.06.0017</t>
  </si>
  <si>
    <t>Paz(IN)kluzivna škola</t>
  </si>
  <si>
    <t>Prijedlogom projekta Paz(IN)kluzivna škola želi se nastaviti dobra praksa i podrška učenicima s teškoćama u razvoju (ciljna skupina) osiguravanjem PUN/SKP u osnovnoškolskim odgojno - obrazovnim ustanovama čiji je osnivač Grad Pazin kako bi se osigurali uvjeti za još bolja obrazovna postignuća, socijalizaciju i emocionalno funkcioniranje učenika s teškoćama u razvoju i pridonijelo razvoju inkluzivnog obrazovanja. Nositelj projekta je Grad Pazin, a partner Osnovna škola Vladimira Nazora Pazin.</t>
  </si>
  <si>
    <t>UP.03.2.1.06.0018</t>
  </si>
  <si>
    <t>PONOS II - POmoćnika u Nastavi - OSigurajmo učenicima s teškoćama u razvoju II</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</si>
  <si>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</si>
  <si>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UP.03.2.1.06.0019</t>
  </si>
  <si>
    <t>Helping, faza IV. - projekt pružanja pomoći u nastavi učenicima s teškoćama u razvoju u osnovnim školama u Slavonskom Brodu</t>
  </si>
  <si>
    <t>Projektom »Helping, faza IV.«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74 učenika s teškoćama u razvoju za vrijeme njihovog obrazovanja u osnovnim školama u Slavonskom Brodu u školskoj godini 2021./2022.</t>
  </si>
  <si>
    <t>UP.03.2.1.06.0020</t>
  </si>
  <si>
    <t>S pomoćnikom mogu bolje IV</t>
  </si>
  <si>
    <t>Projektom "S pomoćnikom mogu bolje IV" pruža se potpora 227 učenika s teškoćama u razvoju u 26 osnovnoškolskih ustanova Grada Splita u svrhu socijalne uključenosti i integracije učenika s teškoćama u razvoju u nastavne programe splitskih osnovnih škola. Zapošljavanjem 197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</si>
  <si>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UP.03.2.1.06.0021</t>
  </si>
  <si>
    <t>Korak u život jednakih mogućnosti - faza IV</t>
  </si>
  <si>
    <t>Svrha projekta je pružiti pomoć i podršku za 38 učenika s teškoćama u razvoju koji su uključena u redovni sustav osnovnoškolskog obrazovanja kako bi se poboljšala njihova obrazovna postignuća, povećala socijalizacija i integracija u zajednici i školi kroz zapošljavanje 34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</si>
  <si>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UP.03.2.1.06.0022</t>
  </si>
  <si>
    <t>MOZAIK 4</t>
  </si>
  <si>
    <t>Projektom MOZAIK 4 daje se snažna podrška integraciji djece s teškoćama u razvoju u redovne odgojno-obrazovne ustanove, osiguravanjem pomoćnika u nastavi/stručno komunikacijskih posrednika koji ih će im pružati neposrednu potporu tijekom odg-obraz procesa. Ciljana skupina projekta su 105 učenika osnovnih i srednjih škola kojih je osnivač Istarska županija. PUN/SKP djeci s razvojnim teškoćama omogućuju potpunu integraciju te stvaraju preduvjete za njihovo buduće djelovanje u društvu i osposobljenost za rad.</t>
  </si>
  <si>
    <t>UP.03.2.1.06.0023</t>
  </si>
  <si>
    <t>Ravnomjerna socijalna i obrazovna inkluzija učenika s teškoćama u razvoju (RAST)</t>
  </si>
  <si>
    <t>Cilj projekta je povećanje socijalne uključenosti i integracije učenika s teškoćama u razvoju u redovne i posebne programe u osnovnoškolskim odgojno-obrazovnim ustanovama koje djeluju na području gradova-osnivača Labina, Poreča i Rovinja. Ciljna skupina projekta su osnovnoškolski učenici s teškoćama u razvoju. Glavni rezultati projekta biti će osigurana stručna podrška 56 pomoćnika u nastavi za ukupno 57 učenika s teškoćama u razvoju za školsku godinu 2021/2022.</t>
  </si>
  <si>
    <t>UP.03.2.1.06.0024</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</si>
  <si>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2021/22. zaposlit će se 65 pomoćnika za 65-ero djece. Projekt poboljšava odrastanje i kvalitetu života djece, njihovih obitelji te utječe na pozitivnu klimu u školi i zajednici.</t>
  </si>
  <si>
    <t>UP.03.2.1.06.0025</t>
  </si>
  <si>
    <t>ŠKOLA ZA SVE uz pomoćnike u nastavi IV</t>
  </si>
  <si>
    <t>Projektom će se pružati potpora obrazovanju za 67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</si>
  <si>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UP.03.2.1.06.0026</t>
  </si>
  <si>
    <t>Pomoćnici u nastavi/stručni komunikacijski posrednici kao potpora inkluzivnom obrazovanju, faza IV</t>
  </si>
  <si>
    <t>Grad Zagreb projektom „Pomoćnici u nastavi/stručni komunikacijski posrednici kao potpora inkluzivnom obrazovanju, faza IV“ nastoji učenicima s teškoćama u razvoju omogućiti postizanje boljih odgojno-obrazovnih uspjeha, uspješniju socijalizaciju, emocionalno funkcioniranje te razvoj vještina i sposobnosti, a sve u mjestu njihovog prebivališta, u primjerenim programima školovanja. Uz potporu osposobljenih pomoćnika u nastavi i stručnih komunikacijskih posrednika učenicima se osigurava pravo na kvalitetno obrazovanje te ih se priprema za samostalno sudjelovanje u društvu i na tržištu rada.</t>
  </si>
  <si>
    <t>UP.03.2.1.06.0027</t>
  </si>
  <si>
    <t>Rukom pod ruku - faza IV</t>
  </si>
  <si>
    <t>Projektom „Rukom pod ruku - faza IV“ pružiti će se podrška za 90 učenika s teškoćama u razvoju s ciljem njihovog uključivanja u redovni sustav odgoja i obrazovanja u svih devet osnovnih škola na području grada Siska. Škole – partneri provesti će selekciju za 80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</si>
  <si>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UP.03.2.1.06.0028</t>
  </si>
  <si>
    <t>Pomozimo jedni drugima IV</t>
  </si>
  <si>
    <t>Problem-Veliki broj djece s poteškoćama u razvoju kojima je potrebna stručna pomoć PUN.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</si>
  <si>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UP.03.2.1.06.0029</t>
  </si>
  <si>
    <t>OSIgurajmo im JEdnaKost 5</t>
  </si>
  <si>
    <t>Projekt rješava inkluziju osječkih učenika s teškoćama u razvoju i poboljšava njihova postignuća. Pruža stručnu pomoć za 109 učenika s teškoćama - unutar 19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</si>
  <si>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UP.03.2.1.06.0030</t>
  </si>
  <si>
    <t>Zajedno do znanja 3</t>
  </si>
  <si>
    <t>Projektom ZAJEDNO DO ZNANJA 3 omogućava se potrebna podrška za sudjelovanje u redovnom programu odgojno-obrazovnih ustanova za učenike sa teškoćama u razvoju osiguravanjem stručne pomoći pomoćnika u nastavi/stručno komunikacijskih posrednika tijekom nastavne godine 2021./2022. Ciljna skupina projekta su 104 učenika/ca osnovnih i Škole za odgoj i obrazovanje kojima je osnivač Grad Pula. Projektom se stvaraju preduvjeti za inkluzivno obrazovanje, poboljšanje obrazovnih postignuća i uspješniju socijalizaciju učenika s teškoćama u razvoju.</t>
  </si>
  <si>
    <t>UP.03.2.1.06.0031</t>
  </si>
  <si>
    <t>Projekt RInkluzija pridonosi socijalnoj uključenosti i integraciji učenika s teškoćama u razvoju (TUR) zapošljavanjem 63 educirana pomoćnika u nastavi (PUN) u 20 redovnih škola i 2 posebne odgojno-obrazovne ustanove kojima je osnivač Grad Rijeka. PUN-ovi će pružati podršku 73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</si>
  <si>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UP.03.2.1.06.0032</t>
  </si>
  <si>
    <t>Zajedno do znanja, uz više elana III</t>
  </si>
  <si>
    <t>Projektom „Zajedno do znanja uz više elana III“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</si>
  <si>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UP.03.2.1.06.0033</t>
  </si>
  <si>
    <t>Učenici s teškoćama u razvoju predstavljaju posebno ranjivu skupinu djece. Recentna istraživanja ukazuju na važnost inkluzivnog obrazovanja. Cilj je osigurati pomoć za 9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</si>
  <si>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UP.03.2.1.06.0034</t>
  </si>
  <si>
    <t>Učimo zajedno 5</t>
  </si>
  <si>
    <t>Umreženim partnerstvom 51 dionika sa područja Osječko-baranjske županije u provedbi socijalne inkluzije i integracije učenika s teškoćama u razvoju osiguravaju se uvjeti za poboljšanje obrazovnih postignuća, uspješniju socijalizaciju i emocionalno funkcioniranje 154 učenika s teškoćama u razvoju s osiguranom ciljanom stručnom podrškom 154 pomoćnika u nastavi te će se time povećati socijalna uključenost i integracija u redovit sustav obrazovanja na vrijeme od 1 nastavne godine.</t>
  </si>
  <si>
    <t>UP.03.2.1.06.0035</t>
  </si>
  <si>
    <t>Obrazujmo se zajedno V</t>
  </si>
  <si>
    <t>Projektom će biti osigurano da u školskoj godini 2021./2022. pomoćnici u nastavi i stručni komunikacijski posrednik pružaju potporu uključivanju učenika s teškoćama (koji su ciljna skupina projekta, oko 55 učenika) u OS i SŠ na području Požeško-slavonske županije, kako bi se osigurali uvjeti za poboljšanje njihovih obrazovnih postignuća, uspješniju socijalizaciju i emocionalno funkcioniranje.</t>
  </si>
  <si>
    <t>UP.03.2.1.06.0036</t>
  </si>
  <si>
    <t>Škole jednakih mogućnosti u Međimurskoj županiji u školskoj godini 2021./2022.</t>
  </si>
  <si>
    <t>Projektom ŠKOLE JEDNAKIH MOGUĆNOSTI Međimurska će županija unaprijediti sustav neposredne podrške učenicima s teškoćama u razvoju u školskoj godini 2021./2022 i time riješiti problem nedostatka potpore učenicima s teškoćama u Međimurskoj županiji koji ne mogu samostalno funkcionirati bez podrške pomoćnika u nastavi. Projektom ćemo osigurati podršku za ukupno 60 učenika s teškoćama te tako poboljšati njihova obrazovna postignuća i emocionalno funkcioniranje te postići njihovu uspješnu socijalizaciju.</t>
  </si>
  <si>
    <t>UP.03.2.1.06.0037</t>
  </si>
  <si>
    <t>Inkluzija korak bliže društvu bez prepreka faza II</t>
  </si>
  <si>
    <t>Projektom "Inkluzija korak bliže društvu bez prepreka faza II." u 12 mjeseci provedbe projekta za 97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</si>
  <si>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UP.03.2.1.06.0038</t>
  </si>
  <si>
    <t>Baltazar 5</t>
  </si>
  <si>
    <t>Projektom Baltazar 5 će se u 26 OŠ i 6 SŠ u redovitom sustavu obrazovanja Krapinsko-zagorske županije osigurati podrška za 88 učenika s teškoćama u razvoju kroz zapošljavanje sveukupno 80 pomoćnika u nastavi i stručnih komunikacijski posrednika. Kroz provedbu projektnih aktivnosti stvorit će se preduvjeti za lakše uključivanje učenika s teškoćama u razvoju u okolinu, lakše svladavanje nastavnog procesa, socijalizaciju i razvoj.</t>
  </si>
  <si>
    <t>UP.03.2.1.06.0039</t>
  </si>
  <si>
    <t>Problem koji se želi riješiti ovim projektom je nedostatna potpora uključivanju učenika s teškoćama u razvoju u osnovnoškolskim odgojnoobrazovnim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 Obavljanje poslova vezanih uz promidžbu i administraciju projekta.</t>
  </si>
  <si>
    <t>UP.03.2.1.06.0040</t>
  </si>
  <si>
    <t>MI MOŽEMO</t>
  </si>
  <si>
    <t>UP.03.2.1.06.0041</t>
  </si>
  <si>
    <t>S osmijehom u školu 4</t>
  </si>
  <si>
    <t>S OSMIJEHOM U ŠKOLU 4 - 29 škola u Brodsko-posavskoj županiji za 73 učenika s teškoćama u razvoju - inkulzivno obrazovanje, uspješnija socijalizacija i emocionalno funkcioniranje za samostalan život i rad.</t>
  </si>
  <si>
    <t>UP.03.2.1.06.0042</t>
  </si>
  <si>
    <t>Učimo zajedno IV</t>
  </si>
  <si>
    <t>Kroz jednogodišnju provedbu projekta za 270 učenika s teškoćama, integrirana u odgojno-obrazovni proces u 68 školskih ustanova Splitskodalmatinske županije, osigurava se neposredna podrška primjerenom obrazovanju potporom 250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</si>
  <si>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UP.03.2.1.06.0043</t>
  </si>
  <si>
    <t>Nositelj projekta je Virovitičko-podravska županija sa 19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50 učenika s teškoćama u razvoju uključenih u osnovnoškolske i srednjoškolske OU VPŽ.</t>
  </si>
  <si>
    <t>UP.03.2.1.06.0044</t>
  </si>
  <si>
    <t>Osnovni cilj projekta je učenicima s teškoćama koji pohađaju OŠ i SŠ kojima je Karlovačka županija osnivač, putem podrške PUN i SKP, osigurati uvjete za kvalitetno obrazovanje i uspješniju socijalizaciju. Škole partneri će nakon selekcije i osposobljavanja zaključiti ugovore o radu s PUN i SKP koji će tijekom provedbe projekta u razdoblju nastavne godine 2021/22 pružati podršku za 50 učenika koji imaju znatne razvojne teškoće u socijalizaciji i usvajanju nastavnog programa vodeći računa o razvoju samostalnosti učenika. Pomoćnici imaju podršku u radu od koordinatora škole - stručnog suradnika.</t>
  </si>
  <si>
    <t>UP.03.2.1.06.0045</t>
  </si>
  <si>
    <t>Vjetar u leđa - faza IV</t>
  </si>
  <si>
    <t>Osnovni cilj projekta je osigurat socijalnu uključenost i integraciju učenika s teškoćama u razvoju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55 pomoćnika u nastavi koji će raditi s ukupno 60 djece u 5 osnovnih škola.</t>
  </si>
  <si>
    <t>UP.03.2.1.06.0046</t>
  </si>
  <si>
    <t>S osmijehom u školu - pomoćnici u nastavi makarskih školaraca</t>
  </si>
  <si>
    <t>S ciljem povećanja socijalne uključenosti i integracije učenika s teškoćama u razvoju u dvije makarske osnovne škole u Makarskoj projektom će se osigurati 18 pomoćnika u nastavi za 24 učenika s teškoćama u razvoju, kako bi se osigurali uvjeti za poboljšanje njihovih obrazovnih postignuća,uspješniju socijalizaciju i emocionalno funkcioniranje.</t>
  </si>
  <si>
    <t>UP.03.2.1.06.0047</t>
  </si>
  <si>
    <t>Projekt doprinosi promicanju načela dobrog upravljanja uključujući suradnju s civilnim društvom transparentnom provedbom natječaja za zapošljavanje, javne nabave, poštivanja zakonskih procedura, poštivanju zadanih rokova. Također omogućuje uključivanje djece s teškoćama u razvoju u društvo te doprinosi osobnom, društvenom i profesionalnom razvoju istih. Suradnjom civilnog društva sa školama i regionalnom upravom jača se zajedništvo.</t>
  </si>
  <si>
    <t>UP.03.2.1.06.0048</t>
  </si>
  <si>
    <t>Obrazovanje jednakih mogućnosti II</t>
  </si>
  <si>
    <t>Projektom će se pružiti potpora uključivanju 42 učenika s teškoćama u razvoju, u deset osnovnih škola i tri srednje škole kojima je osnivač LSŽ, angažiranjem 42 pomoćnika u nastavi/stručnih komunikacijskih posrednika, kako bi se osigurali uvjeti za poboljšanje obrazovnih postignuća, uspješniju socijalizaciju i emocionalno funkcioniranje učenika s teškoćama. Ciljna skupina projekta su 42 učenika s teškoćama u razvoju uključenih u osnovnoškolske ili srednjoškolske programe u osnovnoškolskim i srednjoškolskim odgojno-obrazovnim ustanovama kojima je LSŽ osnivač.</t>
  </si>
  <si>
    <t>UP.03.2.1.06.0049</t>
  </si>
  <si>
    <t>Škola PUNa znanja</t>
  </si>
  <si>
    <t>Grad Umag-Umago</t>
  </si>
  <si>
    <t>Pružiti podršku obrazovanju i socijalizaciji učenika s teškoćama u razvoju u redovitom programu obrazovanja kroz rad pomoćnika u nastavi/stručnih komunikacijskih posrednika cilj je projekta Škola PUNa znanja koji će se provoditi u Umagu u šk.god. 2021/2022. Projekt će uključiti 15 učenika OŠ Marije i Line i 4 učenika TOŠ Galileo Galilei koji će zahvaljujući pomoći ukupno 18 pomoćnika u nastavi/stručnih komunikacijskih posrednika postići bolji uspjeh u školi, lakše će se socijalizirati, emocionalno osnažiti i razviti niz vještina koje ih osposobljavaju za samostalni život.</t>
  </si>
  <si>
    <t>UP.03.2.1.06.0050</t>
  </si>
  <si>
    <t>Pomoćnici u nastavi u osnovnim školama Grada Dubrovnika - faza IV</t>
  </si>
  <si>
    <t>Cilj ovog projekta je pružanje potpore uključivanju, uz podršku 49 pomoćnika u nastavi, 54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</si>
  <si>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UP.03.2.1.06.0051</t>
  </si>
  <si>
    <t>Zajedno možemo sve! - 5</t>
  </si>
  <si>
    <t>Cilj projekta je osigurati pomoćnike u nastavi tijekom školske godine 2021./2022. za učenike s teškoćama sukladno potrebama škola partnera na području Dubrovačko - neretvanske županije te na taj način poticati inkluzivno obrazovanje, povećati mogućnost ravnopravnog sudjelovanja u svim oblicima obrazovnog procesa te doprinijeti njihovoj boljoj socijalizaciji. Škole-partneri zaključit će ugovore o radu s pomoćnicima koji će tijekom provedbe projekta za 91 učenika s teškoćama pružati pomoć pri svladavanju nastavnog programa te podršku pri ostvarivanju njihovih punih potencijala.</t>
  </si>
  <si>
    <t>UP.03.2.1.06.0052</t>
  </si>
  <si>
    <t>Osiguravanje pomoćnika u nastavi učenicima s teškoćama u razvoju u Vinkovcima III</t>
  </si>
  <si>
    <t>Projektom "Osiguravanje pomoćnika u nastavi djeci s teškoćama u razvoju u Vinkovcima III" osigurat će se kvalitetna integracija 49 učenika s teškoćama u redoviti odgojno-obrazovni sustav kroz program edukacije i rad pomoćnika u nastavi, te stručnih komunikacijskih posrednika kroz jednu nastavnu godinu u sedam osnovnih i jednu srednju školu na području grada Vinkovaca.</t>
  </si>
  <si>
    <t>UP.03.2.1.07.0001</t>
  </si>
  <si>
    <t>Osiguravanje pomoćnika u nastavi i stručnih komunikacijskih posrednika učenicima s teškoćama u razvoju u osnovnoškolskim i srednjoškolskim odgojno-obrazovnim ustanovama - faza V</t>
  </si>
  <si>
    <t>Pomoćnici u nastavi 4</t>
  </si>
  <si>
    <t>Projektom „Pomoćnici u nastavi 4“ doprinijeti će se rješavanju problema jedne ciljne skupine, 50 učenika s teškoćama u razvoju. Cilj ovog projekta je osigurati podršku učenicima s teškoćama u razvoju za kvalitetno uključivanje u redovni odgojno-obrazovni sustav kroz uvođenje educiranih PUN/SKP. Projektom je obuhvaćeno 9 osnovnih škola na području Grada Šibenika. Trajanje projekta je 12 mjeseci.</t>
  </si>
  <si>
    <t>UP.03.2.1.07.0002</t>
  </si>
  <si>
    <t>Iskrice 3</t>
  </si>
  <si>
    <t>UP.03.2.1.07.0003</t>
  </si>
  <si>
    <t>Paz(in)kluzivna škola 2</t>
  </si>
  <si>
    <t>Projektom "Paz(IN)kluzivna škola 2" nastaviti će se dobra praksa pružanja podrške osnovnoškolskim učenicima s teškoćama u razvoju (ciljana skupina) kroz osiguranje 19 PUN/SKP u osnovnoškolskim ustanovama Grada Pazina kako bi se osigurali uvjeti za još bolja obrazovna postignuća, socijalizaciju i emocionalno funkcioniranje učenika s TUR. Projektom ćemo postaviti temelje za osiguranje jednakih mogućnosti za svu djecu te će se povećati socijalna isključivost djece s TUR. Nositelj projekta je Grad Pazin, a partner je Osnovna škola Vladimira Nazora Pazin koja broji 1284 učenika.</t>
  </si>
  <si>
    <t>UP.03.2.1.07.0004</t>
  </si>
  <si>
    <t>Osiguravanje pomoćnika u nastavi učenicima s teškoćama u razvoju u Vinkovcima 2022/23</t>
  </si>
  <si>
    <t>Projektom "Osiguravanje pomoćnika u nastavi djeci s teškoćama u razvoju u Vinkovcima 2022/23" osigurat će se kvalitetna integracija 53 učenika s teškoćama u redoviti odgojno-obrazovni sustav kroz program edukacije i rad pomoćnika u nastavi, te stručnih komunikacijskih posrednika kroz jednu nastavnu godinu u sedam osnovnih i jednu srednju školu na području grada Vinkovaca.</t>
  </si>
  <si>
    <t>UP.03.2.1.07.0005</t>
  </si>
  <si>
    <t>Helping, faza V - projekt pružanja pomoći u nastavi učenicima s teškoćama u razvoju u osnovnim školama u Slavonskom Brodu</t>
  </si>
  <si>
    <t>Projektom »Helping, faza 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81 učenika s teškoćama u razvoju za vrijeme njihovog obrazovanja u osnovnim školama u Slavonskom Brodu u školskoj godini 2022./2023.</t>
  </si>
  <si>
    <t>UP.03.2.1.07.0006</t>
  </si>
  <si>
    <t>Prilika za sve 5</t>
  </si>
  <si>
    <t>Opći cilj projekta je povećanje socijalne uključenosti i integracije učenika s teškoćama u razvoju u osnovnoškolskim i srednjoškolskim odgojno-obrazovnim ustanovama kojima je KKŽ osnivač, dok je svrha projekta pružiti potporu uključivanju 59 učenika s teškoćama u razvoju u 11 OŠ i 5 SŠ odg-obr. ustanova kojima je osnivač KKŽ kako bi se osigurali uvjeti za poboljšanje njihovih obrazovnih postignuća, uspješniju socijalizaciju i emocionalno funkcioniranje u školskoj godini 2022./2023. Ciljna skupina u projektu je 59 učenika s teškoćama kojima će podršku pružati 57 PUN.</t>
  </si>
  <si>
    <t>UP.03.2.1.07.0007</t>
  </si>
  <si>
    <t>Odrastanje u jednakosti, Koprivnica - ODJEK V</t>
  </si>
  <si>
    <t>Projektom se želi odgovoriti na problem nejednakih mogućnosti s kojim se suočavaju učenici s teškoćama u razvoju te im je potrebna podrška u vidu pomoćnika u nastavi ili stručnog komunikacijskog posrednika čime će se u šk.god. 2022./2023.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</si>
  <si>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UP.03.2.1.07.0008</t>
  </si>
  <si>
    <t>Kutina - grad inkluzivnog obrazovanja II</t>
  </si>
  <si>
    <t>Projekt će povećati socijalnu uključenost i integraciju te osiguravanje uvjeta za poboljšanje obrazovnih postignuća, uspješnu socijalizaciju i emocionalno funkcioniranje za 34 učenika s teškoćama u razvoju kroz pružanje potpore od strane 34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</si>
  <si>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UP.03.2.1.07.0009</t>
  </si>
  <si>
    <t>Ravnomjerna socijalna i obrazovna inkluzija učenika s teškoćama u razvoju II (RAST II)</t>
  </si>
  <si>
    <t>Cilj projekta je povećanje socijalne uključenosti i integracije učenika s teškoćama u razvoju u redovne i posebne programe u osnovnoškolskim odgojno-obrazovnim ustanovama koje djeluju na području Grada Labina. Ciljna skupina projekta su osnovnoškolski učenici s teškoćama u razvoju. Glavni rezultati projekta biti će osigurana stručna podrška 17 pomoćnika u nastavi za ukupno 17 učenika s teškoćama u razvoju za školsku godinu 2022/2023.</t>
  </si>
  <si>
    <t>UP.03.2.1.07.0010</t>
  </si>
  <si>
    <t>Znanje za sve V</t>
  </si>
  <si>
    <t>Projektom ZNANJE ZA SVE V osigurava se podrška učenicima s teškoćama u razvoju u OŠ Vladimira Nazora i OŠ Zvonka Cara u Crikvenici u školskoj godini 2022./23. kroz rad educiranih pomoćnika u nastavi. Kroz rad pomoćnika u nastavi, 12 učenika s teškoćama u razvoju će tijekom sljedeće školske godine poboljšati svoj školski uspjeh, unaprijediti vještine i poboljšati socijalizaciju. Novozaposleni pomoćnici u nastavi će kroz program stručne edukacije steći potrebna znanja i vještine za uspješan rad s učenicima s teškoćama u razvoju.</t>
  </si>
  <si>
    <t>UP.03.2.1.07.0011</t>
  </si>
  <si>
    <t>Uz potporu sve je moguće, faza V</t>
  </si>
  <si>
    <t>Projektom se želi osigurati sveobuhvatan, interdisciplinarni pristup koji u središte stavlja potrebe učenika s teškoćama i potrebe njihove obitelji. Doprinijet će se kvaliteti i kvantiteti integracije za 59 učenika s teškoćama u razvoju unutar redovnog odgojno - obrazovnog sustava kao i emocionalnom funkcioniranju s tendencijom osamostaljivanja učenika u školskoj sredini i zajednici.</t>
  </si>
  <si>
    <t>UP.03.2.1.07.0012</t>
  </si>
  <si>
    <t>Projektom "Sinergijom do uspješnije zajednice" osigurat će se suradničko podučavanje za 51 učenika s teškoćama u razvoju u 5 osnovnih škola u Bjelovaru pri čemu će se zaposliti 44 pomoćnika u nastavi za razdoblje 2022./2023. Inkluzivnim obrazovanjem pridonijet će se jačanju osjećaja pripadnosti i samopoštovanja kod učenika s teškoćama u razvoju, olakšavanju procesa učenja te razvoja empatije kod drugih učenika, prihvaćanja i poštivanja individualnih razlika.</t>
  </si>
  <si>
    <t>UP.03.2.1.07.0013</t>
  </si>
  <si>
    <t>Učenici s teškoćama u razvoju predstavljaju posebno ranjivu skupinu djece. Recentna istraživanja ukazuju na važnost inkluzivnog obrazovanja. Cilj je osigurati pomoć za 10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</si>
  <si>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UP.03.2.1.07.0014</t>
  </si>
  <si>
    <t>Škola PUNa mogućnosti 6</t>
  </si>
  <si>
    <t>Svrha ovog Projekta je pružiti podršku uključivanju 121 učenika/ce s TUR u osnovne škole Grada Zadra tijekom školske 2022./2023. godine, čime će se izravno doprinijeti povećanju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</si>
  <si>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UP.03.2.1.07.0015</t>
  </si>
  <si>
    <t>Znati je fora</t>
  </si>
  <si>
    <t>Cilj projekta „Znati je fora“ je osigurati uslugu pomoćnika u nastavi kako bi se povećala socijalna uključenost i integracija Vukovarskih učenika s teškoćama u razvoju u osnovnoškolskim odgojno-obrazovnim ustanovama. Ciljna skupina ovog projekta su Vukovarski učenici s teškoćama u razvoju. Projektom će se osigurati 34 pomoćnika u nastavi za 41 učenika s teškoćama u razvoju.</t>
  </si>
  <si>
    <t>UP.03.2.1.07.0016</t>
  </si>
  <si>
    <t>PUNa torba zajedništva</t>
  </si>
  <si>
    <t>Projekt „PUNa torba zajedništva“ usmjeren je na nastavak uspješne provedbe i dobre prakse podrške učenicima s teškoćama u razvoju u osnovnoškolskim odgojno-obrazovnim ustanovama. Cilj projekta je povećanje socijalne uključenosti i integracije učenika s teškoćama u razvoju u redovne i posebne programe u osnovnoškolskim odgojno-obrazovnim ustanovama koje djeluju na području gradova osnivača Poreča i Rovinja. Projekt će doprinijeti osiguranju stručne podrške 45 pomoćnika u nastavi za ukupno 45 učenika s teškoćama u razvoju za školsku godinu 2022./2023.</t>
  </si>
  <si>
    <t>UP.03.2.1.07.0017</t>
  </si>
  <si>
    <t>Škole jednakih mogućnosti u Međimurskoj županiji u školskoj godini 2022./2023.</t>
  </si>
  <si>
    <t>Projektom ŠKOLE JEDNAKIH MOGUĆNOSTI Međimurska će županija nastaviti unaprijeđivati sustav neposredne podrške učenicima s teškoćama u razvoju u školskoj godini 2022./2023. i time riješiti problem nedostatka potpore učenicima s teškoćama u razvoju u Međimurskoj županiji koji ne mogu samostalno funkcionirati bez podrške pomoćnika u nastavi. Projektom će se osigurati podršku za ukupno 65 učenika s teškoćama u razvoju te tako poboljšati njihova obrazovna postignuća, emocionalno funkcioniranje i uključenost te postići njihovu uspješnu socijalizaciju.</t>
  </si>
  <si>
    <t>UP.03.2.1.07.0018</t>
  </si>
  <si>
    <t>Zajedno možemo</t>
  </si>
  <si>
    <t>Projekt kroz osiguravanje pomoćnika u nastavi i stručnih komunikacijskih posrednika učenicima s teškoćama u razvoju olakšava sudjelovanje u socijalnim i odgojno-obrazovnim procesima, doprinosi poboljšanju njihovih obrazovnih postignuća, uspješnijoj socijalizaciji i emocionalnom funkcioniranju, s ciljem ostvarivanja napretka u razvoju njihovih vještina i sposobnosti te osposobljavanjem za samostalni rad i život.</t>
  </si>
  <si>
    <t>UP.03.2.1.07.0019</t>
  </si>
  <si>
    <t>S pomoćnikom mogu bolje V</t>
  </si>
  <si>
    <t>Projektom "S pomoćnikom mogu bolje V" osigurava se potpora za 256 učenika s teškoćama u razvoju u 29 osnovnoškolskih ustanova Grada Splita u svrhu socijalne uključenosti i integracije učenika s teškoćama u razvoju u nastavne programe splitskih osnovnih škola. Zapošljavanjem 238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</si>
  <si>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UP.03.2.1.07.0020</t>
  </si>
  <si>
    <t xml:space="preserve">Projektom Znanje svima omogućena je socijalna uključenost i integracija 31. učenika s teškoćama u razvoju u proces odgoja i obrazovanja uz potporu stručno osposobljenih pomoćnika u nastavi. Na ovaj način učenicima će biti pružene jednake mogućnosti obrazovanja čime se omogućuje njihovo daljnje aktivno sudjelovanje u društvu. </t>
  </si>
  <si>
    <t>UP.03.2.1.07.0021</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</si>
  <si>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2022/23. zaposlit će se 65 pomoćnika za 65-ero djece. Projekt poboljšava odrastanje i kvalitetu života djece, njihovih obitelji te utječe na pozitivnu klimu u školi i zajednici.</t>
  </si>
  <si>
    <t>UP.03.2.1.07.0022</t>
  </si>
  <si>
    <t>Uz pomoćnike u nastavi do inkluzivnog obrazovanja u Primorsko-goranskoj županiji VI</t>
  </si>
  <si>
    <t>Projektom se planira osigurati potpora za 120 učenika s teškoćama u razvoju, koji se obrazuju u 26 OŠ,7 SŠ i 1 glazbenoj školi na području PGŽ.Županija i partneri-osnovne i srednje škole provest će selekciju kandidata za zapošljavanje pomoćnika u nastavi i stručnih komunikacijskih posrednika,koji će proći i program edukacije uvođenja u rad s djecom s teškoćama u razvoju.Kroz jednakost u obrazovanju, projektom će se promovirati prihvaćanje različitosti u lokalnoj zajednici te osigurati bolja obrazovna postignuća te socijalna uključenost te integracija učenika s teškoćama u razvoju u zajednicu.</t>
  </si>
  <si>
    <t>UP.03.2.1.07.0023</t>
  </si>
  <si>
    <t>OSIgurajmo im JEdnaKost 6</t>
  </si>
  <si>
    <t>Projekt rješava inkluziju osječkih učenika s teškoćama u razvoju i poboljšava njihova postignuća. Pruža stručnu pomoć za 112 učenika s teškoćama - unutar 17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</si>
  <si>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UP.03.2.1.07.0024</t>
  </si>
  <si>
    <t>Škola PUNa znanja 2022./2023.</t>
  </si>
  <si>
    <t>Cilj projekta Škola PUNa znanja 2022./2023. je pružiti podršku obrazovanju i socijalizaciji učenika s teškoćama u razvoju u redovitom programu obrazovanja kroz rad pomoćnika u nastavi/stručnih komunikacijskih posrednika. Projekt će uključiti 15 učenika OŠ Marije i Line i 7 učenika TOŠ Galileo Galilei koji će zahvaljujući pomoći ukupno 22 pomoćnika u nastavi/stručnih komunikacijskih posrednika postići bolji uspjeh u školi, lakše će se socijalizirati, emocionalno osnažiti i razviti niz vještina koje ih osposobljavaju za samostalni život.</t>
  </si>
  <si>
    <t>UP.03.2.1.07.0025</t>
  </si>
  <si>
    <t>Nositelj projekta je Virovitičko-podravska županija sa 15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48 učenika s teškoćama u razvoju uključenih u osnovnoškolske i srednjoškolske OU VPŽ.</t>
  </si>
  <si>
    <t>UP.03.2.1.07.0026</t>
  </si>
  <si>
    <t>Obrazujmo se zajedno VI</t>
  </si>
  <si>
    <t>Projektom će biti osigurano da u školskoj godini 2022./2023. pomoćnici u nastavi i stručni komunikacijski posrednik pružaju potporu uključivanju učenika s teškoćama (koji su ciljna skupina projekta, 65 učenika) u OS i SŠ na području Požeško-slavonske županije, kako bi se osigurali uvjeti za poboljšanje njihovih obrazovnih postignuća, uspješniju socijalizaciju i emocionalno funkcioniranje.</t>
  </si>
  <si>
    <t>UP.03.2.1.07.0027</t>
  </si>
  <si>
    <t>RInkluzija - Riječki model podrške učenicima s teškoćama</t>
  </si>
  <si>
    <t>Projekt RInkluzija pridonosi socijalnoj uključenosti i integraciji učenika s teškoćama u razvoju (TUR) zapošljavanjem 63 educirana pomoćnika u nastavi (PUN) u 22 redovne škole i 2 posebne odgojno-obrazovne ustanove kojima je osnivač Grad Rijeka. PUN-ovi će pružati podršku 70 učenika s TUR u odgojno-obrazovnom procesu čime će se osigurati uvjeti za poboljšanje njihovih obrazovnih postignuća, uspješnu socijalizaciju i emocionalno funkcioniranje. Također, ovaj projekt doprinosi široj viziji formiranja Centra potpore učenicima s TUR na području PGŽ-a.</t>
  </si>
  <si>
    <t>UP.03.2.1.07.0028</t>
  </si>
  <si>
    <t>Osiguravanje pomoćnika učenicima s teškoćama u OŠ Grada Čakovca - VI</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</si>
  <si>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PUN i stručnih komunikacijskih posrednika, škola i koordinatora u obrazovni proces, potičemo pripadnost, povezanost i integraciju ciljane skupine.</t>
  </si>
  <si>
    <t>UP.03.2.1.07.0029</t>
  </si>
  <si>
    <t>S osmijehom u školu - pomoćnici u nastavi makarskih školaraca - faza V</t>
  </si>
  <si>
    <t>Projektom "S osmijehom u školu" - pomoćnici u nastavi makarskih školaraca - faza V - zaposlit će se 19 pomoćnika u nastavi s ciljem povećanja socijalne uključenosti i integracije 25 učenika s teškoćama u razvoju u dvije makarske osnovne škole u Makarskoj kako bi se osigurali uvjeti za poboljšanje njihovih obrazovnih postignuća, uspješniju socijalizaciju i emocionalno funkcioniranje.</t>
  </si>
  <si>
    <t>UP.03.2.1.07.0030</t>
  </si>
  <si>
    <t>PETICA ZA DVOJE - Pomoć - Edukacija - Tim - Integracija - Ciljanost - Afirmacija ZA DVOJE - VI. faza</t>
  </si>
  <si>
    <t>Ciljna skupina projekta su učenici s teškoćama koji ovise o pomoći drugih te ne mogu samostalno svladavati nastavne sadržaje. Kroz uključivanje pomoćnika biti će im omogućeno kvalitetnije obrazovanje te usvajanje i svladavanje nastavnih sadržaja,doprinijet će se njihovoj uključenosti u izvođenje nastavnog plana i programa,boljoj uspostavi socijalne interakcije s ostalim učenicima te učiteljima i nastavnicima.</t>
  </si>
  <si>
    <t>UP.03.2.1.07.0031</t>
  </si>
  <si>
    <t>Korak uz korak, faza V</t>
  </si>
  <si>
    <t>Problem koji se želi riješiti ovim projektom je nedostatna potpora uključivanju učenika s teškoćama u razvoju u osnovnoškolskim odgojno 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učenicima,obavljanje poslova vezanih uz promidžbu i administraciju projekta.</t>
  </si>
  <si>
    <t>UP.03.2.1.07.0032</t>
  </si>
  <si>
    <t>Vjetar u leđa - faza V</t>
  </si>
  <si>
    <t>Osnovni cilj projekta je povećanje socijalne uključenosti i integracije učenika s teškoćama u razvoju u osnovnoškolskim ustanovama Grada Samobora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60 pomoćnika u nastavi koji će raditi s ukupno 65 djece u 5 osnovnih škola.</t>
  </si>
  <si>
    <t>UP.03.2.1.07.0033</t>
  </si>
  <si>
    <t>Osnovni cilj projekta je učenicima s teškoćama koji pohađaju OŠ i SŠ kojima je Karlovačka županija osnivač, putem podrške PUN, osigurati uvjete za kvalitetno obrazovanje i uspješniju socijalizaciju. Škole partneri će nakon selekcije i osposobljavanja zaključiti ugovore o radu s PUN koji će tijekom provedbe projekta u razdoblju nastavne godine 22/23 pružati podršku za 47 učenika koji imaju znatne razvojne teškoće u socijalizaciji i usvajanju nastavnog programa vodeći računa o razvoju samostalnosti učenika. Pomoćnici imaju podršku u radu od koordinatora škole - stručnog suradnika.</t>
  </si>
  <si>
    <t>UP.03.2.1.07.0034</t>
  </si>
  <si>
    <t>Korak u život jednakih mogućnosti - faza V</t>
  </si>
  <si>
    <t>Svrha projekta je pružiti pomoć i podršku za 39 učenika s teškoćama u razvoju koji su uključeni u redovni sustav osnovnoškolskog obrazovanja kako bi se poboljšala njihova obrazovna postignuća, povećala socijalizacija i integracija u zajednici i školi kroz zapošljavanje 35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</si>
  <si>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UP.03.2.1.07.0035</t>
  </si>
  <si>
    <t>Inkluzija korak bliže društvu bez prepreka faza III</t>
  </si>
  <si>
    <t>Projektom "Inkluzija korak bliže društvu bez prepreka faza III." u 12 mjeseci provedbe projekta za 100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</si>
  <si>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UP.03.2.1.07.0036</t>
  </si>
  <si>
    <t>Projektni prijedlog „Učimo zajedno“ traje 12 mjeseci, a ima za cilj povećanje socijalne uključenosti i integracije 148 učenika s teškoćama u razvoju u osnovnoškolskim i srednjoškolskim odgojno-obrazovnim ustanovama kroz pružanje podrške obrazovanju učenika s teškoćama u razvoju kroz 142 pomoćnika u nastavi/stručnog komunikacijskog posrednika za ciljnu skupinu, učenike s teškoćama u razvoju, za školsku godinu 2022./2023.</t>
  </si>
  <si>
    <t>UP.03.2.1.07.0037</t>
  </si>
  <si>
    <t>Prsten potpore V</t>
  </si>
  <si>
    <t>Projekt Prsten potpore 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omogućit će se postizanje boljih obrazovnih postignuća i uspješnije socijalizacije učenika s teškoćama te dugoročno razvoj njihovog punog potencijala i neovisnosti u odrasloj dobi.</t>
  </si>
  <si>
    <t>UP.03.2.1.07.0038</t>
  </si>
  <si>
    <t>Pomoćnici u nastavi/stručni komunikacijski posrednici kao potpora inkluzivnom obrazovanju, faza V</t>
  </si>
  <si>
    <t xml:space="preserve">Projektom „Pomoćnici u nastavi/stručni komunikacijski posrednici kao potpora inkluzivnom obrazovanju, faza V.“, Grad Zagreb nastoji učenicima s teškoćama u razvoju omogućiti postizanje boljih odgojno-obrazovnih uspjeha, uspješniju socijalizaciju, emocionalno funkcioniranje te razvoj vještina i sposobnosti, a sve u mjestu njihovog prebivališta, u primjerenim programima školovanja. Učenicima se osigurava pravo na kvalitetno obrazovanje te ih se priprema za samostalno sudjelovanje u društvu i na tržištu rada uz podršku osposobljenih pomoćnika u nastavi i stručnih komunikacijskih posrednika. </t>
  </si>
  <si>
    <t>UP.03.2.1.07.0039</t>
  </si>
  <si>
    <t>Korak prema jednakosti 3</t>
  </si>
  <si>
    <t>Projekt će doprinijeti jačanju socijalne uključenosti i integracije u odgojno-obrazovne procese za 22 učenika s teškoćama s područja Gospića, osiguravanjem uvjeta za poboljšanje njihovih obrazovnih postignuća, uspješniju socijalizaciju i emocionalno funkcioniranje. Aktivnosti promidžbe i vidljivosti su usmjerene na diseminaciju informacija o projektu.</t>
  </si>
  <si>
    <t>UP.03.2.1.07.0040</t>
  </si>
  <si>
    <t>Zajedno do znanja 4</t>
  </si>
  <si>
    <t>Projektom ZAJEDNO DO ZNANJA 4 omogućava se potrebna podrška za sudjelovanje u programima odgojno-obrazovnih ustanova učenicima s teškoćama u razvoju, osiguravanjem stručne pomoći PUN/SKP, tijekom nastavne godine 2022./2023. Cilj projekta je pružiti potporu uključivanju učenika s teškoćama u odgojno-obrazovne ustanove osnivača Grada Pule, kako bi osigurali uvjete za poboljšanje obrazovnih postignuća, uspješniju socijalizaciju i emocionalno funkcioniranje. Ciljna skupina je 128 učenika kojima je osigurana podrška 97 PUN/SKP. Ukupna vrijednost projekta je 4.394.274,60 HRK u trajanju 12 mjeseci.</t>
  </si>
  <si>
    <t>UP.03.2.1.07.0041</t>
  </si>
  <si>
    <t>Baltazar 6</t>
  </si>
  <si>
    <t>Projektom Baltazar 6 osigurat će se u novoj školskoj godini 2022./2023. 80 pomoćnika u nastavi/stručnih komunikacijskih stručnjaka za 94 učenika s teškoćama u razvoju u 33 osnovnoškolske i srednjoškolske odgojno-obrazovne ustanove na području Krapinsko-zagorske županije. Projektom se izravno utječe na poboljšanje integracije učenika s teškoćama u razvoju u redovite i posebne osnovnoškolske i srednjoškolske odgojno-obrazovne ustanove, te njihovu uspješniju socijalnu uključenost i emocionalno funkcioniranje.</t>
  </si>
  <si>
    <t>UP.03.2.1.07.0042</t>
  </si>
  <si>
    <t>PONOS III - POmoćnika u Nastavi - OSigurajmo učenicima s teškoćama u razvoju III</t>
  </si>
  <si>
    <t>Osnovni problem učenika s teškoćama je praćenje nastave, što negativno utječe na obrazovne rezultate te problem uspostave socijalnog kontakta s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</si>
  <si>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UP.03.2.1.07.0043</t>
  </si>
  <si>
    <t>ŠKOLA ZA SVE uz pomoćnike u nastavi V</t>
  </si>
  <si>
    <t>Projektom će se pružati potpora obrazovanju za 87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</si>
  <si>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UP.03.2.1.07.0044</t>
  </si>
  <si>
    <t>Učimo zajedno 6</t>
  </si>
  <si>
    <t>Umreženim partnerstvom 55 dionika s područja Osječko-baranjske županije u provedbi socijalne inkluzije i integracije učenika s teškoćama u razvoju, osiguravaju se uvjeti za poboljšanje obrazovnih postignuća, uspješniju socijalizaciju i emocionalno funkcioniranje 168 učenika s teškoćama u razvoju s osiguranom ciljanom stručnom podrškom 162 pomoćnika u nastavi te će se time povećati socijalna uključenost i integracija u redovit sustav obrazovanja na vrijeme od jedne nastavne godine.</t>
  </si>
  <si>
    <t>UP.03.2.1.07.0045</t>
  </si>
  <si>
    <t>S osmijehom u školu 5</t>
  </si>
  <si>
    <t>S OSMIJEHOM U ŠKOLU 5 - 29 škola u Brodsko-posavskoj županiji za 93 učenika s teškoćama u razvoju - inkluzivno obrazovanje, uspješnija socijalizacija i emocionalno funkcioniranje za samostalan život i rad.</t>
  </si>
  <si>
    <t>UP.03.2.1.07.0046</t>
  </si>
  <si>
    <t>Pomozimo jedni drugima V</t>
  </si>
  <si>
    <t>Problem-veliki broj djece s teškoćama u razvoju kojima je potrebna stručna pomoć.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</si>
  <si>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UP.03.2.1.07.0047</t>
  </si>
  <si>
    <t>Obrazovanje jednakih mogućnosti III</t>
  </si>
  <si>
    <t>Projektom će se pružiti potpora uključivanju 44 učenika s teškoćama u razvoju, u osam osnovnih škola i tri srednje škole kojima je osnivač Ličko senjska županija , angažiranjem 44 pomoćnika u nastavi/stručnih komunikacijskih posrednika, kako bi se osigurali uvjeti za poboljšanje obrazovnih postignuća, uspješniju socijalizaciju i emocionalno funkcioniranje učenika s teškoćama. Ciljana skupina projekta su 44 učenika s teškoćama u razvoju uključenih u osnovnoškolske ili srednjoškolske programe u osnovnoškolskim i srednjoškolskim odgojno-obrazovnim ustanovama kojima je LSŽ osnivač.</t>
  </si>
  <si>
    <t>UP.03.2.1.07.0048</t>
  </si>
  <si>
    <t>MOZAIK 5</t>
  </si>
  <si>
    <t>Projektom MOZAIK 5 daje se snažna podrška integraciji djece s teškoćama u razvoju u redovne osnovnoškolske i srednjoškolske ustanove u Istarskoj županiji osiguravanjem pomoćnika u nastavi/stručno komunikacijskih posrednika koji će im pružiti neposrednu potporu tijekom odgojno-obrazovnog procesa u školskoj godini 2022./2023. Ciljana skupina projekta je 104 učenika osnovnih i srednjih škola kojima je osnivač Istarska županija. Projektom se stvaraju preduvjeti za inkluzivno obrazovanje, poboljšanje obrazovnih postignuća i uspješniju socijalizaciju učenika s teškoćama u razvoju.</t>
  </si>
  <si>
    <t>UP.03.2.1.07.0049</t>
  </si>
  <si>
    <t>Rukom pod ruku - faza V</t>
  </si>
  <si>
    <t>Projektom „Rukom pod ruku - faza V“ pružiti će se podrška za 80 učenika s teškoćama u razvoju s ciljem njihovog uključivanja u redovni sustav odgoja i obrazovanja u svih devet osnovnih škola na području grada Siska. Škole – partneri provesti će selekciju za 70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</si>
  <si>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UP.03.2.1.07.0050</t>
  </si>
  <si>
    <t>Socijalna kohezija i jednake mogućnosti: integracija učenika s teškoćama u razvoju u sustav obrazovanja</t>
  </si>
  <si>
    <t>Projekt pod nazivom ""Socijalna kohezija i jednake mogućnosti: integracija učenika s teškoćama u razvoju u sustav obrazovanja", povećava socijalnu uključenost i integraciju, kroz pružanje potpore 66 pomoćnika u nastavi/stručno komunikacijskih posrednika za uključivanje 79 učenika s teškoćama u razvoju u osnovnoškolske i srednjoškolske ustanove na području Vukovarsko-srijemske županije u svrhu poboljšanja kvalitete njihova obrazovanja, socijalizacije i samopoštovanja. Vrijednost projekta iznosi: 2.989.918,80 kn.</t>
  </si>
  <si>
    <t>UP.03.2.1.07.0051</t>
  </si>
  <si>
    <t>Zajedno do znanja uz više elana IV</t>
  </si>
  <si>
    <t>Projektom „Zajedno do znanja uz više elana IV“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</si>
  <si>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UP.03.2.1.07.0052</t>
  </si>
  <si>
    <t>Pomoćnici u nastavi u osnovnim školama Grada Dubrovnika - faza V</t>
  </si>
  <si>
    <t>Cilj ovog projekta je pružanje potpore uključivanju, uz podršku 51 pomoćnika u nastavi, 53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</si>
  <si>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UP.03.2.1.07.0053</t>
  </si>
  <si>
    <t>Zajedno možemo sve! - 6</t>
  </si>
  <si>
    <t>Cilj projekta je osigurati pomoćnike u nastavi tijekom školske godine 2022./2023.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92 učenika s teškoćama pružati pomoć pri svladavanju nastavnog programa te podršku pri ostvarivanju njihovih punih potencijala.</t>
  </si>
  <si>
    <t>UP.03.2.1.07.0054</t>
  </si>
  <si>
    <t>Učimo zajedno V</t>
  </si>
  <si>
    <t>Kroz jednogodišnju provedbu projekta UZ V za 310 učenika s teškoćama, integrirana u odgojno-obrazovni proces u 69 školskih ustanova Splitsko-dalmatinske županije, osigurava se neposredna podrška primjerenom obrazovanju potporom 295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</si>
  <si>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UP.03.2.2.01.0001</t>
  </si>
  <si>
    <t>10.iii.2 - Promicanje pristupa cjeloživotnom učenju kroz unapređivanje ključnih kompetencija studenata, te primjenu informacijskih i komunikacijskih tehnologija u poučavanju i učenju</t>
  </si>
  <si>
    <t>e-Škole: Uspostava sustava razvoja digitalno zrelih škola (pilot projekt)</t>
  </si>
  <si>
    <t>Hrvatska akademska i istraživačka mreža - CARNet</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</si>
  <si>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</si>
  <si>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UP.03.2.2.02.0060</t>
  </si>
  <si>
    <t>Poticanje rada s darovitom djecom i učenicima na predtercijarnoj razini</t>
  </si>
  <si>
    <t>Budi STEMpatičan!</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</si>
  <si>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</si>
  <si>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UP.03.2.2.02.0061</t>
  </si>
  <si>
    <t>1,2,3...PALIM LAMPICU! - razvoj sustava podrške (potencijalno) darovitim učenicima u Međimurskoj županiji</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</si>
  <si>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</si>
  <si>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UP.03.2.2.02.0066</t>
  </si>
  <si>
    <t>Podrška osnivanju i radu centara izvrsnosti u Splitsko-dalmatinskoj županiji</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</si>
  <si>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</si>
  <si>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UP.03.2.2.02.0082</t>
  </si>
  <si>
    <t>Kreativni laboratoriji - projekt poticanja darovitosti učenika osnovnih škola u Slavoniji</t>
  </si>
  <si>
    <t>Osnovna škola Ivan Filipović, Račinovci</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</si>
  <si>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</si>
  <si>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UP.03.2.2.02.0088</t>
  </si>
  <si>
    <t>Znanje kao dar</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</si>
  <si>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</si>
  <si>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UP.03.2.2.02.0091</t>
  </si>
  <si>
    <t>EUREKA - Rad s darovitom djecom</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</si>
  <si>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</si>
  <si>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UP.03.2.2.02.0092</t>
  </si>
  <si>
    <t>Croatian Makers Plus – za darovitu djecu</t>
  </si>
  <si>
    <t>Zagrebačka, Primorsko-goranska, Istarska</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</si>
  <si>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</si>
  <si>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UP.03.2.2.02.0102</t>
  </si>
  <si>
    <t>ZadarZaDar Doživljajna pedagogija u prirodoslovnim predmetima za razvoj darovitih učenika</t>
  </si>
  <si>
    <t>Osnovna škola Bartula Kašića, Zadar</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</si>
  <si>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</si>
  <si>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UP.03.2.2.02.0110</t>
  </si>
  <si>
    <t>Daroviti osnovnoškolci@digitalna fabrikacija</t>
  </si>
  <si>
    <t>Elektrostrojarska škola, Varaždin</t>
  </si>
  <si>
    <t>Varaždinska, Splitsko-dalmatinska</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</si>
  <si>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</si>
  <si>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UP.03.2.2.02.0111</t>
  </si>
  <si>
    <t>LUMEN</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</si>
  <si>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</si>
  <si>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UP.03.2.2.02.0114</t>
  </si>
  <si>
    <t>Ja raSTEM! - višegodišnji interdisciplinarni STEM program inovativnog poučavanja darovitih osnovnoškolaca</t>
  </si>
  <si>
    <t>Osnovna škola Lauder-Hugo Kon, Zagreb</t>
  </si>
  <si>
    <t>Zagrebačka, Krapinsko-zagorska, Osječko-baranjska, Grad Zagreb, Ličko-senjska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</si>
  <si>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</si>
  <si>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UP.03.2.2.03.0004</t>
  </si>
  <si>
    <t>Unaprjeđenje pismenosti - temelj cjeloživotnog učenja</t>
  </si>
  <si>
    <t>(P)ostanimo financijsko i digitalno pismeni</t>
  </si>
  <si>
    <t>Strukovna škola Vice Vlatkovića, Zadar</t>
  </si>
  <si>
    <t>Sisačko-moslavačka, Grad Zagreb, Zadarska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</si>
  <si>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</si>
  <si>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UP.03.2.2.03.0012</t>
  </si>
  <si>
    <t>Naučimo upravljati novcem kako bismo lakše upravljali budućnošću</t>
  </si>
  <si>
    <t>Strukovna škola Virovitica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</si>
  <si>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</si>
  <si>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UP.03.2.2.03.0014</t>
  </si>
  <si>
    <t>Pismenost za sadašnjost i budućnost</t>
  </si>
  <si>
    <t>Škola za montažu instalacija i metalnih konstrukcija, Zagreb</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</si>
  <si>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</si>
  <si>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UP.03.2.2.03.0017</t>
  </si>
  <si>
    <t>Festival multikulturalnosti – razvojem interkulturalnih kompetencija do umijeća komuniciranja</t>
  </si>
  <si>
    <t>Osnovna škola Laslovo</t>
  </si>
  <si>
    <t>Bjelovarsko-bilogorska, Osječko-baranjska, Šibensko-kninska</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</si>
  <si>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</si>
  <si>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UP.03.2.2.03.0024</t>
  </si>
  <si>
    <t>Kako smo ispravljali Pisin toranj</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</si>
  <si>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</si>
  <si>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UP.03.2.2.03.0032</t>
  </si>
  <si>
    <t>Sva LIca KnjigA - "SLIKA"</t>
  </si>
  <si>
    <t>Osnovna škola Zrinskih, Nuštar</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</si>
  <si>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</si>
  <si>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UP.03.2.2.03.0043</t>
  </si>
  <si>
    <t>PIN: Pismenost inicijativa napretka</t>
  </si>
  <si>
    <t>Obrtničko-industrijska škola, Županja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</si>
  <si>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</si>
  <si>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UP.03.2.2.03.0045</t>
  </si>
  <si>
    <t>INovA@skola</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</si>
  <si>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</si>
  <si>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UP.03.2.2.03.0052</t>
  </si>
  <si>
    <t>Višejezičnost u digitalnom i multikulturalnom okruženju</t>
  </si>
  <si>
    <t>Upravna škola Zagreb</t>
  </si>
  <si>
    <t>Krapinsko-zagorska, Varaždinska, Grad Zagreb</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</si>
  <si>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</si>
  <si>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UP.03.2.2.03.0055</t>
  </si>
  <si>
    <t>IN MEDIAS ReStart - integrativan pristup poučavanju medijske, digitalne, čitalačke, prirodoslovne, višejezične i multikulturalne pismenosti</t>
  </si>
  <si>
    <t>Osnovna škola Matije Gupca, Zagreb</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</si>
  <si>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</si>
  <si>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UP.03.2.2.03.0082</t>
  </si>
  <si>
    <t>FINAME PRO - Kompetencije za uspješnije cjeloživotno učenje i izazove suvremenog društva</t>
  </si>
  <si>
    <t>Ekonomska i upravna škola, Split</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</si>
  <si>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</si>
  <si>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UP.03.2.2.03.0116</t>
  </si>
  <si>
    <t>Sve tajne pismenosti</t>
  </si>
  <si>
    <t>Elektrotehnička i prometna škola Osijek</t>
  </si>
  <si>
    <t>Sisačko-moslavačka, Osječko-baranjska, Splitsko-dalmatinska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</si>
  <si>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</si>
  <si>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UP.03.2.2.03.0128</t>
  </si>
  <si>
    <t>Abeceda pismenosti</t>
  </si>
  <si>
    <t>Ekonomska i upravna škola Osijek</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</si>
  <si>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</si>
  <si>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UP.03.2.2.03.0141</t>
  </si>
  <si>
    <t>ZaČuDiMMo zajedno</t>
  </si>
  <si>
    <t>Osnovna škola Kneževi Vinogradi</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</si>
  <si>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</si>
  <si>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UP.03.2.2.03.0163</t>
  </si>
  <si>
    <t>SN4SD - Suvremena nastava za suvremeno društvo</t>
  </si>
  <si>
    <t>Pomorska škola Split</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</si>
  <si>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</si>
  <si>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UP.03.2.2.03.0164</t>
  </si>
  <si>
    <t>Glazbenom podukom do digitalne i medijske pismenosti</t>
  </si>
  <si>
    <t>Glazbena škola Ladislav Račić</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</si>
  <si>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</si>
  <si>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UP.03.2.2.03.0173</t>
  </si>
  <si>
    <t>Umijeće korištenja informacija</t>
  </si>
  <si>
    <t>Osnovna škola Klinča Sela</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</si>
  <si>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</si>
  <si>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UP.03.2.2.03.0182</t>
  </si>
  <si>
    <t>Škole različitih jednakosti</t>
  </si>
  <si>
    <t>Projektom Škole jednakih različitosti odgojno obrazovnih ustanova u Vukovarsko-srijemskoj županiji za razvoj interkulturalne i digitalne pismenosti kroz izradu i provedbu novih izvannastavnih aktivnosti.</t>
  </si>
  <si>
    <t>UP.03.2.2.03.0185</t>
  </si>
  <si>
    <t>Unaprjeđenje pismenosti u Zdravstvenom učilištu</t>
  </si>
  <si>
    <t>Zdravstveno učilište</t>
  </si>
  <si>
    <t>Zagrebačka, Grad Zagreb, Ličko-senjska, Istarska</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</si>
  <si>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</si>
  <si>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UP.03.2.2.03.0197</t>
  </si>
  <si>
    <t>Pametno (za)radi za svoju održivu budućnost - integrativno poučavanje financijske i drugih pismenosti</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</si>
  <si>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</si>
  <si>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UP.03.2.2.03.0206</t>
  </si>
  <si>
    <t>OD 3 do 300</t>
  </si>
  <si>
    <t>Osnovna škola Veliki Bukovec</t>
  </si>
  <si>
    <t>Varaždinska, Koprivničko-križevačka, Međimurska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</si>
  <si>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</si>
  <si>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UP.03.2.2.04.0001</t>
  </si>
  <si>
    <t xml:space="preserve">Podrška provedbi Cjelovite kurikularne reforme </t>
  </si>
  <si>
    <t>Ministarstvo znanosti i obrazovanja, Uprava za potporu i unaprjeđenje odgoja i obrazovanja</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</si>
  <si>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</si>
  <si>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UP.03.2.2.05.0001</t>
  </si>
  <si>
    <t>e-Škole: Razvoj sustava digitalno zrelih škola (II faza)</t>
  </si>
  <si>
    <t>e-Škole: Razvoj sustava digitalno zrelih škola (II. faza)</t>
  </si>
  <si>
    <t>Druga faza projekta e-Škole odgovorit će na izazove u području strateškog vođenja škole prema digitalnoj zrelosti te digitalnih kompetencija zaposlenika škola. Projektni tim koji čine članovi Izvršnog povjerenstva CARNET-a će u suradnji s pet odabranih partnera iskoristiti bespovratna sredstva kako bi se u tom području smanjio jaz u odnosu na druge članice EU. Zabilježena je značajna potražnja škola za uključivanje u II. fazu, Vlada je dodatno povećala alokaciju sredstava za provedbu projekta, a Ministarstvo znanosti i obrazovanja je preuzelo obavezu osiguranja održivosti rezultata projekta.</t>
  </si>
  <si>
    <t>UP.03.2.3.01.0001</t>
  </si>
  <si>
    <t>10.iii.3 - Poboljšanje obrazovnog sustava za odrasle i unapređenje vještina i kompetencija odraslih polaznika</t>
  </si>
  <si>
    <t>Promocija cjeloživotnog učenja</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</si>
  <si>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</si>
  <si>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UP.03.2.3.01.0002</t>
  </si>
  <si>
    <t xml:space="preserve">Uspostava i upravljanje Registrom HKO-a kao podrška radu sektorskih vijeća i ostalih dionika u procesu provedbe HKO-a </t>
  </si>
  <si>
    <t>Uspostava i upravljanje Registrom HKO-a kao podrška radu Sektorskih vijeća i ostalih dionika u procesu provedbe HKO-a</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</si>
  <si>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</si>
  <si>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UP.03.2.3.02.0001</t>
  </si>
  <si>
    <t>Podrška obrazovanju odraslih polaznika uključivanjem u prioritetne programe obrazovanja, usmjerene unapređenju vještina i kompetencija polaznika u svrhu povećanja zapošljivosti</t>
  </si>
  <si>
    <t>AGRO-TECH obrazovanje za integraciju na tržište rada</t>
  </si>
  <si>
    <t>Veleučilište u Požegi</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</si>
  <si>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</si>
  <si>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UP.03.2.3.02.0002</t>
  </si>
  <si>
    <t>Cjeloživotnim obrazovanjem i osposobljavanjem do sigurnog zapošljavanja i bolje budućnosti (COSB)</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</si>
  <si>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</si>
  <si>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UP.03.2.3.02.0004</t>
  </si>
  <si>
    <t>Nova znanja i vještine – multiplikator uspjeha</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</si>
  <si>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</si>
  <si>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UP.03.2.3.02.0005</t>
  </si>
  <si>
    <t>Mali korak za bolje sutra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</si>
  <si>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</si>
  <si>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UP.03.2.3.02.0008</t>
  </si>
  <si>
    <t>Obrazovanjem do zaposlenja</t>
  </si>
  <si>
    <t>Instruktažni centar, ustanova za obrazovanje odraslih</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</si>
  <si>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</si>
  <si>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UP.03.2.3.02.0009</t>
  </si>
  <si>
    <t>Prekvalifikacijom do posla</t>
  </si>
  <si>
    <t>Gospodarska škola Varaždin</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</si>
  <si>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</si>
  <si>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UP.03.2.3.02.0010</t>
  </si>
  <si>
    <t>Učilište Lumen – osposobljavanje za poslove zavarivača</t>
  </si>
  <si>
    <t>Učilište Lumen - ustanova za obrazovanje odraslih</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</si>
  <si>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</si>
  <si>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UP.03.2.3.02.0013</t>
  </si>
  <si>
    <t>Osobnom izgradnjom do uspješne gradnje</t>
  </si>
  <si>
    <t>Ustanova za obrazovanje odraslih - ZIRS učilište</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</si>
  <si>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</si>
  <si>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UP.03.2.3.02.0014</t>
  </si>
  <si>
    <t>Učenjem do zaposlenja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</si>
  <si>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</si>
  <si>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UP.03.2.3.02.0015</t>
  </si>
  <si>
    <t>Škola za grafiku, dizajn i medijsku produkciju, Zagreb</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</si>
  <si>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</si>
  <si>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UP.03.2.3.02.0018</t>
  </si>
  <si>
    <t>Obrtničko učilište Pouka</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</si>
  <si>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</si>
  <si>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UP.03.2.3.02.0024</t>
  </si>
  <si>
    <t>Revitalizacija vinogradarstva Splitsko-dalmatinske županije</t>
  </si>
  <si>
    <t>Srednja škola Braća Radić, Kaštel Štafilić</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</si>
  <si>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</si>
  <si>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UP.03.2.3.02.0025</t>
  </si>
  <si>
    <t>Prvi sam izbor na tržištu rada - obrazovan, kompetentan i lako zapošljiv</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</si>
  <si>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</si>
  <si>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UP.03.2.3.02.0026</t>
  </si>
  <si>
    <t>EU PASSWORD - IT znanjem do boljeg položaja u društvu</t>
  </si>
  <si>
    <t>Pučko otvoreno učilište Vinkovci</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</si>
  <si>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</si>
  <si>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UP.03.2.3.02.0030</t>
  </si>
  <si>
    <t>Stručni i zapošljivi - nove kompetencije za nove prilike</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</si>
  <si>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</si>
  <si>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UP.03.2.3.02.0034</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</si>
  <si>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</si>
  <si>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UP.03.2.3.02.0039</t>
  </si>
  <si>
    <t>IT obrazovanje za sigurnije sutra</t>
  </si>
  <si>
    <t>Grad Zagreb, Vukovarsko-srijemska, Sisačko-moslavačka, Primorsko-goranska</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</si>
  <si>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</si>
  <si>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UP.03.2.3.02.0040</t>
  </si>
  <si>
    <t>OZON - Obrazovanje za odrasle u nepovoljnom položaju</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</si>
  <si>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</si>
  <si>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UP.03.2.3.02.0042</t>
  </si>
  <si>
    <t>ELEKTRO-SD povećanje zapošljivosti u Splitsko-dalmatinskoj županiji obrazovanjem u sektoru elektrotehnike</t>
  </si>
  <si>
    <t>Obrtna tehnička škola, Split</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</si>
  <si>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</si>
  <si>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UP.03.2.3.02.0043</t>
  </si>
  <si>
    <t>Učenjem i proaktivnošću do zapošljavanja u prioritetnim sektorima i zanimanjima</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</si>
  <si>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</si>
  <si>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UP.03.2.3.02.0044</t>
  </si>
  <si>
    <t>Obrazovanje je prioritet - Uključivanje odraslih polaznika u prioritetne programe obrazovanja</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</si>
  <si>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</si>
  <si>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UP.03.2.3.02.0048</t>
  </si>
  <si>
    <t>EduAkcija - Edukacijom do povećanja zapošljivosti</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</si>
  <si>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</si>
  <si>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UP.03.2.3.02.0049</t>
  </si>
  <si>
    <t>Obrazovanjem odraslih do stručnih kadrova u turizmu</t>
  </si>
  <si>
    <t>Uključivanje odraslih osoba u obrazovne programe ugostiteljskog sektora s ciljem povećanja njihovih kompetencija i vještina za zapošljavanje u skladu s potrebama tržišta rada.</t>
  </si>
  <si>
    <t>UP.03.2.3.03.0001</t>
  </si>
  <si>
    <t>Razvoj sustava osiguravanja kvalitete u obrazovanju odraslih</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</si>
  <si>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</si>
  <si>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UP.03.2.3.04.0001</t>
  </si>
  <si>
    <t>Promocija cjeloživotnog učenja faza II</t>
  </si>
  <si>
    <t xml:space="preserve">Svrha je projekta odgovoriti na problem nedovoljnog uključivanja građana RH u cjeloživotno učenje podizanjem svijesti o važnosti cjeloživotnog učenja, promocijom različitih mogućnosti za cjeloživotno učenje te širenjem postojećih i uvođenjem novih aklivnosti povećati sudjelovanje/uključenost odraslih u procesima cjeloživotnog učenja, a kako bi se jačala njihova konkurentnost na tržištu rada i ojačali osobni kapaciteti za aktivno sudjelovanje u društvu. Nadalje, projektom će se ojačati kompetencije obrazovnog osoblja iz ustanova za obrazovanje odraslih. </t>
  </si>
  <si>
    <t>UP.03.3.1.01.0001</t>
  </si>
  <si>
    <t>10.iv.1 - Modernizacija ponude strukovnog obrazovanja te podizanje njegove kvalitete u svrhu povećanja zapošljivosti učenika kao i mogućnosti za daljnje obrazovanje</t>
  </si>
  <si>
    <t>Modernizacija sustava stručnog usavršavanja nastavnika strukovnih predmeta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</si>
  <si>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</si>
  <si>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</si>
  <si>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UP.03.3.1.02.0001</t>
  </si>
  <si>
    <t>Promocija učeničkih kompetencija i strukovnog obrazovanja kroz strukovna natjecanja i smotre</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</si>
  <si>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</si>
  <si>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UP.03.3.1.03.0001</t>
  </si>
  <si>
    <t>Modernizacija sustava strukovnog obrazovanja i osposobljavanja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</si>
  <si>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</si>
  <si>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UP.03.3.1.04.0001</t>
  </si>
  <si>
    <t>Uspostava regionalnih centara kompetentnosti u strukovnom obrazovanju u (pod)sektorima: strojarstvo, elektrotehnika i računalstvo, poljoprivreda i zdravstvo</t>
  </si>
  <si>
    <t>Ograničeni postupak privremeni</t>
  </si>
  <si>
    <t>Regionalni centar kompetentnosti u strukovnom obrazovanju u strojarstvu - Industrija 4.0</t>
  </si>
  <si>
    <t xml:space="preserve">Srednja strukovna škola Velika Gorica </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</si>
  <si>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</si>
  <si>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UP.03.3.1.04.0002</t>
  </si>
  <si>
    <t>Razvoj kompetencija kroz učenje temeljeno na radu</t>
  </si>
  <si>
    <t>Obrtnička škola Koprivnica</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</si>
  <si>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</si>
  <si>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UP.03.3.1.04.0003</t>
  </si>
  <si>
    <t>Budi spreman i kompetentan!</t>
  </si>
  <si>
    <t>Grad Zagreb, Zagrebačka, Istarska, Zadarska, Primorsko-goranska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</si>
  <si>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</si>
  <si>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UP.03.3.1.04.0004</t>
  </si>
  <si>
    <t>Uspostava Regionalnog centra kompetentnosti inovativnih zdravstvenih tehnologija pri Medicinskoj školi Varaždin</t>
  </si>
  <si>
    <t>Medicinska škola Varaždin</t>
  </si>
  <si>
    <t>Varaždinska, Međimurska, Krapinsko-zagorska, Koprivničko-križevačka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</si>
  <si>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</si>
  <si>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UP.03.3.1.04.0005</t>
  </si>
  <si>
    <t>Uspostava regionalnog centra kompetentnosti u poljoprivredi "Arboretum Opeka"</t>
  </si>
  <si>
    <t>Srednja škola Arboretum Opeka, Marčan</t>
  </si>
  <si>
    <t>Varaždinska, Krapinsko-zagorska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</si>
  <si>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</si>
  <si>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UP.03.3.1.04.0006</t>
  </si>
  <si>
    <t>Uspostava RCK u strojarstvu SJEVER - TŠČ</t>
  </si>
  <si>
    <t>Tehnička škola Čakovec</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</si>
  <si>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</si>
  <si>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UP.03.3.1.04.0007</t>
  </si>
  <si>
    <t>KaRijERA i JA</t>
  </si>
  <si>
    <t>Tehnička škola Karlovac</t>
  </si>
  <si>
    <t>Karlovačka, Primorsko-goranska, Zagrebačka, Ličko-senjska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</si>
  <si>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</si>
  <si>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UP.03.3.1.04.0008</t>
  </si>
  <si>
    <t>STRuKA i TI</t>
  </si>
  <si>
    <t>Karlovačka, Zagrebačka, Ličko-senjska, Požeško-slavonska</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</si>
  <si>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</si>
  <si>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UP.03.3.1.04.0009</t>
  </si>
  <si>
    <t>Uspostava Regionalnog centra kompetentnosti Panonika</t>
  </si>
  <si>
    <t>Poljoprivredno-prehrambena škola, Požega</t>
  </si>
  <si>
    <t>Požeško-slavonska, Karlovačka, Virovitičko-podravska, Zagrebačka</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</si>
  <si>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</si>
  <si>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UP.03.3.1.04.0010</t>
  </si>
  <si>
    <t>Regionalni centar kompetentnosti u SMŽ - prema novim i inovativnim znanjima i vještinama</t>
  </si>
  <si>
    <t>Tehnička škola Sisak</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</si>
  <si>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</si>
  <si>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UP.03.3.1.04.0011</t>
  </si>
  <si>
    <t>Uspostava Regionalnog centra kompetentnosti Medicinske škole Bjelovar</t>
  </si>
  <si>
    <t>Medicinska škola Bjelovar</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</si>
  <si>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</si>
  <si>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UP.03.3.1.04.0012</t>
  </si>
  <si>
    <t>RCK Ruđera Boškovića</t>
  </si>
  <si>
    <t>Tehnička škola Ruđera Boškovića, Zagreb</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</si>
  <si>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</si>
  <si>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UP.03.3.1.04.0013</t>
  </si>
  <si>
    <t>Regionalni centar kompetentnosti Faust-strojarstvo</t>
  </si>
  <si>
    <t>Strojarska tehnička škola Fausta Vrančića, Zagreb</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</si>
  <si>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</si>
  <si>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UP.03.3.1.04.0014</t>
  </si>
  <si>
    <t>ARS MECHANICA za nove kompetencije</t>
  </si>
  <si>
    <t>Industrijsko-obrtnička škola Šibenik</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</si>
  <si>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</si>
  <si>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UP.03.3.1.04.0015</t>
  </si>
  <si>
    <t>RCK ELPROS</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</si>
  <si>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</si>
  <si>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UP.03.3.1.04.0016</t>
  </si>
  <si>
    <t>MEDICINSKA+: Unaprjeđenje rada Medicinske škole Ante Kuzmanića Zadar - regionalnog centra kompetentnosti u sektoru zdravstva</t>
  </si>
  <si>
    <t>Medicinska škola Ante Kuzmanića, Zadar</t>
  </si>
  <si>
    <t>Zadarska, Zagrebačka, Primorsko-goranska, Splitsko-dalmatinska, Ličko-senjska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</si>
  <si>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</si>
  <si>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UP.03.3.1.04.0017</t>
  </si>
  <si>
    <t>Uspostava regionalnog centra kompetentnosti za elektrotehniku i računalstvo Splitsko-dalmatinske županije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</si>
  <si>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</si>
  <si>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UP.03.3.1.04.0018</t>
  </si>
  <si>
    <t>Regionalni centar kompetentnosti "Slavonika 5.1"</t>
  </si>
  <si>
    <t>Tehnička škola, Slavonski Brod</t>
  </si>
  <si>
    <t>Grad Zagreb, Zagrebačka, Brodsko-posavska, Virovitičko-podravska, Osječko-baranjska, Vukovarsko-srijemska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</si>
  <si>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</si>
  <si>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UP.03.3.1.04.0019</t>
  </si>
  <si>
    <t>Centar za suvremene tehnologije i obrazovanje u poljoprivredi, II. Faza</t>
  </si>
  <si>
    <t>Poljoprivredno šumarska škola Vinkovci</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</si>
  <si>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</si>
  <si>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UP.03.3.1.04.0020</t>
  </si>
  <si>
    <t>Regionalni centar kompetentnosti Mlinarska</t>
  </si>
  <si>
    <t>Škola za medicinske sestre Mlinarska, Zagreb</t>
  </si>
  <si>
    <t>Grad Zagreb, Primorsko-goranska, Zagrebačka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</si>
  <si>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</si>
  <si>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UP.03.3.1.05.0001</t>
  </si>
  <si>
    <t>Uspostava regionalnih centara kompetentnosti u sektoru turizma i ugostiteljstva</t>
  </si>
  <si>
    <t>ReCeZa - Regionalni Centar Zabok</t>
  </si>
  <si>
    <t>Srednja škola Zabok</t>
  </si>
  <si>
    <t>Krapinsko-zagorska, Varaždinska, Bjelovarsko-bilogorska, Međimurska</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</si>
  <si>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</si>
  <si>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UP.03.3.1.05.0002</t>
  </si>
  <si>
    <t>Uspostava regionalnog centra kompetentnosti u sektoru turizma i ugostiteljstva Split</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</si>
  <si>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</si>
  <si>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UP.03.3.1.05.0003</t>
  </si>
  <si>
    <t>RCK RECEPT - Regionalni centar profesija u turizmu</t>
  </si>
  <si>
    <t xml:space="preserve">Ugostiteljska škola Opatija </t>
  </si>
  <si>
    <t>Sisačko-moslavačka, Karlovačka, Grad Zagreb, Primorsko-goranska, Ličko-senjska, Zadarska, Splitsko-dalmatinska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</si>
  <si>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</si>
  <si>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UP.03.3.1.05.0004</t>
  </si>
  <si>
    <t>Uspostava regionalnog centra kompetentnosti u turizmu i ugostiteljstvu Dubrovnik</t>
  </si>
  <si>
    <t>Krapinsko-zagorska, Karlovačka, Varaždinska, Osječko-baranjska, Grad Zagreb, Ličko-senjska, Zadaska, Šibensko-kninska, Splitsko-dalmatinska, Istarska, Dubrovačko-neretvanska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</si>
  <si>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</si>
  <si>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UP.03.3.1.05.0005</t>
  </si>
  <si>
    <t>KLIK Pula – Centar za Kompetentno cjeLoživotno razvijanje Inovativnih znanja i vještina u seKtoru ugostiteljstva i turizma Pula</t>
  </si>
  <si>
    <t>Škola za turizam, ugostiteljstvo i trgovinu, Pula</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</si>
  <si>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</si>
  <si>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UP.03.3.1.05.0006</t>
  </si>
  <si>
    <t>VirtuOS - uspostava regionalnog centra kompetentnosti u sektoru turizma i ugostiteljstva</t>
  </si>
  <si>
    <t>Ugostiteljsko-turistička škola, Osijek</t>
  </si>
  <si>
    <t>Zagrebačka, Krapinsko-zagorska, Virovitičko-podravska, Požeško-slavonska, Brodsko-posavska, Osječko-baranjska, Vukovarsko-srijemska, Grad Zagreb, Primorsko-goranska, Splitsko-dalmatinska, Istarska, Dubrovačko-neretvanska</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</si>
  <si>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</si>
  <si>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UP.04.1.1.01.0001</t>
  </si>
  <si>
    <t>4. Dobro upravljanje</t>
  </si>
  <si>
    <t>11.i.1 - Povećanje djelotvornosti i kapaciteta u javnoj upravi kroz poboljšanje pružanja usluga i upravljanja ljudskim potencijalima</t>
  </si>
  <si>
    <t>Jačanje informatičkih znanja i vještina pripadnika vatrogasnih organizacija u RH</t>
  </si>
  <si>
    <t>Jačanje znanja i vještina pripadnika vatrogasnih organizacija u RH</t>
  </si>
  <si>
    <t>Hrvatska vatrogasna zajednica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</si>
  <si>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</si>
  <si>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119. Ulaganje u institucionalne kapacitete i u učinkovitost javne uprave i javnih usluga na nacionalnoj, regionalnoj i lokalnoj razini s ciljem provođenja reformi, bolje regulative i dobrog upravljanja</t>
  </si>
  <si>
    <t>UP.04.1.1.02.0001</t>
  </si>
  <si>
    <t>Modernizacija poslovanja Carinske uprave u Republici Hrvatskoj</t>
  </si>
  <si>
    <t xml:space="preserve">Ministarstvo financija - Carinska uprava </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</si>
  <si>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</si>
  <si>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UP.04.1.1.03.0001</t>
  </si>
  <si>
    <t>Tehnička obuka na alatima za praćenje i nadzor e-trgovine i nabava alata</t>
  </si>
  <si>
    <t>Ministarstvo financija - Porezna uprava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</si>
  <si>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</si>
  <si>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UP.04.1.1.04.0001</t>
  </si>
  <si>
    <t>Izrada standardne platforme za web upitnike</t>
  </si>
  <si>
    <t>Državni zavod za statistiku Republike Hrvatske</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</si>
  <si>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</si>
  <si>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UP.04.1.1.04.0002</t>
  </si>
  <si>
    <t>Sustav za upravljanje kvalitetom i dokumentiranje kvalitete statističkih istraživanja</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</si>
  <si>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</si>
  <si>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UP.04.1.1.05.0001</t>
  </si>
  <si>
    <t>Uspostava integralnog Sustava za upravljanje službenom dokumentacijom Republike Hrvatske</t>
  </si>
  <si>
    <t>Uspostava integralnog sustava za upravljanje službenom dokumentacijom Republike Hrvatske</t>
  </si>
  <si>
    <t>Središnji državni ured za razvoj digitalnog društva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</si>
  <si>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</si>
  <si>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UP.04.1.1.06.0003</t>
  </si>
  <si>
    <t>Uvođenje sustava upravljanja kvalitetom u javnu upravu RH</t>
  </si>
  <si>
    <t>Ministarstvo pravosuđa i uprave</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</si>
  <si>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</si>
  <si>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UP.04.1.1.06.0004</t>
  </si>
  <si>
    <t>Razvoj kompetencijskog okvira za zaposlene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</si>
  <si>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</si>
  <si>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UP.04.1.1.07.0001</t>
  </si>
  <si>
    <t>Jačanje kapaciteta tijela javne vlasti, udruga, medija i građana za provedbu Zakona o pravu na pristup informacijama</t>
  </si>
  <si>
    <t>Povjerenik za informiranje</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</si>
  <si>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</si>
  <si>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UP.04.1.1.08.0001</t>
  </si>
  <si>
    <t>Učinkovitiji sustav financijskog i statističkog izvještavanja</t>
  </si>
  <si>
    <t>Ministarstvo financija</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</si>
  <si>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</si>
  <si>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UP.04.1.1.08.0002</t>
  </si>
  <si>
    <t>Uspostava učinkovitog sustava ocjene i odobravanja investicijskih projekata koji se financiraju ili sufinanciraju sredstvima državnog proračuna i proračuna jedinica lokalne i područne (regionalne) samouprave</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</si>
  <si>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</si>
  <si>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UP.04.1.1.09.0001</t>
  </si>
  <si>
    <t>Unaprjeđenje Sustava za upravljanje rizicima - Improving the Risk Management System</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</si>
  <si>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</si>
  <si>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UP.04.1.1.10.0001</t>
  </si>
  <si>
    <t>Podrška edukaciji službenika DGU u provedbi procesa homogenizacije katastarskih planova</t>
  </si>
  <si>
    <t>Državna geodetska uprava</t>
  </si>
  <si>
    <t>Varaždinska, Virovitičko-podravska, Požeško-slavonska, Osječko-baranjska, Vukovarsko-srijemska, Međimurska, Grad Zagreb, Primorsko-goranska, Zadarska, Šibensko-kninska, Splitsko-dalmatinska</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</si>
  <si>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</si>
  <si>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UP.04.1.1.10.0002</t>
  </si>
  <si>
    <t>Jačanje kapaciteta službenika DGU kroz edukaciju o učinkovitoj primjeni mjernih metoda i servisa uz primjenu službenih geodetskih datuma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</si>
  <si>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</si>
  <si>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UP.04.1.1.10.0003</t>
  </si>
  <si>
    <t>Jačanje kapaciteta za uspostavu Nacionalne infrastrukture prostornih podataka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</si>
  <si>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</si>
  <si>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UP.04.1.1.11.0001</t>
  </si>
  <si>
    <t>Unaprijeđenje znanja, vještina i stručnih kompetencija državnih i javnih službenika za zastupanje nacionalnih interesa i usuglašavanje zakonodavnih prijedloga u tjelima EU</t>
  </si>
  <si>
    <t>Ministarstvo vanjskih i europskih poslova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</si>
  <si>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</si>
  <si>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UP.04.1.1.12.0001</t>
  </si>
  <si>
    <t>Hrvatski digitalni turizam – e-Turizam</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</si>
  <si>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</si>
  <si>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UP.04.1.1.13.0001</t>
  </si>
  <si>
    <t>Priprema Strategije stručnog usavršavanja u javnoj upravi 2019.-2023.</t>
  </si>
  <si>
    <t>Državna škola za javnu upravu</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</si>
  <si>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</si>
  <si>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UP.04.1.1.14.0001</t>
  </si>
  <si>
    <t>e-Pristojbe</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</si>
  <si>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</si>
  <si>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UP.04.1.1.15.0001</t>
  </si>
  <si>
    <t>Unaprjeđenje sustava elektroničkih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</si>
  <si>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</si>
  <si>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UP.04.1.1.16.0001</t>
  </si>
  <si>
    <t>e-Poslovanje</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</si>
  <si>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</si>
  <si>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UP.04.1.1.17.0001</t>
  </si>
  <si>
    <t>Uspostava platforme sa elektroničkim uslugama za e/m-Potpis i e/m-Pečat</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</si>
  <si>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</si>
  <si>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UP.04.1.1.18.0001</t>
  </si>
  <si>
    <t>Informatizacija procesa i uspostava cjelovite elektroničke usluge upisa u odgojne i obrazovne ustanove</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</si>
  <si>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</si>
  <si>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UP.04.1.1.19.0001</t>
  </si>
  <si>
    <t>Prilagodba informacijskih sustava Tijela Javnog Sektora Portalu otvorenih podataka (open data)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</si>
  <si>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</si>
  <si>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UP.04.1.1.20.0001</t>
  </si>
  <si>
    <t>Optimizacija sustava lokalne i područne (regionalne) samouprave</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</si>
  <si>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</si>
  <si>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UP.04.1.1.21.0001</t>
  </si>
  <si>
    <t>Edukacija službenika DGU u svrhu podrške korištenju Sustava digitalnih geodetskih elaborata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</si>
  <si>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</si>
  <si>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UP.04.1.1.22.0001</t>
  </si>
  <si>
    <t>Razvoj i nadogradnja carinskih elektroničkih sustava za provedbu carinskih formalnosti pri uvozu robe</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</si>
  <si>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</si>
  <si>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UP.04.1.1.22.0002</t>
  </si>
  <si>
    <t>Unaprjeđenje Sustava za upravljanje rizicima – faza II</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</si>
  <si>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</si>
  <si>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UP.04.1.1.22.0003</t>
  </si>
  <si>
    <t>Modernizacija poslovanja Carinske uprave u Republici Hrvatskoj 2.0</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</si>
  <si>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</si>
  <si>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UP.04.1.1.24.0001</t>
  </si>
  <si>
    <t>Povećanje kvalitete javnih usluga kroz modernizaciju i povećanje dostupnosti edukacija za službenike javnog sektora u organizaciji DŠJU</t>
  </si>
  <si>
    <t>UP.04.1.1.25.0001</t>
  </si>
  <si>
    <t>Unaprjeđenje i razvoj informacijskog sustava u sportu</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</si>
  <si>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</si>
  <si>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UP.04.1.1.26.0001</t>
  </si>
  <si>
    <t>Uspostavljanje sustava akreditacije za bolničke zdravstvene ustanove</t>
  </si>
  <si>
    <t>Kvaliteta zdravstvene skrbi i sigurnost pacijenta su prioriteti razvoja zdravstva Republike Hrvatske. akreditacija bolničkih zdravstvenih ustanova doprinosi razvoju kvalitete zdravstvene skrbi. Hrvatska još nema uspostavljen sustav akreditacije ovih ustanova. Realizacijom ovog projekta uspostaviti će se takav sustav, a u 15 bolnica u javnom vlasništvu provest će se i cjelokupni akreditacijski postupak. Očekuje se da će najmanje 3 bolnice dobiti akreditaciju. Nakon razvoja i implementacije ovog sustava, osigurana je njegova institucionalna i financijska održivost.</t>
  </si>
  <si>
    <t>UP.04.1.1.27.0002</t>
  </si>
  <si>
    <t>Unaprjeđenje sustava evidencije i upravljanja državne imovine</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</si>
  <si>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</si>
  <si>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UP.04.1.1.28.0001</t>
  </si>
  <si>
    <t>Digitalizacija arhivskog gradiva iz Domovinskog rata</t>
  </si>
  <si>
    <t>Zagrebačka, Karlovačka, Osječko-baranjska, Vukovarsko-srijemska, Grad Zagreb, Splitsko-dalmatinska</t>
  </si>
  <si>
    <t>Projekt obuhvaća odabir i pripremu lokacija s arhivskim gradivom, izradu informacijskog sustava te terensku obradu i digitalizaciju. Svrha projekta je povećati djelotvornost javne uprave kroz uspostavu informacijskog sustava za upravljanje arhivskim gradivom iz DR te povećati kapacitete u javnoj upravi kroz edukaciju djelatnika za učinkovito korištenje informacijskog sustava. Pokazatelji rezultata su: broj zaposlenih u javnoj upravi koji su završili program osposobljavanja (120), broj redizajniranih usluga (1) te broj tijela s potpuno provedenim poboljšanjem organizacije rada (4).</t>
  </si>
  <si>
    <t>UP.04.1.1.29.0001</t>
  </si>
  <si>
    <t>Poziv Ministarstvu financija za dostavu prijedloga operacije „Jačanje sustava fiskalne odgovornosti i sustava unutarnjih kontrola“</t>
  </si>
  <si>
    <t>Jačanje sustava fiskalne odgovornosti i sustava unutarnjih kontrola</t>
  </si>
  <si>
    <t xml:space="preserve">Zbog tehničkih ograničenja za provedbu analiza MF, potrebno je razviti sustav koji omogućuje brže prikupljanje podataka, stvaranje platforme za analizu i izvješćivanje, manji broj mogućih pogrešaka, izradu detaljnijih i različitih izvješća te uspostavu učinkovitijeg sustava unutarnjih kontrola. Korištenjem raspoloživih informacija iz integriranog IT sustava, koje osiguravaju i unose odgovorne osobe korisnika, bit će omogućeno MF napraviti analizu i ocjenu adekvatnosti sustava unutarnjih kontrola pojedinih institucija te djelovati savjetodavno u cilju unaprjeđenja sustava unutarnjih kontrola. </t>
  </si>
  <si>
    <t>UP.04.1.1.30.0001</t>
  </si>
  <si>
    <t>Povezivanje i unaprjeđenje aplikativnih rješenja unutar Informacijskog sustava Porezne uprave i razvoj mPorezne</t>
  </si>
  <si>
    <t>Opći cilj ovog projekta je unaprijediti rad PU i time doprinijeti efikasnosti javne uprave u RH te povećati dostupnost elektroničkih usluga PU građanima. Specifični ciljevi operacije: unaprijediti i informatizirati poslovne procese PU, razviti nove i prilagoditi postojeće usluge PU, jačati kapacitete zaposlenika PU za rad u novim sustavima i aplikacijama PU. Ciljana skupina/korisnici su zaposlenici MF PU. Ovim projektom unaprijedit će se poslovni procesi PU kroz racionalizaciju i automatizaciju postojećih procesa i modernizaciju IT sustava.</t>
  </si>
  <si>
    <t>UP.04.1.1.31.0001</t>
  </si>
  <si>
    <t>Unaprjeđenje sustava kolektivnog pregovaranja i praćenja učinaka sklopljenih kolektivnih ugovora</t>
  </si>
  <si>
    <t>Projekt „Unaprjeđenje sustava kolektivnog pregovaranja i praćenja učinaka sklopljenih kolektivnih ugovora“ omogućit će uspostavu izvještajnog sustava u svrhu unaprjeđenja kolektivnog pregovaranja u državnim i javnim službama. Sustav će biti analitička podrška u učinkovitom upravljanju rashodima za zaposlene i ljudskim potencijalima, te kolektivnom pregovaranju. Uz provedbu edukacija za rad u novom sustavu, projekt će pridonijeti jačanju učinkovitosti kapaciteta javne uprave, osobito Ministarstva rada, mirovinskoga sustava, obitelji i socijalne skrbi kao koordinatora kolektivnih pregovora.</t>
  </si>
  <si>
    <t>UP.04.1.1.32.0001</t>
  </si>
  <si>
    <t>Daljnje unaprjeđenje praćenja upravnog postupanja i odlučivanja (ZUP III)</t>
  </si>
  <si>
    <t>ZUP IT sustav razvijen je s ciljem prikupljanja podataka o primjeni pravnih instituta ZUP-a u javnopravnim tijelima koja su ga obvezna primjenjivati, čime su ostvareni osnovni preduvjeti za standardizaciju i efikasnije upravno postupanje te dizanje razine kvalitete javnih usluga u RH. Predloženim projektom ZUP IT sustav će se dodatno unaprijediti, korisnicima iz sekundarne skupine korisnika omogućit će se njegovo korištenje, a strankama u upravnom postupku (stranke su definirane sukladno čl. 4 ZUP-a) omogućit će se praćenje statusa upravnog postupka u kojem imaju status stranke. stranke.</t>
  </si>
  <si>
    <t>UP.04.1.1.33.0001</t>
  </si>
  <si>
    <t>Modernizacija novog kompujteriziranog sustava u okviru Carinskog zakonika Unije-NCTS</t>
  </si>
  <si>
    <t>Aktivnosti projekta odnose se na usluge modernizacije novog kompjuteriziranog provoznog sustava u okviru Carinskog zakonika Unije - NCTS. Usluge modernizacije uključuju razvoj aplikacije u svrhu usklađivanja podataka koji se razmjenjuju putem elektroničkih poruka sa zahtjevima Delegirane uredbe, Provedbene uredbe i Konvencije o zajedničkom provoznom postupku korištenjem EU carinskog podatkovnog modela ( EU Customs Data Model - EUCDM). Također je važna i edukacija carinskih službenika za korištenje tih novih nadogradnji.</t>
  </si>
  <si>
    <t>UP.04.1.1.33.0002</t>
  </si>
  <si>
    <t>Automatizirani sustav izvoza u okviru Carinskog zakonika Unije (AES)</t>
  </si>
  <si>
    <t>Aktivnosti ove operacije predstavljaju razvoj potpuno novog sustava, AES. Operacijom se omogućuje daljnji razvoj transeuropskog sustava kontrola izvoza radi primjene potpuno automatiziranog sustava izvoza kojim bi se obuhvatili zahtjevi poduzeća za postupke i podatke uvedene CZU. Automatiziranim sustavom izvoza omogućit će se potpuna automatizacija izvoznih postupaka i izlaznih formalnosti.</t>
  </si>
  <si>
    <t>UP.04.1.1.33.0003</t>
  </si>
  <si>
    <t>Modernizacija sustava kontrole kretanja trošarinskih proizvoda (EMCS)</t>
  </si>
  <si>
    <t>Modernizacija Sustava kontrole kretanja trošarinskih proizvoda (EMCS Funkcioniranje EMCS sustava kao jednog od sustava eCarine važan je segment za ostvarenje kako strateških ciljeva CU, tako i ciljeva EU unije na području trošarinskog zakonodavstva. Aktivnosti projekta uključuju razvoja nove arhitekture sustava, implementacije poslovnih procesa obuhvaćenih EMCS sustavom; implementaciju nefunkcionalnih zahtjeva; interakciju s ostalim podsustavima Informacijskog sustava CU: izradu plana testiranja i provedbu testiranja; te edukaciju korisnika sustava carinskih službenika koji će istu koristitii kako bi mogli u mogućnosti ispuniti sve zadaće poslovnog procesa.</t>
  </si>
  <si>
    <t>UP.04.1.1.33.0004</t>
  </si>
  <si>
    <t>Modernizacija sustava prikupljanja podataka o robnoj razmjeni članica EU</t>
  </si>
  <si>
    <t>Kroz modernizaciju Intrastat sustava napravit će se redizajn aktualne Intrastat aplikacije na način da će se iz aplikacije maknuti nefunkcionalni dijelovi, poboljšat će se prikazi ekrana u skladu s uočenim potrebama, te će se izmijeniti pojedini izvještaji na način da sadrže svrsishodnije podatke potrebne za određene poslovne procese.</t>
  </si>
  <si>
    <t>UP.04.1.1.34.0001</t>
  </si>
  <si>
    <t>Uvođenje i razvoj funkcije e-forenzike u Poreznoj upravi RH uz nabavu opreme i alata te obuku</t>
  </si>
  <si>
    <t xml:space="preserve">S razvojem informatičke podrške poslovanju poduzetnika, potreba za e-forenzičkim alatima u poreznom nadzoru i suzbijanju poreznih prijevara je sve veća, jer su sve češće pojavnosti manipulacije podataka putem posbeno dizajniranih (zlonamjernih) programa s ciljem smanjenja prihoda i porezniih obveza. Projektom je predviđena nabava 4 kompleta specijalizirane opreme i programskih alata, te obuka i usvajanje znanja o metodama i tehnikama u korištenju e-forenzičke opreme i alata u procesu nadzora i suzbijanja poreznih prijevara. </t>
  </si>
  <si>
    <t>UP.04.1.1.35.0001</t>
  </si>
  <si>
    <t>Implementacija e-učenja u sustav DGU i unaprjeđenje ZIS-a</t>
  </si>
  <si>
    <t>Implementacija e-učenja u sustav DGU i unapređenje ZIS-a</t>
  </si>
  <si>
    <t>Kroz predloženi projekt izvršiti nadogradnja ZIS-a (Zajednički informacijski sustav zemljišnih knjiga i katastra) te edukacija ukupno 49 djelatnika.</t>
  </si>
  <si>
    <t>UP.04.1.1.36.0001</t>
  </si>
  <si>
    <t>Poziv Središnjem državnom uredu za razvoj digitalnog društva za dostavu prijedloga operacije „Implementacija e.Standarda i daljnje unaprjeđenje sustava elektroničkih usluga“</t>
  </si>
  <si>
    <t>Implementacija e.Standarda i daljnje unaprjeđenje sustava elektroničkih usluga</t>
  </si>
  <si>
    <t xml:space="preserve">Iako je RH prepoznala važnost digitalizacije usluga državnih i javnih uprava, dosadašnje prakse su se pokazale nedovoljno učinkovitima i funkcionalnima. Kako bi se situacija poboljšala, unaprjeđenjem postojećih i razvojem novih e-usluga te kontinuiranom digitalizacijom poslovanja javne uprave te povećanja udjela korisnika e-usluga, SDURDD ovim projektom ima za cilj provesti standardizaciju e-usluga, osigurati odgovarajuću implementaciju prethodno definiranih e.Standarda te time doprinijeti povećanju korištenja e-usluga na razini RH. </t>
  </si>
  <si>
    <t>UP.04.1.1.38.0001</t>
  </si>
  <si>
    <t>Poziv Državnom zavodu za statistiku za
dostavu prijedloga operacije „Uvođenje sustava procjenjivanja troškova statističkih procesa i proizvoda“</t>
  </si>
  <si>
    <t>Uvođenje sustava procjenjivanja troškova statističkih procesa i proizvoda</t>
  </si>
  <si>
    <t>Državni zavod za statistiku, kao korisnik državnog proračuna, ima cilj što racionalnije koristiti raspoložive resurse. Kako bi to ostvario, namjerava uvesti sustav procjenjivanja troškova statističkih procesa i proizvoda. Uvođenjem takvog sustava, DZS će dobiti podatke na temelju kojih će moći alocirati svoje resurse, tražiti uštede u poslovanju i određivati prioritete za unaprjeđenje. Ujedno će zadovoljiti obvezu usklađivanja s Kodeksom prakse europske statistike te će moći brzo i kvalitetno odgovarati na sve učestalije upite Europske komisije vezane uz cijene statističkih proizvoda.</t>
  </si>
  <si>
    <t>UP.04.1.1.39.0001</t>
  </si>
  <si>
    <t>Poziv Središnjem državnom uredu za razvoj digitalnog društva za dostavu prijedloga operacije „e-Savjetovanja -proširenja, nadgradnje i unaprjeđenje zakonodavnih procesa savjetovanja s javnošću“</t>
  </si>
  <si>
    <t>e-Savjetovanja – proširenja, nadgradnje i unaprjeđenje zakonodavnih procesa savjetovanja s javnošću</t>
  </si>
  <si>
    <t>Središnji portal ''e-Savjetovanja'' doprinio je kvaltitenijoj suradnji javne uprave s građanima i drugim dionicima u procesu oblikovanja javnih politika. Višegodišnja praksa korištenja sustava ukazala je na potrebu ostvarenja sljedećih ciljeva: tehničkog i sadržajnog unaprjeđenja portala, uključujući proširenje sustava na JLPRS, pojednostavljenje rada u aplikaciji za ciljane skupine: same korisnike, i za nadležne službenike u TDU, te povećanje razine informiranosti o mogućnostima i primjeni svih funkcionalnosti sustava.</t>
  </si>
  <si>
    <t>UP.04.1.1.40.0001</t>
  </si>
  <si>
    <t>Poziv Ministarstvu financija – Poreznoj upravi za dostavu prijedloga operacije „Informacijski sustav za nagradne igre koje odobrava, prati i nadzire Porezna uprava i obuka djelatnika“</t>
  </si>
  <si>
    <t>Informacijski sustav za nagradne igre koje odobrava, prati i nadzire Porezna uprava i obuka djelatnika</t>
  </si>
  <si>
    <t>Putem Informacijskog sustava za nagradne igre, stranka bi zahtjev predavala kroz sustav e-Porezna. Nakon izrade rješenja, koristio bi se elektronički potpis i stranka bi dobreno rješenje zaprimila u svojem korisničkom pretincu u sustavu e-Poreza. Izrada Informacijskog sustava za nagradne igre olakšala bi korištenje statističkih podataka. Projektom se postižu financijske i vremenske uštede kako za porezne obveznike tako i za službenike Porezne uprave, te istovremeno projekt doprinosi automatizaciji procesa, poboljšanju ekonomičnosti i efikasnosti javne uprave te jačanju kapaciteta službenika.</t>
  </si>
  <si>
    <t>UP.04.1.2.01.0001</t>
  </si>
  <si>
    <t>11.i.2 - Unapređenje kapaciteta i funkcioniranja pravosuđa kroz poboljšanje upravljanja i kompetencija</t>
  </si>
  <si>
    <t>Uvođenje i provedba programa edukacije iz područja stranih jezika za pravosudne dužnosnike, savjetnike i službenike u pravosuđu</t>
  </si>
  <si>
    <t>Pravosudna akademija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</si>
  <si>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</si>
  <si>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UP.04.1.2.02.0001</t>
  </si>
  <si>
    <t>Unaprjeđenje i modernizacija pravosudnog sustava u Republici Hrvatskoj</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</si>
  <si>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</si>
  <si>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UP.04.1.2.03.0001</t>
  </si>
  <si>
    <t>Unaprjeđenje programa edukacija u borbi protiv kibernetičkog kriminala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</si>
  <si>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</si>
  <si>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UP.04.1.2.04.0001</t>
  </si>
  <si>
    <t>Nastavak uspostave Digitalne arhive zemljišnih knjiga na razini Republike Hrvatske</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</si>
  <si>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</si>
  <si>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UP.04.1.2.05.0001</t>
  </si>
  <si>
    <t>Unaprjeđenje kvalitete pravosuđa kroz jačanje kapaciteta zatvorskog i probacijskog sustava te sustava za podršku žrtvama i svjedocima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</si>
  <si>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</si>
  <si>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UP.04.1.2.06.0001</t>
  </si>
  <si>
    <t>Daljnje unaprjeđenje kvalitete pravosuđa kroz nastavak modernizacije pravosudnog sustava u Republici Hrvatskoj</t>
  </si>
  <si>
    <t>Opći cilj projekta je unaprjeđenje kvalitete rada i nastavak modernizacije poslovanja pravosudnog sustava. Ciljanu skupinu čine suci, državni odvjetnici i zamjenici državnih odvjetnika, službenici u pravosudnim i kaznenim tijelima Ministarstva pravosuđa i uprave, probacijskim uredima te drugi službenici Ministarstva pravosuđa i uprave te sudovi i državna odvjetništva. Projekt je usmjeren na daljnje unaprjeđenje korištenja IT tehnologijau pravosuđu te na unaprjeđenje kompetencija i znanja službenika i pravosudnih dužnosnika.</t>
  </si>
  <si>
    <t>UP.04.2.1.01.0009</t>
  </si>
  <si>
    <t>11.ii.1 - Razvoj kapaciteta organizacija civilnog društva, osobito udruga i socijalnih partnera, te jačanje civilnog i socijalnog dijaloga radi boljeg upravljanja</t>
  </si>
  <si>
    <t>Podrška organizatorima volontiranja za unaprjeđenje menadžmenta volontera i provedbu volonterskih programa</t>
  </si>
  <si>
    <t>Darujmo vrijeme za dobra djela</t>
  </si>
  <si>
    <t>Ured za udruge Vlade Republike Hrvatske</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</si>
  <si>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</si>
  <si>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120. Izgradnja kapaciteta za sve dionike koji pružaju obrazovanje, cjeloživotno učenje, obučavanje i zapošljavanje te socijalne politike, uključujući sektorske i teritorijalne okvire za pokretanje reformi na nacionalnoj, regionalnoj i lokalnoj razini</t>
  </si>
  <si>
    <t>UP.04.2.1.01.0011</t>
  </si>
  <si>
    <t>Školski volonteri - osnaživanje i mentorstvo škola za koordiniranje volonterskih programa</t>
  </si>
  <si>
    <t>Forum za slobodu odgoja</t>
  </si>
  <si>
    <t xml:space="preserve">Grad Zagreb, Zagrebačka, Bjelovarsko-bilogorska, Osječko- baranjska, Vukovarsko-srijemska, Brodsko-posavska, Splitsko-dalmatinska </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</si>
  <si>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</si>
  <si>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UP.04.2.1.01.0013</t>
  </si>
  <si>
    <t>UZOR - učimo zajedno, opažamo, reagiramo</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</si>
  <si>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</si>
  <si>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UP.04.2.1.01.0021</t>
  </si>
  <si>
    <t>Moj okoliš, moja budućnost!</t>
  </si>
  <si>
    <t>Krapinsko-zagorska, Sisačko-moslavačka, Grad Zagreb, Primorsko-goranska, Šibensko-kninska, Osječko-baranjska</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</si>
  <si>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</si>
  <si>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UP.04.2.1.01.0022</t>
  </si>
  <si>
    <t>ProŠIRI VIdike</t>
  </si>
  <si>
    <t>Udruga za terapiju i aktivnos pomoću konja - Pegaz</t>
  </si>
  <si>
    <t xml:space="preserve">Primorsko-goranska, Vukovarsko-srijemska, Šibensko-kninska </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</si>
  <si>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</si>
  <si>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UP.04.2.1.01.0025</t>
  </si>
  <si>
    <t>Na valovima volonterstva – infrastruktura za snažne i povezane zajednice</t>
  </si>
  <si>
    <t>Volonterski centar Zagreb</t>
  </si>
  <si>
    <t>Grad Zagreb, Zagrebačka, Krapinsko-zagorska, Sisačko-moslavačka, Međimurska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</si>
  <si>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</si>
  <si>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UP.04.2.1.01.0026</t>
  </si>
  <si>
    <t>(Ne)budi mi (ne)prijatelj!</t>
  </si>
  <si>
    <t>Udruga za podršku žrtvama i svjedocima, Vukovar</t>
  </si>
  <si>
    <t>Osječko-baranjska, Grad Zagreb, Ličko-senjska, Zadarska, Splitsko-dalmatinska</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</si>
  <si>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</si>
  <si>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UP.04.2.1.01.0028</t>
  </si>
  <si>
    <t>Unaprjeđenje kapaciteta ženskih organizacija za učinkovit menadžment volontera</t>
  </si>
  <si>
    <t>SOS Rijeka – centar za nenasilje i ljudska prava</t>
  </si>
  <si>
    <t>Bjelovarsko-bilogorska, Požeško-slavonska, Grad Zagreb, Primorsko-goranska, Ličko-senjska</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</si>
  <si>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</si>
  <si>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UP.04.2.1.01.0031</t>
  </si>
  <si>
    <t>Vol ON: pojačaj volontiranje</t>
  </si>
  <si>
    <t>Studentski katolički centar Palma</t>
  </si>
  <si>
    <t>Zagrebačka, Vukovarsko-srijemska, Grad Zagreb, Splitsko-dalmatinska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</si>
  <si>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</si>
  <si>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UP.04.2.1.01.0036</t>
  </si>
  <si>
    <t>VolontirAJMO - jačanje kapaciteta lokalnih zajednica za volontiranje</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</si>
  <si>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</si>
  <si>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UP.04.2.1.01.0038</t>
  </si>
  <si>
    <t>Hrvatska volontira – pozitivna struja volonterstva!</t>
  </si>
  <si>
    <t>Hrvatski centar za razvoj volonterstva</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</si>
  <si>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</si>
  <si>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UP.04.2.1.01.0040</t>
  </si>
  <si>
    <t>PORIV - podrška razvoju infrastrukture volonterstva</t>
  </si>
  <si>
    <t>Udruga za razvoj civilnog društva SMART</t>
  </si>
  <si>
    <t>Karlovačka, Primorsko-goranska, Istarska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</si>
  <si>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</si>
  <si>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UP.04.2.1.01.0045</t>
  </si>
  <si>
    <t>Volimo volontiranje</t>
  </si>
  <si>
    <t>Hrvatski Crveni križ, Gradsko društvo Crvenog križa Koprivnica</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</si>
  <si>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</si>
  <si>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UP.04.2.1.01.0049</t>
  </si>
  <si>
    <t>Kapacitiraj, organiziraj, volontiraj</t>
  </si>
  <si>
    <t>Udruga za autizam POGLED</t>
  </si>
  <si>
    <t xml:space="preserve">Grad Zagreb, Međimurska, Karlovačka, Primorsko-goranska, Splitsko-dalmatinska, Bjelovarsko-bilogorska, Osječko-baranjska, Zadarska, Istarska, Požeško-slavonska </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</si>
  <si>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</si>
  <si>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UP.04.2.1.01.0051</t>
  </si>
  <si>
    <t>VOLLUMEN – širenje mreže školskog volontiranja</t>
  </si>
  <si>
    <t>Udruga Delta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</si>
  <si>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</si>
  <si>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UP.04.2.1.01.0053</t>
  </si>
  <si>
    <t>Standardi i prakse - volonterski menadžment u organizacijama i ustanovama socijalne skrbi i zdravstva</t>
  </si>
  <si>
    <t xml:space="preserve">Grad Zagreb, Zagrebačka, Krapinsko-zagorska, Karlovačka </t>
  </si>
  <si>
    <t>Doprinijeti unaprjeđenju kapaciteta organizatora volontiranja (OCD-a i ustanova) u području socijalne skrbi i zdravstva radi poboljšanja kvalitete rada s volonterima i usluge krajnjim korisnicima</t>
  </si>
  <si>
    <t>UP.04.2.1.01.0056</t>
  </si>
  <si>
    <t>Školontiranje</t>
  </si>
  <si>
    <t xml:space="preserve">Vukovarsko-srijemska, Sisačko-moslavačka </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</si>
  <si>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</si>
  <si>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UP.04.2.1.01.0057</t>
  </si>
  <si>
    <t>Eko-Eko Volonterko</t>
  </si>
  <si>
    <t>Udruga Eko Brezna</t>
  </si>
  <si>
    <t xml:space="preserve">Brodsko-posavska, Zadarska </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</si>
  <si>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</si>
  <si>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UP.04.2.1.01.0064</t>
  </si>
  <si>
    <t xml:space="preserve">Činimo dobro - Volontirajmo! </t>
  </si>
  <si>
    <t>Cilj projekta je osposobiti lokalne OCD-e i javne ustanove s područja Šibensko-kninske županije za kvalitetno provođenje volonterskih programa te promicati vrijednost volonterstva.</t>
  </si>
  <si>
    <t>UP.04.2.1.01.0070</t>
  </si>
  <si>
    <t>Šalji dalje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</si>
  <si>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</si>
  <si>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UP.04.2.1.01.0071</t>
  </si>
  <si>
    <t>FENIKS - Program volontiranja za pošumljavanje opožarenih područja</t>
  </si>
  <si>
    <t>Stowarzyszenie B-4</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</si>
  <si>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</si>
  <si>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UP.04.2.1.01.0072</t>
  </si>
  <si>
    <t>IskustVO života - Moja mladost za aktivnu starost</t>
  </si>
  <si>
    <t xml:space="preserve">Grad Zagreb, Bjelovarsko-bilogorska, Sisačko-moslavačka </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</si>
  <si>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</si>
  <si>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UP.04.2.1.01.0075</t>
  </si>
  <si>
    <t>Volontiranje To Go</t>
  </si>
  <si>
    <t>Centar za građanske inicijative Poreč</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</si>
  <si>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</si>
  <si>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UP.04.2.1.01.0076</t>
  </si>
  <si>
    <t>Za zajednicu - Volonterski interventni timovi</t>
  </si>
  <si>
    <t>ACT grupa</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</si>
  <si>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</si>
  <si>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UP.04.2.1.01.0079</t>
  </si>
  <si>
    <t>Moja škola - zajednica sa srcem</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</si>
  <si>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</si>
  <si>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UP.04.2.1.01.0080</t>
  </si>
  <si>
    <t>Razvoj školskog volontiranja uspostavom mreže volonterskih klubova Crvenog križa</t>
  </si>
  <si>
    <t>Hrvatski Crveni križ, Društvo Crvenog križa Zagrebačke županije Ivanić Grad</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</si>
  <si>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</si>
  <si>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UP.04.2.1.01.0085</t>
  </si>
  <si>
    <t>Volonterska šuma - Umrežavanje i podrška organizatorima volontiranja za održivi razvoj volonterstva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</si>
  <si>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</si>
  <si>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UP.04.2.1.01.0091</t>
  </si>
  <si>
    <t>Volontiranje 2.0: Inovativnim volonterskim praksama do kompetencija u adolescentskoj dobi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</si>
  <si>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</si>
  <si>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UP.04.2.1.01.0093</t>
  </si>
  <si>
    <t>VOLontiraj za PRIRODU, VOLontiraj za SEBE! - školski volonterski programi u zaštićenim područjima prirode</t>
  </si>
  <si>
    <t>Udruga za prirodu, okoliš i održivi razvoj Sunce</t>
  </si>
  <si>
    <t>Zadarska, Šibensko-kninska, Splitsko-dalmatinska</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</si>
  <si>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</si>
  <si>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UP.04.2.1.01.0096</t>
  </si>
  <si>
    <t>Volonterska platforma „STAV Našica“ – Standardizacija temelja anticipativnog volonterstva Našica</t>
  </si>
  <si>
    <t>Centar za lokalne inicijative i poduzetništvo Našice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</si>
  <si>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</si>
  <si>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UP.04.2.1.01.0099</t>
  </si>
  <si>
    <t>Unapređenjem menadžmenta volontera do kvalitetnijih socijalnih usluga u zajednici</t>
  </si>
  <si>
    <t xml:space="preserve">Vukovarsko-srijemska, Brodsko-posavska, Istarska </t>
  </si>
  <si>
    <t>Unaprjeđenje znanja, vještina i procedura rada za menadžment volontera, te provedba inkluzivnih volonterskih programa na području Vukovarsko-srijemske, Brodsko-posavske te Istarske županije</t>
  </si>
  <si>
    <t>UP.04.2.1.01.0102</t>
  </si>
  <si>
    <t>Pod budnim okom volontera</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</si>
  <si>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</si>
  <si>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UP.04.2.1.01.0104</t>
  </si>
  <si>
    <t>Zavrti promjenu – projekt usmjeren razvoju volonterskih programa srednjoškolaca</t>
  </si>
  <si>
    <t>Ambidekster klub</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</si>
  <si>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</si>
  <si>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UP.04.2.1.01.0110</t>
  </si>
  <si>
    <t>Q25 - Jačanje sustava volontiranja u ruralnim zajednicama središnje Hrvatske</t>
  </si>
  <si>
    <t>Karlovačka, Zagrebačka, Sisačko-moslavačka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</si>
  <si>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</si>
  <si>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UP.04.2.1.01.0111</t>
  </si>
  <si>
    <t>Volonteri iz školskih klupa</t>
  </si>
  <si>
    <t xml:space="preserve">Grad Zagreb, Splitsko-dalmatinska, Brodsko-posavska, Požeško-slavonska </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</si>
  <si>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</si>
  <si>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UP.04.2.1.01.0112</t>
  </si>
  <si>
    <t>VOLONTIRAMO I MI</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</si>
  <si>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</si>
  <si>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UP.04.2.1.01.0114</t>
  </si>
  <si>
    <t>Volonterska školica</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</si>
  <si>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</si>
  <si>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UP.04.2.1.01.0116</t>
  </si>
  <si>
    <t>VOLUNTEEN</t>
  </si>
  <si>
    <t>Udruga ZUM</t>
  </si>
  <si>
    <t>Izgradnja kapaciteta organizacija civilnoga društva i odgojno-obrazovnih ustanova kroz uspostavu volonterskih programa u uključenim školama</t>
  </si>
  <si>
    <t>UP.04.2.1.02.0002</t>
  </si>
  <si>
    <t>Podrška razvoju partnerstava organizacija civilnog društva i visokoobrazovnih ustanova za provedbu programa društveno korisnog učenja</t>
  </si>
  <si>
    <t>Slavonska STEM evolucija</t>
  </si>
  <si>
    <t>Zajednica tehničke kulture Osječko-baranjske županije</t>
  </si>
  <si>
    <t>Osječko-baranjska, Vukovarsko-srijemska, Brodsko-posavska, Virovitičko-podravska, Požeško-slavonska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</si>
  <si>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</si>
  <si>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UP.04.2.1.02.0010</t>
  </si>
  <si>
    <t>Aktivni građani resocijaliziraju isključene</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</si>
  <si>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</si>
  <si>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UP.04.2.1.02.0011</t>
  </si>
  <si>
    <t>(Hajdučkom) suradnjom i volonterstvom do društvenog razvoja</t>
  </si>
  <si>
    <t>Udruga „Naš Hajduk“</t>
  </si>
  <si>
    <t>Splitsko-dalmatinska, Zadarska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</si>
  <si>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</si>
  <si>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UP.04.2.1.02.0021</t>
  </si>
  <si>
    <t>STEM revolucija u zajednici</t>
  </si>
  <si>
    <t>Institut za razvoj i inovativnost mladih</t>
  </si>
  <si>
    <t>Karlovačka, Zagrebačka, Međimurska, Grad Zagreb</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</si>
  <si>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</si>
  <si>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UP.04.2.1.02.0022</t>
  </si>
  <si>
    <t>FER rješenja za bolju zajednicu</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</si>
  <si>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</si>
  <si>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UP.04.2.1.02.0024</t>
  </si>
  <si>
    <t>Odrazi se znanjem — pokreni zajednicu, Fakultet i udruge zajedno za održivi razvoj lokalnih zajednica</t>
  </si>
  <si>
    <t>ODRAZ - Održivi razvoj zajednice</t>
  </si>
  <si>
    <t>Grad Zagreb, Zagrebačka, Osječko-baranjska, Međimurska, Istarska</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</si>
  <si>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</si>
  <si>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UP.04.2.1.02.0029</t>
  </si>
  <si>
    <t>Znanjem do Zvijezde— primjena društveno korisnog učenja na kulturnom nasljeđu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</si>
  <si>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</si>
  <si>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UP.04.2.1.02.0045</t>
  </si>
  <si>
    <t>UniActive</t>
  </si>
  <si>
    <t>Erasmus Student Network Dubrovnik</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</si>
  <si>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</si>
  <si>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UP.04.2.1.02.0051</t>
  </si>
  <si>
    <t>EDUpolicy LAB — društveno korisnim učenjem do jednakih obrazovnih mogućnosti</t>
  </si>
  <si>
    <t>Institut za razvoj obrazovanja</t>
  </si>
  <si>
    <t>Osječko-baranjska, Brodsko-posavska, Grad Zagreb</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</si>
  <si>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</si>
  <si>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UP.04.2.1.02.0059</t>
  </si>
  <si>
    <t>Praktično-Aktivno-Zajedno-Interdisciplinarno! —programi društveno korisnog učenja za okoliš i održivi razvoj</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</si>
  <si>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</si>
  <si>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UP.04.2.1.02.0064</t>
  </si>
  <si>
    <t>P-S-I Podrška studenata u integraciji marginaliziranih skupina na tržište rada</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</si>
  <si>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</si>
  <si>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UP.04.2.1.02.0078</t>
  </si>
  <si>
    <t>Doprinos boljitku rane intervencije putem društveno korisnog učenja u Gradu Zagrebu i Brodsko-posavskoj županiji - Dobro</t>
  </si>
  <si>
    <t>Hrvatska udruga za ranu intervenciju u djetinjstvu (HURID)</t>
  </si>
  <si>
    <t>Brodsko-posavska, Grad Zagreb</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</si>
  <si>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</si>
  <si>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</si>
  <si>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</si>
  <si>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</si>
  <si>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</si>
  <si>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UP.04.2.1.02.0108</t>
  </si>
  <si>
    <t>POP-UP ruralni društveno-inovativni hubovi</t>
  </si>
  <si>
    <t>Lokalna akcijska grupa Međimurski doli i bregi</t>
  </si>
  <si>
    <t>Međimurska, Splitsko-dalmatinska</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</si>
  <si>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</si>
  <si>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UP.04.2.1.02.0112</t>
  </si>
  <si>
    <t>Tesla za društveno korisno učenje</t>
  </si>
  <si>
    <t>lokalna akcijska grupa Lika</t>
  </si>
  <si>
    <t>Ličko-senjska, Zadarska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</si>
  <si>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</si>
  <si>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UP.04.2.1.02.0113</t>
  </si>
  <si>
    <t>Humano obrazovanje — odgovorno društvo</t>
  </si>
  <si>
    <t>Lezbijska organizacija Rijeka "LORI"</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</si>
  <si>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</si>
  <si>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UP.04.2.1.02.0120</t>
  </si>
  <si>
    <t>Hrana i zajednica</t>
  </si>
  <si>
    <t>Udruga Centar za kulturu dijaloga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</si>
  <si>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</si>
  <si>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UP.04.2.1.02.0123</t>
  </si>
  <si>
    <t>Centar za društveno korisno učenje</t>
  </si>
  <si>
    <t>Klub Mladih Split</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</si>
  <si>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</si>
  <si>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UP.04.2.1.02.0125</t>
  </si>
  <si>
    <t>Društveno korisno učenje za organizaciju inkluzivnih zajednica</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</si>
  <si>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</si>
  <si>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UP.04.2.1.02.0127</t>
  </si>
  <si>
    <t>Razvoj profesionalnih kompetencija za zelenu gradnju</t>
  </si>
  <si>
    <t>Hrvatski inženjerski savez</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</si>
  <si>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</si>
  <si>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UP.04.2.1.02.0144</t>
  </si>
  <si>
    <t>Modeliranje društveno odgovornog učenja za zaštitu okoliša</t>
  </si>
  <si>
    <t>Zelena akcija</t>
  </si>
  <si>
    <t>Grad Zagreb, Karlovačka, Osječko-baranjska, Dubrovačko-neretvanska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</si>
  <si>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</si>
  <si>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UP.04.2.1.02.0153</t>
  </si>
  <si>
    <t>U društvu mikroba</t>
  </si>
  <si>
    <t>Hrvatsko mikrobiološko društvo</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</si>
  <si>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</si>
  <si>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UP.04.2.1.02.0157</t>
  </si>
  <si>
    <t>Zdravstvo u zajednici</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</si>
  <si>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</si>
  <si>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UP.04.2.1.02.0162</t>
  </si>
  <si>
    <t>Aktivni studenti — korisni građani —pravedno društvo: partnerstvo u razvoju programa društveno korisnog učenja za razvoj kompetencija studenata i studentski doprinos zajednici</t>
  </si>
  <si>
    <t>GONG</t>
  </si>
  <si>
    <t>Grad Zagreb, Bjelovarsko-bilogorska, Međimurska, Istarska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</si>
  <si>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</si>
  <si>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UP.04.2.1.02.0164</t>
  </si>
  <si>
    <t>Plavi projekt - Doprinos razvoju programa društveno korisnog učenja na VFSZ-u</t>
  </si>
  <si>
    <t>Udruga za zaštitu prirode i okoliša te promicanje održivog razvoja Argonauta</t>
  </si>
  <si>
    <t>Grad Zagreb, Šibensko-kninska, Istarska</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</si>
  <si>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</si>
  <si>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UP.04.2.1.02.0175</t>
  </si>
  <si>
    <t>MA DA — Mladi, a društveno angažirani</t>
  </si>
  <si>
    <t>Šibensko-kninska, Zadarska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</si>
  <si>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</si>
  <si>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UP.04.2.1.02.0186</t>
  </si>
  <si>
    <t>Razvoj društveno korisnog učenja uz terapijske aktivnosti pomoću konja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</si>
  <si>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</si>
  <si>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UP.04.2.1.03.0001</t>
  </si>
  <si>
    <t>Jačanje socijalnog dijaloga - faza III</t>
  </si>
  <si>
    <t>Zajedno smo jači</t>
  </si>
  <si>
    <t>Savez samostalnih sindikata Hrvatske</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</si>
  <si>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</si>
  <si>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UP.04.2.1.03.0002</t>
  </si>
  <si>
    <t>Osnažimo socijalni dijalog - osigurajmo budućnost</t>
  </si>
  <si>
    <t>Granski sindikat zaposlenih u osiguranju Hrvatske</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</si>
  <si>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</si>
  <si>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UP.04.2.1.03.0003</t>
  </si>
  <si>
    <t>Dijalog i znanje napredak grade</t>
  </si>
  <si>
    <t>Sindikat grafičke i nakladničke djelatnosti Hrvatske - Sindikat grafičara</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</si>
  <si>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</si>
  <si>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UP.04.2.1.03.0004</t>
  </si>
  <si>
    <t>Znanjem i vještinama do uspješnog socijalnog dijaloga</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</si>
  <si>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</si>
  <si>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</si>
  <si>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</si>
  <si>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UP.04.2.1.03.0005</t>
  </si>
  <si>
    <t>Unapređenje kvalitete socijalnog dijaloga kroz razvoj i jačanje administrativnih i stručnih kapaciteta (SOC-KAP)</t>
  </si>
  <si>
    <t>Sindikat obrazovanja medija i kulture Hrvatske</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</si>
  <si>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</si>
  <si>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UP.04.2.1.03.0006</t>
  </si>
  <si>
    <t>RESPECT + Povjerenjem do socijalnog dijaloga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</si>
  <si>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</si>
  <si>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UP.04.2.1.03.0007</t>
  </si>
  <si>
    <t>Analiza uređenja položaja policijskih službenika, socijalnog dijaloga i organizacijske strukture</t>
  </si>
  <si>
    <t>Sindikat policije Hrvatske</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</si>
  <si>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</si>
  <si>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UP.04.2.1.03.0008</t>
  </si>
  <si>
    <t>Unapređenje znanja i vještina socijalnih partnera za učinkovit i održiv socijalni dijalog</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</si>
  <si>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</si>
  <si>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</si>
  <si>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</si>
  <si>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UP.04.2.1.03.0009</t>
  </si>
  <si>
    <t>VIP u cestovnom prometu</t>
  </si>
  <si>
    <t>Sindikat hrvatskog vozača</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</si>
  <si>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</si>
  <si>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UP.04.2.1.03.0010</t>
  </si>
  <si>
    <t>Aktivizmom i znanjem do cilja</t>
  </si>
  <si>
    <t>Carinski sindikat Hrvatske</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</si>
  <si>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</si>
  <si>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UP.04.2.1.03.0012</t>
  </si>
  <si>
    <t>InCITY+ - nastavak izgradnje socijalnog dijaloga na području Grada Buzeta</t>
  </si>
  <si>
    <t>Grad Buzet</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</si>
  <si>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</si>
  <si>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UP.04.2.1.03.0013</t>
  </si>
  <si>
    <t>Znanjem do prava</t>
  </si>
  <si>
    <t>Sindikat zaposlenika u hrvatskom školstvu Preporod</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</si>
  <si>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</si>
  <si>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UP.04.2.1.03.0014</t>
  </si>
  <si>
    <t>Zaštita na radu - Prilika i izazov u socijalnom dijalogu</t>
  </si>
  <si>
    <t>Nezavisni sindikat radnika u proizvodnji hrane i pića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</si>
  <si>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</si>
  <si>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UP.04.2.1.03.0015</t>
  </si>
  <si>
    <t>SPEAK UP 2: Jačanje sindikalnog organiziranja u sektoru cestovnog prometa</t>
  </si>
  <si>
    <t>Nezavisni cestarski sindikat</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</si>
  <si>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</si>
  <si>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UP.04.2.1.03.0016</t>
  </si>
  <si>
    <t>Socijalni dijalog i suvremeni industrijski odnosi - jučer, danas, sutra - mogućnosti i perspektive - MiP 2030</t>
  </si>
  <si>
    <t>Novi sindikat</t>
  </si>
  <si>
    <t>Grad Zagreb, Primorsko-goranska, Ličko-senjska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</si>
  <si>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</si>
  <si>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UP.04.2.1.03.0017</t>
  </si>
  <si>
    <t>Turistički sektor i uloga socijalnog dijaloga</t>
  </si>
  <si>
    <t>Sindikat turizma i usluga Hrvatske</t>
  </si>
  <si>
    <t>Grad Zagreb, Splitsko-dalmatinska, Istarska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</si>
  <si>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</si>
  <si>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UP.04.2.1.03.0018</t>
  </si>
  <si>
    <t>Osnaživanje sindikalnih kapaciteta za učinkovit i proaktivan socijalni dijalog</t>
  </si>
  <si>
    <t>Nezavisni sindikat znanosti i visokog obrazovanja</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</si>
  <si>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</si>
  <si>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</si>
  <si>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</si>
  <si>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</si>
  <si>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</si>
  <si>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</si>
  <si>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UP.04.2.1.03.0020</t>
  </si>
  <si>
    <t>Jačanje bipartitnog socijalnog dijaloga u sektoru osnovnog obrazovanja</t>
  </si>
  <si>
    <t>Sindikat hrvatskih učitelja</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</si>
  <si>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</si>
  <si>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UP.04.2.1.03.0021</t>
  </si>
  <si>
    <t>Osnaživanje socijalnog dijaloga u privatnom sektoru - osiguravajuća društva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</si>
  <si>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</si>
  <si>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UP.04.2.1.03.0022</t>
  </si>
  <si>
    <t>Jačanje sektorskog socijalnog dijaloga u području socijalne skrbi</t>
  </si>
  <si>
    <t>Sindikat zaposlenika u djelatnosti socijalne skrbi</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</si>
  <si>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</si>
  <si>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UP.04.2.1.03.0023</t>
  </si>
  <si>
    <t>Unapređenje socijalnog dijaloga kroz razvoj stručnih i kadrovskih kapaciteta regionalnih sindikata i organizacija civilnog društva</t>
  </si>
  <si>
    <t>Regionalni industrijski sindikat</t>
  </si>
  <si>
    <t>Sisačko-moslavačka, Varaždinska, Grad Zagreb</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</si>
  <si>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</si>
  <si>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UP.04.2.1.03.0024</t>
  </si>
  <si>
    <t>Povećanje efikasnosti i održivosti rada gospodarsko-socijalnih vijeća Bjelovarsko-bilogorske županije, Međimurske županije i Varaždinske županije</t>
  </si>
  <si>
    <t>Bjelovarsko-bilogorska, Varaždinska, Međimurska</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</si>
  <si>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</si>
  <si>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UP.04.2.1.03.0025</t>
  </si>
  <si>
    <t>Strojovođe su uvijek naprijed - jačanje uloge strojovođa za uspješniji socijalni dijalog</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</si>
  <si>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</si>
  <si>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</si>
  <si>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</si>
  <si>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UP.04.2.1.03.0026</t>
  </si>
  <si>
    <t>Zajedno ka održivom socijalnom dijalogu - ZAKOS</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</si>
  <si>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</si>
  <si>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UP.04.2.1.03.0027</t>
  </si>
  <si>
    <t>Jačanje bipartitnog socijalnog dijaloga kroz osnaživanje poslodavaca za postupke mirenja</t>
  </si>
  <si>
    <t>Hrvatska udruga poslodavaca u odgoju, obrazovanju i znanosti</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</si>
  <si>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</si>
  <si>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UP.04.2.1.03.0028</t>
  </si>
  <si>
    <t>SPARTAK-Socijalno partnerstvo za razvoj i konkurentnost</t>
  </si>
  <si>
    <t>Javna ustanova RERA S.D. za koordinaciju i razvoj Splitsko-dalmatinske županije</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</si>
  <si>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</si>
  <si>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UP.04.2.1.03.0029</t>
  </si>
  <si>
    <t>Zajedništvo i dijalog za nova znanja i bolje vještine</t>
  </si>
  <si>
    <t>Hrvatski sindikat male privrede, obrtništva, uslužnih djelatnosti i stranih predstavništava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</si>
  <si>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</si>
  <si>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UP.04.2.1.03.0030</t>
  </si>
  <si>
    <t>Promicanje socijalnog dijaloga o zaštiti dostojanstva i prava radnika</t>
  </si>
  <si>
    <t>Sindikat radnika u predškolskom odgoju i obrazovanju Hrvatske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</si>
  <si>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</si>
  <si>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UP.04.2.1.03.0031</t>
  </si>
  <si>
    <t>Širenje područja socijalnog dijaloga</t>
  </si>
  <si>
    <t>Sindikat naftnog gospodarstva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</si>
  <si>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</si>
  <si>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UP.04.2.1.03.0032</t>
  </si>
  <si>
    <t>Binarni kod 110</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</si>
  <si>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</si>
  <si>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UP.04.2.1.04.0022</t>
  </si>
  <si>
    <t>Kultura u centru - potpora razvoju javno-civilnog partnerstva u kulturi</t>
  </si>
  <si>
    <t>Hrvatski dom u centru</t>
  </si>
  <si>
    <t>Savez udruga Kaoperativa</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</si>
  <si>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</si>
  <si>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UP.04.2.1.04.0024</t>
  </si>
  <si>
    <t>Svi za Pogon - Pogon za sve!</t>
  </si>
  <si>
    <t>Savez udruga Operacija grad</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</si>
  <si>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</si>
  <si>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UP.04.2.1.04.0026</t>
  </si>
  <si>
    <t>ZadrugArt - platforma za suradnju i razvoj nezavisne kulture grada Zadra</t>
  </si>
  <si>
    <t>Zajednica udruga Centar nezavisne kulture</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</si>
  <si>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</si>
  <si>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UP.04.2.1.04.0036</t>
  </si>
  <si>
    <t>Kulturni centar Grada Skradina</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</si>
  <si>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</si>
  <si>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UP.04.2.1.04.0052</t>
  </si>
  <si>
    <t>Centar oblikovanja svakodnevice</t>
  </si>
  <si>
    <t>Hrvatsko dizajnersko društvo</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</si>
  <si>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</si>
  <si>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UP.04.2.1.04.0063</t>
  </si>
  <si>
    <t>Mjesto zajednice - Razvoj društveno-kulturnog centra Lazareti</t>
  </si>
  <si>
    <t>Art radionica Lazareti</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</si>
  <si>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</si>
  <si>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UP.04.2.1.04.0065</t>
  </si>
  <si>
    <t>Nevidljiva Savičenta — prevođenje tradicije u suvremenu kulturu</t>
  </si>
  <si>
    <t>Općina Svetvinčenat</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</si>
  <si>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</si>
  <si>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UP.04.2.1.04.0066</t>
  </si>
  <si>
    <t>SuKultura</t>
  </si>
  <si>
    <t>Domino</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</si>
  <si>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</si>
  <si>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UP.04.2.1.04.0078</t>
  </si>
  <si>
    <t>Žiroskop – Civilno-javno partnerstvo u upravljanju prostorima kulture u Rijeci</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</si>
  <si>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</si>
  <si>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UP.04.2.1.04.0081</t>
  </si>
  <si>
    <t>GRAD(imo) ROJC</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</si>
  <si>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</si>
  <si>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UP.04.2.1.04.0098</t>
  </si>
  <si>
    <t>KINO – Centar za Kulturu, INovaciju i Obrazovanje</t>
  </si>
  <si>
    <t>Udruga za kulturu i umjetnost U Pokretu</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</si>
  <si>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</si>
  <si>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UP.04.2.1.04.0101</t>
  </si>
  <si>
    <t>Kulturni centar mladih – Razvoj javno-privatnog partnerstva u kulturi u Slavonskom Brodu [KUL centar]</t>
  </si>
  <si>
    <t>Kazališna družina Ivana Brlić-Mažuranić</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</si>
  <si>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</si>
  <si>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UP.04.2.1.04.0102</t>
  </si>
  <si>
    <t>Nove prakse - sudioničko upravljanje zgradom Scheier</t>
  </si>
  <si>
    <t>Platforma za društveni centar Čakovec</t>
  </si>
  <si>
    <t>Varaždinska, Koprivničko-križevačka, Međimurska, Grad Zagreb, Istarska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</si>
  <si>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</si>
  <si>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UP.04.2.1.04.0115</t>
  </si>
  <si>
    <t>FUNK - Centar izvan centra</t>
  </si>
  <si>
    <t>Forum udruga nezavisne kulture FUNK</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</si>
  <si>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</si>
  <si>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UP.04.2.1.04.0151</t>
  </si>
  <si>
    <t>KRUG - KultuRa, Umjetnost i Građani</t>
  </si>
  <si>
    <t>Požeško-slavonska, Grad Zagreb, Splitsko-dalmatinska, Istarska</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</si>
  <si>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</si>
  <si>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UP.04.2.1.04.0153</t>
  </si>
  <si>
    <t>Svi smo mi kultura</t>
  </si>
  <si>
    <t>Udruga mladih Varaždinski underground klub (V.U.K.)</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</si>
  <si>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</si>
  <si>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UP.04.2.1.04.0155</t>
  </si>
  <si>
    <t>Kultura svima</t>
  </si>
  <si>
    <t>Pučko otvoreno učilište Hrvatski dom Petrinja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</si>
  <si>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</si>
  <si>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UP.04.2.1.04.0158</t>
  </si>
  <si>
    <t>TIK-TAK, vrijeme je za kulturu</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</si>
  <si>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</si>
  <si>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UP.04.2.1.04.0162</t>
  </si>
  <si>
    <t>KULTajmo u Šibeniku!: Razvoj civilnog sektora kroz aktivnosti u kulturi</t>
  </si>
  <si>
    <t>Muzej grada Šibenika</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</si>
  <si>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</si>
  <si>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UP.04.2.1.04.0168</t>
  </si>
  <si>
    <t>MI plus</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</si>
  <si>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</si>
  <si>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UP.04.2.1.04.0169</t>
  </si>
  <si>
    <t>DKC: Plan K</t>
  </si>
  <si>
    <t>Savez platFORma Hvar</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</si>
  <si>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</si>
  <si>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UP.04.2.1.04.0171</t>
  </si>
  <si>
    <t>Knjige naših ulica</t>
  </si>
  <si>
    <t>Udruga Lastin rep</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</si>
  <si>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</si>
  <si>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UP.04.2.1.04.0174</t>
  </si>
  <si>
    <t>GALEROKAZ - Implementacija pripovjedačkih i lutkarskih vještina u muzejsku edukaciju Galerije Ružić po modelu sudioničkog upravljanja javnog i civilnog sektora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</si>
  <si>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</si>
  <si>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UP.04.2.1.04.0178</t>
  </si>
  <si>
    <t>KREŠIMIR - KREativna ŠIbenska Mreža Integriranog kulturnog Razvoja</t>
  </si>
  <si>
    <t>Javna ustanova u kulturi Tvrđava kulture Šibenik</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</si>
  <si>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</si>
  <si>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UP.04.2.1.04.0180</t>
  </si>
  <si>
    <t>Ključ kulture za sve generacije</t>
  </si>
  <si>
    <t>Zagrebačka, Krapinsko-zagorska, Međimurska</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</si>
  <si>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</si>
  <si>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UP.04.2.1.04.0182</t>
  </si>
  <si>
    <t>Muzej budućnosti - Građansko muzejsko vijeće kao model sudioničkog upravljanja</t>
  </si>
  <si>
    <t>Pomorski i povijesni muzej Hrvatskog primorja Rijeka</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</si>
  <si>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</si>
  <si>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UP.04.2.1.04.0187</t>
  </si>
  <si>
    <t>Muzej susjedstva Trešnjevka - izgradnja odozdo</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</si>
  <si>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</si>
  <si>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UP.04.2.1.04.0193</t>
  </si>
  <si>
    <t>Klaritac kulture SU-OL-TA</t>
  </si>
  <si>
    <t>Šoltanski glazbeni zbor "OLINTA" - Grohote</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</si>
  <si>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</si>
  <si>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UP.04.2.1.04.0196</t>
  </si>
  <si>
    <t>DKC-HR: Mreža društveno-kulturnih centara</t>
  </si>
  <si>
    <t>Savez udruga Klubtura</t>
  </si>
  <si>
    <t>Karlovačka, Međimurska, Grad Zagreb, Primorsko-goranska, Splitsko-dalmatinska, Istarska, Dubrovačko-neretvanska</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</si>
  <si>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</si>
  <si>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UP.04.2.1.04.0198</t>
  </si>
  <si>
    <t>Psst! - Partnerstvo u scenskom stvaralaštvu - Razvoj modela sudioničke scenske kulture u Vukovaru</t>
  </si>
  <si>
    <t>UP.04.2.1.04.0201</t>
  </si>
  <si>
    <t>Korak dalje - prema uključivoj kulturi</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</si>
  <si>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</si>
  <si>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UP.04.2.1.04.0207</t>
  </si>
  <si>
    <t>Gradimo Dom zajedno</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</si>
  <si>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</si>
  <si>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UP.04.2.1.04.0210</t>
  </si>
  <si>
    <t>Štruca kulture</t>
  </si>
  <si>
    <t>Zagrebačka, Sisačko-moslavačka, Osječko-baranjska, Međimurska, Primorsko-goranska, Istarska</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</si>
  <si>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</si>
  <si>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UP.04.2.1.04.0212</t>
  </si>
  <si>
    <t>Društveno-kulturni centar Lamparna</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</si>
  <si>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</si>
  <si>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UP.04.2.1.05.0001</t>
  </si>
  <si>
    <t>Jačanje kapaciteta organizacija civilnoga društva za podršku učinkovitoj resocijalizaciji i reintegraciji počinitelja kaznenih djela u društvenu zajednicu</t>
  </si>
  <si>
    <t>Pero - Program Edukacije, Resocijalizacije i Osnaživanja - reintegracija počinitelja kaznenih djela u društvenu zajednicu</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</si>
  <si>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</si>
  <si>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UP.04.2.1.05.0002</t>
  </si>
  <si>
    <t>M.O.R.E. mrežom i obrazovanjem za rehabilitaciju i edukaciju mladih kažnjenika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</si>
  <si>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</si>
  <si>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UP.04.2.1.05.0004</t>
  </si>
  <si>
    <t>Trebam sustav</t>
  </si>
  <si>
    <t>Stijena Resoc</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</si>
  <si>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</si>
  <si>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UP.04.2.1.05.0005</t>
  </si>
  <si>
    <t>Udruga za unaprjeđenje kvalitete življenja "LET"</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</si>
  <si>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</si>
  <si>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UP.04.2.1.05.0006</t>
  </si>
  <si>
    <t>Uključene zajednice - UZ</t>
  </si>
  <si>
    <t>Varaždinska, Osječko-baranjska, Grad Zagreb, Zadarska</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</si>
  <si>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</si>
  <si>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UP.04.2.1.05.0007</t>
  </si>
  <si>
    <t>Stambena zajednica za bivše zatvorenike Terra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</si>
  <si>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</si>
  <si>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UP.04.2.1.05.0008</t>
  </si>
  <si>
    <t>S.N.A.G.A. (Samopouzdanje, Nesebičnost, Aktivizam, Govor istine, Asistencija) ŽIVOTA</t>
  </si>
  <si>
    <t>Zaštitarsko ekološka udruga Prijatelji životinja i prirode</t>
  </si>
  <si>
    <t>Varaždinska, Međimurska, Grad Zagreb, Ličko-senjska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</si>
  <si>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</si>
  <si>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UP.04.2.1.05.0009</t>
  </si>
  <si>
    <t>RESTART (RE - resocijalizacija &amp; start)</t>
  </si>
  <si>
    <t>Zagrebačka, Sisačko-moslavačka, Karlovačka, Koprivničko-križevačka, Virovitičko-podravska, Grad Zagreb, Zadarska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</si>
  <si>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</si>
  <si>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UP.04.2.1.05.0010</t>
  </si>
  <si>
    <t>moto#R - Motiviranjem i osnaživanjem do resocijalizacije</t>
  </si>
  <si>
    <t>Osječko-baranjska, Međimurska, Grad Zagreb, Splitsko-dalmatinska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</si>
  <si>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</si>
  <si>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UP.04.2.1.05.0011</t>
  </si>
  <si>
    <t>Iskoristi novu priliku</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</si>
  <si>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</si>
  <si>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UP.04.2.1.05.0013</t>
  </si>
  <si>
    <t>Start Point</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</si>
  <si>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</si>
  <si>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UP.04.2.1.05.0014</t>
  </si>
  <si>
    <t>Pokretači promjene - podrška resocijalizaciji i reintegraciji mladih počinitelja kaznenih djela</t>
  </si>
  <si>
    <t>Varaždinska, Osječko-baranjska, Primorsko-goranska, Zadarska, Splitsko-dalmatinska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</si>
  <si>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</si>
  <si>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UP.04.2.1.06.0001</t>
  </si>
  <si>
    <t>Tematske mreže za društveno-ekonomski razvoj te promicanje socijalnog dijaloga u kontekstu unapređivanja uvjeta rada</t>
  </si>
  <si>
    <t>Zadovoljan radnik - uspješan poslodavac -ZaRUP</t>
  </si>
  <si>
    <t>Zagrebačka, Požeško-slavonska, Grad Zagreb, Primorsko-goranska, Ličko-senjska, Zadarska</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</si>
  <si>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</si>
  <si>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UP.04.2.1.06.0004</t>
  </si>
  <si>
    <t>Analiza društvenih faktora koji utječu na kvalitetu života braniteljske populacije – smjernice za budućnost</t>
  </si>
  <si>
    <t>Varaždinska, Vukovarsko-srijemska, Grad Zagreb, Ličko-senjska, Zadarska, Splitsko-dalmatinska</t>
  </si>
  <si>
    <t>Zbor udruga veterana hrvatskih gardijskih postrojbi zajedno s partnerima iz civilnog društva i znanstvene zajednice provodi projekt sa svrhom doprinosa kvaliteti življenja hrvatskih branitelja i stradalnika Domovinskog rata. Aktivnosti će obuhvaćati osnivanje tematske mreže, provedbu 6 znanstvenih istraživanja te izradu više znanstvenih i stručnih članka. Rezultati projekta bit će smjernice za razvoj javnih politika, koje će u sklopu strukturiranog dijaloga biti predstavljene nadležnim institucijama i analizirane u kontekstu društvenog utjecaja.</t>
  </si>
  <si>
    <t>UP.04.2.1.06.0006</t>
  </si>
  <si>
    <t>Stop nasilju na radnom mjestu</t>
  </si>
  <si>
    <t>Radnički sindikat Hrvatske - Tiger</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</si>
  <si>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</si>
  <si>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UP.04.2.1.06.0007</t>
  </si>
  <si>
    <t>Sezonski rad u Slavoniji</t>
  </si>
  <si>
    <t>Virovitičko-podravska, Požeško-slavonska, Brodsko-posavska, Osječko-baranjska, Vukovarsko-srijemska, Grad Zagreb, Šibensko-kninska</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</si>
  <si>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</si>
  <si>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UP.04.2.1.06.0008</t>
  </si>
  <si>
    <t>Znanje je ključ dobrog socijalnog dijaloga</t>
  </si>
  <si>
    <t>Sindikat prometnika vlakova Hrvatske</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</si>
  <si>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</si>
  <si>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UP.04.2.1.06.0009</t>
  </si>
  <si>
    <t>Platforma za dostojanstven sezonski rad</t>
  </si>
  <si>
    <t>Hrvatska udruga radničkih sindikata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</si>
  <si>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</si>
  <si>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UP.04.2.1.06.0014</t>
  </si>
  <si>
    <t>Znanost spaja ljude (eng. „SCOPE“ – Science COnnecting PEople)</t>
  </si>
  <si>
    <t>FabLab – udruga za promicanje digitalne fabrikacije</t>
  </si>
  <si>
    <t>Zagrebačka, Krapinsko-zagorska, Sisačko-moslavačka, Karlovačka, Osječko-baranjska, Grad Zagreb, Primorsko-goranska, Šibensko-kninska, Istarska</t>
  </si>
  <si>
    <t>Cilj projekta "Znanost spaja ljude" (eng. SCOPE) je stvoriti umreženo djelovanje svih relevantnih dionika u cilju stvaranja poticajnog okruženja za razvoj i unapređenje STEM područja u RH, što podrazumijeva jačanje kapaciteta i suradnje OCD-a te zajedničko djelovanje svih dionika u oblikovanju javne politike u STEM području. Ciljne skupine projekta su: OCD-i, akademska zajednica, zadruge, jedinice lokalne i regionalne samouprave, učenici osnovnih i srednjih škola te osobe s invaliditetom.</t>
  </si>
  <si>
    <t>UP.04.2.1.06.0015</t>
  </si>
  <si>
    <t>Nova javna kultura i prostori društvenosti</t>
  </si>
  <si>
    <t>Projekt se bavi nedovoljnom zastupljenošću lokalne infrastrukture za kulturu i društvene aktivnosti u propozicijama hrvatske kulturne politike. Projekt će stvoriti znanstveno utemeljenu podlogu za reformu kulturne politike koja će biti usmjerena na unapređenje okvira za ovu infrastrukturu te omogućiti decentralizaciju, veću inkluzivnost, povećanje dostupnosti i razvoj sudioničkog upravljanja. Ciljane skupine projekta su OCD iz područja kulture, mreže OCD koje na lokalnim razinama rade na uspostavi DKC-a, znanstvene organizacije, JRLS, lokalne javne ustanove u kulturi.</t>
  </si>
  <si>
    <t>UP.04.2.1.06.0017</t>
  </si>
  <si>
    <t>Jačanjem socijalnog dijaloga do zdravih radnih mjesta</t>
  </si>
  <si>
    <t>Opći sindikat Ministarstva unutarnjih poslova RH</t>
  </si>
  <si>
    <t>Karlovačka, Virovitičko-podravska, Brodsko-posavska, Vukovarsko-srijemska, Grad Zagreb, Zadarska, Šibensko-kninska, Dubrovačko-neretvanska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</si>
  <si>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</si>
  <si>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UP.04.2.1.06.0018</t>
  </si>
  <si>
    <t>MI – jučer, danas, sutra</t>
  </si>
  <si>
    <t>Udruga mladih i Alumni FET Pula</t>
  </si>
  <si>
    <t xml:space="preserve">Krapinsko-zagorska, Sisačko-moslavačka, Brodsko-posavska, Osječko-baranjska, Vukovarsko-srijemska, Grad Zagreb, Primorsko-goranska, Splitsko-dalmatinska, Istarska, Dubrovačko-neretvanska </t>
  </si>
  <si>
    <t>Projektom "MI - jučer, danas sutra“ želi se riješiti problem nedovoljnog jačanja kapaciteta organizacija civilnoga društva te problem migracijskih kretanja, koja posljednjih godina imaju negativan predznak. Cilj ovog projekta jest razvijanje dijaloga i jačanje suradnje između OCD-a, JL(R)S-a te visokoobrazovnih i znanstvenih institucija s ciljem kreiranja poticajnog okruženja, sprječavanjem daljnjeg iseljavanja i nezaposlenosti, tako što će se provesti znanstvena istraživanja i strukturirani dijalozi, kao temelj za izradu javnih politika, koje bi dovele do novih reformi i mjera u RH.</t>
  </si>
  <si>
    <t>UP.04.2.1.06.0020</t>
  </si>
  <si>
    <t>Zajedno do cilja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</si>
  <si>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</si>
  <si>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UP.04.2.1.06.0026</t>
  </si>
  <si>
    <t>Rad po mjeri čovjeka</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</si>
  <si>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</si>
  <si>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UP.04.2.1.06.0027</t>
  </si>
  <si>
    <t>Socijalnim dijalogom do kvalitetnih radnih mjesta u graditeljstvu i turizmu</t>
  </si>
  <si>
    <t>Sindikat graditeljstva Hrvatse</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</si>
  <si>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</si>
  <si>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UP.04.2.1.06.0028</t>
  </si>
  <si>
    <t>SUSTINEO – Suradnjom, sudjelovanjem, istraživanjem i edukacijom za održivost</t>
  </si>
  <si>
    <t>Osječko-baranjska, Grad Zagreb, Primorsko-goranska, Šibensko-kninska, Istarska, Dubrovačko-neretvanska</t>
  </si>
  <si>
    <t>Opći cilj projekta je pridonijeti održivom razvoju u Hrvatskoj stvaranjem Mreže za lokalni održivi razvoj te jačanjem kapaciteta OCD-a, JLS-a i visokoobrazovnih institucija za provođenje održivog razvoja. Osnovne ciljne skupine projekta su organizacije civilnog društva, javne znanstvene institucije i jedinice lokalne samouprave. Rezultati projekta uključuju stvaranje adresara i mape OCD-a, provođenje ispitivanja, istraživanja i analizu javnih politika povezanih s održivim razvojem te jačanje kapaciteta i zagovaračko djelovanje za održivi razvoj prema donositeljima odluka.</t>
  </si>
  <si>
    <t>UP.04.2.1.06.0029</t>
  </si>
  <si>
    <t>METAR do bolje klime (Mreža za edukaciju, tranziciju, adaptaciju i razvoj)</t>
  </si>
  <si>
    <t>Opći cilj „Mreže za edukaciju, tranziciju, adaptaciju i razvoj do bolje klime“ (METAR do bolje klime) je uspostaviti trajnu tematsku mrežu kapacitiranih OCD-a, JLS-a i znanstveno-istraživačkih institucija koja će uključivanjem u sve faze razvoja javnih politika doprinijeti tranziciji u nisko-ugljično društvo adaptirano na klimatske promjene bez energetskog siromaštva. Kroz trajnu suradnju izgradit će se nove vještine i kapaciteti OCD-a za argumentirano zagovaranje, a znanstveno-istraživačke institucije i JLS-i će se osnažiti u metodama informiranja i uključivanja zainteresirane javnosti.</t>
  </si>
  <si>
    <t>UP.04.2.1.06.0031</t>
  </si>
  <si>
    <t>Radimo zdravo</t>
  </si>
  <si>
    <t>Osječko-baranjska, Grad Zagreb, primorsko-goranska, Zadarska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</si>
  <si>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</si>
  <si>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t>UP.04.2.1.06.0032</t>
  </si>
  <si>
    <t>Tematska mreža „Cjeloživotno obrazovanje dostupno svima“</t>
  </si>
  <si>
    <t>Projekt „Tematska mreža za cjeloživotno obrazovanje dostupno svima“ (TEMCO) pridonijet će rješavanju problema nekoordiniranog djelovanja organizacija civilnoga društva u oblikovanju javnih politika za rješavanje društvenih nejednakosti u cjeloživotnom obrazovanju u Hrvatskoj. Svrha projekta je jačanje kapaciteta udruga (koje se specifično bave obrazovanjem, razvojem djece ili javnim politikama) za postizanje učinkovitog dijaloga s javnom upravom i znanstvenom zajednicom u oblikovanju i provođenju javnih politika za osiguravanje svima dostupno cjeloživotno obrazovanje.</t>
  </si>
  <si>
    <t>UP.04.2.1.06.0033</t>
  </si>
  <si>
    <t>JEDRO – Javne politike za održivi društveni razvoj: voda, energetika, otpad</t>
  </si>
  <si>
    <t>Zagrebačka, Karlovačka, Brodsko-posavska, Osječko-baranjska, Međimurska, Grad Zagreb, Zadarska, Splitsko-dalmatinska</t>
  </si>
  <si>
    <t>Projekt i tematska mreža „Jedro“ promovira participativne modele koprodukcije u upravljanju vodama, gospodarenju otpadom i obnovljivim izvorima energije. Ciljevi se postižu provedbom znanstvenih istraživanja kao temelja zagovaranja takvih modela po principu kreiranja javnih politika temeljem dokaza (engl. evidence-based policy making), jačanjem suradnje akademske zajednice i OCD-a te jačanjem kapaciteta OCD-a za znanstveno-istraživački rad na tim područjima. Mreža „Jedro“ radit će na tome da se suradnja s akademskom zajednicom i kapaciteti OCD-a nastave kontinuirano razvijati.</t>
  </si>
  <si>
    <t>UP.04.2.1.06.0034</t>
  </si>
  <si>
    <t>Mreža 2050 – Demografija, od izazova do odgovora</t>
  </si>
  <si>
    <t>Projektom Mreža 2050 – Demografija, od izazova do odgovora učvrstit će se suradnja 20 aktera iz područja civilnog društva, znanstvene zajednice, socijalnih partnera i predstavnika lokalne samouprave koji će kroz dijalog s javnom upravom kreirati smjernice za razvoj javnih politika temeljene na dokazima i ponuditi odgovor na izazov koji negativni demografski pokazatelji i trendovi postavljaju pred Hrvatsko društvo.</t>
  </si>
  <si>
    <t>UP.04.2.1.06.0038</t>
  </si>
  <si>
    <t>Radius V</t>
  </si>
  <si>
    <t>Projekt je usmjeren na kreiranje poticajnog okruženja za razvoj volonterstva kroz uspostavljanje jedinstvene metodologije za sustavno i kontinuirano istraživanje stanja i trendova te mjerenje utjecaja volontiranja na društveno-ekonomski razvoj u RH. Jačanje kapaciteta, udruživanje stručnosti OCD-a i akademske zajednice te poticanje strukturiranog dijaloga između OCD-a, državne uprave, lokalne i regionalne samouprave i visokoobrazovnih i znanstvenih ustanova doprinijet će daljem razvoju učinkovitih javnih politika za razvoj volonterstva na nacionalnoj i lokalnoj razini.</t>
  </si>
  <si>
    <t>UP.04.2.1.06.0045</t>
  </si>
  <si>
    <t>Zdravstveni opservatorij</t>
  </si>
  <si>
    <t>Krijesnica - udruga za pomoć djeci i obiteljima suočenim s malignim bolestima</t>
  </si>
  <si>
    <t>Cilj projekta Zdravstveni opservatorij je jačanje kapaciteta organizacija civilnog društva za postizanje učinkovitog dijaloga s javnom upravom, socijalnim partnerima i znanstvenim visokoobrazovnim institucijama u oblikovanju i provođenju reformi koje doprinose jednakopravnosti građana u pristupu kvalitetnoj zdravstvenoj zaštiti te očuvanju i razvoju javnog zdravstvenog sustava. Ciljne skupine projekta su: OCD-i, akademska zajednica, sindikat, institucije zdravstvenog sustava i svi građani. U projektu sudjeluje 19 partnera, a potrebna sredstva za trogodišnju provedbu iznose 3.595.475,81 kn.</t>
  </si>
  <si>
    <t>UP.04.2.1.06.0046</t>
  </si>
  <si>
    <t>Senior 2030 – Tematska mreža za politiku aktivnog starenja u Hrvatskoj</t>
  </si>
  <si>
    <t>Matica umirovljenika Hrvatske</t>
  </si>
  <si>
    <t>Krapinsko-zagorska, Bjelovarsko-bilogorska, Osječko-baranjska, Međimurska, Grad Zagreb, Primorsko-goranska, Splitsko-dalmatinska, Dubrovačko-neretvanska</t>
  </si>
  <si>
    <t>Projekt doprinosi politici aktivnog starenja u RH kroz koncept srebrne ekonomije i razvojem suradnje OCD, visokoobrazovnih institucija te predstavnika relevantnih institucija i poduzetnika u izradi, promociji i zagovaranju javnih politika čime će se utjecati na unaprjeđenje kvalitete javnih politika i odgovaranja na suvremene društvene i gospodarske potrebe. Uspostavljanjem nove mreže Senior 2030 pod vodstvom Matice umirovljenika Hrvatske stvorit će se dugoročna platforma za razvoj kvalitetnih javnih politika za starije osobe.</t>
  </si>
  <si>
    <t>UP.04.2.1.06.0047</t>
  </si>
  <si>
    <t>Medijsko obrazovanje je važno.MOV</t>
  </si>
  <si>
    <t>Projekt doprinosi umreženom djelovanju za medijsku pismenost i uključuje: istraživanje javnog mnijenja i procjene potreba, znanstvena istraživanja o medijskoj pismenosti i njenim utjecajima na društvenu uključenost i sudjelovanje, analize društvenih utjecaja, izradu i predstavljanje smjernica za razvoj javnih politika utemeljenih na dokazima vezano uz medijsku pismenost i provedbu strukturiranih dijaloga s donositeljima odluka radi razvoja javnih politika unaprjeđenja medijske pismenosti.</t>
  </si>
  <si>
    <t>UP.04.2.1.06.0048</t>
  </si>
  <si>
    <t>Mreža za aktivaciju mladih</t>
  </si>
  <si>
    <t>Zagrebačka, Krapinsko-zagorska, Sisačko-moslavačka, Varaždinska, Bjelovarsko-bilogorska, Osječko-baranjska, Vukovarsko-srijemska, Grad Zagreb, Primorsko-goranska, Ličko-senjska, Zadarska, Šibensko-kninska, Splitsko-dalmatinska,</t>
  </si>
  <si>
    <t>Projektom gradimo tematsku mrežu za podršku mladima u procesu aktivnog uključivanja u život zajednice na način da povezujemo različite organizacije koje programski djeluju za mlade i znanstvenike, uključujemo akademsku zajednicu, gospodarstvo i donositelje odluka u procese otvorenog dijaloga o mladima. Mladima ovim projektom pružamo priliku da se aktivno uključe i budu primjer vršnjacima, a različitim edukacijama i istraživanjima jačamo resurse organizacija civilnog društva koje rade s mladima i stvaramo održivost i prepoznatljivost rada s mladima.</t>
  </si>
  <si>
    <t>UP.04.2.1.06.0050</t>
  </si>
  <si>
    <t>Nova perspektiva za beskućništvo</t>
  </si>
  <si>
    <t>Hrvatska mreža za beskućnike</t>
  </si>
  <si>
    <t>Zagrebačka, Osječko-baranjska, Grad Zagreb, Primorsko-goranska, Splitsko-dalmatinska, Istarska</t>
  </si>
  <si>
    <t>Projekt "Nova perspektiva za beskućništvo" Hrvatske mreže za beskućnike okuplja relevantne partnere civilnog i znanstvenog sektora koji se bave temom beskućništva, prevencijom socijalne isključenosti i siromaštva. Kroz 36 mjeseci detaljno će se istražiti potrebe društva, kreirati smjernice javnih politika i procijeniti njihov učinak te intenzivno raditi na umrežavanju, razmjeni informacija i suradnji partnera i dionika.</t>
  </si>
  <si>
    <t>UP.04.2.1.06.0051</t>
  </si>
  <si>
    <t>zaJEDNO srce, jedna duša, jedna HRVATSKA</t>
  </si>
  <si>
    <t>Projekt „ZAjedno srce, jedna duša, jedna HRVATSKA“ razvija tematsku mrežu koja dionike okuplja oko tematskog područja Iseljeništvo kao pokretač razvoja u RH. Kroz projekt se organizacije civilnoga društva iz RH i iz iseljeništva osnažuju za ravnopravan dijalog s donositeljima politika na lokalnoj, regionalnoj i nacionalnoj razini, gospodarskim sektorom i znanstveno-obrazovnim institucijama. Projekt potiče znanstveno-istraživački rad i međusektorsku suradnju u oblikovanju reformi javnih politika koje poticajno djeluju na doprinos hrvatskog iseljeništva društveno-ekonomskom razvoju u RH.</t>
  </si>
  <si>
    <t>UP.04.2.1.06.0053</t>
  </si>
  <si>
    <t>Utjecaj javnih politika na kvalitetu obiteljskog i radnog života te na demografsku sliku Hrvatske - prostori promjene</t>
  </si>
  <si>
    <t>Sisačko-moslavačka, Koprivničko-križevačka, Osječko-baranjska, Vukovarsko-srijemska, Grad Zagreb, Primorsko-goranska, Zadarska, Splitsko-dalmatinska, Istarska</t>
  </si>
  <si>
    <t>Projekt 'Utjecaj javnih politika na kvalitetu obiteljskog i radnog života te na demografsku sliku Hrvatske – prostori promjene' osnažuje organizacije civilnog društva uključene u Tematsku mrežu kroz partnerstva, međusektorsku suradnju s visokoobrazovnom ustanovom, te jedinicama lokalne i regionalne samouprave radi postizanja učinkovitog socijalnog dijaloga sa svrhom razvijanja i predlaganja adekvatnih javnih politika, prilagođenih kulturnim specifičnostima pojedine regije, kako bi se doprinijelo usklađivanju privatnog i poslovnog života građana i građanki RH.</t>
  </si>
  <si>
    <t>UP.04.2.1.06.0054</t>
  </si>
  <si>
    <t>Dijalogom do Hrvatske mreže za društveno poduzetništvo</t>
  </si>
  <si>
    <t>Projekt će ojačati kapacitete OCD-a za partnerski odnos s ciljnim skupinama (OCD-i, socijalni partneri: poduzetnici i sindikati, HZZ-i, centri za socijalnu pomoć i znanstvene organizacije) kroz provedbu ispitivanja javnog mnijenja i potreba društva, znanstvenih istraživanja, izrade smjernica i analiza društvenog utjecaja te strukturnog dijaloga svih dionika i donositelja odluka kako bi se doprinijelo razvoju društvenog poduzetništva te se uspostavlja Hrvatska mreža za društveno poduzetništvo kao alat stalnog dijaloga.</t>
  </si>
  <si>
    <t>UP.04.2.1.06.0055</t>
  </si>
  <si>
    <t>Digitalna.hr</t>
  </si>
  <si>
    <t>Telecentar</t>
  </si>
  <si>
    <t>Digitalna.hr je trogodišnji projekt razvoja mreže partnera iz civilnog, javnog i privatnog sektora čiji je cilj razvoj digitalne pismenosti građana Hrvatske. Tijekom projekta provest će se ispitivanja potreba, znanstvena istraživanja, te izraditi smjernice razvoja u području Digitalnog građanstva; Digitalnog obrazovanja, rada i novih zanimanja i Digitalnih talenata i inovacija. U projektu će se raditi na izgradnji dodatnih kapaciteta za sudjelovanje u europskim projektima istraživanja i razvoja digitalnog društva, te brendirati hrvatske primjere dobre prakse u zemlji i inozemstvu.</t>
  </si>
  <si>
    <t>UP.04.2.1.06.0057</t>
  </si>
  <si>
    <t>Start-up Nacija: Hrvatska Tematska mreža za razvoj poduzetništva i samozapošljavanja</t>
  </si>
  <si>
    <t>GTF - Inicijativa za održivi rast</t>
  </si>
  <si>
    <t>Da bi Hrvatska postala „Start-up Nacija“ mora imati brzo rastuće gospodarstvo koje pokreće sve svoje potencijale za rast. Stoga treba razviti model ekonomije koji će inovativnim pristupom i "start-up" mentalitetom osigurati dugoročni poslovni uspjeh i rast za uravnotežen razvoj. Cilj projekta je poticati stvaranje kvalitetne višesektorske suradnje za razvoj dijaloga kroz uspostavljanje tematske mreže „Hrvatska -Start-up Nacija“ za uravnotežen socioekonomski razvoj i pokretanje hrvatskog gospodarstva u kojem će sudjelovati OCD-i, Sveučilište, javni i privatni sektor.</t>
  </si>
  <si>
    <t>UP.04.2.1.06.0062</t>
  </si>
  <si>
    <t>Platforma 50+</t>
  </si>
  <si>
    <t>Zajednica saveza osoba s invaliditetom Hrvatske</t>
  </si>
  <si>
    <t>Projektom se potiče puna primjena svih 50 članaka Konvencije UN-a o pravima OSI radi osiguranja njihovih ljudskih prava i sloboda. Cilj projekta je ojačati partnerstvo OOSI s relevantnim dionicima - znanstvenim organizacijama, te proširiti mrežu na poslovni, državni i javni sektor te ojačati kapacitete OOSI kako bi postale učinkovit partner u procesu razvoja, praćenja i provedbe javnih politika (JP) od interesa za OSI. Ciljanu skupinu čini 11 Saveza udruga osoba s različitim vrstama invaliditeta. Projekt će se provoditi na području 4 županije i trajat će 36 mjeseci.</t>
  </si>
  <si>
    <t>UP.04.2.1.07.0003</t>
  </si>
  <si>
    <t>Prostori sudjelovanja - razvoj programa revitalizacije prostora u javnom vlasništvu kroz partnerstvo OCD-a i lokalne zajednice</t>
  </si>
  <si>
    <t>Društveni centar Šibenik</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</si>
  <si>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</si>
  <si>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UP.04.2.1.07.0014</t>
  </si>
  <si>
    <t>STUB - kultura</t>
  </si>
  <si>
    <t>Kajkaviana - Društvo za prikupljanje, čuvanje i promicanje hrvatske kajkavske baštine</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</si>
  <si>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</si>
  <si>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UP.04.2.1.07.0017</t>
  </si>
  <si>
    <t>Društveni centar Novo Čiče</t>
  </si>
  <si>
    <t>Kulturno umjetničko društvo Čiče, Novo Čiče</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</si>
  <si>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</si>
  <si>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UP.04.2.1.07.0025</t>
  </si>
  <si>
    <t>Društveni centar Zdenčina</t>
  </si>
  <si>
    <t>Udruga ZDENČINA 1562</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</si>
  <si>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</si>
  <si>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UP.04.2.1.07.0026</t>
  </si>
  <si>
    <t>Društveni centar IN - mreža podrške za djecu s teškoćama u razvoju i osobe s invaliditetom grada vukovara</t>
  </si>
  <si>
    <t>Društveni centar IN – mreža podrške za djecu s teškoćama u razvoju i osobe s invaliditetom grada Vukovara</t>
  </si>
  <si>
    <t>UP.04.2.1.07.0029</t>
  </si>
  <si>
    <t>Društveni centar Promina</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</si>
  <si>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</si>
  <si>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UP.04.2.1.07.0032</t>
  </si>
  <si>
    <t>Društveni centar Tribunj</t>
  </si>
  <si>
    <t>Klub dragovoljnih darivatelja krvi "Jurjevgrad" Tribunj</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</si>
  <si>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</si>
  <si>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UP.04.2.1.07.0033</t>
  </si>
  <si>
    <t>Revitalizacija Društveno - kulturnog centra Daruvar</t>
  </si>
  <si>
    <t>Astronomsko društvo Kumova slama</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</si>
  <si>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</si>
  <si>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UP.04.2.1.07.0039</t>
  </si>
  <si>
    <t>Revitalizacija Primoštena</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</si>
  <si>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</si>
  <si>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UP.04.2.1.07.0040</t>
  </si>
  <si>
    <t>Društveni centar Prečko</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</si>
  <si>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</si>
  <si>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UP.04.2.1.07.0044</t>
  </si>
  <si>
    <t>Društveni-kulturni centar Biskupija</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</si>
  <si>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</si>
  <si>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UP.04.2.1.07.0047</t>
  </si>
  <si>
    <t>KUPID - Koprivničke Udruge Ponovno Imaju DOM</t>
  </si>
  <si>
    <t>Koprivnička incijativa volontera i aktivista (Udruga Kopriva)</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</si>
  <si>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</si>
  <si>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UP.04.2.1.07.0051</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</si>
  <si>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</si>
  <si>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UP.04.2.1.07.0052</t>
  </si>
  <si>
    <t>JEDRO - Jadranski međusektorski edukacijski i društveni centar za održivi razvoj otoka</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</si>
  <si>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</si>
  <si>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UP.04.2.1.07.0053</t>
  </si>
  <si>
    <t>Živjeti u Primoštenu</t>
  </si>
  <si>
    <t>UP.04.2.1.07.0054</t>
  </si>
  <si>
    <t>Centar raDOSTI</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</si>
  <si>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</si>
  <si>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UP.04.2.1.07.0056</t>
  </si>
  <si>
    <t>Revitalizacija Društvenog centra Pakrac</t>
  </si>
  <si>
    <t>Nogometni klub "Hajduk" Pakrac</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</si>
  <si>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</si>
  <si>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UP.04.2.1.07.0057</t>
  </si>
  <si>
    <t>Energetski, kulturni i održivi razvoj Buševca – ulaganje u programe i infrastrukturu lokalne zajednice (Buš Eko?!)</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</si>
  <si>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</si>
  <si>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UP.04.2.1.07.0058</t>
  </si>
  <si>
    <t>MOST SURADNJE - društveni centar za rekreaciju i rehabilitaciju osoba sa invaliditetom</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</si>
  <si>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</si>
  <si>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UP.04.2.1.07.0063</t>
  </si>
  <si>
    <t>Za Jedno - ZAJEDNO!</t>
  </si>
  <si>
    <t>Mirovna grupa mladih Dunav</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</si>
  <si>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</si>
  <si>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UP.04.2.1.07.0066</t>
  </si>
  <si>
    <t>Društveno-kulturni centar u Općini Brinje</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</si>
  <si>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</si>
  <si>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UP.04.2.1.07.0067</t>
  </si>
  <si>
    <t>Izvor znanja</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</si>
  <si>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</si>
  <si>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</si>
  <si>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Kuća ideja - prostor zajedništva</t>
  </si>
  <si>
    <t>Kulturno umjetničko društvo Prigorec Sveti Petar Orehovec</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</si>
  <si>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</si>
  <si>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UP.04.2.1.07.0070</t>
  </si>
  <si>
    <t>Zdrav život za sve!</t>
  </si>
  <si>
    <t>Atletski klub Križevci</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</si>
  <si>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</si>
  <si>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UP.04.2.1.07.0075</t>
  </si>
  <si>
    <t>Društveni centar Gradac</t>
  </si>
  <si>
    <t>Udruga Mladi svijet</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</si>
  <si>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</si>
  <si>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UP.04.2.1.07.0076</t>
  </si>
  <si>
    <t>Pokrenimo KOK!</t>
  </si>
  <si>
    <t>zagrebačka</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</si>
  <si>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</si>
  <si>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UP.04.2.1.07.0080</t>
  </si>
  <si>
    <t>Mali dom kulture</t>
  </si>
  <si>
    <t>Kulturno umjetničko društvo Svilenika iz Buka</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</si>
  <si>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</si>
  <si>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UP.04.2.1.07.0081</t>
  </si>
  <si>
    <t>Društveni centar Valpovo</t>
  </si>
  <si>
    <t>Karašicka republika</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</si>
  <si>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</si>
  <si>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UP.04.2.1.07.0088</t>
  </si>
  <si>
    <t>Društveni centar "Dinarsko srce"</t>
  </si>
  <si>
    <t>Kulturno umjetničko društvo "Dinara"</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</si>
  <si>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</si>
  <si>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UP.04.2.1.07.0091</t>
  </si>
  <si>
    <t>Društveni centar Sesvete</t>
  </si>
  <si>
    <t>Hrvački klub Sesvete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</si>
  <si>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</si>
  <si>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UP.04.2.1.07.0093</t>
  </si>
  <si>
    <t>Centar za razvoj civilnog društva</t>
  </si>
  <si>
    <t>Udruga za demokraciju i civilne aktivnosti</t>
  </si>
  <si>
    <t>U sklopu projekta Centar za razvoj civilnog društva, provesti će se niz edukacija usmjerenih na razvoj stručnih kompetencija lokalnih OCD za jačanje njihovih kapacieta potrebnih za pripremu i provedbu EU projekta od javnog interesa za građane grada Ogulina. Opremanjem prostora te razvojem pilot programa pokrenuti će se zajednička platforma umrežavanje, obrazvoanje te razmjenu iskustava loklanih udruga.</t>
  </si>
  <si>
    <t>UP.04.2.1.07.0096</t>
  </si>
  <si>
    <t>Močvarna akademija</t>
  </si>
  <si>
    <t xml:space="preserve"> MOČVARNA AKADEMIJA je projekt kojim Klub Močvara postaje platforma za sudjelovanje, edukaciju, razmjenu znanja i iskustava mladihZagreba i okolice, te neposrednog lokalnog stanovništva kvarta Trnje.
</t>
  </si>
  <si>
    <t>UP.04.2.1.07.0097</t>
  </si>
  <si>
    <t>Pokupsko u srcu</t>
  </si>
  <si>
    <t xml:space="preserve"> Projekt Pokupsko u srcu će kroz radi na uspostavi prostora dugoročnog zajedničkog djelovanja za društveno-ekološke organizacije civilnog društva u Pokupskom, pružanju inovativnih usluga građanima Pokupskog i šire lokalne zajednice s naglaskom na kvalitetu života i zadržavanje mladih u prostorno izoliranim prostorima Zagrebačke županije te se bavi unaprijeđenjem ljudskih i tehničkih kapaciteta 20 organizacija civilnog društva za tripartitno djelovanje u stvaranju zamašnjaka lokalnog razvoja općine Pokupsko.
</t>
  </si>
  <si>
    <t>UP.04.2.1.07.0098</t>
  </si>
  <si>
    <t>Kulturni centar za mlade Jazavica</t>
  </si>
  <si>
    <t xml:space="preserve"> Kulturni centar za mlade Jazavica Udruga izviđača "Zelena patrola" Rajić i partneri projektom žele osnažiti kapacitete i znanja postojećih OCD-ova posebice onih koji uključuju djecu i mlade u svoje redovne aktivnosti. Uz prethodno navedeno jedan od ciljeva projekta je i mladima iz ruralnih dijelova grada Novske i pripadajućih naselja osigurati i pružiti razne mogućnosti u okviru raznih edukativnih i sportsko-rekreativnih radionica i organizacija slobodnog vremena s ciljem povećanja njihove uključenost u društveni život grada i okolice.
</t>
  </si>
  <si>
    <t>UP.04.2.1.07.0099</t>
  </si>
  <si>
    <t>Revitalizacijom do boljeg društva</t>
  </si>
  <si>
    <t xml:space="preserve"> Projekt Revitalizacijom do boljeg društva povećava raspon usluga OCD -a koje su od općeg interesa za građane lokalne zajednice. Kroz adaptaciju prostora u vlasništvu stvoriti će se uvjeti za održavanje 17 razvijenih programa za 175 zainteresiranih građana te razvoj volonterstva na području Grada Šibenika.
</t>
  </si>
  <si>
    <t>UP.04.2.1.07.0101</t>
  </si>
  <si>
    <t>A4S-Active for Slavonija</t>
  </si>
  <si>
    <t>Sportsko rekreativna udruga "Sve za sport"</t>
  </si>
  <si>
    <t xml:space="preserve">U A4S-Active for Slavonija Implementiranjem novoga Centra na području Virovitičko-podravske županije, stvoriti će se predispozicije za stvaranje kvalitetne zajednice koja će stanovništvu pružiti značajne impulse razvoja i želju za ostankom i povratkom kvalitete življenja u Slavoniji. U prostoru društvenog centra provodit će se aktivnosti koje odgovaraju na potrebe u lokalnoj zajednici, a bit će grupirane u nekoliko programa koje se dotiču zajednice; programi za djecu, mlade, roditelje i umirovljenike. Svi programi su objedinjeni sa glavnim ciljem uspostavljanja kvalitete života i razvoja regionalne zajednice.
</t>
  </si>
  <si>
    <t>UP.04.2.1.07.0102</t>
  </si>
  <si>
    <t>Društveni centar Borovje</t>
  </si>
  <si>
    <t xml:space="preserve"> Projekt „DCB“ kreiran je s svrhom unaprjeđenja kapaciteta OCD-a kako bi se podigla razina kvalitete življenja lokalne zajednice Borovje. Predloženim aktivnostima odgovaramo na potrebe koje dolaze iz zajednice, jačamo održivost OCD-a te gradimo sinergiju civilnoga društva i lokalne zajednice, kao relevantne aktere u postizanju promjena za pozitivni razvoj zajednice. Kako bi se navedeno postiglo, nužna je adaptacija prostora u svrhu osiguravanja prostornih uvjeta ali i iz sigurnosnih razloga zbog dotrajalih instalacija kuće dodijeljene na korištenje od partnerana projektu, Grada Zagreba.
</t>
  </si>
  <si>
    <t>UP.04.2.1.07.0105</t>
  </si>
  <si>
    <t>BuZ- Bajkeri u zajednici</t>
  </si>
  <si>
    <t>Moto klub Iohannites Lipik</t>
  </si>
  <si>
    <t xml:space="preserve"> BuZ- Bajkeri u zajednici Projektom "BuZ- Bajkeri u zajednici" kroz edukacijski i informacijski program radionica poticati će mlade i osobe svih dobnih struktura na međuljudsku povezanost. Stvoriti će se preduvjeti za kvalitetan rad i poticati svakodnevnu aktivnost, druženje i komunikaciju te iskorištenost javnog prostora Udruge. Suradnjom Moto kluba Iohannites, Grada Lipika i udruge STK LiPa želi se kroz druženje stvoriti poticajno okruženje za odrastanje i edukaciju kako mladih tako i ostalog stanovništva svih dobnih struktura na dobrobit lokalne zajednice.
</t>
  </si>
  <si>
    <t>UP.04.2.1.07.0108</t>
  </si>
  <si>
    <t>Društveni centar Glina</t>
  </si>
  <si>
    <t>Zavičajni klub Marinbrod</t>
  </si>
  <si>
    <t xml:space="preserve"> Loš materijalni položaj stanovnika Grada Gline, područja provedbe projekta, povezan s nedostatkom adekvatnog prostora za provedbu građanskih inicijativa i aktivnosti osnovni su problemi apatičnosti i inertnosti građana, te prepreka za kreiranje programa koji mogu unaprijediti kvalitetu života u lokalnoj zajednici temeljene na stvarnim potrebama stanovnika. Cilj projekta je povećati raspon usluga OCD-a koje su od općeg interesa za građane koje se provode u javnom prostoru u svrhu unaprjeđenja kvalitete življenja u lokalnoj zajednici. Ciljana skupina obuhvaćena projektnim prijedlogom su OCD-i.
</t>
  </si>
  <si>
    <t>UP.04.2.1.07.0114</t>
  </si>
  <si>
    <t>Centar za održivi razvoj lokalne zajednice općine Biskupija</t>
  </si>
  <si>
    <t>S ciljem demografske i gospodarske revitalizacije općine Biskupija, kroz javno-privatno partnerstvo i međusektorsku suradnju lokalnih OCD-a, pokrećemo Društveni centar za održivi razvoj lokalne zajednice kao glavni instrument za gospodarski, društveni i kulturni razvoj općine. Projekt jača lokalne kapacitete za provedbu programa za unaprjeđenje kvalitete života stanovništva; razine obrazovanja, građanskih kompetencija i društvene odgovornosti, revitalizacije kulturne baštine, očuvanja okoliša i održivog gospodarenja resursima, usluga za djecu i mlade te organiziranja slobodnog vremena.</t>
  </si>
  <si>
    <t>UP.04.2.1.07.0116</t>
  </si>
  <si>
    <t>(ex)PRESS - PROGRESS</t>
  </si>
  <si>
    <t>Lokalna akcijska grupa Zagora</t>
  </si>
  <si>
    <t>Projekt „exPRESS-PROGRESS“ vodi LAG Zagora, u partnerstvu s Općinom Dugopolje, Narodnom knjižnicom u Dugopolju, Udrugom DAR, KUD-om „Pleter“ Dugopolje i HPD-om Ljubljan – Dugopolje. Cilj je osnažiti postojeću međusobnu suradnju 4 OCD-a, knjižnice i lokalne javne vlasti kroz: pružanje obrazovnih, kulturnih, socijalnih i gospodarskih sadržaja koji se provode u Općini Dugopolje i jačanje i unapređenje kapaciteta OCD-a. Ciljane skupine su OCD koje aktivno djeluju u Općini na području kulture, obrazovanja, sporta, socijalne podrške te razvoja civilnog društva vođenog od strane zajednice (CLLD).</t>
  </si>
  <si>
    <t>UP.04.2.1.07.0118</t>
  </si>
  <si>
    <t>Društveni centar Grada Skradina</t>
  </si>
  <si>
    <t>Gradska glazba Skradin</t>
  </si>
  <si>
    <t>Projektom ''Društveni centar Grada Skradina'' u trajanju od 24 mjeseci provoditi će se sa ciljem uspostave Društvenog centra kroz model javno-civilno partnerstvo na području Grada Skradina. Djelovanjem Društvenog centra povećati će se raspon usluga i kapaciteta OCD-a što će unaprijediti kvalitetu življenja građana u lokalnoj zajednici.</t>
  </si>
  <si>
    <t>UP.04.2.1.07.0119</t>
  </si>
  <si>
    <t>Udruga Mladi Lipika - aktivno uključivanje mladih u zajednicu kroz prizmu revitalizacije Društvenog doma u Klisi</t>
  </si>
  <si>
    <t>Udruga Mladi Lipika</t>
  </si>
  <si>
    <t>Udruga Mladi Lipika- Aktivno uključivanje mladih u zajednicu kroz prizmu revitalizacije društvenog doma u Klisi.</t>
  </si>
  <si>
    <t>UP.04.2.1.07.0120</t>
  </si>
  <si>
    <t>Revitalizacija prostora</t>
  </si>
  <si>
    <t>Puhački orkestar Primošten</t>
  </si>
  <si>
    <t>UP.04.2.1.07.0121</t>
  </si>
  <si>
    <t>Hiža Crvenog križa</t>
  </si>
  <si>
    <t xml:space="preserve">U cilju rješavanja problema nedovoljne iskorištenosti javnih prostora za služenje društveno-kulturnom razvoju zajednice te radi unapređenja kapaciteta OCD-a za lokalni razvoj vođen zajednicom, projekt obuhvaća ciljnu skupinu od 4 organizacije civilnog društva - GDCK Samobor, Udrugu PIN, Udrugu Etno fletno i Udrugu sindikata umirovljenika Hrvatske Samobor. Tokom provedbe projekta, udruge će međusektorskom suradnjom i revitalizacijom javnog prostora u društveni centar ''Hiža Crvenog križa'' omogućiti provedbu programa i sadržaja koji će unaprijediti kvalitetu življenja cijele lokalne zajednice.
</t>
  </si>
  <si>
    <t>UP.04.2.1.07.0123</t>
  </si>
  <si>
    <t>Razvoj Društvenog centra i organizacija civilnog društva u Dardi</t>
  </si>
  <si>
    <t>Kroz projekt će se osposobiti članovi min. 5 udruga iz Darde sudionika u projektu za uspješno administrativno i organizacijsko vođenje udruge. Min. 10 ljudi koji će proizaći iz ovog projekta imati će znanje i vještine da probude zajednicu i aktivno ju uključe u provedbu aktivnosti kao i na sudjelovanje u istome, kao i 10 volontera koji će aktivno sudjelovati u svim radionicama. Opremiti će se zajednički prostor i dvorište Društvenog centra. Organizirati će se 4 javna događaja u Društvenom centru, koja će ujedno biti svojevrsni test usvojenog znanja i vještina sudionika edukativnih radionica.</t>
  </si>
  <si>
    <t>UP.04.2.1.07.0126</t>
  </si>
  <si>
    <t>Inkubator ideja</t>
  </si>
  <si>
    <t>Projektom će se javni prostor u vlasništvu Grada Bjelovara adaptirat i uredit kao Društveni centar Inkubator ideja. Centar će OCD-ima osigurati prostor za rad i provedbu aktivnosti, provest će se niz radionica i edukacija, te će se pokrenut edukacijska platforma u cilju jačanja stručnih i upravljačkih kapaciteta OCD-a. Prostor će se lokalnoj zajednici otvoriti za društvena događanja, a sve navedeno s ciljem unaprjeđenja suradnje OCD-a i lokalne zajednice u korištenju javnih prostora.</t>
  </si>
  <si>
    <t>UP.04.2.1.07.0129</t>
  </si>
  <si>
    <t>Future Hub Križevci</t>
  </si>
  <si>
    <t>Udruga "Promicanje obrazovanja, informiranja, novinarstva i tehnologija"</t>
  </si>
  <si>
    <t>Ovim projektom postavit će se temelji sustavnom izvanškolskom obrazovanju djece i mladih iz područja prirodoslovlja, tehnologije, inženjerstva i matematike te približiti prirodne znanosti i tehničke discipline široj javnosti. Projekt će povezivati i druge grane djelovanja poput medija i umjetnosti te će razvijati socijalne vještine i promicati društveno odgovorno ponašanje. Dugoročno, programskim aktivnostima radit će se na jačanju ljudskih potencijala potrebnih za učinkovitije djelovanje civilnog društva, ali i nužnih za ekonomski napretak grada u smjeru novih tehnologija i održivog razvoja.</t>
  </si>
  <si>
    <t>UP.04.2.1.07.0130</t>
  </si>
  <si>
    <t>ROJC: Razvijamo-Omogućavamo-Jačamo-Cijenimo</t>
  </si>
  <si>
    <t>ROJC: Razvijamo-Omogućavamo-Jačamo-Cijenimo projekt je kojim Savez udruga Rojca u partnerstvu s Gradom Pulom, udrugama Zelena Istra, Čarobnjakovim šešir i Merlin unapređuje suradnju OCD i lokalne zajednice u programskom korištenju prostora Društvenog centra Rojc. Povećava iskorištenost prostornih kapaciteta i ljudskih potencijala za razvoj lokalne zajednice i unapređuje kapacitete OCD-a Društvenog centra Rojc i međusobnu suradnju za lokalni razvoj vođen zajednicom.</t>
  </si>
  <si>
    <t>UP.04.2.1.07.0131</t>
  </si>
  <si>
    <t>Društveni centar Ozalj</t>
  </si>
  <si>
    <t>Projekt "Društveni centar Ozalj" provodi Hrvatski Crveni križ, Gradsko društvo Crvenog križa Ozalj u partnerstvu s Gradom Ozljem, Udrugom za poticanje novih tehnologija Tehno Oz, Udrugom Zora Prilišće, LEADER mrežom Hrvatske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</si>
  <si>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UP.04.2.1.07.0135</t>
  </si>
  <si>
    <t>Centar +</t>
  </si>
  <si>
    <t>Projektom „Centar +“ povećat će se broj programskih aktivnosti kulturnog centra FUNK, unaprijedit će se suradnja između FUNK-a i Grada Koprivnice te ojačati kapaciteti civilnog društva u Koprivnici i regiji, a sve s ciljem unaprijeđenja kvalitete života lokalne zajednice i povećanja broja mladih u aktivnom kreiranju kulturnih sadržaja u gradu Koprivnici.</t>
  </si>
  <si>
    <t>UP.04.2.1.07.0139</t>
  </si>
  <si>
    <t>Društveni centar Drenova</t>
  </si>
  <si>
    <t>Udruga Bez granica</t>
  </si>
  <si>
    <t>Projektom "Društveni centar Drenova" osnažiti će se OCD-e za kvalitetan doprinos ukupnom lokalnom razvoju u cilju obogaćivanja društveno-kulturnog život lokalne zajednice i uspostavljanja društvenog centra vođenog lokalnom zajednicom. Ciljana skupina projekta su članovi udruga Bez granica i Dren, članovi drugih OCDa s područja Drenove i susjednih naselja na području Grada Rijeke i PGŽ-a usmjerenih na ukupni razvoj lokalne zajednice i uspostavljanje i/ili upravljanje društvenim centrom, te stanovnici Drenove i susjednih naselja, ko-kreatori i sudionici programskih aktivnosti.</t>
  </si>
  <si>
    <t>UP.04.2.1.07.0144</t>
  </si>
  <si>
    <t>Partnerstvo za društveni centar u Žakanju</t>
  </si>
  <si>
    <t>Udruga za djecu s teškoćama u razvoju Zvončići</t>
  </si>
  <si>
    <t>Projekt "Partnerstvo za društveni centar u Žakanju" provodi Udruga Zvončići u partnerstvu s Općinom Žakanje, Osnovnom školom Žakanje, Crvenim križem Ozalj i LAG-om Vallis Colapis. Cilj projekta je osnažiti javno-civilno partnerstvo i praksu sudjelovanja članova zajednice u upravljanju i donošenju odluka kroz širenje raspona socijalnih, obrazovnih i gospodarskih sadržaja i usluga koje se pokreću u lokalnom društvenom centru te jačanje kapaciteta lokalnih OCD. Predviđeno je trajanje projekta od 23 mjeseca.</t>
  </si>
  <si>
    <t>UP.04.2.1.07.0150</t>
  </si>
  <si>
    <t>Projekt Solar - sunčani varoš sretnih stanovnika, revitalizacija prostora i uspostava društveno kulturnog centra u kontaktnoj zoni povijesne jezgre grada Splita</t>
  </si>
  <si>
    <t>IKS Festival</t>
  </si>
  <si>
    <t>Projekt Solar nastoji riješiti problem nedovoljne uključenosti stanara povijesne jezgre Splita i njenih kontatnih zona u društveni, kulturni i diskurzivni program te artikulirati javno-civilno partnerstvo OCDova i Grada Splita u javnim prostorima i površinama. Cilj projekta jest doprinijeti razvoju održivih kulturno-umjetničkih programa, renovirati i uspostaviti samoodrživog društveno kulturnog centra na solarni pogon. Ciljna skupina projekta su OCDovi (3 partnera i minimalno 10 suradničkih organizacija) a krajnji korisnici su stanovnici povijesne jezgre grada Splita i širi građani.</t>
  </si>
  <si>
    <t>UP.04.2.1.07.0154</t>
  </si>
  <si>
    <t>Centar za ruralni razvoj</t>
  </si>
  <si>
    <t>Projektna intervencija predstavlja potrebu jačanja kapaciteta organizacija civilnih društava s ciljem jačanja znanja i pružanja dodatnih aktivnosti lokalnoj zajednici u ruralnim naseljima i dijelovima grada. Svrha projekta je jačati ljudske i organizacijske kapacitete OCD-a, jačati civilno-javna partnerstva i povećati raspon usluga i aktivnosti građanima ruralnih naselja. Projekt traje 24 mjeseca.</t>
  </si>
  <si>
    <t>UP.04.2.1.07.0155</t>
  </si>
  <si>
    <t>Kuća mogućnosti</t>
  </si>
  <si>
    <t>Projektom "Kuća Mogućnosti" opremit će se prostor u javnom vlasništvu na području posebne državne skrbi s ciljem provođenja aktivnosti i programa kojima će se pružiti dodatne mogućnosti lokalnoj zajednici za veću kvalitetu života i ojačati sve dionike.</t>
  </si>
  <si>
    <t>UP.04.2.1.07.0157</t>
  </si>
  <si>
    <t>Društveni centar Lastovo</t>
  </si>
  <si>
    <t>Udruga Dobre Dobričević</t>
  </si>
  <si>
    <t>Društveni Centar Lastovo osniva se s ciljem poticanja održivog gospodarskog razvoja i podizanja kvalitete života Lastovaca, sve kako bi se spriječilo ‘izumiranje’ otoka. Projekt će se provoditi u suradnji sa svim otočkim udrugama, napose s Lastovskim pokladom – budućim pridruženim partnerom, s Općinom Lastovo i neotočkim udrugama koje su od ranije povremeno, ali kontinuirano prisutne na otoku. Rad Centra temeljit će se na sudioničkom upravljanju. Rezultati interdisciplinarnih programa bit će mjere i aktivnosti kojima će se konkretno provoditi "EU Deklaracija pametni otoci".</t>
  </si>
  <si>
    <t>UP.04.2.1.07.0158</t>
  </si>
  <si>
    <t>KEC - kreativno edukativni centar u zgradi Scheier</t>
  </si>
  <si>
    <t>Projektom KEC se želi nastaviti uspješna priča javnog društveno-kulturnog prostora koji povezuje građane, organizacije OCD, ustanove u kulturi i donositelje odluka u uzajamnom učenju i kreiranju novih vrijednosti u zajednici. Svrha projekta je osnažiti organizacijske timove OCD-ova i zgrade Scheier vještinama menadžementa u kulturi i suupravljanja kao i participativni program u zgradi Scheier u Čakovcu te aktivno uključiti građane i volontere u procese kreiranja sadržaja, politika i procese suupravljanja javnim prostorom u kulturi. Projekt traje 24 mjeseci.</t>
  </si>
  <si>
    <t>UP.04.2.1.07.0159</t>
  </si>
  <si>
    <t>Partnerstvo za prostor</t>
  </si>
  <si>
    <t>Cilj projekta je osigurati uvjete za provođenje aktivnosti i programa OCD-a i povećanje kvalitete i raspona usluga od općeg interesa kojima se unapređuje kvaliteta življenja u lokalnoj zajednici. Projektom Partnerstvo za prostor planiramo kroz javno-civilno partnerstvo revitalizirati prostor u gradskom vlasništvu i po modelu sudioničkog upravljanja omogućuti kreiranje, konzumiranje, oblikovanje i predlaganje sadržaja od javnog interesa i za razvoj zajednice.</t>
  </si>
  <si>
    <t>UP.04.2.1.07.0160</t>
  </si>
  <si>
    <t>Društveni centar Laurentius</t>
  </si>
  <si>
    <t>Udruga "Kolajna ljubavi"</t>
  </si>
  <si>
    <t>Udruga "Kolajna ljubavi" provodi projekt "Društveni centar Laurentius" u suradnji s općinom Lovreć i partnerskim udrugama Zavičajnom eko udrugom „Ričice“, Kulturno umjetničkom udrugom „Ujević“, Centrom za održivi razvoj Imotski "IMO-info" i Kulturnom udrugom mladih "K.U.M. PROLOŽAC" s ciljem revitalizacije lokalne zajednice Imotske krajine kroz korištenje javnog prostora kao prvog društvenog centra na tom području. Na korist građana suradnja između lokalnih udruga i općine doprinosi revitalizaciji Imotske krajine.</t>
  </si>
  <si>
    <t>UP.04.2.1.07.0162</t>
  </si>
  <si>
    <t>Klis u Centru - Partnerstvo za aktivnu zajednicu</t>
  </si>
  <si>
    <t>Dobrovoljno vatrogasno društvo Klis</t>
  </si>
  <si>
    <t xml:space="preserve">U lokalno-civilnom partnerstvu sudjeluju 2 OCD-a, 1 ustanova i 1 JLS. Osnažit će se 2 OCD-a kroz 5 radionica za OCD-e u području dobrog upravljanja i organizacijskog menadžmenta. Organizirat će se 185 aktivnosti kroz 5 progama Društvenog centra. Kroz druge elemente provest će se mapiranje zajednice i dijalog sa zajednicom u svrhu prilagođavanja aktivnosti potrebama i željama lokalnog stanovništva. Napravit će se i građevinske korekcije u Domu kulture. Za bolju vidljivost tiskat će se letci, informirati mediji ,a projektni rezultati diseminirat će se online i tiskano.
</t>
  </si>
  <si>
    <t>UP.04.2.1.09.0001</t>
  </si>
  <si>
    <t>Pridruži se - Aktivni u mirovini - Jačanje sposobnosti organizacija civilnoga društva za unaprjeđenje mogućnosti aktivnog sudjelovanja i socijalne uključenosti umirovljenika</t>
  </si>
  <si>
    <t>Sportom, zabavom, edukacijom i glazbom za sretnije umirovljeničke dane</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</si>
  <si>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</si>
  <si>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UP.04.2.1.09.0002</t>
  </si>
  <si>
    <t>Aktivni Goranovci</t>
  </si>
  <si>
    <t>Studentsko kulturno-umjetničko društvo "Ivan Goran Kovačić"</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</si>
  <si>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</si>
  <si>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UP.04.2.1.09.0003</t>
  </si>
  <si>
    <t>Uključi se i ti</t>
  </si>
  <si>
    <t>Gradski ogranak udruge hrvatskih dragovoljaca Domovinskog rata Grada Zaprešića</t>
  </si>
  <si>
    <t>Projektom „Uključi se i ti“, cilj je kroz dokazano djelotvorne programe, doprinijeti povećanju socijalne uključenosti i unaprjeđenju kvalitete života 265 umirovljenika članova udruge prijavitelja projekta.</t>
  </si>
  <si>
    <t>UP.04.2.1.09.0004</t>
  </si>
  <si>
    <t>Aktivno starenje na području Općine Tribunj</t>
  </si>
  <si>
    <t>Udruga umirovljenika Općine Tribunj</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</si>
  <si>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</si>
  <si>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UP.04.2.1.09.0005</t>
  </si>
  <si>
    <t>Aktivni zajedno</t>
  </si>
  <si>
    <t>Hrvatski Crveni križ, Gradsko društvo Crvenog križa Vodice</t>
  </si>
  <si>
    <t>Projekt doprinosi povećanju kvalitete života i socijalne uključenosti umirovljenika te jačanju organizacija civilnoga društva u području aktivnog starenja.</t>
  </si>
  <si>
    <t>UP.04.2.1.09.0007</t>
  </si>
  <si>
    <t>Treća zlatna dob</t>
  </si>
  <si>
    <t>Županijska podružnica udruge hrvatskih dragovoljaca Domovinskog rata Zagrebačke županije</t>
  </si>
  <si>
    <t>Projektom „Treća zlatna dob“, cilj je doprinijeti povećanju socijalne uključenosti i unaprjeđenju kvalitete života 265 umirovljenika članova udruge prijavitelja projekta.</t>
  </si>
  <si>
    <t>UP.04.2.1.09.0008</t>
  </si>
  <si>
    <t>SENIOR PROGRAM – Poticanje aktivnog starenja u općini Klinča Sela</t>
  </si>
  <si>
    <t>Općinska udruga umirovljenika Klinča Selo</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</si>
  <si>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</si>
  <si>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UP.04.2.1.09.0009</t>
  </si>
  <si>
    <t>AKTIVNI UMIROVLJENICI U GORSKOM KOTARU - Program poticanja aktivnog starenja na području Delnica i Gorskog kotara</t>
  </si>
  <si>
    <t>Udruga umirovljenika grada Delnica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</si>
  <si>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</si>
  <si>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UP.04.2.1.09.0010</t>
  </si>
  <si>
    <t>ZA SVAKOG PONEŠTO – projekt usmjeren na fizičku, psihološku i društvenu aktivaciju umirovljenika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</si>
  <si>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</si>
  <si>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UP.04.2.1.09.0012</t>
  </si>
  <si>
    <t>I mi smo tu - aktivni u zajednici</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</si>
  <si>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</si>
  <si>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</si>
  <si>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</si>
  <si>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</si>
  <si>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UP.04.2.1.09.0014</t>
  </si>
  <si>
    <t>AKTIVNI ZAJEDNO</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</si>
  <si>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</si>
  <si>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UP.04.2.1.09.0015</t>
  </si>
  <si>
    <t>Kretanje nam je zapisano u genima</t>
  </si>
  <si>
    <t>Hrvatski savez nordijskog hodanja</t>
  </si>
  <si>
    <t>Karlovačka, Varaždinska, Grad Zagreb, Primorsko-goranska, Zadarska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</si>
  <si>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</si>
  <si>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UP.04.2.1.09.0016</t>
  </si>
  <si>
    <t>Aktivnost za sve</t>
  </si>
  <si>
    <t>Društvo sportske rekreacije "Sport za sve"</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</si>
  <si>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</si>
  <si>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UP.04.2.1.09.0017</t>
  </si>
  <si>
    <t>Uvođenje i provedba programa dnevnih aktivnosti slobodnog vremena za umirovljenike</t>
  </si>
  <si>
    <t>Matica umirovljenika Maksimir</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</si>
  <si>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</si>
  <si>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UP.04.2.1.09.0018</t>
  </si>
  <si>
    <t>AKTIVNA 3DOB</t>
  </si>
  <si>
    <t>Košarkaški klub Dinamo Zagreb</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</si>
  <si>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</si>
  <si>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UP.04.2.1.09.0019</t>
  </si>
  <si>
    <t>AKTIVNI U MIROVINI</t>
  </si>
  <si>
    <t>Društvo sportske rekreacije "2life"</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</si>
  <si>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</si>
  <si>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UP.04.2.1.09.0020</t>
  </si>
  <si>
    <t>Aktivna i kvalitetna starost</t>
  </si>
  <si>
    <t>Udruga "MI" Split</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</si>
  <si>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</si>
  <si>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UP.04.2.1.09.0021</t>
  </si>
  <si>
    <t>SENIOR AKTIV PROGRAM - Poticanje aktivnog starenja u Krapinsko-zagorskoj županiji</t>
  </si>
  <si>
    <t>Matica umirovljenika Krapinsko-zagorske županije</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</si>
  <si>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</si>
  <si>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UP.04.2.1.09.0022</t>
  </si>
  <si>
    <t>AKTIVAN I UKLJUČEN - Program poticanja aktivnog starenja na području Grada Zaprešića</t>
  </si>
  <si>
    <t>Udruga umirovljenika grada Zaprešića</t>
  </si>
  <si>
    <t>Projekt se bavi jačanjem kapaciteta Udruge umirovljenika Grada Zaprešića i Centra za mladež za provedbu programa aktivnog starenja kako bi se povećala kvaliteta života i socijalna uključenost umirovljenika u Zaprešiću. Projektom se razvijaju i provode programi za povećanje socijalne uključenosti, razvoj znanja i vještina, unaprjeđenje zdravlja, razvoj međugeneracijske suradnje, te poticanje uključivanja u aktivnosti zajednice. U projektu je ukupno uključeno 400 umirovljenika i 20 mladih osoba.</t>
  </si>
  <si>
    <t>UP.04.2.1.09.0023</t>
  </si>
  <si>
    <t>AKTIVAN U NOVOM ZAGREBU - Program poticanja aktivnog starenja</t>
  </si>
  <si>
    <t>Matica hrvatskih umirovljenika "Novi Zagreb"</t>
  </si>
  <si>
    <t>UP.04.2.1.09.0024</t>
  </si>
  <si>
    <t>Aktivni u starosti</t>
  </si>
  <si>
    <t>Udruga umirovljenika grada Šibenika</t>
  </si>
  <si>
    <t>Projekt " Aktivni u starosti" provodit će Udruga umirovljenika Grada Šibenika u trajanju od 36 mjeseci. Cilj projekta je omogućiti provedbu novih aktivnosti namijenjenih umirovljenicima što će rezultirati povećanjem kvalitete života i socijalnoj uključenosti umirovljenika na području grada Šibenika.</t>
  </si>
  <si>
    <t>UP.04.2.1.09.0025</t>
  </si>
  <si>
    <t>Program aktivnog starenja i socijalnog uključivanja u Novom Zagrebu</t>
  </si>
  <si>
    <t>Udruga umirovljenika Novi Zagreb</t>
  </si>
  <si>
    <t>Projekt se bavi jačanjem kapaciteta Udruge umirovljenika Novi Zagreb za provedbu programa aktivnog starenja kako bi se povećala kvaliteta života i socijalna uključenost umirovljenika na području Novog Zagreba. Projektom se razvijaju i provode programi za povećanje socijalne uključenosti, razvoj znanja i vještina, unaprjeđenje zdravlja, razvoj međugeneracijske suradnje, te poticanje uključivanja u aktivnosti zajednice. U projektu je ukupno uključeno 250 umirovljenika i 20 mladih osoba.</t>
  </si>
  <si>
    <t>UP.04.2.1.09.0026</t>
  </si>
  <si>
    <t>SENIOR PLUS - Program poticanja aktivnog starenja na području Šibensko-kninske županije</t>
  </si>
  <si>
    <t>Projekt se bavi jačanjem kapaciteta Udruge umirovljenika Grada Vodica i drugih umirovljeničkih udruga za provedbu programa aktivnog starenja kako bi se povećala kvaliteta života i socijalna uključenost umirovljenika u Šibensko-kninskoj županiji. Projektom se razvijaju i provode programi za povećanje socijalne uključenosti, razvoj znanja i vještina, unaprjeđenje zdravlja, razvoj međugeneracijske suradnje, te poticanje uključivanja u aktivnosti zajednice. U projektu je ukupno uključeno 400 umirovljenika i 10 mladih osoba.</t>
  </si>
  <si>
    <t>UP.04.2.1.09.0027</t>
  </si>
  <si>
    <t>Zajedno u drugu mladost</t>
  </si>
  <si>
    <t>Cilj: doprinijeti jačanju OCD razvojem i provedbom lokalnih programa u području aktivnog starenja i povećanja kvalitete života umirovljenika. Rezultati: osnaženi kapaciteti prijavitelja i partnera, povećani broj lokalnih programa u području aktivnog starenja i povećanja kvalitete života umirovljenika, smanjen rizik od socijalne isključenosti umirovljenika, doprinos izgradnji humanije i uključivije zajednice.</t>
  </si>
  <si>
    <t>UP.04.2.1.09.0028</t>
  </si>
  <si>
    <t>Iskoristi svaki dan - živi život aktivan</t>
  </si>
  <si>
    <t>Matica umirovljenika Daruvar</t>
  </si>
  <si>
    <t>UP.04.2.1.09.0031</t>
  </si>
  <si>
    <t>Zdravi i Aktivni u MIRovini - ZAMIR</t>
  </si>
  <si>
    <t>Udruga hrvatski ratni veterani Zagreba</t>
  </si>
  <si>
    <t>Projektom Zdravi i Aktivni u MIRovini – ZAMIR tri organizacije civilnog društva ojačati će svoje kapacitete za izradu i provedbu inovativnih programa aktivnog starenja i poboljšanja kvalitete življenja umirovljenika na području Grada Zagreba te pružiti programe za 270 sudionika, pripadnika umirovljeničke populacije.</t>
  </si>
  <si>
    <t>UP.04.2.1.09.0032</t>
  </si>
  <si>
    <t>Godine nisu važne!</t>
  </si>
  <si>
    <t>UP.04.2.1.09.0034</t>
  </si>
  <si>
    <t>Mirovina u pokretu</t>
  </si>
  <si>
    <t>Udruga umirovljenika Ministarstva unutarnjih poslova Republike Hrvatske - Zagrebačka</t>
  </si>
  <si>
    <t>Udruga umirovljenika MUP RH - Zagrebačka zajedno s partnerom Udrugom umirovljenika Novi Zagreb projektom „Mirovina u pokretu“ ojačati će kapacitete svojih organizacija i unaprijediti kvalitetu života članova uključivanjem u programe tjelesne i psihofizičke aktivnosti te očuvanja zdravlja i prevenciji bolesti. Projektom će se osigurati veća socijalna uključenost i osnažiti dostojanstvo umirovljenika, te omogućiti snažnija podrška po pitanjima zaštite i ostvarivanja prava iz mirovinskog, socijalnog i invalidskog osiguranja te socijalne skrbi.</t>
  </si>
  <si>
    <t>UP.04.2.1.09.0035</t>
  </si>
  <si>
    <t>Vitalni u mirovini</t>
  </si>
  <si>
    <t>Matica umirovljenika Duga Resa</t>
  </si>
  <si>
    <t>Projektom „Vitalni u mirovini“ Matica umirovljenika Duga Resa zajedno s partnerima na projektu Crvenim Križem Duga Resa i Pučkim otvorenim učilištem Duga Resa unaprijediti će kvalitetu života umirovljenika Duga Rese uključivanjem u programe i aktivnosti namijenjene aktivnom i zdravom starenju kroz tjelesne i psihofizičke aktivnosti, snažniju društvenu uključenost u aktivnosti za osiguranje dostojanstvene starosti, stjecanje novih znanja i vještina te aktivnije uključivanje umirovljenika u međugeneracijske programe.</t>
  </si>
  <si>
    <t>UP.04.2.1.09.0038</t>
  </si>
  <si>
    <t>Ujedinjene Generacije</t>
  </si>
  <si>
    <t>Ujedinjene generacije projekt je kojim se gradi međugeneracijski most između umirovljenika, mladih, volontera i lokalnih udruga, a cilj mu je smanjiti rizik od socijalne isključenosti i poboljšanje svakodnevnog života krajnjih korisnika. Projektom se potiče aktivno uključivanje umirovljenika u društveni život zajednice, osnaživanje i educiranje lokalnih udruga za rad s krajnjim korisnicima te provedbu inovativnih edukativnih, rekreativnih i zabavnih aktivnosti u ovom području. Krajnji korisnici projekta su umirovljenici, a ciljane skupine lokalne udruge, šira javnost i Grad Dubrovnik.</t>
  </si>
  <si>
    <t>UP.04.2.1.09.0040</t>
  </si>
  <si>
    <t>Reketima do sreće i zdravlja</t>
  </si>
  <si>
    <t>Tenis klub Dinamo Zagreb</t>
  </si>
  <si>
    <t>Cilj projekta je provedba inovativnoga programa za 250 umirovljenika u svrhu njihovog uključivanja u društveni život zajednice, poboljšanja psihofizičkog zdravstvenog stanja, podizanja razine svijesti o zdravom životu, te smanjenja osamljenosti. Projekt će se odvijati u gradu Zagrebu. Ciljane skupine su članovi udruge, umirovljenici i njihove obitelji stvarajući međugeneracijsku solidarnost širenjem iskustava i entuzijazma zajedničkim rekreativnim aktivnostima.</t>
  </si>
  <si>
    <t>UP.04.2.1.09.0041</t>
  </si>
  <si>
    <t>Zajedno za zlatnu dob</t>
  </si>
  <si>
    <t>Hrvački klub Metalac</t>
  </si>
  <si>
    <t>Projektom Zajedno za zlatnu dob uključit će se minimalno 280 korisnika u cijeli komplet aktivnosti, sportske, radionice proze i poezije, radionice vrtlarenja, radionice o prehrani (…) te izleti i događanja kojima će se poboljšati njihova kvaliteta života i omogućiti im da svatko nađe ponešto za sebe.</t>
  </si>
  <si>
    <t>UP.04.2.1.09.0047</t>
  </si>
  <si>
    <t>Aktivni, kreativni, uključeni, srettni - AKUS</t>
  </si>
  <si>
    <t>Projektnim aktivnostima unapređuju se kapaciteti OCD-a za doprinos poboljšanju socijalnih, emocionalnih, kognitivnih i kreativnih vještina, kao i psihofizičkog zdravstvenog stanja umirovljenika te njihovoj aktivaciji i većoj uključenosti u zajednicu. Kroz projekt se unaprjeđuje kvaliteta i dostupnost programa široj skupini umirovljeničke populacije.</t>
  </si>
  <si>
    <t>UP.04.2.1.09.0049</t>
  </si>
  <si>
    <t>Volonter penzioner</t>
  </si>
  <si>
    <t>Projektom Volonter penzioner osnovat će se prvi koprivnički Volonterski Klub za umirovljenike. Zavod za javno zdravstvo KKŽ kroz rad savjetovališta razvit će program i provesti stručna istraživanja o problematici mentalnog zdravlja i stanju uhranjenosti umirovljenika. U Posudionici medicinskih pomagala GDCK Koprivnica pomagala bi se mogla posuditi bez naknade ovisno o potrebama korisnika dok će se kroz Socijalnu samoposlugu prikupljati donacije (hrana i higijena) za umirovljenike u socijalnoj potrebi.</t>
  </si>
  <si>
    <t>UP.04.2.1.09.0052</t>
  </si>
  <si>
    <t>Kako ostarjeti, a ne biti usamljen</t>
  </si>
  <si>
    <t>Cilj projekta je jačanje organizacija civilnog društva u području aktivnog starenja i povećavanja kvalitete života umirovljenika. Pod uključenosti umirovljenika u život šire zajednice podrazumijeva se uključenost umirovljeničke populacije u sportske, kulturne, socijalne, gospodarske i druge aspekt života šire zajednice, a sve u cilju promicanja emocionalnog, socijalnog i fizičkog blagostanja starijih osoba te solidarnosti i tolerancije među generacijama.</t>
  </si>
  <si>
    <t>UP.04.2.1.09.0054</t>
  </si>
  <si>
    <t>MATICA – uMirovljenička društvenA akTIvaCijA</t>
  </si>
  <si>
    <t>Projekt MATICA – uMirovljenička društvenA akTIvaCijA nastao je s ciljem osmišljavanja programa koji će rezultirati podizanjem svijesti o važnosti aktivnog starenja i socijalne uključenosti umirovljenika u lokalnu zajednicu. Predviđeno trajanje projekta je 36 mjeseci, provodi se u partnerstvu s Gradom Belišćem, a rezultirat će podizanjem kvalitete života ruralnih sredina. Kroz organiziranje i provedbu programa, na minimalno 120 radionica sudjelovat će minimalno 250 različitih umirovljenika.</t>
  </si>
  <si>
    <t>UP.04.2.1.09.0055</t>
  </si>
  <si>
    <t>Aktiviraj se u mirovini</t>
  </si>
  <si>
    <t>UP.04.2.1.09.0056</t>
  </si>
  <si>
    <t>Izgradnja socijalnog kapitala u lokalnoj zajednici kroz međugeneracijsku solidarnost i aktivno starenje</t>
  </si>
  <si>
    <t>UP.04.2.1.09.0058</t>
  </si>
  <si>
    <t>Cilj projekta „Godine nisu važne“ jest unaprijediti kapacitete organizacija civilnog društva u području aktivnog starenja i povećanja kvalitete života umirovljenika u Sisačko-moslavačkoj županiji kroz provedbu raznih programa prilagođenih starijem stanovništvu.</t>
  </si>
  <si>
    <t>UP.04.2.1.09.0059</t>
  </si>
  <si>
    <t>Mirovina nije za mirovanje</t>
  </si>
  <si>
    <t>Udruga HVIDR-a Daruvar (kao nositelj), partner Udruga branitelja Lipika 1991.godine te partnerski gradovi Lipik i Daruvar (JLS) žele ovim projektom na svom području ojačati kapacitete civilnog društva za provedbu programa aktivnog starenja i povećavanja kvalitete života umirovljenika branitelja, te svih ostalih umirovljenika. Cilj je povećati razinu socijalne uključenosti svih umirovljenika na području provedbe kako bi se unaprijedilo njihovo zdravlje, psihička i fizička aktivnost i smanjio osjećaj usamljenosti.</t>
  </si>
  <si>
    <t>UP.04.2.1.09.0060</t>
  </si>
  <si>
    <t>Sadržajnija starost</t>
  </si>
  <si>
    <t>Predloženim projektom "Sadržajnija starost", kojega provodi Udruga "Svijet kvalitete" u partnerstvu s Gradom Šibenikom i Domom za starije i nemoćne osobe “Cvjetni dom” Šibenik, omogućit će se razvoj socijalnih usluga namijenjenih umirovljenicima u svrhu povećavanja kvalitete života i aktivnog starenja. Također, provedbom aktivnosti okruglog stola i mapiranja potreba umirovljenika izradit će se "Akcijski plan unapređenja kvalitete života umirovljenika na području Grada Šibenika".</t>
  </si>
  <si>
    <t>UP.04.2.1.09.0061</t>
  </si>
  <si>
    <t>Povećanje kvalitete života umirovljenika aktivnim starenjem u Bjelovaru</t>
  </si>
  <si>
    <t>Bjelovarski slavuji - fakini</t>
  </si>
  <si>
    <t>Krapinsko-zagorska, Bjelovarsko-Bilogorska, Osječko-baranjska, Primorsko-goranska</t>
  </si>
  <si>
    <t>UP.04.2.1.09.0062</t>
  </si>
  <si>
    <t>Kreativne radionice za umirovljenike</t>
  </si>
  <si>
    <t>Radna udruga Kreativnost</t>
  </si>
  <si>
    <t>Projekt će nizom aktivnosti za cjeloživotno učenje, kreativnim aktivnostima i terapijama te radionicama i fokusnim grupama djelovati na starije stanovništvo - umirovljenike da budu aktivni u zajednici. Osim toga planirana je i organizacija kampanja i foruma te javnih rasprava o temeljnim pitanjima starosti stanovništva te njihovom uključivanju u djelatnosti zajednice i interaktivne programe sa mladima.</t>
  </si>
  <si>
    <t>UP.04.2.1.09.0063</t>
  </si>
  <si>
    <t>Promicanje zdravlja i kvalitete života osoba starije životne dobi</t>
  </si>
  <si>
    <t>Institut za promicanje zdravlja i kvalitete života</t>
  </si>
  <si>
    <t>UP.04.2.1.09.0064</t>
  </si>
  <si>
    <t>Dodajmo životnu radost godinama</t>
  </si>
  <si>
    <t>Odlaskom u mirovinu, mnoge stare osobe su zbog smanjenog prihoda u većem riziku od siromaštva. Smanjeni prihodi uzrokuju i povlačenje iz društvenog života, socijalno isključivanje što dugoročno utječe i na psihofizičko zdravlje ove populacije. U našoj županiji djeluje nekoliko udruga umirovljenika koje zbog nedovoljnih kapaciteta ne mogu kvalitetno pokrivati njihove potrebe. Cilj projekta je jačanje kapaciteta udruga koje na području ŠKŽ organiziraju aktivnosti slobodnog vremena za umirovljenike kroz razvoj programa socijalnog uključivanja umirovljenika (njih 300).</t>
  </si>
  <si>
    <t>UP.04.2.1.09.0066</t>
  </si>
  <si>
    <t>Matica umirovljenika Hrvatske - Matica umirovljenika Grada Osijeka</t>
  </si>
  <si>
    <t>Projekt „Aktivna mirovina“ provodi se s ciljem jačanja kapaciteta Matice umirovljenika grada Osijeka te poboljšanja kvalitete života umirovljenika u gradu Osijeku kroz 7 razvijenih i provedenih programa te razvoj dvije socijalne inovacije.</t>
  </si>
  <si>
    <t>UP.04.2.1.09.0067</t>
  </si>
  <si>
    <t>Udruga Plantaža</t>
  </si>
  <si>
    <t>Projekt „Zlatne godine“ provodi se s ciljem jačanja kapaciteta dvije udruge civilnog društva te poboljšanja kvalitete života umirovljenika u gradu Osijeku kroz 10 razvijenih i provedenih programa te razvoj tri socijalne 5 inovacije.</t>
  </si>
  <si>
    <t>UP.04.2.1.09.0070</t>
  </si>
  <si>
    <t>Zlatne ruke - unaprjeđenje kvalitete života umirovljenika kroz kreativne programe Udruge</t>
  </si>
  <si>
    <t>Hrvatska udruga kreativnih amatera</t>
  </si>
  <si>
    <t>Grad Zagreb, Zadarska, Šibensko-kninska</t>
  </si>
  <si>
    <t>Projekt „Zlatne ruke“ unaprijeđenje kvalitete života umirovljenika kroz kreativne programe Udruge provodi se s ciljem jačanja kapaciteta Hrvatske udruge kreativnih amatera, te poboljšanja kvalitete života umirovljenika kroz 266 kreativnih radionica i 4 javne tribine.</t>
  </si>
  <si>
    <t>UP.04.2.1.09.0072</t>
  </si>
  <si>
    <t>Aktivni umirovljenici - dugovječni stanovnici</t>
  </si>
  <si>
    <t>Udruga umirovljenika i starijih osoba Općine Matulji</t>
  </si>
  <si>
    <t>Nositelj projekta je Udruga umirovljenika, a partner je Općina Matulji. Cilj projekta Aktivni umirovljenici – dugovječni stanovnici je umanjiti socijalnu isključenost osoba starije životne dobi s područja Općine Matulji te ih, kroz različite interaktivne, radioničke i društvene sadržaje, uključiti u društvenu participaciju, kako bi se povećala i poboljšala kvaliteta njihovih života. Projekt traje 36 mjeseci.</t>
  </si>
  <si>
    <t>UP.04.2.1.09.0073</t>
  </si>
  <si>
    <t>Zlatni i aktivni (ZA)</t>
  </si>
  <si>
    <t>Projektom Zlatni i aktivni (ZA) ojačati ćemo kapacitete organizacija civilnog društva osmišljavajući raznovrsne aktivnosti kako bismo pomogli ljudima starije životne dobi da se ne prepuste apatiji i socijalnoj isključenosti. Umrežavanjem partnera stvorit ćemo uvjete za sretnu i ispunjenu starost korisnika naših programa koji će jačati društvene veze, emocionalnu potporu, učiti nova znanja i vještine ali ćemo osmisliti i nova inovativna rješenja koristeći moderne GIS tehnologije kako bi unaprijedili razinu socijalnih usluga u zajednici te osigurali da informacije o njima budu dostupne svima.</t>
  </si>
  <si>
    <t>UP.04.2.1.09.0074</t>
  </si>
  <si>
    <t>Moje vrijeme</t>
  </si>
  <si>
    <t>Projektom će se jačati provedbeni kapaciteti OCD-a za provođenje programa aktivnog starenja i povećanje kvalitete života za minimalno 250 umirovljenika sa područja BBŽ. Osmislit će i kontinuirano kroz projekt provoditi društvene, kulturne, kreativne, sportske radionice, informativne radionice o zdravlju za starije, program međugeneracijske suradnje, poticati volonterizam. Organiziranjem kampanje projektom će se podizati svijest šire javnost i OCD-a o važnosti aktivnog starenja i socijalne uključenosti umirovljenika.</t>
  </si>
  <si>
    <t>UP.04.2.1.09.0075</t>
  </si>
  <si>
    <t>(RE)kreativci za seniore</t>
  </si>
  <si>
    <t>Udruga "Inkubator sreće"</t>
  </si>
  <si>
    <t>Predloženim projektom "(RE)kreativci za seniore" kojeg provodi Udruga Inkubator sreće u partnerstvu s Centrom za primjenu integriranog znanja, Nacionalnim savezom Treća dob te Centrom za kulturu Novi Zagreb omogućit će se razvoj socijalnih usluga namijenjenih umirovljenicima u svrhu povećavanja kvalitete života i aktivnog starenja. Također, provedbom istraživanja i mapiranja potreba umirovljenika izradit će se inovativni program organizacija civilnog društva za umirovljenike.</t>
  </si>
  <si>
    <t>UP.04.2.1.09.0077</t>
  </si>
  <si>
    <t>Gradska udruga umirovljenika grada Vinkovaca</t>
  </si>
  <si>
    <t>Projekt "Aktivni u starosti" doprinijet će jačanju kapaciteta organizacija civilnoga društva za provođenje programa aktivnog starenja na lokalnoj razini namijenjenih povećanju kvalitete života i socijalne uključenosti umirovljenika kroz razne aktivnosti. Projektom će biti obuhvaćeno 250 umirovljenika kojima će biti omogućeno uključivanje i sudjelovanje u što većem broju aktivnosti.</t>
  </si>
  <si>
    <t>UP.04.2.1.09.0078</t>
  </si>
  <si>
    <t>Gero centar Crvenog križa Samobor</t>
  </si>
  <si>
    <t>Projekt poentira nedostatak kvalitetnih programa koja omogućavanju zdravo i aktivno starenje umirovljenika na području Samobora i Svete Nedjelje, a svrhu mu je ojačati kapacitete organizacija civilnog društva za provođenje programa koji će doprinijeti povećanju kvalitete života i socijalne uključenosti umirovljenika. Ciljane skupine projekta čini 4 organizacije civilnog društva koje će kroz 36 mjeseci provesti ukupno 585 aktivnosti za 300 umirovljenika.</t>
  </si>
  <si>
    <t>UP.04.2.1.09.0079</t>
  </si>
  <si>
    <t>RiGenerAkcija! - aktivni u mirovini</t>
  </si>
  <si>
    <t>UP.04.2.1.09.0082</t>
  </si>
  <si>
    <t>BuBa - Budi uključen, Budi akivan</t>
  </si>
  <si>
    <t>UP.04.2.1.09.0083</t>
  </si>
  <si>
    <t>Inkubator aktivnosti</t>
  </si>
  <si>
    <t>Udruga hrvata Bosne i Hercegovine "Rodna gruda"</t>
  </si>
  <si>
    <t>UP.04.2.1.09.0084</t>
  </si>
  <si>
    <t>Pridruži se - aktivni u mirovini Zelinski Aktivni Zlatni umirovljenici - klub ZAZU</t>
  </si>
  <si>
    <t>UP.04.2.1.09.0086</t>
  </si>
  <si>
    <t>Zlatna dob Općine Končanica</t>
  </si>
  <si>
    <t>Matica umirovljenika Općine Končanica</t>
  </si>
  <si>
    <t>Umirovljenici po prihodima spadaju u najsiromašniju dobnu skupinu, a danas ih većina živi otuđeno s lošom kvalitetom života i zdravstvenom skrbi. Kako bi riješili problem, Prijavitelj i partneri provođenjem aktivnosti ovog projekta te razvojem socijalnih inovacija nastojat će riješiti aktualni problem socijalne isključenosti umirovljenika iz života zajednice i u svim segmentima unaprijediti kvalitetu njihovog života u mirovini.</t>
  </si>
  <si>
    <t>UP.04.2.1.09.0090</t>
  </si>
  <si>
    <t>Smijeh kao lijek - Program za aktivne umirovljenike</t>
  </si>
  <si>
    <t>UP.04.2.1.09.0091</t>
  </si>
  <si>
    <t>Tko se boji godina još?</t>
  </si>
  <si>
    <t>Matica umirovljenika Trnje Zagreb</t>
  </si>
  <si>
    <t>Projekt „Tko se boji godina još?“ ima dva cilja: 1) Jačanje kapaciteta Matice umirovljenika Trnje - Zagreb i Centra za kvalitetu života "Forum 50+" Velika Gorica za provođenje inovativnih programa zdravog i aktivnog starenja u suradnji s ustanovom Praxis - učilište za praktična znanja u području nutricionizma, muzikoterapije i terapije plesom i pokretom i 2) Jačanje udruga za razvoj socijalnih inovacija u području prevencije i zaštite od zlostavljanja osoba starije životne dobi. Potaknut će se međugeneracijska suradnja te istražiti utjecaj muzikoterapije na bolesti demencije i Alzheimera.</t>
  </si>
  <si>
    <t>UP.04.2.1.09.0093</t>
  </si>
  <si>
    <t>Nemirni umirovljenici</t>
  </si>
  <si>
    <t>Udruga umirovljenika Novi Marof</t>
  </si>
  <si>
    <t xml:space="preserve"> Specifični ciljevi projekta "Nemirni uMirovljenici" su: - Unaprijediti kapacitete udruga umirovljenika koje djeluju na području Grada Novi Marof, Grada Varaždinske Toplice i obližnjih općina za provođenje programa aktivnog starenja zasnovanih na međusektorskoj i međugeneracijskoj suradnji - Unaprijediti kapacitete ključnih dionika koje djeluju na području Grada Novi Marof, Grada Varaždinske Toplice i obližnjih općina za uspostavljanje modela socijalne inovacije putem kojeg se osigurava aktivno i participativno sudjelovanje umirovljenika u održivom razvoju lokalnih zajednica.</t>
  </si>
  <si>
    <t>UP.04.2.1.09.0094</t>
  </si>
  <si>
    <t>Umirovljenici, aktivan dio zajednice</t>
  </si>
  <si>
    <t>Udruga za obrazovanje, kulturu i razvoj civilnog društva "Lutum"</t>
  </si>
  <si>
    <t>Problem koji se želi riješiti je socijalna isključenost umirovljenika, loše zdravstveno stanje, izoliranost i isključenost iz zajednice. Cilj je partnerstvom uz EU sredstva ojačati kapacitete OCD-a za provedbu aktivnosti aktivnog starenja i rasta kvalitete života umirovljenika. Ciljana skupina projekta su OCD-i, dok su krajnji korisnici umirovljenici. Aktivnosti su usmjerene vođenju dnevnog boravka, edukaciji, psiho-fizičkoj aktivaciji, očuvanju zdravlja, međugeneracijskoj suradnji, jačanju kreativnih vještina, uključenosti i vidljivosti umirovljenika.</t>
  </si>
  <si>
    <t>UP.04.2.1.10.0001</t>
  </si>
  <si>
    <t>Jačanje kapaciteta organizacija civilnoga društva za popularizaciju STEM-a</t>
  </si>
  <si>
    <t>UrbanSTEM - za gradove i zajednice budućnosti</t>
  </si>
  <si>
    <t>Zagrebačka, Varaždinska, Brodsko-posavska, Osječko-baranjska, Međimurska, Grad Zagreb, Primorsko-goranska, Ličko-senjska, Šibensko-kninska, Splitsko-dalmatinska</t>
  </si>
  <si>
    <t>Kroz projekt UrbanSTEM povećat će se kapaciteti organizacija civilnog društva i multiplicirati broj aktivnosti popularizacije STEM-a koje provode udruge, te unaprjediti međusektorsku suradnju organizacija civilnoga društva i akademskih institucija. U kontekstu pametnog rasta i neadekvatnog pristupa planiranju gradova budućnosti, želi se doprinijeti inovativnom pristupu kombinirajući interdisciplinarnu i međusektorsku suradnju s ciljem povećanja kvaliteta zajednica u kojima živimo i interesu mladih za znanstveni pristup planiranju.</t>
  </si>
  <si>
    <t>UP.04.2.1.10.0002</t>
  </si>
  <si>
    <t>ITEO - Popularizacija STEM-a u Međimurju</t>
  </si>
  <si>
    <t>Mladi informatičari Strahoninca</t>
  </si>
  <si>
    <t>Projektom "ITEO - Popularizacija STEM-a u Međimurju" želi se unaprijediti kapacitete udruga u Međimurskoj županiji za provedbu programa za popularizaciju STEM-a. Jačanjem kapaciteta kroz nova znanja i dobre prakse u Europi te suradnjom udruga sa znanstvenom i visokoobrazovnom zajednicom u regiji te relevantnim dionicima, interdisciplinarno i na inovativan način će se unaprijediti popularizacija STEM-a prema krajnjim korisnicima: djeci, mladima i široj populaciji u Međimurju.</t>
  </si>
  <si>
    <t>UP.04.2.1.10.0005</t>
  </si>
  <si>
    <t>Formula za znanost</t>
  </si>
  <si>
    <t>Virovitičko-podravska, Ličko-senjska, Grad Zagreb</t>
  </si>
  <si>
    <t>Projektom "Formula za znanost" kreirat će se i provoditi novi inovativni programi popularizacije kemije. Jačat će se kapaciteti udruge Pozor!- projekti i obrazovanje za održivi razvoj, Udruge učeničkih domova RH i Društva "Naša djeca" grada Gospića, a u suradnji s Fakultetom kemijskog inženjerstva i tehnologije, kako bi 30 volonter stekao znanja i vještine za provedbu radionica i događaja kojima će se poticati znatiželja i aktivno sudjelovanje 545 učenika školske dobi Ličko-senjske županije, Virovitičko-podravske i Grada Zagreba. Razvijat će se znanstveni pogled na svijet i interes za STEM.</t>
  </si>
  <si>
    <t>UP.04.2.1.10.0006</t>
  </si>
  <si>
    <t>RoboFutura</t>
  </si>
  <si>
    <t>Udruga za robotiku Futura</t>
  </si>
  <si>
    <t>Projektom RoboFutura jačaju se kapaciteti Udruge za robotiku Futura sa svrhom uvođenja i provedbe programa robotike u makarske osnovne škole, odnosno uključivanja ukupno 335 učenika te 20 djece s teškoćama u razvoju, kako bi se osigurala popularizacija STEM-a na području Grada Makarske i Splitsko-dalmatinske županije.</t>
  </si>
  <si>
    <t>UP.04.2.1.10.0008</t>
  </si>
  <si>
    <t>Kreativna STEM revolucija u Slavoniji</t>
  </si>
  <si>
    <t>Naziv projekta: Kreativna STEM revolucija u Slavoniji Opći cilj: jačanje kapaciteta dvije organizacije civilnog društva iz Osijeka za aktivno uključivanje djece i mladih te opće populacije u popularizaciju STEM-a Specifični ciljevi: 1. Unaprijediti suradnju organizacija civilnog društva i visoko-obrazovnih institucija u području popularizacije STEM-a 2. Povećati broj aktivnosti na području istočne Hrvatske s ciljem popularizacije STEM-a u općoj populaciji, s naglaskom na djeci i mladima Ciljne skupine projekta: Dječji kreativni centar „Dokkica“ i Udruga za razvoj zajednice „Kreaktiva“.</t>
  </si>
  <si>
    <t>UP.04.2.1.10.0009</t>
  </si>
  <si>
    <t>Sa STEM-om raSTEMo</t>
  </si>
  <si>
    <t>Društvo Naša djeca Jastrebarsko</t>
  </si>
  <si>
    <t>Projekt sa STEMom raSTEMo, udruga Društvo naša djeca provodi u suradnji s Institutom Ruđer Bošković i Centrom za kulturu Jastrebarsko. Ukupno 10 sudionika prijavitelja i partnera sudjelovat će u programu Trening za Trenere, te će sudjelovati na 6 međunarodnih konferencija. Uspostavit će se 1 Park znanosti Jastrebarsko, uz mentorstvo i pilot programe. Osmislit će se i provesti 5 višednevnih radionica za 100 djece i mladih od 6-12 g, te će se provesti 20 jednodnevnih događanja diljem RH za minimalno 1000 sudionika s ciljem popularizacije STEM-a.</t>
  </si>
  <si>
    <t>UP.04.2.1.10.0011</t>
  </si>
  <si>
    <t>Uvod u robotiku</t>
  </si>
  <si>
    <t>Hrvatsko društvo za robotiku</t>
  </si>
  <si>
    <t>Varaždinska, Osječko-baranjska, Grad Zagreb, Ličko-senjska, Splitsko-dalmatinska, Dubrovačko-neretvanska</t>
  </si>
  <si>
    <t>Hrvatsko društvo za informatiku i udruga Robofreak u partnerstvu s Prirodoslovno-matematičkim fakultetom te kroz suradnju s nizom lokalnih robotičkih klubova ojačat će kapacitete uključenih OCD-ova i značajno unaprijediti aktivnosti u području STEM-a za djecu i mlade.</t>
  </si>
  <si>
    <t>UP.04.2.1.10.0014</t>
  </si>
  <si>
    <t>STEM za održivu budućnost</t>
  </si>
  <si>
    <t>Zagrebačka, Osječko-baranjska, Međimurska, Grad Zagreb, Primorsko-goranska, Šibensko-kninska, Istarska</t>
  </si>
  <si>
    <t>Projektom će se povećavati kapaciteti i kompetencije udruga za djelovanje u STEM području te će se ostvariti dugoročna suradnja s akademskim institucijama, ujedno jačajući interes mladih za znanstvena zanimanja i promovirajući znanost u široj populaciji. Mlade ćemo zainteresirati za STEM područja na njima interesantan način te će steći nova inovativna znanja i iskustva i time povećati zapošljivost sukladno suvremenim potrebama tržišta rada. Doprinijet ćemo inovativnom poboljšanju kvalitete života u zajednicama, uključujući prevladavanje klimatskih promjena i situaciju s COVID-19.</t>
  </si>
  <si>
    <t>UP.04.2.1.10.0015</t>
  </si>
  <si>
    <t>Jačanje kapaciteta Drvnog klastera SLAVONSKI HRAST za popularizaciju STEM-a (Wood4STEM)</t>
  </si>
  <si>
    <t>Projekt "Jačanje kapaciteta Drvnog klastera SLAVONSKI HRAST za popularizaciju STEM-a" - projekt Wood4STEM, usmjeren je na jačanje kapaciteta tima entuzijasta iz redova civilnog društva, srednje škole i fakulteta za popularizaciju biotehničkih znanosti kroz uključivo i ciljano podizanje svijesti o važnosti šumarstva i drvne tehnologije kao područja STEM-a. Projekt je usmjeren na provođenje interaktivnih i kreativnih radionica/igraonica s djecom u vrtićima, osnovnim i srednjim školama te jačanju opće svijesti o važnosti šumarstva i drvne tehnologije u Vukovarsko-srijemskoj županiji.</t>
  </si>
  <si>
    <t>UP.04.2.1.10.0017</t>
  </si>
  <si>
    <t>NOVsky</t>
  </si>
  <si>
    <t>Sisačko-moslavačka, Požeško-slavonska, Brodsko-posavska, Grad Zagreb, Ličko-senjska</t>
  </si>
  <si>
    <t>Projektom "NOVsky" prijavitelj UMN i partnerske organizacije civilnog društva jačaju kapacitete i znanja svojih članova u svrhu popularizacije STEM-a s fokusom na područje fizike i IKT s novim tehnologijama. Edukacijama i mentorskim programima članovi prijavitelja i partnerskih organizacija stječu potrebne kompetencije i znanja koje će prenositi na djecu, mlade i opću populaciju. Stalnim postavom STEM laboratorija i Znanstvenog parka će se kontinuirano primjenjivati inovativni i interaktivni sadržaji usmjereni krajnjim korisnicima.</t>
  </si>
  <si>
    <t>UP.04.2.1.10.0021</t>
  </si>
  <si>
    <t>AgroSTEM</t>
  </si>
  <si>
    <t>Udruga za ruralni razvoj Ravni kotari</t>
  </si>
  <si>
    <t>Svrha projekta je ojačati kapacitete OCD-a za provedbu aktivnosti popularizacije STEM-a u ruralnim krajevima. Projekt će rezultirati programom osposobljavanja za OCD-e i njihovim umrežavanjem s visokoobrazovnim i sličnim organizacijama unutar EU. Također, rezultat će biti provedena edukacija i Pilot aktivnost za djecu, mlade i predstavnike OPG-ova, s ciljem aktivacije njihovih potencijala potrebnih za „STEMIZACIJU“ poljoprivrede i svih komplementarnih djelatnosti u ruralnim krajevima.</t>
  </si>
  <si>
    <t>UP.04.2.1.10.0025</t>
  </si>
  <si>
    <t>STEM bajka</t>
  </si>
  <si>
    <t>Društvo pedagoga tehničke kulture Ogulin</t>
  </si>
  <si>
    <t>Karlovačka, Ličko-senjska</t>
  </si>
  <si>
    <t>Projekt STEM BAJKA namijenjen je jačanju kapaciteta OCD-a za popularizaciju STEM-a. Kroz edukacije jačanja ljudskih kapaciteta i iskustva u provedbi projekta, ojačat će se kapaciteti OCD-a. Provedbom radionica i organiziranjem različitih događaja će se povećati broj aktivnosti s ciljem popularizacije STEM-a i tako unaprijediti suradnja OCD-ova, Sveučilišta, ustanova i JLS-a. Navedeno će popularizirati STEM na regionalnoj razini kod krajnih korisnika.</t>
  </si>
  <si>
    <t>UP.04.2.1.10.0027</t>
  </si>
  <si>
    <t>STEM škola u prirodi</t>
  </si>
  <si>
    <t>Kroz projekt i projektne aktivnosti popularizira se STEM područje među djecom, mladima i općom populacijom. U sklopu projektnih aktivnosti provodi se niz stručnih skupova i edukacija za stručnjake, kao i radionica namijenjenih krajnjim korisnicima. Okosnica projekta je popularizacija STEM-a među djecom školskog uzrasta (3. i 4. razred) u okviru Škole u prirodi koju provodi Hrvatski Crveni križ, Gradsko društvo Crvenog križa Zagreb.</t>
  </si>
  <si>
    <t>UP.04.2.1.10.0031</t>
  </si>
  <si>
    <t>RAzvoj djece i mladih kroz STEM područje - RASTEM</t>
  </si>
  <si>
    <t>Akademsko politehničko društvo APOLD Rijeka</t>
  </si>
  <si>
    <t>Karlovačka, Grad Zagreb, Primorsko-goranska, Ličko-senjska, Istarska</t>
  </si>
  <si>
    <t>Kroz projekt „RAzvoj djece i mladih kroz STEM područje - RASTEM“ udruga APOLD Rijeka će ojačati svoje kapacitete za provođenje programa popularizacije STEM područja, pripremiti inovativne i interaktivne sadržaje u obliku stalnih postava te aktivno uključiti djecu i mlade u višednevne radionice i jednodnevna događanja na kojima će uz suradnju sa Sveučilištem u Rijeci predstaviti razne teme i znanstvena otkrića iz STEM područja.</t>
  </si>
  <si>
    <t>UP.04.2.1.10.0034</t>
  </si>
  <si>
    <t>Du STEM</t>
  </si>
  <si>
    <t>Zajednica tehničke kulture grada Dubrovnika</t>
  </si>
  <si>
    <t>Cilj projekta 'DU STEM' je jačanje kapaciteta organizacija civilnoga društva za provedbu programa u području popularizacije STEM-a, unapređivanje suradnje sa Sveučilištem u Dubrovniku te provođenje više od 226 aktivnosti s ciljem popularizacije i podizanja svijesti o važnosti i postignućima STEM područja među djecom, mladima i općom populacijom. Projektom će se obuhvatiti OCD-i, sveučilište te najmanje 1500 sudionika/ica kroz realizaciju aktivnosti na području grada Dubrovnika, Ploča, Stona, Vela Luke, Metkovića i Opuzen te otoka/grada Korčule i Mljeta.</t>
  </si>
  <si>
    <t>UP.04.2.1.10.0035</t>
  </si>
  <si>
    <t>STEMerica</t>
  </si>
  <si>
    <t>Projekt "STEMerica" ima za cilj unaprijediti kapacitete organizacija civilnog društva (njihovim usavršavanjem i poticanjem suradnje s odgojno-obrazovnim i visoko-obrazovnim institucijama) u svrhu organizacije i provedbe interaktivnih, inovativnih radionica i događanja na nacionalnoj razini, u području popularizacije svih područja STEM-a među djecom, mladima i općom populacijom.</t>
  </si>
  <si>
    <t>UP.04.2.1.10.0037</t>
  </si>
  <si>
    <t>Kreativna škola STEM-a</t>
  </si>
  <si>
    <t>Zajednica tehničke kulture Zadarske županije</t>
  </si>
  <si>
    <t>Svrha projekta je ojačati kapacitete OCD-a za provedbu aktivnosti popularizacije STEM-a među djecom i mladima. Projekt će rezultirati programom osposobljavanja za OCD-e i njihovim umrežavanjem sa sličnim organizacijama unutar EU. Također, rezultat će biti provedena Pilot aktivnost za širu javnost, posebno djecu i mlade s ciljem osvještavanja njihovih potencijala kao aktivnih sudionika u modernom društvu i to na primjeru STEM pristupa u praćenju aktualnosti vezanih za klimatske promjene.</t>
  </si>
  <si>
    <t>UP.04.2.1.10.0038</t>
  </si>
  <si>
    <t>Dodir tehnologije</t>
  </si>
  <si>
    <t>Udruga Gradionica</t>
  </si>
  <si>
    <t>Zagrebačka, Virovitičko-podravska, Brodsko-posavska, Grad Zagreb, Zadarska, Istarska</t>
  </si>
  <si>
    <t>Provedbom projekta osigurat će se unapređenje stručnih, tehničkih, programskih i trening kompetencija ukupno 4 udruge iz 3 grada koje će unapređenjem vlastitih kapaciteta stvoriti preduvjete za razvoj i provedbu 6 višednevnih programa i 2 programa jednodnevnih događanja te ih provesti za pripadnike skupine krajnjih korisnika, djecu i mlade, a u svrhu popularizacije STEM-a, promocije održivog razvoja te izgradnje preduvjeta za razvoj društva utemeljenog na znanju, inovacijama i kritičkom promišljanju.</t>
  </si>
  <si>
    <t>UP.04.2.1.10.0040</t>
  </si>
  <si>
    <t>Misli (na) plavo - kako more utječe na nas i kako mi na njega</t>
  </si>
  <si>
    <t>Društvo istraživača mora - 20000 milja</t>
  </si>
  <si>
    <t>Sisačko-moslavačka, Karlovačka, Brodsko-posavska, Osječko-baranjska, Grad Zagreb, Ličko-senjska, Zadarska, Šibensko-kninska, Splitsko-dalmatinska</t>
  </si>
  <si>
    <t>Ugroženost mora i oceana sve je prisutnija globalna tema koja zove na potrebu rješavanja tog osjetljivog i sveobuhvatnog problema. Projekt „Misli (na) plavo“ pristupa toj problematici kroz razvoj inovativnih edukativnih programa i sadržaja. Nositelj, zajedno s partnerima, kroz projekt ojačati će kapacitete i unaprijediti sposobnosti svojih članova za popularizaciju STEM-a kroz promicanje principa Ocean literacy-a kao osnove prirodoznanstvene pismenosti s obzirom na to da je takva pismenost kompetencija potrebna svim članovima društva i osnova prirodoznanstvene pismenosti.</t>
  </si>
  <si>
    <t>UP.04.2.1.10.0045</t>
  </si>
  <si>
    <t>raSTEMo (Razvoj STEM-a u organizacijama civilnog društva)</t>
  </si>
  <si>
    <t>Zagrebačka, Vukovarsko-srijemska, Grad Zagreb, Ličko-senjska, Šibensko-kninska, Splitsko-dalmatinska</t>
  </si>
  <si>
    <t>Projekt raSTEMo će doprinijeti jačanju kapaciteta OCD-a za razvoj i provedbu programa iz STEM područja održive gradnje i korištenja održivih materijala. Specifični ciljevi projekta obuhvaćaju unapređenje kapaciteta OCD-a, unapređenje suradnje OCD-a i visoko-obrazovne institucije te veći broj aktivnosti u općoj populaciji, sve s ciljem popularizacije STEM-a kroz sudjelovanje u programu raSTEMo u kapacitetu te sudjelovanje na radionicama, ljetnim kampovima i festivalima. Ciljne skupine projekta su dva OCD-a, a krajnji korisnici projekta raSTEMo su djeca, mladi i žene.</t>
  </si>
  <si>
    <t>UP.04.2.1.10.0046</t>
  </si>
  <si>
    <t>raSTEM - Razvoj STEM-a u Vukovaru</t>
  </si>
  <si>
    <t>Cilj projekta „raSTEM“ je jačanje kapaciteta organizacija civilnoga društva za popularizaciju STEMa kroz razvoj novih i inovativnih STEM sadržaja za krajnje korisnike - djecu, mlade i opću populaciju. Ciljanu skupinu projekta čine OCDi na području Vukovara, a elementi predloženog projekta i projektne aktivnosti kreirane su prema njihovim potrebama te usklađene sa potrebama krajnjih korisnika - djece, mladih i opće populacije.</t>
  </si>
  <si>
    <t>UP.04.2.1.10.0047</t>
  </si>
  <si>
    <t>Rasti uz znanost!</t>
  </si>
  <si>
    <t>Centralni problem koji se želi riješiti ovim projektom je nedostatak kapaciteta OCD-ova, kao i njihova nezainteresiranost za provedu programa popularizacije STEM-a u OŠ i SŠ na području djelovanja GDCK Vrbovec. Navedeni problem će se riješiti osnaživanjem kapaciteta zaposlenika i volontera GDCK Vrbovec edukacijom i mentorstvom, nabavom IT i dr. opreme te partnerskim povezivanjem za provedbu aktivnosti popularizacije STEM-a na lokalnoj razini kod djece i mladih radi dugoročnog cilja poboljšanja kvaliteta života opće populacije. Ciljnu skupinu čini 15 volontera GDCK Vrbovec i 100 učenika škola.</t>
  </si>
  <si>
    <t>UP.04.2.1.10.0049</t>
  </si>
  <si>
    <t>STEM tehnologijama za budućnost Sesveta</t>
  </si>
  <si>
    <t>Udruga Zelene i Plave Sesvete</t>
  </si>
  <si>
    <t>Projektom "STEM tehnologijama za budućnost Sesveta" će se širiti STEM kultura i poticati prirodoznanstveni način promišljanja među ciljanom skupinom osnovnoškolskog uzrasta na urbanom području GČ Sesvete. U tu svrhu Prijavitelj će u suradnji s FER-om i SŠ Jelkovec kroz Projekt ojačati svoje kapacitete za diseminaciju i popularizaciju STEM kulture nabavom specijalizirane STEM opreme, te razvojem i provedbom posebno razvijenih tematskih radionica. Projektni partneri će na kraju provedbe projekta potpisati Memoradum o suradnji kojim će jamčiti nastavak provedbe projektnih aktivnosti.</t>
  </si>
  <si>
    <t>UP.04.2.1.10.0050</t>
  </si>
  <si>
    <t>Popularizacijom STEM-a do očuvanja javnog zdravlja</t>
  </si>
  <si>
    <t>Projekt je orijentiran na popularizaciju BIOMEDICINE I ZDRAVSTVA kao STEM područja na način da se krajnjim korisnicima, djeci, mladima i općoj populaciji, približe znanstveni aspekti praćenja zaraznih bolesti i očuvanja zdravlja uz pomoć znanstvenih činjenica i dosega. Svrha projekta je promovirati STEM područje sa konačnim ciljem podizanja znanstvene pismenosti među krajnjim korisnicima.</t>
  </si>
  <si>
    <t>UP.04.2.1.10.0057</t>
  </si>
  <si>
    <t>Život u pokretu</t>
  </si>
  <si>
    <t>Cilj projekta "Život u pokretu" je kreiranje novih i inovativnih STEM sadržaja što doprinosi jačanju kapaciteta organizacija civilnog društva za popularizaciju STEM-a za krajnje korisnike - djecu osnovnih škola. Ciljanu skupinu projekta čine OCD-i na području Vukovara, a elementi predloženog projekta i projektn aktivnosti kreirane su prema njihovim potrebama te usklađene sa potrebama krajnjih korisnika - djece osnovnih škola.</t>
  </si>
  <si>
    <t>UP.04.2.1.10.0060</t>
  </si>
  <si>
    <t>STEM edukatori</t>
  </si>
  <si>
    <t>Projekt STEM edukatori usmjerava se na jačanje kapaciteta 3 udruge iz područja popularizacije znanosti u Krapinsko-zagorskoj, Primorsko-goranskoj i Sisačko-moslavačkoj županiji. Prema kurikulumu Tehničkog fakulteta Sveučilišta u Rijeci udruge će po završetku projekta u izvaninstitucionalni znanstveno obrazovni sustav isporučiti 20 osposobljenih popularizatora znanosti iz STEM područja. Edukacija se provodi nacionalno kroz organizaciju događaja popularizacije znanosti i ukljčuje osmišljavanje i izradu edukativnih izložaka koji po završetku projekta ostaju na raspolaganju lokalnoj zajednici.</t>
  </si>
  <si>
    <t>UP.04.2.1.10.0061</t>
  </si>
  <si>
    <t>Sinekološka STEM EDUKAcija u Klinči</t>
  </si>
  <si>
    <t>Projektom "Sinekološka STEM EDUKAcija u Klinči" se planira pojačati kapacitet udruge EDUKA - centra lokalnog razvoja općine Klinča Sela sa svrhom popularizacije prirodoslovnih znanosti za krajnje korisnike djecu, mlade te opću populaciju s posebnim naglaskom na nadarenu djecu. Multidisciplinarni tim znanstvenika IRB-a i PMF-a će biti mentori volonterskom kadru udruge i organizirati trajni postav inovativnih i interaktivnih sadržaja te multidisciplinarni laboratorij. Kroz niz edukativnih radionica će se kreirati vrt bioraznolikosti AMRUŠEVO zajedno s jednom malom meteorološkom stanicom.</t>
  </si>
  <si>
    <t>UP.04.2.1.10.0062</t>
  </si>
  <si>
    <t>Istraživanjem do znanja</t>
  </si>
  <si>
    <t>Hrvatsko društvo za obrazovanjeu ranom djetinjstvu - OMEP Hrvatska</t>
  </si>
  <si>
    <t>Projekt je usmjeren na jačanje kapaciteta civilnog društva za aktivno uključivanje djece predškolskog uzrasta u popularizaciju STEM-a. Dodatno, u aktivnosti se kao krajnji korisnici uključuju mladi kao stručnjaci koji će u budućnosti raditi s djecom te roditelji djece predškolskog uzrasta, a kako bi ih se osnažilo za poticanje djece u prihvaćanju STEM spoznaja i razvoju vještina koje su važne za STEM područje. Projekt je usmjeren na jačanje OCD-a koji kroz svoj rad populariziraju STEM područja na način da su u mogućnosti pružiti potreban izvaninstitucionalni sadržaj djeci i mladima.</t>
  </si>
  <si>
    <t>UP.04.2.1.10.0065</t>
  </si>
  <si>
    <t>Snagom Tehnologije, Edukacijom i Motivacijom udruga za popularni STEM (STEM udruga za popularni STEM)</t>
  </si>
  <si>
    <t>Zaklada za poticanje partnerstva i razvoj civilnoga društva - Fondazione per la promozione del partenariato e dello sviluppo della societa civile</t>
  </si>
  <si>
    <t>Povezivanjem civilnog sa znanstvenim i javnim sektorom u zajedničkom cilju popularizacije STEM-a stvorit ćemo dobre preduvjete za daljnje zajedničke suradnje i nove programe. Uređenjem "Znanstvenog vrta" uredit će se zanimljiv prostor u centru grada Pule koji će uz vodđene radionice za djecu i mlade, nuditi i društvene sadržaje za širu populaciju a sve sa ciljem popularizacije STEM-a. Nizom edukacija i predavanja za edukatore, kao i nabavkom nove opreme, doprinijet će se kvalitetnijoj provedbi radionica za djecu i mlade koje nude organizacije civilnog društva.</t>
  </si>
  <si>
    <t>UP.04.2.1.10.0068</t>
  </si>
  <si>
    <t>STEM(AJMO!)</t>
  </si>
  <si>
    <t>Karlovačka, Brodsko-posavska, Međimurska, Primorsko-goranska, Zadarska, Splitsko-dalmatinska, Istarska</t>
  </si>
  <si>
    <t>Projekt STEM(AJMO!) ojačat će kapacitete 7 uključenih organizacija civilnog društva iz 7 hrvatskih županija u svrhu provedbe aktivnosti popularizacije STEM-a među djecom, mladima i građanima. Partneri će uz pomoć znanstvene zajednice osmisliti 20 tema za 100 višednevnih radionica i 10 tema za 60 jednodnevnih događaja koje će pilotirati na 3.000 djece i mladih. Organizirat će se i STEM laboratorij koji će ostati kao trajni postavi usmereni na popularizaciju STEM-a.</t>
  </si>
  <si>
    <t>UP.04.2.1.10.0071</t>
  </si>
  <si>
    <t>Mobilni ZEZ Centar</t>
  </si>
  <si>
    <t xml:space="preserve">Krapinsko-zagorska, Sisačko-moslavačka, Grad Zagreb </t>
  </si>
  <si>
    <t>Projekt Mobilni ZEZ centar usmjeren je prema unaprjeđenju kapaciteta organizacija civilnog društva iz područja popularizacije znanaosti izraslih iz organizacije Znanstvenog piknika kao najveće manifestacije popularizacije znanosti u Hrvatskoj. Projektom je uspostavljeno partnerstvo dvije udruge , vodećeg znanstveno-istraživačkog instituta u Hrvatskoj i jedinica regionalne i lokalne uprave. Aktivnosti uključuju edukacije popularizatora znanosti, izradu edukativnih znanstveno-popularnih eksponata i organizaciju događaja popularizacije znanosti širom Hrvatske.</t>
  </si>
  <si>
    <t>UP.04.2.1.10.0074</t>
  </si>
  <si>
    <t>STEM u zajednici</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</si>
  <si>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</si>
  <si>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doprinosi povećanju interesa djece za znanost. Unaprijedit će se i kapaciteti i doseg IRIM-a za provedbu programa popularizacije STEM-a s naglaskom na približavanje tehnologije i inženjerstva djeci osnovnoškolskog uzrasta . U projektu će se povećati kapaciteti za 200 suradnika u lokalnoj zajednici za rad sa djecom (1500) na robotičkoj opremi postavljenoj u 300 škola, knjižnica i udruga te će se organizirati 100 moblinih radionica popularizacije STEM-a za minimalno 600 djece.</t>
  </si>
  <si>
    <t>UP.04.2.1.10.0076</t>
  </si>
  <si>
    <t>STEM Centar za djecu i mlade</t>
  </si>
  <si>
    <t>Krapinsko-zagorska, Varaždinska, Koprivničko-križevačka, Osječko-baranjska, Grad Zagreb, Ličko-senjska, Zadarska, Splitsko-dalmatinska, Istarska</t>
  </si>
  <si>
    <t>Projektom se želi postići osnaživanje kapaciteta organizacija civilnog društva u području aktivnog uključivanja djece i mladih u popularizaciju STEM-a. To će se postići jačanjem suradnje OCD-a i Geotehničkog fakulteta koja će rezultirati povećanim brojem popularnih STEM aktivnosti namijenjenih djeci i mladima te uređenjem STEM Centra u prostorima Fakulteta.</t>
  </si>
  <si>
    <t>UP.04.2.1.10.0077</t>
  </si>
  <si>
    <t xml:space="preserve">Šumski istraživači </t>
  </si>
  <si>
    <t>Zagrebačka, Krapinsko-zagorska, Sisačko-moslavačka, Karlovačka, Varaždinska, Koprivničko-križevačka, Bjelovarsko-bilogorska, Virovitičko-podravska, požeško-slavonska, Brodsko-posavska, Osječko-baranjska, Vukovarsko-srijemska, Međimurska, Grad Zagreb</t>
  </si>
  <si>
    <t>Ciljem projekta (Jačanje kapaciteta OCD za aktivno uključivanje djece i mladih te opće populacije u znanstvena istraživanja u području zaštite šuma i ruralnog razvoja) pridonosi se jačanju znanja i inovacija kao pokretača budućeg rasta, jačanju učinka istraživanja, promicanju transfera inovacija i znanja u EU, bolje korištenje informacijskih i komunikacijskih tehnologija te osiguravanje pretvaranja inovativnih ideja u nove proizvode i usluge koje rezultiraju rastom i kvalitetnim poslovima te pomažu u suočavanju s europskim i globalnim socijalnim izazovima.</t>
  </si>
  <si>
    <t>UP.04.2.1.10.0084</t>
  </si>
  <si>
    <t>Bjelovarski robotički centar</t>
  </si>
  <si>
    <t>Udruga informatičara Bjelovarsko-bilogorske županije</t>
  </si>
  <si>
    <t>Projekt će osigurati potporu članovima prijavitelja za jačanje kapaciteta u svrhu popularizacije STEM-a kod djece osiguravajući dostupnost znanstveno-edukacijskih sadržaja, te će podići kvalitetu obrazovnih mogućnosti krajnjih korisnika. Osigurati će uvjete za razvijanje pozitivnih znanstvenih stavova potičući kritičko i znanstveno razmišljanje, a razvijat će i kompetencije kod djece. Partnerstvo će ojačati kapacitete komunikacijskih i edukativnih vještina prijavitelja i partnera, te će rezultirati umrežavanjem civilnih inicijativa i povećanjem kvalitete suradnje među dionicima projekta.</t>
  </si>
  <si>
    <t>UP.04.2.1.10.0086</t>
  </si>
  <si>
    <t>STEM Centar Ploče</t>
  </si>
  <si>
    <t>Putem edukacije trenera, putem organizacije edukativnih radionica, putem edukativnih izvaninstitucionalnih STEM kampova, putem organiziranja trajnog postava ishoda projekta ojačati kapacitete organizacija civilnoga društva u Pločama za aktivno uključivanje djece i mladih te opće populacije u popularizaciju STEM-a.</t>
  </si>
  <si>
    <t>UP.04.2.1.10.0089</t>
  </si>
  <si>
    <t>STEM akademija</t>
  </si>
  <si>
    <t>Udruga Hrvatski ured za kreativnost i inovacije (HUKI) u suradnji s Rudarsko-geološko-naftnim fakultetom (RGNF), Institutom za razvoj obrazovanja (IRO) i Visokim učilištem Algebra provodi projekt pod nazivom "STEM akademija" koji ima za cilj jačanje kapaciteta organizacija civilnog društva ( Hrvatski ured za kreativnost i inovacije i Institut za razvoj obrazovanja) za aktivno uključivanje djece i mladih te opće populacije u popularizaciju STEM-a. Projektom se planira kroz provedbu pilot STEM aktivnosti uključiti više od 80 djece i 100 mladih na području grada Zagreba i Zagrebačke županije.</t>
  </si>
  <si>
    <t>UP.04.2.1.10.0090</t>
  </si>
  <si>
    <t>Bilo kuda STEM svuda</t>
  </si>
  <si>
    <t>Udruga za robotiku Inovatic</t>
  </si>
  <si>
    <t>Projektom "Bilo kuda STEM svuda" želimo ojačati kapacitete udruga i njihovu suradnju s odgojno‐obrazovnim i visokoškolskim institucijama i unaprijediti prirodoznanstvenu obrazovanost djece i mladih. Glavna svrha projekta je popularizacija robotike među djecom u osnovnoškolskoj dobi. Provedba projekta uključuje prilagođene radionice I ljetni kamp robotike za djecu i mlade od ranog školskog uzrasta u cilju popularizacije i približavanje robotike što većem broju djece, edukacije učitelja, roditelja ali i društva u cjelini o važnosti uključivanja djece i mladih u STEM obrazovanje.</t>
  </si>
  <si>
    <t>UP.04.2.1.10.0096</t>
  </si>
  <si>
    <t>Korak u znanost: Kontinuirani razvoj znanstvenih vještina u srednjoškolaca</t>
  </si>
  <si>
    <t>Društvo za edukaciju van okvira</t>
  </si>
  <si>
    <t>Cilj projekta “Korak u znanost” je proširivanje uspješnih projekata Društva EVO na događaje koji se odvijaju kroz cijelu godinu, a koji bi pružili okvir za dugoročni razvoj znanstvenih vještina i kritičkog načina razmišljanja učenika srednjih škola. U prvoj fazi projekta učenici kroz interdisciplinarne radionice uče važne aspekte znanstvenog rada, a potom osmišljavaju i provode vlastito istraživanje, koje mogu prezentirati ukompetitivnom ili nekompetitivnom okruženju. Naposljetku, sudjelovanjem profesora u svim fazama projekta, rezultati se integriraju direktno u postojeći obrazovni sustav.</t>
  </si>
  <si>
    <t>UP.04.2.1.10.0097</t>
  </si>
  <si>
    <t>Razvoj mreže STEM ambasadora</t>
  </si>
  <si>
    <t>Bioteka - udruga za promicanje biologije i srodnih znanosti</t>
  </si>
  <si>
    <t>"Razvoj mreže STEM ambasadora" projekt je jačanja kapaciteta, znanja i vještina te međusektorske suradnje OCD-a i obrazovnih institucija za provedbu programa popularizacije STEM-a u 21 županiji RH. Ciljne skupine su 4 OCD-a, tj. 7 zaposlenika i 20 članova /volontera. Programom mentorstva obuhvatit ćemo 20 STEM ambasadora koji će provoditi edukacijske programe različitih formata, usmjerene općoj javnosti, posebno djeci i mladima. Tijekom 23 mjeseca projekt će provoditi udruga Bioteka s Prehrambeno-biotehnološkim fakultetom u Zagrebu te udrugama DOOR, FabLabNet.hr i Astronomskim društvom Višnjan.</t>
  </si>
  <si>
    <t>UP.04.2.1.10.0099</t>
  </si>
  <si>
    <t>STEM za sve</t>
  </si>
  <si>
    <t>Institut za STEM edukaciju i afterschool programe</t>
  </si>
  <si>
    <t xml:space="preserve">Projekt "STEM za sve" provodi Institut za STEM edukaciju i afterschool programe u suradnji s predstavnicima visoko-obrazovnih institucija (Institut za oceanografiju i ribarstvo i RIT CROATIA) i organizacijama civilnog društva (Udruga za održivi razvoj Pozitiva Samobor, Hrvatski savez udrga cerebralne i dječje paralize te Centar za psihološku podršku i razvoj Pričaj mi) sa ciljam jačanja kapaciteta organizacija civilnog društva za aktivno uključivanje djece i mladih te opće populacije u popularizaciju STEM.-a) </t>
  </si>
  <si>
    <t>UP.04.2.1.10.0102</t>
  </si>
  <si>
    <t>S Tehnologijom i Edukacijom Možemo sve</t>
  </si>
  <si>
    <t>Zagrebačka, Osječko-baranjska, Grad Zagreb, Šibensko-kninska</t>
  </si>
  <si>
    <t>U RH postoji mreža OCD-a koja zagovara diseminaciju novih istraživačkih spoznaja iz STEM- a, ali potencijali ovog područja za jačanje civilnoga društva, te potencijali civilnoga društva za jačanje STEM-a nisu dovoljno prepoznati u široj javnosti. Cilj projekta je jačanje kapaciteta udruga (tri) za primjenu STEM-a u svakodnevnim aktivnostima u radu s ciljnim skupinama kroz partnerstvo s visokim učilištem, što ćemo postići kroz organiziranje treninga za trenerei studijskog putovanja, opremanje 3 LAB učionice, organiziranje višednevnih radionica za krajnje korisnike te jednodnevnih događanja.</t>
  </si>
  <si>
    <t>UP.04.2.1.10.0112</t>
  </si>
  <si>
    <t>Rijeke znanja</t>
  </si>
  <si>
    <t>Hrvatsko prirodoslovno društvo</t>
  </si>
  <si>
    <t>Zagrebačka, Krapinsko-zagorska, Sisačko-moslavačka, Karlovačka, Varaždinska, Koprivničko-križevačka, Virovitičko-podravska, Osječko-baranjska, Međimurska, Grad Zagreb, Primorsko-goranska, Splitsko-dalmatinska, Istarska, Dubrovačko-neretvanska</t>
  </si>
  <si>
    <t>Projekt Rijeke znanja ima za cilj izgradnju kapaciteta OCD-a a u svrhu provedbe aktivnosti popularizacije znanosti specifično područja fizike, kemije i zaštite okoliša. Kroz projekt će se educirati budući popularizatori, a partnerske organizacije izgradit će svoje vještine dobrog upravljanja. U sklopu projekta provest će se niz radionica i predavnja , te će se izraditi trajni postav interaktivnog sadržaja Rijeke znanja u Karlovcu u Mješovitoj industrijsko-obrtničkoj školi.</t>
  </si>
  <si>
    <t>UP.04.2.1.10.0113</t>
  </si>
  <si>
    <t>SPARK - Sinergija prirodoslovaca, astronoma, računaraca Križevaca</t>
  </si>
  <si>
    <t>SPARK u prvom redu želi zainteresirati djecu i mlade križevaca, okolnih područja i susjednih gradova za prirodoslovlje, astronomiju, računarstvo i moderne tehnologije kroz inovativne programe izvaninstitucionalnog obrazovanja te dodatnih socio-tehnoloških aktivnosti. Svi programi proizlazili bi iz sinergije lokalnih organizacija civilnog društva i javnih ustanova u kulturi i obrazovanju, Fakulteta elektrotehnike i računarstva Sveučilišta u Zagrebu te vanjskih stručnjaka i edukatora. U samo središte prostora aktivnosti postavio bi se opservatorij kao trajni simbol prirodoslovlja u Križevcima.</t>
  </si>
  <si>
    <t>UP.04.2.1.10.0115</t>
  </si>
  <si>
    <t>STEM - Budućnost za 5</t>
  </si>
  <si>
    <t>Savez društava Naša djeca Hrvatske</t>
  </si>
  <si>
    <t>Zagrebačka, Sisačko-moslavačka, Virovitičko-podravska, Osječko-baranjska, Grad Zagreb, Primorsko-goranska</t>
  </si>
  <si>
    <t>Projektom STEM - budućnost za 5 unaprjeđuju se kapaciteti Saveza društava Naša djeca Hrvatske za organizaciju i provedbu programa za djecu iz STEM područja. U sklopu projekta predviđen je razvoj edukacijskih modula za trenere koji će biti certificirani za osposobljavanje novih trenera u području popularizacije informatike, multimedije i robotike među djecom. Provest će se i pilot STEM program za djecu te jednodnevne robotičke i informatičke radionice u 5 hrvatskih gradova. Odabrani su iskusni i profesionalni partneri: Institut Ruđer Bošković i Grafički fakultet u Zagrebu.</t>
  </si>
  <si>
    <t>UP.04.2.1.10.0116</t>
  </si>
  <si>
    <t>Učimo kroz igru</t>
  </si>
  <si>
    <t>Igra znanja, udruga za digitalnu edukaciju i igru</t>
  </si>
  <si>
    <t>Sisačko-moslavačka, Osječko-baranjska, Grad Zagreb, Primorsko-goranska</t>
  </si>
  <si>
    <t>Projektom će se educirati članovi udruga prijavitelja i partnera za provođenje aktivnosti izrade i korištenja edukacijskih materijala za učenje kroz igru. Algebra, Grafički fakultet i FERIT svojim će kapacitetima pomoći u realizaciji ovog projekta. Trajno će ostati dostupna video igra za izradu satelita, interaktivni portal s video snimkama za učenje igranja i lokacije opremljene za igranje. U projektu će se organizirati i natjecanja za mlade s vrijednim nagradama poput boravka u ljetnoj školi Nacionalnog centra tehničke kulture u Kraljevici i posjet inkubatoru za izradu video igara u Novskoj.</t>
  </si>
  <si>
    <t>UP.04.2.1.10.0131</t>
  </si>
  <si>
    <t>Radna Akcija: STEM (raSTEM)</t>
  </si>
  <si>
    <t>Astronomsko društvo Višnjan</t>
  </si>
  <si>
    <t>Karlovačka, Varaždinska, Osječko-baranjska, Primorsko-goranska, Istarska</t>
  </si>
  <si>
    <t>Cilj projekta jačanje je kapaciteta 6 OCDa kroz međusobno povezivanje i usavršavanje s obrazovnim i fakultetskim ustanovama. To će se postići osmišljavanjem aktivnosti popularizacije među djecom i mladima. Okosnica projekta je medijska kampanja “Poznati za STEM” u kojoj prominentne osobe iz kulture i sporta uz pomoć znanstvenika objašnjavaju STEM koncepte koje koriste u svom radu. Kampanja će osvijestiti važnost STEMa dok će djeca i mladi biti pozvani na aktivno sudjelovanje na 10 festivala znanosti. Oni koji žele više imat će priliku sudjelovati na nekoj od 35 višednevnih radionica.</t>
  </si>
  <si>
    <t>UP.04.2.1.10.0133</t>
  </si>
  <si>
    <t>Pokretni STEM</t>
  </si>
  <si>
    <t>Sisačko-moslavačka, Karlovačka, Varaždinska, Grad Zagreb</t>
  </si>
  <si>
    <t>Udruga „Svi smo protiv“ prepoznala je nedostatak adekvatnih programa za djecu i mlade u STEM područjima te će u suradnji s 2 OCD-a (Klub mladih tehničara „Dankovec“ i Udrugom za popularizaciju tehničke kulture „Mehatronik“) 1 visoko-obrazovnom institucijom (Sveučilište Sjever) provesti 5 specijaliziranih programa koji će polaznicima pružili stjecanje kompetencija u STEM područjima. Kroz 18 mj. održat će se 200 radionica za ciljane skupine (djecu i mlade 13-29 g) koje će obuhvatiti ukupno 300 osoba te će se ojačati vještine 15 izvoditelja radionica i volontera.</t>
  </si>
  <si>
    <t>UP.04.2.1.10.0134</t>
  </si>
  <si>
    <t>darZa sySTEM - STEMiziraj se!</t>
  </si>
  <si>
    <t>Udruga za robotiku, inovativnost i kreativnost "ROBOTIC"</t>
  </si>
  <si>
    <t>Udruga za robotiku, inovativnost i kreativnost "ROBOTIC", u partnerstvu s Gradom Zadrom i Sveučilištem u Zadru će kroz suradnju organizacija civilnog društva, visoko obrazovne institucije te jedinice lokalne samouprave ojačati kapacitete OCD-ova i unaprijediti suradnju spomenutih organizacija te popularizirati STEM na području Zadarske županije. Projektom će se ojačati kapaciteti organizacija civilnog društva kako bi stečena znanja iskoristili prilikom popularizacije STEM-a prema krajnjim korisnicima.</t>
  </si>
  <si>
    <t>UP.04.2.1.10.0137</t>
  </si>
  <si>
    <t>STEMiziraj se i educiraj</t>
  </si>
  <si>
    <t>Zajednica tehničke kulture Daruvar</t>
  </si>
  <si>
    <t>Cilj projekta ''STEMiziraj se i educiraj!'' je jačanje kapaciteta OCD kako bi se aktivno uključilo djecu i mlade u popularizaciju STEM-a te povećanje broja aktivnosti za djecu i mlade iz STEM područja robotike, elektrotehnike i IKT-a. Uspostavom STEM laboratorija kontinuirano će se primjenjivati inovativni i interaktivni sadržaji usmjereni krajnjim korisnicima. Predviđeno trajanje projekta je 24 mjeseca.</t>
  </si>
  <si>
    <t>UP.04.2.1.10.0145</t>
  </si>
  <si>
    <t>From zero to STEM hero</t>
  </si>
  <si>
    <t>Međimurski informatički klub</t>
  </si>
  <si>
    <t>Projekt "FROM ZERO TO STEM HERO" jača civilni sektor i kapacitete OCDa u STEM području te disperzijom znanja i vještina na ustanove za predškolski i školski odgoj i obrazovanje, koristeći transfer znanja sa FOI - popularizira STEM te jača sustav obrazovanja u MŽ od malih nogu. Krajnji korisnici PP su: djeca i mladi od 4 – 14 godina starosti. PP omogućava stjecanje i transfer novih znanja sa najviših znanstvenih i istraživačkih razina u regiji čime se jačaju kapaciteti svih dionika PP.</t>
  </si>
  <si>
    <t>UP.04.2.1.10.0146</t>
  </si>
  <si>
    <t>BIOPLAnet</t>
  </si>
  <si>
    <t>Institut poduzetničkog obrazovanja i inovacija</t>
  </si>
  <si>
    <t>Cilj projekta je unaprijediti kapacitete organizacija civilnog društva i njihovu suradnju na nacionalnoj razini, u svrhu provedbe inovativnih programa u području popularizacije STEM područja. Unapređenje kapaciteta OCD-a i provedba aktivnosti odnosit će se na sva četiri STEM područja, s naglaskom na približavanje STEM područja djeci, mladima i općoj populaciji kao alata za kreiranje inovacija i doprinos zaštiti okoliša.</t>
  </si>
  <si>
    <t>UP.04.2.1.10.0147</t>
  </si>
  <si>
    <t>MUZZA interpretacijski centar za popularizaciju znanosti i STEM-a.</t>
  </si>
  <si>
    <t>Edukacijsko-savjetodavni centar "Sretna priča"</t>
  </si>
  <si>
    <t>Zagrebačka, Brodsko-posavska, Vukovarsko-srijemska, Međimurska, Grad Zagreb</t>
  </si>
  <si>
    <t>Projekt MUZZA interpretacijski centar za popularizaciju znanosti i STEM-a namijenjen je jačanju kapaciteta raznih kulturnih, tehničkih i ostalih OCD-a za popularizaciju STEM-a. Postavljanjem stalne i virtualne postavke, provedbom radionica i organiziranjem različitih događaja, povećat će se broj aktivnosti s ciljem popularizacije STEM-a. Unaprijedit će se suradnja OCD-ova, škola i sveučilišta u području popularizacije STEM-a. Sve navedeno popularizirat će STEM području ruralnih i urbanih područja RH.</t>
  </si>
  <si>
    <t>UP.04.2.1.10.0149</t>
  </si>
  <si>
    <t>Uz zdrav životni stil raSTEMo</t>
  </si>
  <si>
    <t>Specifični cilj projekta „Uz zdrav životni stil raSTEMo“ je ojačati kapacitete udruge IPEMED za aktivno uključivanje djece, mladih te opće populacije u popularizaciju STEM-a na području medicinske senzorike i 3D tehnologija u medicini. Projekt okuplja partnere udrugu IPEMED i dvije visokoobrazovne ustanove, MEFST i FESB. Projektom će se osigurati provedba programa mentorstva, jednodnevnih i višednevnih događanja za djecu i mlade na području medicinske senzorike i 3D tehnologija u medicini, opremanje prostora, uspostave trajnih postava kroz kreativne principe i povećanje vidljivosti.</t>
  </si>
  <si>
    <t>UP.04.2.1.10.0151</t>
  </si>
  <si>
    <t>Otoci u moru znanja</t>
  </si>
  <si>
    <t>Plavi svijet Institut za istraživanje i zaštitu mora</t>
  </si>
  <si>
    <t>Organizacijom treninga od strane znanstvenih institucija za edukatore udruga te osmišljavanjem edukativnih sadržaja cilj nam je osposobiti udruge za provedbu aktivnosti popularizacije STEM-a iz područja prirodoslovlja s naglaskom na morski okoliš. Osim treninga na otocima Lošinju i Visu, predviđeno je studijsko putovanje u Portugal, sudjelovanje na 3 konferencije, obnova i razvoj inovativnih interaktivnih sadržaja za krajnje korisnike (platforma za e-učenje, digitalizacija sadržaja i opremanje edukacijskih centara), organizacija radionica za djecu i mlade te jednodnevnih manifestacija.</t>
  </si>
  <si>
    <t>UP.04.2.1.10.0153</t>
  </si>
  <si>
    <t>Razvijamo STEM okruženje - RaSTEMo</t>
  </si>
  <si>
    <t>Hrvatska udruga inovatora - poduzetnika</t>
  </si>
  <si>
    <t>Projekt RaSTEMo ima za cilj jačanje kapaciteta organizacija civilnog društva u suradnji s visokoobrazovnom institucijom u svrhu popularizacije STEM-a. Poticanjem razvoja STEM okruženja na području Osječko-baranjske županije kroz educiranje djece i mladih te pripadnika opće populacije s pomoću inovativnih metoda poučavanja i najsuvremenijih tehnologija povećat će se broj aktivnosti te unaprijediti međusobna suradnja OCD-ova te suradnja neprofitnog sektora s znanstvenim istraživačima.</t>
  </si>
  <si>
    <t>UP.04.2.1.10.0158</t>
  </si>
  <si>
    <t>Djeca i STEM za budućnost</t>
  </si>
  <si>
    <t>Zagrebačka, Vukovarsko-srijemska, Grad Zagreb</t>
  </si>
  <si>
    <t>Projekt "Djeca i STEM za budućnost" će ojačati kapacitete organizacija civilnoga društva i povećati broj aktivnosti za uključivanje djece u popularizaciju STEM-a te unaprijediti suradnju organizacija civilnoga društva i odgojno-obrazovnih i visoko-obrazovnih institucija. U aktivnosti projekta će biti uključeno 15 članova organizacija civilnoga društva, 10 volontera i 350 djece s područja grada Zagreba, Zagrebačke, Vukovarsko-Srijemske županije.</t>
  </si>
  <si>
    <t>UP.04.2.1.10.0160</t>
  </si>
  <si>
    <t>O znanosti kroz sport - STEMsport</t>
  </si>
  <si>
    <t>Hrvatski judo savez</t>
  </si>
  <si>
    <t>Krapinsko-zagorska, Sisačko-moslavačka, Bjelovarsko-bilogorska, Grad Zagreb, Istarska</t>
  </si>
  <si>
    <t>Projektom O znanosti kroz sport - STEMsport želimo ojačati kapacitete organizacija civilnog društva kroz suradnju s visoko-obrazovnim institucijama za aktivno uključivanje djece i mladih te opće populacije u popularizaciji STEM-a kroz sport. U sklopu projekta educirat ćemo 35 trenera i popularizatora znanosti iz redova OCDa kako će tijekom višednevnih i jednodnevnih događanja diljem RH popularizirali STEM putem sporta djeci i mladima te općoj populaciji. Edukatori će na inovativan i interaktivan to učiniti korištenjem eksponata koji će se producirati za potrebe ovog projekta.</t>
  </si>
  <si>
    <t>UP.04.2.1.10.0161</t>
  </si>
  <si>
    <t>Retro bit - Interaktivno-obrazovni stalni postav retro računalne tehnike</t>
  </si>
  <si>
    <t>RETRO INFO - udruga za očuvanje informatičke baštine</t>
  </si>
  <si>
    <t>Suradnjom udruge RETRO INFO, FER-a i Pučkog otvorenog učilišta Buje realizira se dugo željeni interaktivno-obrazovni stalni postav retro računalne tehnike kroz koji se nudi inovativan set edukacija za djecu, mlade i opću populaciju u cilju podizanja svijesti o važnosti STEM-a, temeljene na novim metodama učenja koje su dodatno ojačane kroz predmetni projekt. Istovremeno, organiziraju se gostovanja mobilnog postava retro informatike osnovnim i srednjim školama u lokalnim zajednicama diljem Hrvatske te sudjelovanja na drugim tematskim manifestacijama za opću populaciju.</t>
  </si>
  <si>
    <t>UP.04.2.1.10.0163</t>
  </si>
  <si>
    <t>Jačanje kapaciteta HZI za provođenje STEM programa u radu s mladima</t>
  </si>
  <si>
    <t>Hrvatska zajednica inovatora</t>
  </si>
  <si>
    <t>Projektom Jačanje kapaciteta HZI za provođenje STEM programa u radu s mladima stvorit će se mrežni punkt za STEM popularizaciju programa među mladima u Zagrebu kroz inovativne radionice, konferencije i Multimedijski centar brodogradnje i istraživanja mora. Na projektu sudjeluje 7 mentora, 512 mladih i 12 ravnatelja. Projekt provodi Udruga inovatora Hrvatske u suradnji s IRB-om, Fakultetom strojarstva i brodogradnje, Agronomskim fakultetom i suradničkim institucijama I. Tehnička škola Tesla, OŠ Augusta Harambašića, Zakladom "InnoLab" i Brodarskim institutom.</t>
  </si>
  <si>
    <t>UP.04.2.1.10.0166</t>
  </si>
  <si>
    <t>Eco &amp; Blue STEM</t>
  </si>
  <si>
    <t>Zajednica tehničke kulture Rijeka</t>
  </si>
  <si>
    <t>Primorsko-goranska, Splitsko-dalmatinska, Istarska, Dubrovačko-neretvanska</t>
  </si>
  <si>
    <t>Projektom Eco &amp; Blue STEM omogućava se stvaranje mreže podrške za jačanje kapaciteta udruga za popularizaciju znanosti istraživanja mora među mladima i općom populacijom u kojima će sudjelovati 460 osnovnoškolaca. Prijavitelj je Zajednica za tehničku kulturu Rijeka, a partneri Zajednica za tehničku kulturu Dubrovačko-neretvanske županije, Savez inovatora PGŽ, CTI Tesla, Institut Ruđer Bošković, Agronomski fakultet, OŠ Vladimira Nazora Ploče, Grad Ploče i Općina Gradac uz potporu tri suradničke institucije.</t>
  </si>
  <si>
    <t>UP.04.2.1.10.0168</t>
  </si>
  <si>
    <t>STEM za bolji svijet</t>
  </si>
  <si>
    <t>Projektom "STEM ZA BOLJU BUDUĆNOST" ojačati će se kapaciteti OCD-a i povećati broj dostupnih i organiziranih aktivnosti za popularizaciju STEM-a kod djece i mladih te unaprijediti suradnju organizacija civilnoga društva i odgojno-obrazovnih i visoko-obrazovnih institucija. U projektu će sudjelovati min.400 djece ili mladih, 15 volontera te će 20 članova organizacija civilnoga društva će biti educirano o STEM-u</t>
  </si>
  <si>
    <t>UP.04.2.1.11.0002</t>
  </si>
  <si>
    <t>Jačanje kapaciteta OCD-a za odgovaranje na potrebe lokalne zajednice</t>
  </si>
  <si>
    <t>#nemaneide - u krizi kroz sport ostani svoj</t>
  </si>
  <si>
    <t>"Nema ne ide" - Udruga za unapređenje kvalitete života</t>
  </si>
  <si>
    <t>Kroz ovaj projekt angažirat će se lokalna zajednica kako bi (p)ostala aktivna te kako bi se umanjili negativni učinci pandemije odnosno izolacije. Kroz projekt ćemo provesti 200 on line treninga, 70 treninga na otvorenom u parku za vježbanje, provesti 12 stručnih seminara iz područja psihologije i nutricionizma te izraditi inovativnu kartu svih parkova za vježbanje kako bi stanovnici Grada Zagreba u svakom trenutku mogli provjeriti gdje se nalazi najbliži park za vježbanje.</t>
  </si>
  <si>
    <t>UP.04.2.1.11.0003</t>
  </si>
  <si>
    <t>SPONA - Solidarno u podršci mladima u riziku od siromaštva, socijalne isključenosti i nasilja te mladima u kriznim situacijama</t>
  </si>
  <si>
    <t>Zagrebačka, Sisačko-moslavačka, Osječko-baranjska, Grad Zagreb, Primorsko-goranska</t>
  </si>
  <si>
    <t>Projektom se osnažuju kapaciteti organizacija civilnog društva za pružanje učinkovitog odgovora na potrebe mladih iz skupina u riziku od socijalne isključenosti u 4 zajednice, osobito u kriznim situacijama. Podržava se obrazovanje, kapacitiranje i zajednički građanski angažman organizacija, samih mladih i ustanova koje rade s mladima u odgovaranju na potrebe ranjivih mladih kroz zajedničke građanske akcije koje organiziraju lokalne inicijative.</t>
  </si>
  <si>
    <t>UP.04.2.1.11.0005</t>
  </si>
  <si>
    <t>Na krilima struke – jačanje stručnih i operativnih kapaciteta organizacija prijavitelja i partnera</t>
  </si>
  <si>
    <t>Bjelovarsko-bjelovarska, Grad Zagreb</t>
  </si>
  <si>
    <t>Projektom „Na krilima struke“ osigurat će se kontinuirana i stručna podrška ključna za kvalitetno pružanje usluga savjetodavne pomoći korisnicima u potrebi uslijed krize i kriznih situacija. Kroz superviziju i edukacije osnaživat će se kadar za profesionalno djelovanje u području zaštite mentalnog zdravlja zajednice. Također, osim što će poticati i jačati volonterske snage organizacija civilnog društva, učinit će besplatne usluge savjetovanja dostupnijima svim članovima društva.</t>
  </si>
  <si>
    <t>UP.04.2.1.11.0006</t>
  </si>
  <si>
    <t>Connect 4.0 Lab</t>
  </si>
  <si>
    <t>Connect IT udruga za razvoj informacijsko - komunikacijskih tehnologija</t>
  </si>
  <si>
    <t>Svrha projekta "Connect 4.0 Lab" je oformiti partnerski konzorcij koji će kroz projekt ojačati svoje kapacitete kako za redovan rad i djelovanje u zajednici, tako i za suočavanje i prilagodbu kriznim situacijama. Ciljevi projekta su ojačati kapacitete partnerskih udruga za provedbu neformalnih programa obrazovanja i prilagodbu kriznim situacijama te podići svijest o važnosti volontiranja i društvenog angažmana, te tako osnažiti kapacitete OCD-a za rješavane problema i potreba u lokalnoj zajednici.</t>
  </si>
  <si>
    <t>UP.04.2.1.11.0012</t>
  </si>
  <si>
    <t>Hrvači Trešnjevke za sportske organizacije civilnog društva (SOCD) u kriznim situacijama</t>
  </si>
  <si>
    <t>Hrvački klub "Trešnjevka"</t>
  </si>
  <si>
    <t>Projektom će se ojačati kapaciteti prijavitelja i drugih sportskih OCD za provedbu aktivnosti prilagođenih lokalnim problemima te ojačati njihovi kapaciteti za neposredan rad na područjima koja se financiraju kroz Europski socijalni fond, a što će rezultirati većim mogućnostima za pružanje učinkovitog odgovora na potrebe lokalne zajednice u kriznim situacijama poput pandemije.</t>
  </si>
  <si>
    <t>UP.04.2.1.11.0013</t>
  </si>
  <si>
    <t>KOOD - Jačanje kapaciteta HGSS Stanice Slavonski Brod i HGSS Stanice Orahovica za unapređenje koordiniranog djelovanja u kriznim situacijama u uvjetima prilagođenim pandemiji virusom COVID-19 i ublažavanje posljedica krize promoviranjem volonterskih programa u zajednici</t>
  </si>
  <si>
    <t>Hrvatska gorska služba spašavanja Stanica Slavonski Brod</t>
  </si>
  <si>
    <t>Karlovačka, Virovitičko-podravska, Brodsko-posavska, Zadarska</t>
  </si>
  <si>
    <t>Cilj projekta je unaprijediti učinkovitost koordiniranog djelovanja HGSS Stanice Slavonski Brod i HGSS Stanice Orahovica u kriznim situacijama (poplave, potresi, potrage, medicinsko zbrinjavanje na neuređenim područjiima, snježna nevremena i dr.) kroz povećanje kompetencija, znanja i vještina članova/volontera u uvjetima prilagođenim pandemiji virusom COVID-19. Unapređenje učinkovitosti razvijat će se zajedničkim vježbama i implementacijom informatičko komunikacijkih metoda rada i edukacija. Unapređenjem komunikacije s javnošću promovirat će se krizni volonterizam.</t>
  </si>
  <si>
    <t>UP.04.2.1.11.0015</t>
  </si>
  <si>
    <t>Ne gubi dah, pobijedi strah</t>
  </si>
  <si>
    <t>Projektom će se ojačati 3 OCD-a u područjima suočavanja s kriznim situacijama, provedbe aktivnosti prilagođenih lokalnim potrebama i neposrednog rada na područjima koja se financiraju kroz Europski socijalni fond što doprinosi ujednačenom lokalnom, regionalno društvenoekonomskom rastu i demografskom razvoju RH.</t>
  </si>
  <si>
    <t>UP.04.2.1.11.0016</t>
  </si>
  <si>
    <t>Jačanje kapaciteta kroz izradu digitalnog priručnika, edukaciju i organizaciju besplatnih gimnastičkih sadržaja</t>
  </si>
  <si>
    <t>Hrvatski gimnastički savez</t>
  </si>
  <si>
    <t>Zagrebačka, Grad Zagreb, Sisačko-moslavačka, Karlovačka, Osječko-baranjska, Splitsko-dalmatinska</t>
  </si>
  <si>
    <t>Cilj projekta je jačanje kapaciteta saveza i partnera kroz izradu digitalnog priručnika, edukaciju i organizaciju besplatnih gimnastičkih sadržaja. Projekt će se odvijati prvenstveno u Gradu Zagrebu, te u Zagrebačkoj, Karlovačkoj i Sisačko-moslavačkoj županiji. Značajni sudionici projekta su volonteri. Krajnji korisnici su djeca i mlade osobe.</t>
  </si>
  <si>
    <t>UP.04.2.1.11.0019</t>
  </si>
  <si>
    <t>OTPORNI - OCD-i za lokalnu zajednicu</t>
  </si>
  <si>
    <t>ISKRA waldorfska inicijativa</t>
  </si>
  <si>
    <t>OTPORNI – OCD-i za lokalnu zajednicu je projekt u trajanju 15 mjeseci s namjerom jačanja kapaciteta organizacija civilnog društva kojeg provode 3 OCD-a i 1 ustanova, a koji uključuje neformalnu izobrazbu u području obrazovanja, socijalnog uključivanja i primjene IKT-a pod nazivom "Otporni za-jedno" namijenjenu zaposlenicima i volonterima OCD-a u svrhu stjecanja otpornosti na krizne situacije kako bi se inovativnim metodama i alatima putem web platforme "Otporno dijete" pravovremeno odgovorilo na krizne situacije i potrebe u lokalnoj zajednici.</t>
  </si>
  <si>
    <t>UP.04.2.1.11.0021</t>
  </si>
  <si>
    <t>Walking Croatia - faza I</t>
  </si>
  <si>
    <t>„Walking Croatia“ je inovativan projekt koji kao svoju glavnu okosnicu ima ojačati kapacitete prijavitelja i partnera za provedbu socijalne inovacije osnivanja rute te soc. uključivanja i rehabilitacije za krajnje korisnike, a pritom će razvijati suradnju s lokalnim vlastima te lokalnom zajednicom i stanovništvom. Nadalje, naglasak će biti i na provođenju savjetodavnih usluga, a sa svrhom promocije ranog otkrivanja raka dojke i pomoć ženama koje se oboljele/preboljele tu malignu bolest.</t>
  </si>
  <si>
    <t>UP.04.2.1.11.0025</t>
  </si>
  <si>
    <t>DoKUD možemo zajedno?</t>
  </si>
  <si>
    <t>Kulturno umjetničko društvo "Šubić" Novska</t>
  </si>
  <si>
    <t>Projektom „DoKUD možemo zajedno?“ prijavitelj KUD „Šubić“ Novska jača kapacitete i znanja svojih članova u okviru financijskog upravljanja i vođenja udruga. Neformalnim edukacijama članovi prijavitelja i partnerskih organizacija te ostala zainteresirana javnosti stječu potrebne kompetencije i znanja u okviru upravljanja i ponašanja u kriznim situacijama. Provedbom volonterskih akcija i malih građanskih akcija na lokalnoj razini podići će se svijest o važnosti volontiranja u zajednici prilikom nastupanja nepredvidivih događaja.</t>
  </si>
  <si>
    <t>UP.04.2.1.11.0026</t>
  </si>
  <si>
    <t>Aktivan ja za aktivnu zajednicu</t>
  </si>
  <si>
    <t>Projektom se želi doprinijeti razvoju stručnih znanja u području osobnog i profesionalnog razvoja zaposlenika, volontera i drugih predstavnika OCD-a kako bi osnaženi novim znanjima utjecali na rješavanja i identificiranje problema lokalne zajednice, a što će imati direktni utjecaj na lokalno stanovništvo kroz učestalije prijave projektnih prijedloga na Natječaje iz fondova EU. Predviđene aktivnosti su i pružanje psihosocijalne pomoći marginaliziranim skupinama, važnost psihološke pripreme na krizne situacije kao i educiranje starijih osoba o korištenju računalnih tehnologija.</t>
  </si>
  <si>
    <t>UP.04.2.1.11.0028</t>
  </si>
  <si>
    <t>LOKOMOTIVA - jačanje kompetencija, motivacije i timskog pristupa OCD-a u radu s ranjivim skupinama</t>
  </si>
  <si>
    <t>Liga za prevenciju ovisnosti</t>
  </si>
  <si>
    <t>U kriznim vremenima raste potreba za podrškom ranjivim skupinama društva, dok stručnjacima koji s njima rade često nedostaju stručni kapaciteti za provedbu kriznih intervencija. Stoga je cilj ovog projekta osnažiti kapacitete lokalnih OCD-a za primjenu učinkovitih intervencija u području socijalnog uključivanja i pružanja usluga kriznih intervencija ranjivim skupinama. Doprinijet ćemo povećanoj participaciji OCD-a u pružanju socijalnih usluga utemeljenih na potrebama zajednice te kreiranju inovativnih rješenja za oporavak društva od pandemije COVID-19, kao i u budućim potencijalnim krizama.</t>
  </si>
  <si>
    <t>UP.04.2.1.11.0030</t>
  </si>
  <si>
    <t>Osigurati pravovremeni odgovor na potrebe sada! - OPOPS!</t>
  </si>
  <si>
    <t>Médecins du Monde ASBL - Dokters van de Wereld VZW</t>
  </si>
  <si>
    <t>Zagrebačka, Grad Zagreb, Sisačko-moslavačka, Međimurska</t>
  </si>
  <si>
    <t>Projekt “Osigurati pravovremeni odgovor na potrebe sada! - OPOPS!” je usmjeren na provedbu edukativnih aktivnosti kojima će se ojačati i unaprijediti kapaciteti zaposlenika i volontera za rad sa ranjivim skupinama kojima je potrebno pružiti psihološku pomoć i podršku u socijalnom uključivanju te unaprijediti javnu svijest i zagovaranje rješavanja njihovih potreba u kontekstu COVID 19 i ostalih kriznih situacija. Projektom se žele razviti inovativni alati za samopomoć i ojačati resursi organizacija kako bi se održao kontinuitet rada u situaciji krize, te se osigurala njihova samoodrživost.</t>
  </si>
  <si>
    <t>UP.04.2.1.11.0032</t>
  </si>
  <si>
    <t>D.O.T.S. - Djelotvoran odgovor na traumu i stres</t>
  </si>
  <si>
    <t>Mentor</t>
  </si>
  <si>
    <t>Projekt “D.O.T.S. - Djelotvoran odgovor na traumu i stres” ima za cilj jačanje kapaciteta OCD-a koje su u svom radu usmjerene na ranjive skupine, za učinkovitiji i pravovremeni odgovor na kriznu situaciju. Projektne aktivnosti uključuju supervizijsku podršku stručnjacima za online rad s korisnicima. Radna skupina stručnjaka izradit će online alat za samopomoć usmjeren osobama koje se nose sa stresom i traumom u kriznoj situaciji te online radionice za iste korisnike.</t>
  </si>
  <si>
    <t>UP.04.2.1.11.0033</t>
  </si>
  <si>
    <t>SpRETNI RODITELJI – SRETNO DIJETE</t>
  </si>
  <si>
    <t>Najsretnija beba Hrvatska</t>
  </si>
  <si>
    <t>Provedbom projekta “ SpRETNI RODITELJI – SRETNO DIJETE“ povećat će se kapaciteti 2 OCD-a iz područja roditeljstva i odgoja djece i mladih s problemima u ponašanju. Svrha projekta je doprinijeti razvoju civilnog društva u RH kroz unapređenje kapaciteta 2 OCD-a. Svrha projekta će se realizirati kroz razvoj novih programa te podizanje kompetencija volontera i zaposlenika udruga. Ciljne skupine projekta: 2 OCD-a.</t>
  </si>
  <si>
    <t>UP.04.2.1.11.0034</t>
  </si>
  <si>
    <t>Program podrške - projekt asistent</t>
  </si>
  <si>
    <t>Platforma za Društveni centar Čakovec</t>
  </si>
  <si>
    <t>Projektom PROGRAM PODRŠKE - PROJEKT ASISTENT članice Platforme za Društveni centar Čakovec i Općina Sveti Juraj na Bregu bit će osposobljeni vještinama prilagođenim lokalnim problemima, te ojačani za neposredan rad na područjima koja se financiraju kroz Europski socijalni fond. Aktivnostima projekta doprinjet će se pružanju učinkovitog odgovora na potrebe lokalne zajednice u kriznim situacijama. Projekt traje 12 mjeseci.</t>
  </si>
  <si>
    <t>UP.04.2.1.11.0035</t>
  </si>
  <si>
    <t>Izgradnja kapaciteta za provedbu prioritetne politike EU, zaštite potrošača, u Hrvatskoj</t>
  </si>
  <si>
    <t>Potrošačica - društvo za zaštitu potrošačica i potrošača Hrvatske</t>
  </si>
  <si>
    <t>Brodsko-posavska, Osječko-baranjska, Primorsko-goranska</t>
  </si>
  <si>
    <t>Svrha projekta je izraditi kapacitete OCD za provedbu politike zaštite potrošača u RH i usvojiti metode kriznog menadžmenta u upravljanju OCD-ovima. Projektno će se prenijeti znanje i vještine između OCD-ova i ojačati njihovi kapaciteti za provedbu aktivnosti. Stoga će se izraditi jedan digitalni priručnik putem kojeg će potrošači upoznati svoja najvažnija potrošačka prava i drugi digitalni priručnik putem kojeg će OCD-ovi biti upoznati s načinom prevencije kriznih situacija u udruzi te primjenjivim metodama kojima će se kriza ublažiti i spriječiti destabilizaciju</t>
  </si>
  <si>
    <t>UP.04.2.1.11.0036</t>
  </si>
  <si>
    <t>Jačanje kapaciteta OCD-a na području Baranje</t>
  </si>
  <si>
    <t>Projekt "Jačanje kapaciteta OCD-a na području Baranje" se bavi problemima s kojima se suočavaju OCD-i, a odnosi se na nedostatak kapaciteta. Projektom se rješavaju problemi nedostatka informacija, znanja i vještina zaposlenika i volontera u udrugama u području zapošljavanja, socijalnog uključivanja i obrazovanja. Opći cilj projekta je jačanje kapaciteta OCD-a aktivnih u lokalnim zajednicama na području Baranje kroz informiranje, savjetovanje, izobrazbu i umrežavanje. Ciljane skupine su OCD-i na području Baranje, a krajnji korisnici su OCD-i, aktivni pojedinci i neformalne skupine građana.</t>
  </si>
  <si>
    <t>UP.04.2.1.11.0037</t>
  </si>
  <si>
    <t>PLAN B - Civilno društvo otporno na krizne situacije</t>
  </si>
  <si>
    <t>Projekt PLAN B jača otpornost civilnoga društva na krize razvojem alata koji OCD-ima omogućuju samoprocjenu spremnosti na krizne situacije u lokalnoj zajednici te razvojem edukacija koje jačaju kapacitete OCD-a za brze odgovore u krizama i za prilagodbu aktivnosti s korisnicima u online radu. Ciljna skupina su OCD-i iz cijele RH koji skrbe o djeci. Projekt koordinira Roda, a provodi ga s partnerskim udrugama PRONI, CNZD i MURID. U svrhu unapređenja praksi i legislativa sastavit će se standardi minimalne zaštite djece tijekom kriza. Projekt traje 16 mjeseci, ukupni budžet je 499.996,48 kn.</t>
  </si>
  <si>
    <t>UP.04.2.1.11.0040</t>
  </si>
  <si>
    <t>Udruga djece s teškoćama u razvoju i osoba s invaliditetom "Djeca Pelješca"</t>
  </si>
  <si>
    <t>Sustav podrške za osobe s invaliditetom i za djecu s teškoćama u razvoju na području poluotoka Pelješca i Dubrovačko-neretvanskoj županiji nije adekvatno razvijen. Cilj projekta je osigurati razvoj i dugoročnu održivost aktivnosti udruga osoba s invaliditetom i djece s teškoćama u razvoju na području poluotoka Pelješca i Grada Dubrovnika kroz jačanje kapaciteta udruga, kroz edukacije za korisnike i roditelje korisnika, povezivanjem sa stručnjacima i promicanjem volontiranja.</t>
  </si>
  <si>
    <t>UP.04.2.1.11.0042</t>
  </si>
  <si>
    <t>Sunce za udruge</t>
  </si>
  <si>
    <t>Projekt SUNCE ZA UDRUGE ima za cilj povećanje i poboljšanje kapaciteta organizacija civlinog društva, njihovo bolje povezivanje kako međusobno tako i s jedinicama lokalne samouprave, te osposobljavanje za pripremu i provedbu samostalnih i suradničkih projekata.</t>
  </si>
  <si>
    <t>UP.04.2.1.11.0043</t>
  </si>
  <si>
    <t>Zajedno smo jači u zaštiti od požara i potresa</t>
  </si>
  <si>
    <t>Udruga predstavnika suvlasnika stambenih zgrada Grada Zagreba</t>
  </si>
  <si>
    <t>Ovim projektom adresira se problem educira se i organizira lokalnu zajednicu u postupanju prilikom kriznih situacija poput požara ili potresa. Napraviti će se 50 edukacija u mjesnim odborima na području cijelog Zagreba gdje će se ujedno mapirati potrebe lokalne zajednice te prikupljati i organizirati volonteri koji bi pomogli Civilnoj zaštiti u slučaju potrebe čime se doprinosi općem i specifičnim ciljevima ovoga Poziva i ostvarenju OPULJP.</t>
  </si>
  <si>
    <t>UP.04.2.1.11.0044</t>
  </si>
  <si>
    <t>e-NNI (edukacija nas ne smije iznenaditi)</t>
  </si>
  <si>
    <t>Krapinsko-zagorska, Karlovačka, Grad Zagreb</t>
  </si>
  <si>
    <t>Projekt eNNI je usmjeren jačanju kapaciteta organizacija civilnoga društva u partnerstvu te istovremeno doprinos krajnjim korisnicima projekta pogođenim kriznim situacijama. Projekt će donijeti nove vrijednosti: sadržaje, događaje i radionice na temu prirodnih katastrofa, koje će biti obrađene i pojašnjene na zanimljiv i znanstveno-popularni način na radionicama koje će se provoditi za krajnje korisnike odnosno kad se ukaže potreba u slučaju neke nove krizne situacije.</t>
  </si>
  <si>
    <t>UP.04.2.1.11.0045</t>
  </si>
  <si>
    <t>ZAMAh - Zajedno za mentalno zdravlje</t>
  </si>
  <si>
    <t>Ovim projektom bit će ojačani kapaciteti OCD-a kao ciljane skupine, aktivnih u Samoboru i Jastrebarskom za provedbu aktivnosti prilagođenih lokalnim problemima, a posebno će se unaprijediti kapacitete organizacija civilnoga društva za pružanje učinkovitog odgovora na potrebe lokalne zajednice u kriznim situacijama. Navedeni ciljevi bit će postignuti ciljanim projektnim aktivnostima koje uključuju nositelja i partnere.</t>
  </si>
  <si>
    <t>UP.04.2.1.11.0047</t>
  </si>
  <si>
    <t>Megafon</t>
  </si>
  <si>
    <t>Udruga za promicanje civilnog društva, medijske kulture i razmjene informacija - TRIS</t>
  </si>
  <si>
    <t>Projektom 'MEGAFON' u trajanju od dvanaest mjeseci ojačat će se kapaciteti članova udruge prijavitelja i partnera te omogućiti prijenos znanja i stjecanje vještina za daljnji održivi rad. Nabavit će se suvremena oprema za provedbu aktivnosti usmjerenih OCD-ima, ranjivim skupinama i široj javnosti, a kroz suradnju OCD-a, volontera i lokalne zajednice potaknut će se volonterizam, socijalna osviještenost i zanimanje mladih za ranjive skupine, aktivizam, kritičko promišljanje i vještine budućnosti.</t>
  </si>
  <si>
    <t>UP.04.2.1.11.0048</t>
  </si>
  <si>
    <t>E- SPORTKO, edukacija i volonterizam</t>
  </si>
  <si>
    <t>Cilj projekta „E- SPORTKO, edukacija i volonterizam“ je ojačati kapacitete Udruge Sportko i Sportko – Split za inovativne načine provedbe sportskih aktivnosti sa djecom sa i bez poteškoća u vanrednim situacijama na području SDŽ. Realizirat će se kroz edukaciju 2 djelatnika i 5 volontera te uz organizaciju volonterskog programa. Ciljna skupina (i partneri) su Udruga Sportko iz Imotskog i Sportko iz Splita, djelatnici i volonteri koji će imati direktnu korist od projekta. Krajnji korisnici su djeca sa i bez poteškoća, korisnici programa Sportka IM i ST, sa područja SDŽ</t>
  </si>
  <si>
    <t>UP.04.2.1.11.0049</t>
  </si>
  <si>
    <t>Razvojem OCD-a do razvoja lokalne zajednice</t>
  </si>
  <si>
    <t>Udruga za zaštitu životinja Zmijolovac</t>
  </si>
  <si>
    <t>Cilj projekta "Razvojem OCD-a do razvoja lokalne zajednice" je jačanje uloge, kapaciteta i suradnje organizacija civilnog društva na području Slavonije za provedbu aktivnosti prilagođenih lokalnim problemima. Kroz projekt će se jačati OCD-i i JLS-ovi u četiri područja ESF-a: obrazovanje, zapošljavanje, socijalno uključivanje i dobro upravljanje.</t>
  </si>
  <si>
    <t>UP.04.2.1.11.0050</t>
  </si>
  <si>
    <t>NA RASKRIŽJU PROMETNE KULTURE</t>
  </si>
  <si>
    <t>Udruga zagrebačkih Poljičana "Sveti Jure"</t>
  </si>
  <si>
    <t>U sklopu projekta NA RASKRIŽJU PROMETNE KULTURE adresira se problem educira se i organizira lokalnu zajednicu u važnim pitanjima prometne sigurnosti, poštivanja prometnog znakovlja te informatičkim vještinama. Održati će se 100 edukativno-informativnih aktivnosti za djecu i odrasle na području cijelog Zagreba gdje će se ujedno mapirati potrebe lokalne zajednice za problem sigurnosti u prometu te prikupljati i organizirati volonteri koji će pomoći u osvješćivanju građana o problematici prometne sigurnosti čime se doprinosi općem i specifičnim ciljevima ovoga Poziva i ostvarenju OPULJP.</t>
  </si>
  <si>
    <t>UP.04.2.1.11.0051</t>
  </si>
  <si>
    <t>Zajednica za zajednicu</t>
  </si>
  <si>
    <t>Zajednica kulturno-umjetničkih udruga Grada Jastrebarsko</t>
  </si>
  <si>
    <t>Izobrazbom zaposlenika i volontera ojačat će se kapaciteti OCD-a te Prijavitelja Zajednice kulturno-umjetničkih društava Jastrebarsko i Partnera Centra za kulturu Jastrebarsko u područjima financijskog upravljanja i zakonodavnog okvira te kriznog menadžmenta za djelovanje OCD, kao i u primjeni IKT-a i poticanju volonterstva. Time će se ostvariti održivi ciljevi poziva, te učinkovitije organiziranje, koordiniranje i financiranje amaterskih udruga u kulturi na području Grada Jastrebarskog.</t>
  </si>
  <si>
    <t>UP.04.2.1.11.0052</t>
  </si>
  <si>
    <t>RAGUsa 2.0 - Razvoj kApaciteta Gradskih Udruga</t>
  </si>
  <si>
    <t>Zajednica tehničke kulture Dubrovačko-neretvanske županije</t>
  </si>
  <si>
    <t>Projekt RAGUsa 2.0 - Razvoj kApaciteta Gradskih Udruga će pridonijeti jačanju kapaciteta OCD-a na području Dubrovačko-neretvanske županije za pružanje učinkovitijeg odgovora na potrebe lokalne zajednice te na kapacitete OCD-a kao poslodavca za vrijeme pandemije i sličnih kriznih situacija kroz realizaciju aktivnosti Uspostave kriznog psihološkog savjetovališta za mlade, razvojem aplikacija i provedbom edukacija s ciljem osnaživanja kapaciteta OCD-a. Projekt traje 18 mjeseci.</t>
  </si>
  <si>
    <t>UP.04.2.1.11.0053</t>
  </si>
  <si>
    <t>Izgradnja sustavne podrške organizacijama civilnog društva</t>
  </si>
  <si>
    <t>ZOE Centar za unapređenje i razvoj zajednice</t>
  </si>
  <si>
    <t>Projektom “Izgradnja sustavne podrške organizacijama civilnog društva” će se uspostaviti središnja informativna i savjetodavna točka za lokalne inicijative kao platforma za poticanje razvoja civilnog društva u Zadru te će se osnažiti OCD-e za pružanje inovativnih usluga utemeljenih na potrebama zajednice. Ovime se odgovara na utvrđenu potrebu za sustavnom podrškom u jačanju kapaciteta OCD-a te daje okvir za suradnju javnog i civilnoga sektora, a s ciljem učinkovitijeg rješavanja lokalnih problema te unapređenja kvalitete života u lokalnoj zajednici.</t>
  </si>
  <si>
    <t>UP.04.2.1.11.0055</t>
  </si>
  <si>
    <t>Poticanje razvoja djece predškolske i školske dobi kroz karate sport u Drnišu</t>
  </si>
  <si>
    <t>Karate klub "Drniš"</t>
  </si>
  <si>
    <t>Projekt će omogućiti jačanje kapaciteta udruge kroz edukaciju o neprofitnom računovodstvu i menadžmentu volonterstva dok će angažman kineziologa i nabava sportske opreme doprinijeti jačanju vidljivosti udruge i povećanju broja korisnika i volontera.</t>
  </si>
  <si>
    <t>UP.04.2.1.11.0056</t>
  </si>
  <si>
    <t>Misli europski, djeluj lokalno</t>
  </si>
  <si>
    <t>Udruge su bitan dionik u razvoju zajednice te su obično nastale samoorganiziranjem kao odgovor na probleme ili potrebe u lokalnoj zajednici, a mnoge od njih nemaju dovoljno kapaciteta za razvijanje značajnijih projekata, kao ni za prilagodbu djelovanja kriznim situacijama. Cilj projekta je jačanje kapaciteta lokalnih organizacija civilnog društva (min. 15) koje djeluju u ruralnim područjima Drniša, Kijeva i Unešića s naglaskom na zadovoljavanje lokalnih potreba u kriznim situacijama. Uz edukacije provest ćemo mapiranje potreba te izraditi Akcijske planove za djelovanje u kriznim situacijama.</t>
  </si>
  <si>
    <t>UP.04.2.1.11.0058</t>
  </si>
  <si>
    <t>Organizacijom i znanjem do zdravlja oboljelih od celijakije i dijabetesa</t>
  </si>
  <si>
    <t>CeliVita – Život s celijakijom</t>
  </si>
  <si>
    <t>Zagrebačka, Sisačko-moslavačka, Osječko-baranjska, Grad Zagreb, Zadarska, Splitsko-dalmatinska</t>
  </si>
  <si>
    <t>Povećanjem kapaciteta OCD-a, partnera na projektu, unaprijediti ćemo njihov rad, optimizirati korištenje ljudskih i financijskih resursa te posljedično povećati sigurnosti i kvalitetu života oboljelih od celijakije i dijabetesa. Stvoriti ćemo preduvjete za podizanje kapaciteta u ugostiteljskom sektoru, s ciljem dugoročnog, pametnog i održivog rasta tog sektora. U suradnji s tijelima javne vlasti kroz projekt ćemo razvijati strategije i alate za učinkovito upravljanje krizom, kad je u pitanju osiguravanje hrane za osobe s celijakijom i dijabetesom, kao posebno ranjivim skupinama.</t>
  </si>
  <si>
    <t>UP.04.2.1.11.0060</t>
  </si>
  <si>
    <t>Projekt jačanja kapaciteta organizacija civilnog društva za povezano pružanje socijalnih usluga korisnicima/ama u Poreču i razvoj podrške u doba krize: Točka na P - Podrška. Povezanost. Poreč.</t>
  </si>
  <si>
    <t>Projektom „Točka na P - Podrška. Povezanost. Poreč.“ će se unaprijediti okvir, okruženje i kapaciteti za djelovanje CGI-a, posebice u kriznim situacijama. Projekt odgovara na prepoznate potrebe za izgradnju ljudskih resursa CGI-a, nedostatak objedinjenih informacija o potrebama i uslugama svih pružatelja socijalnih usluga u lokalnoj zajednici i nedostatak plana podrške u kriznim situacijama. To će se postići jačanjem i razvijanjem kapaciteta CGI-a te izgradnjom dugoročnog inovativnog modela povezane međusektorske podrške korisnicima/ama sa ugrađenim mehanizmom djelovanja u kriznim situacijama.</t>
  </si>
  <si>
    <t>UP.04.2.1.11.0061</t>
  </si>
  <si>
    <t>BeUp2date</t>
  </si>
  <si>
    <t>Projekt BeUp2date osigurat će jačanje kapaciteta organizacija civilnoga društva kroz organiziranje izobrazbe zaposlenika za neposredan rad u području zapošljavanja i radnih odnosa s posebnim naglaskom na zapošljavanje i rad osoba s invaliditetom i radne odnose za vrijeme Covida 19 te suočavanje s kriznim situacijama. Također, organizirat će aktivnosti kojima se građanima osiguravaju usluge od općeg interesa prilagođene novonastaloj situaciji.</t>
  </si>
  <si>
    <t>UP.04.2.1.11.0062</t>
  </si>
  <si>
    <t>MI-MODE: Mitigacijski model u kriznim situacijama kao odgovor na potrebe lokalne zajednice</t>
  </si>
  <si>
    <t>Centar za poduzetništvo - za razvoj i promoviranje poduzetničkog ponašanja</t>
  </si>
  <si>
    <t>Požeško-slavonska, Osječko-baranjska</t>
  </si>
  <si>
    <t>Svrha projekta je jačanje kapaciteta Prijavitelja i Partnera kao organizacija civilnog društva aktivnih u lokalnoj zajednici za provedbu aktivnosti prilagođenih lokalnim problemima kroz inicijativu mitigacijskog modela kao odgovora na potrebe lokalne zajednice uslijed kriznih situacija. Prijavitelj: Centar za poduzetništvo - za razvoj i promoviranje poduzetničkog ponašanja. Partneri: Centar za mlade Dalj i udruga mladih "Mali most". Trajanje projekta: 12 mjeseci. Ciljna skupina: organizacije civilnog društva</t>
  </si>
  <si>
    <t>UP.04.2.1.11.0063</t>
  </si>
  <si>
    <t>Jačanje kapaciteta organizacija za online djelovanje u suzbijanju nasilja nad ženama</t>
  </si>
  <si>
    <t>Centar za žene žrtve rata – ROSA</t>
  </si>
  <si>
    <t>Projekt je usmjeren na jačanje kapaciteta OCD-a za neposredan rad u području zapošljavanja, socijalnog uključivanja i obrazovanja, zagovaranja i unapređivanja javne svijesti, online djelovanje u suzbijanju nasilja nad ženama te poticanje volonterstva u lokalnoj zajednici. U okviru jačanja kapaciteta o unapređenju javne svijesti i zagovaranja osmisliti će se i provesti kampanja na društvenim mrežama s ciljem unapređenja javne svijesti o problemu rodno utemeljenog nasilja i informiranja javnosti i žena žrtava nasilja o dostupnoj pomoći koje pružaju organizacije civilnog društva.</t>
  </si>
  <si>
    <t>UP.04.2.1.11.0067</t>
  </si>
  <si>
    <t>Pokrenimo kotačić u zajednici - osnaživanje lokalne zajednice za kvalitetniju dječju participaciju</t>
  </si>
  <si>
    <t>Društvo Naša djeca Opatija</t>
  </si>
  <si>
    <t>Cilj projekta je jačanje dječje participacije na lokalnoj razini kroz jačanje kapaciteta DND Opatija i Saveza DND Hrvatske za doprinos razvoju civilnog društva i osiguranju regionalno društveno-ekonomskog rasta i demokratskog razvoja RH. Osnažit će se kapaciteti DND Opatije i Saveza DND Hrvatske u primjeni dječje participacije i volonterstva, podići će se svijest o važnosti uključivanja djece u zajednicu, organiziranim edukacijama, izradom web publikacije o dječjim pravima, održanom lokalnom inicijativom, priručnikom za dječje volonterstvo i organiziranom volonterskom akcijom vršnjačke pomoći.</t>
  </si>
  <si>
    <t>UP.04.2.1.11.0069</t>
  </si>
  <si>
    <t>Jačanje kapaciteta organizacije "Mali zmaj"</t>
  </si>
  <si>
    <t>Društvo za poboljšanje kvalitete života siromašne i nezbrinute djece „MALI ZMAJ“</t>
  </si>
  <si>
    <t>Projektom „Jačanje kapaciteta organizacije Mali zmaj“ predviđa se edukacija zaposlenika udruge iz područja financijskog upravljanja, unaprjeđenje podrške korisnicima iz socijalno isključenih skupina zapošljavanjem stručnjaka za pružanje psihosocijalne potpore te poboljšanje sposobnosti organizacije za reakciju na potrebe zajednice, osobito u kriznim situacijama, i to razvojem mobilne IT aplikacije s modulima za organizaciju volonterskog rada, radnih akcija i prikupljanje humanitarne pomoći.</t>
  </si>
  <si>
    <t>UP.04.2.1.11.0074</t>
  </si>
  <si>
    <t>Dobre vibracije</t>
  </si>
  <si>
    <t>Gradska glazba "Trenkovi panduri" Požega</t>
  </si>
  <si>
    <t>Provedba projekta „Dobre vibracije“ ojačat će upravljačke kapacitete, ali i kapacitete članova udruga prijavitelja i partnera, potaknuti jačanje regionalnih partnerskih odnosa, aktivnije uključiti udruge u društveni život te povećati kvalitetu života društva.</t>
  </si>
  <si>
    <t>UP.04.2.1.11.0075</t>
  </si>
  <si>
    <t>Jači do cilja</t>
  </si>
  <si>
    <t>Projektom će se prvenstveno osnažiti kapaciteti Gradskog društva osoba s invaliditetom Đurđevac, Društva multiple skleroze Koprivničko-križevačke županije te Udruge osoba s invaliditetom „Bolje sutra“ kako bi što uspješnije mogle ispunjavat svoju ulogu u razvoju zajednice. U aktivnosti će se uključiti i druge organizacije civilnog društva s područja Koprivničko-križevačke županije i predstavnici lokalne samouprave te će se stvoriti partnerstvo koje će omogućiti prepoznavanje zajedničkih problema lokalne zajednice kako bi se zatim zajedničkim snagama usmjerili prema njihovom rješavanju.</t>
  </si>
  <si>
    <t>UP.04.2.1.11.0077</t>
  </si>
  <si>
    <t>IN-KULTUR - kulturnom inovacijom za rast zajednice</t>
  </si>
  <si>
    <t>Hrvatska udruga za turističke i kulturne rute "TUR KULTUR"</t>
  </si>
  <si>
    <t>IN-KULTUR - kulturnom inovacijom za rast zajednice ima za svrhu jačanje kapaciteta OCD-ova kao odgovor na potrebe lokalne zajednice u upravljanju krizom kroz stvaranje mogućnosti za gospodarski rast tijekom krize. Stoga projekt ima za cilj uključivanje OCD-ova u motiviranje ranjivih skupina za pokretanje vlastitog posla u kreativnim i kulturnim industrijama na području baštine, jer su se one pokazale vrlo stabilnim u kriznim situacijama (ekonomska kriza 2008. i trenutna COVID-19 pandemija).</t>
  </si>
  <si>
    <t>UP.04.2.1.11.0079</t>
  </si>
  <si>
    <t>Jačanje kapaciteta lokalnih organizacija za upravljanje kriznim situacijama na području grada Virovitice</t>
  </si>
  <si>
    <t>Provedba projektnih aktivnosti pridonijet će unaprjeđenju kapaciteta lokalnih OCD-a te cjelokupne lokalne zajednice u svrhu pružanja učinkovitog odgovora na pojavu kriznih situacija. Osim razvoja inovativnih planova i alata (elaborati, kartografski prikazi, simulacija stvarne situacije zaštite i spašavanja), provest će se i edukacije koje će znatno pridonijeti rješavanju potreba lokalne zajednice te pružanju kvalitetnih i adekvatnih usluga ranjivim skupinama društva uslijed krizne situacije na lokalnom području.</t>
  </si>
  <si>
    <t>UP.04.2.1.11.0080</t>
  </si>
  <si>
    <t>Misli globalno, djeluj lokalno</t>
  </si>
  <si>
    <t>Centralni problem koji se želio riješiti ovim projektom je nedostatak kapaciteta Prijavitelja i Partnera (OCD-a) za financijsko i zakonodavno upravljanje te za pribavljanje dodatnih sredstava podmirivanje potreba lokalne zajednice. Navedeni problem riješit će se ciljanom izobrazbom zaposlenika, razvojem digitalnih mapa lokalnih potreba i resursa kako bi pripreme za krizne situacije bile učinkovitije te izradom humanitarnog portala koji će povratiti povjerenje javnosti da pomoć dobivaju potrebiti i da se ona strogo namjenski troši.</t>
  </si>
  <si>
    <t>UP.04.2.1.11.0082</t>
  </si>
  <si>
    <t>Primjena inovativnih tehnologija za odgovor na krizne situacije nastale pojavom ekstremnog vremena</t>
  </si>
  <si>
    <t>Hrvatsko meteorološko društvo</t>
  </si>
  <si>
    <t>Grad Zagreb; Primorsko-goranska, Ličko-senjska</t>
  </si>
  <si>
    <t>Tuča i jaka kiša često se pojavljuju iznenada izazivajući velike poteškoće u prometu i poljoprivredi. Dojave o stanju na cestama stižu prekasno i rezervirane su uglavnom za glavne državne prometnice dok se u poljoprivredi nakon tuče javlja velika opasnost od razvoja raznih bolesti. Inovativne tehnologije mjerenja omogućuju nam da u realnom vremenu detektiramo pojavu tuče i jake kiše te putem raznih kanala distribuiramo informacije prema krajnjim korisnicima kako bi se minimizirao rizik od prometnih nezgoda te prevenirao razvoj bolesti na kulturama.</t>
  </si>
  <si>
    <t>UP.04.2.1.11.0087</t>
  </si>
  <si>
    <t>Dobro upravljanje OCD-a za razvoj zajednice</t>
  </si>
  <si>
    <t>Udruga "Putevi milosti" iz Osijeka projektom želi ojačati svoje kapacitete za bolje upravljanje i učinkovitije korištenje sredstava iz javno dostupnih izvora. Projektom će se povećati vidljivosti udruge u javnosti s ciljem privlačenja novih volontera i jačanja postojećih volonterskih kapaciteta. Kao rezultat projekta biti će unapređeni kapaciteti udruge za održivi nastavak rada udruge s potrebitim skupinama u lokalnoj zajednici. Projekt u trajanju od 18 mjeseci provodi se u partnerstvu s udrugom "Prijatelji svetog Martina" iz Belog Manastira.</t>
  </si>
  <si>
    <t>UP.04.2.1.11.0088</t>
  </si>
  <si>
    <t>Umrežavanjem do novih kompetencija</t>
  </si>
  <si>
    <t>Karlovačka, Vukovarsko-srijemska</t>
  </si>
  <si>
    <t>Projekt "Umrežavanjem do novih kompetencija" provodi LAG Vallis Colapis u partnerstvu s Udrugom za djecu s teškoćama u razvoju Zvončići i LEADER mrežom Hrvatske. Cilj projekta je osigurati ujednačen razvoj civilnog društva u Republici Hrvatskoj kroz jačanje i unaprijeđenje kapaciteta ruralnih OCD-a u Karlovačkoj i Vukovarsko-srijemskoj županiji za provedbu aktivnosti prilagođenih potrebama zajednice kroz provedbu edukacija i prilagodbu online poslovanja. Predviđeno trajanje projekta je 12 mjeseci.</t>
  </si>
  <si>
    <t>UP.04.2.1.11.0089</t>
  </si>
  <si>
    <t>LOKO LAG – Lokalne inicijative udruga</t>
  </si>
  <si>
    <t>Brodsko-posavska, Vukovarsko-srijemska</t>
  </si>
  <si>
    <t>Lokalne inicijative udruga – LOKO LAG promoviraju načelo sudioničke demokracije javnog, civilnog i gospodarskog sektora jačajući kapacitete aktivnih udruga na području dva LAG-a, Bosutski niz i Slavonska ravnica, za neposredan rad kroz dobro upravljanje i socijalno uključivanje te pružanje odgovora na potrebe svoje lokalne zajednice u kriznim situacijama. Projekt LOKO LAG omogućuje da se problemi razmatraju i rješavaju u lokalnom kontekstu mobilizirajući sve relevantne politike i sudionike što pridonosi demokratskom i društveno-ekonomskom razvoju RH kroz razvoj OCD-a na ruralnom području.</t>
  </si>
  <si>
    <t>UP.04.2.1.11.0090</t>
  </si>
  <si>
    <t>Znanjem do promjena</t>
  </si>
  <si>
    <t>Projekt ima za cilj doprinijeti povećanju kompetencija i znanja članova i predstavnika OCD-a u svrhu njihovog kvalitetnijeg rada, razvoja i napretka u poslovanju i provođenju aktivnosti na području Lokalne akcijske grupa Posavina.</t>
  </si>
  <si>
    <t>UP.04.2.1.11.0092</t>
  </si>
  <si>
    <t>GOAL- Jačanje kapaciteta Građanskih Organizacija civilnog društva Aktivnih u Lokalnim zajednicama za provedbu aktivnosti prilagođenih lokalnim potrebama.</t>
  </si>
  <si>
    <t>MALONOGOMETNI KLUB "VINKOVCI"-UČILIŠTE STUDIUM</t>
  </si>
  <si>
    <t>Projektom će se ojačati kapaciteti organizacija civilnog društva u svrhu kvalitetnijeg djelovanja OCD-a i ostalih članova kako bi se povećala kvaliteta života lokalne zajednice</t>
  </si>
  <si>
    <t>UP.04.2.1.11.0093</t>
  </si>
  <si>
    <t>U.S.P.J.E.H. (Uspješno Surađuj, Podrži, Jačaj Energično i Hvalevrijedno)</t>
  </si>
  <si>
    <t>Malonogometni klub JUG 2 Osijek</t>
  </si>
  <si>
    <t>Svrha i cilj provedbe projekta je osnaživanje OCD-a za unaprjeđen i kontinuirani nastavak sudjelovanja u aktivnostima zadovoljavanja potreba lokalne zajednice, odnosno za opće dobro zajednice i pružanje pomoći i podrške u novonastalim situacijama krize i katastrofe. Provedbom projekta dolazi do povećane uključenosti mladih osoba u civilno društvo na području OBŽ-a, odnosno grada Osijeka, te osvještavanja šire javnosti o aktivnostima rada OCD-a i pružanja pomoći djeci i mladima u uvjetima uzrokovanim pandemijom COVID-19.</t>
  </si>
  <si>
    <t>UP.04.2.1.11.0094</t>
  </si>
  <si>
    <t>Učim. Hodam. Osjećam.</t>
  </si>
  <si>
    <t>Matica umirovljenika grada Rijeke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</si>
  <si>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pokretanje socijalnog mentorstva dok će se za 50 umirovljenika i osoba starije životne osigurati informatičko opismenjavanje, radionice i predavanja te soc.mentortsvo.</t>
  </si>
  <si>
    <t>UP.04.2.1.11.0095</t>
  </si>
  <si>
    <t>AKTIVNI JUČER DANAS SUTRA - program podrške osobama starije životne dobi na području Splitsko - dalmatinske županije</t>
  </si>
  <si>
    <t>Matica umirovljenika Splitsko-dalmatinske županije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</si>
  <si>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dok će se za 120 umirovljenika i osoba starije životne osigurati informatičko opismenjavanje, rad i predavanja te volonterske akcije.</t>
  </si>
  <si>
    <t>UP.04.2.1.11.0096</t>
  </si>
  <si>
    <t>Osnaživanjem partnerstva i znanja razlika je manja</t>
  </si>
  <si>
    <t>Mladi protiv gladi</t>
  </si>
  <si>
    <t>Projekt ima za cilj jačanje kapaciteta i poticanje djelovanja Prijavitelja i partnera za provedbu aktivnosti pružanja učinkovitog odgovora na potrebe lokalne zajednice kroz edukacije, radionice, zapošljavanje, poticanje dijaloga civilno-javnog partnerstva, podizanje svijesti,povećanje razine kvalitete života pružanjem inovativnih socijalnih usluga ugroženim i socijalno isključenim osobama uslijed COVID-19. Zapošljavanjem 1 nezaposlene osobe dobit će pristup teško dostupnom tržištu rada. Partneri na projektu su udruga Klupko, Društvo naša djeca i Grad Vinkovci.</t>
  </si>
  <si>
    <t>UP.04.2.1.11.0097</t>
  </si>
  <si>
    <t>SOS za OCD</t>
  </si>
  <si>
    <t>Mreža pružatelja socijalnih usluga SOS-NET</t>
  </si>
  <si>
    <t>Virovitičko-podravska, Požeško-slavonska, Brodsko-posavska, Osječko-baranjska, Vukovarsko- srijemska, Grad Zagreb, Splitsko-dalmatinska</t>
  </si>
  <si>
    <t>SOS za OCD - na jednom mjestu podrška i razmjena znanja i iskustva specifičnih za poslovanje i djelovanje OCD; kontinuirana podrška i prostor vođene rasprave za OCD, jačanje kapaciteta SOS NET i partnera te transfer znanja i praksi partnera za članice SOS NET kroz: Organiziranje izobrazbe predstavnika OCD; Help desk - on line platforma za pomoć i podršku; Jačanje kapaciteta projektnog tima OCD-a za unapređivanje javne svijesti i aktivnosti zagovaranja i uslijed kriznih situacija; Suradnja OCD s tijelima javne vlasti u razvoju strategija za upravljanje kriznim situacijama na lokalnoj razini</t>
  </si>
  <si>
    <t>UP.04.2.1.11.0098</t>
  </si>
  <si>
    <t>Jačajmo kapacitete OCD-a kako bi doprinijeli zbrinjavanju ranjivih skupina</t>
  </si>
  <si>
    <t>Nezavisni dragovoljci hrvatski Zagreb</t>
  </si>
  <si>
    <t>Projekt povećava kapaciete OCD-a za učinkovitiji rad s pripadnicima ranjivih skupina, omogućuje otvaranje Kluba za zapošljavanje kao modela povratak na tržište rada i omogućava djelovanje OCD-a u kriznim situacijama.</t>
  </si>
  <si>
    <t>UP.04.2.1.11.0100</t>
  </si>
  <si>
    <t xml:space="preserve">Potreban razvoj </t>
  </si>
  <si>
    <t>Nogometni klub "Velebit" Gračac</t>
  </si>
  <si>
    <t>Osnovni cilj projekta će biti jačanje kapacitete Prijavitelja, te uspostave sustava djelovanja u kriznim situacijama u Gračacu.</t>
  </si>
  <si>
    <t>UP.04.2.1.11.0103</t>
  </si>
  <si>
    <t>Činimo više - dišimo zajedno</t>
  </si>
  <si>
    <t>Zagrebačka, Bjelovarsko-bilogorska</t>
  </si>
  <si>
    <t>Projekt "Činimo više - dišimo zajedno" usmjeren je na jačanje organizacija civilnog društva na lokalnoj razini, kao i na doprinos kvaliteti življenja osoba s teškoćama. Projekt će provoditi Udruga Plava krila kao nositelj projekta, te Udruga osoba s intelektualnim teškoćama Bjelovar i Sportska udruga Argo kao projektni partneri. Projekt traje 18 mjeseci te će se provoditi na području Zagrebačke i Bjelovarsko-bilogorske županije.</t>
  </si>
  <si>
    <t>UP.04.2.1.11.0104</t>
  </si>
  <si>
    <t>Volontiranje za održivi razvoj na kopnu i otocima</t>
  </si>
  <si>
    <t>Projektom „Volontiranje za održivi razvoj na kopnu i otocima“ udruge Pozor! – Projekti i obrazovanje za održivi razvoj i LAG-5 osnažit će svoje kompetencije i prilagoditi svoje poslovanje uvjetima pandemije koronavirus COVID-19. Tijekom projekta razvit će se i provesti volonterski programi koji će pomoći mladima da nauče uređivati video sadržaje te poljoprivrednicima da nauče nove načine plasiranja svojih proizvoda putem Interneta.</t>
  </si>
  <si>
    <t>UP.04.2.1.11.0105</t>
  </si>
  <si>
    <t>Proaktivna mreža</t>
  </si>
  <si>
    <t>Projektom Proaktivna mreža bit će uspostavljena mreža osnaženih OCD-a i lokalnih dionika u OBŽ i VSŽ koja, uz pomoć oformljenih terenskih timova sačinjenih od obrazovanih djelatnika i volontera potpomognutih mentorskom podrškom i informacijsko-komunikacijskim tehnologijama te kroz provedbu konkretnih volonterskih aktivnosti temeljenih na propitanim potrebama s terena, kojima će biti osviještena javnost o postupanju i bontonu u kriznim situacijama, sustavno i proaktivno reagira na krizne situacije.</t>
  </si>
  <si>
    <t>UP.04.2.1.11.0107</t>
  </si>
  <si>
    <t>Osposobljavanje OCD-a radi provođenje projekata za ranjive skupine u lokalnoj zajednici</t>
  </si>
  <si>
    <t>Ragbi klub "Sinj"</t>
  </si>
  <si>
    <t>Kroz projektne aktivnosti ojačani i podignuti kapaciteti OCD-a za uspješnije rukovođenjem OCD-a, pribavljenje sredstava za rad OCD-a, nabavljena je oprema za pružanje usluga ranjivim skupinama, istreniran je rad u kriznim situacijama što je učinkovit odgovor na potrebe u lokalnoj zajednici.</t>
  </si>
  <si>
    <t>UP.04.2.1.11.0108</t>
  </si>
  <si>
    <t>Zaštita i sigurnost</t>
  </si>
  <si>
    <t>Ronilački klub "Adriaticro" Zagreb</t>
  </si>
  <si>
    <t>Predloženim projektom, ojačat će se kapaciteti prijavitelja za unapređivanje javne svijesti i aktivnosti zagovaranja i rješavanja potreba ranjivih skupina uslijed poplava i drugih prirodnih nepogoda. Organizirat će se volonterske aktivnosti uz uvođenje inovativnih alata i mehanizama za razvoj kriznog volontiranja na lokalnoj razini; mapirat će se potrebe i usluge na području Svete Nedelje za upravljanje kriznim situacijama te će se organizirati manje građanske akcije u suradnji volontera projekta i lokalne civilne zaštite.</t>
  </si>
  <si>
    <t>UP.04.2.1.11.0110</t>
  </si>
  <si>
    <t>NITI KOJE SPAJAJU – jačanje kapaciteta Društava „Naša djeca“ za lokalnu filantropiju, volonterstvo i otpornost zajednice</t>
  </si>
  <si>
    <t>Zagrebačka, Krapinsko-zagorska, Sisačko-moslavačka, Karlovačka, Varaždinska, Koprivničko-križevačka, Bjelovarsko-bilogorska, Brodsko-posavska, Osječko-baranjska, Vukovarsko-srijemska, Međimurska, Grad Zagreb, Primorsko-goranska, Ličko-senjska, Istarska, Dubrovačko-neretvanska</t>
  </si>
  <si>
    <t>Projektom „Niti koje spajaju – jačanje kapaciteta Društava „Naša djeca“ za lokalnu filantropiju, volonterstvo i otpornost zajednice, Savez društava „Naša djeca“ Hrvatske i partner Društvo „Naša djeca“ Zabok te posredno i 20 lokalnih društava „Naša djeca“ iz mreže Saveza ojačat će svoje financijske i volonterske kapacitete kako bi odgovorili na potrebe svojih korisnika u zajednici te u cilju jačanja otpornosti svojih zajednica. Savez DND će unaprijediti i online poslovanje za potrebe u izvanrednim (kriznim) situacijama i za rad na daljinu s ciljem učinkovitijeg upravljanja radnim procesima.</t>
  </si>
  <si>
    <t>UP.04.2.1.11.0111</t>
  </si>
  <si>
    <t>Umrežavanje i jačanje kapaciteta Udruga mladih na području Primorsko-goranske županije</t>
  </si>
  <si>
    <t>Savez udruga mladih Primorsko-goranske županije</t>
  </si>
  <si>
    <t>Kroz navedene edukacijske cikluse, u trajanju od 18 mjeseci SUMA PGŽ i KM Rijeka planiraju educirati postojeća vodstva i članove udruga kao i pojedince koji namjeravaju osnovati udruge mladih u svojim gradovima i općinama o dobrom upravljanju neprofitnom organizacijom. također cilj je umrežavanje i suradnja između srodnih udruga na lokalnoj i regionalnoj razini kroz uspostavu koordinacijskog info-centra za udruge mladih pgž. Bitan cilj je i uspostava volonterske mreže na lokalnoj i regionalnoj razini kao i osnivanje novih udruga mladih poglavito u manjim općinama i gradovima.</t>
  </si>
  <si>
    <t>UP.04.2.1.11.0112</t>
  </si>
  <si>
    <t>UDRUGE za UDRUGE</t>
  </si>
  <si>
    <t>Savjetovalište Lanterna Makarska</t>
  </si>
  <si>
    <t>Projekt UDRUGE ZA UDRUGE ima za cilj poboljšanje i povećanje kapaciteta organizacija civlinog društva, njihovo bolje povezivanje te osposobljavanje za pripremu i provedbu samostalnih i suradničkih projekata.</t>
  </si>
  <si>
    <t>UP.04.2.1.11.0113</t>
  </si>
  <si>
    <t>Scout city - grad po mjeri djece - II. generacije</t>
  </si>
  <si>
    <t>Splitski skautski zbor</t>
  </si>
  <si>
    <t>PROBLEM civilnog sektora u našoj lokalnoj sredini je nepovezanost, rascjepkanost i stihijski rad. OCD-i nemaju kapacitete za vlastitu održivost i - generalno gledajući - nepovezani su s institucijama. CILJ: Osobnim primjerom ćemo, kao i velikim brojkama i kroz znatnu vidljivost, biti primjerom mogućnosti s osnaženim kapacitetima, ostvariti povezanost s institucijama iz obrazovnog i javnog sektora, te ponuditi OCD-ima održive temelje kroz strateški pristup. Ciljne skupine: 1. Djeca uzrasta osnovne škole 2. Učenici Centra za odgoj i obrazovanje – s poteškoćama u razvoju</t>
  </si>
  <si>
    <t>UP.04.2.1.11.0114</t>
  </si>
  <si>
    <t>Lokalna sinergija</t>
  </si>
  <si>
    <t>Športsko društvo Brodski Stupnik - Stari Slatinik</t>
  </si>
  <si>
    <t>Cilj projekta je doprinijeti razvoju OCD-a u OBS koji će osigurati ujednačen regionalni društveno-ekonomski rast i demokratski razvoj OBS. Ujedno će se doprinijeti jačanju kapaciteta OCD-a s ciljem podizanja svijesti o važnosti pravilnog ophođenja u kriznim situacijama. Nakon provedenih aktivnosti ciljna skupina bit će osnažena u upravljanju kriznim situacijama, upravljanju udrugama, financijskom izvještavanju kao i pisanju i provedbi budućih EU projekata.</t>
  </si>
  <si>
    <t>UP.04.2.1.11.0115</t>
  </si>
  <si>
    <t>Budi muško</t>
  </si>
  <si>
    <t>Organizacija Status M</t>
  </si>
  <si>
    <t>Sisačko-moslavačka, Grad Zagreb, Ličko-senjska</t>
  </si>
  <si>
    <t>Projekt "Budi muško" ima za cilj unaprijediti kapacitete pet uključenih organizacija za kvalitetno provođenje rada s djecom i mladima u području mentalnog zdravlja. Kroz intenzivne programe osposobljavanja u području rada s mladima i volonterima osnažit će se preko 30 zaposlenika i volontera uključenih organizacija za kvalitetan rad s korisnicima u lokalnim zajednicama. U konačnici, projekt će doprinijeti smanjenju pojavnosti problema mentalnog zdravlja kod djece i mladih te unaprijediti njihovu kvalitetu života.</t>
  </si>
  <si>
    <t>UP.04.2.1.11.0116</t>
  </si>
  <si>
    <t>Budi moja podrška</t>
  </si>
  <si>
    <t>Streljački klub invalida rada - Zagreb</t>
  </si>
  <si>
    <t>Projekt “Budi moja podrška” provest će projekt s slijedećim ciljevima: SC1: povećati znanje 1 predstavnika OCD-a iz provedbe izobrazbe i drugih oblika jačanja i unaprjeđenja kapaciteta zaposlenika i/ili volontera, SC2 Povećati kapacitete OCD-a za potrebe 20 osoba na području Grada Zagreba, SC3:Ojačati kapacitet OCD-a na području Grada Zagreba socijalnim uključivanjem za 20 krajnjih korisnika. Projekt će trajati 13 mjeseci. Provodit će se u Gradu Zagrebu.</t>
  </si>
  <si>
    <t>UP.04.2.1.11.0117</t>
  </si>
  <si>
    <t>Po(s)tres: Vrednotama protiv potresa</t>
  </si>
  <si>
    <t>SSMH JIE će projektom ‘’Po(s)tres - Vrednotama protiv stresa’’ ojačati kapacitete SSM JIE i SSMH za neposredan rad u obrazovanju izobrazbom 15 zaposlenika i volontera SSM JIE i SSMH kako bi odgovorio na potrebu lokalne zajednice za jačanjem psihološke otpornosti djece uslijed kriza potresa te pandemije koronavirusa, kroz educiranje 50 djece od 10 do 14 godina, na području Grada Zagreba i Zagrebačke županije o vrijednostima; te kroz sastavljanje Tool Kit-a ‘’Vrednotama protiv stresa’’ s alatima za samopomoć djeci uslijed krize; i organiziranjem volonterske akcije sa svim sudionicima projekta.</t>
  </si>
  <si>
    <t>UP.04.2.1.11.0120</t>
  </si>
  <si>
    <t>SPOT - Stvori Promjenu, Ostavi Trag</t>
  </si>
  <si>
    <t>Udruga Eko Brezna s partnerima Udrugom Regoč i Učilištem Moneo provodi projekt SPOT - Stvori Promjenu, Ostavi Trag s ciljem jačanja stručnih i upravljačkih kapaciteta OCD-a s područja BPŽ za rješavanje lokalnih problema i unaprjeđenje kvalitete života krajnjih korisnika. Trajanje projekta 16 mjeseci.</t>
  </si>
  <si>
    <t>UP.04.2.1.11.0121</t>
  </si>
  <si>
    <t>Male organizacije za velike krize</t>
  </si>
  <si>
    <t>Udruga IZABERI ŽIVOT</t>
  </si>
  <si>
    <t>Zagrebačka, Sisačko-moslavačka, Bjelovarsko-bilogorska</t>
  </si>
  <si>
    <t>MALE ORGANIZACIJE ZA VELIKE KRIZE Projekt doprinosi izgradnji kapaciteta Udruge "Izaberi život" iz Daruvara (nositelj projekta) i udruge Tvornica mladih iz Zagreba (partner) nužnih za suočavanje s kriznim situacijama te jačanju kapaciteta za učinkovito rješavanje problema obitelji u riziku u svakoj od lokalnih zajednica. Ciljevi: 1. Jačanje kapacitete dvije OCD-a za neposredan rad na područjima koja se financiraju kroz Europski socijalni fond na lokalnoj razini; 2. Unaprjeđenje kapacitete dvije OCD-a za pružanjem učinkovitog odgovora na potrebe lokalne zajednice u kriznim situacijama.</t>
  </si>
  <si>
    <t>UP.04.2.1.11.0122</t>
  </si>
  <si>
    <t>Pokreni se i vozi - tko te treba, pomozi!</t>
  </si>
  <si>
    <t>Doprinijeti jačanju kapaciteta OCD-a za učinkoviti odgovor na potrebe lokalne zajednice u Vukovarsko-srijemskoj županiji kroz stručno usavršavanje i jačanje kompetencija u području zapošljavanja, dobrog upravljanja, socijalnog uključivanja i obrazovanja za razvoj i uključivanje u društvene aktivnosti osobito u kriznim situacijama te provedbu aktivnosti kao odgovora na potrebe lokalne zajednice s ciljem unapređenja kvalitete života. Planirana je uključenost najmanje 15 predstavnika, zaposlenika i volontera OCD-a i 15 volontera koji će sudjelovati u volonterskim programima.</t>
  </si>
  <si>
    <t>UP.04.2.1.11.0123</t>
  </si>
  <si>
    <t>Pr(a)vo lice množine</t>
  </si>
  <si>
    <t>Udruga KUMULUS za razvoj kompetencija, učenje, medijaciju, edukaciju, stručno usavršavanje i savjetovanje</t>
  </si>
  <si>
    <t>Cilj projekta je unaprijediti i jačati kapacitete OCD-ova za neposredan rad u pružanju psihosocijalne podrške u krizama zahvaćenim područjima 5 županija RH. Izradit će se preventivni program, te pružiti edukativna i psihosocijalna podrška stručnim suradnicima škola i učeničkih domova.</t>
  </si>
  <si>
    <t>UP.04.2.1.11.0125</t>
  </si>
  <si>
    <t>Budimo ruka podrške</t>
  </si>
  <si>
    <t>Udruga osoba s intelektualnim teškoćama i njihovih obitelji "Maslačak" Križevci</t>
  </si>
  <si>
    <t>Projekt će doprinijeti razvoju OCD-a u KOP-KRIŽ i BJ-BIL županiji i ublažavanju problema nastalih u kriznim situacijama. Opći cilj: doprinijeti razvoju i jačanju kapaciteta OCD-a te suradnje u lokalnoj zajednici. SC1: Osposobiti predstavnika OCD-a za prikupljanje sredstava te transparentno vođenje organizacija. SC2: Osnažiti predstavnike OCD-a i volontere za razvoj socijalnih usluga u zajednici i pružanje učinkovitih odgovora u kriznim situacijama. SC3: Osvijestiti lokalnu zajednicu o važnosti OCD-a i uslugama koje one pružaju posebno uslijed kriznih situacija.</t>
  </si>
  <si>
    <t>UP.04.2.1.11.0127</t>
  </si>
  <si>
    <t>Be strong! @ crisis- Budi j@k! u krizi</t>
  </si>
  <si>
    <t>Projekt "Be strong! @ crisis- Budi j@k! u krizi" ima za cilj kroz 18 mjeseci ojačati kapacitete organizacija civilnog društva za provedbu aktivnosti prilagođenih potrebama osoba s invaliditetom i pružanje učinkovitog odgovora na potrebe lokalne zajednice u kriznim situacijama, a kroz razvoj novih i poticanje korištenja postojećih rješenja, osmišljenih i prilagođenih za uvjete ove i potencijalnih budućih kriza.</t>
  </si>
  <si>
    <t>UP.04.2.1.11.0130</t>
  </si>
  <si>
    <t>Možemo zajedno</t>
  </si>
  <si>
    <t>Udruga za djecu, mlade i obitelj "Mali koraci" Benkovac</t>
  </si>
  <si>
    <t>Projektom „Možemo zajedno“ kroz jačanje međusektorske suradnje i umrežavanje te uspostavljanjem modela dobrog upravljanja i razvoja volonterizma ojačati će se kapaciteti 2 OCD-a s projektnog područja OCD-ova te kreirati sadržaji i aktivnosti kao odgovor na potrebe i probleme lokalne zajednice korištenjem EU fondova kao izvora financiranja čime će se doprinijeti ostvarenju općeg cilja poziva i osigurati razvoj civilnog društva u RH koji osigurava ujednačen regionalno-društveni ekonomski rast i demokratski razvoj RH</t>
  </si>
  <si>
    <t>UP.04.2.1.11.0131</t>
  </si>
  <si>
    <t>Korak u sigurnost</t>
  </si>
  <si>
    <t>Udruga za kreativno-održivi razvoj i konkurentnost (KORAK) Dubrovnik</t>
  </si>
  <si>
    <t>Korak u sigurnost je projekt kojim se podiže razina svijesti o važnosti edukacije i pripreme za krizne situacije kako bi cjelokupno društvo bilo spremnije i kako bi na njih učinkovitije odgovaralo. Ranjive skupine najugroženije su tijekom kriza te će se ovim projektom ojačati OCD-ove za rad s njima tijekom i neposredno nakon krize. Dobit će potrebne alate, znanja i vještine te dodatne educirane ljudske kapacitete za uspješno prevladavanje kriznih situacija kroz inovativne prakse.</t>
  </si>
  <si>
    <t>UP.04.2.1.11.0133</t>
  </si>
  <si>
    <t>Jačanje kapaciteta lokalnih OCD-a kroz aktivnosti ronjenja na dah</t>
  </si>
  <si>
    <t>Udruga za organiziranje natjecanja u ronjenju na dah „Aida Hrvatska“</t>
  </si>
  <si>
    <t>Osnovni problem koji se adresira ovim projektom jesu problemi s povedbenim kapacitetima OCD-a, uzrokovani pandemijom Covid19 koja je onemogućila obavljanje osnovnih djelatnosti. Projektne aktivnosti odnose se na stručne edukacije u polju ronjenja na dah, s ciljem unaprjeđenja rada OCD-a koje su važne u lokalnim sredinama te obrazovanja i jačanja kapaciteta OCD-a za rad u kriznim situacijama na lokalnoj razini. Ostale aktivnosti obuhvaćaju edukacije članova Prijavitelja i Partnera na temu prikupljanja finacijskih sredstava i zakonodavnog okvira djelovanja.</t>
  </si>
  <si>
    <t>UP.04.2.1.11.0134</t>
  </si>
  <si>
    <t>PrOTRESimo svijest o raku - zajedno za bolje sutra</t>
  </si>
  <si>
    <t>Udruga za pomoć ženama oboljelim od raka dojke Sv. Agata - Glina</t>
  </si>
  <si>
    <t>Projekt udruge SV. AGATA - GLINA želi doprinijeti poboljšanju ishoda liječenja za onkološke pacijente kroz pružanje psihosocijalne i fizioterapeutske pomoći, organizaciju grupe podrške te prijevoza za pacijente, kao i jačanju kapaciteta udruge edukacijom zaposlenika/članova, nabavom IT opreme nužne za komunikaciju s ciljanom skupinom te organizacijom redovitih preventivnih pregleda za žene u rizičnoj skupini od oboljenja raka dojke. Projekt će se provoditi za onkološke pacijente s potresom pogođenog područja - grad Glina i okolica.</t>
  </si>
  <si>
    <t>UP.04.2.1.11.0135</t>
  </si>
  <si>
    <t>Zajedno smo jači - znanjem protiv krize</t>
  </si>
  <si>
    <t>Projekt provodi 5 OCD-a nezavisne kulture s ciljem jačanja kapaciteta kroz prijenos znanja i praksi služeći se online i digitalnim alatima te specifičnim metodama rada u kontekstu krize. Kroz 7 radionica, 1 volonterski program, 3 otvorena razgovora, 3 dubinska intervjua i 1 proces mapiranja projekt će rezultirati online bazom suvremenih kulturnih i umjetničkih praksi i online priručnikom za besplatno korištenje, kao i zagovaračkim dokumentom kojim se prepoznaje važnost dokumentiranja kao prakse prijenosa znanja na nove generacije zaposlenika, aktivista i volontera u civilnom društvu.</t>
  </si>
  <si>
    <t>UP.04.2.1.11.0136</t>
  </si>
  <si>
    <t>Edukacije za jačanje civilnog društva</t>
  </si>
  <si>
    <t>Kroz projekt Edukacije za jačanje civinog društva će se ojačati ljudski kapaciteti Udruge ZAMISLI, Saveza SUMSI i Centra za mlade Zagreb kroz edukacije u području financijskog vođenja udruge/knjigovodstvo, praćenju troškova projekata i programa, vođenju promotivnih kampanja, usvajanje novih mogućnosti financiranja projekata, novih saznanja u području savjetovanja oko zapošljavanja marginaliziranih skupina, volontiranju te prijenos znanja s jedne organizacije na drugu. Po završetku projekta ojačani kapaciteti organizacija biti će u mogućnosti spremno odgovoriti na krizne situacije.</t>
  </si>
  <si>
    <t>UP.04.2.1.11.0137</t>
  </si>
  <si>
    <t>Osnažujemo sebe za osnaživanje drugih</t>
  </si>
  <si>
    <t>Osnaživanjem kapaciteta Udruge "Impress" i Centra društvenih inovacija dugoročno će ojačati organizacijski kapaciteti i ljudski potencijali nužni za ažurno, kvalitetno i sveobuhvatno pružanje široke lepeze usluga u lokalnoj zajednici na području Bjelovarsko-bilogorske županije.</t>
  </si>
  <si>
    <t>UP.04.2.1.11.0138</t>
  </si>
  <si>
    <t>IMPULS - Jačanje kapaciteta OCD-ova za pružanje i razvoj novih socijalnih usluga</t>
  </si>
  <si>
    <t>Udruga za psihosocijalnu podršku Feniks</t>
  </si>
  <si>
    <t>Projektom će se osigurati temeljni ljudski i materijalni resursi te unaprijediti postojeći kapaciteti organizacija civilnog društva, nužni za pružanje kvalitetne, dostupne i pravovremene psihosocijalne podrške osobama iz ranjivih skupina; omogućiti će se razvoj novih socijalnih usluga, koje nedostaju u lokalnoj zajednici, a čijim provođenjem će se dodatno osnažiti korisnici te razviti kompetencije stručnjaka koji s njima rade.</t>
  </si>
  <si>
    <t>UP.04.2.1.11.0139</t>
  </si>
  <si>
    <t>Zajednica skrbi</t>
  </si>
  <si>
    <t>Udruga za sindrom Down - Rijeka 21</t>
  </si>
  <si>
    <t>Projektom ZAJEDNICA SKRBI unaprijedit će se kapaciteti OCD-a za pružanje učinkovitog odgovora na potrebe osoba s Down sindromom (ODS) u Primorsko-goranskoj županiji. Nizom edukacija koje će provoditi partneri između sebe te uz podršku stručnjaka projektni konzorcij će se osposobiti za pružanje podrške ODS. U sklopu projekta pokrenut će se nekoliko lokalnih inicijativa s ciljem socijalnog uključivanja i unapređenja kvalitete života ODS. U suradnji s lokalnom zajednicom izradit će se plan pružanja podrške osobama s poteškoćama, s fokusom na krizne situacije.</t>
  </si>
  <si>
    <t>UP.04.2.1.11.0142</t>
  </si>
  <si>
    <t>FORUM_S - komunikacijom za razvoj Sesveta</t>
  </si>
  <si>
    <t>Projekt će obuhvatiti širok broj aktivnosti čiji će najveći korisnik biti Udruga ZiPS jer ima ljudske, prostorne i tehničke kapacitete kako bi postala središnja točka za sve lokalne inicijative i projekte od kojih će korist imati lokalna zajednica u Sesvetama. Provoditi će se napredne edukacije komunikacijskih vještina, izraditi će se mobilne aplikacija, edukacija iz psihološkog savjetovanja itd. Partneri posjeduju stručna znanja i vještine za provođenje projektnih aktivnosti i predstavljaju dodanu vrijednost za projekt. Potpisati će se MoM razumijevanju između partnera.</t>
  </si>
  <si>
    <t>UP.04.2.1.11.0143</t>
  </si>
  <si>
    <t>Osnaži, pomaži - zajednica rakobornih</t>
  </si>
  <si>
    <t>Udruga žena oboljelih i liječenih od raka SVE za NJU</t>
  </si>
  <si>
    <t>Projekt želi riješiti problem nedostatka dovoljne razine psihosocijalne pomoći onkološkim pacijentima u Hrvatskoj kroz osmišljavanje visoko specijaliziranih psiholoških programa, kreiranje modela supervizije savjetovatelja te organizacije susreta pacijenata dvaju udruga s ciljem razmjene praktičnih iskustava i međusobne socijalne potpore tijekom liječenja. Nadalje, projekt direktno i nedvojbeno utječe na jačanje kapaciteta OCD-a kroz organizaciju edukacija zaposlenika te nabavu nužno potrebne IT opreme s ciljem što kvalitetnijeg pružanja psihosocijalne pomoći pacijentima.</t>
  </si>
  <si>
    <t>UP.04.2.1.11.0148</t>
  </si>
  <si>
    <t>IzaZOVI u krizi</t>
  </si>
  <si>
    <t>Sisačko-moslavačka, Karlovačka, Varaždinska, Bjelovarsko-bilogorska, Virovitičko-podravska, Brodsko-posavska, Vukovarsko-srijemska, Grad Zagreb, Primorsko-goranska</t>
  </si>
  <si>
    <t>Projektom “IzaZOVI u krizi” jačat će se kapaciteti partnerskih organizacija u lokalnim zajednicama za primjenu članka 11. KPOSI Rizične situacije i humanitarna krizna stanja, poticati suradnja i razmjena znanja među reprezentativnim organizacijama osoba s invaliditetom, volonterima i lokalnim dionicima - predstavnicima JLR(P)S i operativnim snagama sustava civilne zaštite i građana u cilju pružanja učinkovitog odgovora na potrebe lokalne zajednice u kriznim situacijama. Jačat će se kapaciteti za online poslovanje i organiziranje rada na daljinu te razviti kontinuirana volonterska podrška.</t>
  </si>
  <si>
    <t>UP.04.2.1.11.0149</t>
  </si>
  <si>
    <t>Sustavom volontiranja protiv katastrofa</t>
  </si>
  <si>
    <t>Zajednica Talijana Zadar</t>
  </si>
  <si>
    <t>Cilj projekta Sustavom volontiranja protiv katastrofa je jačanje kapaciteta Zajednice Talijana i Udruge Šibenik Meteo. U okviru projekta provesti će se aktivnosti organiziranja i poticanja volonterstva, postaviti nova oprema za praćenje vremenskih prilika te će se mapirati potrebe zajednice za pružanje učinkovitog odgovora na katastrofe uslijed vremenskih nepogoda, izraditi hodogrami postupanja u slučajevima ekstremnih vremenskih uvjeta te uspostaviti sustav alarmiranja.</t>
  </si>
  <si>
    <t>UP.04.2.1.11.0151</t>
  </si>
  <si>
    <t>RUKe (Recikliram, Učim, Kreiram)</t>
  </si>
  <si>
    <t>Zaklada za lokalni razvoj i solidarnost "Volim Križevce"</t>
  </si>
  <si>
    <t>Projekt RUKe omogućuje uključivanje organizacija civilnog društva Križevaca i posebno osjetljivih skupina osoba s intelektualnim teškoćama u proces ublažavanja utjecaja klimatske krize i problema prekomjernog gomilanja otpada. Ciljevi projekta se ostvaruju kroz stjecanje znanja i vještina o klimatskim promjenama, otpadu i 4R (Reduce, Reuse, Recycle, Repair) principu te društvenom poduzetništvu i IT poslovanju kao mogućnosti za razvoj održivog poslovanja organizacija civilnog društva u lokalnoj zajednici.</t>
  </si>
  <si>
    <t>UP.04.2.1.11.0155</t>
  </si>
  <si>
    <t>Jačanje kapaciteta za osnaživanje lokalne zajednice</t>
  </si>
  <si>
    <t>Krapinsko-zagorska, Brodsko-posavska</t>
  </si>
  <si>
    <t>Projekt "Jačanje kapaciteta za osnaživanje lokalne zajednice" provodi Arteco Pavletić u partnerstvu s Udrugom mladih Feniks iz Oroslavja, Udrugom gluhih i nagluhih Nova Gradiška te Connect IT udrugom za razvoj informacijsko - komunikacijskih tehnologija iz Slavonskog Broda. Cilj projekta je osnažiti kapacitete prijavitelja i partnera za provedbu aktivnosti u lokalnoj zajednici usmjerenih na rješavanje problema ciljanih skupina s kojima rade te pripremljenost na kvalitetan nastavak rada organizacije i rad s volonterima u kriznim situacijama.</t>
  </si>
  <si>
    <t>UP.04.2.1.11.0156</t>
  </si>
  <si>
    <t>ZVONO - Znanjem i vještinama osnažujemo nevladine organizacije</t>
  </si>
  <si>
    <t>Projekt adresira problem organizacijske i financijske potkapacitiranosti lokalnih OCD-a koji se bave zaštitom ljudskih prava najugroženijih skupina s ciljem prenošenja znanja, iskustava i dobre prakse te formiranja lokalnih OCD-a i njihova osnaživanja kao dugoročno stabilnih i održivih organizacija koje će biti u mogućnosti pravovremeno identificirati probleme s kojima se susreću građani u njihovoj lokalnoj zajednici te učinkovito i kvalitetno na njih odgovoriti, osobito u kriznim situacijama, čime se potiče razvoj lokalnih zajednica i prosperitet građana kao krajnjih korisnika.</t>
  </si>
  <si>
    <t>UP.04.2.1.11.0157</t>
  </si>
  <si>
    <t>Big Band Požega - Novim znanjima do uspješnosti</t>
  </si>
  <si>
    <t>Big Band Požega</t>
  </si>
  <si>
    <t>Projekt će dobro promišljenim aktivnostima raditi na jačanju kapaciteta organizacije civilnog društva, razvoju partnerskih odnosa, aktivnijem sudjelovanjem udruge u životu zajednice i obratno što će rezultirati većom kvalitetom života društva u cjelini.</t>
  </si>
  <si>
    <t>UP.04.2.1.11.0160</t>
  </si>
  <si>
    <t>Jačanje kapaciteta Centra Sunce za lokalnu zajednicu- Sunce među nama</t>
  </si>
  <si>
    <t>Projektom će se izgraditi kapaciteti Centra Sunce i njegovih partnera za poboljšani odgovor na potrebe lokalne zajednice u situacijama krize te provedbu aktivnosti prilagođenih lokalnim potrebama čime se doprinosi razvoju civilnog društva općenito. Centar Sunce je OCD-korisnik koji djeluje u području socijalnog uključivanja, obrazovanja i cjeloživotnog učenja, zajedno sa svojim partnerima. Provedba aktivnosti uključuje nova znanja, vještine i iskustva za uključene udruge te uvođenje procesa koji su novi za Udruge, njihove korisnike i lokalnu zajednicu.</t>
  </si>
  <si>
    <t>UP.04.2.1.11.0161</t>
  </si>
  <si>
    <t>Jačanje kapaciteta organizacija civilnog društva radi učinkovitijeg djelovanja u zajednici</t>
  </si>
  <si>
    <t>Centar za socijalno uključivanje ranjivih skupina FENIX</t>
  </si>
  <si>
    <t>Kroz projekt će ojačati kapaciteti OCD-a za vođenje OCD-a i za pribavljanje sredstava na područjima koja se financiraju iz ESF-a te osposobiti i unaprijediti kapacitete OCD-a za pružanje učinkovitog odgovora na potrebe lokalne zajednice u kiznim situacijama.</t>
  </si>
  <si>
    <t>UP.04.2.1.11.0162</t>
  </si>
  <si>
    <t>PPCD - Pokrenimo Potencijale Civilnog Društva</t>
  </si>
  <si>
    <t>Cilj ovog projekta je osigurati razvoj i ojačati kapacitete lokalnih OCD-a kako bi što kvalitetnije mogli sudjelovati u učinkovitom rješavanju potreba, odnosno problema koji su identificirani u lokalnoj zajednici. Nakon jačanja kapaciteta, mapiranja lokalnih potreba i problema OCD-ovi će u suradnji drugim dionicima izraditi prijedlog mjera za njihovo rješavanje, te će se na kraju projekta održati volonterska akcija koja će pridonijeti rješavanju odabranog problema.</t>
  </si>
  <si>
    <t>UP.04.2.1.11.0166</t>
  </si>
  <si>
    <t>Ronjenjem do čistog okoliša Ploče</t>
  </si>
  <si>
    <t>Ekološko-roniteljski klub Periska Ploče</t>
  </si>
  <si>
    <t>Projekt povezuje ključne dionike na području Grada Ploča iz područja ekološkog djelovanja te educiranja građana s ciljem poticanja razvoja ekološkog aktivizma te educiranja građana o dobrobitima plivanja, ronjenja te drugih vodenih sportova. Projekt se temelji na jačanju kapaciteta udruge te stvaranju preduvjeta za razvoj ekološkog aktivizma na području Grada Ploča i pripadajućih naselja s ciljem poboljšanja kvalitete života svih građana.</t>
  </si>
  <si>
    <t>UP.04.2.1.11.0167</t>
  </si>
  <si>
    <t>UMREŽENI U KRIZI: Jačanje uloga OCD-a u pružanju podrške obiteljima u riziku od socijalne isključenosti</t>
  </si>
  <si>
    <t>EMA - Prostor emancipacije</t>
  </si>
  <si>
    <t>Projektom se umrežava iskusnije i manje organizacije civilnog društva te jačaju kapaciteti i omogučava prijenos iskustava u odgovoru na potrebe ranjivih obitelji, osobito u kriznim situacijama. Umrežavanje i prijenos znanja i vještina zatim se replicira i unutar zajednica u kojoj djeluju organizacije kroz mobilizaciju lokalne akcije usmjerene podršci obiteljima.</t>
  </si>
  <si>
    <t>UP.04.2.1.11.0170</t>
  </si>
  <si>
    <t>Udruge Gluhih – centri znanja i diseminacije pravovremenih i razumljivih informacija</t>
  </si>
  <si>
    <t>Sisačko-moslavačka, Bjelovarsko-bilogorska, Osječko-baranjska, Grad Zagreb, Primorsko-goranska, Splitsko-dalmatinska</t>
  </si>
  <si>
    <t>Ovim se projektom udrugama Gluhih osigurava jačanje kapaciteta kroz edukacije o digitalnoj komunikaciji kroz video sadržaj, radionice izrade online rječnika hrvatskog jezika uz objašnjenje značenja i prijevod na hrvatski znakovni jezik, prijevod 17 brošura o postupanju u kriznim situacijama te izradu Smjernica za prevoditelja u kriznim situacijama. Ovim aktivnostima udruge postaju centri znanja i diseminacije pravodobnih i razumljivih informacija za svoje članove, za zaposlene prevoditelje, ali i za sve gluhe i nagluhe u RH.</t>
  </si>
  <si>
    <t>UP.04.2.1.11.0172</t>
  </si>
  <si>
    <t>Dostupnost javnih usluga i zelenih površina za ranjive skupine (DORAS)</t>
  </si>
  <si>
    <t>Hrvatsko geografsko društvo - Zadar</t>
  </si>
  <si>
    <t>Brojne zemlje, uključujući Hrvatsku, još uvijek ne provode zakonske odredbe i standarde vezane za pristupačnost javnim uslugama (JU) i zelenim površinama (ZP) čime su dodatno ugrožene ranjive skupine stanovništva (RSS). Stoga je glavni cilj projekta DORAS izrada višekriterijskih GIS modela dostupnosti do JU i ZP za ranjive skupine u Zadru radi postizanja jednakih mogućnosti i nediskriminacije. RSS obuhvaćaju osobe s invaliditetom, djecu i trudnice, osobe starije životne dobi te osobe koje nemaju pristup JU i ZP u skladu sa predviđenom metodologijom.</t>
  </si>
  <si>
    <t>UP.04.2.1.11.0173</t>
  </si>
  <si>
    <t>Filmkubator- doprinos osnaživanju organizacija civilnog društva koje djeluju na području audiovizualnih i digitalnih medija za pokretanje zajednice</t>
  </si>
  <si>
    <t>Izvan fokusa</t>
  </si>
  <si>
    <t>Glavni cilj projekta Filmkubator je osnaživanje organizacija civilnog društva koje djeluju na području audiovizualnih i digitalnih medija za pokretanje zajednice kroz zapošljavanje. Projekt se sastoji od 3 ključna seta aktivnosti: "Izobrazba i jačanje i unapređenje kapaciteta zaposlenika i volontera", "Jačanja kapaciteta OCD-a za unapređivanje javne svijesti i aktivnosti zagovaranja" i "Izrada online digitalnih priručnika, igara, simulacija i drugih alata".</t>
  </si>
  <si>
    <t>UP.04.2.1.11.0174</t>
  </si>
  <si>
    <t>SPOJI SE ZA KAJ - SPOJKAJ</t>
  </si>
  <si>
    <t>Realizacijom će se riješiti problem nedostatnog znanja, vještina i alata potrebnih za pretvaranje ideja u konkretne akcije koji su prisutni kod prijavitelja (udruga Kajkaviana) i partnera (PD „Stubičan“) „Stubičan“ te će u partnerstvu s Gradom Donja Stubica postići cilj projekta koji se odnosi na jačanje kapaciteta prijavitelja i partnera aktivnih u lokalnoj zajednici za provedbu aktivnosti prilagođenih lokalnim problemima i vezanim uz dobro upravljanje te unapređenje kapaciteta istih za pružanje učinkovitog odgovora na potrebe lokalne zajednice u kriznim situacijama.</t>
  </si>
  <si>
    <t>UP.04.2.1.11.0175</t>
  </si>
  <si>
    <t>AKTIVNI KORAK – program podrške osobama starije životne dobi u Zagrebu</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</si>
  <si>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te 120 umirovljenika i osoba starije životne osigurati informatičko opismenjavanje, radionice i predavanja te volonterske akcije.</t>
  </si>
  <si>
    <t>UP.04.2.1.11.0176</t>
  </si>
  <si>
    <t>Napredovao bih</t>
  </si>
  <si>
    <t>Napretkov kulturni centar</t>
  </si>
  <si>
    <t>Izobrazbom zaposlenika i volontera ojačat će se kapaciteti 2 OCD-a u područjima financijskog upravljanja za djelovanje OCD, kao i u primjeni IKT-a i poticanju volonterstva. Time će se ostvariti održivi ciljevi poziva, te omogućiti provedba edukativnih i kulturnih događanja za povećanje socijalne uključenosti osoba mlađih od 25 te starijih od 54.</t>
  </si>
  <si>
    <t>UP.04.2.1.11.0177</t>
  </si>
  <si>
    <t>5 nijansi krize</t>
  </si>
  <si>
    <t>Ocean Znanja u Republici Hrvatskoj</t>
  </si>
  <si>
    <t>Projekt "5 nijansi krize" provodi se s ciljem jačanja kapaciteta prijavitelja i partnera za razvoj i provođenje aktivnosti prilagođenih lokalnim problemima, s naglaskom na prilagodbu nepovoljnim posljedicama COVID19 pandemije i potresa koji su pogodili Hrvatsku. Rezultati projekta doprinijet će razvoju dobrog upravljanja OCD-a te ponuditi nove pristupe u rješavanju potreba mladih u lokalnoj zajednici.</t>
  </si>
  <si>
    <t>UP.04.2.1.11.0178</t>
  </si>
  <si>
    <t>Budi-M-ok! - podrška mentalnom zdravlju</t>
  </si>
  <si>
    <t>Podružnica Betula</t>
  </si>
  <si>
    <t>Osječko-baranjska, Vukovarsko-srijemska, Dubrovačko-neretvanska</t>
  </si>
  <si>
    <t>Projekt „Budi-M-ok! – podrška mentalnom zdravlju“ u partnerstvu triju OCD-a iz tri županije – Osječko-baranjske, Vukovarsko-srijemske i Dubrovačko-neretvanske nastao je radi ublažavanja negativnih učinaka uzrokovanih širenjem COVID-19 krize. Projektom se osnažuju organizacije i razvijaju inovativni digitalni alati (aplikacija i priručnik) za podršku OCD-ima u lokalnim zajednicama za još kvalitetniji rad s ranjivim korisničkm skupinama djece i mladih radi prevencije i očuvanja njihova mentalnoga zdravlja.</t>
  </si>
  <si>
    <t>UP.04.2.1.11.0184</t>
  </si>
  <si>
    <t>ZAjedno za ZAjednicu</t>
  </si>
  <si>
    <t>Udruga "Brod" - grupa za ženska ljudska prava</t>
  </si>
  <si>
    <t>Udruga Brod u partnerstvu s Udrugom Eko Brezna provodi projekt ZAjedno za ZAjednicu s ciljem jačanja kapaciteta OCD-a za rad sa ženama žrtvama nasilja na području BPŽ te za senzibiliziranje javnosti o potrebama žrtava nasilja. Trajanje projekta 12 mjeseci.</t>
  </si>
  <si>
    <t>UP.04.2.1.11.0185</t>
  </si>
  <si>
    <t>Zajedno gradimo sustave podrške</t>
  </si>
  <si>
    <t>Udruga Amazonas</t>
  </si>
  <si>
    <t>"Zajedno gradimo sustave podrške" je projekt usmjeren na 3 OCD-a koji će ojačati kapacitete u području dobrog upravljanja i socijalnog uključivanja. Edukacije i mentorstvo predstavnika i zaposlenika pridonijeti će njihovom institucionalnom jačanju. Sve tri organizacije kroz osmišljavanje i provedbu programa za rad s djecom koja su doživjela stres i krizu te izradu alata za samopomoć povećati će kapacitete za pružanje odgovora na potrebe lokalnih zajednica u kriznim situacijama.Dostupnost kreiranih alata dugoročno dopriniosi i jačanju kapaciteta drugih organizacija.</t>
  </si>
  <si>
    <t>UP.04.2.1.11.0189</t>
  </si>
  <si>
    <t>Bjelovarsko-bilogorska, Sisačko-moslavačka</t>
  </si>
  <si>
    <t>Cilj projekta "Zajedno smo jači" je jačanje kapaciteta OCD-a s područja grada Daruvara za odgovaranje na potrebe lokalne zajednice. NOSITELJ PROJEKTA je Udruga osoba s invaliditetom Daruvar. PARTNERI PROJEKTA SU: Gradsko društvo Crvenog Križa Daruvar i Razvojna agencija Daruvar. Predviđeno trajanje projekta je 18 mjeseci.</t>
  </si>
  <si>
    <t>UP.04.2.1.11.0190</t>
  </si>
  <si>
    <t>Znanjem u promjene</t>
  </si>
  <si>
    <t>Provedba projekta “ Znanjem u promjene” rješava problema nedovoljno razvijenih kapaciteta organizacija civilnog društva na lokalnoj razini. Adresirani problem, projektni prijedlog nastoji riješiti jačanjem kapaciteta dviju organizaciju civilnog društva u provođenju aktivnosti jačanja kapaciteta prilagođenih lokalnim potrebama, jačanju kapaciteta za neposredan rad na područjima koji se financiraju kroz Europski socijalni fond te pružanju prilagođenih usluga prema potrebama korisnika u redovnom radu, kao i za vrijeme kriznih situacija.</t>
  </si>
  <si>
    <t>UP.04.2.1.11.0191</t>
  </si>
  <si>
    <t>Znanjem stvaramo prilike-pokrenimo se</t>
  </si>
  <si>
    <t>Udruge i ostali OCD-ovi su bitni čimbenici demokratizacije društva koji u svoj dnevni red stavljaju lokalne interese i potrebe te rješavaju probleme djelovanjem u svojoj sredini. Provedba projekta rješava krizne situacije u lokalnoj zajednici, pridobiva povjerenje sugrađana, znanjem ojačava udrugu i druge te izgrađuje dobre odnose sa svim sudionicima na području Primorsko-goranske županije.</t>
  </si>
  <si>
    <t>UP.04.2.1.11.0192</t>
  </si>
  <si>
    <t>SUPPORT - izgradnja kapaciteta OCD-a za rad s djecom i mladima s teškoćama u kriznim situacijama</t>
  </si>
  <si>
    <t>Svrha projekta je jačanje kapaciteta i međusobno umrežavanje udruga Vukovarsko-srijemske i Osječko-baranjske županije koje djeluju u području zdravstvene i socijalne skrbi i čiji su korisnici djeca i mladi s teškoćama te djeca iz udomiteljskih i socijalno ugroženih obitelji kako bi istima osigurali kontinuitet terapija i programa u kriznim situacijama i izvanrednim okolnostima.</t>
  </si>
  <si>
    <t>UP.04.2.1.11.0195</t>
  </si>
  <si>
    <t>Zajedno činimo dobro</t>
  </si>
  <si>
    <t>Udruga za prevenciju raka i pomoć oboljelima Budi dobro</t>
  </si>
  <si>
    <t>Projekt „Zajedno činimo dobro“ ima za cilj osnažiti OCD na području Samobora i okolice kako bi mogli provoditi aktivnosti prilagođene lokalnim potrebama, jačati kapacitete OCD-a za neposredan rad na područjima koji se financiraju kroz ESF na lokalnoj razini te unaprijediti organizacije na pružanje učinkovitog odgovora na potrebe lokalne zajednice u kriznim situacijama.</t>
  </si>
  <si>
    <t>UP.04.2.1.11.0196</t>
  </si>
  <si>
    <t>(Re)Build - rekonstrukcija, revitalizacija, regeneracija i izgradnja boljeg društva</t>
  </si>
  <si>
    <t>Projekt (Re)Build za cilj ima ojačati kapacitete organizacija civilnog društva s područja Sisačko-moslavačke županije (triju udruga te jedne koordinacije udruga u čiji sastav ulaze još šest udruga civilnoga društva), te mapirati potrebe mladih na području Sisačko-moslavačke županije radi kreiranja programa prilagođenog potrebama društvu, ali i komuniciranja potreba prema donositeljima odluka na gradskim i na županijskoj razini.</t>
  </si>
  <si>
    <t>UP.04.2.1.11.0202</t>
  </si>
  <si>
    <t>Na izvoru znanja – jačanje kapaciteta za podršku ranjivim skupinama</t>
  </si>
  <si>
    <t>Projektom „Na izvoru znanja – jačanje kapaciteta za podršku ranjivim skupinama“ se u 18 mjeseci, kroz edukacije jačaju kapacitete i kompetencije prijavitelja i partnera kako bi prilikom provedbe aktivnosti s korisnicima kvaliteta rada bila još bolja. Također, stječe se iskustvo pružanja pomoći i podrške ranjivim skupinama djece s teškoćama u razvoju i njihovim roditeljima kroz preko 1000 projektnih aktivnosti.</t>
  </si>
  <si>
    <t>UP.04.2.1.11.0204</t>
  </si>
  <si>
    <t>Lička kapa</t>
  </si>
  <si>
    <t>Svrha projekta LIČKA KAPA je jačati kapacitete OCD-ova kako bi mogli funkcionirati u kriznim situacijama te provoditi aktivnosti koje su prilagođene lokalnim problemima. To će se ostvariti pomoću različitih edukacija koje će usavršiti i nadograditi njihovo već postojeće znanje o tome kako provoditi projekte, te razviti usluge i sadržaje kako bi mogli što učinkovitije djelovati za dobrobit lokalne zajednice. Ciljana skupina projekta su OCD-ovi, a krajnji korisnici članovi udruga, drugi lokalni OCD-ovi, volonteri udruga, djeca s posebnim potrebama i njihove obitelji te lokalna zajednica.</t>
  </si>
  <si>
    <t>UP.04.2.1.11.0208</t>
  </si>
  <si>
    <t>Od vizije do modela</t>
  </si>
  <si>
    <t>Hrvatski savez brodomaketara</t>
  </si>
  <si>
    <t>Primorska-goranska, Zadarska, Dubrovačko-neretvanska</t>
  </si>
  <si>
    <t>Projekt Od vizije do modela uključuje 5 organizacija civilnog društva iz 3 hrvatske županije u svrhu provedbe aktivnosti širenja tehničke kulture, tehničkog odgoja u sklopu izvannastavnih aktivnosti s tendencijom privlačenja novih članova, volontera i korisnika, posebno djece i mladih, kako bi ih potaknuli ka povezivanju principa tehničkog stvaralaštva i tehnologije. Prijavitelj će s partnerima kroz 10 edukativnih aktivnosti ojačati kapacitete i postaviti temelje za daljnji razvoj partnerskih organizacija i zajedničkih projekata.</t>
  </si>
  <si>
    <t>UP.04.2.1.11.0209</t>
  </si>
  <si>
    <t>Čarobni pokret konja</t>
  </si>
  <si>
    <t>Konjički klub Alkar - 1968 Sinj</t>
  </si>
  <si>
    <t>Projektom „Čarobni pokret konja“ omogućit će se zaposlenicima i volonterima Konjičkog kluba Alkar 1968 te Zajednice športskih udruga grada Sinja, stjecanje i unaprjeđivanje znanja i vještina pomoću kojih će se povećati i razina kvalitete njihovog rada, s posebnim naglaskom na uslugu terapijskog jahanja. Projekt obuhvaća područja poput: socijalnog uključivanja marginaliziranih društvenih skupina, provedbu aktivnosti podizanja javne svijesti, mapiranje potreba zajednice (osoba s invaliditetom) te upravljanje volonterskim procesom.</t>
  </si>
  <si>
    <t>UP.04.2.1.11.0211</t>
  </si>
  <si>
    <t>Osnaženi stvaramo bolje sutra</t>
  </si>
  <si>
    <t>Projekt je usmjeren jačanju kapaciteta prijavitelja i partnera te jačanja mentalnog zdravlja i podizanja kvalitete života ranjivih skupina (stariji, osi, mladi, osobe koje su pretrpile stres i gubitak). Telefonskim savjetovanjima i volonterskim timovima na terenu, osigurati će se sustav podrške u kriznim situacijama. Utjecati će se na destigmatiziranje mentalnih bolesti. Članice Krugova i UIRV proći će niz edukacija iz upravljanja financijama, timovima, društv. poduzećem, digital. marketinga, savjetovanja, kako bi osnažili kapacitete za pružanje pravodobne i kontinuirane podrške korisnicima.</t>
  </si>
  <si>
    <t>UP.04.2.1.11.0213</t>
  </si>
  <si>
    <t>RISE with us</t>
  </si>
  <si>
    <t>Međunarodna komora mladih Zagreb</t>
  </si>
  <si>
    <t>Projekt RISE with us kroz primjenu metodologije Active Citizen Framework™, visok stupanj međuorganizacijske i međusektorske suradnje višestruko će utjecati na krajnje korisnike i zajednicu. Njegova snaga ogleda se u jačanju kompetencija 2 OCD educiranjem, panelima i volonterskim akcijama za društvo koje je spremno preuzeti inicijative u stanjima kriza. Razvojem online priručnika i javne baze podataka stvorit će se kvalitetni oblici podrške. Partnersko djelovanje, strukturirani menadžment volontera i inovativni alati doprinijet će održivosti inicijativa i kontinuiranoj podršci za zajednicu.</t>
  </si>
  <si>
    <t>UP.04.2.1.11.0215</t>
  </si>
  <si>
    <t>Jačanjem kapaciteta do društvenog i poslovnog uključivanja mladih u nepovoljnom položaju</t>
  </si>
  <si>
    <t>Tvornica umjetnosti</t>
  </si>
  <si>
    <t>Osnovni problem koji se adresira ovim projektom jesu problemi s provedbenim kapacitetima OCD-a, uzrokovani pandemijom Covid19 koja je onemogućila aktivan rad. Projektne aktivnosti obuhvaćaju edukacije članova Prijavitelja i Partnera na temu socijalnog uključivanja ranjivih skupina, radionice psihološke i savjetodavne pomoći, izradu online priručnika za ranjive skupine, edukacije o online poslovanju, volonterske aktivnosti te kreativne radionice za ranjivu skupinu. Aktivnosti doprinose jačanju kapaciteta i kompetencija OCD-a za rad u lokalnoj sredini, čime su ispunjeni ciljevi ovog Poziva.</t>
  </si>
  <si>
    <t>UP.04.2.1.11.0217</t>
  </si>
  <si>
    <t>Konstelacije zajednice</t>
  </si>
  <si>
    <t>Projekt “Konstelacije zajednice” koji u partnerstvu provode Bacači Sjenki, ALD Sisak i udruga Luč ima za cilj ojačati kapacitete organizacija civilnog društva (OCD) iz Sisačko moslavačke županije (SMŽ) za rad u zajednici kroz razvoj inovativnih alata i metode rada tijekom same krizne situacije, a zasnovan je na spoju umjetnosti, kreativnih metoda rada te poticanju i otkrivanju resursa i znanja ljudi sisačko-moslavačkog kraja.</t>
  </si>
  <si>
    <t>UP.04.2.1.11.0218</t>
  </si>
  <si>
    <t>Teška vremena traže digitalne mjere - jačanje kapaciteta Udruge Dugopolje aktivno radi</t>
  </si>
  <si>
    <t>Udruga Dugopolje aktivno radi</t>
  </si>
  <si>
    <t>Projektom će se izgraditi kapaciteti Udruge DAR za poboljšani odgovor na potrebe lokalne zajednice u situacijama krize te provedbu aktivnosti prilagođenih lokalnim potrebama čime se doprinosi razvoju civilnog društva općenito. Udruga DAR je korisnik koji djeluje u području socijalnog uključivanja, obrazovanja i cjeloživotno učenja, zajedno sa svojim partnerom. Provedba aktivnosti uključuje nova znanja, vještine i iskustva za udrugu te uvođenje procesa koji su novi za Udrugu, njihove korisnike i lokalnu zajednicu.</t>
  </si>
  <si>
    <t>UP.04.2.1.11.0220</t>
  </si>
  <si>
    <t>ZA-JEDNO-SVI</t>
  </si>
  <si>
    <t>Udruga invalida rada Zagreba</t>
  </si>
  <si>
    <t>Projekt ZA-JEDNO-SVI uključuje izgradnju kapaciteta udruga za digitalnu inkluziju i mapiranje potreba osoba s invaliditetom na području Zagreba, Zagrebačke županije i Petrinje. Projekt će uključiti planiranje i provedbu programa socijalizacije u prostorijama UIRZ i inkluzivnoj farmi Društva za socijalnu ekologiju Zeleno Zlato. Dio programa će se provoditi u fizičkim prostorima udruga, a dio će se prenositi putem interneta. Nacionalnim i međunarodnim umrežavanjem će se omogućiti razmjena dobrih praksi i planiranje novih inkluzivnih projekata sa srodnim organizacijama.</t>
  </si>
  <si>
    <t>UP.04.2.1.11.0222</t>
  </si>
  <si>
    <t>Jačanje kapaciteta udruga za pomoć djeci i mladima u kriznim situacijama</t>
  </si>
  <si>
    <t>Projekt „Jačanje kapaciteta udruga za pomoć djeci i mladima u kriznim situacijama” želi doprinijeti sustavnom rješavanju problema kroz koje u kriznim situacijama prolaze djeca i mladi te će kroz analize, edukacije, prijenose znanja i unaprjeđenje organizacijskih i volonterskih kapaciteta kreirati nove strateške odgovore uključenih udruga na probleme djece i mladih pogođenih krizom.</t>
  </si>
  <si>
    <t>UP.04.2.1.11.0223</t>
  </si>
  <si>
    <t>Pokaz-pravo</t>
  </si>
  <si>
    <t>Udruga za razvoj civilnog društva Bonsai</t>
  </si>
  <si>
    <t>Projekt POKAZ-PRAVO izgrađuje otpornost lokalnih zajednica u Dubrovačko-neretvanskoj županiji na krize kroz jačanje volonterstva. Cilj mu je izgraditi koordinirani, dobro organizirani i kapacitirani volonterski sustav kroz podizanje kapaciteta lokalnih OCD-ova za provođenje volonterskih programa, promoviranje modela vrednovanja utjecaja volonterstva te razvoj radijalnog model upravljanja kriznim volontiranjem u Dubrovniku. Projekt će izgraditi mrežu kapacitiranih OCD-ova koji mogu brzo i učinkovito mobilizirati resurse lokalne zajednice te koordinirano odgovoriti na krizne situacije.</t>
  </si>
  <si>
    <t>UP.04.2.1.11.0224</t>
  </si>
  <si>
    <t>Jačanje kapaciteta Ženskog odbojkaškog kluba ENNA Vukovar za odgovaranje na potrebe lokalne zajednice</t>
  </si>
  <si>
    <t>Ženski odbojkaški klub ENNA Vukovar</t>
  </si>
  <si>
    <t>Provedbom predmetnog projekta riješit će se problem nedostatnog znanja, vještina i alata potrebnih za pretvaranje ideja u konkretne akcije koji su prisutni kod prijavitelja ŽOK ENNA Vukovar te će postići specifični cilj projekta koji se odnosi na jačanje kapaciteta prijavitelja i drugih OCD-a aktivnih u lokalnoj zajednici za provedbu aktivnosti prilagođenih lokalnim problemima i vezanim uz dobro upravljanje te unapređenje kapaciteta istih za pružanje učinkovitog odgovora na potrebe lokalne zajednice u kriznim situacijama.</t>
  </si>
  <si>
    <t>UP.04.2.1.11.0228</t>
  </si>
  <si>
    <t>Pruži ruku - inovativna volontersko-humanitarna platforma</t>
  </si>
  <si>
    <t>Udruga Odgovorno društvo - za promicanje društveno-odgovornog ponašanja i socijalne inkluzije</t>
  </si>
  <si>
    <t>Pruži ruku je inovativna humanitarno-volonterska platforma koja pronalazi i osigurava donacije namijenjene organizacijama civilnog društva i lokalnoj zajednici od strane privatnog sektora s društveno-odgovornim poslovanjem. Kroz platformu Pruži ruku, lokalna zajednica dolazi u neposredan kontakt s volonterima te na sustavni i organizirani način mobilizira potrebne resurse te ih ravnomjerno raspodjeljuje do pojedinih kriznih područja. Platforma prikuplja i objedinjuje na jednom mjestu sve materijalne, financijske i ljudske resurse u svrhu zadovoljenja specifičnih potreba lokalne zajednice.</t>
  </si>
  <si>
    <t>UP.04.2.1.11.0230</t>
  </si>
  <si>
    <t>Oslonac - jačanje organizacijskih kapaciteta za pružanje stručne i volonterske psihosocijalne podrške u kriznim situacijama</t>
  </si>
  <si>
    <t>Jačanjem kapaciteta OCD-a u lokalnoj zajednici povećavati će dostupnost psiholoških i socijalnih usluga osobama u riziku te će se stvoriti dodatna vrijednost projekta edukacijom i uključivanjem volontera u provedbu aktivnosti.</t>
  </si>
  <si>
    <t>UP.04.2.1.11.0233</t>
  </si>
  <si>
    <t>Važnost psihofizičkog zdravlja za djelovanje u kriznim situacijama</t>
  </si>
  <si>
    <t>Projekt radi na izravnom jačanju kapaciteta OCD-a kroz treninge i edukacije kojima je cilj podizanje razine psihofizičkog zdravlja pojedinca koje je preduvjet za uspješno djelovanje u kriznim situacijama. Sve aktivnosti povećat će profesionalne kompetencije i stručna znanja uključenih dionika te služiti kao podrška stabilnom razvoju civilnog društva. Osim navedenog, poseban naglasak stavljen je na razvoj online volonterskog programa za pomoć ranjivim skupinama, te poticanje volonterstva u zajednici. Projekt iza sebe ostavlja inovativne digitalne alate dostupne na korištenje široj javnosti RH.</t>
  </si>
  <si>
    <t>UP.04.2.1.11.0234</t>
  </si>
  <si>
    <t>Osnažimo se za promjenu</t>
  </si>
  <si>
    <t>Centar za mir, nenasilje i ljudska prava - Osijek</t>
  </si>
  <si>
    <t>Zagrebačka, Osječko-baranjska, Sisačko-moslavačka</t>
  </si>
  <si>
    <t>Cilj projekta je doprinijeti jačanju kapaciteta OCDa iz lokalnih zajednica za provedbu aktivnosti i neposredan rad s ranjivim skupinama, te pružanja učinkovitog odgovora na potrebe lokalne zajednice u kriznim situacijama. Aktivnosti projekta obuhvaćaju zaposlenike i volontere lokalnih OCD-a i krajnje korisnike – djecu pripadnike romske nacionalne manjine i građane/ke s potresom pogođenog područja, a usmjerene su na pripremu i provedbu edukacija, poticanju volonterstva, te unaprjeđenje metoda rada s ranjivim skupinama.</t>
  </si>
  <si>
    <t>UP.04.2.1.11.0239</t>
  </si>
  <si>
    <t>#Ziherica - zajedno za zajednicu</t>
  </si>
  <si>
    <t>Članovi Matice i Udruge mobbing usvojit će nova znanja i vještine te osnažiti kapacitete OCD-a aktivnih u lokalnim sredinama. Usvajanjem te širenjem novih znanja o volontiranju u kriznim situacijama, kao i mentoriranju budućim volonterima unaprjeđuju se kapaciteti OCD-a, a kroz pružanje psihosocijalne i pravne pomoći doprinosi se rješavanju stvarnih lokalnih problema. Uvođenjem volonterskog sustava te istraživanjem na terenu jača se kapacitet OCD-a za provedbu aktivnosti prilagođenih lokalnim problemima.</t>
  </si>
  <si>
    <t>UP.04.2.1.11.0241</t>
  </si>
  <si>
    <t>Kultivator kao generator</t>
  </si>
  <si>
    <t>Udruga za medijsko promicanje kulture, baštine, tradicije i umjetnosti - Kultivator</t>
  </si>
  <si>
    <t>Projektom "Kultivator kao generator" želi se osigurati razvoj civilnog društva na području općine Nedelišće i Međimurske županije kroz unaprjeđenje prakse dobrog upravljanja. Ciljna skupina projekta je Udruga Kultivator, a krajnji korisnici su predstavnici organizacija civilnog društva. Ojačat će se kapaciteti članova Udruge Kultivator u području financijskog upravljanja i prikupljanja sredstava, dok će OCD-i ojačati kapacitete u aktivnostima promocije vidljivosti OCD-a i njihovih programa te izgradnji i održavanju kvalitetnih odnosa s medijima, građanima, članovima i institucijama.</t>
  </si>
  <si>
    <t>UP.04.2.1.11.0242</t>
  </si>
  <si>
    <t>Snažni u krizi</t>
  </si>
  <si>
    <t>Zagrebačka, Sisačko-moslavačka, Karlovačka, Virovitičko-podravska, Ličko-senjska</t>
  </si>
  <si>
    <t>Projekt se bavi jačanjem i unaprjeđenjem kapaciteta lokalnih organizacija civilnog društva s područja Karlovačke i Virovitičko-podravske županije te njihovoj učinkovitosti u radu u kriznim vremenima. Također, projekt doprinosi povećanju socijalne uključenosti i osnaživanju krajnje ciljne skupine - žrtava nasilja u obitelji i osoba pogođenih kriznom situacijom, kako je istaknuto kroz dva specifična cilja. Aktivnosti u projektu povećavaju učinkovitost odgovora na potrebe lokalne zajednice u kriznim situacijama te omogućuju još kvalitetniji rad ovih organizacija sa krajnjom ciljnom skupinom.</t>
  </si>
  <si>
    <t>UP.04.2.1.11.0243</t>
  </si>
  <si>
    <t>STEM u oblacima</t>
  </si>
  <si>
    <t>Kriza izazvana pandemijom COVID-19 promijenila je način na koji radimo, surađujemo, komuniciramo, planiramo i organiziramo svoje djelovanje, a u nekim momentima ga je i onemogućila. Projektom „STEM u oblacima“ ojačat ćemo kapacitete pet organizacija civilnog društva za provedbu online edukacija iz STEM područja, s naglaskom na djecu i mlade iz manjih sredina. Učinit ćemo to kroz edukaciju naših djelatnika, osmišljavanje volonterskog programa za rad s djecom i mladima u online okruženju te izradom i provedbom online edukativnih programa iz STEM područja.</t>
  </si>
  <si>
    <t>UP.04.2.1.11.0244</t>
  </si>
  <si>
    <t>Mehanizam strukturiranog dijaloga – osnaživanje OCD-ova na području Istarske županije</t>
  </si>
  <si>
    <t>Projekt "Mehanizam strukturiranog dijaloga – osnaživanje OCD-ova na području Istarske županije" ima za cilj jačati kapacitete uudruga Institut Pula i Čarobnjakov šešir na području Istarske županije za provedbu aktivnosti prilagođenih lokalnim problemima, za neposredan rad na područjima zapošljavanje i socijalno uključivanje na lokalnoj razini te za pružanje učinkovitog odgovora na potrebe lokalne zajednice u kriznim situacijama. Partnersko djelovanje, strukturirani menadžment volontera i inovativni alati doprinijet će održivosti inicijativa i kontinuiranoj podršci za zajednicu.</t>
  </si>
  <si>
    <t>UP.04.2.1.11.0245</t>
  </si>
  <si>
    <t>Snaga lokalne zajednice</t>
  </si>
  <si>
    <t>Projekt SNAGA LOKALNE ZAJEDNICE za cilj ima ojačati kapacitete 3 organizacije civilnog društva s područja Nove Gradiške za provedbu aktivnosti u lokalnoj zajednici i neposredan rad s korisnicima u okviru 4 prioritetne osi ESF-a</t>
  </si>
  <si>
    <t>UP.04.2.1.11.0248</t>
  </si>
  <si>
    <t>Jačanje kapaciteta OCD-a kod upravljanja kriznih situacija i etičnog poslovanja</t>
  </si>
  <si>
    <t>Udruga "Nikola Tesla - Genij za budućnost"</t>
  </si>
  <si>
    <t>Projektom "Jačanje kapaciteta OCD-a kod upravljanja kriznih situacija i etičnog poslovanja" na osnovi suradnje Udruga te suradničke institucije Transparency International Hrvatska doprinijeti će se jačanju kohezije zajednice, izgradnji društvenog kapitala, te gospodarski napredak na lokalnoj razini kroz radionice, konferencije te dodjelu nagrade za etično poslovanje. Na projektu će sudjelovati predstavnici Udruga, predstavnik Transparency Internationala Hrvatska, 10 predavača na radionicama, više od 180 sudionika na radionicama.</t>
  </si>
  <si>
    <t>UP.04.2.1.11.0254</t>
  </si>
  <si>
    <t>Jednake mogućnosti</t>
  </si>
  <si>
    <t>GENERACIJA.hr - Udruga za promicanje medijske kulture, međugeneracijske solidarnosti i zaštite prava mladih, obitelji i umirovljenika</t>
  </si>
  <si>
    <t>Projekt 'Jednake mogućnosti' uključit će edukaciju najmanje 7 novinara, tj. medijskih djelatnika koji će objaviti najmanje 70 medijskih objava u svrhu dizanja svijesti javnosti o problemima (ne)uključenosti osoba s oštećenjem vida - slijepih i slabovidnih osoba u hrvatsko društvo, kao i u svijet tržišta rada, edukacije, kulture i zabave. Projekt će osnažiti organizacije civilnog društva kroz edukaciju i dodatne mogućnosti samoobrazovanja i pristupa kulturnim sadržajima, te njihovom jačanju samopouzdanja i radnih sposobnosti i (re)integraciji u društvo.</t>
  </si>
  <si>
    <t>UP.04.2.1.11.0255</t>
  </si>
  <si>
    <t>Ljudi za ljude</t>
  </si>
  <si>
    <t>Informativno dokumentacijski centar Banije i Korduna</t>
  </si>
  <si>
    <t>Projektom „Ljudi za ljude“ partnerske udruge „IDC Banije i Korduna“ i „Pozor! - Projekti i obrazovanje za održivi razvoj“ će osnažiti svoje kapacitete, unaprijediti volonterske programe te prilagoditi rad uvjetima u kriznim situacija kao što su potres i pandemija koronavirus COVID-19. Projektom će se nabaviti oprema te izraditi i provesti volonterski program pružanja humanitarne i ostale pomoći osobama stradalima u potresima i osobama koje su socijalno isključene zbog pandemije COVID-19.</t>
  </si>
  <si>
    <t>UP.04.2.1.11.0256</t>
  </si>
  <si>
    <t>Pokrenimo i ohrabrimo potrebite</t>
  </si>
  <si>
    <t>Srpska pravoslavna crkva u Hrvatskoj, eparhija zagrebačko-ljubljanska, crkvena općina Zagreb</t>
  </si>
  <si>
    <t>Projektom „Pokrenimo i ohrabrimo potrebite“ nositelj projekta Srpska pravoslavna crkva i partner SPD Privrednik ojačati će svoje kapacitete organiziranjem izobrazbe predstavnika u području financijskog upravljanja i prikupljanja sredstava te zakonodavnog okvira za djelovanje. Provesti će se izobrazba za jačanje i unaprjeđenje kapaciteta zaposlenika i volontera i to za neposredan rad u području zapošljavanja, socijalnog uključivanja i obrazovanja. Jačanjem kapaciteta prijavitelja i partnera osigurat će se pružanje učinkovitog odgovora na potrebe lokalne zajednice, posebno u kriznim situacijama.</t>
  </si>
  <si>
    <t>UP.04.2.1.11.0259</t>
  </si>
  <si>
    <t>Zajednica za budućnost</t>
  </si>
  <si>
    <t>Udruga Vestigium</t>
  </si>
  <si>
    <t>Projektom će se ojačati stručni kapaciteti dvije organizacije civilnog društva, potaknut će se održivost postojećih i razvoj novih programa socijalnog uključivanja i dobrog upravljanja, povećat će se kvaliteta i broj usluga temeljenih na potrebama lokalne zajednice, posebno za trajanja pandemije Covida-19 i posljedica potresa.</t>
  </si>
  <si>
    <t>UP.04.2.1.11.0261</t>
  </si>
  <si>
    <t>LAMPSI - Podrška lokalnoj zajednici</t>
  </si>
  <si>
    <t>Udruga hrvatske policije branitelja Pakraca i Lipika</t>
  </si>
  <si>
    <t>Projekt ''LAMPSI - Podrška lokalnoj zajednici'' omogućava stjecanje znanja i vještina za trajni boljitak rada udruge,prilagođavanje aktivnosti kriznim situacijama,oplemenjivanje zajednice adekvatnim reagiranjem na njene potrebe te je ovaj projekt polazište za jačanje kapaciteta udruge koja u svojoj maloj zajednici može učiniti velike korake s ciljem podrške svojim članovima,ali i zajednice u cjelini.</t>
  </si>
  <si>
    <t>UP.04.2.1.11.0264</t>
  </si>
  <si>
    <t>Odgovor na krizu – osnaži lokalno! (OKOL)</t>
  </si>
  <si>
    <t>Institut za društveno odgovorno poslovanje</t>
  </si>
  <si>
    <t>3 partnera imaju jednaki cilj – osnaživanje kapaciteta projektnog konzorcija kako bi se doprinijelo koordiniranom pristupu u rješavanju problema prouzrokovanih novonastalom situacijom (pandemija koronavirusa i potresi). OCD igraju važnu ulogu u adresiranju novonastale krize, kao akteri društva koji su u redovitom kontaktu sa lokalnom zajednicom unutar koje djeluju. Kako bi takav doprinos se uspješno nastavio potrebne su 3 ključne stavke – osnaživanje kapaciteta setom novih znanja i vještina, financijska održivost i razvoj programa korporativnog volontiranja „Naš grad“.</t>
  </si>
  <si>
    <t>UP.04.2.1.11.0268</t>
  </si>
  <si>
    <t>Tradicija u sadašnjosti</t>
  </si>
  <si>
    <t>Zajednica hrvatskih kulturno umjetničkih udruga Općine Klinča Sela</t>
  </si>
  <si>
    <t>Projektom se razvijaju kvalitetne kulturno umjetničke aktivnosti u ruralnoj zajednici Klinča Sela, a koje imaju potencijal za ublažavanje negativnih posljedica pandemije i potresa. Tijekom projekta će se uključiti 10 predstavnika prijavitelja i partnera koji će povećati kapacitete za razvoj projekta, te kvalitetniji rad sa svojim korisnicima te će se uključiti 80 odraslih, djece i mladih u kulturno umjetničke aktivnosti (ples, pjevanje i sviranje, izrada tradicijskih suvenira, volonterstvo.</t>
  </si>
  <si>
    <t>UP.04.2.1.11.0271</t>
  </si>
  <si>
    <t>Binaropedia</t>
  </si>
  <si>
    <t>DrONe</t>
  </si>
  <si>
    <t>Partnerstvo ima cilj jačati kapacitete OCD-a na lokalnoj razini za digitalni rad u kriznim situacijama putem prebacivanja društvenih usluga u online format i kapacitiranje digitalni rad. Naglasak je na procesu, koji će rezultirati alatima za digitalizaciju dostupnim nakon završetka projekta. Osim partnerstva, ciljane skupine su OCD-i koji će novim kompetencijama unaprijediti dostupnost društvenih usluga građanima, posebno ranjivim skupinama: mladi, mladi u ruralnim područjima, žene žrtve nasilja.</t>
  </si>
  <si>
    <t>UP.04.2.1.11.0275</t>
  </si>
  <si>
    <t>VolontirAJMO zajedno kroz krizne situacije</t>
  </si>
  <si>
    <t>Projekt doprinosi osnaživanju kapaciteta organizacija civilnoga društva s područja grada Zaboka, grada Pregrade i grada Donje Stubice kroz provedbu edukativnih aktivnosti, izradu smjernica za efikasno i odgovorno djelovanje prilikom kriznih situacija, provedbu demonstracija i vježbi odgovarajućeg reagiranja na krizne situacije, te volonterskih i građanskih akcija. Aktivnosti omogućuju povezivanje i razvoj međusektorske suradnje između udruga za mlade, Gradskih društava Crvenih križeva, dobrovoljnih vatrogasnih društava, Lokalne akcijske grupe i jedinice lokalne samouprave.</t>
  </si>
  <si>
    <t>UP.04.2.1.11.0276</t>
  </si>
  <si>
    <t>Jačanje kapaciteta Udruge Maštara za odgovaranje na potrebe lokalne zajednice</t>
  </si>
  <si>
    <t>Udruga Maštara</t>
  </si>
  <si>
    <t>Jačanjem kapaciteta dvaju OCD-ova za odgovaranje na potrebe dviju zajednica, neposrednim radom na područjima dobrog upravljanja i socijalnog uključivanja koja se financiraju kroz ESF i pružanjem učinkovitog odgovora na potrebe lokalnih zajednica u kriznim situacijama edukacijom iz pružanja prve pomoći, osiguravanjem boravka za djecu uslijed straha od potresa te pokretanjem online psih. savjetovanja, projekt doprinosi smanjenju nejednake razvijenosti OCD-ova po regijama i pridonosi razvoju civilnoga društva koje osigurava ujednačen regionalni društvenoekonomski rast i demokratski razvoj RH.</t>
  </si>
  <si>
    <t>UP.04.2.1.11.0278</t>
  </si>
  <si>
    <t>Pravo na dom i mirna reintegracija Hrvatskog Podunavlja</t>
  </si>
  <si>
    <t>Zajednica povratnika Osječko-baranjske županije</t>
  </si>
  <si>
    <t>Zajednica povratnika želi u narednom razdoblju sudjelovati u stvaranju uvjeta za zaustavljanje iseljavanja iz ranije okupiranih prostora Osječko-baranjske županije, stvoriti uvjete za zapošljavanja s pristojnim primanjima te poticati povratak onih ljudi koji su zbog nedostatka radnih mjesta napustili Hrvatsku. Dugoročno, to bi jamčilo opstanak u tim područjima i daljnje jačanje svekolikih kapaciteta jedinica lokalne samouprave i njihovu učinkovitost u dobrom upravljanju zbog povratka mladih obrazovanih ljudi - kadrova koji kronično nedostaju u ratom stradalim područjima OBŽ-a.</t>
  </si>
  <si>
    <t>UP.04.2.1.11.0279</t>
  </si>
  <si>
    <t>PROAKTA - Proaktivno djelovanje OCD-a u skladu s potrebama lokalne zajednice</t>
  </si>
  <si>
    <t>ADOPTA - Udruga za potporu posvajanju</t>
  </si>
  <si>
    <t>Varaždinska, Vukovarsko-srijemska, Grad Zagreb, Primorsko-goranska, Splitsko-dalmatinska</t>
  </si>
  <si>
    <t>„PROAKTA - Proaktivno djelovanje OCD-a u skladu s potrebama lokalne zajednice“ je projekt usmjeren na unapređenje kompetencija i digitalnih alata OCD-a, u svrhu povećanja financijske i programske održivosti, prilagodbe metodologije usluga za krajnje korisnike online provedbi, izgradnje ljudskih i tehničkih resursa za prevenciju rizika i upravljanje kriznim situacijama. ADOPTA s pet partnerskih udruga, kroz projekt osigurava uvjete za širenje stečenih znanja i resursa na komplementarne OCD-e u čitavoj RH te potiče razvoj specifičnih kompetencija za rad s ciljanim skupinama krajnjih korisnika.</t>
  </si>
  <si>
    <t>UP.04.2.1.11.0280</t>
  </si>
  <si>
    <t>Jačanje kapaciteta udruge AKOSIS te razvoj atletike osoba s invaliditetom</t>
  </si>
  <si>
    <t>Atletski klub osoba s invaliditetom Samobor</t>
  </si>
  <si>
    <t>Projekt "Jačanje kapaciteta udruge AKOSIS te razvoj atletike osoba s invaliditetom" uključuje edukaciju vodstva prijavitelja i partnera iz područja upravljanja udrugom, financiranja i project managmenta. Mappingom volontera za senzibilizaciju javnosti i za rad sa osobama s invaliditetom dobiti ćemo educirane, motivirane i sposobne trenere na lokalnoj razini, a građanskom akcijom dobiti ćemo snažnu podršku šire javnosti za održivi rast i razvoj atletike za osobe s invaliditetom.</t>
  </si>
  <si>
    <t>UP.04.2.1.11.0285</t>
  </si>
  <si>
    <t>OCD kao odgovor na krizu</t>
  </si>
  <si>
    <t>Projektom „OCD kao odgovor na krize“ kroz provedbu aktivnosti mapiranja, edukacijama upravljanja kapacitetima OCD-a u krizama, jačanjem volonterizma, tečajem zaštite i sigurnosti, praktičnom zajedničkom vježbom, on line priručnikom za ponašanje u kriznoj situaciji, umrežavanjem te osiguravanjem preduvjeta za korištenje sredstava iz različitih izvora financiranja ojačati će se i unaprijediti OCD sa područja Bukovice i Kotara za izgradnju vlastitih kapaciteta za suočavanje s kriznom situacijom čime će se razviti inovativni model odgovora na krize na području Ravnih Kotara i Bukovice.</t>
  </si>
  <si>
    <t>UP.04.2.1.11.0288</t>
  </si>
  <si>
    <t>Digitalna volonterska zajednica</t>
  </si>
  <si>
    <t>Startup - udruga za poticanje i razvoj IT sektora Splita i regije</t>
  </si>
  <si>
    <t>Projekt "Digitalna volonterska zajednca" je PILOT program digitalizacije i digitalne transformacije OCD-ova u području organizacije i upravljanja volonterskim aktivnostima. Cilj projekta je mapirati poslovne procese i razviti nove digitalne alate za organizaciju volonterskih aktivnosti te razviti i provesti niz edukacijskih programa koji bi podržalo transformaciju OCD-ova kao modernih digitalnih organizacija.</t>
  </si>
  <si>
    <t>UP.04.2.1.11.0289</t>
  </si>
  <si>
    <t>OCD kao odgovor na potrebe lokalne zajednice</t>
  </si>
  <si>
    <t>Opći cilj projekta je osigurati razvoj civilnog društva u Osječko-baranjskoj županiji sa svrhom povećanja društveno – ekonomskog rasta u RH. Specifični cilj 1 je jačanje predstavnika lokalnih OCD-a koji se bave osobama s invaliditetom kako bi mogli dati učinkovitiji odgovor na njihove potrebe. Specifični cilj 2 je jačanje tih istih OCD-a za uspješno djelovanje i u kriznim situacijama korištenjem digitalne tehnologije.</t>
  </si>
  <si>
    <t>UP.04.2.1.11.0290</t>
  </si>
  <si>
    <t>ŠUTNJA NIJE ZLATO - knjigom i razgovorom do rješenja</t>
  </si>
  <si>
    <t>Udruga učeničkih domova Republike Hrvatske</t>
  </si>
  <si>
    <t>Projekt "ŠUTNJA NIJE ZLATO - knjigom i razgovorom do rješenja" pokreću Udruga učeničkih domova RH, Udruga POZOR! i POU DR. ANTE STARČEVIĆ Gospić, s ciljem osnaživanja kapaciteta za poslovanje u kriznim uvjetima, te razvijanja volonterskih programa pomoći i podrške tinejdžerima u prevladavanju stresa uzrokovanog pandemijom, potresima i drugim izazovima odrastanja. Prema potrebama lokalne zajednice izradit će se i provesti 3 nova volonterska programa "Nije lako biti tinejdžer"; "Pandemija, škola, obitelj i ja" i "Potres na stres" na području Zagreba, Ličko–senjske i Sisačko–moslavačke županije.</t>
  </si>
  <si>
    <t>UP.04.2.1.11.0291</t>
  </si>
  <si>
    <t>Moć znanja - zalog budućnosti Latica</t>
  </si>
  <si>
    <t>Projekt "Moć znanja - zalog budućnosti Latica" bavi se izazovima jačanja organizacija civilnog društva kako bi se kroz snažne organizacije i inovativne modele djelovanja pružio učinkovit odgovor na potrebe osoba s intelektualnim poteškoćama, posebice u vrijeme krize i time poboljšala njihova kvaliteta života.</t>
  </si>
  <si>
    <t>UP.04.2.1.11.0295</t>
  </si>
  <si>
    <t>Budimo spremni</t>
  </si>
  <si>
    <t>Projekt "Budimo spremni" rezultirati će sa dva ojačana OCD-a koja će sustavno i kvalitetno nastaviti provoditi edukaciju građanstva te kroz projekt osnažiti još dodatnih 25 lokalnih OCD-a za djelovanje u kriznim i izvanrednim situacijama. Također će u sklopu aktivnosti ojačati volonterstvo i povećati uključenost građana za rješavanje problema na lokalnim razinama.</t>
  </si>
  <si>
    <t>UP.04.2.1.11.0297</t>
  </si>
  <si>
    <t>Jači od stresa</t>
  </si>
  <si>
    <t>Udruga „Park božanske energije“</t>
  </si>
  <si>
    <t>Provedbom projekta “Jači od stresa“ povećat će se kvaliteta socijalnih usluga za odrasle i djecu u kriznim situacijama. Svrha projekta je doprinijeti razvoju civilnog društva u RH kroz unapređenje kapaciteta 2 OCD-a. Svrha projekta će se realizirati kroz edukacije volontera i zaposlenika prijavitelja i partnera te razvojem novih programa. Ciljne skupine projekta su 2 OCD-a koji promiču fizičko i mentalno zdravlje.</t>
  </si>
  <si>
    <t>UP.04.2.1.11.0301</t>
  </si>
  <si>
    <t>Dnevne aktivnosti za radost (DAR) - osnaživanje roditelja djece s teškoćama u nošenju s COVID-19 krizom</t>
  </si>
  <si>
    <t>Altruizam</t>
  </si>
  <si>
    <t>Projekt SOCIJALNO UKLJUČUJE i OBRAZUJE više od 540 roditelja djece s teškoćama, povezujući ih s 10 volontera na korištenju online programa samopomoći za nošenje s COVID-19 krizom. Program se temelji na znanstveno dokazanom i u Hrvatskoj INOVATIVNOM UN-ovom konceptu i inicijativi "Action for Happiness" i bit će dostupan za svih 30.000 roditelja učenika s posebnim potrebama u RH koje ćemo promocijom na društvenim mrežama informirat o njegovim koristima i pozvati u online zajednicu DAR. Udruga će projektom ojačati kapacitete za rad na socijalnom uključivanju i obrazovanju.</t>
  </si>
  <si>
    <t>UP.04.2.1.11.0302</t>
  </si>
  <si>
    <t>FORTES - F.acilitacija, O.rganizacija, R.acionalizacija, T.ehnologija, E.konomičnost i S.uradnja</t>
  </si>
  <si>
    <t>Boćarski klub osoba s invaliditetom "Nada" Grada Požege i Požeško-slavonske županije</t>
  </si>
  <si>
    <t>Boćarski klub osoba s invaliditetom "Nada" grada Požege i PSŽ zajedno sa svojim partnerima kroz raznovrsne edukacije i radionice želi jačati kapacitete tri civilne organizacije za kvalitetno provođenje projekata, sudjelovanje u natječajima, upravljanje volonterima, te upravljanje zaposlenicima i korisnicima u kriznim situacijama u cilju stvaranja administrativne, tehničke i provedbene stabilnosti udruga za rad s marginaliziranim skupinama i pružanje socijalnih usluga u zajednici.</t>
  </si>
  <si>
    <t>UP.04.2.1.11.0303</t>
  </si>
  <si>
    <t>U(z)druge</t>
  </si>
  <si>
    <t>Centar za poduku i savjetovanje Lumos</t>
  </si>
  <si>
    <t>U(Z)DRUGE rješava probleme s kojima se manje i slabije kapacitirane udruge nose u svom svakodnevnom poslovanju kao i nošenju s kriznim situacijama u lokalnoj zajednici. Cilj projekta je da tim koji čine dvije udruge s bogatim iskustvom u različitim područjima djelovanja i korištenja sredstava iz ESF transferira svoja znanja i vještine na manje iskusne, koje će kroz projektne aktivnosti postati organiziranije i učinkovitije u odgovaranju na potrebe krajnjih korisnika. Širokom lepezom aktivnosti i edukacija istovremeno djelujemo na jačanje različitih znanja i vještina za sve sudionike projekta.</t>
  </si>
  <si>
    <t>UP.04.2.1.11.0306</t>
  </si>
  <si>
    <t>Jačajući sebe, bolji smo za druge</t>
  </si>
  <si>
    <t>Cilj projekta je jačanje kapaciteta udruge za održivi nastavak rada i odgovaranja na potrebe krajnjih korisnika, starijih, bolesnih, osamljenih i socijalno isključenih osoba te povećanje vidljivosti udruge u javnosti s ciljem privlačenja novih volontera i jačanja postojećih volonterskih kapaciteta. Kao rezultat projekta bit će unaprjeđeni kapaciteti udruge za održivi nastavak rada s potrebitim skupinama u lokalnoj zajednici. Projekt u trajanju od 18 mjeseci provodi udruga "Amadea" u partnerstvu s Gradom Đakovo na području Osječko-baranjske županije.</t>
  </si>
  <si>
    <t>UP.04.2.1.11.0307</t>
  </si>
  <si>
    <t>Ready2Respond - poboljšanje pripreme i odgovora na krize</t>
  </si>
  <si>
    <t>Projektne aktivnosti doprinose jačanju kapaciteta GDCK Čakovec, Varaždin i Koprivnica za reagiranje u hitnim slučajevima i kriznim situacijama, u vidu njihovog pohađanja edukacija koje se odnose na pravilno i pravodobno rješavanje kriznih situacija te upravljanje istima. Zaposlenici tri GDCK i 20 volontera iz istih, pohađat će spomenute edukacije kako bi ojačali svoja znanja i vještine te uspješno pružili pomoć i podršku onima koji su pogođeni katastrofama te se nalaze u kriznim situacijama.</t>
  </si>
  <si>
    <t>UP.04.2.1.11.0310</t>
  </si>
  <si>
    <t>Znanjem do zdravlja</t>
  </si>
  <si>
    <t>Sisačko-moslavačka, Koprivničko-križevačka, Grad Zagreb</t>
  </si>
  <si>
    <t>Kroz projekt "Znanjem do zdravlja" radimo na edukaciji organizacija civilnog društva koje rade s onkološkim bolesnicima kako bismo ojačali njihove kapacitete za podršku onkološkim bolesnicima, što je osobito važno u kriznim vremenima kao što su ova. Jačat ćemo kapacitete organizacija iz triju lokalnih zajednica na četiri razine: osnaživanje njihovih zagovaračkih kapaciteta, kroz jačanje i sistematizaciju njihove volonterske mreže te kroz jačanje njihovih stručnih kapaciteta za odgovaranje na potrebe onkoloških bolesnika.</t>
  </si>
  <si>
    <t>UP.04.2.1.11.0315</t>
  </si>
  <si>
    <t>Novljanske mažuretkinje</t>
  </si>
  <si>
    <t>Ovim projektom želi se doprinijeti razvoju OCD-a koje aktivno djeluju na području Novske za provedbu aktivnosti prilagođenih lokalnim potrebama osiguravanjem uvjeta za njihovu izgradnju i jačanje vlastitih kapaciteta te za potrebe djelovanja u kriznim situacijama. Provedbom ovog projekta i ulaganjem u jačanje kapaciteta OCD koje djeluju u manjim lokalnim zajednicama povećat će se njihovo djelovanje i pomoć lokalnom stanovništvu u kriznim situacijama za ublažavanje posljedica istih.</t>
  </si>
  <si>
    <t>UP.04.2.1.11.0320</t>
  </si>
  <si>
    <t>Jaka udruga - sretna zajednica</t>
  </si>
  <si>
    <t>Udruga "Dobar dan"</t>
  </si>
  <si>
    <t>Jaka udruga - Sretna zajednica je jednogodišnji projekt u kojem će se provesti mapiranje potreba, umrežiti volontere, osnovati 5 volonterskih programa, provesti inovativni volonterski program banke vremena u 3 županije Sisačko-moslavačkoj, Karlovačkoj i Gradu Zagrebu te kroz stručne edukacije ojačati kapacitete 6 zaposlenika i 10 volontera iz 5 OCD-a za provedbu projektnih aktivnosti i snažniju participaciju u rješavanju potreba lokalnih zajednica u kriznim situacijama, socijalnog uključivanja, obrazovanja, zapošljavanja i dobrog upravljanja.</t>
  </si>
  <si>
    <t>UP.04.2.1.11.0322</t>
  </si>
  <si>
    <t>POMOZI - Podrška i oblikovanje modaliteta odgovora na zajedničke izazove</t>
  </si>
  <si>
    <t>Hrvatski Crveni križ, Društvo Crvenog križa Osječko-baranjske županije</t>
  </si>
  <si>
    <t>POMOZI - Podrška i oblikovanje modaliteta odgovora na zajedničke izazove projekt je koji Društvo Crvenog križa OBŽ provodi u partnerstvu sa 7 organizacija civilnog društva - šest gradskih društava Crvenog križa (GDCK) (Beli Manastir, Donji Miholjac, Đakovo, Našice, Osijek i Valpovo) te Općinskim društvom Crvenog križa (ODCK) Darda te Osječko-baranjskom županijom kao JLS s ciljem osnaživanja kapaciteta društava Crvenog križa s područja Osječko-baranjske županije za pomoć zajednici i pružanje kvalitetnog odgovora na krizne situacije.</t>
  </si>
  <si>
    <t>UP.04.2.1.11.0323</t>
  </si>
  <si>
    <t>postCOVID hipoterapija</t>
  </si>
  <si>
    <t>Konjogojska udruga Petrijevci</t>
  </si>
  <si>
    <t>Svrha projekta je ojačati kapacitete tri udruge u svrhu stjecanja znanja i vještina s pomoću kojih će se pomoći marginaliziranim skupinama u svladavanju postCOVID depresije i ponovnom uključivanju u život lokalne zajednice uz pomoć hipoterapije, a uz to će udruge se osposobiti za slične ili istovjetne projekte u budućnosti, vratiti se "normalnom" životu i opremiti potrebitom opremom. Vrijednost projekta iznosi 499.650,00 HRK.</t>
  </si>
  <si>
    <t>UP.04.2.1.11.0324</t>
  </si>
  <si>
    <t>Akademija liderstva za organizacije civilnog društva</t>
  </si>
  <si>
    <t>Profesionalna mreža žena i muškaraca Hrvatske, Udruga za promicanje izvrsnosti u profesionalnom djelovanju žena i muškaraca</t>
  </si>
  <si>
    <t>"Akademija liderstva organizacija civilnog društva" ima za cilj ojačati liderstvo u OCD-ovima, kako bi oni što uspješnije ostvarivali svoju organizacijsku viziju i misiju. Projekt će mapirati potrebe OCD-a te će sukladno smjernicama razviti i provesti program osposobljavanja za razvoj liderskih vještina upotpunjen sa individualiziranim mentorstvom i coachingom. Dodatno, organizirat će se i pilot radionica razvijanja liderskog potencijala djece u osnovnoj školi.</t>
  </si>
  <si>
    <t>UP.04.2.1.11.0325</t>
  </si>
  <si>
    <t>Jačanjem udruge za sindrom Down do osnažene zajednice</t>
  </si>
  <si>
    <t>Udruga za sindrom Down - Zagreb</t>
  </si>
  <si>
    <t>Zagrebačka, Grad Zagreb, Zadarska</t>
  </si>
  <si>
    <t>Projektom ''Jačanjem udruge za sindrom Down (SD) do osnažene zajednice'' osnažit će se kapaciteti za bolje funkcioniranje udruga za sindrom Down te će imati pozitivne učinke na krajnje korisnike - djecu sa SD. Navedeno će se ostvariti kroz izobrazbe djelatnica za neposredan rad u području obrazovanja djece sa SD te kroz unaprjeđenje načina pružanja usluga, kao i financiranje inovativnih pristupa uslugama koristeći digitalne materijale i uvodeći tranzicijski plan u rad udruge.</t>
  </si>
  <si>
    <t>UP.04.2.1.11.0327</t>
  </si>
  <si>
    <t>Digitalna edukacija</t>
  </si>
  <si>
    <t>Jadranska aero-svemirska asocijacija</t>
  </si>
  <si>
    <t>Projektom Digitalna edukacija educirati će se članovi udruga A3, Igra znanja i HZTK za provođenje aktivnosti izrade i korištenja edukacijskih materijala za odgovor na krizne situacije. Razvit će se mehanizmi međugeneracijske solidarnosti i učenja starijih uz pomoć mlađih u području IKTa. Trajno će ostati dostupni digitalni edukacijski materijali. U projektu će se organizirati i razvoj strategija i inovativnih alata za upravljanje kriznim situacijama za Sisačko-moslavačku županiju u području digitalnih satelitskih podataka.</t>
  </si>
  <si>
    <t>UP.04.2.1.11.0329</t>
  </si>
  <si>
    <t>CUKAR 5.0</t>
  </si>
  <si>
    <t>Udruga djece oboljele od dijabetesa i njihovih roditelja "Cukrići" - Zadar</t>
  </si>
  <si>
    <t>Projekt CUKAR 5.0 doprinosi razvoju i jačanju kapaciteta lokalnih OCD-a za provedbu aktivnosti prilagođenih lokalnim potrebama u području socijalnog uključivanja s naglaskom na djelovanje u kriznim situacijama. Provedbom projektnih aktivnosti jačanja lokalnih organizacija civilnoga društva doprinijeti će se unapređenju kvalitete života građana na lokalnim razinama, jačanju kohezije zajednice i njenom razvoju te umrežavanju i inovacijama u rješavanju problema. Projekt doprinosi podizanju svijesti i znanja građana o dijabetesu.</t>
  </si>
  <si>
    <t>UP.04.2.1.11.0330</t>
  </si>
  <si>
    <t>Karika koja nedostaje!</t>
  </si>
  <si>
    <t>Udruga romskog prijateljstva Luna</t>
  </si>
  <si>
    <t>Projektom Karika koja nedostaje! unapređuju se kapaciteti udruge Luna kroz partnerstvo s Sportskim učilištem PESG za rad na područjima uključivanja, obrazovanja i dobrog upravljanja prilagođenih lokalnim potrebama te unapređenju kapaciteti koji će učinkovito odgovoriti na potrebe Belog Manastiga i okolice u kriznim situacijama. Kroz 14 mjeseci će se provesti 2 edukacije prilagođene OCD-ima na kojima će unaprijediti znanja, provesti će se 2 lokalne inicijative te razviti i provesti 2 inovativne radionice u kojima će sudjelovati odrasli Romi i djeca izložena stresu u kriznim situacijama.</t>
  </si>
  <si>
    <t>UP.04.2.1.11.0332</t>
  </si>
  <si>
    <t>Mladi za Krapje</t>
  </si>
  <si>
    <t>Udruga mladih "Krapje"</t>
  </si>
  <si>
    <t>Udruga mladih "Krapje" kao nositelj, u partnerstvu s Udrugom mladih Novska i Javnom ustanovom Park prirode Lonjsko polje, ovim projektnim prijedlogom nastoji ojačati kapacitete OCD-a kroz niz aktivnosti u području financijskog upravljanja, osiguravanja sredstava za rad, volonterstva, fleksibilnog poslovanja i društvenog poduzetništva u kriznim situacijama. Predviđeno trajanje projekta je 18 mjeseci.</t>
  </si>
  <si>
    <t>UP.04.2.1.11.0333</t>
  </si>
  <si>
    <t>Izgradnja kapaciteta za Zeleni europski plan po mjeri lokalne zajednice</t>
  </si>
  <si>
    <t>Centar za prevenciju otpada od hrane - CEPOH</t>
  </si>
  <si>
    <t>Projekt će poboljšati doniranje hrane u kriznim situacijama i unaprijediti krizno komuniciranje. O obje teme partneri će na radionicama izraditi priručnike koje će distribuirati drugim OCD-ovima i javno objaviti. Za OCD-ove će se organizirati webinari na iste teme. Projektom će se prenijeti znanje i vještine između OCD-ova i ojačati njihovi kapaciteti za provedbu aktivnosti prilagođenih lokalnim problemima te unaprijediti za pružanje učinkovitog odgovora na potrebe lokalne zajednice u krizama.</t>
  </si>
  <si>
    <t>UP.04.2.1.11.0334</t>
  </si>
  <si>
    <t>Multisportskim obrazovanjem do zdravijeg društva i poslovne konkurentnosti</t>
  </si>
  <si>
    <t>Društvo športske rekreacije Šestine</t>
  </si>
  <si>
    <t>Grad Zagreb, Zadarska</t>
  </si>
  <si>
    <t>Provedbom projekta “Multisportskim obrazovanjem do zdravijeg društva i poslovne konkurentnosti“ povećat će se kapaciteti 4 OCD-a iz područja rekreativnih sportova. Svrha projekta je doprinijeti razvoju civilnog društva u RH kroz unapređenje kapaciteta 4 OCD-a. Svrha projekta i specifični ciljevi će se realizirati kroz razvoj novog programa za obuku u rekreativnim sportovima, kroz edukacije volontera za rad s krajnjim korisnicima u kriznim situacijama uz pomoć digitalne tehnologije te poticanje volonterstva putem organizacije volonterskih programa. Ciljne skupine projekta: 4 OCD-a.</t>
  </si>
  <si>
    <t>UP.04.2.1.11.0335</t>
  </si>
  <si>
    <t>Inkluzivna mreža - jači smo zajedno</t>
  </si>
  <si>
    <t>Sisačko-moslavačka, Bjelovarsko-bilogorska, Požeško-slavonska, Brodsko-posavska, Osječko-baranjska, Grad Zagreb, Šibensko-kninska</t>
  </si>
  <si>
    <t>Predloženim projektom se uspostavlja inkluzivna mreža OCD-a na području 7 županija (s mogućnošću daljnjeg širenja) koja, spajanjem novostečenih znanja i vještina s iskustvom života u lokalnoj zajednici, ojačava kapacitete OCD-a za dobro upravljanje i postizanje većeg stupnja odgovornosti prema okruženju i zajednici u kojoj djeluju.</t>
  </si>
  <si>
    <t>UP.04.2.1.11.0337</t>
  </si>
  <si>
    <t>VolonterIKS 2021</t>
  </si>
  <si>
    <t>VolonterIKS 2021 usmjeren je na jačanje partnerskih organizacija u znanju i ostalim resursima kako bi na adekvatan i siguran način djelovale u kriznim situacijama te učinkovito adresirale potrebe i probleme lokalne zajednice. Ulaganjem u svoje kapacitete žele osigurati kontinuirani razvoj kako bi svojim djelovanjem doprinijeli ujednačenom regionalnom društveno-ekonomskom rastu i demokratskom razvoju RH (opći cilj). Projekt neposredno utječe i uključuje međusobnu suradnju i partnerstvo između OCD-a, JLS-a, civilne zaštite, mlade školarce, mlade nezaposlene i lokalno stanovništvo SMŽ.</t>
  </si>
  <si>
    <t>UP.04.2.1.11.0338</t>
  </si>
  <si>
    <t>JAKOB - Jačanje kompetencija za obrazovanje</t>
  </si>
  <si>
    <t>Hrvatski institut za razvoj obrazovanja</t>
  </si>
  <si>
    <t>Projekt 'JAKOB – jačanje kompetencija za obrazovanje' provodi udruga Hrvatski institut za razvoj obrazovanja u suradnji s partnerskom udrugom Perspektiva. Cilj projekta je jačanje kapaciteta udruga u području organiziranja volonterskih aktivnosti i pripreme i provedbe EU projekata. Provest će se 270 sati edukacija za jačanje digitalnih kompetencija 70 mladih (12-15 godina) i 30 odraslih osoba. U provedbi projekta sudjeluje 5 članova projektnog tima i 10 volontera koji će razvijati svoje kompetencije za provedbu programa u području obrazovanja koji odgovaraju na potrebe lokalne zajednice.</t>
  </si>
  <si>
    <t>UP.04.2.1.11.0342</t>
  </si>
  <si>
    <t>Braniteljski centar za društveni razvoj</t>
  </si>
  <si>
    <t>Jačanjem kapaciteta OCD-a će se omogućiti bolje pružanje usluga krajnjim korisnicima kroz programe pružanja psihosocijalne podrške, obrazovanja, zapošljavanja i socijalnog uključivanja. Stjecanjem novih znanja u području savladavanja posljedica PTSP-a i socijalnog poduzetništva, će se omogućiti poboljšanje kvalitete života braniteljske /stradalničke populacije, ranjivih skupina, osoba starije dobi, u nepovoljnom položaju, te osoba s invaliditetom kroz stvaranje uvjeta za otvaranje novih radnih mjesta. Program obuhvaća oko 60 korisnika s područja VSŽ.</t>
  </si>
  <si>
    <t>UP.04.2.1.11.0345</t>
  </si>
  <si>
    <t>Pogled prema naprijed</t>
  </si>
  <si>
    <t>Udruga umirovljenika Grada Knina</t>
  </si>
  <si>
    <t>Udruge svojim radom kontinuirano podržavaju svoje članove u učenju i razvoju kako bi svojim znanjima bili temelj razvoja društva. Obrazovanjem i sudjelovanjem ojačat će se provedbena struktura, a sudjelovanje u radionicama omogućit će stjecanje novih znanja kako bi svojim radom mogli doprinijeti društveno-ekonomskom rastu zajednice. Stečena znanja će moći primijeniti u različitim segmentima življenja. Volonteri udruga svojim znanjima i vještinama doprinijet će kvalitetnoj provedbi radionica te će biti podrška u realizaciji cjelokupnog projekta.</t>
  </si>
  <si>
    <t>UP.04.2.1.11.0346</t>
  </si>
  <si>
    <t>Zajedno za zajednicu</t>
  </si>
  <si>
    <t>Projektom Zajedno za zajednicu osnažiti ćemo kapacitete aktivnih OCD-a, kako bi u budućnosti provodili aktivnosti prilagođene potrebama zajednice i time osigurali razvoj civilnog društva, ekonomski rast i demokratski razvoj. Postiže se veća otpornost malih i srednje velikih OCD-a na buduće krize, djeluje se na jačanje njihovih kapaciteta za postizanje veće diferenciranosti izvora financiranja, te se unaprjeđuju kompetencije zaposlenika, volontera i članova OCD-a za volontiranje. Potiče se i snažnija suradnja civilnog i javnog sektora u izgradnji veće otpornosti zajednice na krizne situacije.</t>
  </si>
  <si>
    <t>UP.04.2.1.11.0351</t>
  </si>
  <si>
    <t>B.Ready – Snažne udruge za otpornu zajednicu</t>
  </si>
  <si>
    <t>Ekološka udruga Zrmanja</t>
  </si>
  <si>
    <t>Projektom B.Ready postiže se veća otpornost malih i srednje velikih OCD-a u Zadarskoj županiji na buduće krize, djeluje se na jačanje njihovih kapaciteta za postizanje veće diferenciranosti izvora financiranja te se unaprjeđuju kompetencije zaposlenika, volontera i članova OCD-a za volontiranje i online organizaciju volontiranja, kao i njihove kompetencije za transfer poslovanja na online modalitet. Potiče se i snažnija suradnja civilnog i javnog sektora u izgradnji veće otpornosti zajednice na krizne situacije.</t>
  </si>
  <si>
    <t>UP.04.2.1.11.0353</t>
  </si>
  <si>
    <t>Osposobljavanjem OCD-a do bolje i ljepše zajednice</t>
  </si>
  <si>
    <t>Provedbom predloženog projekta omogućit će se jačanje kapaciteta lokalnih OCD-a kroz sudjelovanje na formalnim izobrazbama na polju financijskog upravljanja i procesa javne nabave. Također, provedbom neformalnih edukacija o volonterstvu i volonterskih akcija/programa omogućit će se jačanje volonterske scene u lokalnoj zajednici.</t>
  </si>
  <si>
    <t>UP.04.2.1.11.0354</t>
  </si>
  <si>
    <t>Digiceda- abeceda digitalne pismenosti i zapošljivosti</t>
  </si>
  <si>
    <t>Hrvatska udruga društava za tržišno komuniciranje - HURA!</t>
  </si>
  <si>
    <t>Jačanje kapaciteta organizacija civilnog društva kao ciljnih skupina u području financijskog upravljanja i neposrednog rada (digitalni marketing, psihološka otpornost i prevencija ovisnosti, prikupljanje sredstava za društveno korisne akcije, rad sa skupinama u nepovoljnijem položaju), s posebnim naglaskom na jačanje kapaciteta lokalnih OCD-a s područja Sisačko-moslavačke županije educiranjem u području rada u digitalnom okruženju. Provedba programa digitalne pismenosti i prevencije digitalne ovisnosti za djecu starijeg osnovnoškolskog i srednjoškolskog uzrasta, studente i nezaposlene.</t>
  </si>
  <si>
    <t>UP.04.2.1.11.0355</t>
  </si>
  <si>
    <t>Znakuj i ti</t>
  </si>
  <si>
    <t>Zagrebačka, Grad Zagreb, Splitsko-dalmatinska</t>
  </si>
  <si>
    <t>Osnovni cilj projekta je implementirati održivi sustavni model jačanja operativnih kapaciteta organizacija koje su primarno i jedine vezane za gluhoslijepe građane RH. Implementacijom provedenih mjera biti će osigurana kontinuirana održivost kvalitetnih mjera jačanja znanja i mogućnosti osoba koje su zadužene za pružanje socijalnih usluga gluhoslijepim građanima RH.</t>
  </si>
  <si>
    <t>UP.04.2.1.11.0357</t>
  </si>
  <si>
    <t>OCD kao pokretač promjena u lokalnoj zajednici</t>
  </si>
  <si>
    <t>Cilj projekta „OCD kao pokretač promjena u lokalnoj zajednici“ je kroz edukacije i volonterske akcije ojačati kapacitete osoba ovlaštenih za zastupanje i zaposlenika prijaviteljske i partnerskih organizacija. Na taj način osnažit će se i razviti civilno društvo za odgovor na probleme s područja Brodsko-posavske županije, učinkovito rješavanje kriznih situacija i za neposredan rad na područjima koja se financiraju kroz ESF.</t>
  </si>
  <si>
    <t>UP.04.2.1.11.0359</t>
  </si>
  <si>
    <t>Zagrebačka, Sisačko-moslavačka, Karvovačka</t>
  </si>
  <si>
    <t>Projektom "Zajedno jači" u trajanju od 12 mjeseci ojačati će se kapacitet Udruge, povećati socijalna uključenost i unaprijediti kvaliteta života OSI na području Karlovačke, Zagrebačke i Sisačko-moslavačke županije kroz edukacije, savjetovanja, osiguravanje kontinuiranog rada ureda te zapošljavanje voditeljice projekta , administratora i psihologa.</t>
  </si>
  <si>
    <t>UP.04.2.1.11.0360</t>
  </si>
  <si>
    <t>Jačanje kapaciteta organizacija u Ličko-senjskoj županiji za suzbijanje nasilja nad ženama</t>
  </si>
  <si>
    <t>Udruga žena NIT Korenica</t>
  </si>
  <si>
    <t>Projekt je usmjeren na jačanje kapaciteta organizacija civilnog društva u Ličko-senjskoj županiji, kao važnih aktera demokratskog društva, za socijalno uključivanje marginaliziranih skupina, zagovarački rad i unapređivanje javne svijesti, online djelovanje u suzbijanju nasilja nad ženama te menadžment volontera. Također, cilj je ojačati kapacitete partnerskih organizacija putem mentorskog programa za učinkovit odgovor kao poslodavca u kriznim situacijama odnosno za online poslovanje i organiziranje rada na daljinu.</t>
  </si>
  <si>
    <t>UP.04.2.1.11.0362</t>
  </si>
  <si>
    <t>MI za zajednicu</t>
  </si>
  <si>
    <t>"MI" Udruga roditelja djece i osoba s poteškoćama u razvoju</t>
  </si>
  <si>
    <t>Projekt "MI za zajednicu" će svojim projektnim partnerstvom i provedenim aktivnostima dovesti do jačanja kapaciteta organizacije civilnog društva (Udruge "MI"), boljem i kvalitetnijem radu Udruge, aktivnijem sudjelovanjem Udruge u životu zajednice, što će utjecati na efikasnije društvo, veće zadovoljstvo i kvalitetu života i efikasniju zajednicu.</t>
  </si>
  <si>
    <t>UP.04.2.1.11.0373</t>
  </si>
  <si>
    <t>KRUG - krizne reakcije udruženih građana Lipovljana</t>
  </si>
  <si>
    <t>Kulturno umjetničko društvo "Lipa" Lipovljani</t>
  </si>
  <si>
    <t>KUD Lipa, KPD Ukrajinaca Karpati i Češke beseda općine Lipovljani ovim projektom će, kroz sudjelovanje u inovativnim edukacijama i radionicama, ojačati svoje kapacitete i povećati spremnost na djelovanje u kriznim situacijama na dobrobit cijele lokalne zajednice. Trajanje projekta je 18 mjeseci.</t>
  </si>
  <si>
    <t>UP.04.2.1.11.0375</t>
  </si>
  <si>
    <t>POMOZIMO ZAJEDNO</t>
  </si>
  <si>
    <t>Pomozimo zajedno - braniteljima i članovima njihovih obitelji na području potresom pogođene Sisačko-moslavačke županije. Projekt je usmjeren jačanju kapaciteta OCD na području SMŽ da mogu i u kriznoj situaciji odgovoriti na potrebe branitelja, članova njihovih obitelji i lokalne zajednice, te im omogućiti psiho-socijalnu, materijalnu, duhovnu i ljudsku podršku.</t>
  </si>
  <si>
    <t>UP.04.2.1.11.0377</t>
  </si>
  <si>
    <t>Antistresne radionice "Vjeruj u sebe"</t>
  </si>
  <si>
    <t>Udruga Hrvatska kuća "Materina priča"</t>
  </si>
  <si>
    <t>Projektom "Vjeruj u sebe" udruga Hrvatska Kuća, u partnerstvu s udrugom R.O.D.A., organizirat će brojne kreativne art radionice i promotivne aktivnosti te izraditi priručnik i video snimke, a u svrhu povećanja vlastitih kapaciteta za daljnje educiranje krajnjih korisnika – ranjivih skupina s ciljem lakše integracije u društvu.</t>
  </si>
  <si>
    <t>UP.04.2.1.11.0378</t>
  </si>
  <si>
    <t>Jačanje kapaciteta hrvatskih branitelja oboljelih od PTSP-a</t>
  </si>
  <si>
    <t>Udruga hrvatskih branitelja oboljelih od posttraumatskog stresnog poremećaja Splitsko-dalmatinske županije</t>
  </si>
  <si>
    <t>Projekt doprinosi jačanju kapaciteta prijavitelja i partnera kroz edukacije za upravljanje OCD-om na području financija i prikupljanja sredstava, te omogućuje provedbu aktivnosti prilagođenih lokalnim potrebama. U krizi nastaloj zbog epidemije korona virusom projektnim aktivnostima zajednički pomažu i organiziraju psihosocijalnu potporu korisnicima - hrv. braniteljima oboljelim od PTSP-a, koji imaju bitno umanjene mogućnosti za samostalnu prilagodbu novonastalim okolnostima.</t>
  </si>
  <si>
    <t>UP.04.2.1.11.0384</t>
  </si>
  <si>
    <t>IMPETU-Centar za podršku razvoja civilnog društva Pakrac”</t>
  </si>
  <si>
    <t>Udruga roditelja djece i osoba s posebnim potrebama gradova Pakraca i Lipika "Latica"</t>
  </si>
  <si>
    <t>Realizacija projekta i provedba aktivnosti doprinosi razvoju civilnog društva kroz jačanje kapaciteta za provedbu aktivnosti na lokalnoj razini, za neposredan rad na područjima zapošljavanja, obrazovanja, socijalnog uključivanja i dobrog upravljanja te unaprjeđenje kapaciteta za poslovanje u kriznim situacijama. Trajanje projekta je 12 mjeseci.</t>
  </si>
  <si>
    <t>UP.04.2.1.11.0389</t>
  </si>
  <si>
    <t>MORE Mreža online razmjene i edukacije</t>
  </si>
  <si>
    <t>Projekt "MORE Mreža online razmjene i edukacije" provode udruge Institut za STEM edukaciju i afterschool programe, Gradionica i Srce za Volosko, u cilju jačanja vlastitih kapaciteta za provedbu aktivnosti prilagođenih lokalnim problemima, neposredan rad u području socijalnog uključivanja i obrazovanja, te pružanje učinkovitog odgovora na potrebe lokalne zajednice u kriznim situacijama. U okviru projekta kreirat će se i inovativni online alati za razmjenu informacija, edukaciju i koordinaciju volonterskih aktivnosti.</t>
  </si>
  <si>
    <t>UP.04.2.1.11.0393</t>
  </si>
  <si>
    <t>Češka beseda Prekopakra</t>
  </si>
  <si>
    <t>Udruga ČBP (nositelj) i KUD Seljačka sloga Prekopakra (partner) ovim će projektom ojačati vlastite kapacitete za rad na području sela Prekopakre te okolnih naselja kao cjeline koja spada u ruralno i nerazvijeno područje kako bi se osigurao ujednačen društveno-ekonomski razvoj u RH. Razviti će se javna svijest o dobrobiti volonterstva. Mladi će steći prva profesionalna iskustva,samopoštovanje,nova znanja i socijalne vještine,mogućnosti utjecanja na društvene promjene. Cilj je stvaranje potencijalnog okruženja za razvoj i jačanje kapaciteta udruga te uključivanje mladih u rad udruga ČBP i KUD-a.</t>
  </si>
  <si>
    <t>UP.04.2.1.11.0396</t>
  </si>
  <si>
    <t>GDCK Samobor odgovara na sve izazove</t>
  </si>
  <si>
    <t>Aktivnosti u sklopu projekta usmjerene su na jačanje kapaciteta partnerskih organizacija za pripremu i odgovor na krizne situacije kroz obuku i stjecanje praktičnog znanja i vještina. Stečeno će se primijeniti u lokalnoj zajednici kroz osmišljen i proveden volonterski program i provedbu građanskih akcija "Činim pravu stvar".</t>
  </si>
  <si>
    <t>UP.04.2.1.11.0399</t>
  </si>
  <si>
    <t>Nauči me, osnaži me, vodi me!</t>
  </si>
  <si>
    <t>Udruga roditelja ZAJEDNICA SUSRET - Zagreb</t>
  </si>
  <si>
    <t>Opći cilj projekta je doprinijeti razvoju i održivosti civilnog društva s ciljem društveno-ekonomskog i demokratskog razvoja RH. Specifični cilj projekta je ojačati kapacitete Udruge roditelja Zajednica susret Zagreb i Humanitarne organizacije "Zajednica susret" za potrebe lokalne zajednice i prilagodba novim metodama rada uslijed kriznih situacija.</t>
  </si>
  <si>
    <t>UP.04.2.1.11.0400</t>
  </si>
  <si>
    <t>Pouči me!</t>
  </si>
  <si>
    <t>Udruga za obrazovanje Roma - "UZOR"</t>
  </si>
  <si>
    <t>Međimurska, Grad Zagreb, Zadarska</t>
  </si>
  <si>
    <t>Projektom se povećavaju kapaciteti OCD-ova kroz formiranje trajnog partnerstva sa znanstveno-obrazovnim institucijama s ciljem pomoći u učenju djece u nepovoljnom položaju (nacionalne manjine, djeca u sustavu udomiteljstva). OCD-ovi povećavaju svoje kompetencije za povlačenje EU sredstava i za socijalno uključivanje. Izradom i pilotiranjem volonterskog programa prijavitelj i partneri stječu upravljačke, provedbene i praktične vještine koji podižu kapacitete za buduće volonterske aktivnosti.</t>
  </si>
  <si>
    <t>UP.04.2.1.11.0401</t>
  </si>
  <si>
    <t>Ojačajmo Civilno Društvo</t>
  </si>
  <si>
    <t>Centar za inkluzivne radne aktivnosti</t>
  </si>
  <si>
    <t>Projektom se jačaju kapaciteti zaposlenika OCD-a u 7 županija za neposredan rad u području socijalnog uključivanja i jačanja radnih potencijala OIT, kroz stjecanje znanja i vještina zaposlenika za uvođenje inovativnih usluga i programa. U Gradu Zagrebu, mapiranjem potreba OIT u kriznim situacijama i usluga te objavom dobivenih rezultatima jačaju se kapaciteti zaposlenika OCD-a za pružanje učinkovitog odgovora na potrebe OIT u budućim kriznim situacijama, a CIRA izobrazbom zaposlenika i izradom digitalnog alata za podršku OIT, jača svoje kapacitete za rad s krajnim korisnicima OIT.</t>
  </si>
  <si>
    <t>UP.04.2.1.11.0405</t>
  </si>
  <si>
    <t>U dobroj FORMI – ciljano jačanje kapaciteta organizacije za provedbu kvalitetnih aktivnosti usmjerenih na socijalno uključivanje</t>
  </si>
  <si>
    <t>U sklopu projekta „U dobroj Formi“ kroz 18 mjeseci udruga će osnažiti vlastite kapacitete, unaprijediti svoj rad te usluge koje nudimo te biti u mogućnosti pomoći i podržati druge koji se trenutno osjećaju demotivirano kroz uključivanje u fizičke aktivnosti. Aktivnosti će se provoditi u online obliku te „uživo“. Provedbom aktivnosti doći će do poboljšanja psiho-fizičkog stanja osoba koje se uključe u projekt.</t>
  </si>
  <si>
    <t>UP.04.2.1.11.0407</t>
  </si>
  <si>
    <t>Povezani u doba korone</t>
  </si>
  <si>
    <t>Projekt "Povezani u doba korone" provode udruge Matice umirovljenika Trnje, Matica umirovljenika Pešćenica i POZOR! sa svrhom jačanja svojih kapaciteta kako bi mogli odgovoriti na izazove rada u uvjetima pandemije te pružiti umirovljenicima pomoć i podršku u prevladavanju straha i apatije uzrokovane pandemijom i potresima. Provest će se 3 edukacije vezane uz jačanje rada i djelovanja udruga, ojačat će se vještine volontera za rad sa osobama starije životne dobi te razviti i provesti 3 radionice/akcije sa svrhom povećanja kvalitete života umirovljenika u kriznim i stresnim situacijama.</t>
  </si>
  <si>
    <t>UP.04.2.1.11.0410</t>
  </si>
  <si>
    <t>Jačanje kapaciteta OCD-a radi rješavanje problema ranjivih skupina na lokalnom nivou</t>
  </si>
  <si>
    <t>Konjički klub Samarica - Udruga za aktivnosti i terapiju pomoću konja</t>
  </si>
  <si>
    <t>Projekt jača kapacitete OCD-a za provedbu aktivnosti koji rješavaju probleme ranjivih skupina na lokalnom nivou, povećanju kapaciteta za djelovanje u kriznim situacijama. Projekt omogućava nabavku opreme, organiziranje rada na daljinu što sve rezultira pružanjem učinkovitog odgovora na potrebe lokalne zajednice s naglaskom na krizne situacije.</t>
  </si>
  <si>
    <t>UP.04.2.1.11.0411</t>
  </si>
  <si>
    <t>ZAKLON, Zaštita od krize u lokalnim zajednicama</t>
  </si>
  <si>
    <t>Lokalna akcijska grupa "More 249"</t>
  </si>
  <si>
    <t>Na području LAG-a i ŠKŽ nedovoljna je uključenost građana u volonterizam i djelovanje u zajednici, a lokalne samouprave u rad udruga što za posljedicu ima nedovoljnu prepoznatljivost rada udruga kao važnog faktora u razvoju zajednice. Ovim projektom žele se ojačati kapaciteti udruga na području održivog razvoja i dobrog upravljanja s naglaskom na krizne situacije. Ciljna skupina su lokalne udruge koje će ojačati kapacitete i svojim radom doprinijeti prepoznatljivosti u lokalnoj zajednici.</t>
  </si>
  <si>
    <t>UP.04.2.1.11.0412</t>
  </si>
  <si>
    <t>Ojačaj me da jačam druge!</t>
  </si>
  <si>
    <t>Međunarodna mreža poslovnih žena</t>
  </si>
  <si>
    <t>Projektom Ojačaj me da jačam druge! jačaju se kapaciteti udruge MPŽ MREŽA za rad u kriznim uvjetima kako bi osigurali vlastitu održivost i pružili učinkovitu podršku drugim OCD-ovima, razvijali volonterstvo i suradnju s poduzetnicima u uvjetima krize. Kroz 15 mjeseci će se djelatnici proći edukaciju osobnog razvoja te će se izraditi i provesti 5 različitih edukacija te dvije lokalne inicijative za jačanje znanja i vještina članova udruge i volontera te poduzetnika.</t>
  </si>
  <si>
    <t>UP.04.2.1.11.0413</t>
  </si>
  <si>
    <t>Boravak u Frendofonu - jačanje kapaciteta udruge za pružanje usluge dnevnog boravka djece s poteškoćama u razvoju</t>
  </si>
  <si>
    <t>Udruga za inkluziju i promicanje kvalitete življenja djece i mladih s teškoćama Frendofon</t>
  </si>
  <si>
    <t>Kako bi se ojačali kapaciteti udruga Frendofon i Carpe Diem za provedbu aktivnosti inkluzije djece s teškoćama u razvoju u Karlovcu, u okviru projekta provest će se niz edukacija iz područja prikupljanja sredstava, menadžmenta volontera te rada s djecom s teškoćama u razvoju. Nakon što se izgrade kapaciteti obje udruge, u okviru projekta pokrenut će se inovativna usluga dnevnog boravka za djecu s teškoćama u razvoju u Karlovcu.</t>
  </si>
  <si>
    <t>UP.04.2.1.11.0415</t>
  </si>
  <si>
    <t>KASom u budućnost</t>
  </si>
  <si>
    <t>Projekt „KASom u budućnost“ provodit će se 16 mjeseci u partnerstvu s Udrugom OSIT Sisak u Sisku. U aktivnostima projekta ojačat će se kapaciteti lokalnih organizacija civilnog društava te će se poboljšati odgovor na potencijalne krizne situacije kroz specijalizirane edukacije i nabavu opreme. Osim toga, u projektu će se udruga educirati o zakonodavnom okviru, unaprjeđivati javnu svijest o osobama s invaliditetom te izraditi digitalni priručnik za samopomoć.</t>
  </si>
  <si>
    <t>UP.04.2.1.11.0417</t>
  </si>
  <si>
    <t>Zajedno u krizi</t>
  </si>
  <si>
    <t>Projekt "Zajedno u krizi" usmjeren je jačanju kapaciteta udruga za učinkovito djelovanje i jačanju kapaciteta lokalne zajednice za samopomoć i samoorganiziranje u kriznim situacijama. Aktivnosti projekta će osigurati razvoj kompetencija zaposlenika i članova Udruge MoSt, Savjetovališta Lanterna i predstavnika Grada Splita te izradu smjernica za postupanje i organiziranje pomoći u kriznim situacijama i osposobljavanje školskih volonterskih timova za krizno volontiranje.</t>
  </si>
  <si>
    <t>UP.04.2.1.11.0418</t>
  </si>
  <si>
    <t>Zajedno za Kutinu!</t>
  </si>
  <si>
    <t>Glavni problem lokalnih organizacija su neredoviti i/ili mali prihodi. Potrebno je osigurati uvjete OCD-a za izgradnju vlastitih kapaciteta za upravljanje, financiranje, volonterstvo te suočavanje s kriznim situacijama. Projektom će se razviti inovativni alati, mehanizmi i dokumenti za podizanje razine usluga od općeg interesa te kvaliteta življenja građana u lokalnoj zajednici.</t>
  </si>
  <si>
    <t>UP.04.2.1.11.0421</t>
  </si>
  <si>
    <t>SALIKS - Spasilačka akcija u Legradu i kreativno stvaranje</t>
  </si>
  <si>
    <t>Dobrovoljno vatrogasno društvo Legrad</t>
  </si>
  <si>
    <t>Specifični ciljevi projekta SALIKS su jačati kapacitete OCD-a aktivnih na području općine Legrad u Koprivničko-križevačkoj županiji za provedbu aktivnosti prilagođenih lokalnim problemima, jačati kapacitete OCD-a za neposredan rad na područjima koja se financiraju kroz ESF na razini općine Legrad i unaprijediti kapacitete organizacija civilnoga društva za pružanje učinkovitog odgovora na potrebe općine Legrad u kriznim situacijama. Prijavitelj projekta je DVD Legrad, dok su partneri KUD „Zrin“ Legrad i Općina Legrad.</t>
  </si>
  <si>
    <t>UP.04.2.1.11.0422</t>
  </si>
  <si>
    <t>Agilna otpornost zajednica</t>
  </si>
  <si>
    <t>Hrvatska permakultura</t>
  </si>
  <si>
    <t>Zagrebačka, Grad Zagreb, Varaždinska, Koprivničko-križevačka, Požeško-slavonska, Primorsko-goranska, Šibensko-kninska, Splitsko-dalmatinska</t>
  </si>
  <si>
    <t>Projektom “Agilna otpornost zajednica” 4 udruge jačaju svoje kapacitete za agilan razvoj i pružanje programa u lokalnim zajednicama usmjerenima na razvoj lokalne otpornosti na krize, te svoje iskustvo prenose na druge OCD-e i neformalne inicijative građana u drugim krajevima. Agilan pristup je inkrementalan i iterativan. Koristimo više metoda i evaluacijom u svakom koraku pronalazimo što u određenoj zajednici funkcionira najbolje. Kroz projekt decentraliziramo znanje i stvaramo mrežu kvalitetnih lokalnih praktičara i edukatora, budućih mentora građanskih akcija u lokalnim zajednicama.</t>
  </si>
  <si>
    <t>UP.04.2.1.11.0424</t>
  </si>
  <si>
    <t>IKT Cloud-io</t>
  </si>
  <si>
    <t>Udruga turističkih vodiča "Međimurski vodiči"</t>
  </si>
  <si>
    <t>Projektom se povećavaju kapaciteti 4 OCD-a s područja turizma, zaštite okoliša i socijalne djelatnosti. Suradnja s obrazovnom ustanovom, utječe na povećanje kapaciteta u područjima financijskog upravljanja, korištenju nužnih IT alata i komunikaciji s osjetljivim skupinama. Uvođenjem CRM/DMS/Cloud sustava unaprijediti će se poslovanje OCD-a korištenjem novih IKT rješenja. Kroz 2 nova volonterska programa partneri će steći upravljačke vještine koji podižu kapacitete za buduće volonterske akcije.</t>
  </si>
  <si>
    <t>UP.04.2.1.11.0425</t>
  </si>
  <si>
    <t>Tu sam za tebe!</t>
  </si>
  <si>
    <t>Udruga za suzbijanje zloupotreba droga i pomoći obitelji ovisnika "Nada"</t>
  </si>
  <si>
    <t>Projekt TU SAM ZA TEBE ima za cilj provedbom edukacija, programa podrške i motivacije, savjetovanjem, izradom priručnika te organizacijom volonterskih aktivnosti postići ujednačen razvoj civilnog društva i ojačati kapacitete OCD-a za provedbu aktivnosti prilagođenih lokalnim potrebama s naglaskom na djelovanje u kriznim situacijama i području socijalnog uključivanja, osnažiti svijest građana o problemima ovisnika, a krajnjim korisnicima osigurati bolju kvalitetu života.</t>
  </si>
  <si>
    <t>UP.04.2.1.11.0429</t>
  </si>
  <si>
    <t>Rješavanje lokalnih problema kroz jačanje kapaciteta OCD-a radi ujednačenog regionalnog društveno-ekonomskog rasta i demokratskog razvoja zajednice</t>
  </si>
  <si>
    <t>Projekt podiže kapacitete lokalnih OCD-a i drugih dionika radi održivosti njihovih programa s naglaskom za neposredan rad na područjima koja se financiraju kroz Europski socijalni fond (zapošljavanje, obrazovanje, socijalno uključivanje, dobro upravljanje) na lokalnoj razini. Prilagođavaju se djelovanju u kriznim situacijama kako bi doprinijeli učinkovitom rješavanju problema ranjivih skupina u lokalnim zajednicama.</t>
  </si>
  <si>
    <t>UP.04.2.1.11.0431</t>
  </si>
  <si>
    <t>ZAJEDNO - razvoj vođen zajednicom</t>
  </si>
  <si>
    <t>Provedbom projektnih aktivnosti omogućavaju se programi za zaposlenike i volontere Hrvatskog crvenog križa - Gradskog društva Crvenog križa Zagreb koji su usmjereni na jačanje kapaciteta organizacije i volonterskog sustava u svrhu mogućnosti pružanja adekvatnih odgovora na potrebe zajednice u kriznim situacijama. Projektom se mapiraju potrebe lokalne zajednice i kroz implementiranje inovativnih modela rada unaprjeđuje sustav volonterstva i pružanja socijalnih usluga na razini organizacije.</t>
  </si>
  <si>
    <t>UP.04.2.1.11.0433</t>
  </si>
  <si>
    <t>Nauči, Uoči, Reagiraj</t>
  </si>
  <si>
    <t>Društvo Naša djeca Vinkovci</t>
  </si>
  <si>
    <t>Provedbom projekta ojačat će se kapaciteti organizacija civilnoga društva na području grada Vinkovaca i povećati kompetencije za njihov rad putem njihove izobrazbe i stvaranja socijalnog dijaloga između lokalne vlasti i samih OCD-a, a kako bi pružili učinkoviti odgovor na uočene potrebe lokalne zajednice, posebice u kriznoj situaciji uzrokovanoj COVID-19 virusom.</t>
  </si>
  <si>
    <t>UP.04.2.1.11.0438</t>
  </si>
  <si>
    <t>Ambulanta SPARK: solidarnost, participacija, kokreacija</t>
  </si>
  <si>
    <t>Udruga za razvoj društvene odgovornosti, očuvanja tradicije i poboljšanja uvjeta života na otocima "ODRŽIVI OTOK"</t>
  </si>
  <si>
    <t>Riječ Ambulanta dolazi od lat. Ambulare što znači šetati, biti mobilan. U vremenu globalne zdravstvene, ekonomske i ekološke krize, organizacije civilnog društva otoka Hvara koriste ovaj projekt kao polazišnu točku jačanja kapaciteta za solidarno, uključivo i kreativno djelovanje prema prepoznavanju i koordiniranom odgovoru na najhitnije potrebe lokalne zajednice.</t>
  </si>
  <si>
    <t>UP.04.2.1.11.0440</t>
  </si>
  <si>
    <t>Budi REkreativan</t>
  </si>
  <si>
    <t>Karate klub Šibenik 1066</t>
  </si>
  <si>
    <t>Projektom ''Budi REkreativan'' osigurat će se usavršavanje 8 osoba (zaposlenici i volonteri nositelja i partnera) na temu volontiranja, 8 osoba na temu socijalnog uključivanja osoba s invaliditetom, radionica o volontiranju, a jedna osoba će se osposobiti za knjigovodstvo. Projekt će putem „Info kampanja o zdravom načinu života kroz sport“ doprinijeti jačanju svijesti o dobrobiti sporta za zdrav tjelesni i psihički razvoj djece i mladih.</t>
  </si>
  <si>
    <t>UP.04.2.1.11.0441</t>
  </si>
  <si>
    <t>Važni i snažni</t>
  </si>
  <si>
    <t>Cilj projekta "Važni i snažni" je potaknuti kreiranje mehanizma za konzultiranje i uključivanje osnaženih OCD-a u Sisku u upravljanje kriznim situacijama, uz vođenje kampanje educiranja javnosti o ponašanju u kriznim situacijama. Projekt će omogućiti ciljnoj skupini od barem 7 OCD s područja Siska stjecanje znanja i vještina za održiviji razvoj te razvoj upravljačkih, zagovaračkih kapaciteta i razvoj kapaciteta za upravljanje kriznim situacijama potičući ih na unapređenje suradnje s drugim relevantnim 5 lokalnim akterima.</t>
  </si>
  <si>
    <t>UP.04.2.1.11.0447</t>
  </si>
  <si>
    <t>SPAS (Sigurnost – podrška - asistencija – samopouzdanje)</t>
  </si>
  <si>
    <t>Udruga za zaštitu i promicanje prava ljudi treće životne dobi</t>
  </si>
  <si>
    <t>Projekt SPAS (Sigurnost – podrška - asistencija –samopouzdanje) usmjeren je na ranjivu skupinu, ljudi starije životne dobi koji su smješteni/zatvoreni u domove za starije osobe, ali i one koji žive u samačkim staračkim domaćinstvima u ruralnom području nerazvijene Sisačko – moslavačke županije, pružajući im pomoć kroz susrete podrške, edukacije i razonode, a sve u svrhu prevencije u doba pandemije COVID-19 i privikavanja na život u novo-normalnim situacijama kao i posljedica nedavnog potresa.</t>
  </si>
  <si>
    <t>UP.04.2.1.11.0453</t>
  </si>
  <si>
    <t>Pametna udruga - pokretač promjena u zajednici</t>
  </si>
  <si>
    <t>Udruga za skrb autističnih osoba</t>
  </si>
  <si>
    <t>Udruga za skrb autističnih osoba Rijeka, u suradnji sa partnerima Udrugom za sindrom Down - Rijeka 21 i Centrom za rehabilitaciju Rijeka, aktivno je radila na projektu u svrhu pronalaženja najboljih rješenja za zajednicu koja uključuje osobe s PSA i Down sy. i njihove obitelji. Projektom su predviđene aktivnosti kao što su edukacija članova Udruge, psihosocijalna podrška obiteljima osoba s invaliditetom (Down sy. i PSA), edukacija i uključivanje rada volontera, izrada alata za samopomoć, podrška ranjivim skupinama i radionice socijalnog uključivanja.</t>
  </si>
  <si>
    <t>UP.04.2.1.11.0459</t>
  </si>
  <si>
    <t>Jačanje kapaciteta OCD-a za djelovanje u kriznim situacijama</t>
  </si>
  <si>
    <t>Provedbom projektnih aktivnosti omogućavaju se programi za zaposlenike i članove HUHIV-a i SZOD-a koji su usmjereni na jačanje kapaciteta organizacija, a u svrhu mogućnosti pružanja adekvatnih odgovora na potrebe zajednice u kriznim situacijama. Projektom se mapiraju potrebe lokalne zajednice i kroz implementiranje inovativnih modela rada unaprjeđuje sustav pružanja socijalnih usluga na razini organizacija civilnoga društva.</t>
  </si>
  <si>
    <t>UP.04.2.1.11.0478</t>
  </si>
  <si>
    <t>OCD ONLINE HUB - Inovativni pristup zahedničkom djelovanju</t>
  </si>
  <si>
    <t>Kroz projekt OCD ONLINE HUB - inovativni pristup zajedničkom djelovanju udruge Carpe Diem, DrONe i Savez udruga KAoperativa jačaju kapacitete te stvaraju inovativna rješenja za prevladavanje krize te post kriznog razdoblja kroz opremanje studija za digitanu i online provedbu aktivnosti OCD u Karlovcu. U partnerstvu s Gradom Karlovcem izradit će se plan djelovanja u kriznim situacijama te praktični priručnik za OCD koji će služiti kao vodič za pomoć u kriznim siutacijama.</t>
  </si>
  <si>
    <t>UP.04.2.1.11.0487</t>
  </si>
  <si>
    <t>Osnažene udruge jačaju otpornost zajednice</t>
  </si>
  <si>
    <t>Projekt se bavi slabom razvijenošću civilnog društva i nedostatnim kapacitetima OCD za učinkovit i održiv odgovor na brojne i nagomilane socijalne potrebe zajednica u hrvatskom Pounju, koje su posebno pogođene dugotrajnom ekonomskom krizom, epidemijom i potresom. Cilj projekta je unaprijediti kapacitete i ulogu OCD u jačanju otpornosti zajednice jačanjem kapaciteta za aktivaciju i mobilizaciju resursa zajednice u podršci ranjivim skupinama i uspostavom modela održive i sustavne suradnje lokalnih vlasti, pružatelja javnih usluga i lokalnih OCD u zadovoljavanju ključnih potreba zajednice.</t>
  </si>
  <si>
    <t>UP.04.2.1.11.0491</t>
  </si>
  <si>
    <t>Zajedno smo sigurni</t>
  </si>
  <si>
    <t>Provedbom projekta "Zajedno smo sigurni" Gradsko društvo Crvenog križa Ludbreg i Društvo Crvenog križa Varaždinske županije namjerava uspostaviti nove mehanizme pomoći žrtvama obiteljskog nasilja u lokalnoj zajednici te osnažiti kapacitete prijavitelja i partnera za pružanje pomoći u kriznim situacijama kroz provedbu aktivnosti uključivanja i osposobljavanja volontera, izradu Plana koordiniranog postupanja, provedbu simulacijskih vježbi sa svrhom unapređenja spremnosti stanovništva za pravovremeni odgovor na katastrofe i drugih sličnih aktivnosti.</t>
  </si>
  <si>
    <t>UP.04.2.1.11.0497</t>
  </si>
  <si>
    <t>KLINČIĆI- razvojni program podrške djeci na području općine Klinča Sela</t>
  </si>
  <si>
    <t>EDUKA - Centar lokalnog razvoja</t>
  </si>
  <si>
    <t>Projektom se razvijaju kvalitetne aktivnosti u ruralnoj zajednici Klinča Sela a koje imaju potencijal za ublažavanje negativnih posljedica pandemije i potresa. Tijekom projekta će se uključiti 20 predstavnika prijavitelja i partnera koji će povećati kapacitete za razvoj projekta te pokretanje volonterskih programa te će se uključiti 100 djece i mladih u aktivnosti pomoći u učenju, edukativno razvojne radionice, logopedsku podršku, novinarstvo, volontiranje i sl.</t>
  </si>
  <si>
    <t>UP.04.2.1.11.0583</t>
  </si>
  <si>
    <t>Suradnjom i praksom do održive zajednice</t>
  </si>
  <si>
    <t>Projekt će ojačati kapacitete lokalnih organizacija civilnog društva na području Karlovca i Karlovačke županije u cilju pravovremenog i učinkovitog odgovora na potrebe lokalne zajednice u kriznim situacijama. Navedeno će ostvariti kroz pružanje izobrazbe i praktičnim djelovanjem u suradnji sa jedinicama lokalne i regionalne samouprave i službama civilne zaštite u cilju daljnjeg demokratskog razvoja društva.</t>
  </si>
  <si>
    <t>UP.04.2.1.11.0615</t>
  </si>
  <si>
    <t>Zaigraj znanje - jačanje kapaciteta lokalne zajednice</t>
  </si>
  <si>
    <t>Hrvatska udruga izrađivača videoigara</t>
  </si>
  <si>
    <t>Projektom Zaigraj znanje - jačanje kapaciteta lokalne zajednice utjecat će se na kvalitetu i jačanje kapaciteta Hrvatske udruge izrađivača videoigara za odgovaranje na potrebe lokalne zajednice. Aktivnostima projekta koje obuhvaćaju edukacije iz raznih područja izobrazbe povećat će se znanja članova udruge, projektnog tima, sudionika projekta i šire javnosti te će stečenim znanjem kvalitetno konkurirati na tržištu rada. Projekt će se provoditi na području Sisačko-moslavačke županije i trajat će 18 mjeseci.</t>
  </si>
  <si>
    <t>UP.04.2.1.11.0709</t>
  </si>
  <si>
    <t>Gora</t>
  </si>
  <si>
    <t>Projekt "Gora" je osmišljen za lokalne zajednice Gora (u blizini epicentra) i Gvozda koji su bili izloženi posljedicama potresa. Projekt je usmjeren na jačanju kapaciteta OCD-a za odgovaranje na potrebe lokalne zajednice u kriznim situacijama. U projektu se provode aktivnosti s ranjivim skupinama, ženama, nacionalnim manjinama, siromašnima koji su dodatno izloženi poteškoćama izazvanih potresom. Potiče se volonterizam i pomaganje drugima kao model osobnog osnaživanja i uključivost u OCD. Publikacija "Dobro sam" je rezultat iskustva s reakcijama u kriznim situacijama izazvanih potresom.</t>
  </si>
  <si>
    <t>UP.04.2.1.11.0721</t>
  </si>
  <si>
    <t>Pomozimo svojoj zajednici</t>
  </si>
  <si>
    <t>Projekt je usmjeren na jačanje kapaciteta organizacija civilnoga društva u području volonterstva, pružanju socijalnih usluga (psihološke radionice i radionice za jačanje imuniteta). Također će se izraditi 2 digitalna i online priručnika koja će biti dostupna zainteresiranoj javnosti. Edukacijom za volonterstvo organizacijama civilnoga društva će moći uspostaviti vlastite volonterske programe i privući veći broj volontera.</t>
  </si>
  <si>
    <t>UP.04.2.1.11.0722</t>
  </si>
  <si>
    <t>Zajedno kroz krizno razdoblje</t>
  </si>
  <si>
    <t>Udruga policije branitelja Jastrebarsko</t>
  </si>
  <si>
    <t>Projekt „ZAJEDNO KROZ KRIZNO RAZDOBLJE“ u kojem sudjeluju udruge iz Zagrebačke, Sisačko – moslavačke i Karlovačke županije naziva nastoji unaprijediti sustav suradnje udruga na području 3 županije pogođene prirodnim katastrofama, povećati kvalitetu i broj edukativnih sadržaja udruga, ulaganjem u edukacije i zaposlenja stručnih djelatnika, edukacije članova, volontera udruga i zaposlenja administrativnog osoblja za obavljanje projektnih aktivnosti.</t>
  </si>
  <si>
    <t>UP.04.2.1.11.0725</t>
  </si>
  <si>
    <t>Individualnim tretmanima do zajedničke koristi – osnaživanje potrebitih u doba krize</t>
  </si>
  <si>
    <t>Pružit ćemo izvaninstitucionalne socijalne usluge stručnjaka (psiholog, logoped, radni terapeut i fizioterapeut) za djecu koja žive na području djelovanja Udruge. Provest ćemo medijsku kampanju i edukaciju o ranoj intervenciji te o postupanju nakon potresa i za vrijeme COVID-a. Izradit ćemo elektronički priručnik s navedenim edukacijama. Održat ćemo skup/webinar za poslodavce o zapošljavanju osoba s invaliditetom.</t>
  </si>
  <si>
    <t>UP.04.2.1.11.0728</t>
  </si>
  <si>
    <t>Gorimo, ali ne izgaramo</t>
  </si>
  <si>
    <t>Udruga umirovljenika INA-NAFTAPLIN</t>
  </si>
  <si>
    <t>U sklopu projekta "Gorio, ali ne izgaramo" ojačati će se OCD-i i doprinjeti razvoju civilnog društva i postupanju u kriznim situacijama. Ovo će se postići putem organiziranja volonterskih akcija, psiholoških savjetovanja, sportskih i informatičkih radionica te izradom digitalnog priručnika.</t>
  </si>
  <si>
    <t>UP.04.2.1.11.0729</t>
  </si>
  <si>
    <t>Napredujmo zajedno!</t>
  </si>
  <si>
    <t>Kroz projekt Napredujemo zajedno! pružit će se podrška razvoju OCD-a s područja Općine Pisarovina, te ojačati međusektorska suradnja u cilju zajedničkog djelovanja u kriznim situacijama.</t>
  </si>
  <si>
    <t>UP.04.2.1.11.0731</t>
  </si>
  <si>
    <t>Vrijedne ruke zlata vrijede</t>
  </si>
  <si>
    <t>Udruga umirovljenika Knežija</t>
  </si>
  <si>
    <t>Projektom se želi ojačati kapaciteti prijavitelja i partnera, povećati broj i kvaliteta pružanja usluga, edukaciju osoba za menadžment volonterstva za neposredan rad u području socijalnog uključivanja na području Zagrebačke, Karlovačke i Sisačko-moslavačke županije.</t>
  </si>
  <si>
    <t>UP.04.2.1.11.0732</t>
  </si>
  <si>
    <t>Pomozimo našim krajevima</t>
  </si>
  <si>
    <t>Zagrebačka, Sisačko-moslavačka</t>
  </si>
  <si>
    <t>Projekt je usmjeren na jačanje kapaciteta organizacija civilnoga društva u području volonterstva, pružanju raznovrsnih usluga (edukativne radionice za postupanje tijekom kriznih situacija i kreativno-stvaralačke radionice). Također će se izraditi digitalni i online priručnik koji će biti dostupna zainteresiranoj javnosti. Edukacijom za volonterstvo organizacijama civilnoga društva će moći uspostaviti vlastite volonterske programe i privući veći broj volontera.</t>
  </si>
  <si>
    <t>UP.04.2.1.11.0735</t>
  </si>
  <si>
    <t>Osokolimo se</t>
  </si>
  <si>
    <t>Športski gimnastički klub „Sokol“ Sisak</t>
  </si>
  <si>
    <t>Projektom "Osokolimo se" odgovoriti će se na potrebe kluba SGK "Sokol" Sisak u svrhu jačanja njihovih financijskih, materijalnih i ljudskih kapaciteta za daljnje provođenje gimnastičkih aktivnosti, te će se doprinijeti do razvijanja lokalne zajednice pogođene razornim potresom i pandemijom COVID-19.</t>
  </si>
  <si>
    <t>UP.04.2.1.11.0736</t>
  </si>
  <si>
    <t>Osnaženi i uključeni</t>
  </si>
  <si>
    <t>Projekt "Osnaženi i uključeni" usmjeren je na jačanje kapaciteta Hrvatskih udruga paraplegičara i tetraplegičara i Karlovačke udruge spinalno ozlijeđenih za neposredan rad u lokalnoj zajednici. Pokrenut će se volonterske aktivnosti na području Karlovačke, Zagrebačke i Sisačko-moslavačke županije te omogućiti pružanje psihološke i savjetodavne pomoći članovima Udruga koji žive u navedenim županijama.</t>
  </si>
  <si>
    <t>UP.04.2.1.11.0737</t>
  </si>
  <si>
    <t>POP POmoć i Podrška</t>
  </si>
  <si>
    <t>Tijekom projekta pružit će se usluga psihosocijalne potpore za 40 osoba sa intelektualnim i/ili psihosocijalnim teškoćama, a partner će uz potporu prijavitelja pripremiti dokumentaciju i organizirati Centar usluga u zajednici. Telefonska i online potpora osobama sa područja SMŽ biti će organizirana tijekom cijelog projekta. Svi zaposlenici dobit će edukaciju vezano za korištenje IT tehnologije i edukaciju za pružanje usluga u zajednici. Istovremeno će se organizirati izložba radova korisnika usluga i osoba s invaliditetom.</t>
  </si>
  <si>
    <t>UP.04.2.1.11.0738</t>
  </si>
  <si>
    <t>Mali ljudi velikog srca</t>
  </si>
  <si>
    <t>Klub žena Pokupsko</t>
  </si>
  <si>
    <t>Projekt „Mali ljudi velikog srca“ doprinosi razvoju civilnog društva na području Općine Pokupsko kroz organizaciju edukacija, društvenih, kulturnih i sportskih aktivnosti za lokalnu zajednicu. Provedba projekta osnažit će 5 OCD-ova te 2 lokalna dionika za provedbu aktivnosti koje će doprinijeti poboljšanju zapošljivosti, neformalnog obrazovanja, socijalnog uključivanja, dobrog upravljanja te reagiranja na krizne situacije na pokupskom području. Osnaživanje lokalnog civilnog društva doprinijeti će lokalnom društvenom i ekonomskom rastu te podizanju kvalitete života.</t>
  </si>
  <si>
    <t>UP.04.2.1.11.0740</t>
  </si>
  <si>
    <t>Zajedno za Petrinju</t>
  </si>
  <si>
    <t>Hrvatsko pjevačko društvo Slavulj Petrinja</t>
  </si>
  <si>
    <t>Cilj projekta ZAJEDNO ZA PETRINJU jest da se pozitivno utječe na kvalitetu života, da im se poveća stupanj socijalizacije, da se starije osobe ponovno integrira u društvo i da im se poveća stupanj socijalne interakcije s osobama različite dobi, zanimanja, djelatnosti i preferencija. U sklopu provedenih aktivnosti i edukacija biti će organizirani i volonteri koji će pomoći u daljnjim potrebama lokalne zajednice.</t>
  </si>
  <si>
    <t>UP.04.2.1.11.0742</t>
  </si>
  <si>
    <t>Za bolju Petrinju</t>
  </si>
  <si>
    <t>Ogranak Matice Hrvatske u Petrinji</t>
  </si>
  <si>
    <t>Ovim projektom adresira se problem educira se i organizira grad Petrinju i lokalnu zajednicu unutar Sisačko-Moslovačke županije u postupanju prilikom kriznih situacija te se jačaju kapaciteti OCD-a. Održati će se psihološka savjetovanja, predavanja o zdravlju, preda anja o volontiranju te izraditi digitalni priručnici. Mapirati će se potrebe lokalne zajednice za Petrinju i okolicu te prikupljati i organizirati volonteri koji bi pomogli Civilnoj zaštiti u slučaju potrebe čime se doprinosi općem i specifičnim ciljevima ovoga Poziva i ostvarenju OPULJP.</t>
  </si>
  <si>
    <t>UP.04.2.1.11.0744</t>
  </si>
  <si>
    <t>SNAŽNO KROZ KRIZU</t>
  </si>
  <si>
    <t>Ovim projektom adresira se problem educira se i organizira lokalnu zajednicu u postupanju prilikom kriznih situacija poput požara ili epidemija. Napraviti će se 80 edukacija na području potresom pogođenih županija gdje će se ujedno mapirati potrebe lokalne zajednice te prikupljati i organizirati volonteri koji bi pomogli Civilnoj zaštiti u slučaju potrebe čime se doprinosi općem i specifičnim ciljevima ovoga Poziva i ostvarenju OPULJP.</t>
  </si>
  <si>
    <t>UP.04.2.1.11.0747</t>
  </si>
  <si>
    <t>Baština nakon potresa</t>
  </si>
  <si>
    <t>Udruga učenja, rada i aktivnog građanstva "URA"</t>
  </si>
  <si>
    <t>Udruga URA projektom Baština nakon potresa započinje postupak jačanja organizacija civilnog društva na području Zagrebačke, Sisačko-moslavačke i Karlovačke županije. Jačanje se odvija kroz aktivnosti poput izobrazbe organizacija civilnog društva, građanske akcije i podrške poslovanju udruga u online okruženju kao odgovor na krizne situacije. Opći cilj projekta je osigurati razvoj civilnog društva kroz osposobljavanje za preuzimanje uloge inicijatora obnove potresom oštećene kulturne baštine. Projekt će se provoditi u razdoblju od 12 mjeseci.</t>
  </si>
  <si>
    <t>UP.04.2.1.11.0750</t>
  </si>
  <si>
    <t>Jačanje kapaciteta za razvoj i održivost UOSI SMŽ i partnera</t>
  </si>
  <si>
    <t>Jačati kapacitete OCD-a za provedbu aktivnosti prilagođenih lokalnim problemima i unaprijediti kapacitete organizacija civilnoga društva za pružanje učinkovitog odgovora na potrebe lokalne zajednice u kriznim situacijama s ciljem osiguranja kvalitetnijeg života, boljeg socijalnog uključivanja u zajednicu te sprječavanja institucionalizacije djece i mladih s teškoćama u razvoju i osoba s invaliditetom.</t>
  </si>
  <si>
    <t>UP.04.2.1.11.0752</t>
  </si>
  <si>
    <t>(ob)Nova SMŽ - Jačanje, pripravnost i održivost lokalne zajednice u odgovoru na krize</t>
  </si>
  <si>
    <t>Projekt doprinosi osiguravanju sposobnosti odgovora lokalnih zajednica na krize te predviđanja i rješavanja budućih rizika u višestruko depriviranom području Sisačko-moslavačke županije. Cilj je jačanje kapaciteta lokalnih organizacija civilnog društva te njihovog odgovora na potrebe lokalne zajednice i jačanje zaštite pogođenih ljudi i očuvanju ljudskog dostojanstva s posebnim naglaskom na ranjive skupine i grupe s rizikom od socijalne isključenosti. Dodatno, projekt ima inovativni pristup i podržava uvođenje digitalnih tehnologija za pružanje učinkovite i pravovremene humanitarne pomoći.</t>
  </si>
  <si>
    <t>UP.04.2.1.11.0753</t>
  </si>
  <si>
    <t>Centar za razvoj poduzetništva</t>
  </si>
  <si>
    <t>Projekt "Centar za razvoj poduzetništva" realizirat ćemo u trajanju od 12 mjeseci na području grada Siska i Sisačko-moslavačke županije koje je pretrpjelo oštećenja nakon potresa. Cilj projekta je kroz projektne aktivnosti osnažiti osobe i razviti poduzetničke vještine i kompetencije sa ciljem veće konkurentnosti na tržištu rada te odabira smjera poduzetništva za mogućnost smanjenja posljedica krizne situacije radi poboljšanja ekonomskog i egzistencijalnog stanja te povećanja kvalitete života.</t>
  </si>
  <si>
    <t>UP.04.2.1.11.0754</t>
  </si>
  <si>
    <t>Učenje-rast-razvoj</t>
  </si>
  <si>
    <t>Cilj projekta „Učenje-rast-razvoj“ jest jačanje kapaciteta udruga uključivanjem zaposlenika, članova, partnerskih organizacija i ostalih suradnika u provedbu aktivnosti obrazovanja i socijalnog uključivanja na području Karlovačke županije, poticanje volonterstva te razvoj dobrog upravljanja u kriznim situacijama s naglaskom na rješavanje problema lokalnih zajednica (snijeg, poplave, COVID-19 kriza, potres).</t>
  </si>
  <si>
    <t>UP.04.2.1.11.0756</t>
  </si>
  <si>
    <t>Volontiraj s nama</t>
  </si>
  <si>
    <t>Glavni problem lokalnih organizacija su neredoviti i/ili mali prihodi. Potrebno je osigurati uvjete OCD-a za izgradnju vlastitih kapaciteta za upravljanje, financiranje, volonterstvo te suočavanje s kriznim situacijama. Projektom ''Volontiraj s nama“ želi se doprinijeti jačanju kapaciteta 2 OCD-a u gradu Kutini koji će svojim radom potaknuti društveno koristan rad, socijalni razvoj i poboljšanje kvalitete života. Formiranjem skupine volontera lokalnih OCD-a potaknuti će se na aktivniji angažman u lokalnoj zajednici čime će razvijati svoje vještine i kompetencije.</t>
  </si>
  <si>
    <t>UP.04.2.1.11.0757</t>
  </si>
  <si>
    <t>Sportom i prirodom protiv stresa</t>
  </si>
  <si>
    <t>Udruga specijalne jedinice policije iz Domovinskog rata "RIS" Kutina</t>
  </si>
  <si>
    <t>Sisačko-moslavačka, Zagrebačka, Karlovačka</t>
  </si>
  <si>
    <t>Poticanje mladih na bavljenje sportskom aktivnošću je važno i zbog stjecanja i jačanja različitih vještina kao i promoviranja zdravog načina života te će se kroz aktivnosti projekta min. 50 mladih do 29 godina omogućiti kvalitetno provođenje vremena i poboljšati dostupnost besplatnih sportskih sadržaje kako bi se povećala njihova socijalna uključenost u lokalnoj zajednici.</t>
  </si>
  <si>
    <t>UP.04.2.1.11.0758</t>
  </si>
  <si>
    <t>Kreativni i aktivni</t>
  </si>
  <si>
    <t>Društvo Naša djeca Kutina</t>
  </si>
  <si>
    <t>Projekt će osigurati razvoj kapaciteta organizacija civilnoga društva putem edukacija o neprofitnom računovodstvu, volonterstvu i niz aktivnosti za povećanje socijalne uključenosti i dobrog upravljanja. Udruge uključene u projekt će ojačati vlastite kapacitete u rješavanju lokalnih problema te doprinjeti razvoju volonterstva u lokalnoj zajednici</t>
  </si>
  <si>
    <t>UP.05.1.1.01.0001</t>
  </si>
  <si>
    <t>5. Tehnička pomoć</t>
  </si>
  <si>
    <t>TA1.1 - Osiguranje učinkovite pripreme, upravljanja, provedbe, praćenja, vrednovanja i kontrole Operativnog programa</t>
  </si>
  <si>
    <t>Osiguranje učinkovite pripreme, upravljanja, provedbe, praćenja, vrednovanja i kontrole Operativnog programa</t>
  </si>
  <si>
    <t>MRMS - Tehnička pomoć OPULJP, faza I</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</si>
  <si>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</si>
  <si>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121. Priprema, provedba, praćenje i nadzor;
122. Vrednovanje i studije;
123. Informiranje i komunikacija</t>
  </si>
  <si>
    <t>UP.05.1.1.01.0002</t>
  </si>
  <si>
    <t>MZOS - Tehnička pomoć OPULJP, faza I</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</si>
  <si>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</si>
  <si>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UP.05.1.1.01.0004</t>
  </si>
  <si>
    <t>MINT – Tehnička pomoć OPULJP, faza I</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</si>
  <si>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</si>
  <si>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UP.05.1.1.01.0005</t>
  </si>
  <si>
    <t>MIZ – Tehnička pomoć OPULJP, faza I</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</si>
  <si>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</si>
  <si>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UP.05.1.1.01.0006</t>
  </si>
  <si>
    <t>MK – Tehnička pomoć OPULJP, faza I</t>
  </si>
  <si>
    <t>Ministarstvo kulture</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</si>
  <si>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</si>
  <si>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UP.05.1.1.01.0007</t>
  </si>
  <si>
    <t>MF - Tehnička pomoć OPULJP, faza I</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</si>
  <si>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</si>
  <si>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UP.05.1.1.01.0008</t>
  </si>
  <si>
    <t>ASOO - Tehnička pomoć OPULJP, faza I</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</si>
  <si>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</si>
  <si>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UP.05.1.1.01.0009</t>
  </si>
  <si>
    <t>UZUVRH - Tehnička pomoć OPULJP, faza I</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</si>
  <si>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</si>
  <si>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UP.05.1.1.01.0010</t>
  </si>
  <si>
    <t>HZZ - Tehnička pomoć OPULJP, faza I</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</si>
  <si>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</si>
  <si>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UP.05.1.1.01.0011</t>
  </si>
  <si>
    <t>ARPA - Tehnička pomoć OPULJP, faza I</t>
  </si>
  <si>
    <t>Agencija za reviziju sustava provedbe programa Europske unije</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</si>
  <si>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</si>
  <si>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UP.05.1.1.01.0012</t>
  </si>
  <si>
    <t>NZRCD – Tehnička pomoć OPULJP, faza I</t>
  </si>
  <si>
    <t xml:space="preserve">Nacionalna zaklada za razvoj civilnoga društva </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</si>
  <si>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</si>
  <si>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TA2.1 - Osiguranje učinkovite pripreme, upravljanja, provedbe, praćenja, vrednovanja i kontrole Operativnog programa</t>
  </si>
  <si>
    <t>Podrška potencijalnim korisnicima i regionalnim dionicima u uspješnom prijavljivanju i provedbi ESF projekata jačanjem njihovih kapaciteta i razvijanjem kvalitetne zalihe budućih projekata</t>
  </si>
  <si>
    <t>121. Priprema, provedba, praćenje i nadzor</t>
  </si>
  <si>
    <t>UP.05.1.2.01.0002</t>
  </si>
  <si>
    <t>Odobravanjem tehničke pomoći osigurat će se Izrada sažetka operacije i projektne/natječajne dokumentacije za Projekt "Uspostava učinkovitijeg sustava financijskog i statističkog izvještavanja" te pravovremeni početak njegove provedbe.</t>
  </si>
  <si>
    <t>UP.05.1.2.01.0003</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</si>
  <si>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</si>
  <si>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UP.05.1.2.01.0004</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</si>
  <si>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</si>
  <si>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UP.05.1.2.01.0005</t>
  </si>
  <si>
    <t>Ministarstvo rada i mirovinskoga sustava, Uprava za tržište rada i zapošljavanje</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</si>
  <si>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</si>
  <si>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UP.05.1.2.01.0006</t>
  </si>
  <si>
    <t>DGU – Tehnička pomoć OPULJP, KI</t>
  </si>
  <si>
    <t>Državna geodetska uprava, Središnji ured</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</si>
  <si>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</si>
  <si>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UP.05.1.2.01.0007</t>
  </si>
  <si>
    <t>Ministarstvo financija, Carinska uprava</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</si>
  <si>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</si>
  <si>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UP.05.1.2.01.0008</t>
  </si>
  <si>
    <t>Državni zavod za statistiku</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</si>
  <si>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</si>
  <si>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UP.05.1.2.01.0009</t>
  </si>
  <si>
    <t>Ministarstvo pravosuđa</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</si>
  <si>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</si>
  <si>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UP.05.1.2.01.0010</t>
  </si>
  <si>
    <t>Ministarstvo turizma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</si>
  <si>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</si>
  <si>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UP.05.1.2.01.0011</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</si>
  <si>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</si>
  <si>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UP.05.1.2.01.0012</t>
  </si>
  <si>
    <t>HZMO- Tehnička pomoć OPULJP, KI</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</si>
  <si>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</si>
  <si>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UP.05.1.2.01.0013</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</si>
  <si>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</si>
  <si>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UP.05.1.2.02.0001</t>
  </si>
  <si>
    <t>TA2.2 - Podrška potencijalnim korisnicima i regionalnim dionicima u uspješnom prijavljivanju i provedbi ESF projekata jačanjem njihovih kapaciteta i razvijanjem kvalitetne zalihe budućih projekata</t>
  </si>
  <si>
    <t>MU - Tehnička pomoć OPULJP, KI</t>
  </si>
  <si>
    <t>Ministarstvo uprave</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</si>
  <si>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</si>
  <si>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UP.05.1.2.02.0002</t>
  </si>
  <si>
    <t>AAZ-Tehnička pomoć OPULJP, KI</t>
  </si>
  <si>
    <t>Agencija za kvalitetu i akreditaciju u zdravstvu i socijalnoj skrbi</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</si>
  <si>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</si>
  <si>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UP.06.1.1.01.0001</t>
  </si>
  <si>
    <t>6. Poticanje sanacije krize u kontekstu pandemije COVID-19</t>
  </si>
  <si>
    <t>13.i.1. - Očuvanje radnih mjesta u kontekstu pandemije COVID-19</t>
  </si>
  <si>
    <t>Poziv Hrvatskom zavodu za zapošljavanje za dostavu prijedloga operacije „Ublažavanje socio-ekonomskih posljedica pandemije koronavirusa očuvanjem radnih mjesta“</t>
  </si>
  <si>
    <t>Ublažavanje socio-ekonomskih posljedica pandemije koronavirusa očuvanjem radnih mjesta</t>
  </si>
  <si>
    <t>100%</t>
  </si>
  <si>
    <t>Nastavno na izrazito negativne učinke koje je pandemija koronavirusa ostavila na tržištu rada, Vlada Republike Hrvatske donijela je prijedlog zaključka o mjerama za pomoć gospodarstvu uslijed pandemije koronavirusa. Jedna od donesenih mjera odnosi se na „Potporu za očuvanje radnih mjesta u sektorima pogođenim koronavirusom“, a koja predstavlja temelj za provedbu predmetne operacije „Ublažavanje socio-ekonomskih posljedica pandemije koronavirusa očuvanjem radnih mjesta.“</t>
  </si>
  <si>
    <t>106. Prilagodba radnika, poduzeća i poduzetnika promjenama</t>
  </si>
  <si>
    <t>Prilog 02 - Popis operacija u okviru Operativnog programa Učinkoviti ljudski potencijali 2014. - 2020.
Annex 02 - List of operations within Operational Programme Efficient Human Resources 2014 - 2020</t>
  </si>
  <si>
    <r>
      <t>Datum posljednjeg ažuriranja Popisa operacija:</t>
    </r>
    <r>
      <rPr>
        <sz val="10"/>
        <color rgb="FFFF0000"/>
        <rFont val="Calibri"/>
        <family val="2"/>
        <charset val="238"/>
        <scheme val="minor"/>
      </rPr>
      <t xml:space="preserve"> 31. ožujak 2024. godine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</si>
</sst>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0.00\ &quot;kn&quot;_-;\-* #,##0.00\ &quot;kn&quot;_-;_-* &quot;-&quot;??\ &quot;kn&quot;_-;_-@_-"/>
    <numFmt numFmtId="43" formatCode="_-* #,##0.00_-;\-* #,##0.00_-;_-* &quot;-&quot;??_-;_-@_-"/>
    <numFmt numFmtId="164" formatCode="_(&quot;$&quot;* #,##0.00_);_(&quot;$&quot;* \(#,##0.00\);_(&quot;$&quot;* &quot;-&quot;??_);_(@_)"/>
    <numFmt numFmtId="165" formatCode="_-* #,##0.00\ _k_n_-;\-* #,##0.00\ _k_n_-;_-* &quot;-&quot;??\ _k_n_-;_-@_-"/>
    <numFmt numFmtId="166" formatCode="_-&quot;£&quot;* #,##0.00_-;\-&quot;£&quot;* #,##0.00_-;_-&quot;£&quot;* &quot;-&quot;??_-;_-@_-"/>
    <numFmt numFmtId="167" formatCode="_-* #,##0.00&quot; kn&quot;_-;\-* #,##0.00&quot; kn&quot;_-;_-* \-??&quot; kn&quot;_-;_-@_-"/>
    <numFmt numFmtId="168" formatCode="_-* #,##0.00\ _F_B_-;\-* #,##0.00\ _F_B_-;_-* &quot;-&quot;??\ _F_B_-;_-@_-"/>
    <numFmt numFmtId="169" formatCode="_-* #,##0.00\ [$EUR]_-;\-* #,##0.00\ [$EUR]_-;_-* &quot;-&quot;??\ [$EUR]_-;_-@_-"/>
    <numFmt numFmtId="170" formatCode="#,##0.00\ [$EUR];\-#,##0.00\ [$EUR]"/>
    <numFmt numFmtId="171" formatCode="d\.m\.yyyy\.;@"/>
    <numFmt numFmtId="172" formatCode="#,##0.00\ [$HRK]"/>
    <numFmt numFmtId="173" formatCode="d&quot;.&quot;m&quot;.&quot;yyyy"/>
  </numFmts>
  <fonts count="107" x14ac:knownFonts="1">
    <font>
      <sz val="11"/>
      <color theme="1"/>
      <name val="Calibri"/>
      <family val="2"/>
      <charset val="238"/>
      <scheme val="minor"/>
    </font>
    <font>
      <sz val="11"/>
      <color theme="0"/>
      <name val="Calibri"/>
      <family val="2"/>
      <charset val="238"/>
      <scheme val="minor"/>
    </font>
    <font>
      <sz val="11"/>
      <color theme="1"/>
      <name val="Calibri"/>
      <family val="2"/>
      <charset val="186"/>
      <scheme val="minor"/>
    </font>
    <font>
      <sz val="10"/>
      <name val="Arial"/>
      <family val="2"/>
      <charset val="186"/>
    </font>
    <font>
      <sz val="10"/>
      <name val="Arial"/>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font>
    <font>
      <sz val="11"/>
      <color theme="1"/>
      <name val="Calibri"/>
      <family val="2"/>
      <scheme val="minor"/>
    </font>
    <font>
      <sz val="10"/>
      <name val="Arial"/>
      <family val="2"/>
    </font>
    <font>
      <b/>
      <sz val="11"/>
      <color theme="1"/>
      <name val="Calibri"/>
      <family val="2"/>
      <charset val="238"/>
      <scheme val="minor"/>
    </font>
    <font>
      <sz val="11"/>
      <color theme="1"/>
      <name val="Calibri"/>
      <family val="2"/>
      <charset val="238"/>
      <scheme val="minor"/>
    </font>
    <font>
      <sz val="11"/>
      <color rgb="FF006100"/>
      <name val="Calibri"/>
      <family val="2"/>
      <charset val="238"/>
      <scheme val="minor"/>
    </font>
    <font>
      <sz val="10"/>
      <name val="Arial"/>
      <family val="2"/>
      <charset val="238"/>
    </font>
    <font>
      <sz val="10"/>
      <color indexed="8"/>
      <name val="Arial"/>
      <family val="2"/>
      <charset val="238"/>
    </font>
    <font>
      <sz val="10"/>
      <color indexed="8"/>
      <name val="Arial"/>
      <family val="2"/>
    </font>
    <font>
      <sz val="10"/>
      <color indexed="10"/>
      <name val="Arial"/>
      <family val="2"/>
    </font>
    <font>
      <sz val="11"/>
      <color indexed="8"/>
      <name val="Calibri"/>
      <family val="2"/>
      <charset val="186"/>
    </font>
    <font>
      <sz val="11"/>
      <color theme="0"/>
      <name val="Calibri"/>
      <family val="2"/>
      <charset val="186"/>
      <scheme val="minor"/>
    </font>
    <font>
      <sz val="11"/>
      <color rgb="FF9C0006"/>
      <name val="Calibri"/>
      <family val="2"/>
      <charset val="186"/>
      <scheme val="minor"/>
    </font>
    <font>
      <b/>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rgb="FF006100"/>
      <name val="Calibri"/>
      <family val="2"/>
      <charset val="186"/>
      <scheme val="min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u/>
      <sz val="11"/>
      <color theme="10"/>
      <name val="Calibri"/>
      <family val="2"/>
      <charset val="238"/>
      <scheme val="minor"/>
    </font>
    <font>
      <sz val="11"/>
      <color rgb="FF3F3F76"/>
      <name val="Calibri"/>
      <family val="2"/>
      <charset val="186"/>
      <scheme val="minor"/>
    </font>
    <font>
      <sz val="11"/>
      <color rgb="FFFA7D00"/>
      <name val="Calibri"/>
      <family val="2"/>
      <charset val="186"/>
      <scheme val="minor"/>
    </font>
    <font>
      <sz val="11"/>
      <color rgb="FF9C6500"/>
      <name val="Calibri"/>
      <family val="2"/>
      <charset val="186"/>
      <scheme val="minor"/>
    </font>
    <font>
      <sz val="10"/>
      <color theme="1"/>
      <name val="Arial"/>
      <family val="2"/>
      <charset val="238"/>
    </font>
    <font>
      <sz val="9"/>
      <color theme="1"/>
      <name val="Calibri"/>
      <family val="2"/>
      <scheme val="minor"/>
    </font>
    <font>
      <b/>
      <sz val="11"/>
      <color rgb="FF3F3F3F"/>
      <name val="Calibri"/>
      <family val="2"/>
      <charset val="186"/>
      <scheme val="minor"/>
    </font>
    <font>
      <b/>
      <sz val="18"/>
      <color theme="3"/>
      <name val="Calibri Light"/>
      <family val="2"/>
      <charset val="186"/>
      <scheme val="major"/>
    </font>
    <font>
      <b/>
      <sz val="11"/>
      <color theme="1"/>
      <name val="Calibri"/>
      <family val="2"/>
      <charset val="186"/>
      <scheme val="minor"/>
    </font>
    <font>
      <sz val="11"/>
      <color rgb="FFFF0000"/>
      <name val="Calibri"/>
      <family val="2"/>
      <charset val="186"/>
      <scheme val="minor"/>
    </font>
    <font>
      <sz val="8"/>
      <name val="Calibri"/>
      <family val="2"/>
      <charset val="238"/>
      <scheme val="minor"/>
    </font>
    <font>
      <sz val="10"/>
      <name val="Calibri"/>
      <family val="2"/>
      <charset val="238"/>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17"/>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sz val="11"/>
      <color indexed="52"/>
      <name val="Calibri"/>
      <family val="2"/>
    </font>
    <font>
      <b/>
      <sz val="18"/>
      <color indexed="56"/>
      <name val="Cambria"/>
      <family val="2"/>
    </font>
    <font>
      <sz val="11"/>
      <color indexed="60"/>
      <name val="Calibri"/>
      <family val="2"/>
    </font>
    <font>
      <sz val="11"/>
      <color indexed="10"/>
      <name val="Calibri"/>
      <family val="2"/>
    </font>
    <font>
      <b/>
      <sz val="11"/>
      <color indexed="8"/>
      <name val="Calibri"/>
      <family val="2"/>
    </font>
    <font>
      <sz val="10"/>
      <name val="Arial"/>
      <family val="2"/>
      <charset val="238"/>
    </font>
    <font>
      <sz val="10"/>
      <name val="Arial"/>
      <family val="2"/>
      <charset val="238"/>
    </font>
    <font>
      <sz val="11"/>
      <color theme="1"/>
      <name val="Calibri"/>
      <family val="2"/>
      <charset val="238"/>
      <scheme val="minor"/>
    </font>
    <font>
      <sz val="11"/>
      <color theme="1"/>
      <name val="Calibri"/>
      <family val="2"/>
      <charset val="238"/>
      <scheme val="minor"/>
    </font>
    <font>
      <sz val="10"/>
      <color rgb="FFFFFF00"/>
      <name val="Calibri"/>
      <family val="2"/>
      <charset val="238"/>
      <scheme val="minor"/>
    </font>
    <font>
      <sz val="10"/>
      <color theme="0"/>
      <name val="Calibri"/>
      <family val="2"/>
      <charset val="238"/>
      <scheme val="minor"/>
    </font>
    <font>
      <b/>
      <sz val="10"/>
      <color theme="0"/>
      <name val="Calibri"/>
      <family val="2"/>
      <charset val="238"/>
      <scheme val="minor"/>
    </font>
    <font>
      <sz val="10"/>
      <color theme="1"/>
      <name val="Calibri"/>
      <family val="2"/>
      <charset val="238"/>
      <scheme val="minor"/>
    </font>
    <font>
      <b/>
      <sz val="10"/>
      <color rgb="FFFFFF00"/>
      <name val="Calibri"/>
      <family val="2"/>
      <charset val="238"/>
      <scheme val="minor"/>
    </font>
    <font>
      <b/>
      <sz val="10"/>
      <color theme="1"/>
      <name val="Calibri"/>
      <family val="2"/>
      <charset val="238"/>
      <scheme val="minor"/>
    </font>
    <font>
      <sz val="11"/>
      <color theme="1"/>
      <name val="Calibri"/>
      <family val="2"/>
      <charset val="238"/>
      <scheme val="minor"/>
    </font>
    <font>
      <b/>
      <sz val="11"/>
      <color theme="0"/>
      <name val="Calibri"/>
      <family val="2"/>
      <charset val="238"/>
      <scheme val="minor"/>
    </font>
    <font>
      <sz val="10"/>
      <color rgb="FFFF0000"/>
      <name val="Calibri"/>
      <family val="2"/>
      <charset val="238"/>
      <scheme val="minor"/>
    </font>
    <font>
      <sz val="10"/>
      <name val="Calibri"/>
      <family val="2"/>
      <scheme val="minor"/>
    </font>
    <font>
      <b/>
      <sz val="10"/>
      <name val="Calibri"/>
      <family val="2"/>
      <charset val="186"/>
      <scheme val="minor"/>
    </font>
    <font>
      <sz val="10"/>
      <color rgb="FF000000"/>
      <name val="Calibri"/>
      <family val="2"/>
      <charset val="238"/>
      <scheme val="minor"/>
    </font>
    <font>
      <sz val="10"/>
      <color theme="1"/>
      <name val="Calibri"/>
      <family val="2"/>
      <scheme val="minor"/>
    </font>
    <font>
      <sz val="10"/>
      <name val="Calibri"/>
      <family val="2"/>
      <charset val="186"/>
      <scheme val="minor"/>
    </font>
    <font>
      <sz val="11"/>
      <color rgb="FF000000"/>
      <name val="Calibri"/>
      <family val="2"/>
      <charset val="238"/>
    </font>
    <font>
      <b/>
      <sz val="10"/>
      <name val="Calibri"/>
      <family val="2"/>
      <charset val="238"/>
      <scheme val="minor"/>
    </font>
    <font>
      <sz val="11"/>
      <color theme="1"/>
      <name val="Calibri"/>
      <family val="2"/>
      <charset val="238"/>
      <scheme val="minor"/>
    </font>
    <font>
      <sz val="10"/>
      <color theme="8" tint="-0.499984740745262"/>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0006"/>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sz val="11"/>
      <color rgb="FFFF0000"/>
      <name val="Calibri"/>
      <family val="2"/>
      <charset val="238"/>
      <scheme val="minor"/>
    </font>
    <font>
      <i/>
      <sz val="11"/>
      <color rgb="FF7F7F7F"/>
      <name val="Calibri"/>
      <family val="2"/>
      <charset val="238"/>
      <scheme val="minor"/>
    </font>
    <font>
      <sz val="10"/>
      <name val="Arial"/>
      <family val="2"/>
      <charset val="238"/>
    </font>
    <font>
      <sz val="11"/>
      <color rgb="FF9C6500"/>
      <name val="Calibri"/>
      <family val="2"/>
      <charset val="238"/>
      <scheme val="minor"/>
    </font>
    <font>
      <sz val="10"/>
      <color rgb="FF000000"/>
      <name val="Calibri"/>
      <family val="2"/>
      <charset val="238"/>
    </font>
  </fonts>
  <fills count="61">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31"/>
        <bgColor indexed="64"/>
      </patternFill>
    </fill>
    <fill>
      <patternFill patternType="solid">
        <fgColor indexed="35"/>
        <bgColor indexed="64"/>
      </patternFill>
    </fill>
    <fill>
      <patternFill patternType="solid">
        <fgColor rgb="FF0070C0"/>
        <bgColor indexed="64"/>
      </patternFill>
    </fill>
    <fill>
      <patternFill patternType="solid">
        <fgColor theme="0"/>
        <bgColor indexed="64"/>
      </patternFill>
    </fill>
    <fill>
      <patternFill patternType="solid">
        <fgColor theme="4" tint="0.79998168889431442"/>
        <bgColor indexed="64"/>
      </patternFill>
    </fill>
  </fills>
  <borders count="78">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auto="1"/>
      </top>
      <bottom/>
      <diagonal/>
    </border>
    <border>
      <left style="thin">
        <color indexed="64"/>
      </left>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style="thin">
        <color indexed="64"/>
      </bottom>
      <diagonal/>
    </border>
    <border>
      <left/>
      <right/>
      <top style="thin">
        <color indexed="64"/>
      </top>
      <bottom style="thin">
        <color auto="1"/>
      </bottom>
      <diagonal/>
    </border>
  </borders>
  <cellStyleXfs count="5677">
    <xf numFmtId="0" fontId="0" fillId="0" borderId="0"/>
    <xf numFmtId="0" fontId="2" fillId="0" borderId="0"/>
    <xf numFmtId="0" fontId="3" fillId="0" borderId="0"/>
    <xf numFmtId="0" fontId="4" fillId="0" borderId="0"/>
    <xf numFmtId="0" fontId="2" fillId="2" borderId="1" applyNumberFormat="0" applyFont="0" applyAlignment="0" applyProtection="0"/>
    <xf numFmtId="0" fontId="4" fillId="0" borderId="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8" fillId="21" borderId="2" applyNumberFormat="0" applyAlignment="0" applyProtection="0"/>
    <xf numFmtId="0" fontId="9" fillId="22" borderId="3" applyNumberFormat="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8" borderId="2" applyNumberFormat="0" applyAlignment="0" applyProtection="0"/>
    <xf numFmtId="0" fontId="16" fillId="0" borderId="7" applyNumberFormat="0" applyFill="0" applyAlignment="0" applyProtection="0"/>
    <xf numFmtId="0" fontId="17" fillId="23" borderId="0" applyNumberFormat="0" applyBorder="0" applyAlignment="0" applyProtection="0"/>
    <xf numFmtId="0" fontId="22" fillId="0" borderId="0"/>
    <xf numFmtId="0" fontId="23" fillId="0" borderId="0"/>
    <xf numFmtId="0" fontId="4" fillId="24" borderId="8" applyNumberFormat="0" applyFont="0" applyAlignment="0" applyProtection="0"/>
    <xf numFmtId="0" fontId="4" fillId="24" borderId="8" applyNumberFormat="0" applyFont="0" applyAlignment="0" applyProtection="0"/>
    <xf numFmtId="0" fontId="18" fillId="21" borderId="9" applyNumberFormat="0" applyAlignment="0" applyProtection="0"/>
    <xf numFmtId="0" fontId="3" fillId="0" borderId="0"/>
    <xf numFmtId="0" fontId="19" fillId="0" borderId="0" applyNumberFormat="0" applyFill="0" applyBorder="0" applyAlignment="0" applyProtection="0"/>
    <xf numFmtId="0" fontId="20" fillId="0" borderId="10" applyNumberFormat="0" applyFill="0" applyAlignment="0" applyProtection="0"/>
    <xf numFmtId="0" fontId="21" fillId="0" borderId="0" applyNumberFormat="0" applyFill="0" applyBorder="0" applyAlignment="0" applyProtection="0"/>
    <xf numFmtId="165" fontId="4" fillId="0" borderId="0" applyFont="0" applyFill="0" applyBorder="0" applyAlignment="0" applyProtection="0"/>
    <xf numFmtId="0" fontId="4" fillId="24" borderId="12" applyNumberFormat="0" applyFont="0" applyAlignment="0" applyProtection="0"/>
    <xf numFmtId="0" fontId="18" fillId="21" borderId="13" applyNumberFormat="0" applyAlignment="0" applyProtection="0"/>
    <xf numFmtId="0" fontId="4" fillId="24" borderId="12" applyNumberFormat="0" applyFont="0" applyAlignment="0" applyProtection="0"/>
    <xf numFmtId="0" fontId="8" fillId="21" borderId="11" applyNumberFormat="0" applyAlignment="0" applyProtection="0"/>
    <xf numFmtId="0" fontId="15" fillId="8" borderId="11" applyNumberFormat="0" applyAlignment="0" applyProtection="0"/>
    <xf numFmtId="0" fontId="20" fillId="0" borderId="14" applyNumberFormat="0" applyFill="0" applyAlignment="0" applyProtection="0"/>
    <xf numFmtId="0" fontId="24" fillId="0" borderId="0"/>
    <xf numFmtId="0" fontId="4" fillId="24" borderId="16" applyNumberFormat="0" applyFont="0" applyAlignment="0" applyProtection="0"/>
    <xf numFmtId="0" fontId="20" fillId="0" borderId="18" applyNumberFormat="0" applyFill="0" applyAlignment="0" applyProtection="0"/>
    <xf numFmtId="0" fontId="4" fillId="24" borderId="16" applyNumberFormat="0" applyFont="0" applyAlignment="0" applyProtection="0"/>
    <xf numFmtId="0" fontId="18" fillId="21" borderId="17" applyNumberFormat="0" applyAlignment="0" applyProtection="0"/>
    <xf numFmtId="0" fontId="8" fillId="21" borderId="15" applyNumberFormat="0" applyAlignment="0" applyProtection="0"/>
    <xf numFmtId="0" fontId="15" fillId="8" borderId="15" applyNumberFormat="0" applyAlignment="0" applyProtection="0"/>
    <xf numFmtId="0" fontId="20" fillId="0" borderId="22" applyNumberFormat="0" applyFill="0" applyAlignment="0" applyProtection="0"/>
    <xf numFmtId="0" fontId="18" fillId="21" borderId="21"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8" fillId="21" borderId="19"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4" fillId="24" borderId="16" applyNumberFormat="0" applyFont="0" applyAlignment="0" applyProtection="0"/>
    <xf numFmtId="0" fontId="18" fillId="21" borderId="17" applyNumberFormat="0" applyAlignment="0" applyProtection="0"/>
    <xf numFmtId="0" fontId="4" fillId="24" borderId="16" applyNumberFormat="0" applyFont="0" applyAlignment="0" applyProtection="0"/>
    <xf numFmtId="0" fontId="8" fillId="21" borderId="15" applyNumberFormat="0" applyAlignment="0" applyProtection="0"/>
    <xf numFmtId="0" fontId="15" fillId="8" borderId="15" applyNumberFormat="0" applyAlignment="0" applyProtection="0"/>
    <xf numFmtId="0" fontId="20" fillId="0" borderId="18" applyNumberFormat="0" applyFill="0" applyAlignment="0" applyProtection="0"/>
    <xf numFmtId="0" fontId="8" fillId="21" borderId="19" applyNumberFormat="0" applyAlignment="0" applyProtection="0"/>
    <xf numFmtId="0" fontId="18" fillId="21" borderId="21" applyNumberFormat="0" applyAlignment="0" applyProtection="0"/>
    <xf numFmtId="0" fontId="15" fillId="8"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0" applyNumberFormat="0" applyFont="0" applyAlignment="0" applyProtection="0"/>
    <xf numFmtId="0" fontId="20" fillId="0" borderId="22" applyNumberFormat="0" applyFill="0" applyAlignment="0" applyProtection="0"/>
    <xf numFmtId="0" fontId="4" fillId="24" borderId="20" applyNumberFormat="0" applyFont="0" applyAlignment="0" applyProtection="0"/>
    <xf numFmtId="0" fontId="18" fillId="21" borderId="21" applyNumberFormat="0" applyAlignment="0" applyProtection="0"/>
    <xf numFmtId="0" fontId="8" fillId="21" borderId="19" applyNumberFormat="0" applyAlignment="0" applyProtection="0"/>
    <xf numFmtId="0" fontId="15" fillId="8" borderId="19" applyNumberFormat="0" applyAlignment="0" applyProtection="0"/>
    <xf numFmtId="0" fontId="18" fillId="21" borderId="25" applyNumberFormat="0" applyAlignment="0" applyProtection="0"/>
    <xf numFmtId="0" fontId="18" fillId="21" borderId="25" applyNumberFormat="0" applyAlignment="0" applyProtection="0"/>
    <xf numFmtId="0" fontId="15" fillId="8" borderId="23"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8" fillId="21" borderId="23" applyNumberFormat="0" applyAlignment="0" applyProtection="0"/>
    <xf numFmtId="0" fontId="4" fillId="24" borderId="24" applyNumberFormat="0" applyFont="0" applyAlignment="0" applyProtection="0"/>
    <xf numFmtId="0" fontId="4" fillId="24" borderId="24" applyNumberFormat="0" applyFont="0" applyAlignment="0" applyProtection="0"/>
    <xf numFmtId="0" fontId="18" fillId="21" borderId="25"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4" fillId="24" borderId="24" applyNumberFormat="0" applyFont="0" applyAlignment="0" applyProtection="0"/>
    <xf numFmtId="0" fontId="8" fillId="21" borderId="23" applyNumberFormat="0" applyAlignment="0" applyProtection="0"/>
    <xf numFmtId="0" fontId="4" fillId="24" borderId="20" applyNumberFormat="0" applyFont="0" applyAlignment="0" applyProtection="0"/>
    <xf numFmtId="0" fontId="18" fillId="21" borderId="21" applyNumberFormat="0" applyAlignment="0" applyProtection="0"/>
    <xf numFmtId="0" fontId="4" fillId="24" borderId="20" applyNumberFormat="0" applyFont="0" applyAlignment="0" applyProtection="0"/>
    <xf numFmtId="0" fontId="8" fillId="21"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4" applyNumberFormat="0" applyFont="0" applyAlignment="0" applyProtection="0"/>
    <xf numFmtId="0" fontId="20" fillId="0" borderId="26" applyNumberFormat="0" applyFill="0" applyAlignment="0" applyProtection="0"/>
    <xf numFmtId="0" fontId="8" fillId="21" borderId="23" applyNumberFormat="0" applyAlignment="0" applyProtection="0"/>
    <xf numFmtId="0" fontId="4" fillId="24" borderId="24" applyNumberFormat="0" applyFont="0" applyAlignment="0" applyProtection="0"/>
    <xf numFmtId="0" fontId="18" fillId="21" borderId="25" applyNumberFormat="0" applyAlignment="0" applyProtection="0"/>
    <xf numFmtId="0" fontId="4" fillId="24" borderId="24" applyNumberFormat="0" applyFont="0" applyAlignment="0" applyProtection="0"/>
    <xf numFmtId="0" fontId="8" fillId="21" borderId="23" applyNumberFormat="0" applyAlignment="0" applyProtection="0"/>
    <xf numFmtId="0" fontId="15" fillId="8" borderId="23" applyNumberFormat="0" applyAlignment="0" applyProtection="0"/>
    <xf numFmtId="0" fontId="20" fillId="0" borderId="26" applyNumberFormat="0" applyFill="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4" fillId="24" borderId="28" applyNumberFormat="0" applyFont="0" applyAlignment="0" applyProtection="0"/>
    <xf numFmtId="0" fontId="18" fillId="21" borderId="29"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18" fillId="21" borderId="33"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20" fillId="0" borderId="34" applyNumberFormat="0" applyFill="0" applyAlignment="0" applyProtection="0"/>
    <xf numFmtId="0" fontId="18" fillId="21" borderId="33"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8" fillId="21"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1" applyNumberFormat="0" applyAlignment="0" applyProtection="0"/>
    <xf numFmtId="0" fontId="18" fillId="21" borderId="33" applyNumberFormat="0" applyAlignment="0" applyProtection="0"/>
    <xf numFmtId="0" fontId="15" fillId="8"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8" fillId="21" borderId="39" applyNumberFormat="0" applyAlignment="0" applyProtection="0"/>
    <xf numFmtId="0" fontId="15" fillId="8" borderId="39" applyNumberFormat="0" applyAlignment="0" applyProtection="0"/>
    <xf numFmtId="0" fontId="4" fillId="24" borderId="40"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8" fillId="21" borderId="39" applyNumberFormat="0" applyAlignment="0" applyProtection="0"/>
    <xf numFmtId="0" fontId="15" fillId="8" borderId="39" applyNumberFormat="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18" fillId="21" borderId="37" applyNumberFormat="0" applyAlignment="0" applyProtection="0"/>
    <xf numFmtId="0" fontId="18" fillId="21" borderId="37"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165" fontId="4" fillId="0" borderId="0" applyFont="0" applyFill="0" applyBorder="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8" fillId="0" borderId="0"/>
    <xf numFmtId="0" fontId="2" fillId="32" borderId="0" applyNumberFormat="0" applyBorder="0" applyAlignment="0" applyProtection="0"/>
    <xf numFmtId="0" fontId="5" fillId="3"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5" fillId="4"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5" fillId="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5" fillId="6"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5" fillId="7"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5" fillId="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5" fillId="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5" fillId="1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5" fillId="1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5" fillId="6"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5" fillId="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5" fillId="12" borderId="0" applyNumberFormat="0" applyBorder="0" applyAlignment="0" applyProtection="0"/>
    <xf numFmtId="0" fontId="2" fillId="53" borderId="0" applyNumberFormat="0" applyBorder="0" applyAlignment="0" applyProtection="0"/>
    <xf numFmtId="0" fontId="33" fillId="34" borderId="0" applyNumberFormat="0" applyBorder="0" applyAlignment="0" applyProtection="0"/>
    <xf numFmtId="0" fontId="6" fillId="13"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6" fillId="10"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6" fillId="11"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6" fillId="14"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6" fillId="15"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6" fillId="16" borderId="0" applyNumberFormat="0" applyBorder="0" applyAlignment="0" applyProtection="0"/>
    <xf numFmtId="0" fontId="33" fillId="54" borderId="0" applyNumberFormat="0" applyBorder="0" applyAlignment="0" applyProtection="0"/>
    <xf numFmtId="0" fontId="33" fillId="31" borderId="0" applyNumberFormat="0" applyBorder="0" applyAlignment="0" applyProtection="0"/>
    <xf numFmtId="0" fontId="6" fillId="17"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6" fillId="18" borderId="0" applyNumberFormat="0" applyBorder="0" applyAlignment="0" applyProtection="0"/>
    <xf numFmtId="0" fontId="33" fillId="35" borderId="0" applyNumberFormat="0" applyBorder="0" applyAlignment="0" applyProtection="0"/>
    <xf numFmtId="0" fontId="33" fillId="39" borderId="0" applyNumberFormat="0" applyBorder="0" applyAlignment="0" applyProtection="0"/>
    <xf numFmtId="0" fontId="6" fillId="19" borderId="0" applyNumberFormat="0" applyBorder="0" applyAlignment="0" applyProtection="0"/>
    <xf numFmtId="0" fontId="33" fillId="39" borderId="0" applyNumberFormat="0" applyBorder="0" applyAlignment="0" applyProtection="0"/>
    <xf numFmtId="0" fontId="33" fillId="43" borderId="0" applyNumberFormat="0" applyBorder="0" applyAlignment="0" applyProtection="0"/>
    <xf numFmtId="0" fontId="6" fillId="14"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6" fillId="15"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6" fillId="20" borderId="0" applyNumberFormat="0" applyBorder="0" applyAlignment="0" applyProtection="0"/>
    <xf numFmtId="0" fontId="33" fillId="51" borderId="0" applyNumberFormat="0" applyBorder="0" applyAlignment="0" applyProtection="0"/>
    <xf numFmtId="0" fontId="34" fillId="26" borderId="0" applyNumberFormat="0" applyBorder="0" applyAlignment="0" applyProtection="0"/>
    <xf numFmtId="0" fontId="7" fillId="4" borderId="0" applyNumberFormat="0" applyBorder="0" applyAlignment="0" applyProtection="0"/>
    <xf numFmtId="0" fontId="34" fillId="26" borderId="0" applyNumberFormat="0" applyBorder="0" applyAlignment="0" applyProtection="0"/>
    <xf numFmtId="0" fontId="35" fillId="29" borderId="50" applyNumberFormat="0" applyAlignment="0" applyProtection="0"/>
    <xf numFmtId="0" fontId="35" fillId="29" borderId="50" applyNumberFormat="0" applyAlignment="0" applyProtection="0"/>
    <xf numFmtId="0" fontId="36" fillId="30" borderId="53" applyNumberFormat="0" applyAlignment="0" applyProtection="0"/>
    <xf numFmtId="0" fontId="9" fillId="22" borderId="3" applyNumberFormat="0" applyAlignment="0" applyProtection="0"/>
    <xf numFmtId="0" fontId="36" fillId="30" borderId="53"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37" fillId="0" borderId="0" applyNumberFormat="0" applyFill="0" applyBorder="0" applyAlignment="0" applyProtection="0"/>
    <xf numFmtId="0" fontId="10" fillId="0" borderId="0" applyNumberFormat="0" applyFill="0" applyBorder="0" applyAlignment="0" applyProtection="0"/>
    <xf numFmtId="0" fontId="37" fillId="0" borderId="0" applyNumberFormat="0" applyFill="0" applyBorder="0" applyAlignment="0" applyProtection="0"/>
    <xf numFmtId="0" fontId="27" fillId="25" borderId="0" applyNumberFormat="0" applyBorder="0" applyAlignment="0" applyProtection="0"/>
    <xf numFmtId="0" fontId="11" fillId="5" borderId="0" applyNumberFormat="0" applyBorder="0" applyAlignment="0" applyProtection="0"/>
    <xf numFmtId="0" fontId="27" fillId="25" borderId="0" applyNumberFormat="0" applyBorder="0" applyAlignment="0" applyProtection="0"/>
    <xf numFmtId="0" fontId="38" fillId="25" borderId="0" applyNumberFormat="0" applyBorder="0" applyAlignment="0" applyProtection="0"/>
    <xf numFmtId="0" fontId="39" fillId="0" borderId="47" applyNumberFormat="0" applyFill="0" applyAlignment="0" applyProtection="0"/>
    <xf numFmtId="0" fontId="12" fillId="0" borderId="4" applyNumberFormat="0" applyFill="0" applyAlignment="0" applyProtection="0"/>
    <xf numFmtId="0" fontId="39" fillId="0" borderId="47" applyNumberFormat="0" applyFill="0" applyAlignment="0" applyProtection="0"/>
    <xf numFmtId="0" fontId="40" fillId="0" borderId="48" applyNumberFormat="0" applyFill="0" applyAlignment="0" applyProtection="0"/>
    <xf numFmtId="0" fontId="13" fillId="0" borderId="5" applyNumberFormat="0" applyFill="0" applyAlignment="0" applyProtection="0"/>
    <xf numFmtId="0" fontId="40" fillId="0" borderId="48" applyNumberFormat="0" applyFill="0" applyAlignment="0" applyProtection="0"/>
    <xf numFmtId="0" fontId="41" fillId="0" borderId="49" applyNumberFormat="0" applyFill="0" applyAlignment="0" applyProtection="0"/>
    <xf numFmtId="0" fontId="14" fillId="0" borderId="6" applyNumberFormat="0" applyFill="0" applyAlignment="0" applyProtection="0"/>
    <xf numFmtId="0" fontId="41" fillId="0" borderId="49" applyNumberFormat="0" applyFill="0" applyAlignment="0" applyProtection="0"/>
    <xf numFmtId="0" fontId="41" fillId="0" borderId="0" applyNumberFormat="0" applyFill="0" applyBorder="0" applyAlignment="0" applyProtection="0"/>
    <xf numFmtId="0" fontId="14"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28" borderId="50" applyNumberFormat="0" applyAlignment="0" applyProtection="0"/>
    <xf numFmtId="0" fontId="43" fillId="28" borderId="50" applyNumberFormat="0" applyAlignment="0" applyProtection="0"/>
    <xf numFmtId="0" fontId="44" fillId="0" borderId="52" applyNumberFormat="0" applyFill="0" applyAlignment="0" applyProtection="0"/>
    <xf numFmtId="0" fontId="16" fillId="0" borderId="7" applyNumberFormat="0" applyFill="0" applyAlignment="0" applyProtection="0"/>
    <xf numFmtId="0" fontId="44" fillId="0" borderId="52" applyNumberFormat="0" applyFill="0" applyAlignment="0" applyProtection="0"/>
    <xf numFmtId="0" fontId="45" fillId="27" borderId="0" applyNumberFormat="0" applyBorder="0" applyAlignment="0" applyProtection="0"/>
    <xf numFmtId="0" fontId="17" fillId="23" borderId="0" applyNumberFormat="0" applyBorder="0" applyAlignment="0" applyProtection="0"/>
    <xf numFmtId="0" fontId="45" fillId="27" borderId="0" applyNumberFormat="0" applyBorder="0" applyAlignment="0" applyProtection="0"/>
    <xf numFmtId="0" fontId="2"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3" fillId="0" borderId="0"/>
    <xf numFmtId="0" fontId="2"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 fillId="0" borderId="0"/>
    <xf numFmtId="0" fontId="4" fillId="0" borderId="0"/>
    <xf numFmtId="0" fontId="46" fillId="0" borderId="0"/>
    <xf numFmtId="0" fontId="26" fillId="0" borderId="0"/>
    <xf numFmtId="0" fontId="26" fillId="0" borderId="0"/>
    <xf numFmtId="0" fontId="46" fillId="0" borderId="0"/>
    <xf numFmtId="0" fontId="26" fillId="0" borderId="0"/>
    <xf numFmtId="0" fontId="4" fillId="0" borderId="0"/>
    <xf numFmtId="0" fontId="26"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47" fillId="0" borderId="0"/>
    <xf numFmtId="0" fontId="26" fillId="0" borderId="0"/>
    <xf numFmtId="0" fontId="32" fillId="2" borderId="1" applyNumberFormat="0" applyFont="0" applyAlignment="0" applyProtection="0"/>
    <xf numFmtId="0" fontId="32" fillId="2" borderId="1" applyNumberFormat="0" applyFont="0" applyAlignment="0" applyProtection="0"/>
    <xf numFmtId="0" fontId="4" fillId="0" borderId="0"/>
    <xf numFmtId="0" fontId="48" fillId="29" borderId="51" applyNumberFormat="0" applyAlignment="0" applyProtection="0"/>
    <xf numFmtId="0" fontId="48" fillId="29" borderId="51" applyNumberFormat="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49" fillId="0" borderId="0" applyNumberFormat="0" applyFill="0" applyBorder="0" applyAlignment="0" applyProtection="0"/>
    <xf numFmtId="0" fontId="19" fillId="0" borderId="0" applyNumberFormat="0" applyFill="0" applyBorder="0" applyAlignment="0" applyProtection="0"/>
    <xf numFmtId="0" fontId="49" fillId="0" borderId="0" applyNumberFormat="0" applyFill="0" applyBorder="0" applyAlignment="0" applyProtection="0"/>
    <xf numFmtId="0" fontId="50" fillId="0" borderId="54" applyNumberFormat="0" applyFill="0" applyAlignment="0" applyProtection="0"/>
    <xf numFmtId="0" fontId="50" fillId="0" borderId="54" applyNumberFormat="0" applyFill="0" applyAlignment="0" applyProtection="0"/>
    <xf numFmtId="0" fontId="51" fillId="0" borderId="0" applyNumberFormat="0" applyFill="0" applyBorder="0" applyAlignment="0" applyProtection="0"/>
    <xf numFmtId="0" fontId="21" fillId="0" borderId="0" applyNumberFormat="0" applyFill="0" applyBorder="0" applyAlignment="0" applyProtection="0"/>
    <xf numFmtId="0" fontId="51" fillId="0" borderId="0" applyNumberFormat="0" applyFill="0" applyBorder="0" applyAlignment="0" applyProtection="0"/>
    <xf numFmtId="9" fontId="4" fillId="0" borderId="0" applyFont="0" applyFill="0" applyBorder="0" applyAlignment="0" applyProtection="0"/>
    <xf numFmtId="0" fontId="4" fillId="0" borderId="0"/>
    <xf numFmtId="44" fontId="26" fillId="0" borderId="0" applyFont="0" applyFill="0" applyBorder="0" applyAlignment="0" applyProtection="0"/>
    <xf numFmtId="0" fontId="22" fillId="24" borderId="55" applyNumberFormat="0" applyFont="0" applyAlignment="0" applyProtection="0"/>
    <xf numFmtId="0" fontId="5" fillId="0" borderId="0"/>
    <xf numFmtId="167" fontId="5" fillId="0" borderId="0" applyFill="0" applyBorder="0" applyProtection="0"/>
    <xf numFmtId="0" fontId="4" fillId="0" borderId="0"/>
    <xf numFmtId="44" fontId="26" fillId="0" borderId="0" applyFont="0" applyFill="0" applyBorder="0" applyAlignment="0" applyProtection="0"/>
    <xf numFmtId="0" fontId="24" fillId="0" borderId="0"/>
    <xf numFmtId="0" fontId="4" fillId="0" borderId="0"/>
    <xf numFmtId="0" fontId="5" fillId="3" borderId="0" applyNumberFormat="0" applyBorder="0" applyAlignment="0" applyProtection="0"/>
    <xf numFmtId="0" fontId="22" fillId="3" borderId="0" applyNumberFormat="0" applyBorder="0" applyAlignment="0" applyProtection="0"/>
    <xf numFmtId="0" fontId="5" fillId="4" borderId="0" applyNumberFormat="0" applyBorder="0" applyAlignment="0" applyProtection="0"/>
    <xf numFmtId="0" fontId="22" fillId="4" borderId="0" applyNumberFormat="0" applyBorder="0" applyAlignment="0" applyProtection="0"/>
    <xf numFmtId="0" fontId="5" fillId="5" borderId="0" applyNumberFormat="0" applyBorder="0" applyAlignment="0" applyProtection="0"/>
    <xf numFmtId="0" fontId="22" fillId="5"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8" borderId="0" applyNumberFormat="0" applyBorder="0" applyAlignment="0" applyProtection="0"/>
    <xf numFmtId="0" fontId="22" fillId="21"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0" borderId="0" applyNumberFormat="0" applyBorder="0" applyAlignment="0" applyProtection="0"/>
    <xf numFmtId="0" fontId="22" fillId="10" borderId="0" applyNumberFormat="0" applyBorder="0" applyAlignment="0" applyProtection="0"/>
    <xf numFmtId="0" fontId="5" fillId="11" borderId="0" applyNumberFormat="0" applyBorder="0" applyAlignment="0" applyProtection="0"/>
    <xf numFmtId="0" fontId="22" fillId="11"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6" fillId="13" borderId="0" applyNumberFormat="0" applyBorder="0" applyAlignment="0" applyProtection="0"/>
    <xf numFmtId="0" fontId="54"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54"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54" fillId="11"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54"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4"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4" fillId="16" borderId="0" applyNumberFormat="0" applyBorder="0" applyAlignment="0" applyProtection="0"/>
    <xf numFmtId="0" fontId="6" fillId="16" borderId="0" applyNumberFormat="0" applyBorder="0" applyAlignment="0" applyProtection="0"/>
    <xf numFmtId="0" fontId="54" fillId="13"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6" fillId="17" borderId="0" applyNumberFormat="0" applyBorder="0" applyAlignment="0" applyProtection="0"/>
    <xf numFmtId="0" fontId="54"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54"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54" fillId="19" borderId="0" applyNumberFormat="0" applyBorder="0" applyAlignment="0" applyProtection="0"/>
    <xf numFmtId="0" fontId="6" fillId="19" borderId="0" applyNumberFormat="0" applyBorder="0" applyAlignment="0" applyProtection="0"/>
    <xf numFmtId="0" fontId="54"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4" fillId="15"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54" fillId="20"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55" fillId="4" borderId="0" applyNumberFormat="0" applyBorder="0" applyAlignment="0" applyProtection="0"/>
    <xf numFmtId="0" fontId="7" fillId="4" borderId="0" applyNumberFormat="0" applyBorder="0" applyAlignment="0" applyProtection="0"/>
    <xf numFmtId="0" fontId="22"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35" fillId="29" borderId="50" applyNumberFormat="0" applyAlignment="0" applyProtection="0"/>
    <xf numFmtId="0" fontId="8" fillId="21" borderId="43" applyNumberFormat="0" applyAlignment="0" applyProtection="0"/>
    <xf numFmtId="0" fontId="9" fillId="22" borderId="3" applyNumberFormat="0" applyAlignment="0" applyProtection="0"/>
    <xf numFmtId="0" fontId="57" fillId="22" borderId="3" applyNumberFormat="0" applyAlignment="0" applyProtection="0"/>
    <xf numFmtId="0" fontId="9" fillId="22" borderId="3" applyNumberFormat="0" applyAlignment="0" applyProtection="0"/>
    <xf numFmtId="44" fontId="4" fillId="0" borderId="0" applyFont="0" applyFill="0" applyBorder="0" applyAlignment="0" applyProtection="0"/>
    <xf numFmtId="0" fontId="58" fillId="5" borderId="0" applyNumberFormat="0" applyBorder="0" applyAlignment="0" applyProtection="0"/>
    <xf numFmtId="0" fontId="10" fillId="0" borderId="0" applyNumberFormat="0" applyFill="0" applyBorder="0" applyAlignment="0" applyProtection="0"/>
    <xf numFmtId="0" fontId="59" fillId="0" borderId="0" applyNumberFormat="0" applyFill="0" applyBorder="0" applyAlignment="0" applyProtection="0"/>
    <xf numFmtId="0" fontId="10" fillId="0" borderId="0" applyNumberFormat="0" applyFill="0" applyBorder="0" applyAlignment="0" applyProtection="0"/>
    <xf numFmtId="0" fontId="58" fillId="5" borderId="0" applyNumberFormat="0" applyBorder="0" applyAlignment="0" applyProtection="0"/>
    <xf numFmtId="0" fontId="11" fillId="5" borderId="0" applyNumberFormat="0" applyBorder="0" applyAlignment="0" applyProtection="0"/>
    <xf numFmtId="0" fontId="38" fillId="25" borderId="0" applyNumberFormat="0" applyBorder="0" applyAlignment="0" applyProtection="0"/>
    <xf numFmtId="0" fontId="12"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61" fillId="0" borderId="5"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62" fillId="0" borderId="6"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62" fillId="0" borderId="0" applyNumberFormat="0" applyFill="0" applyBorder="0" applyAlignment="0" applyProtection="0"/>
    <xf numFmtId="0" fontId="14" fillId="0" borderId="0" applyNumberFormat="0" applyFill="0" applyBorder="0" applyAlignment="0" applyProtection="0"/>
    <xf numFmtId="0" fontId="15" fillId="8" borderId="43" applyNumberFormat="0" applyAlignment="0" applyProtection="0"/>
    <xf numFmtId="0" fontId="63" fillId="21" borderId="43" applyNumberFormat="0" applyAlignment="0" applyProtection="0"/>
    <xf numFmtId="0" fontId="15" fillId="8" borderId="60" applyNumberFormat="0" applyAlignment="0" applyProtection="0"/>
    <xf numFmtId="0" fontId="43" fillId="28" borderId="50" applyNumberFormat="0" applyAlignment="0" applyProtection="0"/>
    <xf numFmtId="0" fontId="15" fillId="8" borderId="43" applyNumberFormat="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20" borderId="0" applyNumberFormat="0" applyBorder="0" applyAlignment="0" applyProtection="0"/>
    <xf numFmtId="0" fontId="64" fillId="21" borderId="45" applyNumberFormat="0" applyAlignment="0" applyProtection="0"/>
    <xf numFmtId="0" fontId="56" fillId="21" borderId="43" applyNumberFormat="0" applyAlignment="0" applyProtection="0"/>
    <xf numFmtId="0" fontId="16" fillId="0" borderId="7" applyNumberFormat="0" applyFill="0" applyAlignment="0" applyProtection="0"/>
    <xf numFmtId="0" fontId="65" fillId="0" borderId="7" applyNumberFormat="0" applyFill="0" applyAlignment="0" applyProtection="0"/>
    <xf numFmtId="0" fontId="8" fillId="21" borderId="56" applyNumberFormat="0" applyAlignment="0" applyProtection="0"/>
    <xf numFmtId="0" fontId="16" fillId="0" borderId="7" applyNumberFormat="0" applyFill="0" applyAlignment="0" applyProtection="0"/>
    <xf numFmtId="0" fontId="55" fillId="4" borderId="0" applyNumberFormat="0" applyBorder="0" applyAlignment="0" applyProtection="0"/>
    <xf numFmtId="0" fontId="60" fillId="0" borderId="4" applyNumberFormat="0" applyFill="0" applyAlignment="0" applyProtection="0"/>
    <xf numFmtId="0" fontId="61" fillId="0" borderId="5" applyNumberFormat="0" applyFill="0" applyAlignment="0" applyProtection="0"/>
    <xf numFmtId="0" fontId="62" fillId="0" borderId="6" applyNumberFormat="0" applyFill="0" applyAlignment="0" applyProtection="0"/>
    <xf numFmtId="0" fontId="62" fillId="0" borderId="0" applyNumberFormat="0" applyFill="0" applyBorder="0" applyAlignment="0" applyProtection="0"/>
    <xf numFmtId="0" fontId="66" fillId="0" borderId="0" applyNumberFormat="0" applyFill="0" applyBorder="0" applyAlignment="0" applyProtection="0"/>
    <xf numFmtId="0" fontId="17" fillId="23" borderId="0" applyNumberFormat="0" applyBorder="0" applyAlignment="0" applyProtection="0"/>
    <xf numFmtId="0" fontId="67" fillId="23" borderId="0" applyNumberFormat="0" applyBorder="0" applyAlignment="0" applyProtection="0"/>
    <xf numFmtId="0" fontId="15" fillId="8" borderId="60" applyNumberFormat="0" applyAlignment="0" applyProtection="0"/>
    <xf numFmtId="0" fontId="8" fillId="21" borderId="56" applyNumberFormat="0" applyAlignment="0" applyProtection="0"/>
    <xf numFmtId="0" fontId="56" fillId="21" borderId="56" applyNumberFormat="0" applyAlignment="0" applyProtection="0"/>
    <xf numFmtId="0" fontId="17" fillId="23" borderId="0" applyNumberFormat="0" applyBorder="0" applyAlignment="0" applyProtection="0"/>
    <xf numFmtId="0" fontId="67" fillId="23" borderId="0" applyNumberFormat="0" applyBorder="0" applyAlignment="0" applyProtection="0"/>
    <xf numFmtId="0" fontId="8" fillId="21" borderId="56" applyNumberFormat="0" applyAlignment="0" applyProtection="0"/>
    <xf numFmtId="0" fontId="26" fillId="0" borderId="0"/>
    <xf numFmtId="0" fontId="64" fillId="21" borderId="61" applyNumberFormat="0" applyAlignment="0" applyProtection="0"/>
    <xf numFmtId="0" fontId="56" fillId="21" borderId="60" applyNumberFormat="0" applyAlignment="0" applyProtection="0"/>
    <xf numFmtId="0" fontId="23" fillId="0" borderId="0"/>
    <xf numFmtId="0" fontId="4" fillId="0" borderId="0"/>
    <xf numFmtId="0" fontId="24" fillId="0" borderId="0"/>
    <xf numFmtId="0" fontId="4" fillId="0" borderId="0"/>
    <xf numFmtId="0" fontId="4" fillId="0" borderId="0"/>
    <xf numFmtId="0" fontId="22" fillId="0" borderId="0"/>
    <xf numFmtId="0" fontId="26" fillId="0" borderId="0"/>
    <xf numFmtId="0" fontId="4" fillId="0" borderId="0"/>
    <xf numFmtId="0" fontId="26" fillId="0" borderId="0"/>
    <xf numFmtId="0" fontId="4" fillId="0" borderId="0"/>
    <xf numFmtId="0" fontId="26"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24" borderId="44" applyNumberFormat="0" applyFont="0" applyAlignment="0" applyProtection="0"/>
    <xf numFmtId="0" fontId="64" fillId="21" borderId="45" applyNumberFormat="0" applyAlignment="0" applyProtection="0"/>
    <xf numFmtId="0" fontId="48" fillId="29" borderId="51" applyNumberFormat="0" applyAlignment="0" applyProtection="0"/>
    <xf numFmtId="0" fontId="18" fillId="21" borderId="45" applyNumberFormat="0" applyAlignment="0" applyProtection="0"/>
    <xf numFmtId="0" fontId="3" fillId="0" borderId="0"/>
    <xf numFmtId="9" fontId="29" fillId="0" borderId="0" applyFont="0" applyFill="0" applyBorder="0" applyAlignment="0" applyProtection="0"/>
    <xf numFmtId="4" fontId="30" fillId="55" borderId="61" applyNumberFormat="0" applyProtection="0">
      <alignment vertical="center"/>
    </xf>
    <xf numFmtId="9" fontId="4" fillId="0" borderId="0" applyFont="0" applyFill="0" applyBorder="0" applyAlignment="0" applyProtection="0"/>
    <xf numFmtId="0" fontId="65" fillId="0" borderId="7" applyNumberFormat="0" applyFill="0" applyAlignment="0" applyProtection="0"/>
    <xf numFmtId="0" fontId="57" fillId="22" borderId="3" applyNumberFormat="0" applyAlignment="0" applyProtection="0"/>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59"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19" fillId="0" borderId="0" applyNumberFormat="0" applyFill="0" applyBorder="0" applyAlignment="0" applyProtection="0"/>
    <xf numFmtId="0" fontId="20" fillId="0" borderId="46" applyNumberFormat="0" applyFill="0" applyAlignment="0" applyProtection="0"/>
    <xf numFmtId="0" fontId="69" fillId="0" borderId="46" applyNumberFormat="0" applyFill="0" applyAlignment="0" applyProtection="0"/>
    <xf numFmtId="0" fontId="50" fillId="0" borderId="54" applyNumberFormat="0" applyFill="0" applyAlignment="0" applyProtection="0"/>
    <xf numFmtId="0" fontId="20" fillId="0" borderId="46" applyNumberFormat="0" applyFill="0" applyAlignment="0" applyProtection="0"/>
    <xf numFmtId="0" fontId="69" fillId="0" borderId="46" applyNumberFormat="0" applyFill="0" applyAlignment="0" applyProtection="0"/>
    <xf numFmtId="0" fontId="63" fillId="21" borderId="43" applyNumberFormat="0" applyAlignment="0" applyProtection="0"/>
    <xf numFmtId="0" fontId="68" fillId="0" borderId="0" applyNumberFormat="0" applyFill="0" applyBorder="0" applyAlignment="0" applyProtection="0"/>
    <xf numFmtId="0" fontId="21"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26" fillId="0" borderId="0"/>
    <xf numFmtId="0" fontId="11" fillId="5" borderId="0" applyNumberFormat="0" applyBorder="0" applyAlignment="0" applyProtection="0"/>
    <xf numFmtId="0" fontId="4" fillId="24" borderId="44" applyNumberFormat="0" applyFont="0" applyAlignment="0" applyProtection="0"/>
    <xf numFmtId="0" fontId="18" fillId="21" borderId="45" applyNumberFormat="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6" fillId="0" borderId="0"/>
    <xf numFmtId="0" fontId="24" fillId="0" borderId="0"/>
    <xf numFmtId="0" fontId="26" fillId="0" borderId="0"/>
    <xf numFmtId="165" fontId="4" fillId="0" borderId="0" applyFont="0" applyFill="0" applyBorder="0" applyAlignment="0" applyProtection="0"/>
    <xf numFmtId="0" fontId="26"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6" fillId="0" borderId="0"/>
    <xf numFmtId="9" fontId="4" fillId="0" borderId="0" applyFont="0" applyFill="0" applyBorder="0" applyAlignment="0" applyProtection="0"/>
    <xf numFmtId="0" fontId="26"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6" fillId="0" borderId="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165" fontId="4" fillId="0" borderId="0" applyFont="0" applyFill="0" applyBorder="0" applyAlignment="0" applyProtection="0"/>
    <xf numFmtId="165" fontId="26" fillId="0" borderId="0" applyFont="0" applyFill="0" applyBorder="0" applyAlignment="0" applyProtection="0"/>
    <xf numFmtId="0" fontId="20" fillId="0" borderId="46" applyNumberFormat="0" applyFill="0" applyAlignment="0" applyProtection="0"/>
    <xf numFmtId="0" fontId="26" fillId="0" borderId="0"/>
    <xf numFmtId="165" fontId="4" fillId="0" borderId="0" applyFont="0" applyFill="0" applyBorder="0" applyAlignment="0" applyProtection="0"/>
    <xf numFmtId="44" fontId="4" fillId="0" borderId="0" applyFont="0" applyFill="0" applyBorder="0" applyAlignment="0" applyProtection="0"/>
    <xf numFmtId="0" fontId="26" fillId="0" borderId="0"/>
    <xf numFmtId="0" fontId="26" fillId="0" borderId="0"/>
    <xf numFmtId="0" fontId="5" fillId="0" borderId="0"/>
    <xf numFmtId="0" fontId="26" fillId="0" borderId="0"/>
    <xf numFmtId="0" fontId="8" fillId="21" borderId="43" applyNumberFormat="0" applyAlignment="0" applyProtection="0"/>
    <xf numFmtId="0" fontId="15" fillId="8" borderId="43" applyNumberFormat="0" applyAlignment="0" applyProtection="0"/>
    <xf numFmtId="165" fontId="4" fillId="0" borderId="0" applyFont="0" applyFill="0" applyBorder="0" applyAlignment="0" applyProtection="0"/>
    <xf numFmtId="165" fontId="26" fillId="0" borderId="0" applyFont="0" applyFill="0" applyBorder="0" applyAlignment="0" applyProtection="0"/>
    <xf numFmtId="0" fontId="23" fillId="0" borderId="0"/>
    <xf numFmtId="0" fontId="26" fillId="0" borderId="0"/>
    <xf numFmtId="0" fontId="69" fillId="0" borderId="46" applyNumberFormat="0" applyFill="0" applyAlignment="0" applyProtection="0"/>
    <xf numFmtId="0" fontId="63" fillId="21" borderId="43" applyNumberFormat="0" applyAlignment="0" applyProtection="0"/>
    <xf numFmtId="0" fontId="22" fillId="24" borderId="44" applyNumberFormat="0" applyFont="0" applyAlignment="0" applyProtection="0"/>
    <xf numFmtId="0" fontId="63" fillId="21" borderId="43" applyNumberFormat="0" applyAlignment="0" applyProtection="0"/>
    <xf numFmtId="0" fontId="69" fillId="0" borderId="46" applyNumberFormat="0" applyFill="0" applyAlignment="0" applyProtection="0"/>
    <xf numFmtId="0" fontId="20" fillId="0" borderId="46" applyNumberFormat="0" applyFill="0" applyAlignment="0" applyProtection="0"/>
    <xf numFmtId="0" fontId="63" fillId="21" borderId="43" applyNumberFormat="0" applyAlignment="0" applyProtection="0"/>
    <xf numFmtId="0" fontId="69" fillId="0" borderId="46" applyNumberFormat="0" applyFill="0" applyAlignment="0" applyProtection="0"/>
    <xf numFmtId="0" fontId="69" fillId="0" borderId="62"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3" fillId="21" borderId="60" applyNumberFormat="0" applyAlignment="0" applyProtection="0"/>
    <xf numFmtId="0" fontId="69" fillId="0" borderId="46" applyNumberFormat="0" applyFill="0" applyAlignment="0" applyProtection="0"/>
    <xf numFmtId="4" fontId="31" fillId="57" borderId="45" applyNumberFormat="0" applyProtection="0">
      <alignment horizontal="righ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0" fontId="18" fillId="21" borderId="45" applyNumberFormat="0" applyAlignment="0" applyProtection="0"/>
    <xf numFmtId="0" fontId="22" fillId="24" borderId="59" applyNumberFormat="0" applyFont="0" applyAlignment="0" applyProtection="0"/>
    <xf numFmtId="0" fontId="64" fillId="21" borderId="45" applyNumberFormat="0" applyAlignment="0" applyProtection="0"/>
    <xf numFmtId="0" fontId="22" fillId="24" borderId="44" applyNumberFormat="0" applyFont="0" applyAlignment="0" applyProtection="0"/>
    <xf numFmtId="0" fontId="18" fillId="21" borderId="45" applyNumberFormat="0" applyAlignment="0" applyProtection="0"/>
    <xf numFmtId="0" fontId="64" fillId="21" borderId="61" applyNumberFormat="0" applyAlignment="0" applyProtection="0"/>
    <xf numFmtId="0" fontId="64" fillId="21" borderId="45" applyNumberFormat="0" applyAlignment="0" applyProtection="0"/>
    <xf numFmtId="0" fontId="56" fillId="21" borderId="43" applyNumberFormat="0" applyAlignment="0" applyProtection="0"/>
    <xf numFmtId="0" fontId="64"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8" fillId="21" borderId="60" applyNumberFormat="0" applyAlignment="0" applyProtection="0"/>
    <xf numFmtId="0" fontId="8" fillId="21" borderId="43" applyNumberFormat="0" applyAlignment="0" applyProtection="0"/>
    <xf numFmtId="0" fontId="56" fillId="21" borderId="43" applyNumberFormat="0" applyAlignment="0" applyProtection="0"/>
    <xf numFmtId="0" fontId="64"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15" fillId="8" borderId="43" applyNumberFormat="0" applyAlignment="0" applyProtection="0"/>
    <xf numFmtId="0" fontId="64" fillId="21" borderId="45" applyNumberFormat="0" applyAlignment="0" applyProtection="0"/>
    <xf numFmtId="0" fontId="56" fillId="21" borderId="43" applyNumberFormat="0" applyAlignment="0" applyProtection="0"/>
    <xf numFmtId="0" fontId="8" fillId="21" borderId="43" applyNumberFormat="0" applyAlignment="0" applyProtection="0"/>
    <xf numFmtId="0" fontId="56" fillId="21" borderId="56" applyNumberFormat="0" applyAlignment="0" applyProtection="0"/>
    <xf numFmtId="0" fontId="56"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4" fillId="21" borderId="45" applyNumberFormat="0" applyAlignment="0" applyProtection="0"/>
    <xf numFmtId="0" fontId="56" fillId="21" borderId="43" applyNumberFormat="0" applyAlignment="0" applyProtection="0"/>
    <xf numFmtId="0" fontId="8" fillId="21" borderId="43" applyNumberFormat="0" applyAlignment="0" applyProtection="0"/>
    <xf numFmtId="0" fontId="8" fillId="21" borderId="60" applyNumberFormat="0" applyAlignment="0" applyProtection="0"/>
    <xf numFmtId="0" fontId="56"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4"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64" fillId="21" borderId="45" applyNumberFormat="0" applyAlignment="0" applyProtection="0"/>
    <xf numFmtId="0" fontId="18" fillId="21" borderId="45" applyNumberFormat="0" applyAlignment="0" applyProtection="0"/>
    <xf numFmtId="4" fontId="30" fillId="55" borderId="45" applyNumberFormat="0" applyProtection="0">
      <alignment vertical="center"/>
    </xf>
    <xf numFmtId="4" fontId="30" fillId="57" borderId="45" applyNumberFormat="0" applyProtection="0">
      <alignment horizontal="right" vertical="center"/>
    </xf>
    <xf numFmtId="4" fontId="31" fillId="57" borderId="45" applyNumberFormat="0" applyProtection="0">
      <alignment horizontal="right" vertical="center"/>
    </xf>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20" fillId="0" borderId="46"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9" fillId="0" borderId="46" applyNumberFormat="0" applyFill="0" applyAlignment="0" applyProtection="0"/>
    <xf numFmtId="0" fontId="63"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70" fillId="0" borderId="0"/>
    <xf numFmtId="0" fontId="15" fillId="8" borderId="43" applyNumberFormat="0" applyAlignment="0" applyProtection="0"/>
    <xf numFmtId="4" fontId="30" fillId="55" borderId="45" applyNumberFormat="0" applyProtection="0">
      <alignment vertical="center"/>
    </xf>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63" fillId="21" borderId="43" applyNumberFormat="0" applyAlignment="0" applyProtection="0"/>
    <xf numFmtId="0" fontId="15" fillId="8" borderId="43" applyNumberFormat="0" applyAlignment="0" applyProtection="0"/>
    <xf numFmtId="0" fontId="56" fillId="21" borderId="43"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69" fillId="0" borderId="46" applyNumberFormat="0" applyFill="0" applyAlignment="0" applyProtection="0"/>
    <xf numFmtId="0" fontId="15" fillId="8" borderId="56" applyNumberFormat="0" applyAlignment="0" applyProtection="0"/>
    <xf numFmtId="0" fontId="15" fillId="8" borderId="43" applyNumberFormat="0" applyAlignment="0" applyProtection="0"/>
    <xf numFmtId="0" fontId="15" fillId="8" borderId="43" applyNumberFormat="0" applyAlignment="0" applyProtection="0"/>
    <xf numFmtId="0" fontId="69" fillId="0" borderId="46" applyNumberFormat="0" applyFill="0" applyAlignment="0" applyProtection="0"/>
    <xf numFmtId="0" fontId="15" fillId="8" borderId="43" applyNumberFormat="0" applyAlignment="0" applyProtection="0"/>
    <xf numFmtId="0" fontId="71" fillId="0" borderId="0"/>
    <xf numFmtId="0" fontId="4" fillId="56" borderId="45" applyNumberFormat="0" applyProtection="0">
      <alignment horizontal="left" vertical="center" wrapText="1" indent="1"/>
    </xf>
    <xf numFmtId="0" fontId="4" fillId="24" borderId="44" applyNumberFormat="0" applyFont="0" applyAlignment="0" applyProtection="0"/>
    <xf numFmtId="0" fontId="63" fillId="21" borderId="43" applyNumberFormat="0" applyAlignment="0" applyProtection="0"/>
    <xf numFmtId="0" fontId="15" fillId="8" borderId="43" applyNumberFormat="0" applyAlignment="0" applyProtection="0"/>
    <xf numFmtId="0" fontId="56"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63" fillId="21" borderId="43" applyNumberFormat="0" applyAlignment="0" applyProtection="0"/>
    <xf numFmtId="0" fontId="4" fillId="24" borderId="44" applyNumberFormat="0" applyFont="0" applyAlignment="0" applyProtection="0"/>
    <xf numFmtId="4" fontId="30" fillId="55" borderId="45" applyNumberFormat="0" applyProtection="0">
      <alignment vertical="center"/>
    </xf>
    <xf numFmtId="0" fontId="8" fillId="21" borderId="43" applyNumberFormat="0" applyAlignment="0" applyProtection="0"/>
    <xf numFmtId="0" fontId="8" fillId="21" borderId="43" applyNumberFormat="0" applyAlignment="0" applyProtection="0"/>
    <xf numFmtId="0" fontId="69" fillId="0" borderId="46" applyNumberFormat="0" applyFill="0" applyAlignment="0" applyProtection="0"/>
    <xf numFmtId="0" fontId="64" fillId="21" borderId="45" applyNumberFormat="0" applyAlignment="0" applyProtection="0"/>
    <xf numFmtId="0" fontId="22" fillId="24" borderId="44" applyNumberFormat="0" applyFont="0" applyAlignment="0" applyProtection="0"/>
    <xf numFmtId="0" fontId="18" fillId="21" borderId="61"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20" fillId="0" borderId="46" applyNumberFormat="0" applyFill="0" applyAlignment="0" applyProtection="0"/>
    <xf numFmtId="4" fontId="30" fillId="55" borderId="45" applyNumberFormat="0" applyProtection="0">
      <alignment vertical="center"/>
    </xf>
    <xf numFmtId="0" fontId="22" fillId="24" borderId="44" applyNumberFormat="0" applyFont="0" applyAlignment="0" applyProtection="0"/>
    <xf numFmtId="0" fontId="4" fillId="24" borderId="44" applyNumberFormat="0" applyFont="0" applyAlignment="0" applyProtection="0"/>
    <xf numFmtId="0" fontId="64"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4" fillId="21" borderId="45" applyNumberFormat="0" applyAlignment="0" applyProtection="0"/>
    <xf numFmtId="0" fontId="56" fillId="21" borderId="43" applyNumberFormat="0" applyAlignment="0" applyProtection="0"/>
    <xf numFmtId="0" fontId="69" fillId="0" borderId="46" applyNumberFormat="0" applyFill="0" applyAlignment="0" applyProtection="0"/>
    <xf numFmtId="0" fontId="63" fillId="21"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9" fillId="0" borderId="46" applyNumberFormat="0" applyFill="0" applyAlignment="0" applyProtection="0"/>
    <xf numFmtId="0" fontId="56" fillId="21" borderId="43" applyNumberFormat="0" applyAlignment="0" applyProtection="0"/>
    <xf numFmtId="0" fontId="63" fillId="21" borderId="60"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9" fillId="0" borderId="62" applyNumberFormat="0" applyFill="0" applyAlignment="0" applyProtection="0"/>
    <xf numFmtId="0" fontId="4" fillId="56" borderId="45" applyNumberFormat="0" applyProtection="0">
      <alignment horizontal="left" vertical="center" wrapText="1" indent="1"/>
    </xf>
    <xf numFmtId="4" fontId="31"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8" fillId="21" borderId="43" applyNumberFormat="0" applyAlignment="0" applyProtection="0"/>
    <xf numFmtId="0" fontId="63" fillId="21" borderId="43" applyNumberFormat="0" applyAlignment="0" applyProtection="0"/>
    <xf numFmtId="0" fontId="56" fillId="21" borderId="43" applyNumberFormat="0" applyAlignment="0" applyProtection="0"/>
    <xf numFmtId="0" fontId="64" fillId="21" borderId="45" applyNumberFormat="0" applyAlignment="0" applyProtection="0"/>
    <xf numFmtId="0" fontId="64"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4" fontId="30" fillId="55" borderId="45" applyNumberFormat="0" applyProtection="0">
      <alignment vertical="center"/>
    </xf>
    <xf numFmtId="0" fontId="63" fillId="21" borderId="56" applyNumberFormat="0" applyAlignment="0" applyProtection="0"/>
    <xf numFmtId="0" fontId="15" fillId="8" borderId="43" applyNumberFormat="0" applyAlignment="0" applyProtection="0"/>
    <xf numFmtId="0" fontId="4" fillId="24" borderId="44" applyNumberFormat="0" applyFont="0" applyAlignment="0" applyProtection="0"/>
    <xf numFmtId="0" fontId="64" fillId="21" borderId="45" applyNumberFormat="0" applyAlignment="0" applyProtection="0"/>
    <xf numFmtId="0" fontId="15" fillId="8"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22" fillId="24" borderId="44" applyNumberFormat="0" applyFont="0" applyAlignment="0" applyProtection="0"/>
    <xf numFmtId="0" fontId="69" fillId="0" borderId="46" applyNumberFormat="0" applyFill="0" applyAlignment="0" applyProtection="0"/>
    <xf numFmtId="0" fontId="18" fillId="21" borderId="45" applyNumberFormat="0" applyAlignment="0" applyProtection="0"/>
    <xf numFmtId="0" fontId="63"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56" fillId="21" borderId="43" applyNumberFormat="0" applyAlignment="0" applyProtection="0"/>
    <xf numFmtId="0" fontId="4" fillId="56" borderId="45" applyNumberFormat="0" applyProtection="0">
      <alignment horizontal="left" vertical="center" wrapText="1" indent="1"/>
    </xf>
    <xf numFmtId="0" fontId="64" fillId="21" borderId="45" applyNumberFormat="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4" fontId="30" fillId="57" borderId="45" applyNumberFormat="0" applyProtection="0">
      <alignment horizontal="right" vertical="center"/>
    </xf>
    <xf numFmtId="0" fontId="64" fillId="21" borderId="45" applyNumberFormat="0" applyAlignment="0" applyProtection="0"/>
    <xf numFmtId="4" fontId="30" fillId="55" borderId="45" applyNumberFormat="0" applyProtection="0">
      <alignment vertical="center"/>
    </xf>
    <xf numFmtId="0" fontId="64" fillId="21" borderId="45" applyNumberFormat="0" applyAlignment="0" applyProtection="0"/>
    <xf numFmtId="0" fontId="69" fillId="0" borderId="46" applyNumberFormat="0" applyFill="0" applyAlignment="0" applyProtection="0"/>
    <xf numFmtId="4" fontId="30" fillId="55" borderId="45" applyNumberFormat="0" applyProtection="0">
      <alignment vertical="center"/>
    </xf>
    <xf numFmtId="0" fontId="20"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4" fontId="30" fillId="55" borderId="45" applyNumberFormat="0" applyProtection="0">
      <alignment vertical="center"/>
    </xf>
    <xf numFmtId="0" fontId="8"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64" fillId="21" borderId="45" applyNumberFormat="0" applyAlignment="0" applyProtection="0"/>
    <xf numFmtId="0" fontId="56"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69"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4" fontId="31" fillId="57" borderId="45" applyNumberFormat="0" applyProtection="0">
      <alignment horizontal="right" vertical="center"/>
    </xf>
    <xf numFmtId="0" fontId="72" fillId="0" borderId="0"/>
    <xf numFmtId="4" fontId="30" fillId="57" borderId="45" applyNumberFormat="0" applyProtection="0">
      <alignment horizontal="right" vertical="center"/>
    </xf>
    <xf numFmtId="0" fontId="56"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3"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9"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9" fillId="0" borderId="46" applyNumberFormat="0" applyFill="0" applyAlignment="0" applyProtection="0"/>
    <xf numFmtId="0" fontId="56"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9" fillId="0" borderId="46" applyNumberFormat="0" applyFill="0" applyAlignment="0" applyProtection="0"/>
    <xf numFmtId="0" fontId="15" fillId="8" borderId="43" applyNumberFormat="0" applyAlignment="0" applyProtection="0"/>
    <xf numFmtId="0" fontId="15" fillId="8" borderId="43" applyNumberFormat="0" applyAlignment="0" applyProtection="0"/>
    <xf numFmtId="0" fontId="56" fillId="21" borderId="43" applyNumberFormat="0" applyAlignment="0" applyProtection="0"/>
    <xf numFmtId="0" fontId="64" fillId="21" borderId="45" applyNumberFormat="0" applyAlignment="0" applyProtection="0"/>
    <xf numFmtId="0" fontId="4" fillId="24" borderId="44" applyNumberFormat="0" applyFont="0" applyAlignment="0" applyProtection="0"/>
    <xf numFmtId="0" fontId="63" fillId="21" borderId="43" applyNumberFormat="0" applyAlignment="0" applyProtection="0"/>
    <xf numFmtId="0" fontId="20" fillId="0" borderId="62"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3" fillId="21" borderId="43" applyNumberFormat="0" applyAlignment="0" applyProtection="0"/>
    <xf numFmtId="0" fontId="69" fillId="0" borderId="46" applyNumberFormat="0" applyFill="0" applyAlignment="0" applyProtection="0"/>
    <xf numFmtId="0" fontId="20" fillId="0" borderId="46" applyNumberFormat="0" applyFill="0" applyAlignment="0" applyProtection="0"/>
    <xf numFmtId="0" fontId="20" fillId="0" borderId="62"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4" fontId="31" fillId="57" borderId="45" applyNumberFormat="0" applyProtection="0">
      <alignment horizontal="righ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0" fontId="18" fillId="21" borderId="45" applyNumberFormat="0" applyAlignment="0" applyProtection="0"/>
    <xf numFmtId="0" fontId="4" fillId="24" borderId="59" applyNumberFormat="0" applyFont="0" applyAlignment="0" applyProtection="0"/>
    <xf numFmtId="0" fontId="64" fillId="21" borderId="45" applyNumberFormat="0" applyAlignment="0" applyProtection="0"/>
    <xf numFmtId="0" fontId="22" fillId="24" borderId="44" applyNumberFormat="0" applyFont="0" applyAlignment="0" applyProtection="0"/>
    <xf numFmtId="0" fontId="56" fillId="21" borderId="43" applyNumberFormat="0" applyAlignment="0" applyProtection="0"/>
    <xf numFmtId="0" fontId="64"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22" fillId="24" borderId="59" applyNumberFormat="0" applyFont="0" applyAlignment="0" applyProtection="0"/>
    <xf numFmtId="0" fontId="8" fillId="21"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64" fillId="21" borderId="45" applyNumberFormat="0" applyAlignment="0" applyProtection="0"/>
    <xf numFmtId="0" fontId="56" fillId="21" borderId="43" applyNumberFormat="0" applyAlignment="0" applyProtection="0"/>
    <xf numFmtId="0" fontId="8" fillId="21" borderId="43" applyNumberFormat="0" applyAlignment="0" applyProtection="0"/>
    <xf numFmtId="0" fontId="64" fillId="21" borderId="57" applyNumberFormat="0" applyAlignment="0" applyProtection="0"/>
    <xf numFmtId="0" fontId="56"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2" fillId="24" borderId="44" applyNumberFormat="0" applyFont="0" applyAlignment="0" applyProtection="0"/>
    <xf numFmtId="0" fontId="64" fillId="21" borderId="45" applyNumberFormat="0" applyAlignment="0" applyProtection="0"/>
    <xf numFmtId="0" fontId="18" fillId="21" borderId="45"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20" fillId="0" borderId="46"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69" fillId="0" borderId="46" applyNumberFormat="0" applyFill="0" applyAlignment="0" applyProtection="0"/>
    <xf numFmtId="0" fontId="63"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4" fillId="21" borderId="45" applyNumberFormat="0" applyAlignment="0" applyProtection="0"/>
    <xf numFmtId="0" fontId="15" fillId="8" borderId="43" applyNumberFormat="0" applyAlignment="0" applyProtection="0"/>
    <xf numFmtId="0" fontId="8" fillId="21" borderId="43"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0" fontId="15" fillId="8" borderId="43" applyNumberForma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56" fillId="21"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56" fillId="21"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8" fillId="21" borderId="60" applyNumberFormat="0" applyAlignment="0" applyProtection="0"/>
    <xf numFmtId="4" fontId="30" fillId="55" borderId="45" applyNumberFormat="0" applyProtection="0">
      <alignment vertical="center"/>
    </xf>
    <xf numFmtId="0" fontId="63" fillId="21" borderId="43" applyNumberFormat="0" applyAlignment="0" applyProtection="0"/>
    <xf numFmtId="0" fontId="20" fillId="0" borderId="62" applyNumberFormat="0" applyFill="0" applyAlignment="0" applyProtection="0"/>
    <xf numFmtId="0" fontId="56"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56" fillId="21"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4" fillId="56" borderId="45" applyNumberFormat="0" applyProtection="0">
      <alignment horizontal="left" vertical="center" wrapText="1" indent="1"/>
    </xf>
    <xf numFmtId="0" fontId="63"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4" fillId="21" borderId="45" applyNumberFormat="0" applyAlignment="0" applyProtection="0"/>
    <xf numFmtId="0" fontId="63"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69" fillId="0" borderId="46" applyNumberFormat="0" applyFill="0" applyAlignment="0" applyProtection="0"/>
    <xf numFmtId="0" fontId="63" fillId="21" borderId="43" applyNumberFormat="0" applyAlignment="0" applyProtection="0"/>
    <xf numFmtId="0" fontId="63" fillId="21" borderId="43" applyNumberFormat="0" applyAlignment="0" applyProtection="0"/>
    <xf numFmtId="4" fontId="30" fillId="57" borderId="45" applyNumberFormat="0" applyProtection="0">
      <alignment horizontal="right" vertical="center"/>
    </xf>
    <xf numFmtId="0" fontId="64" fillId="21" borderId="45"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4"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9" fillId="0" borderId="46" applyNumberFormat="0" applyFill="0" applyAlignment="0" applyProtection="0"/>
    <xf numFmtId="0" fontId="4" fillId="24" borderId="59" applyNumberFormat="0" applyFont="0" applyAlignment="0" applyProtection="0"/>
    <xf numFmtId="0" fontId="64" fillId="21" borderId="45" applyNumberFormat="0" applyAlignment="0" applyProtection="0"/>
    <xf numFmtId="0" fontId="56"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9" fillId="0" borderId="46" applyNumberFormat="0" applyFill="0" applyAlignment="0" applyProtection="0"/>
    <xf numFmtId="0" fontId="64" fillId="21" borderId="45" applyNumberFormat="0" applyAlignment="0" applyProtection="0"/>
    <xf numFmtId="0" fontId="69" fillId="0" borderId="46" applyNumberFormat="0" applyFill="0" applyAlignment="0" applyProtection="0"/>
    <xf numFmtId="0" fontId="63" fillId="21" borderId="43"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64" fillId="21" borderId="45" applyNumberFormat="0" applyAlignment="0" applyProtection="0"/>
    <xf numFmtId="0" fontId="4" fillId="56" borderId="45" applyNumberFormat="0" applyProtection="0">
      <alignment horizontal="left" vertical="center" wrapText="1" indent="1"/>
    </xf>
    <xf numFmtId="0" fontId="63"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69"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20" fillId="0" borderId="46" applyNumberFormat="0" applyFill="0" applyAlignment="0" applyProtection="0"/>
    <xf numFmtId="0" fontId="18" fillId="21" borderId="45"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63" fillId="21" borderId="43" applyNumberFormat="0" applyAlignment="0" applyProtection="0"/>
    <xf numFmtId="0" fontId="18" fillId="21" borderId="45" applyNumberFormat="0" applyAlignment="0" applyProtection="0"/>
    <xf numFmtId="4" fontId="31" fillId="57" borderId="45" applyNumberFormat="0" applyProtection="0">
      <alignment horizontal="right" vertical="center"/>
    </xf>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22" fillId="24" borderId="44" applyNumberFormat="0" applyFont="0" applyAlignment="0" applyProtection="0"/>
    <xf numFmtId="0" fontId="15" fillId="8" borderId="43" applyNumberFormat="0" applyAlignment="0" applyProtection="0"/>
    <xf numFmtId="4" fontId="30" fillId="57" borderId="45" applyNumberFormat="0" applyProtection="0">
      <alignment horizontal="right" vertical="center"/>
    </xf>
    <xf numFmtId="0" fontId="22" fillId="24" borderId="44" applyNumberFormat="0" applyFont="0" applyAlignment="0" applyProtection="0"/>
    <xf numFmtId="0" fontId="64" fillId="21" borderId="45" applyNumberFormat="0" applyAlignment="0" applyProtection="0"/>
    <xf numFmtId="4" fontId="30" fillId="57" borderId="45" applyNumberFormat="0" applyProtection="0">
      <alignment horizontal="right" vertical="center"/>
    </xf>
    <xf numFmtId="0" fontId="64" fillId="21" borderId="45" applyNumberFormat="0" applyAlignment="0" applyProtection="0"/>
    <xf numFmtId="4" fontId="30" fillId="55" borderId="45" applyNumberFormat="0" applyProtection="0">
      <alignment vertical="center"/>
    </xf>
    <xf numFmtId="0" fontId="69" fillId="0" borderId="46" applyNumberFormat="0" applyFill="0" applyAlignment="0" applyProtection="0"/>
    <xf numFmtId="4" fontId="31" fillId="57" borderId="45" applyNumberFormat="0" applyProtection="0">
      <alignment horizontal="right" vertical="center"/>
    </xf>
    <xf numFmtId="4" fontId="31"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63" fillId="21" borderId="43" applyNumberFormat="0" applyAlignment="0" applyProtection="0"/>
    <xf numFmtId="0" fontId="69"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56" fillId="21" borderId="43" applyNumberFormat="0" applyAlignment="0" applyProtection="0"/>
    <xf numFmtId="0" fontId="4" fillId="56" borderId="45" applyNumberFormat="0" applyProtection="0">
      <alignment horizontal="left" vertical="center" wrapText="1" indent="1"/>
    </xf>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64" fillId="21" borderId="45" applyNumberFormat="0" applyAlignment="0" applyProtection="0"/>
    <xf numFmtId="0" fontId="56"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64"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69"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56"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15" fillId="8" borderId="43" applyNumberFormat="0" applyAlignment="0" applyProtection="0"/>
    <xf numFmtId="0" fontId="69"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4" fontId="30" fillId="55" borderId="45" applyNumberFormat="0" applyProtection="0">
      <alignment vertical="center"/>
    </xf>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5" borderId="45" applyNumberFormat="0" applyProtection="0">
      <alignment vertical="center"/>
    </xf>
    <xf numFmtId="0" fontId="18" fillId="21" borderId="45" applyNumberFormat="0" applyAlignment="0" applyProtection="0"/>
    <xf numFmtId="0" fontId="56" fillId="21" borderId="43" applyNumberFormat="0" applyAlignment="0" applyProtection="0"/>
    <xf numFmtId="0" fontId="56" fillId="21" borderId="43" applyNumberFormat="0" applyAlignment="0" applyProtection="0"/>
    <xf numFmtId="0" fontId="63"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56" fillId="21" borderId="43"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63"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6" fillId="21" borderId="43" applyNumberFormat="0" applyAlignment="0" applyProtection="0"/>
    <xf numFmtId="0" fontId="69" fillId="0" borderId="46" applyNumberFormat="0" applyFill="0" applyAlignment="0" applyProtection="0"/>
    <xf numFmtId="0" fontId="8" fillId="21" borderId="43" applyNumberFormat="0" applyAlignment="0" applyProtection="0"/>
    <xf numFmtId="0" fontId="56" fillId="21" borderId="43" applyNumberFormat="0" applyAlignment="0" applyProtection="0"/>
    <xf numFmtId="0" fontId="8" fillId="21" borderId="43" applyNumberFormat="0" applyAlignment="0" applyProtection="0"/>
    <xf numFmtId="0" fontId="56"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4" fillId="24" borderId="44" applyNumberFormat="0" applyFon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69"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3" fillId="21" borderId="43" applyNumberFormat="0" applyAlignment="0" applyProtection="0"/>
    <xf numFmtId="0" fontId="56" fillId="21" borderId="43" applyNumberFormat="0" applyAlignment="0" applyProtection="0"/>
    <xf numFmtId="0" fontId="63" fillId="21" borderId="43" applyNumberFormat="0" applyAlignment="0" applyProtection="0"/>
    <xf numFmtId="0" fontId="56"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9"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63"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4" fillId="24" borderId="44" applyNumberFormat="0" applyFont="0" applyAlignment="0" applyProtection="0"/>
    <xf numFmtId="0" fontId="56" fillId="21" borderId="43" applyNumberFormat="0" applyAlignment="0" applyProtection="0"/>
    <xf numFmtId="0" fontId="18" fillId="21" borderId="45" applyNumberFormat="0" applyAlignment="0" applyProtection="0"/>
    <xf numFmtId="0" fontId="64" fillId="21" borderId="45" applyNumberFormat="0" applyAlignment="0" applyProtection="0"/>
    <xf numFmtId="0" fontId="8" fillId="21" borderId="43" applyNumberFormat="0" applyAlignment="0" applyProtection="0"/>
    <xf numFmtId="0" fontId="64" fillId="21" borderId="45"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64" fillId="21" borderId="45" applyNumberFormat="0" applyAlignment="0" applyProtection="0"/>
    <xf numFmtId="0" fontId="69"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9" fillId="0" borderId="46" applyNumberFormat="0" applyFill="0" applyAlignment="0" applyProtection="0"/>
    <xf numFmtId="0" fontId="8" fillId="21" borderId="43" applyNumberFormat="0" applyAlignment="0" applyProtection="0"/>
    <xf numFmtId="4" fontId="30" fillId="55" borderId="45" applyNumberFormat="0" applyProtection="0">
      <alignment vertical="center"/>
    </xf>
    <xf numFmtId="0" fontId="63"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4" fontId="30" fillId="55" borderId="45" applyNumberFormat="0" applyProtection="0">
      <alignment vertical="center"/>
    </xf>
    <xf numFmtId="0" fontId="20" fillId="0" borderId="46" applyNumberFormat="0" applyFill="0" applyAlignment="0" applyProtection="0"/>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4" fillId="21" borderId="45" applyNumberFormat="0" applyAlignment="0" applyProtection="0"/>
    <xf numFmtId="0" fontId="64" fillId="21" borderId="45" applyNumberFormat="0" applyAlignment="0" applyProtection="0"/>
    <xf numFmtId="0" fontId="63" fillId="21" borderId="43" applyNumberForma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56"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20" fillId="0" borderId="46" applyNumberFormat="0" applyFill="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4" fillId="21" borderId="45" applyNumberFormat="0" applyAlignment="0" applyProtection="0"/>
    <xf numFmtId="0" fontId="15" fillId="8" borderId="43"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0" fillId="55" borderId="45" applyNumberFormat="0" applyProtection="0">
      <alignment vertical="center"/>
    </xf>
    <xf numFmtId="4" fontId="30" fillId="57" borderId="45" applyNumberFormat="0" applyProtection="0">
      <alignment horizontal="right" vertical="center"/>
    </xf>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20" fillId="0" borderId="46" applyNumberFormat="0" applyFill="0" applyAlignment="0" applyProtection="0"/>
    <xf numFmtId="0" fontId="64" fillId="21" borderId="45" applyNumberFormat="0" applyAlignment="0" applyProtection="0"/>
    <xf numFmtId="0" fontId="63" fillId="21" borderId="43" applyNumberFormat="0" applyAlignment="0" applyProtection="0"/>
    <xf numFmtId="0" fontId="4" fillId="56" borderId="45" applyNumberFormat="0" applyProtection="0">
      <alignment horizontal="left" vertical="center" wrapText="1" indent="1"/>
    </xf>
    <xf numFmtId="0" fontId="56"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56"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9"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4" fontId="30" fillId="57" borderId="45" applyNumberFormat="0" applyProtection="0">
      <alignment horizontal="right" vertical="center"/>
    </xf>
    <xf numFmtId="0" fontId="69" fillId="0" borderId="46" applyNumberFormat="0" applyFill="0" applyAlignment="0" applyProtection="0"/>
    <xf numFmtId="0" fontId="8" fillId="21" borderId="43" applyNumberFormat="0" applyAlignment="0" applyProtection="0"/>
    <xf numFmtId="0" fontId="69" fillId="0" borderId="46" applyNumberFormat="0" applyFill="0" applyAlignment="0" applyProtection="0"/>
    <xf numFmtId="0" fontId="8" fillId="21" borderId="43" applyNumberFormat="0" applyAlignment="0" applyProtection="0"/>
    <xf numFmtId="0" fontId="8" fillId="21" borderId="43" applyNumberFormat="0" applyAlignment="0" applyProtection="0"/>
    <xf numFmtId="0" fontId="56" fillId="21" borderId="60"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69" fillId="0" borderId="46" applyNumberFormat="0" applyFill="0" applyAlignment="0" applyProtection="0"/>
    <xf numFmtId="0" fontId="63"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4" fillId="56" borderId="45" applyNumberFormat="0" applyProtection="0">
      <alignment horizontal="left" vertical="center" wrapText="1" indent="1"/>
    </xf>
    <xf numFmtId="0" fontId="69" fillId="0" borderId="46" applyNumberFormat="0" applyFill="0" applyAlignment="0" applyProtection="0"/>
    <xf numFmtId="0" fontId="15" fillId="8" borderId="60" applyNumberFormat="0" applyAlignment="0" applyProtection="0"/>
    <xf numFmtId="0" fontId="8" fillId="21" borderId="43" applyNumberFormat="0" applyAlignment="0" applyProtection="0"/>
    <xf numFmtId="0" fontId="4" fillId="24" borderId="44" applyNumberFormat="0" applyFont="0" applyAlignment="0" applyProtection="0"/>
    <xf numFmtId="0" fontId="63"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4" fillId="21" borderId="45" applyNumberFormat="0" applyAlignment="0" applyProtection="0"/>
    <xf numFmtId="4" fontId="30" fillId="55" borderId="45" applyNumberFormat="0" applyProtection="0">
      <alignment vertical="center"/>
    </xf>
    <xf numFmtId="0" fontId="18" fillId="21" borderId="45" applyNumberFormat="0" applyAlignment="0" applyProtection="0"/>
    <xf numFmtId="0" fontId="8"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63" fillId="21" borderId="43" applyNumberFormat="0" applyAlignment="0" applyProtection="0"/>
    <xf numFmtId="0" fontId="64" fillId="21" borderId="45" applyNumberFormat="0" applyAlignment="0" applyProtection="0"/>
    <xf numFmtId="4" fontId="30" fillId="57" borderId="45" applyNumberFormat="0" applyProtection="0">
      <alignment horizontal="right" vertical="center"/>
    </xf>
    <xf numFmtId="0" fontId="64"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61" applyNumberFormat="0" applyAlignment="0" applyProtection="0"/>
    <xf numFmtId="0" fontId="63" fillId="21" borderId="43" applyNumberFormat="0" applyAlignment="0" applyProtection="0"/>
    <xf numFmtId="0" fontId="8" fillId="21" borderId="43" applyNumberFormat="0" applyAlignment="0" applyProtection="0"/>
    <xf numFmtId="0" fontId="69"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4" fillId="21" borderId="45" applyNumberFormat="0" applyAlignment="0" applyProtection="0"/>
    <xf numFmtId="0" fontId="18" fillId="21" borderId="45" applyNumberFormat="0" applyAlignment="0" applyProtection="0"/>
    <xf numFmtId="0" fontId="20" fillId="0" borderId="46" applyNumberFormat="0" applyFill="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4" fillId="21" borderId="45" applyNumberFormat="0" applyAlignment="0" applyProtection="0"/>
    <xf numFmtId="0" fontId="64" fillId="21" borderId="45" applyNumberFormat="0" applyAlignment="0" applyProtection="0"/>
    <xf numFmtId="0" fontId="15" fillId="8" borderId="43" applyNumberFormat="0" applyAlignment="0" applyProtection="0"/>
    <xf numFmtId="0" fontId="56" fillId="21" borderId="43" applyNumberFormat="0" applyAlignment="0" applyProtection="0"/>
    <xf numFmtId="4" fontId="30" fillId="55" borderId="45" applyNumberFormat="0" applyProtection="0">
      <alignment vertical="center"/>
    </xf>
    <xf numFmtId="0" fontId="18"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3"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63"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64" fillId="21" borderId="45" applyNumberFormat="0" applyAlignment="0" applyProtection="0"/>
    <xf numFmtId="0" fontId="15" fillId="8" borderId="43" applyNumberFormat="0" applyAlignment="0" applyProtection="0"/>
    <xf numFmtId="4" fontId="30" fillId="55" borderId="45" applyNumberFormat="0" applyProtection="0">
      <alignment vertical="center"/>
    </xf>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15" fillId="8" borderId="56"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15" fillId="8" borderId="43"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6"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56" fillId="21" borderId="43" applyNumberFormat="0" applyAlignment="0" applyProtection="0"/>
    <xf numFmtId="4" fontId="30" fillId="57" borderId="45" applyNumberFormat="0" applyProtection="0">
      <alignment horizontal="right" vertical="center"/>
    </xf>
    <xf numFmtId="0" fontId="15"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4" fontId="31" fillId="57" borderId="45" applyNumberFormat="0" applyProtection="0">
      <alignment horizontal="right" vertical="center"/>
    </xf>
    <xf numFmtId="0" fontId="56" fillId="21" borderId="43" applyNumberFormat="0" applyAlignment="0" applyProtection="0"/>
    <xf numFmtId="0" fontId="63" fillId="21"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64" fillId="21" borderId="45" applyNumberFormat="0" applyAlignment="0" applyProtection="0"/>
    <xf numFmtId="0" fontId="8" fillId="21" borderId="43" applyNumberFormat="0" applyAlignment="0" applyProtection="0"/>
    <xf numFmtId="0" fontId="18" fillId="21" borderId="45" applyNumberFormat="0" applyAlignment="0" applyProtection="0"/>
    <xf numFmtId="0" fontId="64" fillId="21" borderId="45" applyNumberFormat="0" applyAlignment="0" applyProtection="0"/>
    <xf numFmtId="0" fontId="15" fillId="8" borderId="56" applyNumberFormat="0" applyAlignment="0" applyProtection="0"/>
    <xf numFmtId="0" fontId="4" fillId="24" borderId="44" applyNumberFormat="0" applyFont="0" applyAlignment="0" applyProtection="0"/>
    <xf numFmtId="0" fontId="18" fillId="21" borderId="45" applyNumberFormat="0" applyAlignment="0" applyProtection="0"/>
    <xf numFmtId="0" fontId="63"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56"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56"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63"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15" fillId="8" borderId="43" applyNumberFormat="0" applyAlignment="0" applyProtection="0"/>
    <xf numFmtId="0" fontId="64" fillId="21" borderId="45" applyNumberFormat="0" applyAlignment="0" applyProtection="0"/>
    <xf numFmtId="0" fontId="56"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56" fillId="21"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4" fontId="30" fillId="55" borderId="45" applyNumberFormat="0" applyProtection="0">
      <alignment vertical="center"/>
    </xf>
    <xf numFmtId="0" fontId="69"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64"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3" applyNumberFormat="0" applyAlignment="0" applyProtection="0"/>
    <xf numFmtId="0" fontId="22" fillId="24" borderId="44" applyNumberFormat="0" applyFon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63"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9" fillId="0" borderId="58" applyNumberFormat="0" applyFill="0" applyAlignment="0" applyProtection="0"/>
    <xf numFmtId="0" fontId="63" fillId="21" borderId="56" applyNumberFormat="0" applyAlignment="0" applyProtection="0"/>
    <xf numFmtId="0" fontId="22" fillId="24" borderId="55" applyNumberFormat="0" applyFont="0" applyAlignment="0" applyProtection="0"/>
    <xf numFmtId="0" fontId="63" fillId="21" borderId="56" applyNumberFormat="0" applyAlignment="0" applyProtection="0"/>
    <xf numFmtId="0" fontId="69" fillId="0" borderId="58" applyNumberFormat="0" applyFill="0" applyAlignment="0" applyProtection="0"/>
    <xf numFmtId="0" fontId="20" fillId="0" borderId="58" applyNumberFormat="0" applyFill="0" applyAlignment="0" applyProtection="0"/>
    <xf numFmtId="0" fontId="63" fillId="21" borderId="56" applyNumberFormat="0" applyAlignment="0" applyProtection="0"/>
    <xf numFmtId="0" fontId="69"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4"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64" fillId="21" borderId="57" applyNumberFormat="0" applyAlignment="0" applyProtection="0"/>
    <xf numFmtId="0" fontId="56" fillId="21" borderId="56" applyNumberFormat="0" applyAlignment="0" applyProtection="0"/>
    <xf numFmtId="0" fontId="64"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56" fillId="21" borderId="56" applyNumberFormat="0" applyAlignment="0" applyProtection="0"/>
    <xf numFmtId="0" fontId="64"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4" fillId="21" borderId="57"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64" fillId="21" borderId="57"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4" fontId="30" fillId="57" borderId="57" applyNumberFormat="0" applyProtection="0">
      <alignment horizontal="right" vertical="center"/>
    </xf>
    <xf numFmtId="4" fontId="31" fillId="57" borderId="57" applyNumberFormat="0" applyProtection="0">
      <alignment horizontal="right" vertical="center"/>
    </xf>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63"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4" fontId="30" fillId="55" borderId="57" applyNumberFormat="0" applyProtection="0">
      <alignment vertical="center"/>
    </xf>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63" fillId="21" borderId="56" applyNumberFormat="0" applyAlignment="0" applyProtection="0"/>
    <xf numFmtId="0" fontId="15" fillId="8" borderId="56" applyNumberFormat="0" applyAlignment="0" applyProtection="0"/>
    <xf numFmtId="0" fontId="56" fillId="21" borderId="56"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69"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9"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3" fillId="21" borderId="56" applyNumberFormat="0" applyAlignment="0" applyProtection="0"/>
    <xf numFmtId="0" fontId="15" fillId="8" borderId="56" applyNumberFormat="0" applyAlignment="0" applyProtection="0"/>
    <xf numFmtId="0" fontId="56"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63"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69" fillId="0" borderId="58" applyNumberFormat="0" applyFill="0" applyAlignment="0" applyProtection="0"/>
    <xf numFmtId="0" fontId="18" fillId="21" borderId="57" applyNumberFormat="0" applyAlignment="0" applyProtection="0"/>
    <xf numFmtId="0" fontId="64"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4" fontId="30" fillId="55" borderId="57" applyNumberFormat="0" applyProtection="0">
      <alignment vertical="center"/>
    </xf>
    <xf numFmtId="0" fontId="22"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64" fillId="21" borderId="57"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4" fillId="21" borderId="57" applyNumberFormat="0" applyAlignment="0" applyProtection="0"/>
    <xf numFmtId="0" fontId="56" fillId="21" borderId="56" applyNumberFormat="0" applyAlignment="0" applyProtection="0"/>
    <xf numFmtId="0" fontId="69" fillId="0" borderId="58" applyNumberFormat="0" applyFill="0" applyAlignment="0" applyProtection="0"/>
    <xf numFmtId="0" fontId="63" fillId="21"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9" fillId="0" borderId="58" applyNumberFormat="0" applyFill="0" applyAlignment="0" applyProtection="0"/>
    <xf numFmtId="0" fontId="56"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4" fontId="31" fillId="57" borderId="57" applyNumberFormat="0" applyProtection="0">
      <alignment horizontal="right" vertical="center"/>
    </xf>
    <xf numFmtId="0" fontId="8" fillId="21" borderId="56" applyNumberFormat="0" applyAlignment="0" applyProtection="0"/>
    <xf numFmtId="0" fontId="18" fillId="21" borderId="57" applyNumberFormat="0" applyAlignment="0" applyProtection="0"/>
    <xf numFmtId="0" fontId="8" fillId="21" borderId="56" applyNumberFormat="0" applyAlignment="0" applyProtection="0"/>
    <xf numFmtId="0" fontId="20" fillId="0" borderId="58" applyNumberFormat="0" applyFill="0" applyAlignment="0" applyProtection="0"/>
    <xf numFmtId="0" fontId="63" fillId="21" borderId="56" applyNumberFormat="0" applyAlignment="0" applyProtection="0"/>
    <xf numFmtId="0" fontId="56" fillId="21" borderId="56" applyNumberFormat="0" applyAlignment="0" applyProtection="0"/>
    <xf numFmtId="0" fontId="64" fillId="21" borderId="57" applyNumberFormat="0" applyAlignment="0" applyProtection="0"/>
    <xf numFmtId="0" fontId="64"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20" fillId="0" borderId="58" applyNumberFormat="0" applyFill="0" applyAlignment="0" applyProtection="0"/>
    <xf numFmtId="4" fontId="30" fillId="55" borderId="57" applyNumberFormat="0" applyProtection="0">
      <alignment vertical="center"/>
    </xf>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4" fillId="21" borderId="57" applyNumberFormat="0" applyAlignment="0" applyProtection="0"/>
    <xf numFmtId="0" fontId="15" fillId="8"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22" fillId="24" borderId="55" applyNumberFormat="0" applyFont="0" applyAlignment="0" applyProtection="0"/>
    <xf numFmtId="0" fontId="69" fillId="0" borderId="58" applyNumberFormat="0" applyFill="0" applyAlignment="0" applyProtection="0"/>
    <xf numFmtId="0" fontId="18" fillId="21" borderId="57" applyNumberFormat="0" applyAlignment="0" applyProtection="0"/>
    <xf numFmtId="0" fontId="63" fillId="21" borderId="56" applyNumberForma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56"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64" fillId="21" borderId="57" applyNumberForma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4" fontId="30" fillId="57" borderId="57" applyNumberFormat="0" applyProtection="0">
      <alignment horizontal="right" vertical="center"/>
    </xf>
    <xf numFmtId="0" fontId="64"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64" fillId="21" borderId="57" applyNumberFormat="0" applyAlignment="0" applyProtection="0"/>
    <xf numFmtId="0" fontId="69" fillId="0" borderId="58" applyNumberFormat="0" applyFill="0" applyAlignment="0" applyProtection="0"/>
    <xf numFmtId="4" fontId="30" fillId="55" borderId="57" applyNumberFormat="0" applyProtection="0">
      <alignment vertical="center"/>
    </xf>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4" fontId="30" fillId="55" borderId="57" applyNumberFormat="0" applyProtection="0">
      <alignment vertical="center"/>
    </xf>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64" fillId="21" borderId="57" applyNumberFormat="0" applyAlignment="0" applyProtection="0"/>
    <xf numFmtId="0" fontId="56"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69"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56"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3"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9"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9" fillId="0" borderId="58" applyNumberFormat="0" applyFill="0" applyAlignment="0" applyProtection="0"/>
    <xf numFmtId="0" fontId="56"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9" fillId="0" borderId="58" applyNumberFormat="0" applyFill="0" applyAlignment="0" applyProtection="0"/>
    <xf numFmtId="0" fontId="15" fillId="8" borderId="56" applyNumberFormat="0" applyAlignment="0" applyProtection="0"/>
    <xf numFmtId="0" fontId="15" fillId="8" borderId="56" applyNumberFormat="0" applyAlignment="0" applyProtection="0"/>
    <xf numFmtId="0" fontId="56" fillId="21" borderId="56" applyNumberFormat="0" applyAlignment="0" applyProtection="0"/>
    <xf numFmtId="0" fontId="64" fillId="21" borderId="57" applyNumberFormat="0" applyAlignment="0" applyProtection="0"/>
    <xf numFmtId="0" fontId="4" fillId="24" borderId="55" applyNumberFormat="0" applyFont="0" applyAlignment="0" applyProtection="0"/>
    <xf numFmtId="0" fontId="63"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6" applyNumberFormat="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4"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56" fillId="21" borderId="56" applyNumberFormat="0" applyAlignment="0" applyProtection="0"/>
    <xf numFmtId="0" fontId="64"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64" fillId="21" borderId="57"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63"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15" fillId="8" borderId="56" applyNumberFormat="0" applyAlignment="0" applyProtection="0"/>
    <xf numFmtId="0" fontId="8" fillId="21" borderId="56"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0" fontId="15" fillId="8" borderId="56"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56" fillId="21"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56" fillId="21"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8" fillId="21" borderId="56" applyNumberFormat="0" applyAlignment="0" applyProtection="0"/>
    <xf numFmtId="4" fontId="30" fillId="55" borderId="57" applyNumberFormat="0" applyProtection="0">
      <alignment vertical="center"/>
    </xf>
    <xf numFmtId="0" fontId="63"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56"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56"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18" fillId="21" borderId="57" applyNumberFormat="0" applyAlignment="0" applyProtection="0"/>
    <xf numFmtId="0" fontId="4" fillId="56" borderId="57" applyNumberFormat="0" applyProtection="0">
      <alignment horizontal="left" vertical="center" wrapText="1" indent="1"/>
    </xf>
    <xf numFmtId="0" fontId="63"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4" fillId="21" borderId="57" applyNumberFormat="0" applyAlignment="0" applyProtection="0"/>
    <xf numFmtId="0" fontId="63"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9" fillId="0" borderId="58" applyNumberFormat="0" applyFill="0" applyAlignment="0" applyProtection="0"/>
    <xf numFmtId="0" fontId="63" fillId="21" borderId="56" applyNumberFormat="0" applyAlignment="0" applyProtection="0"/>
    <xf numFmtId="0" fontId="15" fillId="8" borderId="56" applyNumberFormat="0" applyAlignment="0" applyProtection="0"/>
    <xf numFmtId="0" fontId="63" fillId="21" borderId="56" applyNumberFormat="0" applyAlignment="0" applyProtection="0"/>
    <xf numFmtId="4" fontId="30" fillId="57" borderId="57" applyNumberFormat="0" applyProtection="0">
      <alignment horizontal="right" vertical="center"/>
    </xf>
    <xf numFmtId="0" fontId="64"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9" fillId="0" borderId="58" applyNumberFormat="0" applyFill="0" applyAlignment="0" applyProtection="0"/>
    <xf numFmtId="0" fontId="18" fillId="21" borderId="57" applyNumberFormat="0" applyAlignment="0" applyProtection="0"/>
    <xf numFmtId="0" fontId="64" fillId="21" borderId="57" applyNumberFormat="0" applyAlignment="0" applyProtection="0"/>
    <xf numFmtId="0" fontId="56"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9" fillId="0" borderId="58" applyNumberFormat="0" applyFill="0" applyAlignment="0" applyProtection="0"/>
    <xf numFmtId="0" fontId="64" fillId="21" borderId="57" applyNumberFormat="0" applyAlignment="0" applyProtection="0"/>
    <xf numFmtId="0" fontId="69" fillId="0" borderId="58" applyNumberFormat="0" applyFill="0" applyAlignment="0" applyProtection="0"/>
    <xf numFmtId="0" fontId="63"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0" fontId="64" fillId="21" borderId="57" applyNumberFormat="0" applyAlignment="0" applyProtection="0"/>
    <xf numFmtId="0" fontId="4" fillId="56" borderId="57" applyNumberFormat="0" applyProtection="0">
      <alignment horizontal="left" vertical="center" wrapText="1" indent="1"/>
    </xf>
    <xf numFmtId="0" fontId="63"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9"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63" fillId="21" borderId="56" applyNumberFormat="0" applyAlignment="0" applyProtection="0"/>
    <xf numFmtId="0" fontId="18" fillId="21" borderId="57" applyNumberFormat="0" applyAlignment="0" applyProtection="0"/>
    <xf numFmtId="4" fontId="31" fillId="57" borderId="57" applyNumberFormat="0" applyProtection="0">
      <alignment horizontal="right" vertical="center"/>
    </xf>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22" fillId="24" borderId="55" applyNumberFormat="0" applyFont="0" applyAlignment="0" applyProtection="0"/>
    <xf numFmtId="0" fontId="15" fillId="8" borderId="56" applyNumberFormat="0" applyAlignment="0" applyProtection="0"/>
    <xf numFmtId="4" fontId="30" fillId="57" borderId="57" applyNumberFormat="0" applyProtection="0">
      <alignment horizontal="right" vertical="center"/>
    </xf>
    <xf numFmtId="0" fontId="22" fillId="24" borderId="55" applyNumberFormat="0" applyFont="0" applyAlignment="0" applyProtection="0"/>
    <xf numFmtId="0" fontId="64" fillId="21" borderId="57" applyNumberFormat="0" applyAlignment="0" applyProtection="0"/>
    <xf numFmtId="4" fontId="30" fillId="57" borderId="57" applyNumberFormat="0" applyProtection="0">
      <alignment horizontal="right" vertical="center"/>
    </xf>
    <xf numFmtId="0" fontId="64" fillId="21" borderId="57" applyNumberFormat="0" applyAlignment="0" applyProtection="0"/>
    <xf numFmtId="4" fontId="30" fillId="55" borderId="57" applyNumberFormat="0" applyProtection="0">
      <alignment vertical="center"/>
    </xf>
    <xf numFmtId="0" fontId="69" fillId="0" borderId="58" applyNumberFormat="0" applyFill="0" applyAlignment="0" applyProtection="0"/>
    <xf numFmtId="4" fontId="31" fillId="57" borderId="57" applyNumberFormat="0" applyProtection="0">
      <alignment horizontal="right" vertical="center"/>
    </xf>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63" fillId="21" borderId="56" applyNumberFormat="0" applyAlignment="0" applyProtection="0"/>
    <xf numFmtId="0" fontId="69"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56" fillId="21" borderId="56" applyNumberFormat="0" applyAlignment="0" applyProtection="0"/>
    <xf numFmtId="0" fontId="4" fillId="56" borderId="57" applyNumberFormat="0" applyProtection="0">
      <alignment horizontal="left" vertical="center" wrapText="1" indent="1"/>
    </xf>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64" fillId="21" borderId="57" applyNumberFormat="0" applyAlignment="0" applyProtection="0"/>
    <xf numFmtId="0" fontId="56"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64"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69"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56"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56"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9"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30" fillId="55" borderId="57" applyNumberFormat="0" applyProtection="0">
      <alignment vertical="center"/>
    </xf>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5" borderId="57" applyNumberFormat="0" applyProtection="0">
      <alignment vertical="center"/>
    </xf>
    <xf numFmtId="0" fontId="18" fillId="21" borderId="57" applyNumberFormat="0" applyAlignment="0" applyProtection="0"/>
    <xf numFmtId="0" fontId="56" fillId="21" borderId="56" applyNumberFormat="0" applyAlignment="0" applyProtection="0"/>
    <xf numFmtId="0" fontId="56" fillId="21" borderId="56" applyNumberFormat="0" applyAlignment="0" applyProtection="0"/>
    <xf numFmtId="0" fontId="63"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56" fillId="21" borderId="56" applyNumberFormat="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63"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6" fillId="21" borderId="56" applyNumberFormat="0" applyAlignment="0" applyProtection="0"/>
    <xf numFmtId="0" fontId="69" fillId="0" borderId="58" applyNumberFormat="0" applyFill="0" applyAlignment="0" applyProtection="0"/>
    <xf numFmtId="0" fontId="8" fillId="21" borderId="56" applyNumberFormat="0" applyAlignment="0" applyProtection="0"/>
    <xf numFmtId="0" fontId="56" fillId="21" borderId="56" applyNumberFormat="0" applyAlignment="0" applyProtection="0"/>
    <xf numFmtId="0" fontId="15" fillId="8" borderId="56" applyNumberFormat="0" applyAlignment="0" applyProtection="0"/>
    <xf numFmtId="0" fontId="8" fillId="21" borderId="56" applyNumberFormat="0" applyAlignment="0" applyProtection="0"/>
    <xf numFmtId="0" fontId="56"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9"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3" fillId="21" borderId="56" applyNumberFormat="0" applyAlignment="0" applyProtection="0"/>
    <xf numFmtId="0" fontId="56" fillId="21" borderId="56" applyNumberFormat="0" applyAlignment="0" applyProtection="0"/>
    <xf numFmtId="0" fontId="4" fillId="24" borderId="55" applyNumberFormat="0" applyFont="0" applyAlignment="0" applyProtection="0"/>
    <xf numFmtId="0" fontId="63" fillId="21" borderId="56" applyNumberFormat="0" applyAlignment="0" applyProtection="0"/>
    <xf numFmtId="0" fontId="56"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9"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63"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4" fillId="24" borderId="55" applyNumberFormat="0" applyFont="0" applyAlignment="0" applyProtection="0"/>
    <xf numFmtId="0" fontId="56" fillId="21" borderId="56" applyNumberFormat="0" applyAlignment="0" applyProtection="0"/>
    <xf numFmtId="0" fontId="18" fillId="21" borderId="57" applyNumberFormat="0" applyAlignment="0" applyProtection="0"/>
    <xf numFmtId="0" fontId="64" fillId="21" borderId="57" applyNumberFormat="0" applyAlignment="0" applyProtection="0"/>
    <xf numFmtId="0" fontId="8" fillId="21" borderId="56" applyNumberFormat="0" applyAlignment="0" applyProtection="0"/>
    <xf numFmtId="0" fontId="64" fillId="21" borderId="57" applyNumberFormat="0" applyAlignment="0" applyProtection="0"/>
    <xf numFmtId="0" fontId="8" fillId="21" borderId="56" applyNumberFormat="0" applyAlignment="0" applyProtection="0"/>
    <xf numFmtId="4" fontId="31" fillId="57" borderId="57" applyNumberFormat="0" applyProtection="0">
      <alignment horizontal="right" vertical="center"/>
    </xf>
    <xf numFmtId="0" fontId="64" fillId="21" borderId="57" applyNumberFormat="0" applyAlignment="0" applyProtection="0"/>
    <xf numFmtId="0" fontId="69"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69" fillId="0" borderId="58" applyNumberFormat="0" applyFill="0" applyAlignment="0" applyProtection="0"/>
    <xf numFmtId="0" fontId="8" fillId="21" borderId="56" applyNumberFormat="0" applyAlignment="0" applyProtection="0"/>
    <xf numFmtId="4" fontId="30" fillId="55" borderId="57" applyNumberFormat="0" applyProtection="0">
      <alignment vertical="center"/>
    </xf>
    <xf numFmtId="0" fontId="63"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20" fillId="0" borderId="58" applyNumberFormat="0" applyFill="0" applyAlignment="0" applyProtection="0"/>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64" fillId="21" borderId="57" applyNumberFormat="0" applyAlignment="0" applyProtection="0"/>
    <xf numFmtId="0" fontId="63" fillId="21" borderId="56" applyNumberForma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56"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20" fillId="0" borderId="58" applyNumberFormat="0" applyFill="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4" fillId="21" borderId="57" applyNumberFormat="0" applyAlignment="0" applyProtection="0"/>
    <xf numFmtId="0" fontId="15" fillId="8" borderId="56" applyNumberFormat="0" applyAlignment="0" applyProtection="0"/>
    <xf numFmtId="0" fontId="8" fillId="21" borderId="56" applyNumberFormat="0" applyAlignment="0" applyProtection="0"/>
    <xf numFmtId="4" fontId="31" fillId="57" borderId="57" applyNumberFormat="0" applyProtection="0">
      <alignment horizontal="right" vertical="center"/>
    </xf>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4" fontId="30" fillId="55" borderId="57" applyNumberFormat="0" applyProtection="0">
      <alignment vertical="center"/>
    </xf>
    <xf numFmtId="4" fontId="30" fillId="57" borderId="57" applyNumberFormat="0" applyProtection="0">
      <alignment horizontal="right" vertical="center"/>
    </xf>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64" fillId="21" borderId="57" applyNumberFormat="0" applyAlignment="0" applyProtection="0"/>
    <xf numFmtId="0" fontId="63"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56" fillId="21" borderId="56"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56"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9"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69"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69" fillId="0" borderId="58" applyNumberFormat="0" applyFill="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69" fillId="0" borderId="58" applyNumberFormat="0" applyFill="0" applyAlignment="0" applyProtection="0"/>
    <xf numFmtId="0" fontId="63"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0" fontId="69"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3"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4" fillId="21" borderId="57" applyNumberFormat="0" applyAlignment="0" applyProtection="0"/>
    <xf numFmtId="4" fontId="30" fillId="55" borderId="57" applyNumberFormat="0" applyProtection="0">
      <alignment vertical="center"/>
    </xf>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63" fillId="21" borderId="56" applyNumberFormat="0" applyAlignment="0" applyProtection="0"/>
    <xf numFmtId="0" fontId="64" fillId="21" borderId="57" applyNumberFormat="0" applyAlignment="0" applyProtection="0"/>
    <xf numFmtId="4" fontId="30" fillId="57" borderId="57" applyNumberFormat="0" applyProtection="0">
      <alignment horizontal="right" vertical="center"/>
    </xf>
    <xf numFmtId="0" fontId="64" fillId="21" borderId="57"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63"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9"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56"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20" fillId="0" borderId="58" applyNumberFormat="0" applyFill="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4" fillId="21" borderId="57" applyNumberFormat="0" applyAlignment="0" applyProtection="0"/>
    <xf numFmtId="0" fontId="64"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56" fillId="21" borderId="56" applyNumberFormat="0" applyAlignment="0" applyProtection="0"/>
    <xf numFmtId="4" fontId="30" fillId="55" borderId="57" applyNumberFormat="0" applyProtection="0">
      <alignment vertical="center"/>
    </xf>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63"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63" fillId="21" borderId="56"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64" fillId="21" borderId="57" applyNumberFormat="0" applyAlignment="0" applyProtection="0"/>
    <xf numFmtId="0" fontId="15" fillId="8" borderId="56" applyNumberFormat="0" applyAlignment="0" applyProtection="0"/>
    <xf numFmtId="4" fontId="30" fillId="55" borderId="57" applyNumberFormat="0" applyProtection="0">
      <alignment vertical="center"/>
    </xf>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2" fillId="24" borderId="55" applyNumberFormat="0" applyFon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56" borderId="57" applyNumberFormat="0" applyProtection="0">
      <alignment horizontal="left" vertical="center" wrapText="1" indent="1"/>
    </xf>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6"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56" fillId="21"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15"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56" fillId="21" borderId="56" applyNumberFormat="0" applyAlignment="0" applyProtection="0"/>
    <xf numFmtId="0" fontId="63"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64" fillId="21" borderId="57" applyNumberFormat="0" applyAlignment="0" applyProtection="0"/>
    <xf numFmtId="0" fontId="8" fillId="21" borderId="56" applyNumberFormat="0" applyAlignment="0" applyProtection="0"/>
    <xf numFmtId="0" fontId="18" fillId="21" borderId="57" applyNumberFormat="0" applyAlignment="0" applyProtection="0"/>
    <xf numFmtId="0" fontId="64"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63"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56"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56"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3"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64" fillId="21" borderId="57" applyNumberFormat="0" applyAlignment="0" applyProtection="0"/>
    <xf numFmtId="0" fontId="56" fillId="21" borderId="56" applyNumberForma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56" fillId="21"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4" fontId="30" fillId="55" borderId="57" applyNumberFormat="0" applyProtection="0">
      <alignment vertical="center"/>
    </xf>
    <xf numFmtId="0" fontId="69"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6" applyNumberFormat="0" applyAlignment="0" applyProtection="0"/>
    <xf numFmtId="0" fontId="22" fillId="24" borderId="55" applyNumberFormat="0" applyFon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9" fillId="0" borderId="62" applyNumberFormat="0" applyFill="0" applyAlignment="0" applyProtection="0"/>
    <xf numFmtId="0" fontId="63" fillId="21" borderId="60" applyNumberFormat="0" applyAlignment="0" applyProtection="0"/>
    <xf numFmtId="0" fontId="22" fillId="24" borderId="59" applyNumberFormat="0" applyFont="0" applyAlignment="0" applyProtection="0"/>
    <xf numFmtId="0" fontId="63" fillId="21" borderId="60" applyNumberFormat="0" applyAlignment="0" applyProtection="0"/>
    <xf numFmtId="0" fontId="69" fillId="0" borderId="62" applyNumberFormat="0" applyFill="0" applyAlignment="0" applyProtection="0"/>
    <xf numFmtId="0" fontId="20" fillId="0" borderId="62" applyNumberFormat="0" applyFill="0" applyAlignment="0" applyProtection="0"/>
    <xf numFmtId="0" fontId="63" fillId="21" borderId="60" applyNumberFormat="0" applyAlignment="0" applyProtection="0"/>
    <xf numFmtId="0" fontId="69"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4"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64" fillId="21" borderId="61" applyNumberFormat="0" applyAlignment="0" applyProtection="0"/>
    <xf numFmtId="0" fontId="56" fillId="21" borderId="60" applyNumberFormat="0" applyAlignment="0" applyProtection="0"/>
    <xf numFmtId="0" fontId="64"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56" fillId="21" borderId="60" applyNumberFormat="0" applyAlignment="0" applyProtection="0"/>
    <xf numFmtId="0" fontId="64"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4" fillId="21" borderId="61"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64" fillId="21" borderId="61"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30" fillId="55" borderId="61" applyNumberFormat="0" applyProtection="0">
      <alignment vertical="center"/>
    </xf>
    <xf numFmtId="4" fontId="30" fillId="57" borderId="61" applyNumberFormat="0" applyProtection="0">
      <alignment horizontal="right" vertical="center"/>
    </xf>
    <xf numFmtId="4" fontId="31" fillId="57" borderId="61" applyNumberFormat="0" applyProtection="0">
      <alignment horizontal="right" vertical="center"/>
    </xf>
    <xf numFmtId="4" fontId="30" fillId="55" borderId="61" applyNumberFormat="0" applyProtection="0">
      <alignment vertical="center"/>
    </xf>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0" fontId="63"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4" fontId="30" fillId="55" borderId="61" applyNumberFormat="0" applyProtection="0">
      <alignment vertical="center"/>
    </xf>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63" fillId="21" borderId="60" applyNumberFormat="0" applyAlignment="0" applyProtection="0"/>
    <xf numFmtId="0" fontId="15" fillId="8" borderId="60" applyNumberFormat="0" applyAlignment="0" applyProtection="0"/>
    <xf numFmtId="0" fontId="56" fillId="21" borderId="60"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69"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9"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3" fillId="21" borderId="60" applyNumberFormat="0" applyAlignment="0" applyProtection="0"/>
    <xf numFmtId="0" fontId="15" fillId="8" borderId="60" applyNumberFormat="0" applyAlignment="0" applyProtection="0"/>
    <xf numFmtId="0" fontId="56"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63"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69" fillId="0" borderId="62" applyNumberFormat="0" applyFill="0" applyAlignment="0" applyProtection="0"/>
    <xf numFmtId="0" fontId="18" fillId="21" borderId="61" applyNumberFormat="0" applyAlignment="0" applyProtection="0"/>
    <xf numFmtId="0" fontId="64"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4" fontId="30" fillId="55" borderId="61" applyNumberFormat="0" applyProtection="0">
      <alignment vertical="center"/>
    </xf>
    <xf numFmtId="0" fontId="22"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64" fillId="21" borderId="61"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4" fillId="21" borderId="61" applyNumberFormat="0" applyAlignment="0" applyProtection="0"/>
    <xf numFmtId="0" fontId="56" fillId="21" borderId="60" applyNumberFormat="0" applyAlignment="0" applyProtection="0"/>
    <xf numFmtId="0" fontId="69" fillId="0" borderId="62" applyNumberFormat="0" applyFill="0" applyAlignment="0" applyProtection="0"/>
    <xf numFmtId="0" fontId="63" fillId="21"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9" fillId="0" borderId="62" applyNumberFormat="0" applyFill="0" applyAlignment="0" applyProtection="0"/>
    <xf numFmtId="0" fontId="56"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4" fontId="31" fillId="57" borderId="61" applyNumberFormat="0" applyProtection="0">
      <alignment horizontal="right" vertical="center"/>
    </xf>
    <xf numFmtId="0" fontId="8" fillId="21" borderId="60" applyNumberFormat="0" applyAlignment="0" applyProtection="0"/>
    <xf numFmtId="0" fontId="18" fillId="21" borderId="61" applyNumberFormat="0" applyAlignment="0" applyProtection="0"/>
    <xf numFmtId="0" fontId="8" fillId="21" borderId="60" applyNumberFormat="0" applyAlignment="0" applyProtection="0"/>
    <xf numFmtId="0" fontId="20" fillId="0" borderId="62" applyNumberFormat="0" applyFill="0" applyAlignment="0" applyProtection="0"/>
    <xf numFmtId="0" fontId="63" fillId="21" borderId="60" applyNumberFormat="0" applyAlignment="0" applyProtection="0"/>
    <xf numFmtId="0" fontId="56" fillId="21" borderId="60" applyNumberFormat="0" applyAlignment="0" applyProtection="0"/>
    <xf numFmtId="0" fontId="64" fillId="21" borderId="61" applyNumberFormat="0" applyAlignment="0" applyProtection="0"/>
    <xf numFmtId="0" fontId="64"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20" fillId="0" borderId="62" applyNumberFormat="0" applyFill="0" applyAlignment="0" applyProtection="0"/>
    <xf numFmtId="4" fontId="30" fillId="55" borderId="61" applyNumberFormat="0" applyProtection="0">
      <alignment vertical="center"/>
    </xf>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4" fillId="21" borderId="61" applyNumberFormat="0" applyAlignment="0" applyProtection="0"/>
    <xf numFmtId="0" fontId="15" fillId="8"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22" fillId="24" borderId="59" applyNumberFormat="0" applyFont="0" applyAlignment="0" applyProtection="0"/>
    <xf numFmtId="0" fontId="69" fillId="0" borderId="62" applyNumberFormat="0" applyFill="0" applyAlignment="0" applyProtection="0"/>
    <xf numFmtId="0" fontId="18" fillId="21" borderId="61" applyNumberFormat="0" applyAlignment="0" applyProtection="0"/>
    <xf numFmtId="0" fontId="63" fillId="21" borderId="60" applyNumberForma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56"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64" fillId="21" borderId="61" applyNumberForma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0" fontId="64"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64" fillId="21" borderId="61" applyNumberFormat="0" applyAlignment="0" applyProtection="0"/>
    <xf numFmtId="0" fontId="69" fillId="0" borderId="62" applyNumberFormat="0" applyFill="0" applyAlignment="0" applyProtection="0"/>
    <xf numFmtId="4" fontId="30" fillId="55" borderId="61" applyNumberFormat="0" applyProtection="0">
      <alignment vertical="center"/>
    </xf>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4" fontId="30" fillId="55" borderId="61" applyNumberFormat="0" applyProtection="0">
      <alignment vertical="center"/>
    </xf>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64" fillId="21" borderId="61" applyNumberFormat="0" applyAlignment="0" applyProtection="0"/>
    <xf numFmtId="0" fontId="56"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69"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56"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3"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9"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9" fillId="0" borderId="62" applyNumberFormat="0" applyFill="0" applyAlignment="0" applyProtection="0"/>
    <xf numFmtId="0" fontId="56"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9" fillId="0" borderId="62" applyNumberFormat="0" applyFill="0" applyAlignment="0" applyProtection="0"/>
    <xf numFmtId="0" fontId="15" fillId="8" borderId="60" applyNumberFormat="0" applyAlignment="0" applyProtection="0"/>
    <xf numFmtId="0" fontId="15" fillId="8" borderId="60" applyNumberFormat="0" applyAlignment="0" applyProtection="0"/>
    <xf numFmtId="0" fontId="56" fillId="21" borderId="60" applyNumberFormat="0" applyAlignment="0" applyProtection="0"/>
    <xf numFmtId="0" fontId="64" fillId="21" borderId="61" applyNumberFormat="0" applyAlignment="0" applyProtection="0"/>
    <xf numFmtId="0" fontId="4" fillId="24" borderId="59" applyNumberFormat="0" applyFont="0" applyAlignment="0" applyProtection="0"/>
    <xf numFmtId="0" fontId="63"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0" applyNumberFormat="0" applyAlignment="0" applyProtection="0"/>
    <xf numFmtId="0" fontId="69"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4"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56" fillId="21" borderId="60" applyNumberFormat="0" applyAlignment="0" applyProtection="0"/>
    <xf numFmtId="0" fontId="64"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64" fillId="21" borderId="61"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0" fontId="63"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15" fillId="8" borderId="60" applyNumberFormat="0" applyAlignment="0" applyProtection="0"/>
    <xf numFmtId="0" fontId="8" fillId="21" borderId="60"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0" fontId="15" fillId="8" borderId="60"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56" fillId="21"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56" fillId="21"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8" fillId="21" borderId="60" applyNumberFormat="0" applyAlignment="0" applyProtection="0"/>
    <xf numFmtId="4" fontId="30" fillId="55" borderId="61" applyNumberFormat="0" applyProtection="0">
      <alignment vertical="center"/>
    </xf>
    <xf numFmtId="0" fontId="63"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56"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56"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18" fillId="21" borderId="61" applyNumberFormat="0" applyAlignment="0" applyProtection="0"/>
    <xf numFmtId="0" fontId="4" fillId="56" borderId="61" applyNumberFormat="0" applyProtection="0">
      <alignment horizontal="left" vertical="center" wrapText="1" indent="1"/>
    </xf>
    <xf numFmtId="0" fontId="63"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4" fillId="21" borderId="61" applyNumberFormat="0" applyAlignment="0" applyProtection="0"/>
    <xf numFmtId="0" fontId="63"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9" fillId="0" borderId="62" applyNumberFormat="0" applyFill="0" applyAlignment="0" applyProtection="0"/>
    <xf numFmtId="0" fontId="63" fillId="21" borderId="60" applyNumberFormat="0" applyAlignment="0" applyProtection="0"/>
    <xf numFmtId="0" fontId="15" fillId="8" borderId="60" applyNumberFormat="0" applyAlignment="0" applyProtection="0"/>
    <xf numFmtId="0" fontId="63" fillId="21" borderId="60" applyNumberFormat="0" applyAlignment="0" applyProtection="0"/>
    <xf numFmtId="4" fontId="30" fillId="57" borderId="61" applyNumberFormat="0" applyProtection="0">
      <alignment horizontal="right" vertical="center"/>
    </xf>
    <xf numFmtId="0" fontId="64" fillId="21" borderId="61"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9" fillId="0" borderId="62" applyNumberFormat="0" applyFill="0" applyAlignment="0" applyProtection="0"/>
    <xf numFmtId="0" fontId="18" fillId="21" borderId="61" applyNumberFormat="0" applyAlignment="0" applyProtection="0"/>
    <xf numFmtId="0" fontId="64" fillId="21" borderId="61" applyNumberFormat="0" applyAlignment="0" applyProtection="0"/>
    <xf numFmtId="0" fontId="56"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9" fillId="0" borderId="62" applyNumberFormat="0" applyFill="0" applyAlignment="0" applyProtection="0"/>
    <xf numFmtId="0" fontId="64" fillId="21" borderId="61" applyNumberFormat="0" applyAlignment="0" applyProtection="0"/>
    <xf numFmtId="0" fontId="69" fillId="0" borderId="62" applyNumberFormat="0" applyFill="0" applyAlignment="0" applyProtection="0"/>
    <xf numFmtId="0" fontId="63"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0" fontId="64" fillId="21" borderId="61" applyNumberFormat="0" applyAlignment="0" applyProtection="0"/>
    <xf numFmtId="0" fontId="4" fillId="56" borderId="61" applyNumberFormat="0" applyProtection="0">
      <alignment horizontal="left" vertical="center" wrapText="1" indent="1"/>
    </xf>
    <xf numFmtId="0" fontId="63"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9"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63" fillId="21" borderId="60" applyNumberFormat="0" applyAlignment="0" applyProtection="0"/>
    <xf numFmtId="0" fontId="18" fillId="21" borderId="61" applyNumberFormat="0" applyAlignment="0" applyProtection="0"/>
    <xf numFmtId="4" fontId="31" fillId="57" borderId="61" applyNumberFormat="0" applyProtection="0">
      <alignment horizontal="right" vertical="center"/>
    </xf>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22" fillId="24" borderId="59" applyNumberFormat="0" applyFont="0" applyAlignment="0" applyProtection="0"/>
    <xf numFmtId="0" fontId="15" fillId="8" borderId="60" applyNumberFormat="0" applyAlignment="0" applyProtection="0"/>
    <xf numFmtId="4" fontId="30" fillId="57" borderId="61" applyNumberFormat="0" applyProtection="0">
      <alignment horizontal="right" vertical="center"/>
    </xf>
    <xf numFmtId="0" fontId="22" fillId="24" borderId="59" applyNumberFormat="0" applyFont="0" applyAlignment="0" applyProtection="0"/>
    <xf numFmtId="0" fontId="64" fillId="21" borderId="61" applyNumberFormat="0" applyAlignment="0" applyProtection="0"/>
    <xf numFmtId="4" fontId="30" fillId="57" borderId="61" applyNumberFormat="0" applyProtection="0">
      <alignment horizontal="right" vertical="center"/>
    </xf>
    <xf numFmtId="0" fontId="64" fillId="21" borderId="61" applyNumberFormat="0" applyAlignment="0" applyProtection="0"/>
    <xf numFmtId="4" fontId="30" fillId="55" borderId="61" applyNumberFormat="0" applyProtection="0">
      <alignment vertical="center"/>
    </xf>
    <xf numFmtId="0" fontId="69" fillId="0" borderId="62" applyNumberFormat="0" applyFill="0" applyAlignment="0" applyProtection="0"/>
    <xf numFmtId="4" fontId="31" fillId="57" borderId="61" applyNumberFormat="0" applyProtection="0">
      <alignment horizontal="right" vertical="center"/>
    </xf>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63" fillId="21" borderId="60" applyNumberFormat="0" applyAlignment="0" applyProtection="0"/>
    <xf numFmtId="0" fontId="69"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56" fillId="21" borderId="60" applyNumberFormat="0" applyAlignment="0" applyProtection="0"/>
    <xf numFmtId="0" fontId="4" fillId="56" borderId="61" applyNumberFormat="0" applyProtection="0">
      <alignment horizontal="left" vertical="center" wrapText="1" indent="1"/>
    </xf>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64" fillId="21" borderId="61" applyNumberFormat="0" applyAlignment="0" applyProtection="0"/>
    <xf numFmtId="0" fontId="56"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64"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69"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56"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56"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9"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30" fillId="55" borderId="61" applyNumberFormat="0" applyProtection="0">
      <alignment vertical="center"/>
    </xf>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5" borderId="61" applyNumberFormat="0" applyProtection="0">
      <alignment vertical="center"/>
    </xf>
    <xf numFmtId="0" fontId="18" fillId="21" borderId="61" applyNumberFormat="0" applyAlignment="0" applyProtection="0"/>
    <xf numFmtId="0" fontId="56" fillId="21" borderId="60" applyNumberFormat="0" applyAlignment="0" applyProtection="0"/>
    <xf numFmtId="0" fontId="56" fillId="21" borderId="60" applyNumberFormat="0" applyAlignment="0" applyProtection="0"/>
    <xf numFmtId="0" fontId="63"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56" fillId="21" borderId="60" applyNumberFormat="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63"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6" fillId="21" borderId="60" applyNumberFormat="0" applyAlignment="0" applyProtection="0"/>
    <xf numFmtId="0" fontId="69" fillId="0" borderId="62" applyNumberFormat="0" applyFill="0" applyAlignment="0" applyProtection="0"/>
    <xf numFmtId="0" fontId="8" fillId="21" borderId="60" applyNumberFormat="0" applyAlignment="0" applyProtection="0"/>
    <xf numFmtId="0" fontId="56" fillId="21" borderId="60" applyNumberFormat="0" applyAlignment="0" applyProtection="0"/>
    <xf numFmtId="0" fontId="15" fillId="8" borderId="60" applyNumberFormat="0" applyAlignment="0" applyProtection="0"/>
    <xf numFmtId="0" fontId="8" fillId="21" borderId="60" applyNumberFormat="0" applyAlignment="0" applyProtection="0"/>
    <xf numFmtId="0" fontId="56"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9"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3" fillId="21" borderId="60" applyNumberFormat="0" applyAlignment="0" applyProtection="0"/>
    <xf numFmtId="0" fontId="56" fillId="21" borderId="60" applyNumberFormat="0" applyAlignment="0" applyProtection="0"/>
    <xf numFmtId="0" fontId="4" fillId="24" borderId="59" applyNumberFormat="0" applyFont="0" applyAlignment="0" applyProtection="0"/>
    <xf numFmtId="0" fontId="63" fillId="21" borderId="60" applyNumberFormat="0" applyAlignment="0" applyProtection="0"/>
    <xf numFmtId="0" fontId="56"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9"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63"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4" fillId="24" borderId="59" applyNumberFormat="0" applyFont="0" applyAlignment="0" applyProtection="0"/>
    <xf numFmtId="0" fontId="56" fillId="21" borderId="60" applyNumberFormat="0" applyAlignment="0" applyProtection="0"/>
    <xf numFmtId="0" fontId="18" fillId="21" borderId="61" applyNumberFormat="0" applyAlignment="0" applyProtection="0"/>
    <xf numFmtId="0" fontId="64" fillId="21" borderId="61" applyNumberFormat="0" applyAlignment="0" applyProtection="0"/>
    <xf numFmtId="0" fontId="8" fillId="21" borderId="60" applyNumberFormat="0" applyAlignment="0" applyProtection="0"/>
    <xf numFmtId="0" fontId="64" fillId="21" borderId="61" applyNumberFormat="0" applyAlignment="0" applyProtection="0"/>
    <xf numFmtId="0" fontId="8" fillId="21" borderId="60" applyNumberFormat="0" applyAlignment="0" applyProtection="0"/>
    <xf numFmtId="4" fontId="31" fillId="57" borderId="61" applyNumberFormat="0" applyProtection="0">
      <alignment horizontal="right" vertical="center"/>
    </xf>
    <xf numFmtId="0" fontId="64" fillId="21" borderId="61" applyNumberFormat="0" applyAlignment="0" applyProtection="0"/>
    <xf numFmtId="0" fontId="69"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69" fillId="0" borderId="62" applyNumberFormat="0" applyFill="0" applyAlignment="0" applyProtection="0"/>
    <xf numFmtId="0" fontId="8" fillId="21" borderId="60" applyNumberFormat="0" applyAlignment="0" applyProtection="0"/>
    <xf numFmtId="4" fontId="30" fillId="55" borderId="61" applyNumberFormat="0" applyProtection="0">
      <alignment vertical="center"/>
    </xf>
    <xf numFmtId="0" fontId="63"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20" fillId="0" borderId="62" applyNumberFormat="0" applyFill="0" applyAlignment="0" applyProtection="0"/>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64" fillId="21" borderId="61" applyNumberFormat="0" applyAlignment="0" applyProtection="0"/>
    <xf numFmtId="0" fontId="63" fillId="21" borderId="60" applyNumberForma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56"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20" fillId="0" borderId="62" applyNumberFormat="0" applyFill="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4" fillId="21" borderId="61" applyNumberFormat="0" applyAlignment="0" applyProtection="0"/>
    <xf numFmtId="0" fontId="15" fillId="8" borderId="60" applyNumberFormat="0" applyAlignment="0" applyProtection="0"/>
    <xf numFmtId="0" fontId="8" fillId="21" borderId="60" applyNumberFormat="0" applyAlignment="0" applyProtection="0"/>
    <xf numFmtId="4" fontId="31" fillId="57" borderId="61" applyNumberFormat="0" applyProtection="0">
      <alignment horizontal="right" vertical="center"/>
    </xf>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4" fontId="30" fillId="55" borderId="61" applyNumberFormat="0" applyProtection="0">
      <alignment vertical="center"/>
    </xf>
    <xf numFmtId="4" fontId="30" fillId="57" borderId="61" applyNumberFormat="0" applyProtection="0">
      <alignment horizontal="right" vertical="center"/>
    </xf>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64" fillId="21" borderId="61" applyNumberFormat="0" applyAlignment="0" applyProtection="0"/>
    <xf numFmtId="0" fontId="63"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56" fillId="21" borderId="60"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56"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9"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69"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69" fillId="0" borderId="62" applyNumberFormat="0" applyFill="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69" fillId="0" borderId="62" applyNumberFormat="0" applyFill="0" applyAlignment="0" applyProtection="0"/>
    <xf numFmtId="0" fontId="63"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0" fontId="69"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3"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4" fillId="21" borderId="61" applyNumberFormat="0" applyAlignment="0" applyProtection="0"/>
    <xf numFmtId="4" fontId="30" fillId="55" borderId="61" applyNumberFormat="0" applyProtection="0">
      <alignment vertical="center"/>
    </xf>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63" fillId="21" borderId="60" applyNumberFormat="0" applyAlignment="0" applyProtection="0"/>
    <xf numFmtId="0" fontId="64" fillId="21" borderId="61" applyNumberFormat="0" applyAlignment="0" applyProtection="0"/>
    <xf numFmtId="4" fontId="30" fillId="57" borderId="61" applyNumberFormat="0" applyProtection="0">
      <alignment horizontal="right" vertical="center"/>
    </xf>
    <xf numFmtId="0" fontId="64"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63"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9"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56"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64" fillId="21" borderId="61" applyNumberFormat="0" applyAlignment="0" applyProtection="0"/>
    <xf numFmtId="0" fontId="18" fillId="21" borderId="61" applyNumberFormat="0" applyAlignment="0" applyProtection="0"/>
    <xf numFmtId="0" fontId="20" fillId="0" borderId="62" applyNumberFormat="0" applyFill="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4" fillId="21" borderId="61" applyNumberFormat="0" applyAlignment="0" applyProtection="0"/>
    <xf numFmtId="0" fontId="64"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56" fillId="21" borderId="60" applyNumberFormat="0" applyAlignment="0" applyProtection="0"/>
    <xf numFmtId="4" fontId="30" fillId="55" borderId="61" applyNumberFormat="0" applyProtection="0">
      <alignment vertical="center"/>
    </xf>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63"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63" fillId="21" borderId="60"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64" fillId="21" borderId="61" applyNumberFormat="0" applyAlignment="0" applyProtection="0"/>
    <xf numFmtId="0" fontId="15" fillId="8" borderId="60" applyNumberFormat="0" applyAlignment="0" applyProtection="0"/>
    <xf numFmtId="4" fontId="30" fillId="55" borderId="61" applyNumberFormat="0" applyProtection="0">
      <alignment vertical="center"/>
    </xf>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2" fillId="24" borderId="59" applyNumberFormat="0" applyFon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56" borderId="61" applyNumberFormat="0" applyProtection="0">
      <alignment horizontal="left" vertical="center" wrapText="1" indent="1"/>
    </xf>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6"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56"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15"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56" fillId="21" borderId="60" applyNumberFormat="0" applyAlignment="0" applyProtection="0"/>
    <xf numFmtId="0" fontId="63"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64" fillId="21" borderId="61" applyNumberFormat="0" applyAlignment="0" applyProtection="0"/>
    <xf numFmtId="0" fontId="8" fillId="21" borderId="60" applyNumberFormat="0" applyAlignment="0" applyProtection="0"/>
    <xf numFmtId="0" fontId="18" fillId="21" borderId="61" applyNumberFormat="0" applyAlignment="0" applyProtection="0"/>
    <xf numFmtId="0" fontId="64"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63"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6"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56"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3"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64" fillId="21" borderId="61" applyNumberFormat="0" applyAlignment="0" applyProtection="0"/>
    <xf numFmtId="0" fontId="56" fillId="21" borderId="60" applyNumberForma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56" fillId="21"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4" fontId="30" fillId="55" borderId="61" applyNumberFormat="0" applyProtection="0">
      <alignment vertical="center"/>
    </xf>
    <xf numFmtId="0" fontId="69"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4"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0" applyNumberFormat="0" applyAlignment="0" applyProtection="0"/>
    <xf numFmtId="0" fontId="22" fillId="24" borderId="59" applyNumberFormat="0" applyFon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73" fillId="0" borderId="0"/>
    <xf numFmtId="9" fontId="26" fillId="0" borderId="0" applyFont="0" applyFill="0" applyBorder="0" applyAlignment="0" applyProtection="0"/>
    <xf numFmtId="0" fontId="80" fillId="0" borderId="0"/>
    <xf numFmtId="0" fontId="1" fillId="43" borderId="0" applyNumberFormat="0" applyBorder="0" applyAlignment="0" applyProtection="0"/>
    <xf numFmtId="0" fontId="4" fillId="0" borderId="0"/>
    <xf numFmtId="0" fontId="22" fillId="0" borderId="0"/>
    <xf numFmtId="0" fontId="90" fillId="0" borderId="0"/>
    <xf numFmtId="0" fontId="92" fillId="0" borderId="0"/>
    <xf numFmtId="0" fontId="104" fillId="0" borderId="0"/>
    <xf numFmtId="0" fontId="22" fillId="24" borderId="66" applyNumberFormat="0" applyFont="0" applyAlignment="0" applyProtection="0"/>
    <xf numFmtId="0" fontId="56" fillId="21" borderId="67" applyNumberFormat="0" applyAlignment="0" applyProtection="0"/>
    <xf numFmtId="0" fontId="8" fillId="21" borderId="67" applyNumberFormat="0" applyAlignment="0" applyProtection="0"/>
    <xf numFmtId="0" fontId="8" fillId="21" borderId="67" applyNumberFormat="0" applyAlignment="0" applyProtection="0"/>
    <xf numFmtId="0" fontId="63" fillId="21" borderId="67" applyNumberFormat="0" applyAlignment="0" applyProtection="0"/>
    <xf numFmtId="0" fontId="15" fillId="8" borderId="67" applyNumberFormat="0" applyAlignment="0" applyProtection="0"/>
    <xf numFmtId="0" fontId="15" fillId="8" borderId="67" applyNumberFormat="0" applyAlignment="0" applyProtection="0"/>
    <xf numFmtId="0" fontId="64" fillId="21" borderId="68" applyNumberFormat="0" applyAlignment="0" applyProtection="0"/>
    <xf numFmtId="0" fontId="56" fillId="21" borderId="67" applyNumberFormat="0" applyAlignment="0" applyProtection="0"/>
    <xf numFmtId="0" fontId="22" fillId="24" borderId="66" applyNumberFormat="0" applyFont="0" applyAlignment="0" applyProtection="0"/>
    <xf numFmtId="0" fontId="4" fillId="24" borderId="66" applyNumberFormat="0" applyFont="0" applyAlignment="0" applyProtection="0"/>
    <xf numFmtId="0" fontId="4" fillId="24" borderId="66" applyNumberFormat="0" applyFont="0" applyAlignment="0" applyProtection="0"/>
    <xf numFmtId="0" fontId="64" fillId="21" borderId="68" applyNumberFormat="0" applyAlignment="0" applyProtection="0"/>
    <xf numFmtId="0" fontId="18" fillId="21" borderId="68" applyNumberFormat="0" applyAlignment="0" applyProtection="0"/>
    <xf numFmtId="0" fontId="18" fillId="21" borderId="68" applyNumberFormat="0" applyAlignment="0" applyProtection="0"/>
    <xf numFmtId="0" fontId="4" fillId="0" borderId="0" applyFont="0" applyFill="0" applyBorder="0" applyAlignment="0" applyProtection="0"/>
    <xf numFmtId="0" fontId="4" fillId="0" borderId="0" applyFont="0" applyFill="0" applyBorder="0" applyAlignment="0" applyProtection="0"/>
    <xf numFmtId="0" fontId="29"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30" fillId="55" borderId="68" applyNumberFormat="0" applyProtection="0">
      <alignment vertical="center"/>
    </xf>
    <xf numFmtId="0" fontId="4" fillId="56" borderId="68" applyNumberFormat="0" applyProtection="0">
      <alignment horizontal="left" vertical="center" wrapText="1" indent="1"/>
    </xf>
    <xf numFmtId="0" fontId="30" fillId="57" borderId="68" applyNumberFormat="0" applyProtection="0">
      <alignment horizontal="right" vertical="center"/>
    </xf>
    <xf numFmtId="0" fontId="31" fillId="57" borderId="68" applyNumberFormat="0" applyProtection="0">
      <alignment horizontal="right" vertical="center"/>
    </xf>
    <xf numFmtId="0" fontId="69" fillId="0" borderId="69" applyNumberFormat="0" applyFill="0" applyAlignment="0" applyProtection="0"/>
    <xf numFmtId="0" fontId="20" fillId="0" borderId="69" applyNumberFormat="0" applyFill="0" applyAlignment="0" applyProtection="0"/>
    <xf numFmtId="0" fontId="20" fillId="0" borderId="69" applyNumberFormat="0" applyFill="0" applyAlignment="0" applyProtection="0"/>
    <xf numFmtId="0" fontId="69" fillId="0" borderId="69" applyNumberFormat="0" applyFill="0" applyAlignment="0" applyProtection="0"/>
    <xf numFmtId="0" fontId="63" fillId="21" borderId="67" applyNumberFormat="0" applyAlignment="0" applyProtection="0"/>
    <xf numFmtId="0" fontId="4" fillId="24" borderId="66" applyNumberFormat="0" applyFont="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4" fillId="0" borderId="0" applyFont="0" applyFill="0" applyBorder="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0" fillId="0" borderId="69" applyNumberFormat="0" applyFill="0" applyAlignment="0" applyProtection="0"/>
    <xf numFmtId="0" fontId="18" fillId="21" borderId="68"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5" fillId="8" borderId="67" applyNumberFormat="0" applyAlignment="0" applyProtection="0"/>
    <xf numFmtId="0" fontId="8" fillId="21" borderId="67" applyNumberFormat="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8" fillId="21" borderId="67" applyNumberFormat="0" applyAlignment="0" applyProtection="0"/>
    <xf numFmtId="0" fontId="15" fillId="8" borderId="67" applyNumberFormat="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94" fillId="0" borderId="47" applyNumberFormat="0" applyFill="0" applyAlignment="0" applyProtection="0"/>
    <xf numFmtId="0" fontId="95" fillId="0" borderId="48" applyNumberFormat="0" applyFill="0" applyAlignment="0" applyProtection="0"/>
    <xf numFmtId="0" fontId="96" fillId="0" borderId="49" applyNumberFormat="0" applyFill="0" applyAlignment="0" applyProtection="0"/>
    <xf numFmtId="0" fontId="96" fillId="0" borderId="0" applyNumberFormat="0" applyFill="0" applyBorder="0" applyAlignment="0" applyProtection="0"/>
    <xf numFmtId="0" fontId="97" fillId="26" borderId="0" applyNumberFormat="0" applyBorder="0" applyAlignment="0" applyProtection="0"/>
    <xf numFmtId="0" fontId="105" fillId="27" borderId="0" applyNumberFormat="0" applyBorder="0" applyAlignment="0" applyProtection="0"/>
    <xf numFmtId="0" fontId="98" fillId="28" borderId="50" applyNumberFormat="0" applyAlignment="0" applyProtection="0"/>
    <xf numFmtId="0" fontId="100" fillId="29" borderId="50" applyNumberFormat="0" applyAlignment="0" applyProtection="0"/>
    <xf numFmtId="0" fontId="101" fillId="0" borderId="52" applyNumberFormat="0" applyFill="0" applyAlignment="0" applyProtection="0"/>
    <xf numFmtId="0" fontId="81" fillId="30" borderId="53" applyNumberFormat="0" applyAlignment="0" applyProtection="0"/>
    <xf numFmtId="0" fontId="103" fillId="0" borderId="0" applyNumberFormat="0" applyFill="0" applyBorder="0" applyAlignment="0" applyProtection="0"/>
    <xf numFmtId="0" fontId="25" fillId="0" borderId="54" applyNumberFormat="0" applyFill="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 fillId="42"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 fillId="54" borderId="0" applyNumberFormat="0" applyBorder="0" applyAlignment="0" applyProtection="0"/>
    <xf numFmtId="0" fontId="26" fillId="0" borderId="0"/>
    <xf numFmtId="0" fontId="26" fillId="2" borderId="1" applyNumberFormat="0" applyFont="0" applyAlignment="0" applyProtection="0"/>
    <xf numFmtId="0" fontId="93" fillId="0" borderId="0" applyNumberForma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6" fillId="0" borderId="0"/>
    <xf numFmtId="0" fontId="26" fillId="0" borderId="0"/>
    <xf numFmtId="43" fontId="26" fillId="0" borderId="0" applyFont="0" applyFill="0" applyBorder="0" applyAlignment="0" applyProtection="0"/>
    <xf numFmtId="44" fontId="24"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20" fillId="0" borderId="69" applyNumberFormat="0" applyFill="0" applyAlignment="0" applyProtection="0"/>
    <xf numFmtId="0" fontId="26" fillId="0" borderId="0"/>
    <xf numFmtId="0" fontId="11" fillId="5" borderId="0" applyNumberFormat="0" applyBorder="0" applyAlignment="0" applyProtection="0"/>
    <xf numFmtId="0" fontId="18" fillId="21" borderId="68" applyNumberFormat="0" applyAlignment="0" applyProtection="0"/>
    <xf numFmtId="0" fontId="21" fillId="0" borderId="0" applyNumberForma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3" fillId="0" borderId="0"/>
    <xf numFmtId="9" fontId="23" fillId="0" borderId="0" applyFont="0" applyFill="0" applyBorder="0" applyAlignment="0" applyProtection="0"/>
    <xf numFmtId="0" fontId="26" fillId="0" borderId="0"/>
    <xf numFmtId="43" fontId="26" fillId="0" borderId="0" applyFont="0" applyFill="0" applyBorder="0" applyAlignment="0" applyProtection="0"/>
    <xf numFmtId="0" fontId="8" fillId="21" borderId="67" applyNumberFormat="0" applyAlignment="0" applyProtection="0"/>
    <xf numFmtId="0" fontId="15" fillId="8" borderId="67"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xf numFmtId="0" fontId="20" fillId="0" borderId="69" applyNumberFormat="0" applyFill="0" applyAlignment="0" applyProtection="0"/>
    <xf numFmtId="0" fontId="18" fillId="21" borderId="68"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5" fillId="8" borderId="67" applyNumberFormat="0" applyAlignment="0" applyProtection="0"/>
    <xf numFmtId="0" fontId="8" fillId="21" borderId="67" applyNumberFormat="0" applyAlignment="0" applyProtection="0"/>
    <xf numFmtId="0" fontId="20" fillId="0" borderId="69" applyNumberFormat="0" applyFill="0" applyAlignment="0" applyProtection="0"/>
    <xf numFmtId="0" fontId="18" fillId="21" borderId="68"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5" fillId="8" borderId="67" applyNumberFormat="0" applyAlignment="0" applyProtection="0"/>
    <xf numFmtId="0" fontId="8" fillId="21" borderId="67" applyNumberFormat="0" applyAlignment="0" applyProtection="0"/>
    <xf numFmtId="0" fontId="11" fillId="5" borderId="0" applyNumberFormat="0" applyBorder="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68" applyNumberFormat="0" applyAlignment="0" applyProtection="0"/>
    <xf numFmtId="0" fontId="21" fillId="0" borderId="0" applyNumberFormat="0" applyFill="0" applyBorder="0" applyAlignment="0" applyProtection="0"/>
    <xf numFmtId="0" fontId="94" fillId="0" borderId="47" applyNumberFormat="0" applyFill="0" applyAlignment="0" applyProtection="0"/>
    <xf numFmtId="0" fontId="95" fillId="0" borderId="48" applyNumberFormat="0" applyFill="0" applyAlignment="0" applyProtection="0"/>
    <xf numFmtId="0" fontId="96" fillId="0" borderId="49" applyNumberFormat="0" applyFill="0" applyAlignment="0" applyProtection="0"/>
    <xf numFmtId="0" fontId="96" fillId="0" borderId="0" applyNumberFormat="0" applyFill="0" applyBorder="0" applyAlignment="0" applyProtection="0"/>
    <xf numFmtId="0" fontId="97" fillId="26" borderId="0" applyNumberFormat="0" applyBorder="0" applyAlignment="0" applyProtection="0"/>
    <xf numFmtId="0" fontId="105" fillId="27" borderId="0" applyNumberFormat="0" applyBorder="0" applyAlignment="0" applyProtection="0"/>
    <xf numFmtId="0" fontId="98" fillId="28" borderId="50" applyNumberFormat="0" applyAlignment="0" applyProtection="0"/>
    <xf numFmtId="0" fontId="100" fillId="29" borderId="50" applyNumberFormat="0" applyAlignment="0" applyProtection="0"/>
    <xf numFmtId="0" fontId="101" fillId="0" borderId="52" applyNumberFormat="0" applyFill="0" applyAlignment="0" applyProtection="0"/>
    <xf numFmtId="0" fontId="81" fillId="30" borderId="53" applyNumberFormat="0" applyAlignment="0" applyProtection="0"/>
    <xf numFmtId="0" fontId="103" fillId="0" borderId="0" applyNumberFormat="0" applyFill="0" applyBorder="0" applyAlignment="0" applyProtection="0"/>
    <xf numFmtId="0" fontId="25" fillId="0" borderId="54" applyNumberFormat="0" applyFill="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 fillId="54" borderId="0" applyNumberFormat="0" applyBorder="0" applyAlignment="0" applyProtection="0"/>
    <xf numFmtId="0" fontId="27" fillId="25" borderId="0" applyNumberFormat="0" applyBorder="0" applyAlignment="0" applyProtection="0"/>
    <xf numFmtId="0" fontId="99" fillId="29" borderId="51" applyNumberFormat="0" applyAlignment="0" applyProtection="0"/>
    <xf numFmtId="0" fontId="102" fillId="0" borderId="0" applyNumberFormat="0" applyFill="0" applyBorder="0" applyAlignment="0" applyProtection="0"/>
    <xf numFmtId="0" fontId="26" fillId="2" borderId="1" applyNumberFormat="0" applyFont="0" applyAlignment="0" applyProtection="0"/>
    <xf numFmtId="0" fontId="8" fillId="21" borderId="67" applyNumberFormat="0" applyAlignment="0" applyProtection="0"/>
    <xf numFmtId="0" fontId="15" fillId="8" borderId="67" applyNumberFormat="0" applyAlignment="0" applyProtection="0"/>
    <xf numFmtId="0" fontId="18" fillId="21" borderId="68" applyNumberFormat="0" applyAlignment="0" applyProtection="0"/>
    <xf numFmtId="0" fontId="20" fillId="0" borderId="69" applyNumberFormat="0" applyFill="0" applyAlignment="0" applyProtection="0"/>
    <xf numFmtId="0" fontId="8" fillId="21" borderId="73" applyNumberFormat="0" applyAlignment="0" applyProtection="0"/>
    <xf numFmtId="0" fontId="15" fillId="8" borderId="73"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cellStyleXfs>
  <cellXfs count="136">
    <xf numFmtId="0" fontId="0" fillId="0" borderId="0" xfId="0"/>
    <xf numFmtId="0" fontId="53" fillId="58" borderId="63" xfId="0" applyFont="1" applyFill="1" applyBorder="1" applyAlignment="1">
      <alignment horizontal="center" vertical="center" wrapText="1"/>
    </xf>
    <xf numFmtId="0" fontId="75" fillId="58" borderId="63" xfId="0" applyFont="1" applyFill="1" applyBorder="1" applyAlignment="1">
      <alignment horizontal="center" vertical="center" wrapText="1"/>
    </xf>
    <xf numFmtId="49" fontId="53" fillId="0" borderId="0" xfId="0" applyNumberFormat="1" applyFont="1" applyAlignment="1">
      <alignment horizontal="center" vertical="center" wrapText="1"/>
    </xf>
    <xf numFmtId="49" fontId="53" fillId="0" borderId="0" xfId="0" applyNumberFormat="1" applyFont="1" applyAlignment="1">
      <alignment horizontal="left" vertical="center" wrapText="1"/>
    </xf>
    <xf numFmtId="0" fontId="53" fillId="0" borderId="0" xfId="0" applyFont="1" applyAlignment="1">
      <alignment horizontal="center" vertical="center"/>
    </xf>
    <xf numFmtId="14" fontId="53" fillId="0" borderId="0" xfId="0" applyNumberFormat="1" applyFont="1" applyAlignment="1">
      <alignment horizontal="center" vertical="center"/>
    </xf>
    <xf numFmtId="4" fontId="53" fillId="0" borderId="0" xfId="0" applyNumberFormat="1" applyFont="1" applyAlignment="1">
      <alignment horizontal="center" vertical="center"/>
    </xf>
    <xf numFmtId="0" fontId="53" fillId="0" borderId="0" xfId="0" applyFont="1" applyAlignment="1">
      <alignment horizontal="center" wrapText="1"/>
    </xf>
    <xf numFmtId="0" fontId="53" fillId="0" borderId="0" xfId="0" applyFont="1"/>
    <xf numFmtId="9" fontId="53" fillId="0" borderId="64" xfId="5408" applyFont="1" applyFill="1" applyBorder="1" applyAlignment="1">
      <alignment horizontal="center" vertical="center"/>
    </xf>
    <xf numFmtId="0" fontId="77" fillId="0" borderId="0" xfId="0" applyFont="1"/>
    <xf numFmtId="0" fontId="77" fillId="0" borderId="0" xfId="0" applyFont="1" applyAlignment="1">
      <alignment horizontal="center"/>
    </xf>
    <xf numFmtId="49" fontId="53" fillId="0" borderId="64" xfId="0" applyNumberFormat="1" applyFont="1" applyBorder="1" applyAlignment="1">
      <alignment horizontal="center" vertical="center" wrapText="1"/>
    </xf>
    <xf numFmtId="169" fontId="53" fillId="0" borderId="64" xfId="5408" applyNumberFormat="1" applyFont="1" applyFill="1" applyBorder="1" applyAlignment="1">
      <alignment horizontal="center" vertical="center"/>
    </xf>
    <xf numFmtId="169" fontId="53" fillId="0" borderId="64" xfId="5408" applyNumberFormat="1" applyFont="1" applyFill="1" applyBorder="1" applyAlignment="1">
      <alignment vertical="center"/>
    </xf>
    <xf numFmtId="0" fontId="53" fillId="0" borderId="64" xfId="0" applyFont="1" applyBorder="1" applyAlignment="1">
      <alignment horizontal="center" vertical="center" wrapText="1"/>
    </xf>
    <xf numFmtId="4" fontId="53" fillId="0" borderId="0" xfId="0" applyNumberFormat="1" applyFont="1" applyAlignment="1">
      <alignment horizontal="center" vertical="center" wrapText="1"/>
    </xf>
    <xf numFmtId="0" fontId="53" fillId="0" borderId="64" xfId="0" applyFont="1" applyBorder="1" applyAlignment="1">
      <alignment horizontal="center" vertical="center"/>
    </xf>
    <xf numFmtId="49" fontId="53" fillId="0" borderId="64" xfId="0" applyNumberFormat="1" applyFont="1" applyBorder="1" applyAlignment="1">
      <alignment horizontal="left" vertical="center" wrapText="1"/>
    </xf>
    <xf numFmtId="0" fontId="53" fillId="0" borderId="64" xfId="0" applyFont="1" applyBorder="1" applyAlignment="1">
      <alignment horizontal="left" vertical="center" wrapText="1"/>
    </xf>
    <xf numFmtId="14" fontId="53" fillId="0" borderId="64" xfId="0" applyNumberFormat="1" applyFont="1" applyBorder="1" applyAlignment="1">
      <alignment vertical="center" wrapText="1"/>
    </xf>
    <xf numFmtId="14" fontId="53" fillId="0" borderId="64" xfId="737" applyNumberFormat="1" applyFont="1" applyFill="1" applyBorder="1" applyAlignment="1">
      <alignment vertical="center" wrapText="1"/>
    </xf>
    <xf numFmtId="171" fontId="53" fillId="0" borderId="64" xfId="0" applyNumberFormat="1" applyFont="1" applyBorder="1" applyAlignment="1">
      <alignment horizontal="center" vertical="center"/>
    </xf>
    <xf numFmtId="171" fontId="53" fillId="0" borderId="0" xfId="0" applyNumberFormat="1" applyFont="1" applyAlignment="1">
      <alignment horizontal="center" vertical="center"/>
    </xf>
    <xf numFmtId="171" fontId="75" fillId="58" borderId="63" xfId="0" applyNumberFormat="1" applyFont="1" applyFill="1" applyBorder="1" applyAlignment="1">
      <alignment horizontal="center" vertical="center" wrapText="1"/>
    </xf>
    <xf numFmtId="0" fontId="53" fillId="0" borderId="0" xfId="737" applyNumberFormat="1" applyFont="1" applyFill="1" applyBorder="1" applyAlignment="1">
      <alignment horizontal="center" vertical="center"/>
    </xf>
    <xf numFmtId="0" fontId="83" fillId="0" borderId="0" xfId="737" applyNumberFormat="1" applyFont="1" applyFill="1" applyBorder="1" applyAlignment="1">
      <alignment horizontal="center" vertical="center"/>
    </xf>
    <xf numFmtId="0" fontId="53" fillId="0" borderId="64" xfId="737" applyNumberFormat="1" applyFont="1" applyFill="1" applyBorder="1" applyAlignment="1">
      <alignment horizontal="center" vertical="center"/>
    </xf>
    <xf numFmtId="49" fontId="83" fillId="0" borderId="64" xfId="737" applyNumberFormat="1" applyFont="1" applyFill="1" applyBorder="1" applyAlignment="1">
      <alignment horizontal="center" vertical="center" wrapText="1"/>
    </xf>
    <xf numFmtId="0" fontId="83" fillId="0" borderId="65" xfId="737" applyNumberFormat="1" applyFont="1" applyFill="1" applyBorder="1" applyAlignment="1">
      <alignment horizontal="left" vertical="center" wrapText="1"/>
    </xf>
    <xf numFmtId="0" fontId="53" fillId="0" borderId="0" xfId="0" applyFont="1" applyAlignment="1">
      <alignment horizontal="left" vertical="center" wrapText="1"/>
    </xf>
    <xf numFmtId="14" fontId="53" fillId="0" borderId="0" xfId="0" applyNumberFormat="1" applyFont="1" applyAlignment="1">
      <alignment vertical="center" wrapText="1"/>
    </xf>
    <xf numFmtId="172" fontId="53" fillId="0" borderId="64" xfId="5408" applyNumberFormat="1" applyFont="1" applyFill="1" applyBorder="1" applyAlignment="1">
      <alignment horizontal="center" vertical="center"/>
    </xf>
    <xf numFmtId="172" fontId="53" fillId="0" borderId="0" xfId="0" applyNumberFormat="1" applyFont="1" applyAlignment="1">
      <alignment horizontal="center" vertical="center"/>
    </xf>
    <xf numFmtId="172" fontId="53" fillId="0" borderId="0" xfId="0" applyNumberFormat="1" applyFont="1" applyAlignment="1">
      <alignment horizontal="center" vertical="center" wrapText="1"/>
    </xf>
    <xf numFmtId="172" fontId="0" fillId="0" borderId="0" xfId="0" applyNumberFormat="1"/>
    <xf numFmtId="172" fontId="53" fillId="0" borderId="64" xfId="5408" applyNumberFormat="1" applyFont="1" applyFill="1" applyBorder="1" applyAlignment="1">
      <alignment vertical="center"/>
    </xf>
    <xf numFmtId="0" fontId="76" fillId="58" borderId="74" xfId="0" applyFont="1" applyFill="1" applyBorder="1" applyAlignment="1">
      <alignment horizontal="center" vertical="center" wrapText="1"/>
    </xf>
    <xf numFmtId="49" fontId="53" fillId="58" borderId="74" xfId="0" applyNumberFormat="1" applyFont="1" applyFill="1" applyBorder="1" applyAlignment="1">
      <alignment horizontal="center" vertical="center" wrapText="1"/>
    </xf>
    <xf numFmtId="0" fontId="53" fillId="58" borderId="74" xfId="0" applyFont="1" applyFill="1" applyBorder="1" applyAlignment="1">
      <alignment horizontal="center" vertical="center" wrapText="1"/>
    </xf>
    <xf numFmtId="0" fontId="53" fillId="0" borderId="74" xfId="0" applyFont="1" applyBorder="1" applyAlignment="1">
      <alignment horizontal="center" vertical="center"/>
    </xf>
    <xf numFmtId="49" fontId="53" fillId="0" borderId="74" xfId="0" applyNumberFormat="1" applyFont="1" applyBorder="1" applyAlignment="1">
      <alignment horizontal="left" vertical="center" wrapText="1"/>
    </xf>
    <xf numFmtId="0" fontId="53" fillId="0" borderId="74" xfId="0" applyFont="1" applyBorder="1" applyAlignment="1">
      <alignment horizontal="left" vertical="center" wrapText="1"/>
    </xf>
    <xf numFmtId="0" fontId="53" fillId="0" borderId="74" xfId="0" applyFont="1" applyBorder="1" applyAlignment="1">
      <alignment horizontal="center" vertical="center" wrapText="1"/>
    </xf>
    <xf numFmtId="14" fontId="53" fillId="0" borderId="74" xfId="0" applyNumberFormat="1" applyFont="1" applyBorder="1" applyAlignment="1">
      <alignment vertical="center" wrapText="1"/>
    </xf>
    <xf numFmtId="49" fontId="53" fillId="0" borderId="74" xfId="0" applyNumberFormat="1" applyFont="1" applyBorder="1" applyAlignment="1">
      <alignment horizontal="center" vertical="center" wrapText="1"/>
    </xf>
    <xf numFmtId="171" fontId="53" fillId="0" borderId="74" xfId="0" applyNumberFormat="1" applyFont="1" applyBorder="1" applyAlignment="1">
      <alignment horizontal="center" vertical="center"/>
    </xf>
    <xf numFmtId="14" fontId="53" fillId="0" borderId="74" xfId="0" applyNumberFormat="1" applyFont="1" applyBorder="1" applyAlignment="1">
      <alignment horizontal="center" vertical="center"/>
    </xf>
    <xf numFmtId="9" fontId="53" fillId="0" borderId="74" xfId="5408" applyFont="1" applyFill="1" applyBorder="1" applyAlignment="1">
      <alignment horizontal="center" vertical="center"/>
    </xf>
    <xf numFmtId="172" fontId="53" fillId="0" borderId="74" xfId="5408" applyNumberFormat="1" applyFont="1" applyFill="1" applyBorder="1" applyAlignment="1">
      <alignment horizontal="center" vertical="center"/>
    </xf>
    <xf numFmtId="169" fontId="53" fillId="0" borderId="74" xfId="5408" applyNumberFormat="1" applyFont="1" applyFill="1" applyBorder="1" applyAlignment="1">
      <alignment horizontal="center" vertical="center"/>
    </xf>
    <xf numFmtId="172" fontId="53" fillId="0" borderId="74" xfId="5408" applyNumberFormat="1" applyFont="1" applyFill="1" applyBorder="1" applyAlignment="1">
      <alignment vertical="center"/>
    </xf>
    <xf numFmtId="169" fontId="53" fillId="0" borderId="74" xfId="5408" applyNumberFormat="1" applyFont="1" applyFill="1" applyBorder="1" applyAlignment="1">
      <alignment vertical="center"/>
    </xf>
    <xf numFmtId="0" fontId="77" fillId="0" borderId="74" xfId="737" applyNumberFormat="1" applyFont="1" applyFill="1" applyBorder="1" applyAlignment="1">
      <alignment horizontal="center" vertical="center"/>
    </xf>
    <xf numFmtId="49" fontId="53" fillId="0" borderId="74" xfId="737" applyNumberFormat="1" applyFont="1" applyFill="1" applyBorder="1" applyAlignment="1">
      <alignment horizontal="left" vertical="center" wrapText="1"/>
    </xf>
    <xf numFmtId="0" fontId="53" fillId="0" borderId="74" xfId="737" applyNumberFormat="1" applyFont="1" applyFill="1" applyBorder="1" applyAlignment="1">
      <alignment horizontal="left" vertical="center" wrapText="1"/>
    </xf>
    <xf numFmtId="0" fontId="53" fillId="0" borderId="74" xfId="737" applyNumberFormat="1" applyFont="1" applyFill="1" applyBorder="1" applyAlignment="1">
      <alignment horizontal="center" vertical="center" wrapText="1"/>
    </xf>
    <xf numFmtId="49" fontId="53" fillId="0" borderId="74" xfId="737" applyNumberFormat="1" applyFont="1" applyFill="1" applyBorder="1" applyAlignment="1">
      <alignment horizontal="center" vertical="center" wrapText="1"/>
    </xf>
    <xf numFmtId="171" fontId="53" fillId="0" borderId="74" xfId="737" applyNumberFormat="1" applyFont="1" applyFill="1" applyBorder="1" applyAlignment="1">
      <alignment horizontal="center" vertical="center"/>
    </xf>
    <xf numFmtId="10" fontId="53" fillId="0" borderId="74" xfId="5408" applyNumberFormat="1" applyFont="1" applyFill="1" applyBorder="1" applyAlignment="1">
      <alignment horizontal="center" vertical="center"/>
    </xf>
    <xf numFmtId="0" fontId="53" fillId="0" borderId="74" xfId="737" applyNumberFormat="1" applyFont="1" applyFill="1" applyBorder="1" applyAlignment="1">
      <alignment horizontal="center" vertical="center"/>
    </xf>
    <xf numFmtId="14" fontId="53" fillId="0" borderId="74" xfId="737" applyNumberFormat="1" applyFont="1" applyFill="1" applyBorder="1" applyAlignment="1">
      <alignment vertical="center" wrapText="1"/>
    </xf>
    <xf numFmtId="0" fontId="87" fillId="0" borderId="74" xfId="737" applyNumberFormat="1" applyFont="1" applyFill="1" applyBorder="1" applyAlignment="1">
      <alignment horizontal="left" vertical="center" wrapText="1"/>
    </xf>
    <xf numFmtId="14" fontId="77" fillId="0" borderId="74" xfId="737" applyNumberFormat="1" applyFont="1" applyFill="1" applyBorder="1" applyAlignment="1">
      <alignment vertical="center" wrapText="1"/>
    </xf>
    <xf numFmtId="171" fontId="53" fillId="0" borderId="74" xfId="0" applyNumberFormat="1" applyFont="1" applyBorder="1" applyAlignment="1">
      <alignment horizontal="center" vertical="center" wrapText="1"/>
    </xf>
    <xf numFmtId="0" fontId="83" fillId="0" borderId="74" xfId="737" applyNumberFormat="1" applyFont="1" applyFill="1" applyBorder="1" applyAlignment="1">
      <alignment horizontal="center" vertical="center"/>
    </xf>
    <xf numFmtId="49" fontId="83" fillId="0" borderId="74" xfId="737" applyNumberFormat="1" applyFont="1" applyFill="1" applyBorder="1" applyAlignment="1">
      <alignment horizontal="center" vertical="center" wrapText="1"/>
    </xf>
    <xf numFmtId="9" fontId="83" fillId="0" borderId="74" xfId="5408" applyFont="1" applyFill="1" applyBorder="1" applyAlignment="1">
      <alignment horizontal="center" vertical="center"/>
    </xf>
    <xf numFmtId="14" fontId="53" fillId="0" borderId="74" xfId="0" quotePrefix="1" applyNumberFormat="1" applyFont="1" applyBorder="1" applyAlignment="1">
      <alignment vertical="center" wrapText="1"/>
    </xf>
    <xf numFmtId="0" fontId="85" fillId="0" borderId="74" xfId="5409" applyFont="1" applyBorder="1" applyAlignment="1">
      <alignment wrapText="1"/>
    </xf>
    <xf numFmtId="49" fontId="53" fillId="0" borderId="74" xfId="0" applyNumberFormat="1" applyFont="1" applyBorder="1" applyAlignment="1">
      <alignment vertical="center" wrapText="1"/>
    </xf>
    <xf numFmtId="14" fontId="83" fillId="0" borderId="74" xfId="737" applyNumberFormat="1" applyFont="1" applyFill="1" applyBorder="1" applyAlignment="1">
      <alignment vertical="center" wrapText="1"/>
    </xf>
    <xf numFmtId="0" fontId="83" fillId="59" borderId="74" xfId="737" applyNumberFormat="1" applyFont="1" applyFill="1" applyBorder="1" applyAlignment="1">
      <alignment horizontal="center" vertical="center"/>
    </xf>
    <xf numFmtId="49" fontId="53" fillId="0" borderId="74" xfId="5408" applyNumberFormat="1" applyFont="1" applyFill="1" applyBorder="1" applyAlignment="1">
      <alignment horizontal="center" vertical="center"/>
    </xf>
    <xf numFmtId="171" fontId="77" fillId="0" borderId="74" xfId="0" applyNumberFormat="1" applyFont="1" applyBorder="1" applyAlignment="1">
      <alignment horizontal="center" vertical="center"/>
    </xf>
    <xf numFmtId="0" fontId="77" fillId="0" borderId="74" xfId="737" applyNumberFormat="1" applyFont="1" applyFill="1" applyBorder="1" applyAlignment="1">
      <alignment horizontal="center" vertical="center" wrapText="1"/>
    </xf>
    <xf numFmtId="171" fontId="53" fillId="0" borderId="74" xfId="737" applyNumberFormat="1" applyFont="1" applyFill="1" applyBorder="1" applyAlignment="1" applyProtection="1">
      <alignment horizontal="center" vertical="center"/>
      <protection locked="0"/>
    </xf>
    <xf numFmtId="49" fontId="53" fillId="0" borderId="74" xfId="737" applyNumberFormat="1" applyFont="1" applyFill="1" applyBorder="1" applyAlignment="1" applyProtection="1">
      <alignment horizontal="center" vertical="center" wrapText="1"/>
      <protection locked="0"/>
    </xf>
    <xf numFmtId="172" fontId="53" fillId="0" borderId="74" xfId="5408" applyNumberFormat="1" applyFont="1" applyFill="1" applyBorder="1" applyAlignment="1" applyProtection="1">
      <alignment horizontal="center" vertical="center"/>
      <protection locked="0"/>
    </xf>
    <xf numFmtId="169" fontId="53" fillId="0" borderId="74" xfId="5408" applyNumberFormat="1" applyFont="1" applyFill="1" applyBorder="1" applyAlignment="1" applyProtection="1">
      <alignment horizontal="center" vertical="center"/>
      <protection locked="0"/>
    </xf>
    <xf numFmtId="14" fontId="53" fillId="0" borderId="74" xfId="0" applyNumberFormat="1" applyFont="1" applyBorder="1" applyAlignment="1" applyProtection="1">
      <alignment vertical="center" wrapText="1"/>
      <protection locked="0"/>
    </xf>
    <xf numFmtId="49" fontId="53" fillId="0" borderId="74" xfId="0" applyNumberFormat="1" applyFont="1" applyBorder="1" applyAlignment="1" applyProtection="1">
      <alignment horizontal="center" vertical="center" wrapText="1"/>
      <protection locked="0"/>
    </xf>
    <xf numFmtId="172" fontId="53" fillId="0" borderId="74" xfId="0" applyNumberFormat="1" applyFont="1" applyBorder="1" applyAlignment="1">
      <alignment horizontal="center" vertical="center"/>
    </xf>
    <xf numFmtId="169" fontId="53" fillId="0" borderId="74" xfId="0" applyNumberFormat="1" applyFont="1" applyBorder="1" applyAlignment="1">
      <alignment horizontal="center" vertical="center"/>
    </xf>
    <xf numFmtId="172" fontId="53" fillId="0" borderId="74" xfId="0" applyNumberFormat="1" applyFont="1" applyBorder="1" applyAlignment="1">
      <alignment vertical="center"/>
    </xf>
    <xf numFmtId="169" fontId="53" fillId="0" borderId="74" xfId="0" applyNumberFormat="1" applyFont="1" applyBorder="1" applyAlignment="1">
      <alignment vertical="center"/>
    </xf>
    <xf numFmtId="49" fontId="83" fillId="0" borderId="74" xfId="5408" applyNumberFormat="1" applyFont="1" applyFill="1" applyBorder="1" applyAlignment="1">
      <alignment horizontal="center" vertical="center"/>
    </xf>
    <xf numFmtId="0" fontId="83" fillId="0" borderId="74" xfId="737" applyNumberFormat="1" applyFont="1" applyFill="1" applyBorder="1" applyAlignment="1">
      <alignment horizontal="left" vertical="center" wrapText="1"/>
    </xf>
    <xf numFmtId="0" fontId="86" fillId="0" borderId="74" xfId="737" applyNumberFormat="1" applyFont="1" applyFill="1" applyBorder="1" applyAlignment="1">
      <alignment horizontal="center" vertical="center"/>
    </xf>
    <xf numFmtId="171" fontId="83" fillId="0" borderId="74" xfId="737" applyNumberFormat="1" applyFont="1" applyFill="1" applyBorder="1" applyAlignment="1">
      <alignment horizontal="center" vertical="center"/>
    </xf>
    <xf numFmtId="172" fontId="83" fillId="0" borderId="74" xfId="5408" applyNumberFormat="1" applyFont="1" applyFill="1" applyBorder="1" applyAlignment="1">
      <alignment horizontal="center" vertical="center"/>
    </xf>
    <xf numFmtId="169" fontId="83" fillId="0" borderId="74" xfId="5408" applyNumberFormat="1" applyFont="1" applyFill="1" applyBorder="1" applyAlignment="1">
      <alignment horizontal="center" vertical="center"/>
    </xf>
    <xf numFmtId="172" fontId="83" fillId="0" borderId="74" xfId="5408" applyNumberFormat="1" applyFont="1" applyFill="1" applyBorder="1" applyAlignment="1">
      <alignment vertical="center"/>
    </xf>
    <xf numFmtId="169" fontId="83" fillId="0" borderId="74" xfId="5408" applyNumberFormat="1" applyFont="1" applyFill="1" applyBorder="1" applyAlignment="1">
      <alignment vertical="center"/>
    </xf>
    <xf numFmtId="171" fontId="82" fillId="0" borderId="74" xfId="737" applyNumberFormat="1" applyFont="1" applyFill="1" applyBorder="1" applyAlignment="1">
      <alignment horizontal="center" vertical="center"/>
    </xf>
    <xf numFmtId="0" fontId="83" fillId="0" borderId="74" xfId="737" applyNumberFormat="1" applyFont="1" applyFill="1" applyBorder="1" applyAlignment="1">
      <alignment horizontal="center" vertical="center" wrapText="1"/>
    </xf>
    <xf numFmtId="2" fontId="53" fillId="0" borderId="74" xfId="737" applyNumberFormat="1" applyFont="1" applyFill="1" applyBorder="1" applyAlignment="1">
      <alignment horizontal="center" vertical="center"/>
    </xf>
    <xf numFmtId="2" fontId="83" fillId="0" borderId="74" xfId="737" applyNumberFormat="1" applyFont="1" applyFill="1" applyBorder="1" applyAlignment="1">
      <alignment horizontal="center" vertical="center"/>
    </xf>
    <xf numFmtId="49" fontId="53" fillId="0" borderId="75" xfId="737" applyNumberFormat="1" applyFont="1" applyFill="1" applyBorder="1" applyAlignment="1">
      <alignment horizontal="left" vertical="center" wrapText="1"/>
    </xf>
    <xf numFmtId="0" fontId="83" fillId="0" borderId="74" xfId="0" applyFont="1" applyBorder="1" applyAlignment="1">
      <alignment horizontal="center" vertical="center"/>
    </xf>
    <xf numFmtId="0" fontId="53" fillId="0" borderId="74" xfId="737" applyNumberFormat="1" applyFont="1" applyFill="1" applyBorder="1" applyAlignment="1">
      <alignment vertical="center" wrapText="1"/>
    </xf>
    <xf numFmtId="0" fontId="84" fillId="0" borderId="74" xfId="737" applyNumberFormat="1" applyFont="1" applyFill="1" applyBorder="1" applyAlignment="1">
      <alignment horizontal="center" vertical="center" wrapText="1"/>
    </xf>
    <xf numFmtId="49" fontId="53" fillId="0" borderId="75" xfId="0" applyNumberFormat="1" applyFont="1" applyBorder="1" applyAlignment="1">
      <alignment horizontal="left" vertical="center" wrapText="1"/>
    </xf>
    <xf numFmtId="0" fontId="88" fillId="0" borderId="74" xfId="0" applyFont="1" applyBorder="1" applyAlignment="1">
      <alignment vertical="center"/>
    </xf>
    <xf numFmtId="0" fontId="53" fillId="0" borderId="74" xfId="737" applyNumberFormat="1" applyFont="1" applyFill="1" applyBorder="1" applyAlignment="1">
      <alignment horizontal="left" wrapText="1"/>
    </xf>
    <xf numFmtId="49" fontId="53" fillId="0" borderId="74" xfId="737" applyNumberFormat="1" applyFont="1" applyFill="1" applyBorder="1" applyAlignment="1">
      <alignment horizontal="left" vertical="top" wrapText="1"/>
    </xf>
    <xf numFmtId="0" fontId="53" fillId="0" borderId="76" xfId="737" applyNumberFormat="1" applyFont="1" applyFill="1" applyBorder="1" applyAlignment="1">
      <alignment horizontal="left" vertical="center" wrapText="1"/>
    </xf>
    <xf numFmtId="0" fontId="83" fillId="0" borderId="76" xfId="737" applyNumberFormat="1" applyFont="1" applyFill="1" applyBorder="1" applyAlignment="1">
      <alignment horizontal="left" vertical="center" wrapText="1"/>
    </xf>
    <xf numFmtId="14" fontId="53" fillId="0" borderId="74" xfId="737" applyNumberFormat="1" applyFont="1" applyFill="1" applyBorder="1" applyAlignment="1" applyProtection="1">
      <alignment vertical="center" wrapText="1"/>
      <protection locked="0"/>
    </xf>
    <xf numFmtId="172" fontId="83" fillId="0" borderId="74" xfId="0" applyNumberFormat="1" applyFont="1" applyBorder="1" applyAlignment="1">
      <alignment horizontal="center" vertical="center"/>
    </xf>
    <xf numFmtId="169" fontId="83" fillId="0" borderId="74" xfId="0" applyNumberFormat="1" applyFont="1" applyBorder="1" applyAlignment="1">
      <alignment horizontal="center" vertical="center"/>
    </xf>
    <xf numFmtId="172" fontId="83" fillId="0" borderId="74" xfId="0" applyNumberFormat="1" applyFont="1" applyBorder="1" applyAlignment="1">
      <alignment vertical="center"/>
    </xf>
    <xf numFmtId="169" fontId="83" fillId="0" borderId="74" xfId="0" applyNumberFormat="1" applyFont="1" applyBorder="1" applyAlignment="1">
      <alignment vertical="center"/>
    </xf>
    <xf numFmtId="0" fontId="53" fillId="0" borderId="76" xfId="0" applyFont="1" applyBorder="1" applyAlignment="1">
      <alignment horizontal="left" vertical="center" wrapText="1"/>
    </xf>
    <xf numFmtId="0" fontId="85" fillId="0" borderId="76" xfId="5409" applyFont="1" applyBorder="1" applyAlignment="1">
      <alignment wrapText="1"/>
    </xf>
    <xf numFmtId="0" fontId="53" fillId="0" borderId="74" xfId="0" applyFont="1" applyBorder="1" applyAlignment="1" applyProtection="1">
      <alignment horizontal="center" vertical="center" wrapText="1"/>
      <protection locked="0"/>
    </xf>
    <xf numFmtId="171" fontId="53" fillId="0" borderId="74" xfId="0" applyNumberFormat="1" applyFont="1" applyBorder="1" applyAlignment="1" applyProtection="1">
      <alignment horizontal="center" vertical="center"/>
      <protection locked="0"/>
    </xf>
    <xf numFmtId="0" fontId="53" fillId="0" borderId="74" xfId="0" applyFont="1" applyBorder="1" applyAlignment="1">
      <alignment vertical="center" wrapText="1"/>
    </xf>
    <xf numFmtId="0" fontId="53" fillId="0" borderId="76" xfId="5409" applyFont="1" applyBorder="1" applyAlignment="1">
      <alignment horizontal="left" vertical="center" wrapText="1"/>
    </xf>
    <xf numFmtId="171" fontId="53" fillId="0" borderId="77" xfId="0" applyNumberFormat="1" applyFont="1" applyBorder="1" applyAlignment="1">
      <alignment horizontal="center" vertical="center"/>
    </xf>
    <xf numFmtId="49" fontId="83" fillId="0" borderId="74" xfId="737" applyNumberFormat="1" applyFont="1" applyFill="1" applyBorder="1" applyAlignment="1">
      <alignment horizontal="left" vertical="center" wrapText="1"/>
    </xf>
    <xf numFmtId="14" fontId="53" fillId="0" borderId="74" xfId="737" applyNumberFormat="1" applyFont="1" applyFill="1" applyBorder="1" applyAlignment="1">
      <alignment horizontal="left" vertical="center" wrapText="1"/>
    </xf>
    <xf numFmtId="171" fontId="77" fillId="0" borderId="74" xfId="737" applyNumberFormat="1" applyFont="1" applyFill="1" applyBorder="1" applyAlignment="1">
      <alignment horizontal="center" vertical="center"/>
    </xf>
    <xf numFmtId="0" fontId="83" fillId="0" borderId="74" xfId="737" applyNumberFormat="1" applyFont="1" applyFill="1" applyBorder="1" applyAlignment="1">
      <alignment horizontal="left" vertical="top" wrapText="1"/>
    </xf>
    <xf numFmtId="14" fontId="53" fillId="0" borderId="74" xfId="0" applyNumberFormat="1" applyFont="1" applyBorder="1" applyAlignment="1">
      <alignment horizontal="left" vertical="center" wrapText="1"/>
    </xf>
    <xf numFmtId="171" fontId="53" fillId="60" borderId="74" xfId="737" applyNumberFormat="1" applyFont="1" applyFill="1" applyBorder="1" applyAlignment="1">
      <alignment horizontal="center" vertical="center"/>
    </xf>
    <xf numFmtId="0" fontId="53" fillId="60" borderId="74" xfId="0" applyFont="1" applyFill="1" applyBorder="1" applyAlignment="1">
      <alignment vertical="center" wrapText="1"/>
    </xf>
    <xf numFmtId="9" fontId="53" fillId="0" borderId="74" xfId="0" applyNumberFormat="1" applyFont="1" applyBorder="1" applyAlignment="1">
      <alignment horizontal="center" vertical="center"/>
    </xf>
    <xf numFmtId="170" fontId="53" fillId="0" borderId="74" xfId="0" applyNumberFormat="1" applyFont="1" applyBorder="1" applyAlignment="1">
      <alignment horizontal="center" vertical="center"/>
    </xf>
    <xf numFmtId="172" fontId="75" fillId="58" borderId="74" xfId="0" applyNumberFormat="1" applyFont="1" applyFill="1" applyBorder="1" applyAlignment="1">
      <alignment horizontal="center" vertical="center" wrapText="1"/>
    </xf>
    <xf numFmtId="49" fontId="91" fillId="58" borderId="74" xfId="0" applyNumberFormat="1" applyFont="1" applyFill="1" applyBorder="1" applyAlignment="1">
      <alignment horizontal="center" vertical="center" wrapText="1"/>
    </xf>
    <xf numFmtId="172" fontId="74" fillId="58" borderId="74" xfId="0" applyNumberFormat="1" applyFont="1" applyFill="1" applyBorder="1" applyAlignment="1">
      <alignment horizontal="center" vertical="center" wrapText="1"/>
    </xf>
    <xf numFmtId="14" fontId="53" fillId="0" borderId="0" xfId="0" applyNumberFormat="1" applyFont="1" applyAlignment="1">
      <alignment vertical="center"/>
    </xf>
    <xf numFmtId="173" fontId="106" fillId="0" borderId="0" xfId="0" applyNumberFormat="1" applyFont="1" applyAlignment="1">
      <alignment horizontal="center" vertical="center" wrapText="1"/>
    </xf>
    <xf numFmtId="14" fontId="53" fillId="0" borderId="0" xfId="0" applyNumberFormat="1" applyFont="1" applyAlignment="1">
      <alignment horizontal="left" vertical="center"/>
    </xf>
  </cellXfs>
  <cellStyles count="5677">
    <cellStyle name="20% - Accent1" xfId="884" xr:uid="{00000000-0005-0000-0000-000000000000}"/>
    <cellStyle name="20% - Accent1 2" xfId="7" xr:uid="{00000000-0005-0000-0000-000001000000}"/>
    <cellStyle name="20% - Accent1 2 2" xfId="662" xr:uid="{00000000-0005-0000-0000-000002000000}"/>
    <cellStyle name="20% - Accent1 2 3" xfId="663" xr:uid="{00000000-0005-0000-0000-000003000000}"/>
    <cellStyle name="20% - Accent1 2 4" xfId="661" xr:uid="{00000000-0005-0000-0000-000004000000}"/>
    <cellStyle name="20% - Accent1 2 5" xfId="885" xr:uid="{00000000-0005-0000-0000-000005000000}"/>
    <cellStyle name="20% - Accent1 3" xfId="6" xr:uid="{00000000-0005-0000-0000-000006000000}"/>
    <cellStyle name="20% - Accent1 4" xfId="5640" xr:uid="{D6CB7D64-5CC6-4196-8D4A-CC09026763D0}"/>
    <cellStyle name="20% - Accent1 5" xfId="5536" xr:uid="{9F0620EE-D490-43AF-98AE-5536F908B5AD}"/>
    <cellStyle name="20% - Accent2" xfId="886" xr:uid="{00000000-0005-0000-0000-000007000000}"/>
    <cellStyle name="20% - Accent2 2" xfId="9" xr:uid="{00000000-0005-0000-0000-000008000000}"/>
    <cellStyle name="20% - Accent2 2 2" xfId="665" xr:uid="{00000000-0005-0000-0000-000009000000}"/>
    <cellStyle name="20% - Accent2 2 3" xfId="666" xr:uid="{00000000-0005-0000-0000-00000A000000}"/>
    <cellStyle name="20% - Accent2 2 4" xfId="664" xr:uid="{00000000-0005-0000-0000-00000B000000}"/>
    <cellStyle name="20% - Accent2 2 5" xfId="887" xr:uid="{00000000-0005-0000-0000-00000C000000}"/>
    <cellStyle name="20% - Accent2 3" xfId="8" xr:uid="{00000000-0005-0000-0000-00000D000000}"/>
    <cellStyle name="20% - Accent2 4" xfId="5644" xr:uid="{7A159A76-34D5-4D22-924C-FE8938213A97}"/>
    <cellStyle name="20% - Accent2 5" xfId="5540" xr:uid="{37EC99C9-B1F3-4019-9A26-9C47DC289F3E}"/>
    <cellStyle name="20% - Accent3" xfId="888" xr:uid="{00000000-0005-0000-0000-00000E000000}"/>
    <cellStyle name="20% - Accent3 2" xfId="11" xr:uid="{00000000-0005-0000-0000-00000F000000}"/>
    <cellStyle name="20% - Accent3 2 2" xfId="668" xr:uid="{00000000-0005-0000-0000-000010000000}"/>
    <cellStyle name="20% - Accent3 2 3" xfId="669" xr:uid="{00000000-0005-0000-0000-000011000000}"/>
    <cellStyle name="20% - Accent3 2 4" xfId="667" xr:uid="{00000000-0005-0000-0000-000012000000}"/>
    <cellStyle name="20% - Accent3 2 5" xfId="889" xr:uid="{00000000-0005-0000-0000-000013000000}"/>
    <cellStyle name="20% - Accent3 3" xfId="10" xr:uid="{00000000-0005-0000-0000-000014000000}"/>
    <cellStyle name="20% - Accent3 4" xfId="5648" xr:uid="{27CB3C24-FB6C-4C50-B75E-3D0795F56CD4}"/>
    <cellStyle name="20% - Accent3 5" xfId="5544" xr:uid="{C1625C0C-398A-4BFF-A4DB-54F1209D2FA7}"/>
    <cellStyle name="20% - Accent4" xfId="890" xr:uid="{00000000-0005-0000-0000-000015000000}"/>
    <cellStyle name="20% - Accent4 2" xfId="13" xr:uid="{00000000-0005-0000-0000-000016000000}"/>
    <cellStyle name="20% - Accent4 2 2" xfId="671" xr:uid="{00000000-0005-0000-0000-000017000000}"/>
    <cellStyle name="20% - Accent4 2 3" xfId="672" xr:uid="{00000000-0005-0000-0000-000018000000}"/>
    <cellStyle name="20% - Accent4 2 4" xfId="670" xr:uid="{00000000-0005-0000-0000-000019000000}"/>
    <cellStyle name="20% - Accent4 2 5" xfId="891" xr:uid="{00000000-0005-0000-0000-00001A000000}"/>
    <cellStyle name="20% - Accent4 3" xfId="12" xr:uid="{00000000-0005-0000-0000-00001B000000}"/>
    <cellStyle name="20% - Accent4 4" xfId="5652" xr:uid="{7739DE76-2B0F-4468-93E3-CB1D17B8D1A2}"/>
    <cellStyle name="20% - Accent4 5" xfId="5547" xr:uid="{8BD7D3AC-A22B-4942-BA8D-51DA91EB36E2}"/>
    <cellStyle name="20% - Accent5" xfId="892" xr:uid="{00000000-0005-0000-0000-00001C000000}"/>
    <cellStyle name="20% - Accent5 2" xfId="15" xr:uid="{00000000-0005-0000-0000-00001D000000}"/>
    <cellStyle name="20% - Accent5 2 2" xfId="674" xr:uid="{00000000-0005-0000-0000-00001E000000}"/>
    <cellStyle name="20% - Accent5 2 3" xfId="675" xr:uid="{00000000-0005-0000-0000-00001F000000}"/>
    <cellStyle name="20% - Accent5 2 4" xfId="673" xr:uid="{00000000-0005-0000-0000-000020000000}"/>
    <cellStyle name="20% - Accent5 2 5" xfId="893" xr:uid="{00000000-0005-0000-0000-000021000000}"/>
    <cellStyle name="20% - Accent5 3" xfId="14" xr:uid="{00000000-0005-0000-0000-000022000000}"/>
    <cellStyle name="20% - Accent5 4" xfId="5656" xr:uid="{EC78B0D7-5610-48EE-9FC4-78169507DD05}"/>
    <cellStyle name="20% - Accent5 5" xfId="5551" xr:uid="{1C1A33A4-7B03-4D63-A817-5C27A36766E9}"/>
    <cellStyle name="20% - Accent6" xfId="894" xr:uid="{00000000-0005-0000-0000-000023000000}"/>
    <cellStyle name="20% - Accent6 2" xfId="17" xr:uid="{00000000-0005-0000-0000-000024000000}"/>
    <cellStyle name="20% - Accent6 2 2" xfId="677" xr:uid="{00000000-0005-0000-0000-000025000000}"/>
    <cellStyle name="20% - Accent6 2 3" xfId="678" xr:uid="{00000000-0005-0000-0000-000026000000}"/>
    <cellStyle name="20% - Accent6 2 4" xfId="676" xr:uid="{00000000-0005-0000-0000-000027000000}"/>
    <cellStyle name="20% - Accent6 2 5" xfId="895" xr:uid="{00000000-0005-0000-0000-000028000000}"/>
    <cellStyle name="20% - Accent6 3" xfId="16" xr:uid="{00000000-0005-0000-0000-000029000000}"/>
    <cellStyle name="20% - Accent6 4" xfId="5660" xr:uid="{04A13133-2A3A-40D9-96C6-E89E43A2FDC0}"/>
    <cellStyle name="20% - Accent6 5" xfId="5555" xr:uid="{FCDDB813-482D-43D3-AEAD-1E45F49009FC}"/>
    <cellStyle name="20% - Isticanje1 2" xfId="896" xr:uid="{00000000-0005-0000-0000-00002A000000}"/>
    <cellStyle name="20% - Isticanje2 2" xfId="897" xr:uid="{00000000-0005-0000-0000-00002B000000}"/>
    <cellStyle name="20% - Isticanje3 2" xfId="898" xr:uid="{00000000-0005-0000-0000-00002C000000}"/>
    <cellStyle name="20% - Isticanje4 2" xfId="899" xr:uid="{00000000-0005-0000-0000-00002D000000}"/>
    <cellStyle name="20% - Isticanje5 2" xfId="900" xr:uid="{00000000-0005-0000-0000-00002E000000}"/>
    <cellStyle name="20% - Isticanje6 2" xfId="901" xr:uid="{00000000-0005-0000-0000-00002F000000}"/>
    <cellStyle name="40% - Accent1" xfId="902" xr:uid="{00000000-0005-0000-0000-000030000000}"/>
    <cellStyle name="40% - Accent1 2" xfId="19" xr:uid="{00000000-0005-0000-0000-000031000000}"/>
    <cellStyle name="40% - Accent1 2 2" xfId="680" xr:uid="{00000000-0005-0000-0000-000032000000}"/>
    <cellStyle name="40% - Accent1 2 3" xfId="681" xr:uid="{00000000-0005-0000-0000-000033000000}"/>
    <cellStyle name="40% - Accent1 2 4" xfId="679" xr:uid="{00000000-0005-0000-0000-000034000000}"/>
    <cellStyle name="40% - Accent1 2 5" xfId="903" xr:uid="{00000000-0005-0000-0000-000035000000}"/>
    <cellStyle name="40% - Accent1 3" xfId="18" xr:uid="{00000000-0005-0000-0000-000036000000}"/>
    <cellStyle name="40% - Accent1 4" xfId="5641" xr:uid="{503AD72F-316B-4003-A2F7-0CC23392A683}"/>
    <cellStyle name="40% - Accent1 5" xfId="5537" xr:uid="{4E804A77-240E-44C1-9015-C4274F19CB02}"/>
    <cellStyle name="40% - Accent2" xfId="904" xr:uid="{00000000-0005-0000-0000-000037000000}"/>
    <cellStyle name="40% - Accent2 2" xfId="21" xr:uid="{00000000-0005-0000-0000-000038000000}"/>
    <cellStyle name="40% - Accent2 2 2" xfId="683" xr:uid="{00000000-0005-0000-0000-000039000000}"/>
    <cellStyle name="40% - Accent2 2 3" xfId="684" xr:uid="{00000000-0005-0000-0000-00003A000000}"/>
    <cellStyle name="40% - Accent2 2 4" xfId="682" xr:uid="{00000000-0005-0000-0000-00003B000000}"/>
    <cellStyle name="40% - Accent2 2 5" xfId="905" xr:uid="{00000000-0005-0000-0000-00003C000000}"/>
    <cellStyle name="40% - Accent2 3" xfId="20" xr:uid="{00000000-0005-0000-0000-00003D000000}"/>
    <cellStyle name="40% - Accent2 4" xfId="5645" xr:uid="{3E2A75FD-1B1E-4EF0-AB65-5D86F8477287}"/>
    <cellStyle name="40% - Accent2 5" xfId="5541" xr:uid="{99B4A9B5-8244-4197-8FE6-10454E4E7EAF}"/>
    <cellStyle name="40% - Accent3" xfId="906" xr:uid="{00000000-0005-0000-0000-00003E000000}"/>
    <cellStyle name="40% - Accent3 2" xfId="23" xr:uid="{00000000-0005-0000-0000-00003F000000}"/>
    <cellStyle name="40% - Accent3 2 2" xfId="686" xr:uid="{00000000-0005-0000-0000-000040000000}"/>
    <cellStyle name="40% - Accent3 2 3" xfId="687" xr:uid="{00000000-0005-0000-0000-000041000000}"/>
    <cellStyle name="40% - Accent3 2 4" xfId="685" xr:uid="{00000000-0005-0000-0000-000042000000}"/>
    <cellStyle name="40% - Accent3 2 5" xfId="907" xr:uid="{00000000-0005-0000-0000-000043000000}"/>
    <cellStyle name="40% - Accent3 3" xfId="22" xr:uid="{00000000-0005-0000-0000-000044000000}"/>
    <cellStyle name="40% - Accent3 4" xfId="5649" xr:uid="{F9234D79-007A-477A-9EF9-5094DFCB9113}"/>
    <cellStyle name="40% - Accent3 5" xfId="5545" xr:uid="{A6C741A3-02A5-4525-9623-A868A43ED18E}"/>
    <cellStyle name="40% - Accent4" xfId="908" xr:uid="{00000000-0005-0000-0000-000045000000}"/>
    <cellStyle name="40% - Accent4 2" xfId="25" xr:uid="{00000000-0005-0000-0000-000046000000}"/>
    <cellStyle name="40% - Accent4 2 2" xfId="689" xr:uid="{00000000-0005-0000-0000-000047000000}"/>
    <cellStyle name="40% - Accent4 2 3" xfId="690" xr:uid="{00000000-0005-0000-0000-000048000000}"/>
    <cellStyle name="40% - Accent4 2 4" xfId="688" xr:uid="{00000000-0005-0000-0000-000049000000}"/>
    <cellStyle name="40% - Accent4 2 5" xfId="909" xr:uid="{00000000-0005-0000-0000-00004A000000}"/>
    <cellStyle name="40% - Accent4 3" xfId="24" xr:uid="{00000000-0005-0000-0000-00004B000000}"/>
    <cellStyle name="40% - Accent4 4" xfId="5653" xr:uid="{B859A1FE-9DDD-4A6A-A75C-4DC825D3BEE7}"/>
    <cellStyle name="40% - Accent4 5" xfId="5548" xr:uid="{7BDF92D4-80AE-4775-81A6-532CD99DB12B}"/>
    <cellStyle name="40% - Accent5" xfId="910" xr:uid="{00000000-0005-0000-0000-00004C000000}"/>
    <cellStyle name="40% - Accent5 2" xfId="27" xr:uid="{00000000-0005-0000-0000-00004D000000}"/>
    <cellStyle name="40% - Accent5 2 2" xfId="692" xr:uid="{00000000-0005-0000-0000-00004E000000}"/>
    <cellStyle name="40% - Accent5 2 3" xfId="693" xr:uid="{00000000-0005-0000-0000-00004F000000}"/>
    <cellStyle name="40% - Accent5 2 4" xfId="691" xr:uid="{00000000-0005-0000-0000-000050000000}"/>
    <cellStyle name="40% - Accent5 2 5" xfId="911" xr:uid="{00000000-0005-0000-0000-000051000000}"/>
    <cellStyle name="40% - Accent5 3" xfId="26" xr:uid="{00000000-0005-0000-0000-000052000000}"/>
    <cellStyle name="40% - Accent5 4" xfId="5657" xr:uid="{DDAC05DA-AD50-46EA-8D75-B152567306C1}"/>
    <cellStyle name="40% - Accent5 5" xfId="5552" xr:uid="{F8B9D3C7-15E5-445B-8AAC-C313183C76B2}"/>
    <cellStyle name="40% - Accent6" xfId="912" xr:uid="{00000000-0005-0000-0000-000053000000}"/>
    <cellStyle name="40% - Accent6 2" xfId="29" xr:uid="{00000000-0005-0000-0000-000054000000}"/>
    <cellStyle name="40% - Accent6 2 2" xfId="695" xr:uid="{00000000-0005-0000-0000-000055000000}"/>
    <cellStyle name="40% - Accent6 2 3" xfId="696" xr:uid="{00000000-0005-0000-0000-000056000000}"/>
    <cellStyle name="40% - Accent6 2 4" xfId="694" xr:uid="{00000000-0005-0000-0000-000057000000}"/>
    <cellStyle name="40% - Accent6 2 5" xfId="913" xr:uid="{00000000-0005-0000-0000-000058000000}"/>
    <cellStyle name="40% - Accent6 3" xfId="28" xr:uid="{00000000-0005-0000-0000-000059000000}"/>
    <cellStyle name="40% - Accent6 4" xfId="5661" xr:uid="{828DB9F0-F78D-4309-8460-5338C5D96217}"/>
    <cellStyle name="40% - Accent6 5" xfId="5556" xr:uid="{197C852E-AEBD-423D-9FFD-B8904F8FAC3B}"/>
    <cellStyle name="40% - Isticanje1 2" xfId="914" xr:uid="{00000000-0005-0000-0000-00005A000000}"/>
    <cellStyle name="40% - Isticanje2 2" xfId="915" xr:uid="{00000000-0005-0000-0000-00005B000000}"/>
    <cellStyle name="40% - Isticanje3 2" xfId="916" xr:uid="{00000000-0005-0000-0000-00005C000000}"/>
    <cellStyle name="40% - Isticanje4 2" xfId="917" xr:uid="{00000000-0005-0000-0000-00005D000000}"/>
    <cellStyle name="40% - Isticanje5 2" xfId="918" xr:uid="{00000000-0005-0000-0000-00005E000000}"/>
    <cellStyle name="40% - Isticanje6 2" xfId="919" xr:uid="{00000000-0005-0000-0000-00005F000000}"/>
    <cellStyle name="60% - Accent1" xfId="920" xr:uid="{00000000-0005-0000-0000-000060000000}"/>
    <cellStyle name="60% - Accent1 2" xfId="30" xr:uid="{00000000-0005-0000-0000-000061000000}"/>
    <cellStyle name="60% - Accent1 2 2" xfId="698" xr:uid="{00000000-0005-0000-0000-000062000000}"/>
    <cellStyle name="60% - Accent1 2 3" xfId="699" xr:uid="{00000000-0005-0000-0000-000063000000}"/>
    <cellStyle name="60% - Accent1 2 4" xfId="697" xr:uid="{00000000-0005-0000-0000-000064000000}"/>
    <cellStyle name="60% - Accent1 2 5" xfId="921" xr:uid="{00000000-0005-0000-0000-000065000000}"/>
    <cellStyle name="60% - Accent1 3" xfId="922" xr:uid="{00000000-0005-0000-0000-000066000000}"/>
    <cellStyle name="60% - Accent1 3 2" xfId="5642" xr:uid="{B21EA72B-AA68-4297-BD4D-A1CB0243D409}"/>
    <cellStyle name="60% - Accent1 4" xfId="5538" xr:uid="{03D298D9-28D6-409D-B8A1-D551561AE07D}"/>
    <cellStyle name="60% - Accent2" xfId="923" xr:uid="{00000000-0005-0000-0000-000067000000}"/>
    <cellStyle name="60% - Accent2 2" xfId="31" xr:uid="{00000000-0005-0000-0000-000068000000}"/>
    <cellStyle name="60% - Accent2 2 2" xfId="701" xr:uid="{00000000-0005-0000-0000-000069000000}"/>
    <cellStyle name="60% - Accent2 2 3" xfId="702" xr:uid="{00000000-0005-0000-0000-00006A000000}"/>
    <cellStyle name="60% - Accent2 2 4" xfId="700" xr:uid="{00000000-0005-0000-0000-00006B000000}"/>
    <cellStyle name="60% - Accent2 2 5" xfId="924" xr:uid="{00000000-0005-0000-0000-00006C000000}"/>
    <cellStyle name="60% - Accent2 3" xfId="925" xr:uid="{00000000-0005-0000-0000-00006D000000}"/>
    <cellStyle name="60% - Accent2 3 2" xfId="5646" xr:uid="{FC1B19BD-293D-43C5-9E5D-E31AED7F7C9A}"/>
    <cellStyle name="60% - Accent2 4" xfId="5542" xr:uid="{958927DC-0703-4AB0-8482-CA196D988DCA}"/>
    <cellStyle name="60% - Accent3" xfId="926" xr:uid="{00000000-0005-0000-0000-00006E000000}"/>
    <cellStyle name="60% - Accent3 2" xfId="32" xr:uid="{00000000-0005-0000-0000-00006F000000}"/>
    <cellStyle name="60% - Accent3 2 2" xfId="704" xr:uid="{00000000-0005-0000-0000-000070000000}"/>
    <cellStyle name="60% - Accent3 2 3" xfId="705" xr:uid="{00000000-0005-0000-0000-000071000000}"/>
    <cellStyle name="60% - Accent3 2 4" xfId="703" xr:uid="{00000000-0005-0000-0000-000072000000}"/>
    <cellStyle name="60% - Accent3 2 5" xfId="927" xr:uid="{00000000-0005-0000-0000-000073000000}"/>
    <cellStyle name="60% - Accent3 3" xfId="928" xr:uid="{00000000-0005-0000-0000-000074000000}"/>
    <cellStyle name="60% - Accent3 3 2" xfId="5650" xr:uid="{91F2EC31-F078-41AD-90E2-45865F9FB0CB}"/>
    <cellStyle name="60% - Accent3 4" xfId="5546" xr:uid="{58B181CC-1735-4703-B3A3-413CABDEA021}"/>
    <cellStyle name="60% - Accent4" xfId="929" xr:uid="{00000000-0005-0000-0000-000075000000}"/>
    <cellStyle name="60% - Accent4 2" xfId="33" xr:uid="{00000000-0005-0000-0000-000076000000}"/>
    <cellStyle name="60% - Accent4 2 2" xfId="707" xr:uid="{00000000-0005-0000-0000-000077000000}"/>
    <cellStyle name="60% - Accent4 2 3" xfId="708" xr:uid="{00000000-0005-0000-0000-000078000000}"/>
    <cellStyle name="60% - Accent4 2 4" xfId="706" xr:uid="{00000000-0005-0000-0000-000079000000}"/>
    <cellStyle name="60% - Accent4 2 5" xfId="930" xr:uid="{00000000-0005-0000-0000-00007A000000}"/>
    <cellStyle name="60% - Accent4 3" xfId="931" xr:uid="{00000000-0005-0000-0000-00007B000000}"/>
    <cellStyle name="60% - Accent4 3 2" xfId="5654" xr:uid="{707691D6-35EC-46A8-8A50-C107A22B38E3}"/>
    <cellStyle name="60% - Accent4 4" xfId="5549" xr:uid="{EE1CF006-2DB8-447B-8EC0-252A328ACAC3}"/>
    <cellStyle name="60% - Accent5" xfId="932" xr:uid="{00000000-0005-0000-0000-00007C000000}"/>
    <cellStyle name="60% - Accent5 2" xfId="34" xr:uid="{00000000-0005-0000-0000-00007D000000}"/>
    <cellStyle name="60% - Accent5 2 2" xfId="710" xr:uid="{00000000-0005-0000-0000-00007E000000}"/>
    <cellStyle name="60% - Accent5 2 3" xfId="711" xr:uid="{00000000-0005-0000-0000-00007F000000}"/>
    <cellStyle name="60% - Accent5 2 4" xfId="709" xr:uid="{00000000-0005-0000-0000-000080000000}"/>
    <cellStyle name="60% - Accent5 2 5" xfId="933" xr:uid="{00000000-0005-0000-0000-000081000000}"/>
    <cellStyle name="60% - Accent5 3" xfId="934" xr:uid="{00000000-0005-0000-0000-000082000000}"/>
    <cellStyle name="60% - Accent5 3 2" xfId="5658" xr:uid="{EAEA7E30-25B8-444E-8F57-B9EFEBAB4F2C}"/>
    <cellStyle name="60% - Accent5 4" xfId="5553" xr:uid="{E83F29AA-8FA7-4EE9-AB00-D0A96083CCF7}"/>
    <cellStyle name="60% - Accent6" xfId="935" xr:uid="{00000000-0005-0000-0000-000083000000}"/>
    <cellStyle name="60% - Accent6 2" xfId="35" xr:uid="{00000000-0005-0000-0000-000084000000}"/>
    <cellStyle name="60% - Accent6 2 2" xfId="713" xr:uid="{00000000-0005-0000-0000-000085000000}"/>
    <cellStyle name="60% - Accent6 2 3" xfId="714" xr:uid="{00000000-0005-0000-0000-000086000000}"/>
    <cellStyle name="60% - Accent6 2 4" xfId="712" xr:uid="{00000000-0005-0000-0000-000087000000}"/>
    <cellStyle name="60% - Accent6 2 5" xfId="936" xr:uid="{00000000-0005-0000-0000-000088000000}"/>
    <cellStyle name="60% - Accent6 3" xfId="937" xr:uid="{00000000-0005-0000-0000-000089000000}"/>
    <cellStyle name="60% - Accent6 3 2" xfId="5662" xr:uid="{1C38320C-457A-4DC8-A979-0122DF892DA6}"/>
    <cellStyle name="60% - Accent6 4" xfId="5557" xr:uid="{C1B3BCBA-2FDA-4C3E-939F-00583CE4F614}"/>
    <cellStyle name="60% - Isticanje1 2" xfId="938" xr:uid="{00000000-0005-0000-0000-00008A000000}"/>
    <cellStyle name="60% - Isticanje2 2" xfId="939" xr:uid="{00000000-0005-0000-0000-00008B000000}"/>
    <cellStyle name="60% - Isticanje3 2" xfId="940" xr:uid="{00000000-0005-0000-0000-00008C000000}"/>
    <cellStyle name="60% - Isticanje4 2" xfId="941" xr:uid="{00000000-0005-0000-0000-00008D000000}"/>
    <cellStyle name="60% - Isticanje5 2" xfId="942" xr:uid="{00000000-0005-0000-0000-00008E000000}"/>
    <cellStyle name="60% - Isticanje6 2" xfId="943" xr:uid="{00000000-0005-0000-0000-00008F000000}"/>
    <cellStyle name="Accent1" xfId="944" xr:uid="{00000000-0005-0000-0000-000090000000}"/>
    <cellStyle name="Accent1 2" xfId="36" xr:uid="{00000000-0005-0000-0000-000091000000}"/>
    <cellStyle name="Accent1 2 2" xfId="716" xr:uid="{00000000-0005-0000-0000-000092000000}"/>
    <cellStyle name="Accent1 2 3" xfId="717" xr:uid="{00000000-0005-0000-0000-000093000000}"/>
    <cellStyle name="Accent1 2 4" xfId="715" xr:uid="{00000000-0005-0000-0000-000094000000}"/>
    <cellStyle name="Accent1 2 5" xfId="945" xr:uid="{00000000-0005-0000-0000-000095000000}"/>
    <cellStyle name="Accent1 3" xfId="946" xr:uid="{00000000-0005-0000-0000-000096000000}"/>
    <cellStyle name="Accent1 3 2" xfId="5639" xr:uid="{1E9915F7-1ADD-4619-AD79-8CA67714E409}"/>
    <cellStyle name="Accent1 4" xfId="5535" xr:uid="{AD86D8CE-308C-4AE5-9BB3-43254B93EC81}"/>
    <cellStyle name="Accent2" xfId="947" xr:uid="{00000000-0005-0000-0000-000097000000}"/>
    <cellStyle name="Accent2 2" xfId="37" xr:uid="{00000000-0005-0000-0000-000098000000}"/>
    <cellStyle name="Accent2 2 2" xfId="719" xr:uid="{00000000-0005-0000-0000-000099000000}"/>
    <cellStyle name="Accent2 2 3" xfId="720" xr:uid="{00000000-0005-0000-0000-00009A000000}"/>
    <cellStyle name="Accent2 2 4" xfId="718" xr:uid="{00000000-0005-0000-0000-00009B000000}"/>
    <cellStyle name="Accent2 2 5" xfId="948" xr:uid="{00000000-0005-0000-0000-00009C000000}"/>
    <cellStyle name="Accent2 3" xfId="949" xr:uid="{00000000-0005-0000-0000-00009D000000}"/>
    <cellStyle name="Accent2 3 2" xfId="5643" xr:uid="{602B1FD3-C020-4110-A48B-DFE937A2684A}"/>
    <cellStyle name="Accent2 4" xfId="5539" xr:uid="{42D209BD-6C96-44E9-A528-580E7396B2B5}"/>
    <cellStyle name="Accent3" xfId="950" xr:uid="{00000000-0005-0000-0000-00009E000000}"/>
    <cellStyle name="Accent3 2" xfId="38" xr:uid="{00000000-0005-0000-0000-00009F000000}"/>
    <cellStyle name="Accent3 2 2" xfId="722" xr:uid="{00000000-0005-0000-0000-0000A0000000}"/>
    <cellStyle name="Accent3 2 3" xfId="723" xr:uid="{00000000-0005-0000-0000-0000A1000000}"/>
    <cellStyle name="Accent3 2 4" xfId="721" xr:uid="{00000000-0005-0000-0000-0000A2000000}"/>
    <cellStyle name="Accent3 2 5" xfId="951" xr:uid="{00000000-0005-0000-0000-0000A3000000}"/>
    <cellStyle name="Accent3 3" xfId="952" xr:uid="{00000000-0005-0000-0000-0000A4000000}"/>
    <cellStyle name="Accent3 3 2" xfId="5647" xr:uid="{9BA72E51-B161-44D6-8FD0-815AC0867C52}"/>
    <cellStyle name="Accent3 4" xfId="5543" xr:uid="{E37B20AD-751D-427F-AC8B-5115F12692B5}"/>
    <cellStyle name="Accent4" xfId="5410" xr:uid="{00000000-0005-0000-0000-0000A5000000}"/>
    <cellStyle name="Accent4 2" xfId="39" xr:uid="{00000000-0005-0000-0000-0000A6000000}"/>
    <cellStyle name="Accent4 2 2" xfId="725" xr:uid="{00000000-0005-0000-0000-0000A7000000}"/>
    <cellStyle name="Accent4 2 3" xfId="726" xr:uid="{00000000-0005-0000-0000-0000A8000000}"/>
    <cellStyle name="Accent4 2 4" xfId="724" xr:uid="{00000000-0005-0000-0000-0000A9000000}"/>
    <cellStyle name="Accent4 2 5" xfId="953" xr:uid="{00000000-0005-0000-0000-0000AA000000}"/>
    <cellStyle name="Accent4 3" xfId="954" xr:uid="{00000000-0005-0000-0000-0000AB000000}"/>
    <cellStyle name="Accent4 3 2" xfId="5651" xr:uid="{72583FB7-039B-419D-BD8F-8B518621FC61}"/>
    <cellStyle name="Accent5" xfId="955" xr:uid="{00000000-0005-0000-0000-0000AC000000}"/>
    <cellStyle name="Accent5 2" xfId="40" xr:uid="{00000000-0005-0000-0000-0000AD000000}"/>
    <cellStyle name="Accent5 2 2" xfId="728" xr:uid="{00000000-0005-0000-0000-0000AE000000}"/>
    <cellStyle name="Accent5 2 3" xfId="729" xr:uid="{00000000-0005-0000-0000-0000AF000000}"/>
    <cellStyle name="Accent5 2 4" xfId="727" xr:uid="{00000000-0005-0000-0000-0000B0000000}"/>
    <cellStyle name="Accent5 2 5" xfId="956" xr:uid="{00000000-0005-0000-0000-0000B1000000}"/>
    <cellStyle name="Accent5 3" xfId="957" xr:uid="{00000000-0005-0000-0000-0000B2000000}"/>
    <cellStyle name="Accent5 3 2" xfId="5655" xr:uid="{39BD54EF-4B59-490F-8275-11273387193A}"/>
    <cellStyle name="Accent5 4" xfId="5550" xr:uid="{E17CE036-A89A-4199-9DCF-5C9D8C261987}"/>
    <cellStyle name="Accent6" xfId="958" xr:uid="{00000000-0005-0000-0000-0000B3000000}"/>
    <cellStyle name="Accent6 2" xfId="41" xr:uid="{00000000-0005-0000-0000-0000B4000000}"/>
    <cellStyle name="Accent6 2 2" xfId="731" xr:uid="{00000000-0005-0000-0000-0000B5000000}"/>
    <cellStyle name="Accent6 2 3" xfId="732" xr:uid="{00000000-0005-0000-0000-0000B6000000}"/>
    <cellStyle name="Accent6 2 4" xfId="730" xr:uid="{00000000-0005-0000-0000-0000B7000000}"/>
    <cellStyle name="Accent6 2 5" xfId="959" xr:uid="{00000000-0005-0000-0000-0000B8000000}"/>
    <cellStyle name="Accent6 3" xfId="960" xr:uid="{00000000-0005-0000-0000-0000B9000000}"/>
    <cellStyle name="Accent6 3 2" xfId="5659" xr:uid="{01D0127E-63DB-432F-B3BB-AEEC2A520EA0}"/>
    <cellStyle name="Accent6 4" xfId="5554" xr:uid="{5D0CEA78-7CD2-4864-8B8F-59ACA1B0E4A5}"/>
    <cellStyle name="Bad" xfId="961" xr:uid="{00000000-0005-0000-0000-0000BA000000}"/>
    <cellStyle name="Bad 2" xfId="42" xr:uid="{00000000-0005-0000-0000-0000BB000000}"/>
    <cellStyle name="Bad 2 2" xfId="734" xr:uid="{00000000-0005-0000-0000-0000BC000000}"/>
    <cellStyle name="Bad 2 3" xfId="735" xr:uid="{00000000-0005-0000-0000-0000BD000000}"/>
    <cellStyle name="Bad 2 4" xfId="733" xr:uid="{00000000-0005-0000-0000-0000BE000000}"/>
    <cellStyle name="Bad 2 5" xfId="962" xr:uid="{00000000-0005-0000-0000-0000BF000000}"/>
    <cellStyle name="Bad 3" xfId="963" xr:uid="{00000000-0005-0000-0000-0000C0000000}"/>
    <cellStyle name="Bad 3 2" xfId="5631" xr:uid="{4BE2A03F-E0C4-402B-914C-4EC523A65636}"/>
    <cellStyle name="Bad 4" xfId="5527" xr:uid="{1F68C419-90C2-44E3-911A-92C3DB2FB1F3}"/>
    <cellStyle name="Bilješka 2" xfId="964" xr:uid="{00000000-0005-0000-0000-0000C1000000}"/>
    <cellStyle name="Bilješka 2 10" xfId="1473" xr:uid="{00000000-0005-0000-0000-0000C2000000}"/>
    <cellStyle name="Bilješka 2 10 2" xfId="2227" xr:uid="{00000000-0005-0000-0000-0000C3000000}"/>
    <cellStyle name="Bilješka 2 10 2 2" xfId="3698" xr:uid="{00000000-0005-0000-0000-0000C4000000}"/>
    <cellStyle name="Bilješka 2 10 2 3" xfId="5156" xr:uid="{00000000-0005-0000-0000-0000C5000000}"/>
    <cellStyle name="Bilješka 2 10 3" xfId="2900" xr:uid="{00000000-0005-0000-0000-0000C6000000}"/>
    <cellStyle name="Bilješka 2 10 4" xfId="4358" xr:uid="{00000000-0005-0000-0000-0000C7000000}"/>
    <cellStyle name="Bilješka 2 11" xfId="1846" xr:uid="{00000000-0005-0000-0000-0000C8000000}"/>
    <cellStyle name="Bilješka 2 11 2" xfId="1374" xr:uid="{00000000-0005-0000-0000-0000C9000000}"/>
    <cellStyle name="Bilješka 2 11 2 2" xfId="2783" xr:uid="{00000000-0005-0000-0000-0000CA000000}"/>
    <cellStyle name="Bilješka 2 11 2 3" xfId="4241" xr:uid="{00000000-0005-0000-0000-0000CB000000}"/>
    <cellStyle name="Bilješka 2 11 3" xfId="3301" xr:uid="{00000000-0005-0000-0000-0000CC000000}"/>
    <cellStyle name="Bilješka 2 11 4" xfId="4759" xr:uid="{00000000-0005-0000-0000-0000CD000000}"/>
    <cellStyle name="Bilješka 2 12" xfId="2003" xr:uid="{00000000-0005-0000-0000-0000CE000000}"/>
    <cellStyle name="Bilješka 2 12 2" xfId="3465" xr:uid="{00000000-0005-0000-0000-0000CF000000}"/>
    <cellStyle name="Bilješka 2 12 3" xfId="4923" xr:uid="{00000000-0005-0000-0000-0000D0000000}"/>
    <cellStyle name="Bilješka 2 13" xfId="1390" xr:uid="{00000000-0005-0000-0000-0000D1000000}"/>
    <cellStyle name="Bilješka 2 13 2" xfId="2803" xr:uid="{00000000-0005-0000-0000-0000D2000000}"/>
    <cellStyle name="Bilješka 2 13 3" xfId="4261" xr:uid="{00000000-0005-0000-0000-0000D3000000}"/>
    <cellStyle name="Bilješka 2 14" xfId="2420" xr:uid="{00000000-0005-0000-0000-0000D4000000}"/>
    <cellStyle name="Bilješka 2 14 2" xfId="3894" xr:uid="{00000000-0005-0000-0000-0000D5000000}"/>
    <cellStyle name="Bilješka 2 14 3" xfId="5352" xr:uid="{00000000-0005-0000-0000-0000D6000000}"/>
    <cellStyle name="Bilješka 2 15" xfId="877" xr:uid="{00000000-0005-0000-0000-0000D7000000}"/>
    <cellStyle name="Bilješka 2 16" xfId="1549" xr:uid="{00000000-0005-0000-0000-0000D8000000}"/>
    <cellStyle name="Bilješka 2 17" xfId="5416" xr:uid="{CD382EB6-58D6-4223-BCD9-37AA13A47C1A}"/>
    <cellStyle name="Bilješka 2 2" xfId="1166" xr:uid="{00000000-0005-0000-0000-0000D9000000}"/>
    <cellStyle name="Bilješka 2 2 2" xfId="1546" xr:uid="{00000000-0005-0000-0000-0000DA000000}"/>
    <cellStyle name="Bilješka 2 2 2 2" xfId="2974" xr:uid="{00000000-0005-0000-0000-0000DB000000}"/>
    <cellStyle name="Bilješka 2 2 2 3" xfId="4432" xr:uid="{00000000-0005-0000-0000-0000DC000000}"/>
    <cellStyle name="Bilješka 2 2 3" xfId="1728" xr:uid="{00000000-0005-0000-0000-0000DD000000}"/>
    <cellStyle name="Bilješka 2 2 3 2" xfId="3174" xr:uid="{00000000-0005-0000-0000-0000DE000000}"/>
    <cellStyle name="Bilješka 2 2 3 3" xfId="4632" xr:uid="{00000000-0005-0000-0000-0000DF000000}"/>
    <cellStyle name="Bilješka 2 2 4" xfId="2558" xr:uid="{00000000-0005-0000-0000-0000E0000000}"/>
    <cellStyle name="Bilješka 2 2 5" xfId="4016" xr:uid="{00000000-0005-0000-0000-0000E1000000}"/>
    <cellStyle name="Bilješka 2 2 6" xfId="5666" xr:uid="{D43A7414-0EDE-49CC-8E5F-C736A7FB784C}"/>
    <cellStyle name="Bilješka 2 3" xfId="1188" xr:uid="{00000000-0005-0000-0000-0000E2000000}"/>
    <cellStyle name="Bilješka 2 3 2" xfId="1563" xr:uid="{00000000-0005-0000-0000-0000E3000000}"/>
    <cellStyle name="Bilješka 2 3 2 2" xfId="2993" xr:uid="{00000000-0005-0000-0000-0000E4000000}"/>
    <cellStyle name="Bilješka 2 3 2 3" xfId="4451" xr:uid="{00000000-0005-0000-0000-0000E5000000}"/>
    <cellStyle name="Bilješka 2 3 3" xfId="1986" xr:uid="{00000000-0005-0000-0000-0000E6000000}"/>
    <cellStyle name="Bilješka 2 3 3 2" xfId="3447" xr:uid="{00000000-0005-0000-0000-0000E7000000}"/>
    <cellStyle name="Bilješka 2 3 3 3" xfId="4905" xr:uid="{00000000-0005-0000-0000-0000E8000000}"/>
    <cellStyle name="Bilješka 2 3 4" xfId="2585" xr:uid="{00000000-0005-0000-0000-0000E9000000}"/>
    <cellStyle name="Bilješka 2 3 5" xfId="4043" xr:uid="{00000000-0005-0000-0000-0000EA000000}"/>
    <cellStyle name="Bilješka 2 4" xfId="1159" xr:uid="{00000000-0005-0000-0000-0000EB000000}"/>
    <cellStyle name="Bilješka 2 4 2" xfId="1484" xr:uid="{00000000-0005-0000-0000-0000EC000000}"/>
    <cellStyle name="Bilješka 2 4 2 2" xfId="2911" xr:uid="{00000000-0005-0000-0000-0000ED000000}"/>
    <cellStyle name="Bilješka 2 4 2 3" xfId="4369" xr:uid="{00000000-0005-0000-0000-0000EE000000}"/>
    <cellStyle name="Bilješka 2 4 3" xfId="1333" xr:uid="{00000000-0005-0000-0000-0000EF000000}"/>
    <cellStyle name="Bilješka 2 4 3 2" xfId="2740" xr:uid="{00000000-0005-0000-0000-0000F0000000}"/>
    <cellStyle name="Bilješka 2 4 3 3" xfId="4198" xr:uid="{00000000-0005-0000-0000-0000F1000000}"/>
    <cellStyle name="Bilješka 2 4 4" xfId="2551" xr:uid="{00000000-0005-0000-0000-0000F2000000}"/>
    <cellStyle name="Bilješka 2 4 5" xfId="4009" xr:uid="{00000000-0005-0000-0000-0000F3000000}"/>
    <cellStyle name="Bilješka 2 5" xfId="1195" xr:uid="{00000000-0005-0000-0000-0000F4000000}"/>
    <cellStyle name="Bilješka 2 5 2" xfId="1867" xr:uid="{00000000-0005-0000-0000-0000F5000000}"/>
    <cellStyle name="Bilješka 2 5 2 2" xfId="3324" xr:uid="{00000000-0005-0000-0000-0000F6000000}"/>
    <cellStyle name="Bilješka 2 5 2 3" xfId="4782" xr:uid="{00000000-0005-0000-0000-0000F7000000}"/>
    <cellStyle name="Bilješka 2 5 3" xfId="2592" xr:uid="{00000000-0005-0000-0000-0000F8000000}"/>
    <cellStyle name="Bilješka 2 5 4" xfId="4050" xr:uid="{00000000-0005-0000-0000-0000F9000000}"/>
    <cellStyle name="Bilješka 2 6" xfId="1667" xr:uid="{00000000-0005-0000-0000-0000FA000000}"/>
    <cellStyle name="Bilješka 2 6 2" xfId="1724" xr:uid="{00000000-0005-0000-0000-0000FB000000}"/>
    <cellStyle name="Bilješka 2 6 2 2" xfId="3169" xr:uid="{00000000-0005-0000-0000-0000FC000000}"/>
    <cellStyle name="Bilješka 2 6 2 3" xfId="4627" xr:uid="{00000000-0005-0000-0000-0000FD000000}"/>
    <cellStyle name="Bilješka 2 6 3" xfId="3108" xr:uid="{00000000-0005-0000-0000-0000FE000000}"/>
    <cellStyle name="Bilješka 2 6 4" xfId="4566" xr:uid="{00000000-0005-0000-0000-0000FF000000}"/>
    <cellStyle name="Bilješka 2 7" xfId="1830" xr:uid="{00000000-0005-0000-0000-000000010000}"/>
    <cellStyle name="Bilješka 2 7 2" xfId="2304" xr:uid="{00000000-0005-0000-0000-000001010000}"/>
    <cellStyle name="Bilješka 2 7 2 2" xfId="3778" xr:uid="{00000000-0005-0000-0000-000002010000}"/>
    <cellStyle name="Bilješka 2 7 2 3" xfId="5236" xr:uid="{00000000-0005-0000-0000-000003010000}"/>
    <cellStyle name="Bilješka 2 7 3" xfId="3281" xr:uid="{00000000-0005-0000-0000-000004010000}"/>
    <cellStyle name="Bilješka 2 7 4" xfId="4739" xr:uid="{00000000-0005-0000-0000-000005010000}"/>
    <cellStyle name="Bilješka 2 8" xfId="1689" xr:uid="{00000000-0005-0000-0000-000006010000}"/>
    <cellStyle name="Bilješka 2 8 2" xfId="1811" xr:uid="{00000000-0005-0000-0000-000007010000}"/>
    <cellStyle name="Bilješka 2 8 2 2" xfId="3259" xr:uid="{00000000-0005-0000-0000-000008010000}"/>
    <cellStyle name="Bilješka 2 8 2 3" xfId="4717" xr:uid="{00000000-0005-0000-0000-000009010000}"/>
    <cellStyle name="Bilješka 2 8 3" xfId="3133" xr:uid="{00000000-0005-0000-0000-00000A010000}"/>
    <cellStyle name="Bilješka 2 8 4" xfId="4591" xr:uid="{00000000-0005-0000-0000-00000B010000}"/>
    <cellStyle name="Bilješka 2 9" xfId="1656" xr:uid="{00000000-0005-0000-0000-00000C010000}"/>
    <cellStyle name="Bilješka 2 9 2" xfId="1383" xr:uid="{00000000-0005-0000-0000-00000D010000}"/>
    <cellStyle name="Bilješka 2 9 2 2" xfId="2795" xr:uid="{00000000-0005-0000-0000-00000E010000}"/>
    <cellStyle name="Bilješka 2 9 2 3" xfId="4253" xr:uid="{00000000-0005-0000-0000-00000F010000}"/>
    <cellStyle name="Bilješka 2 9 3" xfId="3092" xr:uid="{00000000-0005-0000-0000-000010010000}"/>
    <cellStyle name="Bilješka 2 9 4" xfId="4550" xr:uid="{00000000-0005-0000-0000-000011010000}"/>
    <cellStyle name="Bilješka 3" xfId="5559" xr:uid="{F50577FA-0059-4E4D-B277-6DAA75BE1A3B}"/>
    <cellStyle name="Bilješka 3 2" xfId="5623" xr:uid="{9AAF08E3-D7E6-4522-A18E-D61922381CBB}"/>
    <cellStyle name="Calculation" xfId="965" xr:uid="{00000000-0005-0000-0000-000012010000}"/>
    <cellStyle name="Calculation 10" xfId="1187" xr:uid="{00000000-0005-0000-0000-000013010000}"/>
    <cellStyle name="Calculation 10 2" xfId="1562" xr:uid="{00000000-0005-0000-0000-000014010000}"/>
    <cellStyle name="Calculation 10 2 2" xfId="2992" xr:uid="{00000000-0005-0000-0000-000015010000}"/>
    <cellStyle name="Calculation 10 2 3" xfId="4450" xr:uid="{00000000-0005-0000-0000-000016010000}"/>
    <cellStyle name="Calculation 10 3" xfId="2024" xr:uid="{00000000-0005-0000-0000-000017010000}"/>
    <cellStyle name="Calculation 10 3 2" xfId="3487" xr:uid="{00000000-0005-0000-0000-000018010000}"/>
    <cellStyle name="Calculation 10 3 3" xfId="4945" xr:uid="{00000000-0005-0000-0000-000019010000}"/>
    <cellStyle name="Calculation 10 4" xfId="2584" xr:uid="{00000000-0005-0000-0000-00001A010000}"/>
    <cellStyle name="Calculation 10 5" xfId="4042" xr:uid="{00000000-0005-0000-0000-00001B010000}"/>
    <cellStyle name="Calculation 10 6" xfId="5485" xr:uid="{C2DD21C0-417C-4E36-940C-E1CFBBF7E913}"/>
    <cellStyle name="Calculation 11" xfId="1160" xr:uid="{00000000-0005-0000-0000-00001C010000}"/>
    <cellStyle name="Calculation 11 2" xfId="1472" xr:uid="{00000000-0005-0000-0000-00001D010000}"/>
    <cellStyle name="Calculation 11 2 2" xfId="2898" xr:uid="{00000000-0005-0000-0000-00001E010000}"/>
    <cellStyle name="Calculation 11 2 3" xfId="4356" xr:uid="{00000000-0005-0000-0000-00001F010000}"/>
    <cellStyle name="Calculation 11 3" xfId="1824" xr:uid="{00000000-0005-0000-0000-000020010000}"/>
    <cellStyle name="Calculation 11 3 2" xfId="3273" xr:uid="{00000000-0005-0000-0000-000021010000}"/>
    <cellStyle name="Calculation 11 3 3" xfId="4731" xr:uid="{00000000-0005-0000-0000-000022010000}"/>
    <cellStyle name="Calculation 11 4" xfId="2552" xr:uid="{00000000-0005-0000-0000-000023010000}"/>
    <cellStyle name="Calculation 11 5" xfId="4010" xr:uid="{00000000-0005-0000-0000-000024010000}"/>
    <cellStyle name="Calculation 11 6" xfId="5493" xr:uid="{21CE920C-2DDE-43B3-910E-D6B013198BC0}"/>
    <cellStyle name="Calculation 12" xfId="1194" xr:uid="{00000000-0005-0000-0000-000025010000}"/>
    <cellStyle name="Calculation 12 2" xfId="1802" xr:uid="{00000000-0005-0000-0000-000026010000}"/>
    <cellStyle name="Calculation 12 2 2" xfId="3250" xr:uid="{00000000-0005-0000-0000-000027010000}"/>
    <cellStyle name="Calculation 12 2 3" xfId="4708" xr:uid="{00000000-0005-0000-0000-000028010000}"/>
    <cellStyle name="Calculation 12 3" xfId="2591" xr:uid="{00000000-0005-0000-0000-000029010000}"/>
    <cellStyle name="Calculation 12 4" xfId="4049" xr:uid="{00000000-0005-0000-0000-00002A010000}"/>
    <cellStyle name="Calculation 12 5" xfId="5501" xr:uid="{E720492E-7904-4005-B389-426061DD7F64}"/>
    <cellStyle name="Calculation 13" xfId="1379" xr:uid="{00000000-0005-0000-0000-00002B010000}"/>
    <cellStyle name="Calculation 13 2" xfId="1653" xr:uid="{00000000-0005-0000-0000-00002C010000}"/>
    <cellStyle name="Calculation 13 2 2" xfId="3089" xr:uid="{00000000-0005-0000-0000-00002D010000}"/>
    <cellStyle name="Calculation 13 2 3" xfId="4547" xr:uid="{00000000-0005-0000-0000-00002E010000}"/>
    <cellStyle name="Calculation 13 3" xfId="2789" xr:uid="{00000000-0005-0000-0000-00002F010000}"/>
    <cellStyle name="Calculation 13 4" xfId="4247" xr:uid="{00000000-0005-0000-0000-000030010000}"/>
    <cellStyle name="Calculation 13 5" xfId="5508" xr:uid="{34D6E712-828E-43B7-9088-FF04EA8735B8}"/>
    <cellStyle name="Calculation 14" xfId="1505" xr:uid="{00000000-0005-0000-0000-000031010000}"/>
    <cellStyle name="Calculation 14 2" xfId="2140" xr:uid="{00000000-0005-0000-0000-000032010000}"/>
    <cellStyle name="Calculation 14 2 2" xfId="3606" xr:uid="{00000000-0005-0000-0000-000033010000}"/>
    <cellStyle name="Calculation 14 2 3" xfId="5064" xr:uid="{00000000-0005-0000-0000-000034010000}"/>
    <cellStyle name="Calculation 14 3" xfId="2931" xr:uid="{00000000-0005-0000-0000-000035010000}"/>
    <cellStyle name="Calculation 14 4" xfId="4389" xr:uid="{00000000-0005-0000-0000-000036010000}"/>
    <cellStyle name="Calculation 14 5" xfId="5516" xr:uid="{5F46CF7C-66CE-49EB-8550-F81DE47A8DD5}"/>
    <cellStyle name="Calculation 15" xfId="1459" xr:uid="{00000000-0005-0000-0000-000037010000}"/>
    <cellStyle name="Calculation 15 2" xfId="1424" xr:uid="{00000000-0005-0000-0000-000038010000}"/>
    <cellStyle name="Calculation 15 2 2" xfId="2840" xr:uid="{00000000-0005-0000-0000-000039010000}"/>
    <cellStyle name="Calculation 15 2 3" xfId="4298" xr:uid="{00000000-0005-0000-0000-00003A010000}"/>
    <cellStyle name="Calculation 15 3" xfId="2884" xr:uid="{00000000-0005-0000-0000-00003B010000}"/>
    <cellStyle name="Calculation 15 4" xfId="4342" xr:uid="{00000000-0005-0000-0000-00003C010000}"/>
    <cellStyle name="Calculation 15 5" xfId="5562" xr:uid="{76197B55-A414-4CB2-87A9-BA0EF193F5DB}"/>
    <cellStyle name="Calculation 16" xfId="1859" xr:uid="{00000000-0005-0000-0000-00003D010000}"/>
    <cellStyle name="Calculation 16 2" xfId="1907" xr:uid="{00000000-0005-0000-0000-00003E010000}"/>
    <cellStyle name="Calculation 16 2 2" xfId="3365" xr:uid="{00000000-0005-0000-0000-00003F010000}"/>
    <cellStyle name="Calculation 16 2 3" xfId="4823" xr:uid="{00000000-0005-0000-0000-000040010000}"/>
    <cellStyle name="Calculation 16 3" xfId="3315" xr:uid="{00000000-0005-0000-0000-000041010000}"/>
    <cellStyle name="Calculation 16 4" xfId="4773" xr:uid="{00000000-0005-0000-0000-000042010000}"/>
    <cellStyle name="Calculation 16 5" xfId="5570" xr:uid="{CF63E3AA-73D8-4419-B69C-3667470F60A1}"/>
    <cellStyle name="Calculation 17" xfId="2092" xr:uid="{00000000-0005-0000-0000-000043010000}"/>
    <cellStyle name="Calculation 17 2" xfId="1668" xr:uid="{00000000-0005-0000-0000-000044010000}"/>
    <cellStyle name="Calculation 17 2 2" xfId="3109" xr:uid="{00000000-0005-0000-0000-000045010000}"/>
    <cellStyle name="Calculation 17 2 3" xfId="4567" xr:uid="{00000000-0005-0000-0000-000046010000}"/>
    <cellStyle name="Calculation 17 3" xfId="3557" xr:uid="{00000000-0005-0000-0000-000047010000}"/>
    <cellStyle name="Calculation 17 4" xfId="5015" xr:uid="{00000000-0005-0000-0000-000048010000}"/>
    <cellStyle name="Calculation 17 5" xfId="5581" xr:uid="{8B35B523-5089-49E3-971F-57AC8E4BA6A0}"/>
    <cellStyle name="Calculation 18" xfId="1698" xr:uid="{00000000-0005-0000-0000-000049010000}"/>
    <cellStyle name="Calculation 18 2" xfId="2290" xr:uid="{00000000-0005-0000-0000-00004A010000}"/>
    <cellStyle name="Calculation 18 2 2" xfId="3764" xr:uid="{00000000-0005-0000-0000-00004B010000}"/>
    <cellStyle name="Calculation 18 2 3" xfId="5222" xr:uid="{00000000-0005-0000-0000-00004C010000}"/>
    <cellStyle name="Calculation 18 3" xfId="3143" xr:uid="{00000000-0005-0000-0000-00004D010000}"/>
    <cellStyle name="Calculation 18 4" xfId="4601" xr:uid="{00000000-0005-0000-0000-00004E010000}"/>
    <cellStyle name="Calculation 18 5" xfId="5591" xr:uid="{545AF110-256D-4EA8-9FFB-F41A0F4F53D2}"/>
    <cellStyle name="Calculation 19" xfId="1475" xr:uid="{00000000-0005-0000-0000-00004F010000}"/>
    <cellStyle name="Calculation 19 2" xfId="2902" xr:uid="{00000000-0005-0000-0000-000050010000}"/>
    <cellStyle name="Calculation 19 3" xfId="4360" xr:uid="{00000000-0005-0000-0000-000051010000}"/>
    <cellStyle name="Calculation 2" xfId="43" xr:uid="{00000000-0005-0000-0000-000052010000}"/>
    <cellStyle name="Calculation 2 10" xfId="359" xr:uid="{00000000-0005-0000-0000-000053010000}"/>
    <cellStyle name="Calculation 2 10 2" xfId="2282" xr:uid="{00000000-0005-0000-0000-000054010000}"/>
    <cellStyle name="Calculation 2 10 2 2" xfId="3756" xr:uid="{00000000-0005-0000-0000-000055010000}"/>
    <cellStyle name="Calculation 2 10 2 3" xfId="5214" xr:uid="{00000000-0005-0000-0000-000056010000}"/>
    <cellStyle name="Calculation 2 10 3" xfId="1642" xr:uid="{00000000-0005-0000-0000-000057010000}"/>
    <cellStyle name="Calculation 2 10 4" xfId="3077" xr:uid="{00000000-0005-0000-0000-000058010000}"/>
    <cellStyle name="Calculation 2 10 5" xfId="4535" xr:uid="{00000000-0005-0000-0000-000059010000}"/>
    <cellStyle name="Calculation 2 11" xfId="736" xr:uid="{00000000-0005-0000-0000-00005A010000}"/>
    <cellStyle name="Calculation 2 11 2" xfId="2208" xr:uid="{00000000-0005-0000-0000-00005B010000}"/>
    <cellStyle name="Calculation 2 11 2 2" xfId="3678" xr:uid="{00000000-0005-0000-0000-00005C010000}"/>
    <cellStyle name="Calculation 2 11 2 3" xfId="5136" xr:uid="{00000000-0005-0000-0000-00005D010000}"/>
    <cellStyle name="Calculation 2 11 3" xfId="1869" xr:uid="{00000000-0005-0000-0000-00005E010000}"/>
    <cellStyle name="Calculation 2 11 4" xfId="3326" xr:uid="{00000000-0005-0000-0000-00005F010000}"/>
    <cellStyle name="Calculation 2 11 5" xfId="4784" xr:uid="{00000000-0005-0000-0000-000060010000}"/>
    <cellStyle name="Calculation 2 12" xfId="1697" xr:uid="{00000000-0005-0000-0000-000061010000}"/>
    <cellStyle name="Calculation 2 12 2" xfId="1924" xr:uid="{00000000-0005-0000-0000-000062010000}"/>
    <cellStyle name="Calculation 2 12 2 2" xfId="3384" xr:uid="{00000000-0005-0000-0000-000063010000}"/>
    <cellStyle name="Calculation 2 12 2 3" xfId="4842" xr:uid="{00000000-0005-0000-0000-000064010000}"/>
    <cellStyle name="Calculation 2 12 3" xfId="3142" xr:uid="{00000000-0005-0000-0000-000065010000}"/>
    <cellStyle name="Calculation 2 12 4" xfId="4600" xr:uid="{00000000-0005-0000-0000-000066010000}"/>
    <cellStyle name="Calculation 2 13" xfId="2076" xr:uid="{00000000-0005-0000-0000-000067010000}"/>
    <cellStyle name="Calculation 2 13 2" xfId="2249" xr:uid="{00000000-0005-0000-0000-000068010000}"/>
    <cellStyle name="Calculation 2 13 2 2" xfId="3722" xr:uid="{00000000-0005-0000-0000-000069010000}"/>
    <cellStyle name="Calculation 2 13 2 3" xfId="5180" xr:uid="{00000000-0005-0000-0000-00006A010000}"/>
    <cellStyle name="Calculation 2 13 3" xfId="3541" xr:uid="{00000000-0005-0000-0000-00006B010000}"/>
    <cellStyle name="Calculation 2 13 4" xfId="4999" xr:uid="{00000000-0005-0000-0000-00006C010000}"/>
    <cellStyle name="Calculation 2 14" xfId="1370" xr:uid="{00000000-0005-0000-0000-00006D010000}"/>
    <cellStyle name="Calculation 2 14 2" xfId="2302" xr:uid="{00000000-0005-0000-0000-00006E010000}"/>
    <cellStyle name="Calculation 2 14 2 2" xfId="3776" xr:uid="{00000000-0005-0000-0000-00006F010000}"/>
    <cellStyle name="Calculation 2 14 2 3" xfId="5234" xr:uid="{00000000-0005-0000-0000-000070010000}"/>
    <cellStyle name="Calculation 2 14 3" xfId="2779" xr:uid="{00000000-0005-0000-0000-000071010000}"/>
    <cellStyle name="Calculation 2 14 4" xfId="4237" xr:uid="{00000000-0005-0000-0000-000072010000}"/>
    <cellStyle name="Calculation 2 15" xfId="1825" xr:uid="{00000000-0005-0000-0000-000073010000}"/>
    <cellStyle name="Calculation 2 15 2" xfId="3274" xr:uid="{00000000-0005-0000-0000-000074010000}"/>
    <cellStyle name="Calculation 2 15 3" xfId="4732" xr:uid="{00000000-0005-0000-0000-000075010000}"/>
    <cellStyle name="Calculation 2 16" xfId="1498" xr:uid="{00000000-0005-0000-0000-000076010000}"/>
    <cellStyle name="Calculation 2 16 2" xfId="2924" xr:uid="{00000000-0005-0000-0000-000077010000}"/>
    <cellStyle name="Calculation 2 16 3" xfId="4382" xr:uid="{00000000-0005-0000-0000-000078010000}"/>
    <cellStyle name="Calculation 2 17" xfId="2432" xr:uid="{00000000-0005-0000-0000-000079010000}"/>
    <cellStyle name="Calculation 2 17 2" xfId="3906" xr:uid="{00000000-0005-0000-0000-00007A010000}"/>
    <cellStyle name="Calculation 2 17 3" xfId="5364" xr:uid="{00000000-0005-0000-0000-00007B010000}"/>
    <cellStyle name="Calculation 2 18" xfId="966" xr:uid="{00000000-0005-0000-0000-00007C010000}"/>
    <cellStyle name="Calculation 2 19" xfId="1019" xr:uid="{00000000-0005-0000-0000-00007D010000}"/>
    <cellStyle name="Calculation 2 2" xfId="67" xr:uid="{00000000-0005-0000-0000-00007E010000}"/>
    <cellStyle name="Calculation 2 2 10" xfId="1671" xr:uid="{00000000-0005-0000-0000-00007F010000}"/>
    <cellStyle name="Calculation 2 2 10 2" xfId="1827" xr:uid="{00000000-0005-0000-0000-000080010000}"/>
    <cellStyle name="Calculation 2 2 10 2 2" xfId="3276" xr:uid="{00000000-0005-0000-0000-000081010000}"/>
    <cellStyle name="Calculation 2 2 10 2 3" xfId="4734" xr:uid="{00000000-0005-0000-0000-000082010000}"/>
    <cellStyle name="Calculation 2 2 10 3" xfId="3113" xr:uid="{00000000-0005-0000-0000-000083010000}"/>
    <cellStyle name="Calculation 2 2 10 4" xfId="4571" xr:uid="{00000000-0005-0000-0000-000084010000}"/>
    <cellStyle name="Calculation 2 2 11" xfId="1508" xr:uid="{00000000-0005-0000-0000-000085010000}"/>
    <cellStyle name="Calculation 2 2 11 2" xfId="2164" xr:uid="{00000000-0005-0000-0000-000086010000}"/>
    <cellStyle name="Calculation 2 2 11 2 2" xfId="3630" xr:uid="{00000000-0005-0000-0000-000087010000}"/>
    <cellStyle name="Calculation 2 2 11 2 3" xfId="5088" xr:uid="{00000000-0005-0000-0000-000088010000}"/>
    <cellStyle name="Calculation 2 2 11 3" xfId="2934" xr:uid="{00000000-0005-0000-0000-000089010000}"/>
    <cellStyle name="Calculation 2 2 11 4" xfId="4392" xr:uid="{00000000-0005-0000-0000-00008A010000}"/>
    <cellStyle name="Calculation 2 2 12" xfId="1873" xr:uid="{00000000-0005-0000-0000-00008B010000}"/>
    <cellStyle name="Calculation 2 2 12 2" xfId="3331" xr:uid="{00000000-0005-0000-0000-00008C010000}"/>
    <cellStyle name="Calculation 2 2 12 3" xfId="4789" xr:uid="{00000000-0005-0000-0000-00008D010000}"/>
    <cellStyle name="Calculation 2 2 13" xfId="1707" xr:uid="{00000000-0005-0000-0000-00008E010000}"/>
    <cellStyle name="Calculation 2 2 13 2" xfId="3152" xr:uid="{00000000-0005-0000-0000-00008F010000}"/>
    <cellStyle name="Calculation 2 2 13 3" xfId="4610" xr:uid="{00000000-0005-0000-0000-000090010000}"/>
    <cellStyle name="Calculation 2 2 14" xfId="2422" xr:uid="{00000000-0005-0000-0000-000091010000}"/>
    <cellStyle name="Calculation 2 2 14 2" xfId="3896" xr:uid="{00000000-0005-0000-0000-000092010000}"/>
    <cellStyle name="Calculation 2 2 14 3" xfId="5354" xr:uid="{00000000-0005-0000-0000-000093010000}"/>
    <cellStyle name="Calculation 2 2 15" xfId="1018" xr:uid="{00000000-0005-0000-0000-000094010000}"/>
    <cellStyle name="Calculation 2 2 16" xfId="1162" xr:uid="{00000000-0005-0000-0000-000095010000}"/>
    <cellStyle name="Calculation 2 2 17" xfId="5418" xr:uid="{D04DFD07-0227-428B-8E0C-FADF3D2B872C}"/>
    <cellStyle name="Calculation 2 2 2" xfId="87" xr:uid="{00000000-0005-0000-0000-000096010000}"/>
    <cellStyle name="Calculation 2 2 2 10" xfId="4019" xr:uid="{00000000-0005-0000-0000-000097010000}"/>
    <cellStyle name="Calculation 2 2 2 2" xfId="119" xr:uid="{00000000-0005-0000-0000-000098010000}"/>
    <cellStyle name="Calculation 2 2 2 2 2" xfId="281" xr:uid="{00000000-0005-0000-0000-000099010000}"/>
    <cellStyle name="Calculation 2 2 2 2 2 2" xfId="582" xr:uid="{00000000-0005-0000-0000-00009A010000}"/>
    <cellStyle name="Calculation 2 2 2 2 3" xfId="420" xr:uid="{00000000-0005-0000-0000-00009B010000}"/>
    <cellStyle name="Calculation 2 2 2 2 4" xfId="2977" xr:uid="{00000000-0005-0000-0000-00009C010000}"/>
    <cellStyle name="Calculation 2 2 2 2 5" xfId="4435" xr:uid="{00000000-0005-0000-0000-00009D010000}"/>
    <cellStyle name="Calculation 2 2 2 3" xfId="128" xr:uid="{00000000-0005-0000-0000-00009E010000}"/>
    <cellStyle name="Calculation 2 2 2 3 2" xfId="290" xr:uid="{00000000-0005-0000-0000-00009F010000}"/>
    <cellStyle name="Calculation 2 2 2 3 2 2" xfId="591" xr:uid="{00000000-0005-0000-0000-0000A0010000}"/>
    <cellStyle name="Calculation 2 2 2 3 3" xfId="429" xr:uid="{00000000-0005-0000-0000-0000A1010000}"/>
    <cellStyle name="Calculation 2 2 2 3 4" xfId="3083" xr:uid="{00000000-0005-0000-0000-0000A2010000}"/>
    <cellStyle name="Calculation 2 2 2 3 5" xfId="4541" xr:uid="{00000000-0005-0000-0000-0000A3010000}"/>
    <cellStyle name="Calculation 2 2 2 4" xfId="152" xr:uid="{00000000-0005-0000-0000-0000A4010000}"/>
    <cellStyle name="Calculation 2 2 2 4 2" xfId="314" xr:uid="{00000000-0005-0000-0000-0000A5010000}"/>
    <cellStyle name="Calculation 2 2 2 4 2 2" xfId="615" xr:uid="{00000000-0005-0000-0000-0000A6010000}"/>
    <cellStyle name="Calculation 2 2 2 4 3" xfId="453" xr:uid="{00000000-0005-0000-0000-0000A7010000}"/>
    <cellStyle name="Calculation 2 2 2 5" xfId="176" xr:uid="{00000000-0005-0000-0000-0000A8010000}"/>
    <cellStyle name="Calculation 2 2 2 5 2" xfId="338" xr:uid="{00000000-0005-0000-0000-0000A9010000}"/>
    <cellStyle name="Calculation 2 2 2 5 2 2" xfId="639" xr:uid="{00000000-0005-0000-0000-0000AA010000}"/>
    <cellStyle name="Calculation 2 2 2 5 3" xfId="477" xr:uid="{00000000-0005-0000-0000-0000AB010000}"/>
    <cellStyle name="Calculation 2 2 2 6" xfId="207" xr:uid="{00000000-0005-0000-0000-0000AC010000}"/>
    <cellStyle name="Calculation 2 2 2 6 2" xfId="508" xr:uid="{00000000-0005-0000-0000-0000AD010000}"/>
    <cellStyle name="Calculation 2 2 2 7" xfId="249" xr:uid="{00000000-0005-0000-0000-0000AE010000}"/>
    <cellStyle name="Calculation 2 2 2 7 2" xfId="550" xr:uid="{00000000-0005-0000-0000-0000AF010000}"/>
    <cellStyle name="Calculation 2 2 2 8" xfId="388" xr:uid="{00000000-0005-0000-0000-0000B0010000}"/>
    <cellStyle name="Calculation 2 2 2 9" xfId="2561" xr:uid="{00000000-0005-0000-0000-0000B1010000}"/>
    <cellStyle name="Calculation 2 2 3" xfId="90" xr:uid="{00000000-0005-0000-0000-0000B2010000}"/>
    <cellStyle name="Calculation 2 2 3 2" xfId="210" xr:uid="{00000000-0005-0000-0000-0000B3010000}"/>
    <cellStyle name="Calculation 2 2 3 2 2" xfId="348" xr:uid="{00000000-0005-0000-0000-0000B4010000}"/>
    <cellStyle name="Calculation 2 2 3 2 2 2" xfId="649" xr:uid="{00000000-0005-0000-0000-0000B5010000}"/>
    <cellStyle name="Calculation 2 2 3 2 3" xfId="511" xr:uid="{00000000-0005-0000-0000-0000B6010000}"/>
    <cellStyle name="Calculation 2 2 3 2 4" xfId="2990" xr:uid="{00000000-0005-0000-0000-0000B7010000}"/>
    <cellStyle name="Calculation 2 2 3 2 5" xfId="4448" xr:uid="{00000000-0005-0000-0000-0000B8010000}"/>
    <cellStyle name="Calculation 2 2 3 3" xfId="252" xr:uid="{00000000-0005-0000-0000-0000B9010000}"/>
    <cellStyle name="Calculation 2 2 3 3 2" xfId="553" xr:uid="{00000000-0005-0000-0000-0000BA010000}"/>
    <cellStyle name="Calculation 2 2 3 3 3" xfId="3562" xr:uid="{00000000-0005-0000-0000-0000BB010000}"/>
    <cellStyle name="Calculation 2 2 3 3 4" xfId="5020" xr:uid="{00000000-0005-0000-0000-0000BC010000}"/>
    <cellStyle name="Calculation 2 2 3 4" xfId="391" xr:uid="{00000000-0005-0000-0000-0000BD010000}"/>
    <cellStyle name="Calculation 2 2 3 5" xfId="2582" xr:uid="{00000000-0005-0000-0000-0000BE010000}"/>
    <cellStyle name="Calculation 2 2 3 6" xfId="4040" xr:uid="{00000000-0005-0000-0000-0000BF010000}"/>
    <cellStyle name="Calculation 2 2 4" xfId="107" xr:uid="{00000000-0005-0000-0000-0000C0010000}"/>
    <cellStyle name="Calculation 2 2 4 2" xfId="269" xr:uid="{00000000-0005-0000-0000-0000C1010000}"/>
    <cellStyle name="Calculation 2 2 4 2 2" xfId="570" xr:uid="{00000000-0005-0000-0000-0000C2010000}"/>
    <cellStyle name="Calculation 2 2 4 2 3" xfId="2881" xr:uid="{00000000-0005-0000-0000-0000C3010000}"/>
    <cellStyle name="Calculation 2 2 4 2 4" xfId="4339" xr:uid="{00000000-0005-0000-0000-0000C4010000}"/>
    <cellStyle name="Calculation 2 2 4 3" xfId="408" xr:uid="{00000000-0005-0000-0000-0000C5010000}"/>
    <cellStyle name="Calculation 2 2 4 3 2" xfId="2856" xr:uid="{00000000-0005-0000-0000-0000C6010000}"/>
    <cellStyle name="Calculation 2 2 4 3 3" xfId="4314" xr:uid="{00000000-0005-0000-0000-0000C7010000}"/>
    <cellStyle name="Calculation 2 2 4 4" xfId="2554" xr:uid="{00000000-0005-0000-0000-0000C8010000}"/>
    <cellStyle name="Calculation 2 2 4 5" xfId="4012" xr:uid="{00000000-0005-0000-0000-0000C9010000}"/>
    <cellStyle name="Calculation 2 2 5" xfId="140" xr:uid="{00000000-0005-0000-0000-0000CA010000}"/>
    <cellStyle name="Calculation 2 2 5 2" xfId="302" xr:uid="{00000000-0005-0000-0000-0000CB010000}"/>
    <cellStyle name="Calculation 2 2 5 2 2" xfId="603" xr:uid="{00000000-0005-0000-0000-0000CC010000}"/>
    <cellStyle name="Calculation 2 2 5 2 3" xfId="3445" xr:uid="{00000000-0005-0000-0000-0000CD010000}"/>
    <cellStyle name="Calculation 2 2 5 2 4" xfId="4903" xr:uid="{00000000-0005-0000-0000-0000CE010000}"/>
    <cellStyle name="Calculation 2 2 5 3" xfId="441" xr:uid="{00000000-0005-0000-0000-0000CF010000}"/>
    <cellStyle name="Calculation 2 2 5 4" xfId="2589" xr:uid="{00000000-0005-0000-0000-0000D0010000}"/>
    <cellStyle name="Calculation 2 2 5 5" xfId="4047" xr:uid="{00000000-0005-0000-0000-0000D1010000}"/>
    <cellStyle name="Calculation 2 2 6" xfId="164" xr:uid="{00000000-0005-0000-0000-0000D2010000}"/>
    <cellStyle name="Calculation 2 2 6 2" xfId="326" xr:uid="{00000000-0005-0000-0000-0000D3010000}"/>
    <cellStyle name="Calculation 2 2 6 2 2" xfId="627" xr:uid="{00000000-0005-0000-0000-0000D4010000}"/>
    <cellStyle name="Calculation 2 2 6 2 3" xfId="3296" xr:uid="{00000000-0005-0000-0000-0000D5010000}"/>
    <cellStyle name="Calculation 2 2 6 2 4" xfId="4754" xr:uid="{00000000-0005-0000-0000-0000D6010000}"/>
    <cellStyle name="Calculation 2 2 6 3" xfId="465" xr:uid="{00000000-0005-0000-0000-0000D7010000}"/>
    <cellStyle name="Calculation 2 2 6 4" xfId="2768" xr:uid="{00000000-0005-0000-0000-0000D8010000}"/>
    <cellStyle name="Calculation 2 2 6 5" xfId="4226" xr:uid="{00000000-0005-0000-0000-0000D9010000}"/>
    <cellStyle name="Calculation 2 2 7" xfId="188" xr:uid="{00000000-0005-0000-0000-0000DA010000}"/>
    <cellStyle name="Calculation 2 2 7 2" xfId="489" xr:uid="{00000000-0005-0000-0000-0000DB010000}"/>
    <cellStyle name="Calculation 2 2 7 2 2" xfId="3767" xr:uid="{00000000-0005-0000-0000-0000DC010000}"/>
    <cellStyle name="Calculation 2 2 7 2 3" xfId="5225" xr:uid="{00000000-0005-0000-0000-0000DD010000}"/>
    <cellStyle name="Calculation 2 2 7 3" xfId="2808" xr:uid="{00000000-0005-0000-0000-0000DE010000}"/>
    <cellStyle name="Calculation 2 2 7 4" xfId="4266" xr:uid="{00000000-0005-0000-0000-0000DF010000}"/>
    <cellStyle name="Calculation 2 2 8" xfId="230" xr:uid="{00000000-0005-0000-0000-0000E0010000}"/>
    <cellStyle name="Calculation 2 2 8 2" xfId="531" xr:uid="{00000000-0005-0000-0000-0000E1010000}"/>
    <cellStyle name="Calculation 2 2 8 2 2" xfId="3701" xr:uid="{00000000-0005-0000-0000-0000E2010000}"/>
    <cellStyle name="Calculation 2 2 8 2 3" xfId="5159" xr:uid="{00000000-0005-0000-0000-0000E3010000}"/>
    <cellStyle name="Calculation 2 2 8 3" xfId="2853" xr:uid="{00000000-0005-0000-0000-0000E4010000}"/>
    <cellStyle name="Calculation 2 2 8 4" xfId="4311" xr:uid="{00000000-0005-0000-0000-0000E5010000}"/>
    <cellStyle name="Calculation 2 2 9" xfId="369" xr:uid="{00000000-0005-0000-0000-0000E6010000}"/>
    <cellStyle name="Calculation 2 2 9 2" xfId="1511" xr:uid="{00000000-0005-0000-0000-0000E7010000}"/>
    <cellStyle name="Calculation 2 2 9 2 2" xfId="2937" xr:uid="{00000000-0005-0000-0000-0000E8010000}"/>
    <cellStyle name="Calculation 2 2 9 2 3" xfId="4395" xr:uid="{00000000-0005-0000-0000-0000E9010000}"/>
    <cellStyle name="Calculation 2 2 9 3" xfId="2773" xr:uid="{00000000-0005-0000-0000-0000EA010000}"/>
    <cellStyle name="Calculation 2 2 9 4" xfId="4231" xr:uid="{00000000-0005-0000-0000-0000EB010000}"/>
    <cellStyle name="Calculation 2 20" xfId="2096" xr:uid="{00000000-0005-0000-0000-0000EC010000}"/>
    <cellStyle name="Calculation 2 21" xfId="5417" xr:uid="{37249A39-CAA1-4EA1-8ADE-442C5DA9F005}"/>
    <cellStyle name="Calculation 2 3" xfId="75" xr:uid="{00000000-0005-0000-0000-0000ED010000}"/>
    <cellStyle name="Calculation 2 3 2" xfId="99" xr:uid="{00000000-0005-0000-0000-0000EE010000}"/>
    <cellStyle name="Calculation 2 3 2 2" xfId="219" xr:uid="{00000000-0005-0000-0000-0000EF010000}"/>
    <cellStyle name="Calculation 2 3 2 2 2" xfId="357" xr:uid="{00000000-0005-0000-0000-0000F0010000}"/>
    <cellStyle name="Calculation 2 3 2 2 2 2" xfId="658" xr:uid="{00000000-0005-0000-0000-0000F1010000}"/>
    <cellStyle name="Calculation 2 3 2 2 3" xfId="520" xr:uid="{00000000-0005-0000-0000-0000F2010000}"/>
    <cellStyle name="Calculation 2 3 2 3" xfId="261" xr:uid="{00000000-0005-0000-0000-0000F3010000}"/>
    <cellStyle name="Calculation 2 3 2 3 2" xfId="562" xr:uid="{00000000-0005-0000-0000-0000F4010000}"/>
    <cellStyle name="Calculation 2 3 2 4" xfId="400" xr:uid="{00000000-0005-0000-0000-0000F5010000}"/>
    <cellStyle name="Calculation 2 3 3" xfId="124" xr:uid="{00000000-0005-0000-0000-0000F6010000}"/>
    <cellStyle name="Calculation 2 3 3 2" xfId="286" xr:uid="{00000000-0005-0000-0000-0000F7010000}"/>
    <cellStyle name="Calculation 2 3 3 2 2" xfId="587" xr:uid="{00000000-0005-0000-0000-0000F8010000}"/>
    <cellStyle name="Calculation 2 3 3 3" xfId="425" xr:uid="{00000000-0005-0000-0000-0000F9010000}"/>
    <cellStyle name="Calculation 2 3 4" xfId="147" xr:uid="{00000000-0005-0000-0000-0000FA010000}"/>
    <cellStyle name="Calculation 2 3 4 2" xfId="309" xr:uid="{00000000-0005-0000-0000-0000FB010000}"/>
    <cellStyle name="Calculation 2 3 4 2 2" xfId="610" xr:uid="{00000000-0005-0000-0000-0000FC010000}"/>
    <cellStyle name="Calculation 2 3 4 3" xfId="448" xr:uid="{00000000-0005-0000-0000-0000FD010000}"/>
    <cellStyle name="Calculation 2 3 5" xfId="171" xr:uid="{00000000-0005-0000-0000-0000FE010000}"/>
    <cellStyle name="Calculation 2 3 5 2" xfId="333" xr:uid="{00000000-0005-0000-0000-0000FF010000}"/>
    <cellStyle name="Calculation 2 3 5 2 2" xfId="634" xr:uid="{00000000-0005-0000-0000-000000020000}"/>
    <cellStyle name="Calculation 2 3 5 3" xfId="472" xr:uid="{00000000-0005-0000-0000-000001020000}"/>
    <cellStyle name="Calculation 2 3 6" xfId="195" xr:uid="{00000000-0005-0000-0000-000002020000}"/>
    <cellStyle name="Calculation 2 3 6 2" xfId="496" xr:uid="{00000000-0005-0000-0000-000003020000}"/>
    <cellStyle name="Calculation 2 3 7" xfId="237" xr:uid="{00000000-0005-0000-0000-000004020000}"/>
    <cellStyle name="Calculation 2 3 7 2" xfId="538" xr:uid="{00000000-0005-0000-0000-000005020000}"/>
    <cellStyle name="Calculation 2 3 8" xfId="376" xr:uid="{00000000-0005-0000-0000-000006020000}"/>
    <cellStyle name="Calculation 2 3 9" xfId="737" xr:uid="{00000000-0005-0000-0000-000007020000}"/>
    <cellStyle name="Calculation 2 4" xfId="81" xr:uid="{00000000-0005-0000-0000-000008020000}"/>
    <cellStyle name="Calculation 2 4 2" xfId="201" xr:uid="{00000000-0005-0000-0000-000009020000}"/>
    <cellStyle name="Calculation 2 4 2 2" xfId="345" xr:uid="{00000000-0005-0000-0000-00000A020000}"/>
    <cellStyle name="Calculation 2 4 2 2 2" xfId="646" xr:uid="{00000000-0005-0000-0000-00000B020000}"/>
    <cellStyle name="Calculation 2 4 2 3" xfId="502" xr:uid="{00000000-0005-0000-0000-00000C020000}"/>
    <cellStyle name="Calculation 2 4 3" xfId="243" xr:uid="{00000000-0005-0000-0000-00000D020000}"/>
    <cellStyle name="Calculation 2 4 3 2" xfId="544" xr:uid="{00000000-0005-0000-0000-00000E020000}"/>
    <cellStyle name="Calculation 2 4 4" xfId="382" xr:uid="{00000000-0005-0000-0000-00000F020000}"/>
    <cellStyle name="Calculation 2 4 5" xfId="967" xr:uid="{00000000-0005-0000-0000-000010020000}"/>
    <cellStyle name="Calculation 2 5" xfId="115" xr:uid="{00000000-0005-0000-0000-000011020000}"/>
    <cellStyle name="Calculation 2 5 2" xfId="277" xr:uid="{00000000-0005-0000-0000-000012020000}"/>
    <cellStyle name="Calculation 2 5 2 2" xfId="578" xr:uid="{00000000-0005-0000-0000-000013020000}"/>
    <cellStyle name="Calculation 2 5 2 3" xfId="1548" xr:uid="{00000000-0005-0000-0000-000014020000}"/>
    <cellStyle name="Calculation 2 5 2 4" xfId="2976" xr:uid="{00000000-0005-0000-0000-000015020000}"/>
    <cellStyle name="Calculation 2 5 2 5" xfId="4434" xr:uid="{00000000-0005-0000-0000-000016020000}"/>
    <cellStyle name="Calculation 2 5 3" xfId="416" xr:uid="{00000000-0005-0000-0000-000017020000}"/>
    <cellStyle name="Calculation 2 5 3 2" xfId="1852" xr:uid="{00000000-0005-0000-0000-000018020000}"/>
    <cellStyle name="Calculation 2 5 3 3" xfId="3307" xr:uid="{00000000-0005-0000-0000-000019020000}"/>
    <cellStyle name="Calculation 2 5 3 4" xfId="4765" xr:uid="{00000000-0005-0000-0000-00001A020000}"/>
    <cellStyle name="Calculation 2 5 4" xfId="1168" xr:uid="{00000000-0005-0000-0000-00001B020000}"/>
    <cellStyle name="Calculation 2 5 5" xfId="2560" xr:uid="{00000000-0005-0000-0000-00001C020000}"/>
    <cellStyle name="Calculation 2 5 6" xfId="4018" xr:uid="{00000000-0005-0000-0000-00001D020000}"/>
    <cellStyle name="Calculation 2 5 7" xfId="5601" xr:uid="{B48E10D5-96D5-4B3E-AFAC-B71D76F3B06D}"/>
    <cellStyle name="Calculation 2 6" xfId="131" xr:uid="{00000000-0005-0000-0000-00001E020000}"/>
    <cellStyle name="Calculation 2 6 2" xfId="293" xr:uid="{00000000-0005-0000-0000-00001F020000}"/>
    <cellStyle name="Calculation 2 6 2 2" xfId="594" xr:uid="{00000000-0005-0000-0000-000020020000}"/>
    <cellStyle name="Calculation 2 6 2 3" xfId="1561" xr:uid="{00000000-0005-0000-0000-000021020000}"/>
    <cellStyle name="Calculation 2 6 2 4" xfId="2991" xr:uid="{00000000-0005-0000-0000-000022020000}"/>
    <cellStyle name="Calculation 2 6 2 5" xfId="4449" xr:uid="{00000000-0005-0000-0000-000023020000}"/>
    <cellStyle name="Calculation 2 6 3" xfId="432" xr:uid="{00000000-0005-0000-0000-000024020000}"/>
    <cellStyle name="Calculation 2 6 3 2" xfId="1800" xr:uid="{00000000-0005-0000-0000-000025020000}"/>
    <cellStyle name="Calculation 2 6 3 3" xfId="3248" xr:uid="{00000000-0005-0000-0000-000026020000}"/>
    <cellStyle name="Calculation 2 6 3 4" xfId="4706" xr:uid="{00000000-0005-0000-0000-000027020000}"/>
    <cellStyle name="Calculation 2 6 4" xfId="1186" xr:uid="{00000000-0005-0000-0000-000028020000}"/>
    <cellStyle name="Calculation 2 6 5" xfId="2583" xr:uid="{00000000-0005-0000-0000-000029020000}"/>
    <cellStyle name="Calculation 2 6 6" xfId="4041" xr:uid="{00000000-0005-0000-0000-00002A020000}"/>
    <cellStyle name="Calculation 2 7" xfId="155" xr:uid="{00000000-0005-0000-0000-00002B020000}"/>
    <cellStyle name="Calculation 2 7 2" xfId="317" xr:uid="{00000000-0005-0000-0000-00002C020000}"/>
    <cellStyle name="Calculation 2 7 2 2" xfId="618" xr:uid="{00000000-0005-0000-0000-00002D020000}"/>
    <cellStyle name="Calculation 2 7 2 3" xfId="1645" xr:uid="{00000000-0005-0000-0000-00002E020000}"/>
    <cellStyle name="Calculation 2 7 2 4" xfId="3080" xr:uid="{00000000-0005-0000-0000-00002F020000}"/>
    <cellStyle name="Calculation 2 7 2 5" xfId="4538" xr:uid="{00000000-0005-0000-0000-000030020000}"/>
    <cellStyle name="Calculation 2 7 3" xfId="456" xr:uid="{00000000-0005-0000-0000-000031020000}"/>
    <cellStyle name="Calculation 2 7 3 2" xfId="1662" xr:uid="{00000000-0005-0000-0000-000032020000}"/>
    <cellStyle name="Calculation 2 7 3 3" xfId="3101" xr:uid="{00000000-0005-0000-0000-000033020000}"/>
    <cellStyle name="Calculation 2 7 3 4" xfId="4559" xr:uid="{00000000-0005-0000-0000-000034020000}"/>
    <cellStyle name="Calculation 2 7 4" xfId="1161" xr:uid="{00000000-0005-0000-0000-000035020000}"/>
    <cellStyle name="Calculation 2 7 5" xfId="2553" xr:uid="{00000000-0005-0000-0000-000036020000}"/>
    <cellStyle name="Calculation 2 7 6" xfId="4011" xr:uid="{00000000-0005-0000-0000-000037020000}"/>
    <cellStyle name="Calculation 2 8" xfId="179" xr:uid="{00000000-0005-0000-0000-000038020000}"/>
    <cellStyle name="Calculation 2 8 2" xfId="480" xr:uid="{00000000-0005-0000-0000-000039020000}"/>
    <cellStyle name="Calculation 2 8 2 2" xfId="1829" xr:uid="{00000000-0005-0000-0000-00003A020000}"/>
    <cellStyle name="Calculation 2 8 2 3" xfId="3278" xr:uid="{00000000-0005-0000-0000-00003B020000}"/>
    <cellStyle name="Calculation 2 8 2 4" xfId="4736" xr:uid="{00000000-0005-0000-0000-00003C020000}"/>
    <cellStyle name="Calculation 2 8 3" xfId="1193" xr:uid="{00000000-0005-0000-0000-00003D020000}"/>
    <cellStyle name="Calculation 2 8 4" xfId="2590" xr:uid="{00000000-0005-0000-0000-00003E020000}"/>
    <cellStyle name="Calculation 2 8 5" xfId="4048" xr:uid="{00000000-0005-0000-0000-00003F020000}"/>
    <cellStyle name="Calculation 2 9" xfId="221" xr:uid="{00000000-0005-0000-0000-000040020000}"/>
    <cellStyle name="Calculation 2 9 2" xfId="522" xr:uid="{00000000-0005-0000-0000-000041020000}"/>
    <cellStyle name="Calculation 2 9 2 2" xfId="1938" xr:uid="{00000000-0005-0000-0000-000042020000}"/>
    <cellStyle name="Calculation 2 9 2 3" xfId="3398" xr:uid="{00000000-0005-0000-0000-000043020000}"/>
    <cellStyle name="Calculation 2 9 2 4" xfId="4856" xr:uid="{00000000-0005-0000-0000-000044020000}"/>
    <cellStyle name="Calculation 2 9 3" xfId="1398" xr:uid="{00000000-0005-0000-0000-000045020000}"/>
    <cellStyle name="Calculation 2 9 4" xfId="2813" xr:uid="{00000000-0005-0000-0000-000046020000}"/>
    <cellStyle name="Calculation 2 9 5" xfId="4271" xr:uid="{00000000-0005-0000-0000-000047020000}"/>
    <cellStyle name="Calculation 20" xfId="2234" xr:uid="{00000000-0005-0000-0000-000048020000}"/>
    <cellStyle name="Calculation 20 2" xfId="3706" xr:uid="{00000000-0005-0000-0000-000049020000}"/>
    <cellStyle name="Calculation 20 3" xfId="5164" xr:uid="{00000000-0005-0000-0000-00004A020000}"/>
    <cellStyle name="Calculation 21" xfId="2421" xr:uid="{00000000-0005-0000-0000-00004B020000}"/>
    <cellStyle name="Calculation 21 2" xfId="3895" xr:uid="{00000000-0005-0000-0000-00004C020000}"/>
    <cellStyle name="Calculation 21 3" xfId="5353" xr:uid="{00000000-0005-0000-0000-00004D020000}"/>
    <cellStyle name="Calculation 22" xfId="1022" xr:uid="{00000000-0005-0000-0000-00004E020000}"/>
    <cellStyle name="Calculation 23" xfId="1648" xr:uid="{00000000-0005-0000-0000-00004F020000}"/>
    <cellStyle name="Calculation 24" xfId="5530" xr:uid="{5D6AC47C-1BAC-4909-A5F7-94DB70A8F476}"/>
    <cellStyle name="Calculation 3" xfId="968" xr:uid="{00000000-0005-0000-0000-000050020000}"/>
    <cellStyle name="Calculation 3 10" xfId="1905" xr:uid="{00000000-0005-0000-0000-000051020000}"/>
    <cellStyle name="Calculation 3 10 2" xfId="1387" xr:uid="{00000000-0005-0000-0000-000052020000}"/>
    <cellStyle name="Calculation 3 10 2 2" xfId="2800" xr:uid="{00000000-0005-0000-0000-000053020000}"/>
    <cellStyle name="Calculation 3 10 2 3" xfId="4258" xr:uid="{00000000-0005-0000-0000-000054020000}"/>
    <cellStyle name="Calculation 3 10 3" xfId="3363" xr:uid="{00000000-0005-0000-0000-000055020000}"/>
    <cellStyle name="Calculation 3 10 4" xfId="4821" xr:uid="{00000000-0005-0000-0000-000056020000}"/>
    <cellStyle name="Calculation 3 11" xfId="1673" xr:uid="{00000000-0005-0000-0000-000057020000}"/>
    <cellStyle name="Calculation 3 11 2" xfId="2216" xr:uid="{00000000-0005-0000-0000-000058020000}"/>
    <cellStyle name="Calculation 3 11 2 2" xfId="3686" xr:uid="{00000000-0005-0000-0000-000059020000}"/>
    <cellStyle name="Calculation 3 11 2 3" xfId="5144" xr:uid="{00000000-0005-0000-0000-00005A020000}"/>
    <cellStyle name="Calculation 3 11 3" xfId="3115" xr:uid="{00000000-0005-0000-0000-00005B020000}"/>
    <cellStyle name="Calculation 3 11 4" xfId="4573" xr:uid="{00000000-0005-0000-0000-00005C020000}"/>
    <cellStyle name="Calculation 3 12" xfId="1997" xr:uid="{00000000-0005-0000-0000-00005D020000}"/>
    <cellStyle name="Calculation 3 12 2" xfId="3458" xr:uid="{00000000-0005-0000-0000-00005E020000}"/>
    <cellStyle name="Calculation 3 12 3" xfId="4916" xr:uid="{00000000-0005-0000-0000-00005F020000}"/>
    <cellStyle name="Calculation 3 13" xfId="2027" xr:uid="{00000000-0005-0000-0000-000060020000}"/>
    <cellStyle name="Calculation 3 13 2" xfId="3490" xr:uid="{00000000-0005-0000-0000-000061020000}"/>
    <cellStyle name="Calculation 3 13 3" xfId="4948" xr:uid="{00000000-0005-0000-0000-000062020000}"/>
    <cellStyle name="Calculation 3 14" xfId="2423" xr:uid="{00000000-0005-0000-0000-000063020000}"/>
    <cellStyle name="Calculation 3 14 2" xfId="3897" xr:uid="{00000000-0005-0000-0000-000064020000}"/>
    <cellStyle name="Calculation 3 14 3" xfId="5355" xr:uid="{00000000-0005-0000-0000-000065020000}"/>
    <cellStyle name="Calculation 3 15" xfId="1007" xr:uid="{00000000-0005-0000-0000-000066020000}"/>
    <cellStyle name="Calculation 3 16" xfId="1192" xr:uid="{00000000-0005-0000-0000-000067020000}"/>
    <cellStyle name="Calculation 3 17" xfId="5419" xr:uid="{7766FD76-719A-47B3-AE24-E1FE60E9E19D}"/>
    <cellStyle name="Calculation 3 2" xfId="1169" xr:uid="{00000000-0005-0000-0000-000068020000}"/>
    <cellStyle name="Calculation 3 2 2" xfId="1550" xr:uid="{00000000-0005-0000-0000-000069020000}"/>
    <cellStyle name="Calculation 3 2 2 2" xfId="2978" xr:uid="{00000000-0005-0000-0000-00006A020000}"/>
    <cellStyle name="Calculation 3 2 2 3" xfId="4436" xr:uid="{00000000-0005-0000-0000-00006B020000}"/>
    <cellStyle name="Calculation 3 2 3" xfId="1943" xr:uid="{00000000-0005-0000-0000-00006C020000}"/>
    <cellStyle name="Calculation 3 2 3 2" xfId="3403" xr:uid="{00000000-0005-0000-0000-00006D020000}"/>
    <cellStyle name="Calculation 3 2 3 3" xfId="4861" xr:uid="{00000000-0005-0000-0000-00006E020000}"/>
    <cellStyle name="Calculation 3 2 4" xfId="2562" xr:uid="{00000000-0005-0000-0000-00006F020000}"/>
    <cellStyle name="Calculation 3 2 5" xfId="4020" xr:uid="{00000000-0005-0000-0000-000070020000}"/>
    <cellStyle name="Calculation 3 2 6" xfId="5615" xr:uid="{44954B40-8A70-4999-ADE7-55669460DBC9}"/>
    <cellStyle name="Calculation 3 3" xfId="1184" xr:uid="{00000000-0005-0000-0000-000071020000}"/>
    <cellStyle name="Calculation 3 3 2" xfId="1559" xr:uid="{00000000-0005-0000-0000-000072020000}"/>
    <cellStyle name="Calculation 3 3 2 2" xfId="2989" xr:uid="{00000000-0005-0000-0000-000073020000}"/>
    <cellStyle name="Calculation 3 3 2 3" xfId="4447" xr:uid="{00000000-0005-0000-0000-000074020000}"/>
    <cellStyle name="Calculation 3 3 3" xfId="1844" xr:uid="{00000000-0005-0000-0000-000075020000}"/>
    <cellStyle name="Calculation 3 3 3 2" xfId="3299" xr:uid="{00000000-0005-0000-0000-000076020000}"/>
    <cellStyle name="Calculation 3 3 3 3" xfId="4757" xr:uid="{00000000-0005-0000-0000-000077020000}"/>
    <cellStyle name="Calculation 3 3 4" xfId="2581" xr:uid="{00000000-0005-0000-0000-000078020000}"/>
    <cellStyle name="Calculation 3 3 5" xfId="4039" xr:uid="{00000000-0005-0000-0000-000079020000}"/>
    <cellStyle name="Calculation 3 4" xfId="1163" xr:uid="{00000000-0005-0000-0000-00007A020000}"/>
    <cellStyle name="Calculation 3 4 2" xfId="1334" xr:uid="{00000000-0005-0000-0000-00007B020000}"/>
    <cellStyle name="Calculation 3 4 2 2" xfId="2741" xr:uid="{00000000-0005-0000-0000-00007C020000}"/>
    <cellStyle name="Calculation 3 4 2 3" xfId="4199" xr:uid="{00000000-0005-0000-0000-00007D020000}"/>
    <cellStyle name="Calculation 3 4 3" xfId="1931" xr:uid="{00000000-0005-0000-0000-00007E020000}"/>
    <cellStyle name="Calculation 3 4 3 2" xfId="3391" xr:uid="{00000000-0005-0000-0000-00007F020000}"/>
    <cellStyle name="Calculation 3 4 3 3" xfId="4849" xr:uid="{00000000-0005-0000-0000-000080020000}"/>
    <cellStyle name="Calculation 3 4 4" xfId="2555" xr:uid="{00000000-0005-0000-0000-000081020000}"/>
    <cellStyle name="Calculation 3 4 5" xfId="4013" xr:uid="{00000000-0005-0000-0000-000082020000}"/>
    <cellStyle name="Calculation 3 5" xfId="1191" xr:uid="{00000000-0005-0000-0000-000083020000}"/>
    <cellStyle name="Calculation 3 5 2" xfId="1950" xr:uid="{00000000-0005-0000-0000-000084020000}"/>
    <cellStyle name="Calculation 3 5 2 2" xfId="3410" xr:uid="{00000000-0005-0000-0000-000085020000}"/>
    <cellStyle name="Calculation 3 5 2 3" xfId="4868" xr:uid="{00000000-0005-0000-0000-000086020000}"/>
    <cellStyle name="Calculation 3 5 3" xfId="2588" xr:uid="{00000000-0005-0000-0000-000087020000}"/>
    <cellStyle name="Calculation 3 5 4" xfId="4046" xr:uid="{00000000-0005-0000-0000-000088020000}"/>
    <cellStyle name="Calculation 3 6" xfId="1702" xr:uid="{00000000-0005-0000-0000-000089020000}"/>
    <cellStyle name="Calculation 3 6 2" xfId="2236" xr:uid="{00000000-0005-0000-0000-00008A020000}"/>
    <cellStyle name="Calculation 3 6 2 2" xfId="3708" xr:uid="{00000000-0005-0000-0000-00008B020000}"/>
    <cellStyle name="Calculation 3 6 2 3" xfId="5166" xr:uid="{00000000-0005-0000-0000-00008C020000}"/>
    <cellStyle name="Calculation 3 6 3" xfId="3147" xr:uid="{00000000-0005-0000-0000-00008D020000}"/>
    <cellStyle name="Calculation 3 6 4" xfId="4605" xr:uid="{00000000-0005-0000-0000-00008E020000}"/>
    <cellStyle name="Calculation 3 7" xfId="1526" xr:uid="{00000000-0005-0000-0000-00008F020000}"/>
    <cellStyle name="Calculation 3 7 2" xfId="1407" xr:uid="{00000000-0005-0000-0000-000090020000}"/>
    <cellStyle name="Calculation 3 7 2 2" xfId="2823" xr:uid="{00000000-0005-0000-0000-000091020000}"/>
    <cellStyle name="Calculation 3 7 2 3" xfId="4281" xr:uid="{00000000-0005-0000-0000-000092020000}"/>
    <cellStyle name="Calculation 3 7 3" xfId="2952" xr:uid="{00000000-0005-0000-0000-000093020000}"/>
    <cellStyle name="Calculation 3 7 4" xfId="4410" xr:uid="{00000000-0005-0000-0000-000094020000}"/>
    <cellStyle name="Calculation 3 8" xfId="1741" xr:uid="{00000000-0005-0000-0000-000095020000}"/>
    <cellStyle name="Calculation 3 8 2" xfId="1808" xr:uid="{00000000-0005-0000-0000-000096020000}"/>
    <cellStyle name="Calculation 3 8 2 2" xfId="3256" xr:uid="{00000000-0005-0000-0000-000097020000}"/>
    <cellStyle name="Calculation 3 8 2 3" xfId="4714" xr:uid="{00000000-0005-0000-0000-000098020000}"/>
    <cellStyle name="Calculation 3 8 3" xfId="3188" xr:uid="{00000000-0005-0000-0000-000099020000}"/>
    <cellStyle name="Calculation 3 8 4" xfId="4646" xr:uid="{00000000-0005-0000-0000-00009A020000}"/>
    <cellStyle name="Calculation 3 9" xfId="1756" xr:uid="{00000000-0005-0000-0000-00009B020000}"/>
    <cellStyle name="Calculation 3 9 2" xfId="1409" xr:uid="{00000000-0005-0000-0000-00009C020000}"/>
    <cellStyle name="Calculation 3 9 2 2" xfId="2825" xr:uid="{00000000-0005-0000-0000-00009D020000}"/>
    <cellStyle name="Calculation 3 9 2 3" xfId="4283" xr:uid="{00000000-0005-0000-0000-00009E020000}"/>
    <cellStyle name="Calculation 3 9 3" xfId="3204" xr:uid="{00000000-0005-0000-0000-00009F020000}"/>
    <cellStyle name="Calculation 3 9 4" xfId="4662" xr:uid="{00000000-0005-0000-0000-0000A0020000}"/>
    <cellStyle name="Calculation 4" xfId="1086" xr:uid="{00000000-0005-0000-0000-0000A1020000}"/>
    <cellStyle name="Calculation 4 10" xfId="2171" xr:uid="{00000000-0005-0000-0000-0000A2020000}"/>
    <cellStyle name="Calculation 4 10 2" xfId="1527" xr:uid="{00000000-0005-0000-0000-0000A3020000}"/>
    <cellStyle name="Calculation 4 10 2 2" xfId="2953" xr:uid="{00000000-0005-0000-0000-0000A4020000}"/>
    <cellStyle name="Calculation 4 10 2 3" xfId="4411" xr:uid="{00000000-0005-0000-0000-0000A5020000}"/>
    <cellStyle name="Calculation 4 10 3" xfId="3639" xr:uid="{00000000-0005-0000-0000-0000A6020000}"/>
    <cellStyle name="Calculation 4 10 4" xfId="5097" xr:uid="{00000000-0005-0000-0000-0000A7020000}"/>
    <cellStyle name="Calculation 4 11" xfId="2255" xr:uid="{00000000-0005-0000-0000-0000A8020000}"/>
    <cellStyle name="Calculation 4 11 2" xfId="2364" xr:uid="{00000000-0005-0000-0000-0000A9020000}"/>
    <cellStyle name="Calculation 4 11 2 2" xfId="3838" xr:uid="{00000000-0005-0000-0000-0000AA020000}"/>
    <cellStyle name="Calculation 4 11 2 3" xfId="5296" xr:uid="{00000000-0005-0000-0000-0000AB020000}"/>
    <cellStyle name="Calculation 4 11 3" xfId="3729" xr:uid="{00000000-0005-0000-0000-0000AC020000}"/>
    <cellStyle name="Calculation 4 11 4" xfId="5187" xr:uid="{00000000-0005-0000-0000-0000AD020000}"/>
    <cellStyle name="Calculation 4 12" xfId="2313" xr:uid="{00000000-0005-0000-0000-0000AE020000}"/>
    <cellStyle name="Calculation 4 12 2" xfId="3787" xr:uid="{00000000-0005-0000-0000-0000AF020000}"/>
    <cellStyle name="Calculation 4 12 3" xfId="5245" xr:uid="{00000000-0005-0000-0000-0000B0020000}"/>
    <cellStyle name="Calculation 4 13" xfId="2394" xr:uid="{00000000-0005-0000-0000-0000B1020000}"/>
    <cellStyle name="Calculation 4 13 2" xfId="3868" xr:uid="{00000000-0005-0000-0000-0000B2020000}"/>
    <cellStyle name="Calculation 4 13 3" xfId="5326" xr:uid="{00000000-0005-0000-0000-0000B3020000}"/>
    <cellStyle name="Calculation 4 14" xfId="2449" xr:uid="{00000000-0005-0000-0000-0000B4020000}"/>
    <cellStyle name="Calculation 4 14 2" xfId="3923" xr:uid="{00000000-0005-0000-0000-0000B5020000}"/>
    <cellStyle name="Calculation 4 14 3" xfId="5381" xr:uid="{00000000-0005-0000-0000-0000B6020000}"/>
    <cellStyle name="Calculation 4 15" xfId="2493" xr:uid="{00000000-0005-0000-0000-0000B7020000}"/>
    <cellStyle name="Calculation 4 16" xfId="3951" xr:uid="{00000000-0005-0000-0000-0000B8020000}"/>
    <cellStyle name="Calculation 4 17" xfId="5451" xr:uid="{422C0BD8-8806-4721-A124-39E1B724E068}"/>
    <cellStyle name="Calculation 4 2" xfId="1218" xr:uid="{00000000-0005-0000-0000-0000B9020000}"/>
    <cellStyle name="Calculation 4 2 2" xfId="1578" xr:uid="{00000000-0005-0000-0000-0000BA020000}"/>
    <cellStyle name="Calculation 4 2 2 2" xfId="3012" xr:uid="{00000000-0005-0000-0000-0000BB020000}"/>
    <cellStyle name="Calculation 4 2 2 3" xfId="4470" xr:uid="{00000000-0005-0000-0000-0000BC020000}"/>
    <cellStyle name="Calculation 4 2 3" xfId="1847" xr:uid="{00000000-0005-0000-0000-0000BD020000}"/>
    <cellStyle name="Calculation 4 2 3 2" xfId="3302" xr:uid="{00000000-0005-0000-0000-0000BE020000}"/>
    <cellStyle name="Calculation 4 2 3 3" xfId="4760" xr:uid="{00000000-0005-0000-0000-0000BF020000}"/>
    <cellStyle name="Calculation 4 2 4" xfId="2622" xr:uid="{00000000-0005-0000-0000-0000C0020000}"/>
    <cellStyle name="Calculation 4 2 5" xfId="4080" xr:uid="{00000000-0005-0000-0000-0000C1020000}"/>
    <cellStyle name="Calculation 4 2 6" xfId="5621" xr:uid="{5DB36348-C20B-4DDE-A60D-702BD803830F}"/>
    <cellStyle name="Calculation 4 3" xfId="1248" xr:uid="{00000000-0005-0000-0000-0000C2020000}"/>
    <cellStyle name="Calculation 4 3 2" xfId="1606" xr:uid="{00000000-0005-0000-0000-0000C3020000}"/>
    <cellStyle name="Calculation 4 3 2 2" xfId="3040" xr:uid="{00000000-0005-0000-0000-0000C4020000}"/>
    <cellStyle name="Calculation 4 3 2 3" xfId="4498" xr:uid="{00000000-0005-0000-0000-0000C5020000}"/>
    <cellStyle name="Calculation 4 3 3" xfId="2298" xr:uid="{00000000-0005-0000-0000-0000C6020000}"/>
    <cellStyle name="Calculation 4 3 3 2" xfId="3772" xr:uid="{00000000-0005-0000-0000-0000C7020000}"/>
    <cellStyle name="Calculation 4 3 3 3" xfId="5230" xr:uid="{00000000-0005-0000-0000-0000C8020000}"/>
    <cellStyle name="Calculation 4 3 4" xfId="2654" xr:uid="{00000000-0005-0000-0000-0000C9020000}"/>
    <cellStyle name="Calculation 4 3 5" xfId="4112" xr:uid="{00000000-0005-0000-0000-0000CA020000}"/>
    <cellStyle name="Calculation 4 4" xfId="1278" xr:uid="{00000000-0005-0000-0000-0000CB020000}"/>
    <cellStyle name="Calculation 4 4 2" xfId="1770" xr:uid="{00000000-0005-0000-0000-0000CC020000}"/>
    <cellStyle name="Calculation 4 4 2 2" xfId="3218" xr:uid="{00000000-0005-0000-0000-0000CD020000}"/>
    <cellStyle name="Calculation 4 4 2 3" xfId="4676" xr:uid="{00000000-0005-0000-0000-0000CE020000}"/>
    <cellStyle name="Calculation 4 4 3" xfId="1947" xr:uid="{00000000-0005-0000-0000-0000CF020000}"/>
    <cellStyle name="Calculation 4 4 3 2" xfId="3407" xr:uid="{00000000-0005-0000-0000-0000D0020000}"/>
    <cellStyle name="Calculation 4 4 3 3" xfId="4865" xr:uid="{00000000-0005-0000-0000-0000D1020000}"/>
    <cellStyle name="Calculation 4 4 4" xfId="2685" xr:uid="{00000000-0005-0000-0000-0000D2020000}"/>
    <cellStyle name="Calculation 4 4 5" xfId="4143" xr:uid="{00000000-0005-0000-0000-0000D3020000}"/>
    <cellStyle name="Calculation 4 5" xfId="1306" xr:uid="{00000000-0005-0000-0000-0000D4020000}"/>
    <cellStyle name="Calculation 4 5 2" xfId="2085" xr:uid="{00000000-0005-0000-0000-0000D5020000}"/>
    <cellStyle name="Calculation 4 5 2 2" xfId="3550" xr:uid="{00000000-0005-0000-0000-0000D6020000}"/>
    <cellStyle name="Calculation 4 5 2 3" xfId="5008" xr:uid="{00000000-0005-0000-0000-0000D7020000}"/>
    <cellStyle name="Calculation 4 5 3" xfId="2713" xr:uid="{00000000-0005-0000-0000-0000D8020000}"/>
    <cellStyle name="Calculation 4 5 4" xfId="4171" xr:uid="{00000000-0005-0000-0000-0000D9020000}"/>
    <cellStyle name="Calculation 4 6" xfId="1878" xr:uid="{00000000-0005-0000-0000-0000DA020000}"/>
    <cellStyle name="Calculation 4 6 2" xfId="1798" xr:uid="{00000000-0005-0000-0000-0000DB020000}"/>
    <cellStyle name="Calculation 4 6 2 2" xfId="3246" xr:uid="{00000000-0005-0000-0000-0000DC020000}"/>
    <cellStyle name="Calculation 4 6 2 3" xfId="4704" xr:uid="{00000000-0005-0000-0000-0000DD020000}"/>
    <cellStyle name="Calculation 4 6 3" xfId="3336" xr:uid="{00000000-0005-0000-0000-0000DE020000}"/>
    <cellStyle name="Calculation 4 6 4" xfId="4794" xr:uid="{00000000-0005-0000-0000-0000DF020000}"/>
    <cellStyle name="Calculation 4 7" xfId="1959" xr:uid="{00000000-0005-0000-0000-0000E0020000}"/>
    <cellStyle name="Calculation 4 7 2" xfId="1658" xr:uid="{00000000-0005-0000-0000-0000E1020000}"/>
    <cellStyle name="Calculation 4 7 2 2" xfId="3095" xr:uid="{00000000-0005-0000-0000-0000E2020000}"/>
    <cellStyle name="Calculation 4 7 2 3" xfId="4553" xr:uid="{00000000-0005-0000-0000-0000E3020000}"/>
    <cellStyle name="Calculation 4 7 3" xfId="3419" xr:uid="{00000000-0005-0000-0000-0000E4020000}"/>
    <cellStyle name="Calculation 4 7 4" xfId="4877" xr:uid="{00000000-0005-0000-0000-0000E5020000}"/>
    <cellStyle name="Calculation 4 8" xfId="2035" xr:uid="{00000000-0005-0000-0000-0000E6020000}"/>
    <cellStyle name="Calculation 4 8 2" xfId="1402" xr:uid="{00000000-0005-0000-0000-0000E7020000}"/>
    <cellStyle name="Calculation 4 8 2 2" xfId="2817" xr:uid="{00000000-0005-0000-0000-0000E8020000}"/>
    <cellStyle name="Calculation 4 8 2 3" xfId="4275" xr:uid="{00000000-0005-0000-0000-0000E9020000}"/>
    <cellStyle name="Calculation 4 8 3" xfId="3498" xr:uid="{00000000-0005-0000-0000-0000EA020000}"/>
    <cellStyle name="Calculation 4 8 4" xfId="4956" xr:uid="{00000000-0005-0000-0000-0000EB020000}"/>
    <cellStyle name="Calculation 4 9" xfId="2108" xr:uid="{00000000-0005-0000-0000-0000EC020000}"/>
    <cellStyle name="Calculation 4 9 2" xfId="2063" xr:uid="{00000000-0005-0000-0000-0000ED020000}"/>
    <cellStyle name="Calculation 4 9 2 2" xfId="3526" xr:uid="{00000000-0005-0000-0000-0000EE020000}"/>
    <cellStyle name="Calculation 4 9 2 3" xfId="4984" xr:uid="{00000000-0005-0000-0000-0000EF020000}"/>
    <cellStyle name="Calculation 4 9 3" xfId="3574" xr:uid="{00000000-0005-0000-0000-0000F0020000}"/>
    <cellStyle name="Calculation 4 9 4" xfId="5032" xr:uid="{00000000-0005-0000-0000-0000F1020000}"/>
    <cellStyle name="Calculation 5" xfId="1095" xr:uid="{00000000-0005-0000-0000-0000F2020000}"/>
    <cellStyle name="Calculation 5 10" xfId="2177" xr:uid="{00000000-0005-0000-0000-0000F3020000}"/>
    <cellStyle name="Calculation 5 10 2" xfId="2341" xr:uid="{00000000-0005-0000-0000-0000F4020000}"/>
    <cellStyle name="Calculation 5 10 2 2" xfId="3815" xr:uid="{00000000-0005-0000-0000-0000F5020000}"/>
    <cellStyle name="Calculation 5 10 2 3" xfId="5273" xr:uid="{00000000-0005-0000-0000-0000F6020000}"/>
    <cellStyle name="Calculation 5 10 3" xfId="3645" xr:uid="{00000000-0005-0000-0000-0000F7020000}"/>
    <cellStyle name="Calculation 5 10 4" xfId="5103" xr:uid="{00000000-0005-0000-0000-0000F8020000}"/>
    <cellStyle name="Calculation 5 11" xfId="2261" xr:uid="{00000000-0005-0000-0000-0000F9020000}"/>
    <cellStyle name="Calculation 5 11 2" xfId="2370" xr:uid="{00000000-0005-0000-0000-0000FA020000}"/>
    <cellStyle name="Calculation 5 11 2 2" xfId="3844" xr:uid="{00000000-0005-0000-0000-0000FB020000}"/>
    <cellStyle name="Calculation 5 11 2 3" xfId="5302" xr:uid="{00000000-0005-0000-0000-0000FC020000}"/>
    <cellStyle name="Calculation 5 11 3" xfId="3735" xr:uid="{00000000-0005-0000-0000-0000FD020000}"/>
    <cellStyle name="Calculation 5 11 4" xfId="5193" xr:uid="{00000000-0005-0000-0000-0000FE020000}"/>
    <cellStyle name="Calculation 5 12" xfId="2319" xr:uid="{00000000-0005-0000-0000-0000FF020000}"/>
    <cellStyle name="Calculation 5 12 2" xfId="3793" xr:uid="{00000000-0005-0000-0000-000000030000}"/>
    <cellStyle name="Calculation 5 12 3" xfId="5251" xr:uid="{00000000-0005-0000-0000-000001030000}"/>
    <cellStyle name="Calculation 5 13" xfId="2400" xr:uid="{00000000-0005-0000-0000-000002030000}"/>
    <cellStyle name="Calculation 5 13 2" xfId="3874" xr:uid="{00000000-0005-0000-0000-000003030000}"/>
    <cellStyle name="Calculation 5 13 3" xfId="5332" xr:uid="{00000000-0005-0000-0000-000004030000}"/>
    <cellStyle name="Calculation 5 14" xfId="2455" xr:uid="{00000000-0005-0000-0000-000005030000}"/>
    <cellStyle name="Calculation 5 14 2" xfId="3929" xr:uid="{00000000-0005-0000-0000-000006030000}"/>
    <cellStyle name="Calculation 5 14 3" xfId="5387" xr:uid="{00000000-0005-0000-0000-000007030000}"/>
    <cellStyle name="Calculation 5 15" xfId="2499" xr:uid="{00000000-0005-0000-0000-000008030000}"/>
    <cellStyle name="Calculation 5 16" xfId="3957" xr:uid="{00000000-0005-0000-0000-000009030000}"/>
    <cellStyle name="Calculation 5 17" xfId="5458" xr:uid="{317201B1-FF38-467F-90BB-D34AC4ED8D38}"/>
    <cellStyle name="Calculation 5 2" xfId="1224" xr:uid="{00000000-0005-0000-0000-00000A030000}"/>
    <cellStyle name="Calculation 5 2 2" xfId="1584" xr:uid="{00000000-0005-0000-0000-00000B030000}"/>
    <cellStyle name="Calculation 5 2 2 2" xfId="3018" xr:uid="{00000000-0005-0000-0000-00000C030000}"/>
    <cellStyle name="Calculation 5 2 2 3" xfId="4476" xr:uid="{00000000-0005-0000-0000-00000D030000}"/>
    <cellStyle name="Calculation 5 2 3" xfId="2144" xr:uid="{00000000-0005-0000-0000-00000E030000}"/>
    <cellStyle name="Calculation 5 2 3 2" xfId="3610" xr:uid="{00000000-0005-0000-0000-00000F030000}"/>
    <cellStyle name="Calculation 5 2 3 3" xfId="5068" xr:uid="{00000000-0005-0000-0000-000010030000}"/>
    <cellStyle name="Calculation 5 2 4" xfId="2628" xr:uid="{00000000-0005-0000-0000-000011030000}"/>
    <cellStyle name="Calculation 5 2 5" xfId="4086" xr:uid="{00000000-0005-0000-0000-000012030000}"/>
    <cellStyle name="Calculation 5 2 6" xfId="5634" xr:uid="{3221B6E2-C7A7-428D-A516-E6D21272D3A0}"/>
    <cellStyle name="Calculation 5 3" xfId="1254" xr:uid="{00000000-0005-0000-0000-000013030000}"/>
    <cellStyle name="Calculation 5 3 2" xfId="1612" xr:uid="{00000000-0005-0000-0000-000014030000}"/>
    <cellStyle name="Calculation 5 3 2 2" xfId="3046" xr:uid="{00000000-0005-0000-0000-000015030000}"/>
    <cellStyle name="Calculation 5 3 2 3" xfId="4504" xr:uid="{00000000-0005-0000-0000-000016030000}"/>
    <cellStyle name="Calculation 5 3 3" xfId="2069" xr:uid="{00000000-0005-0000-0000-000017030000}"/>
    <cellStyle name="Calculation 5 3 3 2" xfId="3532" xr:uid="{00000000-0005-0000-0000-000018030000}"/>
    <cellStyle name="Calculation 5 3 3 3" xfId="4990" xr:uid="{00000000-0005-0000-0000-000019030000}"/>
    <cellStyle name="Calculation 5 3 4" xfId="2660" xr:uid="{00000000-0005-0000-0000-00001A030000}"/>
    <cellStyle name="Calculation 5 3 5" xfId="4118" xr:uid="{00000000-0005-0000-0000-00001B030000}"/>
    <cellStyle name="Calculation 5 4" xfId="1284" xr:uid="{00000000-0005-0000-0000-00001C030000}"/>
    <cellStyle name="Calculation 5 4 2" xfId="1776" xr:uid="{00000000-0005-0000-0000-00001D030000}"/>
    <cellStyle name="Calculation 5 4 2 2" xfId="3224" xr:uid="{00000000-0005-0000-0000-00001E030000}"/>
    <cellStyle name="Calculation 5 4 2 3" xfId="4682" xr:uid="{00000000-0005-0000-0000-00001F030000}"/>
    <cellStyle name="Calculation 5 4 3" xfId="1474" xr:uid="{00000000-0005-0000-0000-000020030000}"/>
    <cellStyle name="Calculation 5 4 3 2" xfId="2901" xr:uid="{00000000-0005-0000-0000-000021030000}"/>
    <cellStyle name="Calculation 5 4 3 3" xfId="4359" xr:uid="{00000000-0005-0000-0000-000022030000}"/>
    <cellStyle name="Calculation 5 4 4" xfId="2691" xr:uid="{00000000-0005-0000-0000-000023030000}"/>
    <cellStyle name="Calculation 5 4 5" xfId="4149" xr:uid="{00000000-0005-0000-0000-000024030000}"/>
    <cellStyle name="Calculation 5 5" xfId="1312" xr:uid="{00000000-0005-0000-0000-000025030000}"/>
    <cellStyle name="Calculation 5 5 2" xfId="1941" xr:uid="{00000000-0005-0000-0000-000026030000}"/>
    <cellStyle name="Calculation 5 5 2 2" xfId="3401" xr:uid="{00000000-0005-0000-0000-000027030000}"/>
    <cellStyle name="Calculation 5 5 2 3" xfId="4859" xr:uid="{00000000-0005-0000-0000-000028030000}"/>
    <cellStyle name="Calculation 5 5 3" xfId="2719" xr:uid="{00000000-0005-0000-0000-000029030000}"/>
    <cellStyle name="Calculation 5 5 4" xfId="4177" xr:uid="{00000000-0005-0000-0000-00002A030000}"/>
    <cellStyle name="Calculation 5 6" xfId="1884" xr:uid="{00000000-0005-0000-0000-00002B030000}"/>
    <cellStyle name="Calculation 5 6 2" xfId="1930" xr:uid="{00000000-0005-0000-0000-00002C030000}"/>
    <cellStyle name="Calculation 5 6 2 2" xfId="3390" xr:uid="{00000000-0005-0000-0000-00002D030000}"/>
    <cellStyle name="Calculation 5 6 2 3" xfId="4848" xr:uid="{00000000-0005-0000-0000-00002E030000}"/>
    <cellStyle name="Calculation 5 6 3" xfId="3342" xr:uid="{00000000-0005-0000-0000-00002F030000}"/>
    <cellStyle name="Calculation 5 6 4" xfId="4800" xr:uid="{00000000-0005-0000-0000-000030030000}"/>
    <cellStyle name="Calculation 5 7" xfId="1965" xr:uid="{00000000-0005-0000-0000-000031030000}"/>
    <cellStyle name="Calculation 5 7 2" xfId="1871" xr:uid="{00000000-0005-0000-0000-000032030000}"/>
    <cellStyle name="Calculation 5 7 2 2" xfId="3328" xr:uid="{00000000-0005-0000-0000-000033030000}"/>
    <cellStyle name="Calculation 5 7 2 3" xfId="4786" xr:uid="{00000000-0005-0000-0000-000034030000}"/>
    <cellStyle name="Calculation 5 7 3" xfId="3425" xr:uid="{00000000-0005-0000-0000-000035030000}"/>
    <cellStyle name="Calculation 5 7 4" xfId="4883" xr:uid="{00000000-0005-0000-0000-000036030000}"/>
    <cellStyle name="Calculation 5 8" xfId="2041" xr:uid="{00000000-0005-0000-0000-000037030000}"/>
    <cellStyle name="Calculation 5 8 2" xfId="2239" xr:uid="{00000000-0005-0000-0000-000038030000}"/>
    <cellStyle name="Calculation 5 8 2 2" xfId="3712" xr:uid="{00000000-0005-0000-0000-000039030000}"/>
    <cellStyle name="Calculation 5 8 2 3" xfId="5170" xr:uid="{00000000-0005-0000-0000-00003A030000}"/>
    <cellStyle name="Calculation 5 8 3" xfId="3504" xr:uid="{00000000-0005-0000-0000-00003B030000}"/>
    <cellStyle name="Calculation 5 8 4" xfId="4962" xr:uid="{00000000-0005-0000-0000-00003C030000}"/>
    <cellStyle name="Calculation 5 9" xfId="2114" xr:uid="{00000000-0005-0000-0000-00003D030000}"/>
    <cellStyle name="Calculation 5 9 2" xfId="2095" xr:uid="{00000000-0005-0000-0000-00003E030000}"/>
    <cellStyle name="Calculation 5 9 2 2" xfId="3561" xr:uid="{00000000-0005-0000-0000-00003F030000}"/>
    <cellStyle name="Calculation 5 9 2 3" xfId="5019" xr:uid="{00000000-0005-0000-0000-000040030000}"/>
    <cellStyle name="Calculation 5 9 3" xfId="3580" xr:uid="{00000000-0005-0000-0000-000041030000}"/>
    <cellStyle name="Calculation 5 9 4" xfId="5038" xr:uid="{00000000-0005-0000-0000-000042030000}"/>
    <cellStyle name="Calculation 6" xfId="1107" xr:uid="{00000000-0005-0000-0000-000043030000}"/>
    <cellStyle name="Calculation 6 10" xfId="2188" xr:uid="{00000000-0005-0000-0000-000044030000}"/>
    <cellStyle name="Calculation 6 10 2" xfId="2352" xr:uid="{00000000-0005-0000-0000-000045030000}"/>
    <cellStyle name="Calculation 6 10 2 2" xfId="3826" xr:uid="{00000000-0005-0000-0000-000046030000}"/>
    <cellStyle name="Calculation 6 10 2 3" xfId="5284" xr:uid="{00000000-0005-0000-0000-000047030000}"/>
    <cellStyle name="Calculation 6 10 3" xfId="3656" xr:uid="{00000000-0005-0000-0000-000048030000}"/>
    <cellStyle name="Calculation 6 10 4" xfId="5114" xr:uid="{00000000-0005-0000-0000-000049030000}"/>
    <cellStyle name="Calculation 6 11" xfId="2272" xr:uid="{00000000-0005-0000-0000-00004A030000}"/>
    <cellStyle name="Calculation 6 11 2" xfId="2381" xr:uid="{00000000-0005-0000-0000-00004B030000}"/>
    <cellStyle name="Calculation 6 11 2 2" xfId="3855" xr:uid="{00000000-0005-0000-0000-00004C030000}"/>
    <cellStyle name="Calculation 6 11 2 3" xfId="5313" xr:uid="{00000000-0005-0000-0000-00004D030000}"/>
    <cellStyle name="Calculation 6 11 3" xfId="3746" xr:uid="{00000000-0005-0000-0000-00004E030000}"/>
    <cellStyle name="Calculation 6 11 4" xfId="5204" xr:uid="{00000000-0005-0000-0000-00004F030000}"/>
    <cellStyle name="Calculation 6 12" xfId="2330" xr:uid="{00000000-0005-0000-0000-000050030000}"/>
    <cellStyle name="Calculation 6 12 2" xfId="3804" xr:uid="{00000000-0005-0000-0000-000051030000}"/>
    <cellStyle name="Calculation 6 12 3" xfId="5262" xr:uid="{00000000-0005-0000-0000-000052030000}"/>
    <cellStyle name="Calculation 6 13" xfId="2411" xr:uid="{00000000-0005-0000-0000-000053030000}"/>
    <cellStyle name="Calculation 6 13 2" xfId="3885" xr:uid="{00000000-0005-0000-0000-000054030000}"/>
    <cellStyle name="Calculation 6 13 3" xfId="5343" xr:uid="{00000000-0005-0000-0000-000055030000}"/>
    <cellStyle name="Calculation 6 14" xfId="2466" xr:uid="{00000000-0005-0000-0000-000056030000}"/>
    <cellStyle name="Calculation 6 14 2" xfId="3940" xr:uid="{00000000-0005-0000-0000-000057030000}"/>
    <cellStyle name="Calculation 6 14 3" xfId="5398" xr:uid="{00000000-0005-0000-0000-000058030000}"/>
    <cellStyle name="Calculation 6 15" xfId="2510" xr:uid="{00000000-0005-0000-0000-000059030000}"/>
    <cellStyle name="Calculation 6 16" xfId="3968" xr:uid="{00000000-0005-0000-0000-00005A030000}"/>
    <cellStyle name="Calculation 6 17" xfId="5469" xr:uid="{6E6BB5F5-79F4-456E-9935-53CB2900528B}"/>
    <cellStyle name="Calculation 6 2" xfId="1235" xr:uid="{00000000-0005-0000-0000-00005B030000}"/>
    <cellStyle name="Calculation 6 2 2" xfId="1595" xr:uid="{00000000-0005-0000-0000-00005C030000}"/>
    <cellStyle name="Calculation 6 2 2 2" xfId="3029" xr:uid="{00000000-0005-0000-0000-00005D030000}"/>
    <cellStyle name="Calculation 6 2 2 3" xfId="4487" xr:uid="{00000000-0005-0000-0000-00005E030000}"/>
    <cellStyle name="Calculation 6 2 3" xfId="1854" xr:uid="{00000000-0005-0000-0000-00005F030000}"/>
    <cellStyle name="Calculation 6 2 3 2" xfId="3309" xr:uid="{00000000-0005-0000-0000-000060030000}"/>
    <cellStyle name="Calculation 6 2 3 3" xfId="4767" xr:uid="{00000000-0005-0000-0000-000061030000}"/>
    <cellStyle name="Calculation 6 2 4" xfId="2639" xr:uid="{00000000-0005-0000-0000-000062030000}"/>
    <cellStyle name="Calculation 6 2 5" xfId="4097" xr:uid="{00000000-0005-0000-0000-000063030000}"/>
    <cellStyle name="Calculation 6 2 6" xfId="5667" xr:uid="{A801B1CA-CB1B-4F09-8C09-5308B7E30C01}"/>
    <cellStyle name="Calculation 6 3" xfId="1265" xr:uid="{00000000-0005-0000-0000-000064030000}"/>
    <cellStyle name="Calculation 6 3 2" xfId="1623" xr:uid="{00000000-0005-0000-0000-000065030000}"/>
    <cellStyle name="Calculation 6 3 2 2" xfId="3057" xr:uid="{00000000-0005-0000-0000-000066030000}"/>
    <cellStyle name="Calculation 6 3 2 3" xfId="4515" xr:uid="{00000000-0005-0000-0000-000067030000}"/>
    <cellStyle name="Calculation 6 3 3" xfId="1418" xr:uid="{00000000-0005-0000-0000-000068030000}"/>
    <cellStyle name="Calculation 6 3 3 2" xfId="2834" xr:uid="{00000000-0005-0000-0000-000069030000}"/>
    <cellStyle name="Calculation 6 3 3 3" xfId="4292" xr:uid="{00000000-0005-0000-0000-00006A030000}"/>
    <cellStyle name="Calculation 6 3 4" xfId="2671" xr:uid="{00000000-0005-0000-0000-00006B030000}"/>
    <cellStyle name="Calculation 6 3 5" xfId="4129" xr:uid="{00000000-0005-0000-0000-00006C030000}"/>
    <cellStyle name="Calculation 6 4" xfId="1295" xr:uid="{00000000-0005-0000-0000-00006D030000}"/>
    <cellStyle name="Calculation 6 4 2" xfId="1787" xr:uid="{00000000-0005-0000-0000-00006E030000}"/>
    <cellStyle name="Calculation 6 4 2 2" xfId="3235" xr:uid="{00000000-0005-0000-0000-00006F030000}"/>
    <cellStyle name="Calculation 6 4 2 3" xfId="4693" xr:uid="{00000000-0005-0000-0000-000070030000}"/>
    <cellStyle name="Calculation 6 4 3" xfId="1385" xr:uid="{00000000-0005-0000-0000-000071030000}"/>
    <cellStyle name="Calculation 6 4 3 2" xfId="2798" xr:uid="{00000000-0005-0000-0000-000072030000}"/>
    <cellStyle name="Calculation 6 4 3 3" xfId="4256" xr:uid="{00000000-0005-0000-0000-000073030000}"/>
    <cellStyle name="Calculation 6 4 4" xfId="2702" xr:uid="{00000000-0005-0000-0000-000074030000}"/>
    <cellStyle name="Calculation 6 4 5" xfId="4160" xr:uid="{00000000-0005-0000-0000-000075030000}"/>
    <cellStyle name="Calculation 6 5" xfId="1323" xr:uid="{00000000-0005-0000-0000-000076030000}"/>
    <cellStyle name="Calculation 6 5 2" xfId="1380" xr:uid="{00000000-0005-0000-0000-000077030000}"/>
    <cellStyle name="Calculation 6 5 2 2" xfId="2791" xr:uid="{00000000-0005-0000-0000-000078030000}"/>
    <cellStyle name="Calculation 6 5 2 3" xfId="4249" xr:uid="{00000000-0005-0000-0000-000079030000}"/>
    <cellStyle name="Calculation 6 5 3" xfId="2730" xr:uid="{00000000-0005-0000-0000-00007A030000}"/>
    <cellStyle name="Calculation 6 5 4" xfId="4188" xr:uid="{00000000-0005-0000-0000-00007B030000}"/>
    <cellStyle name="Calculation 6 6" xfId="1895" xr:uid="{00000000-0005-0000-0000-00007C030000}"/>
    <cellStyle name="Calculation 6 6 2" xfId="1914" xr:uid="{00000000-0005-0000-0000-00007D030000}"/>
    <cellStyle name="Calculation 6 6 2 2" xfId="3372" xr:uid="{00000000-0005-0000-0000-00007E030000}"/>
    <cellStyle name="Calculation 6 6 2 3" xfId="4830" xr:uid="{00000000-0005-0000-0000-00007F030000}"/>
    <cellStyle name="Calculation 6 6 3" xfId="3353" xr:uid="{00000000-0005-0000-0000-000080030000}"/>
    <cellStyle name="Calculation 6 6 4" xfId="4811" xr:uid="{00000000-0005-0000-0000-000081030000}"/>
    <cellStyle name="Calculation 6 7" xfId="1976" xr:uid="{00000000-0005-0000-0000-000082030000}"/>
    <cellStyle name="Calculation 6 7 2" xfId="2153" xr:uid="{00000000-0005-0000-0000-000083030000}"/>
    <cellStyle name="Calculation 6 7 2 2" xfId="3619" xr:uid="{00000000-0005-0000-0000-000084030000}"/>
    <cellStyle name="Calculation 6 7 2 3" xfId="5077" xr:uid="{00000000-0005-0000-0000-000085030000}"/>
    <cellStyle name="Calculation 6 7 3" xfId="3436" xr:uid="{00000000-0005-0000-0000-000086030000}"/>
    <cellStyle name="Calculation 6 7 4" xfId="4894" xr:uid="{00000000-0005-0000-0000-000087030000}"/>
    <cellStyle name="Calculation 6 8" xfId="2052" xr:uid="{00000000-0005-0000-0000-000088030000}"/>
    <cellStyle name="Calculation 6 8 2" xfId="1439" xr:uid="{00000000-0005-0000-0000-000089030000}"/>
    <cellStyle name="Calculation 6 8 2 2" xfId="2859" xr:uid="{00000000-0005-0000-0000-00008A030000}"/>
    <cellStyle name="Calculation 6 8 2 3" xfId="4317" xr:uid="{00000000-0005-0000-0000-00008B030000}"/>
    <cellStyle name="Calculation 6 8 3" xfId="3515" xr:uid="{00000000-0005-0000-0000-00008C030000}"/>
    <cellStyle name="Calculation 6 8 4" xfId="4973" xr:uid="{00000000-0005-0000-0000-00008D030000}"/>
    <cellStyle name="Calculation 6 9" xfId="2125" xr:uid="{00000000-0005-0000-0000-00008E030000}"/>
    <cellStyle name="Calculation 6 9 2" xfId="1416" xr:uid="{00000000-0005-0000-0000-00008F030000}"/>
    <cellStyle name="Calculation 6 9 2 2" xfId="2832" xr:uid="{00000000-0005-0000-0000-000090030000}"/>
    <cellStyle name="Calculation 6 9 2 3" xfId="4290" xr:uid="{00000000-0005-0000-0000-000091030000}"/>
    <cellStyle name="Calculation 6 9 3" xfId="3591" xr:uid="{00000000-0005-0000-0000-000092030000}"/>
    <cellStyle name="Calculation 6 9 4" xfId="5049" xr:uid="{00000000-0005-0000-0000-000093030000}"/>
    <cellStyle name="Calculation 7" xfId="1108" xr:uid="{00000000-0005-0000-0000-000094030000}"/>
    <cellStyle name="Calculation 7 10" xfId="2189" xr:uid="{00000000-0005-0000-0000-000095030000}"/>
    <cellStyle name="Calculation 7 10 2" xfId="2353" xr:uid="{00000000-0005-0000-0000-000096030000}"/>
    <cellStyle name="Calculation 7 10 2 2" xfId="3827" xr:uid="{00000000-0005-0000-0000-000097030000}"/>
    <cellStyle name="Calculation 7 10 2 3" xfId="5285" xr:uid="{00000000-0005-0000-0000-000098030000}"/>
    <cellStyle name="Calculation 7 10 3" xfId="3657" xr:uid="{00000000-0005-0000-0000-000099030000}"/>
    <cellStyle name="Calculation 7 10 4" xfId="5115" xr:uid="{00000000-0005-0000-0000-00009A030000}"/>
    <cellStyle name="Calculation 7 11" xfId="2273" xr:uid="{00000000-0005-0000-0000-00009B030000}"/>
    <cellStyle name="Calculation 7 11 2" xfId="2382" xr:uid="{00000000-0005-0000-0000-00009C030000}"/>
    <cellStyle name="Calculation 7 11 2 2" xfId="3856" xr:uid="{00000000-0005-0000-0000-00009D030000}"/>
    <cellStyle name="Calculation 7 11 2 3" xfId="5314" xr:uid="{00000000-0005-0000-0000-00009E030000}"/>
    <cellStyle name="Calculation 7 11 3" xfId="3747" xr:uid="{00000000-0005-0000-0000-00009F030000}"/>
    <cellStyle name="Calculation 7 11 4" xfId="5205" xr:uid="{00000000-0005-0000-0000-0000A0030000}"/>
    <cellStyle name="Calculation 7 12" xfId="2331" xr:uid="{00000000-0005-0000-0000-0000A1030000}"/>
    <cellStyle name="Calculation 7 12 2" xfId="3805" xr:uid="{00000000-0005-0000-0000-0000A2030000}"/>
    <cellStyle name="Calculation 7 12 3" xfId="5263" xr:uid="{00000000-0005-0000-0000-0000A3030000}"/>
    <cellStyle name="Calculation 7 13" xfId="2412" xr:uid="{00000000-0005-0000-0000-0000A4030000}"/>
    <cellStyle name="Calculation 7 13 2" xfId="3886" xr:uid="{00000000-0005-0000-0000-0000A5030000}"/>
    <cellStyle name="Calculation 7 13 3" xfId="5344" xr:uid="{00000000-0005-0000-0000-0000A6030000}"/>
    <cellStyle name="Calculation 7 14" xfId="2467" xr:uid="{00000000-0005-0000-0000-0000A7030000}"/>
    <cellStyle name="Calculation 7 14 2" xfId="3941" xr:uid="{00000000-0005-0000-0000-0000A8030000}"/>
    <cellStyle name="Calculation 7 14 3" xfId="5399" xr:uid="{00000000-0005-0000-0000-0000A9030000}"/>
    <cellStyle name="Calculation 7 15" xfId="2511" xr:uid="{00000000-0005-0000-0000-0000AA030000}"/>
    <cellStyle name="Calculation 7 16" xfId="3969" xr:uid="{00000000-0005-0000-0000-0000AB030000}"/>
    <cellStyle name="Calculation 7 17" xfId="5470" xr:uid="{57B08D1C-8812-42A9-ACA3-3E842703728C}"/>
    <cellStyle name="Calculation 7 2" xfId="1236" xr:uid="{00000000-0005-0000-0000-0000AC030000}"/>
    <cellStyle name="Calculation 7 2 2" xfId="1596" xr:uid="{00000000-0005-0000-0000-0000AD030000}"/>
    <cellStyle name="Calculation 7 2 2 2" xfId="3030" xr:uid="{00000000-0005-0000-0000-0000AE030000}"/>
    <cellStyle name="Calculation 7 2 2 3" xfId="4488" xr:uid="{00000000-0005-0000-0000-0000AF030000}"/>
    <cellStyle name="Calculation 7 2 3" xfId="1455" xr:uid="{00000000-0005-0000-0000-0000B0030000}"/>
    <cellStyle name="Calculation 7 2 3 2" xfId="2877" xr:uid="{00000000-0005-0000-0000-0000B1030000}"/>
    <cellStyle name="Calculation 7 2 3 3" xfId="4335" xr:uid="{00000000-0005-0000-0000-0000B2030000}"/>
    <cellStyle name="Calculation 7 2 4" xfId="2640" xr:uid="{00000000-0005-0000-0000-0000B3030000}"/>
    <cellStyle name="Calculation 7 2 5" xfId="4098" xr:uid="{00000000-0005-0000-0000-0000B4030000}"/>
    <cellStyle name="Calculation 7 2 6" xfId="5671" xr:uid="{162E4220-6F47-495D-BD57-D172536EEAED}"/>
    <cellStyle name="Calculation 7 3" xfId="1266" xr:uid="{00000000-0005-0000-0000-0000B5030000}"/>
    <cellStyle name="Calculation 7 3 2" xfId="1624" xr:uid="{00000000-0005-0000-0000-0000B6030000}"/>
    <cellStyle name="Calculation 7 3 2 2" xfId="3058" xr:uid="{00000000-0005-0000-0000-0000B7030000}"/>
    <cellStyle name="Calculation 7 3 2 3" xfId="4516" xr:uid="{00000000-0005-0000-0000-0000B8030000}"/>
    <cellStyle name="Calculation 7 3 3" xfId="2031" xr:uid="{00000000-0005-0000-0000-0000B9030000}"/>
    <cellStyle name="Calculation 7 3 3 2" xfId="3494" xr:uid="{00000000-0005-0000-0000-0000BA030000}"/>
    <cellStyle name="Calculation 7 3 3 3" xfId="4952" xr:uid="{00000000-0005-0000-0000-0000BB030000}"/>
    <cellStyle name="Calculation 7 3 4" xfId="2672" xr:uid="{00000000-0005-0000-0000-0000BC030000}"/>
    <cellStyle name="Calculation 7 3 5" xfId="4130" xr:uid="{00000000-0005-0000-0000-0000BD030000}"/>
    <cellStyle name="Calculation 7 4" xfId="1296" xr:uid="{00000000-0005-0000-0000-0000BE030000}"/>
    <cellStyle name="Calculation 7 4 2" xfId="1788" xr:uid="{00000000-0005-0000-0000-0000BF030000}"/>
    <cellStyle name="Calculation 7 4 2 2" xfId="3236" xr:uid="{00000000-0005-0000-0000-0000C0030000}"/>
    <cellStyle name="Calculation 7 4 2 3" xfId="4694" xr:uid="{00000000-0005-0000-0000-0000C1030000}"/>
    <cellStyle name="Calculation 7 4 3" xfId="2026" xr:uid="{00000000-0005-0000-0000-0000C2030000}"/>
    <cellStyle name="Calculation 7 4 3 2" xfId="3489" xr:uid="{00000000-0005-0000-0000-0000C3030000}"/>
    <cellStyle name="Calculation 7 4 3 3" xfId="4947" xr:uid="{00000000-0005-0000-0000-0000C4030000}"/>
    <cellStyle name="Calculation 7 4 4" xfId="2703" xr:uid="{00000000-0005-0000-0000-0000C5030000}"/>
    <cellStyle name="Calculation 7 4 5" xfId="4161" xr:uid="{00000000-0005-0000-0000-0000C6030000}"/>
    <cellStyle name="Calculation 7 5" xfId="1324" xr:uid="{00000000-0005-0000-0000-0000C7030000}"/>
    <cellStyle name="Calculation 7 5 2" xfId="1998" xr:uid="{00000000-0005-0000-0000-0000C8030000}"/>
    <cellStyle name="Calculation 7 5 2 2" xfId="3459" xr:uid="{00000000-0005-0000-0000-0000C9030000}"/>
    <cellStyle name="Calculation 7 5 2 3" xfId="4917" xr:uid="{00000000-0005-0000-0000-0000CA030000}"/>
    <cellStyle name="Calculation 7 5 3" xfId="2731" xr:uid="{00000000-0005-0000-0000-0000CB030000}"/>
    <cellStyle name="Calculation 7 5 4" xfId="4189" xr:uid="{00000000-0005-0000-0000-0000CC030000}"/>
    <cellStyle name="Calculation 7 6" xfId="1896" xr:uid="{00000000-0005-0000-0000-0000CD030000}"/>
    <cellStyle name="Calculation 7 6 2" xfId="1341" xr:uid="{00000000-0005-0000-0000-0000CE030000}"/>
    <cellStyle name="Calculation 7 6 2 2" xfId="2748" xr:uid="{00000000-0005-0000-0000-0000CF030000}"/>
    <cellStyle name="Calculation 7 6 2 3" xfId="4206" xr:uid="{00000000-0005-0000-0000-0000D0030000}"/>
    <cellStyle name="Calculation 7 6 3" xfId="3354" xr:uid="{00000000-0005-0000-0000-0000D1030000}"/>
    <cellStyle name="Calculation 7 6 4" xfId="4812" xr:uid="{00000000-0005-0000-0000-0000D2030000}"/>
    <cellStyle name="Calculation 7 7" xfId="1977" xr:uid="{00000000-0005-0000-0000-0000D3030000}"/>
    <cellStyle name="Calculation 7 7 2" xfId="1820" xr:uid="{00000000-0005-0000-0000-0000D4030000}"/>
    <cellStyle name="Calculation 7 7 2 2" xfId="3269" xr:uid="{00000000-0005-0000-0000-0000D5030000}"/>
    <cellStyle name="Calculation 7 7 2 3" xfId="4727" xr:uid="{00000000-0005-0000-0000-0000D6030000}"/>
    <cellStyle name="Calculation 7 7 3" xfId="3437" xr:uid="{00000000-0005-0000-0000-0000D7030000}"/>
    <cellStyle name="Calculation 7 7 4" xfId="4895" xr:uid="{00000000-0005-0000-0000-0000D8030000}"/>
    <cellStyle name="Calculation 7 8" xfId="2053" xr:uid="{00000000-0005-0000-0000-0000D9030000}"/>
    <cellStyle name="Calculation 7 8 2" xfId="2094" xr:uid="{00000000-0005-0000-0000-0000DA030000}"/>
    <cellStyle name="Calculation 7 8 2 2" xfId="3560" xr:uid="{00000000-0005-0000-0000-0000DB030000}"/>
    <cellStyle name="Calculation 7 8 2 3" xfId="5018" xr:uid="{00000000-0005-0000-0000-0000DC030000}"/>
    <cellStyle name="Calculation 7 8 3" xfId="3516" xr:uid="{00000000-0005-0000-0000-0000DD030000}"/>
    <cellStyle name="Calculation 7 8 4" xfId="4974" xr:uid="{00000000-0005-0000-0000-0000DE030000}"/>
    <cellStyle name="Calculation 7 9" xfId="2126" xr:uid="{00000000-0005-0000-0000-0000DF030000}"/>
    <cellStyle name="Calculation 7 9 2" xfId="1635" xr:uid="{00000000-0005-0000-0000-0000E0030000}"/>
    <cellStyle name="Calculation 7 9 2 2" xfId="3070" xr:uid="{00000000-0005-0000-0000-0000E1030000}"/>
    <cellStyle name="Calculation 7 9 2 3" xfId="4528" xr:uid="{00000000-0005-0000-0000-0000E2030000}"/>
    <cellStyle name="Calculation 7 9 3" xfId="3592" xr:uid="{00000000-0005-0000-0000-0000E3030000}"/>
    <cellStyle name="Calculation 7 9 4" xfId="5050" xr:uid="{00000000-0005-0000-0000-0000E4030000}"/>
    <cellStyle name="Calculation 8" xfId="1123" xr:uid="{00000000-0005-0000-0000-0000E5030000}"/>
    <cellStyle name="Calculation 8 10" xfId="2195" xr:uid="{00000000-0005-0000-0000-0000E6030000}"/>
    <cellStyle name="Calculation 8 10 2" xfId="2359" xr:uid="{00000000-0005-0000-0000-0000E7030000}"/>
    <cellStyle name="Calculation 8 10 2 2" xfId="3833" xr:uid="{00000000-0005-0000-0000-0000E8030000}"/>
    <cellStyle name="Calculation 8 10 2 3" xfId="5291" xr:uid="{00000000-0005-0000-0000-0000E9030000}"/>
    <cellStyle name="Calculation 8 10 3" xfId="3663" xr:uid="{00000000-0005-0000-0000-0000EA030000}"/>
    <cellStyle name="Calculation 8 10 4" xfId="5121" xr:uid="{00000000-0005-0000-0000-0000EB030000}"/>
    <cellStyle name="Calculation 8 11" xfId="2279" xr:uid="{00000000-0005-0000-0000-0000EC030000}"/>
    <cellStyle name="Calculation 8 11 2" xfId="2389" xr:uid="{00000000-0005-0000-0000-0000ED030000}"/>
    <cellStyle name="Calculation 8 11 2 2" xfId="3863" xr:uid="{00000000-0005-0000-0000-0000EE030000}"/>
    <cellStyle name="Calculation 8 11 2 3" xfId="5321" xr:uid="{00000000-0005-0000-0000-0000EF030000}"/>
    <cellStyle name="Calculation 8 11 3" xfId="3753" xr:uid="{00000000-0005-0000-0000-0000F0030000}"/>
    <cellStyle name="Calculation 8 11 4" xfId="5211" xr:uid="{00000000-0005-0000-0000-0000F1030000}"/>
    <cellStyle name="Calculation 8 12" xfId="2337" xr:uid="{00000000-0005-0000-0000-0000F2030000}"/>
    <cellStyle name="Calculation 8 12 2" xfId="3811" xr:uid="{00000000-0005-0000-0000-0000F3030000}"/>
    <cellStyle name="Calculation 8 12 3" xfId="5269" xr:uid="{00000000-0005-0000-0000-0000F4030000}"/>
    <cellStyle name="Calculation 8 13" xfId="2418" xr:uid="{00000000-0005-0000-0000-0000F5030000}"/>
    <cellStyle name="Calculation 8 13 2" xfId="3892" xr:uid="{00000000-0005-0000-0000-0000F6030000}"/>
    <cellStyle name="Calculation 8 13 3" xfId="5350" xr:uid="{00000000-0005-0000-0000-0000F7030000}"/>
    <cellStyle name="Calculation 8 14" xfId="2473" xr:uid="{00000000-0005-0000-0000-0000F8030000}"/>
    <cellStyle name="Calculation 8 14 2" xfId="3947" xr:uid="{00000000-0005-0000-0000-0000F9030000}"/>
    <cellStyle name="Calculation 8 14 3" xfId="5405" xr:uid="{00000000-0005-0000-0000-0000FA030000}"/>
    <cellStyle name="Calculation 8 15" xfId="2517" xr:uid="{00000000-0005-0000-0000-0000FB030000}"/>
    <cellStyle name="Calculation 8 16" xfId="3975" xr:uid="{00000000-0005-0000-0000-0000FC030000}"/>
    <cellStyle name="Calculation 8 17" xfId="5476" xr:uid="{B10DC1D6-E323-4D6B-9F7A-07984DFA3F76}"/>
    <cellStyle name="Calculation 8 2" xfId="1242" xr:uid="{00000000-0005-0000-0000-0000FD030000}"/>
    <cellStyle name="Calculation 8 2 2" xfId="1602" xr:uid="{00000000-0005-0000-0000-0000FE030000}"/>
    <cellStyle name="Calculation 8 2 2 2" xfId="3036" xr:uid="{00000000-0005-0000-0000-0000FF030000}"/>
    <cellStyle name="Calculation 8 2 2 3" xfId="4494" xr:uid="{00000000-0005-0000-0000-000000040000}"/>
    <cellStyle name="Calculation 8 2 3" xfId="2028" xr:uid="{00000000-0005-0000-0000-000001040000}"/>
    <cellStyle name="Calculation 8 2 3 2" xfId="3491" xr:uid="{00000000-0005-0000-0000-000002040000}"/>
    <cellStyle name="Calculation 8 2 3 3" xfId="4949" xr:uid="{00000000-0005-0000-0000-000003040000}"/>
    <cellStyle name="Calculation 8 2 4" xfId="2647" xr:uid="{00000000-0005-0000-0000-000004040000}"/>
    <cellStyle name="Calculation 8 2 5" xfId="4105" xr:uid="{00000000-0005-0000-0000-000005040000}"/>
    <cellStyle name="Calculation 8 3" xfId="1273" xr:uid="{00000000-0005-0000-0000-000006040000}"/>
    <cellStyle name="Calculation 8 3 2" xfId="1630" xr:uid="{00000000-0005-0000-0000-000007040000}"/>
    <cellStyle name="Calculation 8 3 2 2" xfId="3064" xr:uid="{00000000-0005-0000-0000-000008040000}"/>
    <cellStyle name="Calculation 8 3 2 3" xfId="4522" xr:uid="{00000000-0005-0000-0000-000009040000}"/>
    <cellStyle name="Calculation 8 3 3" xfId="1838" xr:uid="{00000000-0005-0000-0000-00000A040000}"/>
    <cellStyle name="Calculation 8 3 3 2" xfId="3291" xr:uid="{00000000-0005-0000-0000-00000B040000}"/>
    <cellStyle name="Calculation 8 3 3 3" xfId="4749" xr:uid="{00000000-0005-0000-0000-00000C040000}"/>
    <cellStyle name="Calculation 8 3 4" xfId="2680" xr:uid="{00000000-0005-0000-0000-00000D040000}"/>
    <cellStyle name="Calculation 8 3 5" xfId="4138" xr:uid="{00000000-0005-0000-0000-00000E040000}"/>
    <cellStyle name="Calculation 8 4" xfId="1302" xr:uid="{00000000-0005-0000-0000-00000F040000}"/>
    <cellStyle name="Calculation 8 4 2" xfId="1794" xr:uid="{00000000-0005-0000-0000-000010040000}"/>
    <cellStyle name="Calculation 8 4 2 2" xfId="3242" xr:uid="{00000000-0005-0000-0000-000011040000}"/>
    <cellStyle name="Calculation 8 4 2 3" xfId="4700" xr:uid="{00000000-0005-0000-0000-000012040000}"/>
    <cellStyle name="Calculation 8 4 3" xfId="1954" xr:uid="{00000000-0005-0000-0000-000013040000}"/>
    <cellStyle name="Calculation 8 4 3 2" xfId="3414" xr:uid="{00000000-0005-0000-0000-000014040000}"/>
    <cellStyle name="Calculation 8 4 3 3" xfId="4872" xr:uid="{00000000-0005-0000-0000-000015040000}"/>
    <cellStyle name="Calculation 8 4 4" xfId="2709" xr:uid="{00000000-0005-0000-0000-000016040000}"/>
    <cellStyle name="Calculation 8 4 5" xfId="4167" xr:uid="{00000000-0005-0000-0000-000017040000}"/>
    <cellStyle name="Calculation 8 5" xfId="1330" xr:uid="{00000000-0005-0000-0000-000018040000}"/>
    <cellStyle name="Calculation 8 5 2" xfId="1863" xr:uid="{00000000-0005-0000-0000-000019040000}"/>
    <cellStyle name="Calculation 8 5 2 2" xfId="3320" xr:uid="{00000000-0005-0000-0000-00001A040000}"/>
    <cellStyle name="Calculation 8 5 2 3" xfId="4778" xr:uid="{00000000-0005-0000-0000-00001B040000}"/>
    <cellStyle name="Calculation 8 5 3" xfId="2737" xr:uid="{00000000-0005-0000-0000-00001C040000}"/>
    <cellStyle name="Calculation 8 5 4" xfId="4195" xr:uid="{00000000-0005-0000-0000-00001D040000}"/>
    <cellStyle name="Calculation 8 6" xfId="1902" xr:uid="{00000000-0005-0000-0000-00001E040000}"/>
    <cellStyle name="Calculation 8 6 2" xfId="1351" xr:uid="{00000000-0005-0000-0000-00001F040000}"/>
    <cellStyle name="Calculation 8 6 2 2" xfId="2758" xr:uid="{00000000-0005-0000-0000-000020040000}"/>
    <cellStyle name="Calculation 8 6 2 3" xfId="4216" xr:uid="{00000000-0005-0000-0000-000021040000}"/>
    <cellStyle name="Calculation 8 6 3" xfId="3360" xr:uid="{00000000-0005-0000-0000-000022040000}"/>
    <cellStyle name="Calculation 8 6 4" xfId="4818" xr:uid="{00000000-0005-0000-0000-000023040000}"/>
    <cellStyle name="Calculation 8 7" xfId="1983" xr:uid="{00000000-0005-0000-0000-000024040000}"/>
    <cellStyle name="Calculation 8 7 2" xfId="2167" xr:uid="{00000000-0005-0000-0000-000025040000}"/>
    <cellStyle name="Calculation 8 7 2 2" xfId="3634" xr:uid="{00000000-0005-0000-0000-000026040000}"/>
    <cellStyle name="Calculation 8 7 2 3" xfId="5092" xr:uid="{00000000-0005-0000-0000-000027040000}"/>
    <cellStyle name="Calculation 8 7 3" xfId="3443" xr:uid="{00000000-0005-0000-0000-000028040000}"/>
    <cellStyle name="Calculation 8 7 4" xfId="4901" xr:uid="{00000000-0005-0000-0000-000029040000}"/>
    <cellStyle name="Calculation 8 8" xfId="2059" xr:uid="{00000000-0005-0000-0000-00002A040000}"/>
    <cellStyle name="Calculation 8 8 2" xfId="1426" xr:uid="{00000000-0005-0000-0000-00002B040000}"/>
    <cellStyle name="Calculation 8 8 2 2" xfId="2842" xr:uid="{00000000-0005-0000-0000-00002C040000}"/>
    <cellStyle name="Calculation 8 8 2 3" xfId="4300" xr:uid="{00000000-0005-0000-0000-00002D040000}"/>
    <cellStyle name="Calculation 8 8 3" xfId="3522" xr:uid="{00000000-0005-0000-0000-00002E040000}"/>
    <cellStyle name="Calculation 8 8 4" xfId="4980" xr:uid="{00000000-0005-0000-0000-00002F040000}"/>
    <cellStyle name="Calculation 8 9" xfId="2132" xr:uid="{00000000-0005-0000-0000-000030040000}"/>
    <cellStyle name="Calculation 8 9 2" xfId="1419" xr:uid="{00000000-0005-0000-0000-000031040000}"/>
    <cellStyle name="Calculation 8 9 2 2" xfId="2835" xr:uid="{00000000-0005-0000-0000-000032040000}"/>
    <cellStyle name="Calculation 8 9 2 3" xfId="4293" xr:uid="{00000000-0005-0000-0000-000033040000}"/>
    <cellStyle name="Calculation 8 9 3" xfId="3598" xr:uid="{00000000-0005-0000-0000-000034040000}"/>
    <cellStyle name="Calculation 8 9 4" xfId="5056" xr:uid="{00000000-0005-0000-0000-000035040000}"/>
    <cellStyle name="Calculation 9" xfId="1167" xr:uid="{00000000-0005-0000-0000-000036040000}"/>
    <cellStyle name="Calculation 9 2" xfId="1547" xr:uid="{00000000-0005-0000-0000-000037040000}"/>
    <cellStyle name="Calculation 9 2 2" xfId="2975" xr:uid="{00000000-0005-0000-0000-000038040000}"/>
    <cellStyle name="Calculation 9 2 3" xfId="4433" xr:uid="{00000000-0005-0000-0000-000039040000}"/>
    <cellStyle name="Calculation 9 3" xfId="1828" xr:uid="{00000000-0005-0000-0000-00003A040000}"/>
    <cellStyle name="Calculation 9 3 2" xfId="3277" xr:uid="{00000000-0005-0000-0000-00003B040000}"/>
    <cellStyle name="Calculation 9 3 3" xfId="4735" xr:uid="{00000000-0005-0000-0000-00003C040000}"/>
    <cellStyle name="Calculation 9 4" xfId="2559" xr:uid="{00000000-0005-0000-0000-00003D040000}"/>
    <cellStyle name="Calculation 9 5" xfId="4017" xr:uid="{00000000-0005-0000-0000-00003E040000}"/>
    <cellStyle name="Calculation 9 6" xfId="5479" xr:uid="{6DFA06B7-197C-44A7-A798-1F7B60983820}"/>
    <cellStyle name="Check Cell" xfId="969" xr:uid="{00000000-0005-0000-0000-00003F040000}"/>
    <cellStyle name="Check Cell 2" xfId="44" xr:uid="{00000000-0005-0000-0000-000040040000}"/>
    <cellStyle name="Check Cell 2 2" xfId="739" xr:uid="{00000000-0005-0000-0000-000041040000}"/>
    <cellStyle name="Check Cell 2 3" xfId="740" xr:uid="{00000000-0005-0000-0000-000042040000}"/>
    <cellStyle name="Check Cell 2 4" xfId="738" xr:uid="{00000000-0005-0000-0000-000043040000}"/>
    <cellStyle name="Check Cell 2 5" xfId="970" xr:uid="{00000000-0005-0000-0000-000044040000}"/>
    <cellStyle name="Check Cell 3" xfId="971" xr:uid="{00000000-0005-0000-0000-000045040000}"/>
    <cellStyle name="Check Cell 3 2" xfId="5636" xr:uid="{FD4F0F9D-D29F-4419-A81F-17BB323C975A}"/>
    <cellStyle name="Check Cell 4" xfId="5532" xr:uid="{299B7E4A-BE4C-455B-BB5F-7A663EBC0D4B}"/>
    <cellStyle name="Comma 2" xfId="741" xr:uid="{00000000-0005-0000-0000-000046040000}"/>
    <cellStyle name="Comma 2 2" xfId="742" xr:uid="{00000000-0005-0000-0000-000047040000}"/>
    <cellStyle name="Comma 3" xfId="5600" xr:uid="{7F6B0821-1D8D-4467-88FF-BBB6E8B34550}"/>
    <cellStyle name="Currency 2" xfId="743" xr:uid="{00000000-0005-0000-0000-000048040000}"/>
    <cellStyle name="Currency 2 2" xfId="744" xr:uid="{00000000-0005-0000-0000-000049040000}"/>
    <cellStyle name="Currency 2 3" xfId="972" xr:uid="{00000000-0005-0000-0000-00004A040000}"/>
    <cellStyle name="Currency 3" xfId="745" xr:uid="{00000000-0005-0000-0000-00004B040000}"/>
    <cellStyle name="Dobro 2" xfId="973" xr:uid="{00000000-0005-0000-0000-00004C040000}"/>
    <cellStyle name="Dobro 2 2" xfId="5663" xr:uid="{69AAAEC1-EE9D-41B0-8958-7E44E10F8BA3}"/>
    <cellStyle name="Dobro 3" xfId="5622" xr:uid="{1C56FC3B-6CCF-4A44-B513-97D986AC010C}"/>
    <cellStyle name="Dobro 4" xfId="5587" xr:uid="{D6F7F905-6A4E-4E31-AED8-E267C058DBA4}"/>
    <cellStyle name="Excel Built-in Explanatory Text" xfId="875" xr:uid="{00000000-0005-0000-0000-00004D040000}"/>
    <cellStyle name="Explanatory Text" xfId="974" xr:uid="{00000000-0005-0000-0000-00004E040000}"/>
    <cellStyle name="Explanatory Text 2" xfId="45" xr:uid="{00000000-0005-0000-0000-00004F040000}"/>
    <cellStyle name="Explanatory Text 2 2" xfId="747" xr:uid="{00000000-0005-0000-0000-000050040000}"/>
    <cellStyle name="Explanatory Text 2 3" xfId="748" xr:uid="{00000000-0005-0000-0000-000051040000}"/>
    <cellStyle name="Explanatory Text 2 4" xfId="746" xr:uid="{00000000-0005-0000-0000-000052040000}"/>
    <cellStyle name="Explanatory Text 2 5" xfId="975" xr:uid="{00000000-0005-0000-0000-000053040000}"/>
    <cellStyle name="Explanatory Text 3" xfId="976" xr:uid="{00000000-0005-0000-0000-000054040000}"/>
    <cellStyle name="Explanatory Text 3 2" xfId="5637" xr:uid="{A71B4993-ECE0-4C7E-8B0D-B26C18D43EB7}"/>
    <cellStyle name="Explanatory Text 4" xfId="5533" xr:uid="{D985CE48-0B77-47A6-9D8D-2A5C7142591D}"/>
    <cellStyle name="Good" xfId="1076" xr:uid="{00000000-0005-0000-0000-000055040000}"/>
    <cellStyle name="Good 2" xfId="46" xr:uid="{00000000-0005-0000-0000-000056040000}"/>
    <cellStyle name="Good 2 2" xfId="750" xr:uid="{00000000-0005-0000-0000-000057040000}"/>
    <cellStyle name="Good 2 3" xfId="751" xr:uid="{00000000-0005-0000-0000-000058040000}"/>
    <cellStyle name="Good 2 4" xfId="749" xr:uid="{00000000-0005-0000-0000-000059040000}"/>
    <cellStyle name="Good 2 5" xfId="977" xr:uid="{00000000-0005-0000-0000-00005A040000}"/>
    <cellStyle name="Good 3" xfId="752" xr:uid="{00000000-0005-0000-0000-00005B040000}"/>
    <cellStyle name="Good 3 2" xfId="979" xr:uid="{00000000-0005-0000-0000-00005C040000}"/>
    <cellStyle name="Good 3 3" xfId="978" xr:uid="{00000000-0005-0000-0000-00005D040000}"/>
    <cellStyle name="Heading 1" xfId="980" xr:uid="{00000000-0005-0000-0000-00005E040000}"/>
    <cellStyle name="Heading 1 2" xfId="47" xr:uid="{00000000-0005-0000-0000-00005F040000}"/>
    <cellStyle name="Heading 1 2 2" xfId="754" xr:uid="{00000000-0005-0000-0000-000060040000}"/>
    <cellStyle name="Heading 1 2 3" xfId="755" xr:uid="{00000000-0005-0000-0000-000061040000}"/>
    <cellStyle name="Heading 1 2 4" xfId="753" xr:uid="{00000000-0005-0000-0000-000062040000}"/>
    <cellStyle name="Heading 1 2 5" xfId="981" xr:uid="{00000000-0005-0000-0000-000063040000}"/>
    <cellStyle name="Heading 1 3" xfId="982" xr:uid="{00000000-0005-0000-0000-000064040000}"/>
    <cellStyle name="Heading 1 3 2" xfId="5627" xr:uid="{903693E9-DFDC-4A8C-BA2A-42FB25DE7C6A}"/>
    <cellStyle name="Heading 1 4" xfId="5523" xr:uid="{CB7249F1-6A1F-450D-BDB5-B099645EA5FE}"/>
    <cellStyle name="Heading 2" xfId="983" xr:uid="{00000000-0005-0000-0000-000065040000}"/>
    <cellStyle name="Heading 2 2" xfId="48" xr:uid="{00000000-0005-0000-0000-000066040000}"/>
    <cellStyle name="Heading 2 2 2" xfId="757" xr:uid="{00000000-0005-0000-0000-000067040000}"/>
    <cellStyle name="Heading 2 2 3" xfId="758" xr:uid="{00000000-0005-0000-0000-000068040000}"/>
    <cellStyle name="Heading 2 2 4" xfId="756" xr:uid="{00000000-0005-0000-0000-000069040000}"/>
    <cellStyle name="Heading 2 2 5" xfId="984" xr:uid="{00000000-0005-0000-0000-00006A040000}"/>
    <cellStyle name="Heading 2 3" xfId="985" xr:uid="{00000000-0005-0000-0000-00006B040000}"/>
    <cellStyle name="Heading 2 3 2" xfId="5628" xr:uid="{D03EF7FA-DEED-4F94-AC5D-5A0662D503EE}"/>
    <cellStyle name="Heading 2 4" xfId="5524" xr:uid="{E2BC04E2-4513-41E7-9EE6-210A7E4F1CC6}"/>
    <cellStyle name="Heading 3" xfId="986" xr:uid="{00000000-0005-0000-0000-00006C040000}"/>
    <cellStyle name="Heading 3 2" xfId="49" xr:uid="{00000000-0005-0000-0000-00006D040000}"/>
    <cellStyle name="Heading 3 2 2" xfId="760" xr:uid="{00000000-0005-0000-0000-00006E040000}"/>
    <cellStyle name="Heading 3 2 3" xfId="761" xr:uid="{00000000-0005-0000-0000-00006F040000}"/>
    <cellStyle name="Heading 3 2 4" xfId="759" xr:uid="{00000000-0005-0000-0000-000070040000}"/>
    <cellStyle name="Heading 3 2 5" xfId="987" xr:uid="{00000000-0005-0000-0000-000071040000}"/>
    <cellStyle name="Heading 3 3" xfId="988" xr:uid="{00000000-0005-0000-0000-000072040000}"/>
    <cellStyle name="Heading 3 3 2" xfId="5629" xr:uid="{F198A2E0-C5EF-4F2F-A7C5-A1706B9A4FDB}"/>
    <cellStyle name="Heading 3 4" xfId="5525" xr:uid="{4A21DAC8-7003-4E74-98F3-2DB40E50E66A}"/>
    <cellStyle name="Heading 4" xfId="989" xr:uid="{00000000-0005-0000-0000-000073040000}"/>
    <cellStyle name="Heading 4 2" xfId="50" xr:uid="{00000000-0005-0000-0000-000074040000}"/>
    <cellStyle name="Heading 4 2 2" xfId="763" xr:uid="{00000000-0005-0000-0000-000075040000}"/>
    <cellStyle name="Heading 4 2 3" xfId="764" xr:uid="{00000000-0005-0000-0000-000076040000}"/>
    <cellStyle name="Heading 4 2 4" xfId="762" xr:uid="{00000000-0005-0000-0000-000077040000}"/>
    <cellStyle name="Heading 4 2 5" xfId="990" xr:uid="{00000000-0005-0000-0000-000078040000}"/>
    <cellStyle name="Heading 4 3" xfId="991" xr:uid="{00000000-0005-0000-0000-000079040000}"/>
    <cellStyle name="Heading 4 3 2" xfId="5630" xr:uid="{C753B549-FB04-472E-93B5-E20FB09105A0}"/>
    <cellStyle name="Heading 4 4" xfId="5526" xr:uid="{EE06DB5F-F6F4-4F24-8E0D-C46C896D9D62}"/>
    <cellStyle name="Hyperlink 2" xfId="765" xr:uid="{00000000-0005-0000-0000-00007A040000}"/>
    <cellStyle name="Input" xfId="992" xr:uid="{00000000-0005-0000-0000-00007B040000}"/>
    <cellStyle name="Input 10" xfId="1173" xr:uid="{00000000-0005-0000-0000-00007C040000}"/>
    <cellStyle name="Input 10 2" xfId="1553" xr:uid="{00000000-0005-0000-0000-00007D040000}"/>
    <cellStyle name="Input 10 2 2" xfId="2982" xr:uid="{00000000-0005-0000-0000-00007E040000}"/>
    <cellStyle name="Input 10 2 3" xfId="4440" xr:uid="{00000000-0005-0000-0000-00007F040000}"/>
    <cellStyle name="Input 10 3" xfId="1929" xr:uid="{00000000-0005-0000-0000-000080040000}"/>
    <cellStyle name="Input 10 3 2" xfId="3389" xr:uid="{00000000-0005-0000-0000-000081040000}"/>
    <cellStyle name="Input 10 3 3" xfId="4847" xr:uid="{00000000-0005-0000-0000-000082040000}"/>
    <cellStyle name="Input 10 4" xfId="2568" xr:uid="{00000000-0005-0000-0000-000083040000}"/>
    <cellStyle name="Input 10 5" xfId="4026" xr:uid="{00000000-0005-0000-0000-000084040000}"/>
    <cellStyle name="Input 10 6" xfId="5486" xr:uid="{23A03052-1B6E-4B5A-B847-36568940F11C}"/>
    <cellStyle name="Input 11" xfId="1178" xr:uid="{00000000-0005-0000-0000-000085040000}"/>
    <cellStyle name="Input 11 2" xfId="1450" xr:uid="{00000000-0005-0000-0000-000086040000}"/>
    <cellStyle name="Input 11 2 2" xfId="2870" xr:uid="{00000000-0005-0000-0000-000087040000}"/>
    <cellStyle name="Input 11 2 3" xfId="4328" xr:uid="{00000000-0005-0000-0000-000088040000}"/>
    <cellStyle name="Input 11 3" xfId="2012" xr:uid="{00000000-0005-0000-0000-000089040000}"/>
    <cellStyle name="Input 11 3 2" xfId="3474" xr:uid="{00000000-0005-0000-0000-00008A040000}"/>
    <cellStyle name="Input 11 3 3" xfId="4932" xr:uid="{00000000-0005-0000-0000-00008B040000}"/>
    <cellStyle name="Input 11 4" xfId="2574" xr:uid="{00000000-0005-0000-0000-00008C040000}"/>
    <cellStyle name="Input 11 5" xfId="4032" xr:uid="{00000000-0005-0000-0000-00008D040000}"/>
    <cellStyle name="Input 11 6" xfId="5494" xr:uid="{5EE21727-8C78-4369-8DAF-D9A58CA13944}"/>
    <cellStyle name="Input 12" xfId="1175" xr:uid="{00000000-0005-0000-0000-00008E040000}"/>
    <cellStyle name="Input 12 2" xfId="1480" xr:uid="{00000000-0005-0000-0000-00008F040000}"/>
    <cellStyle name="Input 12 2 2" xfId="2907" xr:uid="{00000000-0005-0000-0000-000090040000}"/>
    <cellStyle name="Input 12 2 3" xfId="4365" xr:uid="{00000000-0005-0000-0000-000091040000}"/>
    <cellStyle name="Input 12 3" xfId="2570" xr:uid="{00000000-0005-0000-0000-000092040000}"/>
    <cellStyle name="Input 12 4" xfId="4028" xr:uid="{00000000-0005-0000-0000-000093040000}"/>
    <cellStyle name="Input 12 5" xfId="5502" xr:uid="{3292E840-3F3C-440F-80FD-85B7FB8DC221}"/>
    <cellStyle name="Input 13" xfId="1719" xr:uid="{00000000-0005-0000-0000-000094040000}"/>
    <cellStyle name="Input 13 2" xfId="1815" xr:uid="{00000000-0005-0000-0000-000095040000}"/>
    <cellStyle name="Input 13 2 2" xfId="3264" xr:uid="{00000000-0005-0000-0000-000096040000}"/>
    <cellStyle name="Input 13 2 3" xfId="4722" xr:uid="{00000000-0005-0000-0000-000097040000}"/>
    <cellStyle name="Input 13 3" xfId="3164" xr:uid="{00000000-0005-0000-0000-000098040000}"/>
    <cellStyle name="Input 13 4" xfId="4622" xr:uid="{00000000-0005-0000-0000-000099040000}"/>
    <cellStyle name="Input 13 5" xfId="5509" xr:uid="{63D2C460-C0D5-480A-9586-ACF22F54E37B}"/>
    <cellStyle name="Input 14" xfId="1394" xr:uid="{00000000-0005-0000-0000-00009A040000}"/>
    <cellStyle name="Input 14 2" xfId="1708" xr:uid="{00000000-0005-0000-0000-00009B040000}"/>
    <cellStyle name="Input 14 2 2" xfId="3153" xr:uid="{00000000-0005-0000-0000-00009C040000}"/>
    <cellStyle name="Input 14 2 3" xfId="4611" xr:uid="{00000000-0005-0000-0000-00009D040000}"/>
    <cellStyle name="Input 14 3" xfId="2809" xr:uid="{00000000-0005-0000-0000-00009E040000}"/>
    <cellStyle name="Input 14 4" xfId="4267" xr:uid="{00000000-0005-0000-0000-00009F040000}"/>
    <cellStyle name="Input 14 5" xfId="5517" xr:uid="{C4287403-A616-402C-8A99-6A290AECD2F0}"/>
    <cellStyle name="Input 15" xfId="1417" xr:uid="{00000000-0005-0000-0000-0000A0040000}"/>
    <cellStyle name="Input 15 2" xfId="2287" xr:uid="{00000000-0005-0000-0000-0000A1040000}"/>
    <cellStyle name="Input 15 2 2" xfId="3761" xr:uid="{00000000-0005-0000-0000-0000A2040000}"/>
    <cellStyle name="Input 15 2 3" xfId="5219" xr:uid="{00000000-0005-0000-0000-0000A3040000}"/>
    <cellStyle name="Input 15 3" xfId="2833" xr:uid="{00000000-0005-0000-0000-0000A4040000}"/>
    <cellStyle name="Input 15 4" xfId="4291" xr:uid="{00000000-0005-0000-0000-0000A5040000}"/>
    <cellStyle name="Input 15 5" xfId="5563" xr:uid="{A5A7E45E-D066-4400-8A37-BD3D0A6EFA35}"/>
    <cellStyle name="Input 16" xfId="1479" xr:uid="{00000000-0005-0000-0000-0000A6040000}"/>
    <cellStyle name="Input 16 2" xfId="1362" xr:uid="{00000000-0005-0000-0000-0000A7040000}"/>
    <cellStyle name="Input 16 2 2" xfId="2770" xr:uid="{00000000-0005-0000-0000-0000A8040000}"/>
    <cellStyle name="Input 16 2 3" xfId="4228" xr:uid="{00000000-0005-0000-0000-0000A9040000}"/>
    <cellStyle name="Input 16 3" xfId="2906" xr:uid="{00000000-0005-0000-0000-0000AA040000}"/>
    <cellStyle name="Input 16 4" xfId="4364" xr:uid="{00000000-0005-0000-0000-0000AB040000}"/>
    <cellStyle name="Input 16 5" xfId="5571" xr:uid="{2CAE7704-CF43-4CC6-B632-D14CD01AA8BA}"/>
    <cellStyle name="Input 17" xfId="1349" xr:uid="{00000000-0005-0000-0000-0000AC040000}"/>
    <cellStyle name="Input 17 2" xfId="2105" xr:uid="{00000000-0005-0000-0000-0000AD040000}"/>
    <cellStyle name="Input 17 2 2" xfId="3571" xr:uid="{00000000-0005-0000-0000-0000AE040000}"/>
    <cellStyle name="Input 17 2 3" xfId="5029" xr:uid="{00000000-0005-0000-0000-0000AF040000}"/>
    <cellStyle name="Input 17 3" xfId="2755" xr:uid="{00000000-0005-0000-0000-0000B0040000}"/>
    <cellStyle name="Input 17 4" xfId="4213" xr:uid="{00000000-0005-0000-0000-0000B1040000}"/>
    <cellStyle name="Input 17 5" xfId="5582" xr:uid="{912FC139-B456-4053-A154-5C705BE8036A}"/>
    <cellStyle name="Input 18" xfId="2145" xr:uid="{00000000-0005-0000-0000-0000B2040000}"/>
    <cellStyle name="Input 18 2" xfId="2143" xr:uid="{00000000-0005-0000-0000-0000B3040000}"/>
    <cellStyle name="Input 18 2 2" xfId="3609" xr:uid="{00000000-0005-0000-0000-0000B4040000}"/>
    <cellStyle name="Input 18 2 3" xfId="5067" xr:uid="{00000000-0005-0000-0000-0000B5040000}"/>
    <cellStyle name="Input 18 3" xfId="3611" xr:uid="{00000000-0005-0000-0000-0000B6040000}"/>
    <cellStyle name="Input 18 4" xfId="5069" xr:uid="{00000000-0005-0000-0000-0000B7040000}"/>
    <cellStyle name="Input 18 5" xfId="5592" xr:uid="{09184003-0D9F-442C-8D74-83474A7F4FDB}"/>
    <cellStyle name="Input 19" xfId="1677" xr:uid="{00000000-0005-0000-0000-0000B8040000}"/>
    <cellStyle name="Input 19 2" xfId="3119" xr:uid="{00000000-0005-0000-0000-0000B9040000}"/>
    <cellStyle name="Input 19 3" xfId="4577" xr:uid="{00000000-0005-0000-0000-0000BA040000}"/>
    <cellStyle name="Input 2" xfId="51" xr:uid="{00000000-0005-0000-0000-0000BB040000}"/>
    <cellStyle name="Input 2 10" xfId="360" xr:uid="{00000000-0005-0000-0000-0000BC040000}"/>
    <cellStyle name="Input 2 10 2" xfId="2163" xr:uid="{00000000-0005-0000-0000-0000BD040000}"/>
    <cellStyle name="Input 2 10 2 2" xfId="3629" xr:uid="{00000000-0005-0000-0000-0000BE040000}"/>
    <cellStyle name="Input 2 10 2 3" xfId="5087" xr:uid="{00000000-0005-0000-0000-0000BF040000}"/>
    <cellStyle name="Input 2 10 3" xfId="1400" xr:uid="{00000000-0005-0000-0000-0000C0040000}"/>
    <cellStyle name="Input 2 10 4" xfId="2815" xr:uid="{00000000-0005-0000-0000-0000C1040000}"/>
    <cellStyle name="Input 2 10 5" xfId="4273" xr:uid="{00000000-0005-0000-0000-0000C2040000}"/>
    <cellStyle name="Input 2 11" xfId="766" xr:uid="{00000000-0005-0000-0000-0000C3040000}"/>
    <cellStyle name="Input 2 11 2" xfId="1684" xr:uid="{00000000-0005-0000-0000-0000C4040000}"/>
    <cellStyle name="Input 2 11 2 2" xfId="3128" xr:uid="{00000000-0005-0000-0000-0000C5040000}"/>
    <cellStyle name="Input 2 11 2 3" xfId="4586" xr:uid="{00000000-0005-0000-0000-0000C6040000}"/>
    <cellStyle name="Input 2 11 3" xfId="1376" xr:uid="{00000000-0005-0000-0000-0000C7040000}"/>
    <cellStyle name="Input 2 11 4" xfId="2785" xr:uid="{00000000-0005-0000-0000-0000C8040000}"/>
    <cellStyle name="Input 2 11 5" xfId="4243" xr:uid="{00000000-0005-0000-0000-0000C9040000}"/>
    <cellStyle name="Input 2 12" xfId="1932" xr:uid="{00000000-0005-0000-0000-0000CA040000}"/>
    <cellStyle name="Input 2 12 2" xfId="2101" xr:uid="{00000000-0005-0000-0000-0000CB040000}"/>
    <cellStyle name="Input 2 12 2 2" xfId="3567" xr:uid="{00000000-0005-0000-0000-0000CC040000}"/>
    <cellStyle name="Input 2 12 2 3" xfId="5025" xr:uid="{00000000-0005-0000-0000-0000CD040000}"/>
    <cellStyle name="Input 2 12 3" xfId="3392" xr:uid="{00000000-0005-0000-0000-0000CE040000}"/>
    <cellStyle name="Input 2 12 4" xfId="4850" xr:uid="{00000000-0005-0000-0000-0000CF040000}"/>
    <cellStyle name="Input 2 13" xfId="1865" xr:uid="{00000000-0005-0000-0000-0000D0040000}"/>
    <cellStyle name="Input 2 13 2" xfId="2221" xr:uid="{00000000-0005-0000-0000-0000D1040000}"/>
    <cellStyle name="Input 2 13 2 2" xfId="3691" xr:uid="{00000000-0005-0000-0000-0000D2040000}"/>
    <cellStyle name="Input 2 13 2 3" xfId="5149" xr:uid="{00000000-0005-0000-0000-0000D3040000}"/>
    <cellStyle name="Input 2 13 3" xfId="3322" xr:uid="{00000000-0005-0000-0000-0000D4040000}"/>
    <cellStyle name="Input 2 13 4" xfId="4780" xr:uid="{00000000-0005-0000-0000-0000D5040000}"/>
    <cellStyle name="Input 2 14" xfId="1368" xr:uid="{00000000-0005-0000-0000-0000D6040000}"/>
    <cellStyle name="Input 2 14 2" xfId="1921" xr:uid="{00000000-0005-0000-0000-0000D7040000}"/>
    <cellStyle name="Input 2 14 2 2" xfId="3380" xr:uid="{00000000-0005-0000-0000-0000D8040000}"/>
    <cellStyle name="Input 2 14 2 3" xfId="4838" xr:uid="{00000000-0005-0000-0000-0000D9040000}"/>
    <cellStyle name="Input 2 14 3" xfId="2777" xr:uid="{00000000-0005-0000-0000-0000DA040000}"/>
    <cellStyle name="Input 2 14 4" xfId="4235" xr:uid="{00000000-0005-0000-0000-0000DB040000}"/>
    <cellStyle name="Input 2 15" xfId="1427" xr:uid="{00000000-0005-0000-0000-0000DC040000}"/>
    <cellStyle name="Input 2 15 2" xfId="2844" xr:uid="{00000000-0005-0000-0000-0000DD040000}"/>
    <cellStyle name="Input 2 15 3" xfId="4302" xr:uid="{00000000-0005-0000-0000-0000DE040000}"/>
    <cellStyle name="Input 2 16" xfId="1522" xr:uid="{00000000-0005-0000-0000-0000DF040000}"/>
    <cellStyle name="Input 2 16 2" xfId="2948" xr:uid="{00000000-0005-0000-0000-0000E0040000}"/>
    <cellStyle name="Input 2 16 3" xfId="4406" xr:uid="{00000000-0005-0000-0000-0000E1040000}"/>
    <cellStyle name="Input 2 17" xfId="2425" xr:uid="{00000000-0005-0000-0000-0000E2040000}"/>
    <cellStyle name="Input 2 17 2" xfId="3899" xr:uid="{00000000-0005-0000-0000-0000E3040000}"/>
    <cellStyle name="Input 2 17 3" xfId="5357" xr:uid="{00000000-0005-0000-0000-0000E4040000}"/>
    <cellStyle name="Input 2 18" xfId="993" xr:uid="{00000000-0005-0000-0000-0000E5040000}"/>
    <cellStyle name="Input 2 19" xfId="1434" xr:uid="{00000000-0005-0000-0000-0000E6040000}"/>
    <cellStyle name="Input 2 2" xfId="68" xr:uid="{00000000-0005-0000-0000-0000E7040000}"/>
    <cellStyle name="Input 2 2 10" xfId="1985" xr:uid="{00000000-0005-0000-0000-0000E8040000}"/>
    <cellStyle name="Input 2 2 10 2" xfId="2310" xr:uid="{00000000-0005-0000-0000-0000E9040000}"/>
    <cellStyle name="Input 2 2 10 2 2" xfId="3784" xr:uid="{00000000-0005-0000-0000-0000EA040000}"/>
    <cellStyle name="Input 2 2 10 2 3" xfId="5242" xr:uid="{00000000-0005-0000-0000-0000EB040000}"/>
    <cellStyle name="Input 2 2 10 3" xfId="3446" xr:uid="{00000000-0005-0000-0000-0000EC040000}"/>
    <cellStyle name="Input 2 2 10 4" xfId="4904" xr:uid="{00000000-0005-0000-0000-0000ED040000}"/>
    <cellStyle name="Input 2 2 11" xfId="1843" xr:uid="{00000000-0005-0000-0000-0000EE040000}"/>
    <cellStyle name="Input 2 2 11 2" xfId="1634" xr:uid="{00000000-0005-0000-0000-0000EF040000}"/>
    <cellStyle name="Input 2 2 11 2 2" xfId="3069" xr:uid="{00000000-0005-0000-0000-0000F0040000}"/>
    <cellStyle name="Input 2 2 11 2 3" xfId="4527" xr:uid="{00000000-0005-0000-0000-0000F1040000}"/>
    <cellStyle name="Input 2 2 11 3" xfId="3298" xr:uid="{00000000-0005-0000-0000-0000F2040000}"/>
    <cellStyle name="Input 2 2 11 4" xfId="4756" xr:uid="{00000000-0005-0000-0000-0000F3040000}"/>
    <cellStyle name="Input 2 2 12" xfId="2240" xr:uid="{00000000-0005-0000-0000-0000F4040000}"/>
    <cellStyle name="Input 2 2 12 2" xfId="3713" xr:uid="{00000000-0005-0000-0000-0000F5040000}"/>
    <cellStyle name="Input 2 2 12 3" xfId="5171" xr:uid="{00000000-0005-0000-0000-0000F6040000}"/>
    <cellStyle name="Input 2 2 13" xfId="2215" xr:uid="{00000000-0005-0000-0000-0000F7040000}"/>
    <cellStyle name="Input 2 2 13 2" xfId="3685" xr:uid="{00000000-0005-0000-0000-0000F8040000}"/>
    <cellStyle name="Input 2 2 13 3" xfId="5143" xr:uid="{00000000-0005-0000-0000-0000F9040000}"/>
    <cellStyle name="Input 2 2 14" xfId="2426" xr:uid="{00000000-0005-0000-0000-0000FA040000}"/>
    <cellStyle name="Input 2 2 14 2" xfId="3900" xr:uid="{00000000-0005-0000-0000-0000FB040000}"/>
    <cellStyle name="Input 2 2 14 3" xfId="5358" xr:uid="{00000000-0005-0000-0000-0000FC040000}"/>
    <cellStyle name="Input 2 2 15" xfId="2293" xr:uid="{00000000-0005-0000-0000-0000FD040000}"/>
    <cellStyle name="Input 2 2 16" xfId="994" xr:uid="{00000000-0005-0000-0000-0000FE040000}"/>
    <cellStyle name="Input 2 2 17" xfId="5421" xr:uid="{34E05D88-F852-40EC-8387-5DA7CB480189}"/>
    <cellStyle name="Input 2 2 2" xfId="88" xr:uid="{00000000-0005-0000-0000-0000FF040000}"/>
    <cellStyle name="Input 2 2 2 10" xfId="4031" xr:uid="{00000000-0005-0000-0000-000000050000}"/>
    <cellStyle name="Input 2 2 2 2" xfId="120" xr:uid="{00000000-0005-0000-0000-000001050000}"/>
    <cellStyle name="Input 2 2 2 2 2" xfId="282" xr:uid="{00000000-0005-0000-0000-000002050000}"/>
    <cellStyle name="Input 2 2 2 2 2 2" xfId="583" xr:uid="{00000000-0005-0000-0000-000003050000}"/>
    <cellStyle name="Input 2 2 2 2 3" xfId="421" xr:uid="{00000000-0005-0000-0000-000004050000}"/>
    <cellStyle name="Input 2 2 2 2 4" xfId="2985" xr:uid="{00000000-0005-0000-0000-000005050000}"/>
    <cellStyle name="Input 2 2 2 2 5" xfId="4443" xr:uid="{00000000-0005-0000-0000-000006050000}"/>
    <cellStyle name="Input 2 2 2 3" xfId="129" xr:uid="{00000000-0005-0000-0000-000007050000}"/>
    <cellStyle name="Input 2 2 2 3 2" xfId="291" xr:uid="{00000000-0005-0000-0000-000008050000}"/>
    <cellStyle name="Input 2 2 2 3 2 2" xfId="592" xr:uid="{00000000-0005-0000-0000-000009050000}"/>
    <cellStyle name="Input 2 2 2 3 3" xfId="430" xr:uid="{00000000-0005-0000-0000-00000A050000}"/>
    <cellStyle name="Input 2 2 2 3 4" xfId="3099" xr:uid="{00000000-0005-0000-0000-00000B050000}"/>
    <cellStyle name="Input 2 2 2 3 5" xfId="4557" xr:uid="{00000000-0005-0000-0000-00000C050000}"/>
    <cellStyle name="Input 2 2 2 4" xfId="153" xr:uid="{00000000-0005-0000-0000-00000D050000}"/>
    <cellStyle name="Input 2 2 2 4 2" xfId="315" xr:uid="{00000000-0005-0000-0000-00000E050000}"/>
    <cellStyle name="Input 2 2 2 4 2 2" xfId="616" xr:uid="{00000000-0005-0000-0000-00000F050000}"/>
    <cellStyle name="Input 2 2 2 4 3" xfId="454" xr:uid="{00000000-0005-0000-0000-000010050000}"/>
    <cellStyle name="Input 2 2 2 5" xfId="177" xr:uid="{00000000-0005-0000-0000-000011050000}"/>
    <cellStyle name="Input 2 2 2 5 2" xfId="339" xr:uid="{00000000-0005-0000-0000-000012050000}"/>
    <cellStyle name="Input 2 2 2 5 2 2" xfId="640" xr:uid="{00000000-0005-0000-0000-000013050000}"/>
    <cellStyle name="Input 2 2 2 5 3" xfId="478" xr:uid="{00000000-0005-0000-0000-000014050000}"/>
    <cellStyle name="Input 2 2 2 6" xfId="208" xr:uid="{00000000-0005-0000-0000-000015050000}"/>
    <cellStyle name="Input 2 2 2 6 2" xfId="509" xr:uid="{00000000-0005-0000-0000-000016050000}"/>
    <cellStyle name="Input 2 2 2 7" xfId="250" xr:uid="{00000000-0005-0000-0000-000017050000}"/>
    <cellStyle name="Input 2 2 2 7 2" xfId="551" xr:uid="{00000000-0005-0000-0000-000018050000}"/>
    <cellStyle name="Input 2 2 2 8" xfId="389" xr:uid="{00000000-0005-0000-0000-000019050000}"/>
    <cellStyle name="Input 2 2 2 9" xfId="2573" xr:uid="{00000000-0005-0000-0000-00001A050000}"/>
    <cellStyle name="Input 2 2 3" xfId="93" xr:uid="{00000000-0005-0000-0000-00001B050000}"/>
    <cellStyle name="Input 2 2 3 2" xfId="213" xr:uid="{00000000-0005-0000-0000-00001C050000}"/>
    <cellStyle name="Input 2 2 3 2 2" xfId="351" xr:uid="{00000000-0005-0000-0000-00001D050000}"/>
    <cellStyle name="Input 2 2 3 2 2 2" xfId="652" xr:uid="{00000000-0005-0000-0000-00001E050000}"/>
    <cellStyle name="Input 2 2 3 2 3" xfId="514" xr:uid="{00000000-0005-0000-0000-00001F050000}"/>
    <cellStyle name="Input 2 2 3 2 4" xfId="2980" xr:uid="{00000000-0005-0000-0000-000020050000}"/>
    <cellStyle name="Input 2 2 3 2 5" xfId="4438" xr:uid="{00000000-0005-0000-0000-000021050000}"/>
    <cellStyle name="Input 2 2 3 3" xfId="255" xr:uid="{00000000-0005-0000-0000-000022050000}"/>
    <cellStyle name="Input 2 2 3 3 2" xfId="556" xr:uid="{00000000-0005-0000-0000-000023050000}"/>
    <cellStyle name="Input 2 2 3 3 3" xfId="3534" xr:uid="{00000000-0005-0000-0000-000024050000}"/>
    <cellStyle name="Input 2 2 3 3 4" xfId="4992" xr:uid="{00000000-0005-0000-0000-000025050000}"/>
    <cellStyle name="Input 2 2 3 4" xfId="394" xr:uid="{00000000-0005-0000-0000-000026050000}"/>
    <cellStyle name="Input 2 2 3 5" xfId="2566" xr:uid="{00000000-0005-0000-0000-000027050000}"/>
    <cellStyle name="Input 2 2 3 6" xfId="4024" xr:uid="{00000000-0005-0000-0000-000028050000}"/>
    <cellStyle name="Input 2 2 4" xfId="103" xr:uid="{00000000-0005-0000-0000-000029050000}"/>
    <cellStyle name="Input 2 2 4 2" xfId="265" xr:uid="{00000000-0005-0000-0000-00002A050000}"/>
    <cellStyle name="Input 2 2 4 2 2" xfId="566" xr:uid="{00000000-0005-0000-0000-00002B050000}"/>
    <cellStyle name="Input 2 2 4 2 3" xfId="2872" xr:uid="{00000000-0005-0000-0000-00002C050000}"/>
    <cellStyle name="Input 2 2 4 2 4" xfId="4330" xr:uid="{00000000-0005-0000-0000-00002D050000}"/>
    <cellStyle name="Input 2 2 4 3" xfId="404" xr:uid="{00000000-0005-0000-0000-00002E050000}"/>
    <cellStyle name="Input 2 2 4 3 2" xfId="2820" xr:uid="{00000000-0005-0000-0000-00002F050000}"/>
    <cellStyle name="Input 2 2 4 3 3" xfId="4278" xr:uid="{00000000-0005-0000-0000-000030050000}"/>
    <cellStyle name="Input 2 2 4 4" xfId="2577" xr:uid="{00000000-0005-0000-0000-000031050000}"/>
    <cellStyle name="Input 2 2 4 5" xfId="4035" xr:uid="{00000000-0005-0000-0000-000032050000}"/>
    <cellStyle name="Input 2 2 5" xfId="141" xr:uid="{00000000-0005-0000-0000-000033050000}"/>
    <cellStyle name="Input 2 2 5 2" xfId="303" xr:uid="{00000000-0005-0000-0000-000034050000}"/>
    <cellStyle name="Input 2 2 5 2 2" xfId="604" xr:uid="{00000000-0005-0000-0000-000035050000}"/>
    <cellStyle name="Input 2 2 5 2 3" xfId="3635" xr:uid="{00000000-0005-0000-0000-000036050000}"/>
    <cellStyle name="Input 2 2 5 2 4" xfId="5093" xr:uid="{00000000-0005-0000-0000-000037050000}"/>
    <cellStyle name="Input 2 2 5 3" xfId="442" xr:uid="{00000000-0005-0000-0000-000038050000}"/>
    <cellStyle name="Input 2 2 5 4" xfId="2565" xr:uid="{00000000-0005-0000-0000-000039050000}"/>
    <cellStyle name="Input 2 2 5 5" xfId="4023" xr:uid="{00000000-0005-0000-0000-00003A050000}"/>
    <cellStyle name="Input 2 2 6" xfId="165" xr:uid="{00000000-0005-0000-0000-00003B050000}"/>
    <cellStyle name="Input 2 2 6 2" xfId="327" xr:uid="{00000000-0005-0000-0000-00003C050000}"/>
    <cellStyle name="Input 2 2 6 2 2" xfId="628" xr:uid="{00000000-0005-0000-0000-00003D050000}"/>
    <cellStyle name="Input 2 2 6 2 3" xfId="3316" xr:uid="{00000000-0005-0000-0000-00003E050000}"/>
    <cellStyle name="Input 2 2 6 2 4" xfId="4774" xr:uid="{00000000-0005-0000-0000-00003F050000}"/>
    <cellStyle name="Input 2 2 6 3" xfId="466" xr:uid="{00000000-0005-0000-0000-000040050000}"/>
    <cellStyle name="Input 2 2 6 4" xfId="2790" xr:uid="{00000000-0005-0000-0000-000041050000}"/>
    <cellStyle name="Input 2 2 6 5" xfId="4248" xr:uid="{00000000-0005-0000-0000-000042050000}"/>
    <cellStyle name="Input 2 2 7" xfId="189" xr:uid="{00000000-0005-0000-0000-000043050000}"/>
    <cellStyle name="Input 2 2 7 2" xfId="490" xr:uid="{00000000-0005-0000-0000-000044050000}"/>
    <cellStyle name="Input 2 2 7 2 2" xfId="3127" xr:uid="{00000000-0005-0000-0000-000045050000}"/>
    <cellStyle name="Input 2 2 7 2 3" xfId="4585" xr:uid="{00000000-0005-0000-0000-000046050000}"/>
    <cellStyle name="Input 2 2 7 3" xfId="2875" xr:uid="{00000000-0005-0000-0000-000047050000}"/>
    <cellStyle name="Input 2 2 7 4" xfId="4333" xr:uid="{00000000-0005-0000-0000-000048050000}"/>
    <cellStyle name="Input 2 2 8" xfId="231" xr:uid="{00000000-0005-0000-0000-000049050000}"/>
    <cellStyle name="Input 2 2 8 2" xfId="532" xr:uid="{00000000-0005-0000-0000-00004A050000}"/>
    <cellStyle name="Input 2 2 8 2 2" xfId="3605" xr:uid="{00000000-0005-0000-0000-00004B050000}"/>
    <cellStyle name="Input 2 2 8 2 3" xfId="5063" xr:uid="{00000000-0005-0000-0000-00004C050000}"/>
    <cellStyle name="Input 2 2 8 3" xfId="3330" xr:uid="{00000000-0005-0000-0000-00004D050000}"/>
    <cellStyle name="Input 2 2 8 4" xfId="4788" xr:uid="{00000000-0005-0000-0000-00004E050000}"/>
    <cellStyle name="Input 2 2 9" xfId="370" xr:uid="{00000000-0005-0000-0000-00004F050000}"/>
    <cellStyle name="Input 2 2 9 2" xfId="2225" xr:uid="{00000000-0005-0000-0000-000050050000}"/>
    <cellStyle name="Input 2 2 9 2 2" xfId="3696" xr:uid="{00000000-0005-0000-0000-000051050000}"/>
    <cellStyle name="Input 2 2 9 2 3" xfId="5154" xr:uid="{00000000-0005-0000-0000-000052050000}"/>
    <cellStyle name="Input 2 2 9 3" xfId="2830" xr:uid="{00000000-0005-0000-0000-000053050000}"/>
    <cellStyle name="Input 2 2 9 4" xfId="4288" xr:uid="{00000000-0005-0000-0000-000054050000}"/>
    <cellStyle name="Input 2 20" xfId="1414" xr:uid="{00000000-0005-0000-0000-000055050000}"/>
    <cellStyle name="Input 2 21" xfId="5420" xr:uid="{DFE15291-0571-4092-A1BA-15A0F1180B03}"/>
    <cellStyle name="Input 2 3" xfId="76" xr:uid="{00000000-0005-0000-0000-000056050000}"/>
    <cellStyle name="Input 2 3 2" xfId="100" xr:uid="{00000000-0005-0000-0000-000057050000}"/>
    <cellStyle name="Input 2 3 2 2" xfId="220" xr:uid="{00000000-0005-0000-0000-000058050000}"/>
    <cellStyle name="Input 2 3 2 2 2" xfId="358" xr:uid="{00000000-0005-0000-0000-000059050000}"/>
    <cellStyle name="Input 2 3 2 2 2 2" xfId="659" xr:uid="{00000000-0005-0000-0000-00005A050000}"/>
    <cellStyle name="Input 2 3 2 2 3" xfId="521" xr:uid="{00000000-0005-0000-0000-00005B050000}"/>
    <cellStyle name="Input 2 3 2 3" xfId="262" xr:uid="{00000000-0005-0000-0000-00005C050000}"/>
    <cellStyle name="Input 2 3 2 3 2" xfId="563" xr:uid="{00000000-0005-0000-0000-00005D050000}"/>
    <cellStyle name="Input 2 3 2 4" xfId="401" xr:uid="{00000000-0005-0000-0000-00005E050000}"/>
    <cellStyle name="Input 2 3 3" xfId="106" xr:uid="{00000000-0005-0000-0000-00005F050000}"/>
    <cellStyle name="Input 2 3 3 2" xfId="268" xr:uid="{00000000-0005-0000-0000-000060050000}"/>
    <cellStyle name="Input 2 3 3 2 2" xfId="569" xr:uid="{00000000-0005-0000-0000-000061050000}"/>
    <cellStyle name="Input 2 3 3 3" xfId="407" xr:uid="{00000000-0005-0000-0000-000062050000}"/>
    <cellStyle name="Input 2 3 4" xfId="148" xr:uid="{00000000-0005-0000-0000-000063050000}"/>
    <cellStyle name="Input 2 3 4 2" xfId="310" xr:uid="{00000000-0005-0000-0000-000064050000}"/>
    <cellStyle name="Input 2 3 4 2 2" xfId="611" xr:uid="{00000000-0005-0000-0000-000065050000}"/>
    <cellStyle name="Input 2 3 4 3" xfId="449" xr:uid="{00000000-0005-0000-0000-000066050000}"/>
    <cellStyle name="Input 2 3 5" xfId="172" xr:uid="{00000000-0005-0000-0000-000067050000}"/>
    <cellStyle name="Input 2 3 5 2" xfId="334" xr:uid="{00000000-0005-0000-0000-000068050000}"/>
    <cellStyle name="Input 2 3 5 2 2" xfId="635" xr:uid="{00000000-0005-0000-0000-000069050000}"/>
    <cellStyle name="Input 2 3 5 3" xfId="473" xr:uid="{00000000-0005-0000-0000-00006A050000}"/>
    <cellStyle name="Input 2 3 6" xfId="196" xr:uid="{00000000-0005-0000-0000-00006B050000}"/>
    <cellStyle name="Input 2 3 6 2" xfId="497" xr:uid="{00000000-0005-0000-0000-00006C050000}"/>
    <cellStyle name="Input 2 3 7" xfId="238" xr:uid="{00000000-0005-0000-0000-00006D050000}"/>
    <cellStyle name="Input 2 3 7 2" xfId="539" xr:uid="{00000000-0005-0000-0000-00006E050000}"/>
    <cellStyle name="Input 2 3 8" xfId="377" xr:uid="{00000000-0005-0000-0000-00006F050000}"/>
    <cellStyle name="Input 2 3 9" xfId="767" xr:uid="{00000000-0005-0000-0000-000070050000}"/>
    <cellStyle name="Input 2 4" xfId="92" xr:uid="{00000000-0005-0000-0000-000071050000}"/>
    <cellStyle name="Input 2 4 2" xfId="212" xr:uid="{00000000-0005-0000-0000-000072050000}"/>
    <cellStyle name="Input 2 4 2 2" xfId="350" xr:uid="{00000000-0005-0000-0000-000073050000}"/>
    <cellStyle name="Input 2 4 2 2 2" xfId="651" xr:uid="{00000000-0005-0000-0000-000074050000}"/>
    <cellStyle name="Input 2 4 2 3" xfId="513" xr:uid="{00000000-0005-0000-0000-000075050000}"/>
    <cellStyle name="Input 2 4 3" xfId="254" xr:uid="{00000000-0005-0000-0000-000076050000}"/>
    <cellStyle name="Input 2 4 3 2" xfId="555" xr:uid="{00000000-0005-0000-0000-000077050000}"/>
    <cellStyle name="Input 2 4 4" xfId="393" xr:uid="{00000000-0005-0000-0000-000078050000}"/>
    <cellStyle name="Input 2 4 5" xfId="995" xr:uid="{00000000-0005-0000-0000-000079050000}"/>
    <cellStyle name="Input 2 5" xfId="113" xr:uid="{00000000-0005-0000-0000-00007A050000}"/>
    <cellStyle name="Input 2 5 2" xfId="275" xr:uid="{00000000-0005-0000-0000-00007B050000}"/>
    <cellStyle name="Input 2 5 2 2" xfId="576" xr:uid="{00000000-0005-0000-0000-00007C050000}"/>
    <cellStyle name="Input 2 5 2 3" xfId="1555" xr:uid="{00000000-0005-0000-0000-00007D050000}"/>
    <cellStyle name="Input 2 5 2 4" xfId="2984" xr:uid="{00000000-0005-0000-0000-00007E050000}"/>
    <cellStyle name="Input 2 5 2 5" xfId="4442" xr:uid="{00000000-0005-0000-0000-00007F050000}"/>
    <cellStyle name="Input 2 5 3" xfId="414" xr:uid="{00000000-0005-0000-0000-000080050000}"/>
    <cellStyle name="Input 2 5 3 2" xfId="2296" xr:uid="{00000000-0005-0000-0000-000081050000}"/>
    <cellStyle name="Input 2 5 3 3" xfId="3770" xr:uid="{00000000-0005-0000-0000-000082050000}"/>
    <cellStyle name="Input 2 5 3 4" xfId="5228" xr:uid="{00000000-0005-0000-0000-000083050000}"/>
    <cellStyle name="Input 2 5 4" xfId="1177" xr:uid="{00000000-0005-0000-0000-000084050000}"/>
    <cellStyle name="Input 2 5 5" xfId="2572" xr:uid="{00000000-0005-0000-0000-000085050000}"/>
    <cellStyle name="Input 2 5 6" xfId="4030" xr:uid="{00000000-0005-0000-0000-000086050000}"/>
    <cellStyle name="Input 2 5 7" xfId="5602" xr:uid="{0F6D70B6-3EF3-4696-8C32-F93AD929270F}"/>
    <cellStyle name="Input 2 6" xfId="132" xr:uid="{00000000-0005-0000-0000-000087050000}"/>
    <cellStyle name="Input 2 6 2" xfId="294" xr:uid="{00000000-0005-0000-0000-000088050000}"/>
    <cellStyle name="Input 2 6 2 2" xfId="595" xr:uid="{00000000-0005-0000-0000-000089050000}"/>
    <cellStyle name="Input 2 6 2 3" xfId="1552" xr:uid="{00000000-0005-0000-0000-00008A050000}"/>
    <cellStyle name="Input 2 6 2 4" xfId="2981" xr:uid="{00000000-0005-0000-0000-00008B050000}"/>
    <cellStyle name="Input 2 6 2 5" xfId="4439" xr:uid="{00000000-0005-0000-0000-00008C050000}"/>
    <cellStyle name="Input 2 6 3" xfId="433" xr:uid="{00000000-0005-0000-0000-00008D050000}"/>
    <cellStyle name="Input 2 6 3 2" xfId="1716" xr:uid="{00000000-0005-0000-0000-00008E050000}"/>
    <cellStyle name="Input 2 6 3 3" xfId="3161" xr:uid="{00000000-0005-0000-0000-00008F050000}"/>
    <cellStyle name="Input 2 6 3 4" xfId="4619" xr:uid="{00000000-0005-0000-0000-000090050000}"/>
    <cellStyle name="Input 2 6 4" xfId="1172" xr:uid="{00000000-0005-0000-0000-000091050000}"/>
    <cellStyle name="Input 2 6 5" xfId="2567" xr:uid="{00000000-0005-0000-0000-000092050000}"/>
    <cellStyle name="Input 2 6 6" xfId="4025" xr:uid="{00000000-0005-0000-0000-000093050000}"/>
    <cellStyle name="Input 2 7" xfId="156" xr:uid="{00000000-0005-0000-0000-000094050000}"/>
    <cellStyle name="Input 2 7 2" xfId="318" xr:uid="{00000000-0005-0000-0000-000095050000}"/>
    <cellStyle name="Input 2 7 2 2" xfId="619" xr:uid="{00000000-0005-0000-0000-000096050000}"/>
    <cellStyle name="Input 2 7 2 3" xfId="1451" xr:uid="{00000000-0005-0000-0000-000097050000}"/>
    <cellStyle name="Input 2 7 2 4" xfId="2871" xr:uid="{00000000-0005-0000-0000-000098050000}"/>
    <cellStyle name="Input 2 7 2 5" xfId="4329" xr:uid="{00000000-0005-0000-0000-000099050000}"/>
    <cellStyle name="Input 2 7 3" xfId="457" xr:uid="{00000000-0005-0000-0000-00009A050000}"/>
    <cellStyle name="Input 2 7 3 2" xfId="2283" xr:uid="{00000000-0005-0000-0000-00009B050000}"/>
    <cellStyle name="Input 2 7 3 3" xfId="3757" xr:uid="{00000000-0005-0000-0000-00009C050000}"/>
    <cellStyle name="Input 2 7 3 4" xfId="5215" xr:uid="{00000000-0005-0000-0000-00009D050000}"/>
    <cellStyle name="Input 2 7 4" xfId="1179" xr:uid="{00000000-0005-0000-0000-00009E050000}"/>
    <cellStyle name="Input 2 7 5" xfId="2575" xr:uid="{00000000-0005-0000-0000-00009F050000}"/>
    <cellStyle name="Input 2 7 6" xfId="4033" xr:uid="{00000000-0005-0000-0000-0000A0050000}"/>
    <cellStyle name="Input 2 8" xfId="180" xr:uid="{00000000-0005-0000-0000-0000A1050000}"/>
    <cellStyle name="Input 2 8 2" xfId="481" xr:uid="{00000000-0005-0000-0000-0000A2050000}"/>
    <cellStyle name="Input 2 8 2 2" xfId="1853" xr:uid="{00000000-0005-0000-0000-0000A3050000}"/>
    <cellStyle name="Input 2 8 2 3" xfId="3308" xr:uid="{00000000-0005-0000-0000-0000A4050000}"/>
    <cellStyle name="Input 2 8 2 4" xfId="4766" xr:uid="{00000000-0005-0000-0000-0000A5050000}"/>
    <cellStyle name="Input 2 8 3" xfId="1174" xr:uid="{00000000-0005-0000-0000-0000A6050000}"/>
    <cellStyle name="Input 2 8 4" xfId="2569" xr:uid="{00000000-0005-0000-0000-0000A7050000}"/>
    <cellStyle name="Input 2 8 5" xfId="4027" xr:uid="{00000000-0005-0000-0000-0000A8050000}"/>
    <cellStyle name="Input 2 9" xfId="222" xr:uid="{00000000-0005-0000-0000-0000A9050000}"/>
    <cellStyle name="Input 2 9 2" xfId="523" xr:uid="{00000000-0005-0000-0000-0000AA050000}"/>
    <cellStyle name="Input 2 9 2 2" xfId="1481" xr:uid="{00000000-0005-0000-0000-0000AB050000}"/>
    <cellStyle name="Input 2 9 2 3" xfId="2908" xr:uid="{00000000-0005-0000-0000-0000AC050000}"/>
    <cellStyle name="Input 2 9 2 4" xfId="4366" xr:uid="{00000000-0005-0000-0000-0000AD050000}"/>
    <cellStyle name="Input 2 9 3" xfId="1706" xr:uid="{00000000-0005-0000-0000-0000AE050000}"/>
    <cellStyle name="Input 2 9 4" xfId="3151" xr:uid="{00000000-0005-0000-0000-0000AF050000}"/>
    <cellStyle name="Input 2 9 5" xfId="4609" xr:uid="{00000000-0005-0000-0000-0000B0050000}"/>
    <cellStyle name="Input 20" xfId="1420" xr:uid="{00000000-0005-0000-0000-0000B1050000}"/>
    <cellStyle name="Input 20 2" xfId="2836" xr:uid="{00000000-0005-0000-0000-0000B2050000}"/>
    <cellStyle name="Input 20 3" xfId="4294" xr:uid="{00000000-0005-0000-0000-0000B3050000}"/>
    <cellStyle name="Input 21" xfId="2424" xr:uid="{00000000-0005-0000-0000-0000B4050000}"/>
    <cellStyle name="Input 21 2" xfId="3898" xr:uid="{00000000-0005-0000-0000-0000B5050000}"/>
    <cellStyle name="Input 21 3" xfId="5356" xr:uid="{00000000-0005-0000-0000-0000B6050000}"/>
    <cellStyle name="Input 22" xfId="2230" xr:uid="{00000000-0005-0000-0000-0000B7050000}"/>
    <cellStyle name="Input 23" xfId="2139" xr:uid="{00000000-0005-0000-0000-0000B8050000}"/>
    <cellStyle name="Input 24" xfId="5529" xr:uid="{2084D55F-2CA5-4178-981F-E0CA48D4C7DA}"/>
    <cellStyle name="Input 3" xfId="996" xr:uid="{00000000-0005-0000-0000-0000B9050000}"/>
    <cellStyle name="Input 3 10" xfId="2020" xr:uid="{00000000-0005-0000-0000-0000BA050000}"/>
    <cellStyle name="Input 3 10 2" xfId="2062" xr:uid="{00000000-0005-0000-0000-0000BB050000}"/>
    <cellStyle name="Input 3 10 2 2" xfId="3525" xr:uid="{00000000-0005-0000-0000-0000BC050000}"/>
    <cellStyle name="Input 3 10 2 3" xfId="4983" xr:uid="{00000000-0005-0000-0000-0000BD050000}"/>
    <cellStyle name="Input 3 10 3" xfId="3483" xr:uid="{00000000-0005-0000-0000-0000BE050000}"/>
    <cellStyle name="Input 3 10 4" xfId="4941" xr:uid="{00000000-0005-0000-0000-0000BF050000}"/>
    <cellStyle name="Input 3 11" xfId="2135" xr:uid="{00000000-0005-0000-0000-0000C0050000}"/>
    <cellStyle name="Input 3 11 2" xfId="1803" xr:uid="{00000000-0005-0000-0000-0000C1050000}"/>
    <cellStyle name="Input 3 11 2 2" xfId="3251" xr:uid="{00000000-0005-0000-0000-0000C2050000}"/>
    <cellStyle name="Input 3 11 2 3" xfId="4709" xr:uid="{00000000-0005-0000-0000-0000C3050000}"/>
    <cellStyle name="Input 3 11 3" xfId="3601" xr:uid="{00000000-0005-0000-0000-0000C4050000}"/>
    <cellStyle name="Input 3 11 4" xfId="5059" xr:uid="{00000000-0005-0000-0000-0000C5050000}"/>
    <cellStyle name="Input 3 12" xfId="2005" xr:uid="{00000000-0005-0000-0000-0000C6050000}"/>
    <cellStyle name="Input 3 12 2" xfId="3467" xr:uid="{00000000-0005-0000-0000-0000C7050000}"/>
    <cellStyle name="Input 3 12 3" xfId="4925" xr:uid="{00000000-0005-0000-0000-0000C8050000}"/>
    <cellStyle name="Input 3 13" xfId="1352" xr:uid="{00000000-0005-0000-0000-0000C9050000}"/>
    <cellStyle name="Input 3 13 2" xfId="2759" xr:uid="{00000000-0005-0000-0000-0000CA050000}"/>
    <cellStyle name="Input 3 13 3" xfId="4217" xr:uid="{00000000-0005-0000-0000-0000CB050000}"/>
    <cellStyle name="Input 3 14" xfId="2427" xr:uid="{00000000-0005-0000-0000-0000CC050000}"/>
    <cellStyle name="Input 3 14 2" xfId="3901" xr:uid="{00000000-0005-0000-0000-0000CD050000}"/>
    <cellStyle name="Input 3 14 3" xfId="5359" xr:uid="{00000000-0005-0000-0000-0000CE050000}"/>
    <cellStyle name="Input 3 15" xfId="1360" xr:uid="{00000000-0005-0000-0000-0000CF050000}"/>
    <cellStyle name="Input 3 16" xfId="1017" xr:uid="{00000000-0005-0000-0000-0000D0050000}"/>
    <cellStyle name="Input 3 17" xfId="5422" xr:uid="{67BEE1F7-549D-4AD5-A255-AD6EFAC4B82E}"/>
    <cellStyle name="Input 3 2" xfId="1180" xr:uid="{00000000-0005-0000-0000-0000D1050000}"/>
    <cellStyle name="Input 3 2 2" xfId="1556" xr:uid="{00000000-0005-0000-0000-0000D2050000}"/>
    <cellStyle name="Input 3 2 2 2" xfId="2986" xr:uid="{00000000-0005-0000-0000-0000D3050000}"/>
    <cellStyle name="Input 3 2 2 3" xfId="4444" xr:uid="{00000000-0005-0000-0000-0000D4050000}"/>
    <cellStyle name="Input 3 2 3" xfId="2147" xr:uid="{00000000-0005-0000-0000-0000D5050000}"/>
    <cellStyle name="Input 3 2 3 2" xfId="3613" xr:uid="{00000000-0005-0000-0000-0000D6050000}"/>
    <cellStyle name="Input 3 2 3 3" xfId="5071" xr:uid="{00000000-0005-0000-0000-0000D7050000}"/>
    <cellStyle name="Input 3 2 4" xfId="2576" xr:uid="{00000000-0005-0000-0000-0000D8050000}"/>
    <cellStyle name="Input 3 2 5" xfId="4034" xr:uid="{00000000-0005-0000-0000-0000D9050000}"/>
    <cellStyle name="Input 3 2 6" xfId="5614" xr:uid="{633F7735-FDF8-4832-905D-3374E38D811F}"/>
    <cellStyle name="Input 3 3" xfId="1171" xr:uid="{00000000-0005-0000-0000-0000DA050000}"/>
    <cellStyle name="Input 3 3 2" xfId="1551" xr:uid="{00000000-0005-0000-0000-0000DB050000}"/>
    <cellStyle name="Input 3 3 2 2" xfId="2979" xr:uid="{00000000-0005-0000-0000-0000DC050000}"/>
    <cellStyle name="Input 3 3 2 3" xfId="4437" xr:uid="{00000000-0005-0000-0000-0000DD050000}"/>
    <cellStyle name="Input 3 3 3" xfId="1742" xr:uid="{00000000-0005-0000-0000-0000DE050000}"/>
    <cellStyle name="Input 3 3 3 2" xfId="3189" xr:uid="{00000000-0005-0000-0000-0000DF050000}"/>
    <cellStyle name="Input 3 3 3 3" xfId="4647" xr:uid="{00000000-0005-0000-0000-0000E0050000}"/>
    <cellStyle name="Input 3 3 4" xfId="2564" xr:uid="{00000000-0005-0000-0000-0000E1050000}"/>
    <cellStyle name="Input 3 3 5" xfId="4022" xr:uid="{00000000-0005-0000-0000-0000E2050000}"/>
    <cellStyle name="Input 3 4" xfId="1181" xr:uid="{00000000-0005-0000-0000-0000E3050000}"/>
    <cellStyle name="Input 3 4 2" xfId="1452" xr:uid="{00000000-0005-0000-0000-0000E4050000}"/>
    <cellStyle name="Input 3 4 2 2" xfId="2873" xr:uid="{00000000-0005-0000-0000-0000E5050000}"/>
    <cellStyle name="Input 3 4 2 3" xfId="4331" xr:uid="{00000000-0005-0000-0000-0000E6050000}"/>
    <cellStyle name="Input 3 4 3" xfId="1375" xr:uid="{00000000-0005-0000-0000-0000E7050000}"/>
    <cellStyle name="Input 3 4 3 2" xfId="2784" xr:uid="{00000000-0005-0000-0000-0000E8050000}"/>
    <cellStyle name="Input 3 4 3 3" xfId="4242" xr:uid="{00000000-0005-0000-0000-0000E9050000}"/>
    <cellStyle name="Input 3 4 4" xfId="2578" xr:uid="{00000000-0005-0000-0000-0000EA050000}"/>
    <cellStyle name="Input 3 4 5" xfId="4036" xr:uid="{00000000-0005-0000-0000-0000EB050000}"/>
    <cellStyle name="Input 3 5" xfId="1170" xr:uid="{00000000-0005-0000-0000-0000EC050000}"/>
    <cellStyle name="Input 3 5 2" xfId="1700" xr:uid="{00000000-0005-0000-0000-0000ED050000}"/>
    <cellStyle name="Input 3 5 2 2" xfId="3145" xr:uid="{00000000-0005-0000-0000-0000EE050000}"/>
    <cellStyle name="Input 3 5 2 3" xfId="4603" xr:uid="{00000000-0005-0000-0000-0000EF050000}"/>
    <cellStyle name="Input 3 5 3" xfId="2563" xr:uid="{00000000-0005-0000-0000-0000F0050000}"/>
    <cellStyle name="Input 3 5 4" xfId="4021" xr:uid="{00000000-0005-0000-0000-0000F1050000}"/>
    <cellStyle name="Input 3 6" xfId="1517" xr:uid="{00000000-0005-0000-0000-0000F2050000}"/>
    <cellStyle name="Input 3 6 2" xfId="1361" xr:uid="{00000000-0005-0000-0000-0000F3050000}"/>
    <cellStyle name="Input 3 6 2 2" xfId="2769" xr:uid="{00000000-0005-0000-0000-0000F4050000}"/>
    <cellStyle name="Input 3 6 2 3" xfId="4227" xr:uid="{00000000-0005-0000-0000-0000F5050000}"/>
    <cellStyle name="Input 3 6 3" xfId="2943" xr:uid="{00000000-0005-0000-0000-0000F6050000}"/>
    <cellStyle name="Input 3 6 4" xfId="4401" xr:uid="{00000000-0005-0000-0000-0000F7050000}"/>
    <cellStyle name="Input 3 7" xfId="1638" xr:uid="{00000000-0005-0000-0000-0000F8050000}"/>
    <cellStyle name="Input 3 7 2" xfId="1332" xr:uid="{00000000-0005-0000-0000-0000F9050000}"/>
    <cellStyle name="Input 3 7 2 2" xfId="2739" xr:uid="{00000000-0005-0000-0000-0000FA050000}"/>
    <cellStyle name="Input 3 7 2 3" xfId="4197" xr:uid="{00000000-0005-0000-0000-0000FB050000}"/>
    <cellStyle name="Input 3 7 3" xfId="3073" xr:uid="{00000000-0005-0000-0000-0000FC050000}"/>
    <cellStyle name="Input 3 7 4" xfId="4531" xr:uid="{00000000-0005-0000-0000-0000FD050000}"/>
    <cellStyle name="Input 3 8" xfId="1393" xr:uid="{00000000-0005-0000-0000-0000FE050000}"/>
    <cellStyle name="Input 3 8 2" xfId="2299" xr:uid="{00000000-0005-0000-0000-0000FF050000}"/>
    <cellStyle name="Input 3 8 2 2" xfId="3773" xr:uid="{00000000-0005-0000-0000-000000060000}"/>
    <cellStyle name="Input 3 8 2 3" xfId="5231" xr:uid="{00000000-0005-0000-0000-000001060000}"/>
    <cellStyle name="Input 3 8 3" xfId="2807" xr:uid="{00000000-0005-0000-0000-000002060000}"/>
    <cellStyle name="Input 3 8 4" xfId="4265" xr:uid="{00000000-0005-0000-0000-000003060000}"/>
    <cellStyle name="Input 3 9" xfId="1810" xr:uid="{00000000-0005-0000-0000-000004060000}"/>
    <cellStyle name="Input 3 9 2" xfId="1933" xr:uid="{00000000-0005-0000-0000-000005060000}"/>
    <cellStyle name="Input 3 9 2 2" xfId="3393" xr:uid="{00000000-0005-0000-0000-000006060000}"/>
    <cellStyle name="Input 3 9 2 3" xfId="4851" xr:uid="{00000000-0005-0000-0000-000007060000}"/>
    <cellStyle name="Input 3 9 3" xfId="3258" xr:uid="{00000000-0005-0000-0000-000008060000}"/>
    <cellStyle name="Input 3 9 4" xfId="4716" xr:uid="{00000000-0005-0000-0000-000009060000}"/>
    <cellStyle name="Input 4" xfId="1087" xr:uid="{00000000-0005-0000-0000-00000A060000}"/>
    <cellStyle name="Input 4 10" xfId="2172" xr:uid="{00000000-0005-0000-0000-00000B060000}"/>
    <cellStyle name="Input 4 10 2" xfId="1410" xr:uid="{00000000-0005-0000-0000-00000C060000}"/>
    <cellStyle name="Input 4 10 2 2" xfId="2826" xr:uid="{00000000-0005-0000-0000-00000D060000}"/>
    <cellStyle name="Input 4 10 2 3" xfId="4284" xr:uid="{00000000-0005-0000-0000-00000E060000}"/>
    <cellStyle name="Input 4 10 3" xfId="3640" xr:uid="{00000000-0005-0000-0000-00000F060000}"/>
    <cellStyle name="Input 4 10 4" xfId="5098" xr:uid="{00000000-0005-0000-0000-000010060000}"/>
    <cellStyle name="Input 4 11" xfId="2256" xr:uid="{00000000-0005-0000-0000-000011060000}"/>
    <cellStyle name="Input 4 11 2" xfId="2365" xr:uid="{00000000-0005-0000-0000-000012060000}"/>
    <cellStyle name="Input 4 11 2 2" xfId="3839" xr:uid="{00000000-0005-0000-0000-000013060000}"/>
    <cellStyle name="Input 4 11 2 3" xfId="5297" xr:uid="{00000000-0005-0000-0000-000014060000}"/>
    <cellStyle name="Input 4 11 3" xfId="3730" xr:uid="{00000000-0005-0000-0000-000015060000}"/>
    <cellStyle name="Input 4 11 4" xfId="5188" xr:uid="{00000000-0005-0000-0000-000016060000}"/>
    <cellStyle name="Input 4 12" xfId="2314" xr:uid="{00000000-0005-0000-0000-000017060000}"/>
    <cellStyle name="Input 4 12 2" xfId="3788" xr:uid="{00000000-0005-0000-0000-000018060000}"/>
    <cellStyle name="Input 4 12 3" xfId="5246" xr:uid="{00000000-0005-0000-0000-000019060000}"/>
    <cellStyle name="Input 4 13" xfId="2395" xr:uid="{00000000-0005-0000-0000-00001A060000}"/>
    <cellStyle name="Input 4 13 2" xfId="3869" xr:uid="{00000000-0005-0000-0000-00001B060000}"/>
    <cellStyle name="Input 4 13 3" xfId="5327" xr:uid="{00000000-0005-0000-0000-00001C060000}"/>
    <cellStyle name="Input 4 14" xfId="2450" xr:uid="{00000000-0005-0000-0000-00001D060000}"/>
    <cellStyle name="Input 4 14 2" xfId="3924" xr:uid="{00000000-0005-0000-0000-00001E060000}"/>
    <cellStyle name="Input 4 14 3" xfId="5382" xr:uid="{00000000-0005-0000-0000-00001F060000}"/>
    <cellStyle name="Input 4 15" xfId="2494" xr:uid="{00000000-0005-0000-0000-000020060000}"/>
    <cellStyle name="Input 4 16" xfId="3952" xr:uid="{00000000-0005-0000-0000-000021060000}"/>
    <cellStyle name="Input 4 17" xfId="5452" xr:uid="{AAC259E9-3EF7-40F9-AF94-40B7B5267F75}"/>
    <cellStyle name="Input 4 2" xfId="1219" xr:uid="{00000000-0005-0000-0000-000022060000}"/>
    <cellStyle name="Input 4 2 2" xfId="1579" xr:uid="{00000000-0005-0000-0000-000023060000}"/>
    <cellStyle name="Input 4 2 2 2" xfId="3013" xr:uid="{00000000-0005-0000-0000-000024060000}"/>
    <cellStyle name="Input 4 2 2 3" xfId="4471" xr:uid="{00000000-0005-0000-0000-000025060000}"/>
    <cellStyle name="Input 4 2 3" xfId="1908" xr:uid="{00000000-0005-0000-0000-000026060000}"/>
    <cellStyle name="Input 4 2 3 2" xfId="3366" xr:uid="{00000000-0005-0000-0000-000027060000}"/>
    <cellStyle name="Input 4 2 3 3" xfId="4824" xr:uid="{00000000-0005-0000-0000-000028060000}"/>
    <cellStyle name="Input 4 2 4" xfId="2623" xr:uid="{00000000-0005-0000-0000-000029060000}"/>
    <cellStyle name="Input 4 2 5" xfId="4081" xr:uid="{00000000-0005-0000-0000-00002A060000}"/>
    <cellStyle name="Input 4 2 6" xfId="5620" xr:uid="{3CC0C3DD-8EFC-4D2A-93F3-A4383E61E8CF}"/>
    <cellStyle name="Input 4 3" xfId="1249" xr:uid="{00000000-0005-0000-0000-00002B060000}"/>
    <cellStyle name="Input 4 3 2" xfId="1607" xr:uid="{00000000-0005-0000-0000-00002C060000}"/>
    <cellStyle name="Input 4 3 2 2" xfId="3041" xr:uid="{00000000-0005-0000-0000-00002D060000}"/>
    <cellStyle name="Input 4 3 2 3" xfId="4499" xr:uid="{00000000-0005-0000-0000-00002E060000}"/>
    <cellStyle name="Input 4 3 3" xfId="1435" xr:uid="{00000000-0005-0000-0000-00002F060000}"/>
    <cellStyle name="Input 4 3 3 2" xfId="2854" xr:uid="{00000000-0005-0000-0000-000030060000}"/>
    <cellStyle name="Input 4 3 3 3" xfId="4312" xr:uid="{00000000-0005-0000-0000-000031060000}"/>
    <cellStyle name="Input 4 3 4" xfId="2655" xr:uid="{00000000-0005-0000-0000-000032060000}"/>
    <cellStyle name="Input 4 3 5" xfId="4113" xr:uid="{00000000-0005-0000-0000-000033060000}"/>
    <cellStyle name="Input 4 4" xfId="1279" xr:uid="{00000000-0005-0000-0000-000034060000}"/>
    <cellStyle name="Input 4 4 2" xfId="1771" xr:uid="{00000000-0005-0000-0000-000035060000}"/>
    <cellStyle name="Input 4 4 2 2" xfId="3219" xr:uid="{00000000-0005-0000-0000-000036060000}"/>
    <cellStyle name="Input 4 4 2 3" xfId="4677" xr:uid="{00000000-0005-0000-0000-000037060000}"/>
    <cellStyle name="Input 4 4 3" xfId="1680" xr:uid="{00000000-0005-0000-0000-000038060000}"/>
    <cellStyle name="Input 4 4 3 2" xfId="3122" xr:uid="{00000000-0005-0000-0000-000039060000}"/>
    <cellStyle name="Input 4 4 3 3" xfId="4580" xr:uid="{00000000-0005-0000-0000-00003A060000}"/>
    <cellStyle name="Input 4 4 4" xfId="2686" xr:uid="{00000000-0005-0000-0000-00003B060000}"/>
    <cellStyle name="Input 4 4 5" xfId="4144" xr:uid="{00000000-0005-0000-0000-00003C060000}"/>
    <cellStyle name="Input 4 5" xfId="1307" xr:uid="{00000000-0005-0000-0000-00003D060000}"/>
    <cellStyle name="Input 4 5 2" xfId="1839" xr:uid="{00000000-0005-0000-0000-00003E060000}"/>
    <cellStyle name="Input 4 5 2 2" xfId="3293" xr:uid="{00000000-0005-0000-0000-00003F060000}"/>
    <cellStyle name="Input 4 5 2 3" xfId="4751" xr:uid="{00000000-0005-0000-0000-000040060000}"/>
    <cellStyle name="Input 4 5 3" xfId="2714" xr:uid="{00000000-0005-0000-0000-000041060000}"/>
    <cellStyle name="Input 4 5 4" xfId="4172" xr:uid="{00000000-0005-0000-0000-000042060000}"/>
    <cellStyle name="Input 4 6" xfId="1879" xr:uid="{00000000-0005-0000-0000-000043060000}"/>
    <cellStyle name="Input 4 6 2" xfId="1832" xr:uid="{00000000-0005-0000-0000-000044060000}"/>
    <cellStyle name="Input 4 6 2 2" xfId="3283" xr:uid="{00000000-0005-0000-0000-000045060000}"/>
    <cellStyle name="Input 4 6 2 3" xfId="4741" xr:uid="{00000000-0005-0000-0000-000046060000}"/>
    <cellStyle name="Input 4 6 3" xfId="3337" xr:uid="{00000000-0005-0000-0000-000047060000}"/>
    <cellStyle name="Input 4 6 4" xfId="4795" xr:uid="{00000000-0005-0000-0000-000048060000}"/>
    <cellStyle name="Input 4 7" xfId="1960" xr:uid="{00000000-0005-0000-0000-000049060000}"/>
    <cellStyle name="Input 4 7 2" xfId="1736" xr:uid="{00000000-0005-0000-0000-00004A060000}"/>
    <cellStyle name="Input 4 7 2 2" xfId="3183" xr:uid="{00000000-0005-0000-0000-00004B060000}"/>
    <cellStyle name="Input 4 7 2 3" xfId="4641" xr:uid="{00000000-0005-0000-0000-00004C060000}"/>
    <cellStyle name="Input 4 7 3" xfId="3420" xr:uid="{00000000-0005-0000-0000-00004D060000}"/>
    <cellStyle name="Input 4 7 4" xfId="4878" xr:uid="{00000000-0005-0000-0000-00004E060000}"/>
    <cellStyle name="Input 4 8" xfId="2036" xr:uid="{00000000-0005-0000-0000-00004F060000}"/>
    <cellStyle name="Input 4 8 2" xfId="1489" xr:uid="{00000000-0005-0000-0000-000050060000}"/>
    <cellStyle name="Input 4 8 2 2" xfId="2916" xr:uid="{00000000-0005-0000-0000-000051060000}"/>
    <cellStyle name="Input 4 8 2 3" xfId="4374" xr:uid="{00000000-0005-0000-0000-000052060000}"/>
    <cellStyle name="Input 4 8 3" xfId="3499" xr:uid="{00000000-0005-0000-0000-000053060000}"/>
    <cellStyle name="Input 4 8 4" xfId="4957" xr:uid="{00000000-0005-0000-0000-000054060000}"/>
    <cellStyle name="Input 4 9" xfId="2109" xr:uid="{00000000-0005-0000-0000-000055060000}"/>
    <cellStyle name="Input 4 9 2" xfId="2251" xr:uid="{00000000-0005-0000-0000-000056060000}"/>
    <cellStyle name="Input 4 9 2 2" xfId="3725" xr:uid="{00000000-0005-0000-0000-000057060000}"/>
    <cellStyle name="Input 4 9 2 3" xfId="5183" xr:uid="{00000000-0005-0000-0000-000058060000}"/>
    <cellStyle name="Input 4 9 3" xfId="3575" xr:uid="{00000000-0005-0000-0000-000059060000}"/>
    <cellStyle name="Input 4 9 4" xfId="5033" xr:uid="{00000000-0005-0000-0000-00005A060000}"/>
    <cellStyle name="Input 5" xfId="1096" xr:uid="{00000000-0005-0000-0000-00005B060000}"/>
    <cellStyle name="Input 5 10" xfId="2178" xr:uid="{00000000-0005-0000-0000-00005C060000}"/>
    <cellStyle name="Input 5 10 2" xfId="2342" xr:uid="{00000000-0005-0000-0000-00005D060000}"/>
    <cellStyle name="Input 5 10 2 2" xfId="3816" xr:uid="{00000000-0005-0000-0000-00005E060000}"/>
    <cellStyle name="Input 5 10 2 3" xfId="5274" xr:uid="{00000000-0005-0000-0000-00005F060000}"/>
    <cellStyle name="Input 5 10 3" xfId="3646" xr:uid="{00000000-0005-0000-0000-000060060000}"/>
    <cellStyle name="Input 5 10 4" xfId="5104" xr:uid="{00000000-0005-0000-0000-000061060000}"/>
    <cellStyle name="Input 5 11" xfId="2262" xr:uid="{00000000-0005-0000-0000-000062060000}"/>
    <cellStyle name="Input 5 11 2" xfId="2371" xr:uid="{00000000-0005-0000-0000-000063060000}"/>
    <cellStyle name="Input 5 11 2 2" xfId="3845" xr:uid="{00000000-0005-0000-0000-000064060000}"/>
    <cellStyle name="Input 5 11 2 3" xfId="5303" xr:uid="{00000000-0005-0000-0000-000065060000}"/>
    <cellStyle name="Input 5 11 3" xfId="3736" xr:uid="{00000000-0005-0000-0000-000066060000}"/>
    <cellStyle name="Input 5 11 4" xfId="5194" xr:uid="{00000000-0005-0000-0000-000067060000}"/>
    <cellStyle name="Input 5 12" xfId="2320" xr:uid="{00000000-0005-0000-0000-000068060000}"/>
    <cellStyle name="Input 5 12 2" xfId="3794" xr:uid="{00000000-0005-0000-0000-000069060000}"/>
    <cellStyle name="Input 5 12 3" xfId="5252" xr:uid="{00000000-0005-0000-0000-00006A060000}"/>
    <cellStyle name="Input 5 13" xfId="2401" xr:uid="{00000000-0005-0000-0000-00006B060000}"/>
    <cellStyle name="Input 5 13 2" xfId="3875" xr:uid="{00000000-0005-0000-0000-00006C060000}"/>
    <cellStyle name="Input 5 13 3" xfId="5333" xr:uid="{00000000-0005-0000-0000-00006D060000}"/>
    <cellStyle name="Input 5 14" xfId="2456" xr:uid="{00000000-0005-0000-0000-00006E060000}"/>
    <cellStyle name="Input 5 14 2" xfId="3930" xr:uid="{00000000-0005-0000-0000-00006F060000}"/>
    <cellStyle name="Input 5 14 3" xfId="5388" xr:uid="{00000000-0005-0000-0000-000070060000}"/>
    <cellStyle name="Input 5 15" xfId="2500" xr:uid="{00000000-0005-0000-0000-000071060000}"/>
    <cellStyle name="Input 5 16" xfId="3958" xr:uid="{00000000-0005-0000-0000-000072060000}"/>
    <cellStyle name="Input 5 17" xfId="5459" xr:uid="{EB960DD7-EAC0-4D83-AC6F-202B454E756F}"/>
    <cellStyle name="Input 5 2" xfId="1225" xr:uid="{00000000-0005-0000-0000-000073060000}"/>
    <cellStyle name="Input 5 2 2" xfId="1585" xr:uid="{00000000-0005-0000-0000-000074060000}"/>
    <cellStyle name="Input 5 2 2 2" xfId="3019" xr:uid="{00000000-0005-0000-0000-000075060000}"/>
    <cellStyle name="Input 5 2 2 3" xfId="4477" xr:uid="{00000000-0005-0000-0000-000076060000}"/>
    <cellStyle name="Input 5 2 3" xfId="1438" xr:uid="{00000000-0005-0000-0000-000077060000}"/>
    <cellStyle name="Input 5 2 3 2" xfId="2858" xr:uid="{00000000-0005-0000-0000-000078060000}"/>
    <cellStyle name="Input 5 2 3 3" xfId="4316" xr:uid="{00000000-0005-0000-0000-000079060000}"/>
    <cellStyle name="Input 5 2 4" xfId="2629" xr:uid="{00000000-0005-0000-0000-00007A060000}"/>
    <cellStyle name="Input 5 2 5" xfId="4087" xr:uid="{00000000-0005-0000-0000-00007B060000}"/>
    <cellStyle name="Input 5 2 6" xfId="5633" xr:uid="{68628A43-C72D-48B0-8A47-E6E2901C8167}"/>
    <cellStyle name="Input 5 3" xfId="1255" xr:uid="{00000000-0005-0000-0000-00007C060000}"/>
    <cellStyle name="Input 5 3 2" xfId="1613" xr:uid="{00000000-0005-0000-0000-00007D060000}"/>
    <cellStyle name="Input 5 3 2 2" xfId="3047" xr:uid="{00000000-0005-0000-0000-00007E060000}"/>
    <cellStyle name="Input 5 3 2 3" xfId="4505" xr:uid="{00000000-0005-0000-0000-00007F060000}"/>
    <cellStyle name="Input 5 3 3" xfId="1712" xr:uid="{00000000-0005-0000-0000-000080060000}"/>
    <cellStyle name="Input 5 3 3 2" xfId="3157" xr:uid="{00000000-0005-0000-0000-000081060000}"/>
    <cellStyle name="Input 5 3 3 3" xfId="4615" xr:uid="{00000000-0005-0000-0000-000082060000}"/>
    <cellStyle name="Input 5 3 4" xfId="2661" xr:uid="{00000000-0005-0000-0000-000083060000}"/>
    <cellStyle name="Input 5 3 5" xfId="4119" xr:uid="{00000000-0005-0000-0000-000084060000}"/>
    <cellStyle name="Input 5 4" xfId="1285" xr:uid="{00000000-0005-0000-0000-000085060000}"/>
    <cellStyle name="Input 5 4 2" xfId="1777" xr:uid="{00000000-0005-0000-0000-000086060000}"/>
    <cellStyle name="Input 5 4 2 2" xfId="3225" xr:uid="{00000000-0005-0000-0000-000087060000}"/>
    <cellStyle name="Input 5 4 2 3" xfId="4683" xr:uid="{00000000-0005-0000-0000-000088060000}"/>
    <cellStyle name="Input 5 4 3" xfId="1345" xr:uid="{00000000-0005-0000-0000-000089060000}"/>
    <cellStyle name="Input 5 4 3 2" xfId="2751" xr:uid="{00000000-0005-0000-0000-00008A060000}"/>
    <cellStyle name="Input 5 4 3 3" xfId="4209" xr:uid="{00000000-0005-0000-0000-00008B060000}"/>
    <cellStyle name="Input 5 4 4" xfId="2692" xr:uid="{00000000-0005-0000-0000-00008C060000}"/>
    <cellStyle name="Input 5 4 5" xfId="4150" xr:uid="{00000000-0005-0000-0000-00008D060000}"/>
    <cellStyle name="Input 5 5" xfId="1313" xr:uid="{00000000-0005-0000-0000-00008E060000}"/>
    <cellStyle name="Input 5 5 2" xfId="1492" xr:uid="{00000000-0005-0000-0000-00008F060000}"/>
    <cellStyle name="Input 5 5 2 2" xfId="2919" xr:uid="{00000000-0005-0000-0000-000090060000}"/>
    <cellStyle name="Input 5 5 2 3" xfId="4377" xr:uid="{00000000-0005-0000-0000-000091060000}"/>
    <cellStyle name="Input 5 5 3" xfId="2720" xr:uid="{00000000-0005-0000-0000-000092060000}"/>
    <cellStyle name="Input 5 5 4" xfId="4178" xr:uid="{00000000-0005-0000-0000-000093060000}"/>
    <cellStyle name="Input 5 6" xfId="1885" xr:uid="{00000000-0005-0000-0000-000094060000}"/>
    <cellStyle name="Input 5 6 2" xfId="1340" xr:uid="{00000000-0005-0000-0000-000095060000}"/>
    <cellStyle name="Input 5 6 2 2" xfId="2747" xr:uid="{00000000-0005-0000-0000-000096060000}"/>
    <cellStyle name="Input 5 6 2 3" xfId="4205" xr:uid="{00000000-0005-0000-0000-000097060000}"/>
    <cellStyle name="Input 5 6 3" xfId="3343" xr:uid="{00000000-0005-0000-0000-000098060000}"/>
    <cellStyle name="Input 5 6 4" xfId="4801" xr:uid="{00000000-0005-0000-0000-000099060000}"/>
    <cellStyle name="Input 5 7" xfId="1966" xr:uid="{00000000-0005-0000-0000-00009A060000}"/>
    <cellStyle name="Input 5 7 2" xfId="1746" xr:uid="{00000000-0005-0000-0000-00009B060000}"/>
    <cellStyle name="Input 5 7 2 2" xfId="3193" xr:uid="{00000000-0005-0000-0000-00009C060000}"/>
    <cellStyle name="Input 5 7 2 3" xfId="4651" xr:uid="{00000000-0005-0000-0000-00009D060000}"/>
    <cellStyle name="Input 5 7 3" xfId="3426" xr:uid="{00000000-0005-0000-0000-00009E060000}"/>
    <cellStyle name="Input 5 7 4" xfId="4884" xr:uid="{00000000-0005-0000-0000-00009F060000}"/>
    <cellStyle name="Input 5 8" xfId="2042" xr:uid="{00000000-0005-0000-0000-0000A0060000}"/>
    <cellStyle name="Input 5 8 2" xfId="2023" xr:uid="{00000000-0005-0000-0000-0000A1060000}"/>
    <cellStyle name="Input 5 8 2 2" xfId="3486" xr:uid="{00000000-0005-0000-0000-0000A2060000}"/>
    <cellStyle name="Input 5 8 2 3" xfId="4944" xr:uid="{00000000-0005-0000-0000-0000A3060000}"/>
    <cellStyle name="Input 5 8 3" xfId="3505" xr:uid="{00000000-0005-0000-0000-0000A4060000}"/>
    <cellStyle name="Input 5 8 4" xfId="4963" xr:uid="{00000000-0005-0000-0000-0000A5060000}"/>
    <cellStyle name="Input 5 9" xfId="2115" xr:uid="{00000000-0005-0000-0000-0000A6060000}"/>
    <cellStyle name="Input 5 9 2" xfId="1804" xr:uid="{00000000-0005-0000-0000-0000A7060000}"/>
    <cellStyle name="Input 5 9 2 2" xfId="3252" xr:uid="{00000000-0005-0000-0000-0000A8060000}"/>
    <cellStyle name="Input 5 9 2 3" xfId="4710" xr:uid="{00000000-0005-0000-0000-0000A9060000}"/>
    <cellStyle name="Input 5 9 3" xfId="3581" xr:uid="{00000000-0005-0000-0000-0000AA060000}"/>
    <cellStyle name="Input 5 9 4" xfId="5039" xr:uid="{00000000-0005-0000-0000-0000AB060000}"/>
    <cellStyle name="Input 6" xfId="1106" xr:uid="{00000000-0005-0000-0000-0000AC060000}"/>
    <cellStyle name="Input 6 10" xfId="2187" xr:uid="{00000000-0005-0000-0000-0000AD060000}"/>
    <cellStyle name="Input 6 10 2" xfId="2351" xr:uid="{00000000-0005-0000-0000-0000AE060000}"/>
    <cellStyle name="Input 6 10 2 2" xfId="3825" xr:uid="{00000000-0005-0000-0000-0000AF060000}"/>
    <cellStyle name="Input 6 10 2 3" xfId="5283" xr:uid="{00000000-0005-0000-0000-0000B0060000}"/>
    <cellStyle name="Input 6 10 3" xfId="3655" xr:uid="{00000000-0005-0000-0000-0000B1060000}"/>
    <cellStyle name="Input 6 10 4" xfId="5113" xr:uid="{00000000-0005-0000-0000-0000B2060000}"/>
    <cellStyle name="Input 6 11" xfId="2271" xr:uid="{00000000-0005-0000-0000-0000B3060000}"/>
    <cellStyle name="Input 6 11 2" xfId="2380" xr:uid="{00000000-0005-0000-0000-0000B4060000}"/>
    <cellStyle name="Input 6 11 2 2" xfId="3854" xr:uid="{00000000-0005-0000-0000-0000B5060000}"/>
    <cellStyle name="Input 6 11 2 3" xfId="5312" xr:uid="{00000000-0005-0000-0000-0000B6060000}"/>
    <cellStyle name="Input 6 11 3" xfId="3745" xr:uid="{00000000-0005-0000-0000-0000B7060000}"/>
    <cellStyle name="Input 6 11 4" xfId="5203" xr:uid="{00000000-0005-0000-0000-0000B8060000}"/>
    <cellStyle name="Input 6 12" xfId="2329" xr:uid="{00000000-0005-0000-0000-0000B9060000}"/>
    <cellStyle name="Input 6 12 2" xfId="3803" xr:uid="{00000000-0005-0000-0000-0000BA060000}"/>
    <cellStyle name="Input 6 12 3" xfId="5261" xr:uid="{00000000-0005-0000-0000-0000BB060000}"/>
    <cellStyle name="Input 6 13" xfId="2410" xr:uid="{00000000-0005-0000-0000-0000BC060000}"/>
    <cellStyle name="Input 6 13 2" xfId="3884" xr:uid="{00000000-0005-0000-0000-0000BD060000}"/>
    <cellStyle name="Input 6 13 3" xfId="5342" xr:uid="{00000000-0005-0000-0000-0000BE060000}"/>
    <cellStyle name="Input 6 14" xfId="2465" xr:uid="{00000000-0005-0000-0000-0000BF060000}"/>
    <cellStyle name="Input 6 14 2" xfId="3939" xr:uid="{00000000-0005-0000-0000-0000C0060000}"/>
    <cellStyle name="Input 6 14 3" xfId="5397" xr:uid="{00000000-0005-0000-0000-0000C1060000}"/>
    <cellStyle name="Input 6 15" xfId="2509" xr:uid="{00000000-0005-0000-0000-0000C2060000}"/>
    <cellStyle name="Input 6 16" xfId="3967" xr:uid="{00000000-0005-0000-0000-0000C3060000}"/>
    <cellStyle name="Input 6 17" xfId="5468" xr:uid="{23D90B80-037B-43EA-ABAE-2087CC281812}"/>
    <cellStyle name="Input 6 2" xfId="1234" xr:uid="{00000000-0005-0000-0000-0000C4060000}"/>
    <cellStyle name="Input 6 2 2" xfId="1594" xr:uid="{00000000-0005-0000-0000-0000C5060000}"/>
    <cellStyle name="Input 6 2 2 2" xfId="3028" xr:uid="{00000000-0005-0000-0000-0000C6060000}"/>
    <cellStyle name="Input 6 2 2 3" xfId="4486" xr:uid="{00000000-0005-0000-0000-0000C7060000}"/>
    <cellStyle name="Input 6 2 3" xfId="1718" xr:uid="{00000000-0005-0000-0000-0000C8060000}"/>
    <cellStyle name="Input 6 2 3 2" xfId="3163" xr:uid="{00000000-0005-0000-0000-0000C9060000}"/>
    <cellStyle name="Input 6 2 3 3" xfId="4621" xr:uid="{00000000-0005-0000-0000-0000CA060000}"/>
    <cellStyle name="Input 6 2 4" xfId="2638" xr:uid="{00000000-0005-0000-0000-0000CB060000}"/>
    <cellStyle name="Input 6 2 5" xfId="4096" xr:uid="{00000000-0005-0000-0000-0000CC060000}"/>
    <cellStyle name="Input 6 2 6" xfId="5668" xr:uid="{A8C5CF23-EC42-4F41-AE0B-739FA3B17679}"/>
    <cellStyle name="Input 6 3" xfId="1264" xr:uid="{00000000-0005-0000-0000-0000CD060000}"/>
    <cellStyle name="Input 6 3 2" xfId="1622" xr:uid="{00000000-0005-0000-0000-0000CE060000}"/>
    <cellStyle name="Input 6 3 2 2" xfId="3056" xr:uid="{00000000-0005-0000-0000-0000CF060000}"/>
    <cellStyle name="Input 6 3 2 3" xfId="4514" xr:uid="{00000000-0005-0000-0000-0000D0060000}"/>
    <cellStyle name="Input 6 3 3" xfId="1904" xr:uid="{00000000-0005-0000-0000-0000D1060000}"/>
    <cellStyle name="Input 6 3 3 2" xfId="3362" xr:uid="{00000000-0005-0000-0000-0000D2060000}"/>
    <cellStyle name="Input 6 3 3 3" xfId="4820" xr:uid="{00000000-0005-0000-0000-0000D3060000}"/>
    <cellStyle name="Input 6 3 4" xfId="2670" xr:uid="{00000000-0005-0000-0000-0000D4060000}"/>
    <cellStyle name="Input 6 3 5" xfId="4128" xr:uid="{00000000-0005-0000-0000-0000D5060000}"/>
    <cellStyle name="Input 6 4" xfId="1294" xr:uid="{00000000-0005-0000-0000-0000D6060000}"/>
    <cellStyle name="Input 6 4 2" xfId="1786" xr:uid="{00000000-0005-0000-0000-0000D7060000}"/>
    <cellStyle name="Input 6 4 2 2" xfId="3234" xr:uid="{00000000-0005-0000-0000-0000D8060000}"/>
    <cellStyle name="Input 6 4 2 3" xfId="4692" xr:uid="{00000000-0005-0000-0000-0000D9060000}"/>
    <cellStyle name="Input 6 4 3" xfId="1951" xr:uid="{00000000-0005-0000-0000-0000DA060000}"/>
    <cellStyle name="Input 6 4 3 2" xfId="3411" xr:uid="{00000000-0005-0000-0000-0000DB060000}"/>
    <cellStyle name="Input 6 4 3 3" xfId="4869" xr:uid="{00000000-0005-0000-0000-0000DC060000}"/>
    <cellStyle name="Input 6 4 4" xfId="2701" xr:uid="{00000000-0005-0000-0000-0000DD060000}"/>
    <cellStyle name="Input 6 4 5" xfId="4159" xr:uid="{00000000-0005-0000-0000-0000DE060000}"/>
    <cellStyle name="Input 6 5" xfId="1322" xr:uid="{00000000-0005-0000-0000-0000DF060000}"/>
    <cellStyle name="Input 6 5 2" xfId="1848" xr:uid="{00000000-0005-0000-0000-0000E0060000}"/>
    <cellStyle name="Input 6 5 2 2" xfId="3303" xr:uid="{00000000-0005-0000-0000-0000E1060000}"/>
    <cellStyle name="Input 6 5 2 3" xfId="4761" xr:uid="{00000000-0005-0000-0000-0000E2060000}"/>
    <cellStyle name="Input 6 5 3" xfId="2729" xr:uid="{00000000-0005-0000-0000-0000E3060000}"/>
    <cellStyle name="Input 6 5 4" xfId="4187" xr:uid="{00000000-0005-0000-0000-0000E4060000}"/>
    <cellStyle name="Input 6 6" xfId="1894" xr:uid="{00000000-0005-0000-0000-0000E5060000}"/>
    <cellStyle name="Input 6 6 2" xfId="2098" xr:uid="{00000000-0005-0000-0000-0000E6060000}"/>
    <cellStyle name="Input 6 6 2 2" xfId="3564" xr:uid="{00000000-0005-0000-0000-0000E7060000}"/>
    <cellStyle name="Input 6 6 2 3" xfId="5022" xr:uid="{00000000-0005-0000-0000-0000E8060000}"/>
    <cellStyle name="Input 6 6 3" xfId="3352" xr:uid="{00000000-0005-0000-0000-0000E9060000}"/>
    <cellStyle name="Input 6 6 4" xfId="4810" xr:uid="{00000000-0005-0000-0000-0000EA060000}"/>
    <cellStyle name="Input 6 7" xfId="1975" xr:uid="{00000000-0005-0000-0000-0000EB060000}"/>
    <cellStyle name="Input 6 7 2" xfId="1364" xr:uid="{00000000-0005-0000-0000-0000EC060000}"/>
    <cellStyle name="Input 6 7 2 2" xfId="2772" xr:uid="{00000000-0005-0000-0000-0000ED060000}"/>
    <cellStyle name="Input 6 7 2 3" xfId="4230" xr:uid="{00000000-0005-0000-0000-0000EE060000}"/>
    <cellStyle name="Input 6 7 3" xfId="3435" xr:uid="{00000000-0005-0000-0000-0000EF060000}"/>
    <cellStyle name="Input 6 7 4" xfId="4893" xr:uid="{00000000-0005-0000-0000-0000F0060000}"/>
    <cellStyle name="Input 6 8" xfId="2051" xr:uid="{00000000-0005-0000-0000-0000F1060000}"/>
    <cellStyle name="Input 6 8 2" xfId="2243" xr:uid="{00000000-0005-0000-0000-0000F2060000}"/>
    <cellStyle name="Input 6 8 2 2" xfId="3716" xr:uid="{00000000-0005-0000-0000-0000F3060000}"/>
    <cellStyle name="Input 6 8 2 3" xfId="5174" xr:uid="{00000000-0005-0000-0000-0000F4060000}"/>
    <cellStyle name="Input 6 8 3" xfId="3514" xr:uid="{00000000-0005-0000-0000-0000F5060000}"/>
    <cellStyle name="Input 6 8 4" xfId="4972" xr:uid="{00000000-0005-0000-0000-0000F6060000}"/>
    <cellStyle name="Input 6 9" xfId="2124" xr:uid="{00000000-0005-0000-0000-0000F7060000}"/>
    <cellStyle name="Input 6 9 2" xfId="1518" xr:uid="{00000000-0005-0000-0000-0000F8060000}"/>
    <cellStyle name="Input 6 9 2 2" xfId="2944" xr:uid="{00000000-0005-0000-0000-0000F9060000}"/>
    <cellStyle name="Input 6 9 2 3" xfId="4402" xr:uid="{00000000-0005-0000-0000-0000FA060000}"/>
    <cellStyle name="Input 6 9 3" xfId="3590" xr:uid="{00000000-0005-0000-0000-0000FB060000}"/>
    <cellStyle name="Input 6 9 4" xfId="5048" xr:uid="{00000000-0005-0000-0000-0000FC060000}"/>
    <cellStyle name="Input 7" xfId="1109" xr:uid="{00000000-0005-0000-0000-0000FD060000}"/>
    <cellStyle name="Input 7 10" xfId="2190" xr:uid="{00000000-0005-0000-0000-0000FE060000}"/>
    <cellStyle name="Input 7 10 2" xfId="2354" xr:uid="{00000000-0005-0000-0000-0000FF060000}"/>
    <cellStyle name="Input 7 10 2 2" xfId="3828" xr:uid="{00000000-0005-0000-0000-000000070000}"/>
    <cellStyle name="Input 7 10 2 3" xfId="5286" xr:uid="{00000000-0005-0000-0000-000001070000}"/>
    <cellStyle name="Input 7 10 3" xfId="3658" xr:uid="{00000000-0005-0000-0000-000002070000}"/>
    <cellStyle name="Input 7 10 4" xfId="5116" xr:uid="{00000000-0005-0000-0000-000003070000}"/>
    <cellStyle name="Input 7 11" xfId="2274" xr:uid="{00000000-0005-0000-0000-000004070000}"/>
    <cellStyle name="Input 7 11 2" xfId="2383" xr:uid="{00000000-0005-0000-0000-000005070000}"/>
    <cellStyle name="Input 7 11 2 2" xfId="3857" xr:uid="{00000000-0005-0000-0000-000006070000}"/>
    <cellStyle name="Input 7 11 2 3" xfId="5315" xr:uid="{00000000-0005-0000-0000-000007070000}"/>
    <cellStyle name="Input 7 11 3" xfId="3748" xr:uid="{00000000-0005-0000-0000-000008070000}"/>
    <cellStyle name="Input 7 11 4" xfId="5206" xr:uid="{00000000-0005-0000-0000-000009070000}"/>
    <cellStyle name="Input 7 12" xfId="2332" xr:uid="{00000000-0005-0000-0000-00000A070000}"/>
    <cellStyle name="Input 7 12 2" xfId="3806" xr:uid="{00000000-0005-0000-0000-00000B070000}"/>
    <cellStyle name="Input 7 12 3" xfId="5264" xr:uid="{00000000-0005-0000-0000-00000C070000}"/>
    <cellStyle name="Input 7 13" xfId="2413" xr:uid="{00000000-0005-0000-0000-00000D070000}"/>
    <cellStyle name="Input 7 13 2" xfId="3887" xr:uid="{00000000-0005-0000-0000-00000E070000}"/>
    <cellStyle name="Input 7 13 3" xfId="5345" xr:uid="{00000000-0005-0000-0000-00000F070000}"/>
    <cellStyle name="Input 7 14" xfId="2468" xr:uid="{00000000-0005-0000-0000-000010070000}"/>
    <cellStyle name="Input 7 14 2" xfId="3942" xr:uid="{00000000-0005-0000-0000-000011070000}"/>
    <cellStyle name="Input 7 14 3" xfId="5400" xr:uid="{00000000-0005-0000-0000-000012070000}"/>
    <cellStyle name="Input 7 15" xfId="2512" xr:uid="{00000000-0005-0000-0000-000013070000}"/>
    <cellStyle name="Input 7 16" xfId="3970" xr:uid="{00000000-0005-0000-0000-000014070000}"/>
    <cellStyle name="Input 7 17" xfId="5471" xr:uid="{A3585239-5F15-42AF-8D6F-59D111F12A8E}"/>
    <cellStyle name="Input 7 2" xfId="1237" xr:uid="{00000000-0005-0000-0000-000015070000}"/>
    <cellStyle name="Input 7 2 2" xfId="1597" xr:uid="{00000000-0005-0000-0000-000016070000}"/>
    <cellStyle name="Input 7 2 2 2" xfId="3031" xr:uid="{00000000-0005-0000-0000-000017070000}"/>
    <cellStyle name="Input 7 2 2 3" xfId="4489" xr:uid="{00000000-0005-0000-0000-000018070000}"/>
    <cellStyle name="Input 7 2 3" xfId="1411" xr:uid="{00000000-0005-0000-0000-000019070000}"/>
    <cellStyle name="Input 7 2 3 2" xfId="2827" xr:uid="{00000000-0005-0000-0000-00001A070000}"/>
    <cellStyle name="Input 7 2 3 3" xfId="4285" xr:uid="{00000000-0005-0000-0000-00001B070000}"/>
    <cellStyle name="Input 7 2 4" xfId="2641" xr:uid="{00000000-0005-0000-0000-00001C070000}"/>
    <cellStyle name="Input 7 2 5" xfId="4099" xr:uid="{00000000-0005-0000-0000-00001D070000}"/>
    <cellStyle name="Input 7 2 6" xfId="5672" xr:uid="{2C56E697-ED51-441B-B493-0F84140442EE}"/>
    <cellStyle name="Input 7 3" xfId="1267" xr:uid="{00000000-0005-0000-0000-00001E070000}"/>
    <cellStyle name="Input 7 3 2" xfId="1625" xr:uid="{00000000-0005-0000-0000-00001F070000}"/>
    <cellStyle name="Input 7 3 2 2" xfId="3059" xr:uid="{00000000-0005-0000-0000-000020070000}"/>
    <cellStyle name="Input 7 3 2 3" xfId="4517" xr:uid="{00000000-0005-0000-0000-000021070000}"/>
    <cellStyle name="Input 7 3 3" xfId="1493" xr:uid="{00000000-0005-0000-0000-000022070000}"/>
    <cellStyle name="Input 7 3 3 2" xfId="2920" xr:uid="{00000000-0005-0000-0000-000023070000}"/>
    <cellStyle name="Input 7 3 3 3" xfId="4378" xr:uid="{00000000-0005-0000-0000-000024070000}"/>
    <cellStyle name="Input 7 3 4" xfId="2673" xr:uid="{00000000-0005-0000-0000-000025070000}"/>
    <cellStyle name="Input 7 3 5" xfId="4131" xr:uid="{00000000-0005-0000-0000-000026070000}"/>
    <cellStyle name="Input 7 4" xfId="1297" xr:uid="{00000000-0005-0000-0000-000027070000}"/>
    <cellStyle name="Input 7 4 2" xfId="1789" xr:uid="{00000000-0005-0000-0000-000028070000}"/>
    <cellStyle name="Input 7 4 2 2" xfId="3237" xr:uid="{00000000-0005-0000-0000-000029070000}"/>
    <cellStyle name="Input 7 4 2 3" xfId="4695" xr:uid="{00000000-0005-0000-0000-00002A070000}"/>
    <cellStyle name="Input 7 4 3" xfId="2207" xr:uid="{00000000-0005-0000-0000-00002B070000}"/>
    <cellStyle name="Input 7 4 3 2" xfId="3677" xr:uid="{00000000-0005-0000-0000-00002C070000}"/>
    <cellStyle name="Input 7 4 3 3" xfId="5135" xr:uid="{00000000-0005-0000-0000-00002D070000}"/>
    <cellStyle name="Input 7 4 4" xfId="2704" xr:uid="{00000000-0005-0000-0000-00002E070000}"/>
    <cellStyle name="Input 7 4 5" xfId="4162" xr:uid="{00000000-0005-0000-0000-00002F070000}"/>
    <cellStyle name="Input 7 5" xfId="1325" xr:uid="{00000000-0005-0000-0000-000030070000}"/>
    <cellStyle name="Input 7 5 2" xfId="1369" xr:uid="{00000000-0005-0000-0000-000031070000}"/>
    <cellStyle name="Input 7 5 2 2" xfId="2778" xr:uid="{00000000-0005-0000-0000-000032070000}"/>
    <cellStyle name="Input 7 5 2 3" xfId="4236" xr:uid="{00000000-0005-0000-0000-000033070000}"/>
    <cellStyle name="Input 7 5 3" xfId="2732" xr:uid="{00000000-0005-0000-0000-000034070000}"/>
    <cellStyle name="Input 7 5 4" xfId="4190" xr:uid="{00000000-0005-0000-0000-000035070000}"/>
    <cellStyle name="Input 7 6" xfId="1897" xr:uid="{00000000-0005-0000-0000-000036070000}"/>
    <cellStyle name="Input 7 6 2" xfId="1355" xr:uid="{00000000-0005-0000-0000-000037070000}"/>
    <cellStyle name="Input 7 6 2 2" xfId="2763" xr:uid="{00000000-0005-0000-0000-000038070000}"/>
    <cellStyle name="Input 7 6 2 3" xfId="4221" xr:uid="{00000000-0005-0000-0000-000039070000}"/>
    <cellStyle name="Input 7 6 3" xfId="3355" xr:uid="{00000000-0005-0000-0000-00003A070000}"/>
    <cellStyle name="Input 7 6 4" xfId="4813" xr:uid="{00000000-0005-0000-0000-00003B070000}"/>
    <cellStyle name="Input 7 7" xfId="1978" xr:uid="{00000000-0005-0000-0000-00003C070000}"/>
    <cellStyle name="Input 7 7 2" xfId="1711" xr:uid="{00000000-0005-0000-0000-00003D070000}"/>
    <cellStyle name="Input 7 7 2 2" xfId="3156" xr:uid="{00000000-0005-0000-0000-00003E070000}"/>
    <cellStyle name="Input 7 7 2 3" xfId="4614" xr:uid="{00000000-0005-0000-0000-00003F070000}"/>
    <cellStyle name="Input 7 7 3" xfId="3438" xr:uid="{00000000-0005-0000-0000-000040070000}"/>
    <cellStyle name="Input 7 7 4" xfId="4896" xr:uid="{00000000-0005-0000-0000-000041070000}"/>
    <cellStyle name="Input 7 8" xfId="2054" xr:uid="{00000000-0005-0000-0000-000042070000}"/>
    <cellStyle name="Input 7 8 2" xfId="1485" xr:uid="{00000000-0005-0000-0000-000043070000}"/>
    <cellStyle name="Input 7 8 2 2" xfId="2912" xr:uid="{00000000-0005-0000-0000-000044070000}"/>
    <cellStyle name="Input 7 8 2 3" xfId="4370" xr:uid="{00000000-0005-0000-0000-000045070000}"/>
    <cellStyle name="Input 7 8 3" xfId="3517" xr:uid="{00000000-0005-0000-0000-000046070000}"/>
    <cellStyle name="Input 7 8 4" xfId="4975" xr:uid="{00000000-0005-0000-0000-000047070000}"/>
    <cellStyle name="Input 7 9" xfId="2127" xr:uid="{00000000-0005-0000-0000-000048070000}"/>
    <cellStyle name="Input 7 9 2" xfId="1655" xr:uid="{00000000-0005-0000-0000-000049070000}"/>
    <cellStyle name="Input 7 9 2 2" xfId="3091" xr:uid="{00000000-0005-0000-0000-00004A070000}"/>
    <cellStyle name="Input 7 9 2 3" xfId="4549" xr:uid="{00000000-0005-0000-0000-00004B070000}"/>
    <cellStyle name="Input 7 9 3" xfId="3593" xr:uid="{00000000-0005-0000-0000-00004C070000}"/>
    <cellStyle name="Input 7 9 4" xfId="5051" xr:uid="{00000000-0005-0000-0000-00004D070000}"/>
    <cellStyle name="Input 8" xfId="1124" xr:uid="{00000000-0005-0000-0000-00004E070000}"/>
    <cellStyle name="Input 8 10" xfId="2196" xr:uid="{00000000-0005-0000-0000-00004F070000}"/>
    <cellStyle name="Input 8 10 2" xfId="2360" xr:uid="{00000000-0005-0000-0000-000050070000}"/>
    <cellStyle name="Input 8 10 2 2" xfId="3834" xr:uid="{00000000-0005-0000-0000-000051070000}"/>
    <cellStyle name="Input 8 10 2 3" xfId="5292" xr:uid="{00000000-0005-0000-0000-000052070000}"/>
    <cellStyle name="Input 8 10 3" xfId="3664" xr:uid="{00000000-0005-0000-0000-000053070000}"/>
    <cellStyle name="Input 8 10 4" xfId="5122" xr:uid="{00000000-0005-0000-0000-000054070000}"/>
    <cellStyle name="Input 8 11" xfId="2280" xr:uid="{00000000-0005-0000-0000-000055070000}"/>
    <cellStyle name="Input 8 11 2" xfId="2390" xr:uid="{00000000-0005-0000-0000-000056070000}"/>
    <cellStyle name="Input 8 11 2 2" xfId="3864" xr:uid="{00000000-0005-0000-0000-000057070000}"/>
    <cellStyle name="Input 8 11 2 3" xfId="5322" xr:uid="{00000000-0005-0000-0000-000058070000}"/>
    <cellStyle name="Input 8 11 3" xfId="3754" xr:uid="{00000000-0005-0000-0000-000059070000}"/>
    <cellStyle name="Input 8 11 4" xfId="5212" xr:uid="{00000000-0005-0000-0000-00005A070000}"/>
    <cellStyle name="Input 8 12" xfId="2338" xr:uid="{00000000-0005-0000-0000-00005B070000}"/>
    <cellStyle name="Input 8 12 2" xfId="3812" xr:uid="{00000000-0005-0000-0000-00005C070000}"/>
    <cellStyle name="Input 8 12 3" xfId="5270" xr:uid="{00000000-0005-0000-0000-00005D070000}"/>
    <cellStyle name="Input 8 13" xfId="2419" xr:uid="{00000000-0005-0000-0000-00005E070000}"/>
    <cellStyle name="Input 8 13 2" xfId="3893" xr:uid="{00000000-0005-0000-0000-00005F070000}"/>
    <cellStyle name="Input 8 13 3" xfId="5351" xr:uid="{00000000-0005-0000-0000-000060070000}"/>
    <cellStyle name="Input 8 14" xfId="2474" xr:uid="{00000000-0005-0000-0000-000061070000}"/>
    <cellStyle name="Input 8 14 2" xfId="3948" xr:uid="{00000000-0005-0000-0000-000062070000}"/>
    <cellStyle name="Input 8 14 3" xfId="5406" xr:uid="{00000000-0005-0000-0000-000063070000}"/>
    <cellStyle name="Input 8 15" xfId="2518" xr:uid="{00000000-0005-0000-0000-000064070000}"/>
    <cellStyle name="Input 8 16" xfId="3976" xr:uid="{00000000-0005-0000-0000-000065070000}"/>
    <cellStyle name="Input 8 17" xfId="5477" xr:uid="{3A512739-3461-4DFB-B53B-B6596A219D1B}"/>
    <cellStyle name="Input 8 2" xfId="1243" xr:uid="{00000000-0005-0000-0000-000066070000}"/>
    <cellStyle name="Input 8 2 2" xfId="1603" xr:uid="{00000000-0005-0000-0000-000067070000}"/>
    <cellStyle name="Input 8 2 2 2" xfId="3037" xr:uid="{00000000-0005-0000-0000-000068070000}"/>
    <cellStyle name="Input 8 2 2 3" xfId="4495" xr:uid="{00000000-0005-0000-0000-000069070000}"/>
    <cellStyle name="Input 8 2 3" xfId="2286" xr:uid="{00000000-0005-0000-0000-00006A070000}"/>
    <cellStyle name="Input 8 2 3 2" xfId="3760" xr:uid="{00000000-0005-0000-0000-00006B070000}"/>
    <cellStyle name="Input 8 2 3 3" xfId="5218" xr:uid="{00000000-0005-0000-0000-00006C070000}"/>
    <cellStyle name="Input 8 2 4" xfId="2648" xr:uid="{00000000-0005-0000-0000-00006D070000}"/>
    <cellStyle name="Input 8 2 5" xfId="4106" xr:uid="{00000000-0005-0000-0000-00006E070000}"/>
    <cellStyle name="Input 8 3" xfId="1274" xr:uid="{00000000-0005-0000-0000-00006F070000}"/>
    <cellStyle name="Input 8 3 2" xfId="1631" xr:uid="{00000000-0005-0000-0000-000070070000}"/>
    <cellStyle name="Input 8 3 2 2" xfId="3065" xr:uid="{00000000-0005-0000-0000-000071070000}"/>
    <cellStyle name="Input 8 3 2 3" xfId="4523" xr:uid="{00000000-0005-0000-0000-000072070000}"/>
    <cellStyle name="Input 8 3 3" xfId="1925" xr:uid="{00000000-0005-0000-0000-000073070000}"/>
    <cellStyle name="Input 8 3 3 2" xfId="3385" xr:uid="{00000000-0005-0000-0000-000074070000}"/>
    <cellStyle name="Input 8 3 3 3" xfId="4843" xr:uid="{00000000-0005-0000-0000-000075070000}"/>
    <cellStyle name="Input 8 3 4" xfId="2681" xr:uid="{00000000-0005-0000-0000-000076070000}"/>
    <cellStyle name="Input 8 3 5" xfId="4139" xr:uid="{00000000-0005-0000-0000-000077070000}"/>
    <cellStyle name="Input 8 4" xfId="1303" xr:uid="{00000000-0005-0000-0000-000078070000}"/>
    <cellStyle name="Input 8 4 2" xfId="1795" xr:uid="{00000000-0005-0000-0000-000079070000}"/>
    <cellStyle name="Input 8 4 2 2" xfId="3243" xr:uid="{00000000-0005-0000-0000-00007A070000}"/>
    <cellStyle name="Input 8 4 2 3" xfId="4701" xr:uid="{00000000-0005-0000-0000-00007B070000}"/>
    <cellStyle name="Input 8 4 3" xfId="2217" xr:uid="{00000000-0005-0000-0000-00007C070000}"/>
    <cellStyle name="Input 8 4 3 2" xfId="3687" xr:uid="{00000000-0005-0000-0000-00007D070000}"/>
    <cellStyle name="Input 8 4 3 3" xfId="5145" xr:uid="{00000000-0005-0000-0000-00007E070000}"/>
    <cellStyle name="Input 8 4 4" xfId="2710" xr:uid="{00000000-0005-0000-0000-00007F070000}"/>
    <cellStyle name="Input 8 4 5" xfId="4168" xr:uid="{00000000-0005-0000-0000-000080070000}"/>
    <cellStyle name="Input 8 5" xfId="1331" xr:uid="{00000000-0005-0000-0000-000081070000}"/>
    <cellStyle name="Input 8 5 2" xfId="2018" xr:uid="{00000000-0005-0000-0000-000082070000}"/>
    <cellStyle name="Input 8 5 2 2" xfId="3481" xr:uid="{00000000-0005-0000-0000-000083070000}"/>
    <cellStyle name="Input 8 5 2 3" xfId="4939" xr:uid="{00000000-0005-0000-0000-000084070000}"/>
    <cellStyle name="Input 8 5 3" xfId="2738" xr:uid="{00000000-0005-0000-0000-000085070000}"/>
    <cellStyle name="Input 8 5 4" xfId="4196" xr:uid="{00000000-0005-0000-0000-000086070000}"/>
    <cellStyle name="Input 8 6" xfId="1903" xr:uid="{00000000-0005-0000-0000-000087070000}"/>
    <cellStyle name="Input 8 6 2" xfId="1338" xr:uid="{00000000-0005-0000-0000-000088070000}"/>
    <cellStyle name="Input 8 6 2 2" xfId="2745" xr:uid="{00000000-0005-0000-0000-000089070000}"/>
    <cellStyle name="Input 8 6 2 3" xfId="4203" xr:uid="{00000000-0005-0000-0000-00008A070000}"/>
    <cellStyle name="Input 8 6 3" xfId="3361" xr:uid="{00000000-0005-0000-0000-00008B070000}"/>
    <cellStyle name="Input 8 6 4" xfId="4819" xr:uid="{00000000-0005-0000-0000-00008C070000}"/>
    <cellStyle name="Input 8 7" xfId="1984" xr:uid="{00000000-0005-0000-0000-00008D070000}"/>
    <cellStyle name="Input 8 7 2" xfId="1486" xr:uid="{00000000-0005-0000-0000-00008E070000}"/>
    <cellStyle name="Input 8 7 2 2" xfId="2913" xr:uid="{00000000-0005-0000-0000-00008F070000}"/>
    <cellStyle name="Input 8 7 2 3" xfId="4371" xr:uid="{00000000-0005-0000-0000-000090070000}"/>
    <cellStyle name="Input 8 7 3" xfId="3444" xr:uid="{00000000-0005-0000-0000-000091070000}"/>
    <cellStyle name="Input 8 7 4" xfId="4902" xr:uid="{00000000-0005-0000-0000-000092070000}"/>
    <cellStyle name="Input 8 8" xfId="2060" xr:uid="{00000000-0005-0000-0000-000093070000}"/>
    <cellStyle name="Input 8 8 2" xfId="2019" xr:uid="{00000000-0005-0000-0000-000094070000}"/>
    <cellStyle name="Input 8 8 2 2" xfId="3482" xr:uid="{00000000-0005-0000-0000-000095070000}"/>
    <cellStyle name="Input 8 8 2 3" xfId="4940" xr:uid="{00000000-0005-0000-0000-000096070000}"/>
    <cellStyle name="Input 8 8 3" xfId="3523" xr:uid="{00000000-0005-0000-0000-000097070000}"/>
    <cellStyle name="Input 8 8 4" xfId="4981" xr:uid="{00000000-0005-0000-0000-000098070000}"/>
    <cellStyle name="Input 8 9" xfId="2133" xr:uid="{00000000-0005-0000-0000-000099070000}"/>
    <cellStyle name="Input 8 9 2" xfId="1509" xr:uid="{00000000-0005-0000-0000-00009A070000}"/>
    <cellStyle name="Input 8 9 2 2" xfId="2935" xr:uid="{00000000-0005-0000-0000-00009B070000}"/>
    <cellStyle name="Input 8 9 2 3" xfId="4393" xr:uid="{00000000-0005-0000-0000-00009C070000}"/>
    <cellStyle name="Input 8 9 3" xfId="3599" xr:uid="{00000000-0005-0000-0000-00009D070000}"/>
    <cellStyle name="Input 8 9 4" xfId="5057" xr:uid="{00000000-0005-0000-0000-00009E070000}"/>
    <cellStyle name="Input 9" xfId="1176" xr:uid="{00000000-0005-0000-0000-00009F070000}"/>
    <cellStyle name="Input 9 2" xfId="1554" xr:uid="{00000000-0005-0000-0000-0000A0070000}"/>
    <cellStyle name="Input 9 2 2" xfId="2983" xr:uid="{00000000-0005-0000-0000-0000A1070000}"/>
    <cellStyle name="Input 9 2 3" xfId="4441" xr:uid="{00000000-0005-0000-0000-0000A2070000}"/>
    <cellStyle name="Input 9 3" xfId="2308" xr:uid="{00000000-0005-0000-0000-0000A3070000}"/>
    <cellStyle name="Input 9 3 2" xfId="3782" xr:uid="{00000000-0005-0000-0000-0000A4070000}"/>
    <cellStyle name="Input 9 3 3" xfId="5240" xr:uid="{00000000-0005-0000-0000-0000A5070000}"/>
    <cellStyle name="Input 9 4" xfId="2571" xr:uid="{00000000-0005-0000-0000-0000A6070000}"/>
    <cellStyle name="Input 9 5" xfId="4029" xr:uid="{00000000-0005-0000-0000-0000A7070000}"/>
    <cellStyle name="Input 9 6" xfId="5480" xr:uid="{2035BF5A-1E94-42F9-A5BD-9CAC006651C2}"/>
    <cellStyle name="Isticanje1 2" xfId="997" xr:uid="{00000000-0005-0000-0000-0000A8070000}"/>
    <cellStyle name="Isticanje2 2" xfId="998" xr:uid="{00000000-0005-0000-0000-0000A9070000}"/>
    <cellStyle name="Isticanje3 2" xfId="999" xr:uid="{00000000-0005-0000-0000-0000AA070000}"/>
    <cellStyle name="Isticanje4 2" xfId="1000" xr:uid="{00000000-0005-0000-0000-0000AB070000}"/>
    <cellStyle name="Isticanje5 2" xfId="1001" xr:uid="{00000000-0005-0000-0000-0000AC070000}"/>
    <cellStyle name="Isticanje6 2" xfId="1002" xr:uid="{00000000-0005-0000-0000-0000AD070000}"/>
    <cellStyle name="Izlaz 2" xfId="1003" xr:uid="{00000000-0005-0000-0000-0000AE070000}"/>
    <cellStyle name="Izlaz 2 10" xfId="2073" xr:uid="{00000000-0005-0000-0000-0000AF070000}"/>
    <cellStyle name="Izlaz 2 10 2" xfId="1465" xr:uid="{00000000-0005-0000-0000-0000B0070000}"/>
    <cellStyle name="Izlaz 2 10 2 2" xfId="2891" xr:uid="{00000000-0005-0000-0000-0000B1070000}"/>
    <cellStyle name="Izlaz 2 10 2 3" xfId="4349" xr:uid="{00000000-0005-0000-0000-0000B2070000}"/>
    <cellStyle name="Izlaz 2 10 3" xfId="3537" xr:uid="{00000000-0005-0000-0000-0000B3070000}"/>
    <cellStyle name="Izlaz 2 10 4" xfId="4995" xr:uid="{00000000-0005-0000-0000-0000B4070000}"/>
    <cellStyle name="Izlaz 2 11" xfId="2157" xr:uid="{00000000-0005-0000-0000-0000B5070000}"/>
    <cellStyle name="Izlaz 2 11 2" xfId="2205" xr:uid="{00000000-0005-0000-0000-0000B6070000}"/>
    <cellStyle name="Izlaz 2 11 2 2" xfId="3674" xr:uid="{00000000-0005-0000-0000-0000B7070000}"/>
    <cellStyle name="Izlaz 2 11 2 3" xfId="5132" xr:uid="{00000000-0005-0000-0000-0000B8070000}"/>
    <cellStyle name="Izlaz 2 11 3" xfId="3623" xr:uid="{00000000-0005-0000-0000-0000B9070000}"/>
    <cellStyle name="Izlaz 2 11 4" xfId="5081" xr:uid="{00000000-0005-0000-0000-0000BA070000}"/>
    <cellStyle name="Izlaz 2 12" xfId="2159" xr:uid="{00000000-0005-0000-0000-0000BB070000}"/>
    <cellStyle name="Izlaz 2 12 2" xfId="3625" xr:uid="{00000000-0005-0000-0000-0000BC070000}"/>
    <cellStyle name="Izlaz 2 12 3" xfId="5083" xr:uid="{00000000-0005-0000-0000-0000BD070000}"/>
    <cellStyle name="Izlaz 2 13" xfId="1633" xr:uid="{00000000-0005-0000-0000-0000BE070000}"/>
    <cellStyle name="Izlaz 2 13 2" xfId="3068" xr:uid="{00000000-0005-0000-0000-0000BF070000}"/>
    <cellStyle name="Izlaz 2 13 3" xfId="4526" xr:uid="{00000000-0005-0000-0000-0000C0070000}"/>
    <cellStyle name="Izlaz 2 14" xfId="2428" xr:uid="{00000000-0005-0000-0000-0000C1070000}"/>
    <cellStyle name="Izlaz 2 14 2" xfId="3902" xr:uid="{00000000-0005-0000-0000-0000C2070000}"/>
    <cellStyle name="Izlaz 2 14 3" xfId="5360" xr:uid="{00000000-0005-0000-0000-0000C3070000}"/>
    <cellStyle name="Izlaz 2 15" xfId="1560" xr:uid="{00000000-0005-0000-0000-0000C4070000}"/>
    <cellStyle name="Izlaz 2 16" xfId="1024" xr:uid="{00000000-0005-0000-0000-0000C5070000}"/>
    <cellStyle name="Izlaz 2 17" xfId="5423" xr:uid="{16DC076E-AD83-466E-A957-E5DDFB59D564}"/>
    <cellStyle name="Izlaz 2 2" xfId="1182" xr:uid="{00000000-0005-0000-0000-0000C6070000}"/>
    <cellStyle name="Izlaz 2 2 2" xfId="1557" xr:uid="{00000000-0005-0000-0000-0000C7070000}"/>
    <cellStyle name="Izlaz 2 2 2 2" xfId="2987" xr:uid="{00000000-0005-0000-0000-0000C8070000}"/>
    <cellStyle name="Izlaz 2 2 2 3" xfId="4445" xr:uid="{00000000-0005-0000-0000-0000C9070000}"/>
    <cellStyle name="Izlaz 2 2 3" xfId="1437" xr:uid="{00000000-0005-0000-0000-0000CA070000}"/>
    <cellStyle name="Izlaz 2 2 3 2" xfId="2857" xr:uid="{00000000-0005-0000-0000-0000CB070000}"/>
    <cellStyle name="Izlaz 2 2 3 3" xfId="4315" xr:uid="{00000000-0005-0000-0000-0000CC070000}"/>
    <cellStyle name="Izlaz 2 2 4" xfId="2579" xr:uid="{00000000-0005-0000-0000-0000CD070000}"/>
    <cellStyle name="Izlaz 2 2 5" xfId="4037" xr:uid="{00000000-0005-0000-0000-0000CE070000}"/>
    <cellStyle name="Izlaz 2 2 6" xfId="5664" xr:uid="{16D61003-3A9E-4CB9-9058-6F11AC2710E6}"/>
    <cellStyle name="Izlaz 2 3" xfId="1165" xr:uid="{00000000-0005-0000-0000-0000CF070000}"/>
    <cellStyle name="Izlaz 2 3 2" xfId="1545" xr:uid="{00000000-0005-0000-0000-0000D0070000}"/>
    <cellStyle name="Izlaz 2 3 2 2" xfId="2973" xr:uid="{00000000-0005-0000-0000-0000D1070000}"/>
    <cellStyle name="Izlaz 2 3 2 3" xfId="4431" xr:uid="{00000000-0005-0000-0000-0000D2070000}"/>
    <cellStyle name="Izlaz 2 3 3" xfId="1678" xr:uid="{00000000-0005-0000-0000-0000D3070000}"/>
    <cellStyle name="Izlaz 2 3 3 2" xfId="3120" xr:uid="{00000000-0005-0000-0000-0000D4070000}"/>
    <cellStyle name="Izlaz 2 3 3 3" xfId="4578" xr:uid="{00000000-0005-0000-0000-0000D5070000}"/>
    <cellStyle name="Izlaz 2 3 4" xfId="2557" xr:uid="{00000000-0005-0000-0000-0000D6070000}"/>
    <cellStyle name="Izlaz 2 3 5" xfId="4015" xr:uid="{00000000-0005-0000-0000-0000D7070000}"/>
    <cellStyle name="Izlaz 2 4" xfId="1189" xr:uid="{00000000-0005-0000-0000-0000D8070000}"/>
    <cellStyle name="Izlaz 2 4 2" xfId="1686" xr:uid="{00000000-0005-0000-0000-0000D9070000}"/>
    <cellStyle name="Izlaz 2 4 2 2" xfId="3130" xr:uid="{00000000-0005-0000-0000-0000DA070000}"/>
    <cellStyle name="Izlaz 2 4 2 3" xfId="4588" xr:uid="{00000000-0005-0000-0000-0000DB070000}"/>
    <cellStyle name="Izlaz 2 4 3" xfId="1429" xr:uid="{00000000-0005-0000-0000-0000DC070000}"/>
    <cellStyle name="Izlaz 2 4 3 2" xfId="2846" xr:uid="{00000000-0005-0000-0000-0000DD070000}"/>
    <cellStyle name="Izlaz 2 4 3 3" xfId="4304" xr:uid="{00000000-0005-0000-0000-0000DE070000}"/>
    <cellStyle name="Izlaz 2 4 4" xfId="2586" xr:uid="{00000000-0005-0000-0000-0000DF070000}"/>
    <cellStyle name="Izlaz 2 4 5" xfId="4044" xr:uid="{00000000-0005-0000-0000-0000E0070000}"/>
    <cellStyle name="Izlaz 2 5" xfId="1158" xr:uid="{00000000-0005-0000-0000-0000E1070000}"/>
    <cellStyle name="Izlaz 2 5 2" xfId="1799" xr:uid="{00000000-0005-0000-0000-0000E2070000}"/>
    <cellStyle name="Izlaz 2 5 2 2" xfId="3247" xr:uid="{00000000-0005-0000-0000-0000E3070000}"/>
    <cellStyle name="Izlaz 2 5 2 3" xfId="4705" xr:uid="{00000000-0005-0000-0000-0000E4070000}"/>
    <cellStyle name="Izlaz 2 5 3" xfId="2550" xr:uid="{00000000-0005-0000-0000-0000E5070000}"/>
    <cellStyle name="Izlaz 2 5 4" xfId="4008" xr:uid="{00000000-0005-0000-0000-0000E6070000}"/>
    <cellStyle name="Izlaz 2 6" xfId="1691" xr:uid="{00000000-0005-0000-0000-0000E7070000}"/>
    <cellStyle name="Izlaz 2 6 2" xfId="1806" xr:uid="{00000000-0005-0000-0000-0000E8070000}"/>
    <cellStyle name="Izlaz 2 6 2 2" xfId="3254" xr:uid="{00000000-0005-0000-0000-0000E9070000}"/>
    <cellStyle name="Izlaz 2 6 2 3" xfId="4712" xr:uid="{00000000-0005-0000-0000-0000EA070000}"/>
    <cellStyle name="Izlaz 2 6 3" xfId="3135" xr:uid="{00000000-0005-0000-0000-0000EB070000}"/>
    <cellStyle name="Izlaz 2 6 4" xfId="4593" xr:uid="{00000000-0005-0000-0000-0000EC070000}"/>
    <cellStyle name="Izlaz 2 7" xfId="1382" xr:uid="{00000000-0005-0000-0000-0000ED070000}"/>
    <cellStyle name="Izlaz 2 7 2" xfId="1942" xr:uid="{00000000-0005-0000-0000-0000EE070000}"/>
    <cellStyle name="Izlaz 2 7 2 2" xfId="3402" xr:uid="{00000000-0005-0000-0000-0000EF070000}"/>
    <cellStyle name="Izlaz 2 7 2 3" xfId="4860" xr:uid="{00000000-0005-0000-0000-0000F0070000}"/>
    <cellStyle name="Izlaz 2 7 3" xfId="2794" xr:uid="{00000000-0005-0000-0000-0000F1070000}"/>
    <cellStyle name="Izlaz 2 7 4" xfId="4252" xr:uid="{00000000-0005-0000-0000-0000F2070000}"/>
    <cellStyle name="Izlaz 2 8" xfId="1430" xr:uid="{00000000-0005-0000-0000-0000F3070000}"/>
    <cellStyle name="Izlaz 2 8 2" xfId="2292" xr:uid="{00000000-0005-0000-0000-0000F4070000}"/>
    <cellStyle name="Izlaz 2 8 2 2" xfId="3766" xr:uid="{00000000-0005-0000-0000-0000F5070000}"/>
    <cellStyle name="Izlaz 2 8 2 3" xfId="5224" xr:uid="{00000000-0005-0000-0000-0000F6070000}"/>
    <cellStyle name="Izlaz 2 8 3" xfId="2847" xr:uid="{00000000-0005-0000-0000-0000F7070000}"/>
    <cellStyle name="Izlaz 2 8 4" xfId="4305" xr:uid="{00000000-0005-0000-0000-0000F8070000}"/>
    <cellStyle name="Izlaz 2 9" xfId="1940" xr:uid="{00000000-0005-0000-0000-0000F9070000}"/>
    <cellStyle name="Izlaz 2 9 2" xfId="1751" xr:uid="{00000000-0005-0000-0000-0000FA070000}"/>
    <cellStyle name="Izlaz 2 9 2 2" xfId="3198" xr:uid="{00000000-0005-0000-0000-0000FB070000}"/>
    <cellStyle name="Izlaz 2 9 2 3" xfId="4656" xr:uid="{00000000-0005-0000-0000-0000FC070000}"/>
    <cellStyle name="Izlaz 2 9 3" xfId="3400" xr:uid="{00000000-0005-0000-0000-0000FD070000}"/>
    <cellStyle name="Izlaz 2 9 4" xfId="4858" xr:uid="{00000000-0005-0000-0000-0000FE070000}"/>
    <cellStyle name="Izlaz 3" xfId="5625" xr:uid="{D97E3F15-3320-4297-A1A3-1CF65C8DE843}"/>
    <cellStyle name="Izlaz 4" xfId="5588" xr:uid="{2936F4E7-60E1-4930-80F1-C40AAE921C84}"/>
    <cellStyle name="Izračun 2" xfId="1004" xr:uid="{00000000-0005-0000-0000-0000FF070000}"/>
    <cellStyle name="Izračun 2 10" xfId="1874" xr:uid="{00000000-0005-0000-0000-000000080000}"/>
    <cellStyle name="Izračun 2 10 2" xfId="1356" xr:uid="{00000000-0005-0000-0000-000001080000}"/>
    <cellStyle name="Izračun 2 10 2 2" xfId="2764" xr:uid="{00000000-0005-0000-0000-000002080000}"/>
    <cellStyle name="Izračun 2 10 2 3" xfId="4222" xr:uid="{00000000-0005-0000-0000-000003080000}"/>
    <cellStyle name="Izračun 2 10 3" xfId="3332" xr:uid="{00000000-0005-0000-0000-000004080000}"/>
    <cellStyle name="Izračun 2 10 4" xfId="4790" xr:uid="{00000000-0005-0000-0000-000005080000}"/>
    <cellStyle name="Izračun 2 11" xfId="2168" xr:uid="{00000000-0005-0000-0000-000006080000}"/>
    <cellStyle name="Izračun 2 11 2" xfId="1851" xr:uid="{00000000-0005-0000-0000-000007080000}"/>
    <cellStyle name="Izračun 2 11 2 2" xfId="3306" xr:uid="{00000000-0005-0000-0000-000008080000}"/>
    <cellStyle name="Izračun 2 11 2 3" xfId="4764" xr:uid="{00000000-0005-0000-0000-000009080000}"/>
    <cellStyle name="Izračun 2 11 3" xfId="3636" xr:uid="{00000000-0005-0000-0000-00000A080000}"/>
    <cellStyle name="Izračun 2 11 4" xfId="5094" xr:uid="{00000000-0005-0000-0000-00000B080000}"/>
    <cellStyle name="Izračun 2 12" xfId="2001" xr:uid="{00000000-0005-0000-0000-00000C080000}"/>
    <cellStyle name="Izračun 2 12 2" xfId="3462" xr:uid="{00000000-0005-0000-0000-00000D080000}"/>
    <cellStyle name="Izračun 2 12 3" xfId="4920" xr:uid="{00000000-0005-0000-0000-00000E080000}"/>
    <cellStyle name="Izračun 2 13" xfId="2246" xr:uid="{00000000-0005-0000-0000-00000F080000}"/>
    <cellStyle name="Izračun 2 13 2" xfId="3719" xr:uid="{00000000-0005-0000-0000-000010080000}"/>
    <cellStyle name="Izračun 2 13 3" xfId="5177" xr:uid="{00000000-0005-0000-0000-000011080000}"/>
    <cellStyle name="Izračun 2 14" xfId="2429" xr:uid="{00000000-0005-0000-0000-000012080000}"/>
    <cellStyle name="Izračun 2 14 2" xfId="3903" xr:uid="{00000000-0005-0000-0000-000013080000}"/>
    <cellStyle name="Izračun 2 14 3" xfId="5361" xr:uid="{00000000-0005-0000-0000-000014080000}"/>
    <cellStyle name="Izračun 2 15" xfId="1185" xr:uid="{00000000-0005-0000-0000-000015080000}"/>
    <cellStyle name="Izračun 2 16" xfId="1025" xr:uid="{00000000-0005-0000-0000-000016080000}"/>
    <cellStyle name="Izračun 2 17" xfId="5424" xr:uid="{0977BDC6-BDF5-4104-8023-E8928973A474}"/>
    <cellStyle name="Izračun 2 2" xfId="1183" xr:uid="{00000000-0005-0000-0000-000017080000}"/>
    <cellStyle name="Izračun 2 2 2" xfId="1558" xr:uid="{00000000-0005-0000-0000-000018080000}"/>
    <cellStyle name="Izračun 2 2 2 2" xfId="2988" xr:uid="{00000000-0005-0000-0000-000019080000}"/>
    <cellStyle name="Izračun 2 2 2 3" xfId="4446" xr:uid="{00000000-0005-0000-0000-00001A080000}"/>
    <cellStyle name="Izračun 2 2 3" xfId="2305" xr:uid="{00000000-0005-0000-0000-00001B080000}"/>
    <cellStyle name="Izračun 2 2 3 2" xfId="3779" xr:uid="{00000000-0005-0000-0000-00001C080000}"/>
    <cellStyle name="Izračun 2 2 3 3" xfId="5237" xr:uid="{00000000-0005-0000-0000-00001D080000}"/>
    <cellStyle name="Izračun 2 2 4" xfId="2580" xr:uid="{00000000-0005-0000-0000-00001E080000}"/>
    <cellStyle name="Izračun 2 2 5" xfId="4038" xr:uid="{00000000-0005-0000-0000-00001F080000}"/>
    <cellStyle name="Izračun 2 3" xfId="1164" xr:uid="{00000000-0005-0000-0000-000020080000}"/>
    <cellStyle name="Izračun 2 3 2" xfId="1544" xr:uid="{00000000-0005-0000-0000-000021080000}"/>
    <cellStyle name="Izračun 2 3 2 2" xfId="2972" xr:uid="{00000000-0005-0000-0000-000022080000}"/>
    <cellStyle name="Izračun 2 3 2 3" xfId="4430" xr:uid="{00000000-0005-0000-0000-000023080000}"/>
    <cellStyle name="Izračun 2 3 3" xfId="1477" xr:uid="{00000000-0005-0000-0000-000024080000}"/>
    <cellStyle name="Izračun 2 3 3 2" xfId="2904" xr:uid="{00000000-0005-0000-0000-000025080000}"/>
    <cellStyle name="Izračun 2 3 3 3" xfId="4362" xr:uid="{00000000-0005-0000-0000-000026080000}"/>
    <cellStyle name="Izračun 2 3 4" xfId="2556" xr:uid="{00000000-0005-0000-0000-000027080000}"/>
    <cellStyle name="Izračun 2 3 5" xfId="4014" xr:uid="{00000000-0005-0000-0000-000028080000}"/>
    <cellStyle name="Izračun 2 4" xfId="1190" xr:uid="{00000000-0005-0000-0000-000029080000}"/>
    <cellStyle name="Izračun 2 4 2" xfId="1456" xr:uid="{00000000-0005-0000-0000-00002A080000}"/>
    <cellStyle name="Izračun 2 4 2 2" xfId="2879" xr:uid="{00000000-0005-0000-0000-00002B080000}"/>
    <cellStyle name="Izračun 2 4 2 3" xfId="4337" xr:uid="{00000000-0005-0000-0000-00002C080000}"/>
    <cellStyle name="Izračun 2 4 3" xfId="1413" xr:uid="{00000000-0005-0000-0000-00002D080000}"/>
    <cellStyle name="Izračun 2 4 3 2" xfId="2829" xr:uid="{00000000-0005-0000-0000-00002E080000}"/>
    <cellStyle name="Izračun 2 4 3 3" xfId="4287" xr:uid="{00000000-0005-0000-0000-00002F080000}"/>
    <cellStyle name="Izračun 2 4 4" xfId="2587" xr:uid="{00000000-0005-0000-0000-000030080000}"/>
    <cellStyle name="Izračun 2 4 5" xfId="4045" xr:uid="{00000000-0005-0000-0000-000031080000}"/>
    <cellStyle name="Izračun 2 5" xfId="1157" xr:uid="{00000000-0005-0000-0000-000032080000}"/>
    <cellStyle name="Izračun 2 5 2" xfId="2080" xr:uid="{00000000-0005-0000-0000-000033080000}"/>
    <cellStyle name="Izračun 2 5 2 2" xfId="3545" xr:uid="{00000000-0005-0000-0000-000034080000}"/>
    <cellStyle name="Izračun 2 5 2 3" xfId="5003" xr:uid="{00000000-0005-0000-0000-000035080000}"/>
    <cellStyle name="Izračun 2 5 3" xfId="2549" xr:uid="{00000000-0005-0000-0000-000036080000}"/>
    <cellStyle name="Izračun 2 5 4" xfId="4007" xr:uid="{00000000-0005-0000-0000-000037080000}"/>
    <cellStyle name="Izračun 2 6" xfId="1652" xr:uid="{00000000-0005-0000-0000-000038080000}"/>
    <cellStyle name="Izračun 2 6 2" xfId="1428" xr:uid="{00000000-0005-0000-0000-000039080000}"/>
    <cellStyle name="Izračun 2 6 2 2" xfId="2845" xr:uid="{00000000-0005-0000-0000-00003A080000}"/>
    <cellStyle name="Izračun 2 6 2 3" xfId="4303" xr:uid="{00000000-0005-0000-0000-00003B080000}"/>
    <cellStyle name="Izračun 2 6 3" xfId="3088" xr:uid="{00000000-0005-0000-0000-00003C080000}"/>
    <cellStyle name="Izračun 2 6 4" xfId="4546" xr:uid="{00000000-0005-0000-0000-00003D080000}"/>
    <cellStyle name="Izračun 2 7" xfId="1858" xr:uid="{00000000-0005-0000-0000-00003E080000}"/>
    <cellStyle name="Izračun 2 7 2" xfId="1765" xr:uid="{00000000-0005-0000-0000-00003F080000}"/>
    <cellStyle name="Izračun 2 7 2 2" xfId="3213" xr:uid="{00000000-0005-0000-0000-000040080000}"/>
    <cellStyle name="Izračun 2 7 2 3" xfId="4671" xr:uid="{00000000-0005-0000-0000-000041080000}"/>
    <cellStyle name="Izračun 2 7 3" xfId="3314" xr:uid="{00000000-0005-0000-0000-000042080000}"/>
    <cellStyle name="Izračun 2 7 4" xfId="4772" xr:uid="{00000000-0005-0000-0000-000043080000}"/>
    <cellStyle name="Izračun 2 8" xfId="1513" xr:uid="{00000000-0005-0000-0000-000044080000}"/>
    <cellStyle name="Izračun 2 8 2" xfId="1872" xr:uid="{00000000-0005-0000-0000-000045080000}"/>
    <cellStyle name="Izračun 2 8 2 2" xfId="3329" xr:uid="{00000000-0005-0000-0000-000046080000}"/>
    <cellStyle name="Izračun 2 8 2 3" xfId="4787" xr:uid="{00000000-0005-0000-0000-000047080000}"/>
    <cellStyle name="Izračun 2 8 3" xfId="2939" xr:uid="{00000000-0005-0000-0000-000048080000}"/>
    <cellStyle name="Izračun 2 8 4" xfId="4397" xr:uid="{00000000-0005-0000-0000-000049080000}"/>
    <cellStyle name="Izračun 2 9" xfId="1922" xr:uid="{00000000-0005-0000-0000-00004A080000}"/>
    <cellStyle name="Izračun 2 9 2" xfId="1519" xr:uid="{00000000-0005-0000-0000-00004B080000}"/>
    <cellStyle name="Izračun 2 9 2 2" xfId="2945" xr:uid="{00000000-0005-0000-0000-00004C080000}"/>
    <cellStyle name="Izračun 2 9 2 3" xfId="4403" xr:uid="{00000000-0005-0000-0000-00004D080000}"/>
    <cellStyle name="Izračun 2 9 3" xfId="3381" xr:uid="{00000000-0005-0000-0000-00004E080000}"/>
    <cellStyle name="Izračun 2 9 4" xfId="4839" xr:uid="{00000000-0005-0000-0000-00004F080000}"/>
    <cellStyle name="Linked Cell" xfId="1005" xr:uid="{00000000-0005-0000-0000-000050080000}"/>
    <cellStyle name="Linked Cell 2" xfId="52" xr:uid="{00000000-0005-0000-0000-000051080000}"/>
    <cellStyle name="Linked Cell 2 2" xfId="769" xr:uid="{00000000-0005-0000-0000-000052080000}"/>
    <cellStyle name="Linked Cell 2 3" xfId="770" xr:uid="{00000000-0005-0000-0000-000053080000}"/>
    <cellStyle name="Linked Cell 2 4" xfId="768" xr:uid="{00000000-0005-0000-0000-000054080000}"/>
    <cellStyle name="Linked Cell 2 5" xfId="1006" xr:uid="{00000000-0005-0000-0000-000055080000}"/>
    <cellStyle name="Linked Cell 3" xfId="1008" xr:uid="{00000000-0005-0000-0000-000056080000}"/>
    <cellStyle name="Linked Cell 3 2" xfId="5635" xr:uid="{3F3718F8-B773-469E-BDDF-80619188F2E8}"/>
    <cellStyle name="Linked Cell 4" xfId="5531" xr:uid="{CA2E378A-2627-4901-B151-AE858C66A38C}"/>
    <cellStyle name="Loše 2" xfId="1009" xr:uid="{00000000-0005-0000-0000-000057080000}"/>
    <cellStyle name="Naslov 1 2" xfId="1010" xr:uid="{00000000-0005-0000-0000-000058080000}"/>
    <cellStyle name="Naslov 2 2" xfId="1011" xr:uid="{00000000-0005-0000-0000-000059080000}"/>
    <cellStyle name="Naslov 3 2" xfId="1012" xr:uid="{00000000-0005-0000-0000-00005A080000}"/>
    <cellStyle name="Naslov 4 2" xfId="1013" xr:uid="{00000000-0005-0000-0000-00005B080000}"/>
    <cellStyle name="Naslov 5" xfId="1014" xr:uid="{00000000-0005-0000-0000-00005C080000}"/>
    <cellStyle name="Naslov 5 2" xfId="5560" xr:uid="{062E5A70-A796-407F-8D14-FC125C4717FB}"/>
    <cellStyle name="Neutral" xfId="1015" xr:uid="{00000000-0005-0000-0000-00005D080000}"/>
    <cellStyle name="Neutral 2" xfId="53" xr:uid="{00000000-0005-0000-0000-00005E080000}"/>
    <cellStyle name="Neutral 2 2" xfId="772" xr:uid="{00000000-0005-0000-0000-00005F080000}"/>
    <cellStyle name="Neutral 2 3" xfId="773" xr:uid="{00000000-0005-0000-0000-000060080000}"/>
    <cellStyle name="Neutral 2 4" xfId="771" xr:uid="{00000000-0005-0000-0000-000061080000}"/>
    <cellStyle name="Neutral 2 5" xfId="1016" xr:uid="{00000000-0005-0000-0000-000062080000}"/>
    <cellStyle name="Neutral 3" xfId="1020" xr:uid="{00000000-0005-0000-0000-000063080000}"/>
    <cellStyle name="Neutral 3 2" xfId="5632" xr:uid="{8DA07446-0259-4DA6-94CC-65144E76126D}"/>
    <cellStyle name="Neutral 4" xfId="5528" xr:uid="{5733670B-888C-41D4-B3C5-DB1CB9924358}"/>
    <cellStyle name="Neutralno 2" xfId="1021" xr:uid="{00000000-0005-0000-0000-000064080000}"/>
    <cellStyle name="Normal 10" xfId="774" xr:uid="{00000000-0005-0000-0000-000065080000}"/>
    <cellStyle name="Normal 11" xfId="5599" xr:uid="{B06A360D-F639-48EB-8914-979D710785C3}"/>
    <cellStyle name="Normal 2" xfId="1" xr:uid="{00000000-0005-0000-0000-000066080000}"/>
    <cellStyle name="Normal 2 2" xfId="2" xr:uid="{00000000-0005-0000-0000-000067080000}"/>
    <cellStyle name="Normal 2 2 10" xfId="777" xr:uid="{00000000-0005-0000-0000-000068080000}"/>
    <cellStyle name="Normal 2 2 11" xfId="778" xr:uid="{00000000-0005-0000-0000-000069080000}"/>
    <cellStyle name="Normal 2 2 12" xfId="779" xr:uid="{00000000-0005-0000-0000-00006A080000}"/>
    <cellStyle name="Normal 2 2 13" xfId="780" xr:uid="{00000000-0005-0000-0000-00006B080000}"/>
    <cellStyle name="Normal 2 2 14" xfId="781" xr:uid="{00000000-0005-0000-0000-00006C080000}"/>
    <cellStyle name="Normal 2 2 15" xfId="782" xr:uid="{00000000-0005-0000-0000-00006D080000}"/>
    <cellStyle name="Normal 2 2 16" xfId="783" xr:uid="{00000000-0005-0000-0000-00006E080000}"/>
    <cellStyle name="Normal 2 2 16 2" xfId="784" xr:uid="{00000000-0005-0000-0000-00006F080000}"/>
    <cellStyle name="Normal 2 2 17" xfId="776" xr:uid="{00000000-0005-0000-0000-000070080000}"/>
    <cellStyle name="Normal 2 2 2" xfId="55" xr:uid="{00000000-0005-0000-0000-000071080000}"/>
    <cellStyle name="Normal 2 2 2 10" xfId="786" xr:uid="{00000000-0005-0000-0000-000072080000}"/>
    <cellStyle name="Normal 2 2 2 11" xfId="787" xr:uid="{00000000-0005-0000-0000-000073080000}"/>
    <cellStyle name="Normal 2 2 2 12" xfId="788" xr:uid="{00000000-0005-0000-0000-000074080000}"/>
    <cellStyle name="Normal 2 2 2 13" xfId="789" xr:uid="{00000000-0005-0000-0000-000075080000}"/>
    <cellStyle name="Normal 2 2 2 14" xfId="785" xr:uid="{00000000-0005-0000-0000-000076080000}"/>
    <cellStyle name="Normal 2 2 2 2" xfId="790" xr:uid="{00000000-0005-0000-0000-000077080000}"/>
    <cellStyle name="Normal 2 2 2 2 2" xfId="1027" xr:uid="{00000000-0005-0000-0000-000078080000}"/>
    <cellStyle name="Normal 2 2 2 2 3" xfId="1026" xr:uid="{00000000-0005-0000-0000-000079080000}"/>
    <cellStyle name="Normal 2 2 2 3" xfId="791" xr:uid="{00000000-0005-0000-0000-00007A080000}"/>
    <cellStyle name="Normal 2 2 2 4" xfId="792" xr:uid="{00000000-0005-0000-0000-00007B080000}"/>
    <cellStyle name="Normal 2 2 2 5" xfId="793" xr:uid="{00000000-0005-0000-0000-00007C080000}"/>
    <cellStyle name="Normal 2 2 2 6" xfId="794" xr:uid="{00000000-0005-0000-0000-00007D080000}"/>
    <cellStyle name="Normal 2 2 2 7" xfId="795" xr:uid="{00000000-0005-0000-0000-00007E080000}"/>
    <cellStyle name="Normal 2 2 2 8" xfId="796" xr:uid="{00000000-0005-0000-0000-00007F080000}"/>
    <cellStyle name="Normal 2 2 2 9" xfId="797" xr:uid="{00000000-0005-0000-0000-000080080000}"/>
    <cellStyle name="Normal 2 2 3" xfId="798" xr:uid="{00000000-0005-0000-0000-000081080000}"/>
    <cellStyle name="Normal 2 2 3 2" xfId="1029" xr:uid="{00000000-0005-0000-0000-000082080000}"/>
    <cellStyle name="Normal 2 2 3 3" xfId="1028" xr:uid="{00000000-0005-0000-0000-000083080000}"/>
    <cellStyle name="Normal 2 2 4" xfId="799" xr:uid="{00000000-0005-0000-0000-000084080000}"/>
    <cellStyle name="Normal 2 2 5" xfId="800" xr:uid="{00000000-0005-0000-0000-000085080000}"/>
    <cellStyle name="Normal 2 2 6" xfId="801" xr:uid="{00000000-0005-0000-0000-000086080000}"/>
    <cellStyle name="Normal 2 2 7" xfId="802" xr:uid="{00000000-0005-0000-0000-000087080000}"/>
    <cellStyle name="Normal 2 2 8" xfId="803" xr:uid="{00000000-0005-0000-0000-000088080000}"/>
    <cellStyle name="Normal 2 2 9" xfId="804" xr:uid="{00000000-0005-0000-0000-000089080000}"/>
    <cellStyle name="Normal 2 3" xfId="54" xr:uid="{00000000-0005-0000-0000-00008A080000}"/>
    <cellStyle name="Normal 2 3 2" xfId="805" xr:uid="{00000000-0005-0000-0000-00008B080000}"/>
    <cellStyle name="Normal 2 3 3" xfId="1030" xr:uid="{00000000-0005-0000-0000-00008C080000}"/>
    <cellStyle name="Normal 2 4" xfId="806" xr:uid="{00000000-0005-0000-0000-00008D080000}"/>
    <cellStyle name="Normal 2 4 2" xfId="1032" xr:uid="{00000000-0005-0000-0000-00008E080000}"/>
    <cellStyle name="Normal 2 4 3" xfId="1031" xr:uid="{00000000-0005-0000-0000-00008F080000}"/>
    <cellStyle name="Normal 2 5" xfId="807" xr:uid="{00000000-0005-0000-0000-000090080000}"/>
    <cellStyle name="Normal 2 6" xfId="808" xr:uid="{00000000-0005-0000-0000-000091080000}"/>
    <cellStyle name="Normal 2 7" xfId="809" xr:uid="{00000000-0005-0000-0000-000092080000}"/>
    <cellStyle name="Normal 2 7 2" xfId="810" xr:uid="{00000000-0005-0000-0000-000093080000}"/>
    <cellStyle name="Normal 2 8" xfId="775" xr:uid="{00000000-0005-0000-0000-000094080000}"/>
    <cellStyle name="Normal 2 8 2" xfId="1023" xr:uid="{00000000-0005-0000-0000-000095080000}"/>
    <cellStyle name="Normal 3" xfId="70" xr:uid="{00000000-0005-0000-0000-000096080000}"/>
    <cellStyle name="Normal 3 2" xfId="3" xr:uid="{00000000-0005-0000-0000-000097080000}"/>
    <cellStyle name="Normal 3 2 2" xfId="812" xr:uid="{00000000-0005-0000-0000-000098080000}"/>
    <cellStyle name="Normal 3 3" xfId="813" xr:uid="{00000000-0005-0000-0000-000099080000}"/>
    <cellStyle name="Normal 3 4" xfId="814" xr:uid="{00000000-0005-0000-0000-00009A080000}"/>
    <cellStyle name="Normal 3 5" xfId="811" xr:uid="{00000000-0005-0000-0000-00009B080000}"/>
    <cellStyle name="Normal 3 6" xfId="1033" xr:uid="{00000000-0005-0000-0000-00009C080000}"/>
    <cellStyle name="Normal 3 6 2" xfId="5597" xr:uid="{8133D142-C310-4FFA-A87D-A1750C72DCCD}"/>
    <cellStyle name="Normal 3 7" xfId="1344" xr:uid="{00000000-0005-0000-0000-00009D080000}"/>
    <cellStyle name="Normal 4" xfId="815" xr:uid="{00000000-0005-0000-0000-00009E080000}"/>
    <cellStyle name="Normal 4 2" xfId="816" xr:uid="{00000000-0005-0000-0000-00009F080000}"/>
    <cellStyle name="Normal 4 3" xfId="1127" xr:uid="{00000000-0005-0000-0000-0000A0080000}"/>
    <cellStyle name="Normal 5" xfId="817" xr:uid="{00000000-0005-0000-0000-0000A1080000}"/>
    <cellStyle name="Normal 6" xfId="818" xr:uid="{00000000-0005-0000-0000-0000A2080000}"/>
    <cellStyle name="Normal 6 2" xfId="1034" xr:uid="{00000000-0005-0000-0000-0000A3080000}"/>
    <cellStyle name="Normal 6 3" xfId="882" xr:uid="{00000000-0005-0000-0000-0000A4080000}"/>
    <cellStyle name="Normal 7" xfId="819" xr:uid="{00000000-0005-0000-0000-0000A5080000}"/>
    <cellStyle name="Normal 7 10" xfId="820" xr:uid="{00000000-0005-0000-0000-0000A6080000}"/>
    <cellStyle name="Normal 7 10 2" xfId="821" xr:uid="{00000000-0005-0000-0000-0000A7080000}"/>
    <cellStyle name="Normal 7 11" xfId="822" xr:uid="{00000000-0005-0000-0000-0000A8080000}"/>
    <cellStyle name="Normal 7 11 2" xfId="823" xr:uid="{00000000-0005-0000-0000-0000A9080000}"/>
    <cellStyle name="Normal 7 12" xfId="824" xr:uid="{00000000-0005-0000-0000-0000AA080000}"/>
    <cellStyle name="Normal 7 12 2" xfId="825" xr:uid="{00000000-0005-0000-0000-0000AB080000}"/>
    <cellStyle name="Normal 7 13" xfId="826" xr:uid="{00000000-0005-0000-0000-0000AC080000}"/>
    <cellStyle name="Normal 7 13 2" xfId="827" xr:uid="{00000000-0005-0000-0000-0000AD080000}"/>
    <cellStyle name="Normal 7 14" xfId="828" xr:uid="{00000000-0005-0000-0000-0000AE080000}"/>
    <cellStyle name="Normal 7 14 2" xfId="829" xr:uid="{00000000-0005-0000-0000-0000AF080000}"/>
    <cellStyle name="Normal 7 15" xfId="830" xr:uid="{00000000-0005-0000-0000-0000B0080000}"/>
    <cellStyle name="Normal 7 2" xfId="831" xr:uid="{00000000-0005-0000-0000-0000B1080000}"/>
    <cellStyle name="Normal 7 2 2" xfId="832" xr:uid="{00000000-0005-0000-0000-0000B2080000}"/>
    <cellStyle name="Normal 7 3" xfId="833" xr:uid="{00000000-0005-0000-0000-0000B3080000}"/>
    <cellStyle name="Normal 7 3 2" xfId="834" xr:uid="{00000000-0005-0000-0000-0000B4080000}"/>
    <cellStyle name="Normal 7 4" xfId="835" xr:uid="{00000000-0005-0000-0000-0000B5080000}"/>
    <cellStyle name="Normal 7 4 2" xfId="836" xr:uid="{00000000-0005-0000-0000-0000B6080000}"/>
    <cellStyle name="Normal 7 5" xfId="837" xr:uid="{00000000-0005-0000-0000-0000B7080000}"/>
    <cellStyle name="Normal 7 5 2" xfId="838" xr:uid="{00000000-0005-0000-0000-0000B8080000}"/>
    <cellStyle name="Normal 7 6" xfId="839" xr:uid="{00000000-0005-0000-0000-0000B9080000}"/>
    <cellStyle name="Normal 7 6 2" xfId="840" xr:uid="{00000000-0005-0000-0000-0000BA080000}"/>
    <cellStyle name="Normal 7 7" xfId="841" xr:uid="{00000000-0005-0000-0000-0000BB080000}"/>
    <cellStyle name="Normal 7 7 2" xfId="842" xr:uid="{00000000-0005-0000-0000-0000BC080000}"/>
    <cellStyle name="Normal 7 8" xfId="843" xr:uid="{00000000-0005-0000-0000-0000BD080000}"/>
    <cellStyle name="Normal 7 8 2" xfId="844" xr:uid="{00000000-0005-0000-0000-0000BE080000}"/>
    <cellStyle name="Normal 7 9" xfId="845" xr:uid="{00000000-0005-0000-0000-0000BF080000}"/>
    <cellStyle name="Normal 7 9 2" xfId="846" xr:uid="{00000000-0005-0000-0000-0000C0080000}"/>
    <cellStyle name="Normal 8" xfId="847" xr:uid="{00000000-0005-0000-0000-0000C1080000}"/>
    <cellStyle name="Normal 8 2" xfId="848" xr:uid="{00000000-0005-0000-0000-0000C2080000}"/>
    <cellStyle name="Normal 9" xfId="849" xr:uid="{00000000-0005-0000-0000-0000C3080000}"/>
    <cellStyle name="Normalno" xfId="0" builtinId="0"/>
    <cellStyle name="Normalno 10" xfId="1035" xr:uid="{00000000-0005-0000-0000-0000C5080000}"/>
    <cellStyle name="Normalno 11" xfId="1036" xr:uid="{00000000-0005-0000-0000-0000C6080000}"/>
    <cellStyle name="Normalno 12" xfId="1037" xr:uid="{00000000-0005-0000-0000-0000C7080000}"/>
    <cellStyle name="Normalno 13" xfId="1075" xr:uid="{00000000-0005-0000-0000-0000C8080000}"/>
    <cellStyle name="Normalno 14" xfId="1081" xr:uid="{00000000-0005-0000-0000-0000C9080000}"/>
    <cellStyle name="Normalno 15" xfId="1083" xr:uid="{00000000-0005-0000-0000-0000CA080000}"/>
    <cellStyle name="Normalno 16" xfId="1085" xr:uid="{00000000-0005-0000-0000-0000CB080000}"/>
    <cellStyle name="Normalno 17" xfId="1092" xr:uid="{00000000-0005-0000-0000-0000CC080000}"/>
    <cellStyle name="Normalno 18" xfId="1094" xr:uid="{00000000-0005-0000-0000-0000CD080000}"/>
    <cellStyle name="Normalno 19" xfId="1101" xr:uid="{00000000-0005-0000-0000-0000CE080000}"/>
    <cellStyle name="Normalno 2" xfId="5" xr:uid="{00000000-0005-0000-0000-0000CF080000}"/>
    <cellStyle name="Normalno 2 2" xfId="1039" xr:uid="{00000000-0005-0000-0000-0000D0080000}"/>
    <cellStyle name="Normalno 2 3" xfId="1082" xr:uid="{00000000-0005-0000-0000-0000D1080000}"/>
    <cellStyle name="Normalno 2 4" xfId="1121" xr:uid="{00000000-0005-0000-0000-0000D2080000}"/>
    <cellStyle name="Normalno 2 5" xfId="1038" xr:uid="{00000000-0005-0000-0000-0000D3080000}"/>
    <cellStyle name="Normalno 2 6" xfId="878" xr:uid="{00000000-0005-0000-0000-0000D4080000}"/>
    <cellStyle name="Normalno 20" xfId="1116" xr:uid="{00000000-0005-0000-0000-0000D5080000}"/>
    <cellStyle name="Normalno 21" xfId="1119" xr:uid="{00000000-0005-0000-0000-0000D6080000}"/>
    <cellStyle name="Normalno 21 2" xfId="5576" xr:uid="{3AA4053C-9DB9-482C-976D-3215765E39F3}"/>
    <cellStyle name="Normalno 22" xfId="1120" xr:uid="{00000000-0005-0000-0000-0000D7080000}"/>
    <cellStyle name="Normalno 23" xfId="1122" xr:uid="{00000000-0005-0000-0000-0000D8080000}"/>
    <cellStyle name="Normalno 24" xfId="883" xr:uid="{00000000-0005-0000-0000-0000D9080000}"/>
    <cellStyle name="Normalno 24 2" xfId="1365" xr:uid="{00000000-0005-0000-0000-0000DA080000}"/>
    <cellStyle name="Normalno 24 3" xfId="5478" xr:uid="{0F2776C6-0265-4AA5-AD03-B237884520CB}"/>
    <cellStyle name="Normalno 25" xfId="1128" xr:uid="{00000000-0005-0000-0000-0000DB080000}"/>
    <cellStyle name="Normalno 25 2" xfId="1496" xr:uid="{00000000-0005-0000-0000-0000DC080000}"/>
    <cellStyle name="Normalno 26" xfId="5407" xr:uid="{00000000-0005-0000-0000-0000DD080000}"/>
    <cellStyle name="Normalno 26 2" xfId="5492" xr:uid="{8CA337B9-FE19-497C-932F-A695BEED31E0}"/>
    <cellStyle name="Normalno 27" xfId="5409" xr:uid="{00000000-0005-0000-0000-0000DE080000}"/>
    <cellStyle name="Normalno 27 2" xfId="5500" xr:uid="{29C88A9A-3875-4917-8CD8-C3F90B0B3B5E}"/>
    <cellStyle name="Normalno 28" xfId="5412" xr:uid="{00000000-0005-0000-0000-0000DF080000}"/>
    <cellStyle name="Normalno 28 2" xfId="5507" xr:uid="{1F146B1F-BE25-449B-A363-E7B7D675FF2C}"/>
    <cellStyle name="Normalno 29" xfId="5413" xr:uid="{00000000-0005-0000-0000-0000E0080000}"/>
    <cellStyle name="Normalno 29 2" xfId="5515" xr:uid="{85416AA1-E47B-42EB-B436-AC2606ECA002}"/>
    <cellStyle name="Normalno 3" xfId="660" xr:uid="{00000000-0005-0000-0000-0000E1080000}"/>
    <cellStyle name="Normalno 3 2" xfId="1040" xr:uid="{00000000-0005-0000-0000-0000E2080000}"/>
    <cellStyle name="Normalno 3 3" xfId="880" xr:uid="{00000000-0005-0000-0000-0000E3080000}"/>
    <cellStyle name="Normalno 30" xfId="5414" xr:uid="{ECFF64F2-7C05-4B69-B98D-EEA4E3114C3F}"/>
    <cellStyle name="Normalno 30 2" xfId="5558" xr:uid="{DA031BCF-666A-4A74-8F56-4C613FD3D2C4}"/>
    <cellStyle name="Normalno 31" xfId="5561" xr:uid="{CA965D15-1447-42C2-985E-7AFFBD2A8F74}"/>
    <cellStyle name="Normalno 32" xfId="5569" xr:uid="{16640A08-AD98-419A-AE9E-B9CFB94C023B}"/>
    <cellStyle name="Normalno 33" xfId="5411" xr:uid="{00000000-0005-0000-0000-0000E4080000}"/>
    <cellStyle name="Normalno 33 2" xfId="5577" xr:uid="{2D3A6A29-4C3D-4B8B-B3F0-1D9D522E3375}"/>
    <cellStyle name="Normalno 34" xfId="5580" xr:uid="{849579A4-1B82-4D45-BB64-9FECD2403750}"/>
    <cellStyle name="Normalno 35" xfId="5586" xr:uid="{80DE2033-AA71-4F3A-97EC-16B7242604D3}"/>
    <cellStyle name="Normalno 36" xfId="5590" xr:uid="{4479CC42-62CB-4A03-80B0-ADE614A4BCD3}"/>
    <cellStyle name="Normalno 37" xfId="5415" xr:uid="{9D7E9050-20DD-4C37-82B5-0BF75D9E6371}"/>
    <cellStyle name="Normalno 4" xfId="1041" xr:uid="{00000000-0005-0000-0000-0000E5080000}"/>
    <cellStyle name="Normalno 4 2" xfId="1042" xr:uid="{00000000-0005-0000-0000-0000E6080000}"/>
    <cellStyle name="Normalno 5" xfId="1043" xr:uid="{00000000-0005-0000-0000-0000E7080000}"/>
    <cellStyle name="Normalno 6" xfId="1044" xr:uid="{00000000-0005-0000-0000-0000E8080000}"/>
    <cellStyle name="Normalno 7" xfId="1045" xr:uid="{00000000-0005-0000-0000-0000E9080000}"/>
    <cellStyle name="Normalno 8" xfId="1046" xr:uid="{00000000-0005-0000-0000-0000EA080000}"/>
    <cellStyle name="Normalno 9" xfId="1047" xr:uid="{00000000-0005-0000-0000-0000EB080000}"/>
    <cellStyle name="Note" xfId="1077" xr:uid="{00000000-0005-0000-0000-0000EC080000}"/>
    <cellStyle name="Note 10" xfId="1276" xr:uid="{00000000-0005-0000-0000-0000ED080000}"/>
    <cellStyle name="Note 10 2" xfId="1768" xr:uid="{00000000-0005-0000-0000-0000EE080000}"/>
    <cellStyle name="Note 10 2 2" xfId="3216" xr:uid="{00000000-0005-0000-0000-0000EF080000}"/>
    <cellStyle name="Note 10 2 3" xfId="4674" xr:uid="{00000000-0005-0000-0000-0000F0080000}"/>
    <cellStyle name="Note 10 3" xfId="2303" xr:uid="{00000000-0005-0000-0000-0000F1080000}"/>
    <cellStyle name="Note 10 3 2" xfId="3777" xr:uid="{00000000-0005-0000-0000-0000F2080000}"/>
    <cellStyle name="Note 10 3 3" xfId="5235" xr:uid="{00000000-0005-0000-0000-0000F3080000}"/>
    <cellStyle name="Note 10 4" xfId="2683" xr:uid="{00000000-0005-0000-0000-0000F4080000}"/>
    <cellStyle name="Note 10 5" xfId="4141" xr:uid="{00000000-0005-0000-0000-0000F5080000}"/>
    <cellStyle name="Note 10 6" xfId="5495" xr:uid="{D952C8C8-28E7-43AF-B9F1-55531AE95CDF}"/>
    <cellStyle name="Note 11" xfId="1304" xr:uid="{00000000-0005-0000-0000-0000F6080000}"/>
    <cellStyle name="Note 11 2" xfId="1701" xr:uid="{00000000-0005-0000-0000-0000F7080000}"/>
    <cellStyle name="Note 11 2 2" xfId="3146" xr:uid="{00000000-0005-0000-0000-0000F8080000}"/>
    <cellStyle name="Note 11 2 3" xfId="4604" xr:uid="{00000000-0005-0000-0000-0000F9080000}"/>
    <cellStyle name="Note 11 3" xfId="2711" xr:uid="{00000000-0005-0000-0000-0000FA080000}"/>
    <cellStyle name="Note 11 4" xfId="4169" xr:uid="{00000000-0005-0000-0000-0000FB080000}"/>
    <cellStyle name="Note 11 5" xfId="5503" xr:uid="{0CBFBB3F-BB5E-49BB-BAFB-E05247662C68}"/>
    <cellStyle name="Note 12" xfId="1876" xr:uid="{00000000-0005-0000-0000-0000FC080000}"/>
    <cellStyle name="Note 12 2" xfId="1999" xr:uid="{00000000-0005-0000-0000-0000FD080000}"/>
    <cellStyle name="Note 12 2 2" xfId="3460" xr:uid="{00000000-0005-0000-0000-0000FE080000}"/>
    <cellStyle name="Note 12 2 3" xfId="4918" xr:uid="{00000000-0005-0000-0000-0000FF080000}"/>
    <cellStyle name="Note 12 3" xfId="3334" xr:uid="{00000000-0005-0000-0000-000000090000}"/>
    <cellStyle name="Note 12 4" xfId="4792" xr:uid="{00000000-0005-0000-0000-000001090000}"/>
    <cellStyle name="Note 12 5" xfId="5510" xr:uid="{A7CC5DDB-E88E-4559-92A3-C9190CCAD6D8}"/>
    <cellStyle name="Note 13" xfId="1957" xr:uid="{00000000-0005-0000-0000-000002090000}"/>
    <cellStyle name="Note 13 2" xfId="1725" xr:uid="{00000000-0005-0000-0000-000003090000}"/>
    <cellStyle name="Note 13 2 2" xfId="3170" xr:uid="{00000000-0005-0000-0000-000004090000}"/>
    <cellStyle name="Note 13 2 3" xfId="4628" xr:uid="{00000000-0005-0000-0000-000005090000}"/>
    <cellStyle name="Note 13 3" xfId="3417" xr:uid="{00000000-0005-0000-0000-000006090000}"/>
    <cellStyle name="Note 13 4" xfId="4875" xr:uid="{00000000-0005-0000-0000-000007090000}"/>
    <cellStyle name="Note 13 5" xfId="5518" xr:uid="{4B9421AB-F8FA-4956-A42A-3BDA18140C37}"/>
    <cellStyle name="Note 14" xfId="2033" xr:uid="{00000000-0005-0000-0000-000008090000}"/>
    <cellStyle name="Note 14 2" xfId="1431" xr:uid="{00000000-0005-0000-0000-000009090000}"/>
    <cellStyle name="Note 14 2 2" xfId="2848" xr:uid="{00000000-0005-0000-0000-00000A090000}"/>
    <cellStyle name="Note 14 2 3" xfId="4306" xr:uid="{00000000-0005-0000-0000-00000B090000}"/>
    <cellStyle name="Note 14 3" xfId="3496" xr:uid="{00000000-0005-0000-0000-00000C090000}"/>
    <cellStyle name="Note 14 4" xfId="4954" xr:uid="{00000000-0005-0000-0000-00000D090000}"/>
    <cellStyle name="Note 14 5" xfId="5564" xr:uid="{EFEBF2C0-8502-40D3-8FF6-AF4905D3D44E}"/>
    <cellStyle name="Note 15" xfId="2106" xr:uid="{00000000-0005-0000-0000-00000E090000}"/>
    <cellStyle name="Note 15 2" xfId="2104" xr:uid="{00000000-0005-0000-0000-00000F090000}"/>
    <cellStyle name="Note 15 2 2" xfId="3570" xr:uid="{00000000-0005-0000-0000-000010090000}"/>
    <cellStyle name="Note 15 2 3" xfId="5028" xr:uid="{00000000-0005-0000-0000-000011090000}"/>
    <cellStyle name="Note 15 3" xfId="3572" xr:uid="{00000000-0005-0000-0000-000012090000}"/>
    <cellStyle name="Note 15 4" xfId="5030" xr:uid="{00000000-0005-0000-0000-000013090000}"/>
    <cellStyle name="Note 15 5" xfId="5572" xr:uid="{ADBF87B8-A963-4391-8480-20FD9F793C47}"/>
    <cellStyle name="Note 16" xfId="2169" xr:uid="{00000000-0005-0000-0000-000014090000}"/>
    <cellStyle name="Note 16 2" xfId="2082" xr:uid="{00000000-0005-0000-0000-000015090000}"/>
    <cellStyle name="Note 16 2 2" xfId="3547" xr:uid="{00000000-0005-0000-0000-000016090000}"/>
    <cellStyle name="Note 16 2 3" xfId="5005" xr:uid="{00000000-0005-0000-0000-000017090000}"/>
    <cellStyle name="Note 16 3" xfId="3637" xr:uid="{00000000-0005-0000-0000-000018090000}"/>
    <cellStyle name="Note 16 4" xfId="5095" xr:uid="{00000000-0005-0000-0000-000019090000}"/>
    <cellStyle name="Note 16 5" xfId="5583" xr:uid="{B1BE6C1E-E66E-4DC5-9AFE-43210CD14F1C}"/>
    <cellStyle name="Note 17" xfId="2253" xr:uid="{00000000-0005-0000-0000-00001A090000}"/>
    <cellStyle name="Note 17 2" xfId="2362" xr:uid="{00000000-0005-0000-0000-00001B090000}"/>
    <cellStyle name="Note 17 2 2" xfId="3836" xr:uid="{00000000-0005-0000-0000-00001C090000}"/>
    <cellStyle name="Note 17 2 3" xfId="5294" xr:uid="{00000000-0005-0000-0000-00001D090000}"/>
    <cellStyle name="Note 17 3" xfId="3727" xr:uid="{00000000-0005-0000-0000-00001E090000}"/>
    <cellStyle name="Note 17 4" xfId="5185" xr:uid="{00000000-0005-0000-0000-00001F090000}"/>
    <cellStyle name="Note 17 5" xfId="5593" xr:uid="{16097AF1-BEF1-4A84-884C-941A194C467C}"/>
    <cellStyle name="Note 18" xfId="2311" xr:uid="{00000000-0005-0000-0000-000020090000}"/>
    <cellStyle name="Note 18 2" xfId="3785" xr:uid="{00000000-0005-0000-0000-000021090000}"/>
    <cellStyle name="Note 18 3" xfId="5243" xr:uid="{00000000-0005-0000-0000-000022090000}"/>
    <cellStyle name="Note 18 4" xfId="5607" xr:uid="{6AA4A55D-A453-4CAA-AC1C-37605A3488B0}"/>
    <cellStyle name="Note 19" xfId="2392" xr:uid="{00000000-0005-0000-0000-000023090000}"/>
    <cellStyle name="Note 19 2" xfId="3866" xr:uid="{00000000-0005-0000-0000-000024090000}"/>
    <cellStyle name="Note 19 3" xfId="5324" xr:uid="{00000000-0005-0000-0000-000025090000}"/>
    <cellStyle name="Note 2" xfId="4" xr:uid="{00000000-0005-0000-0000-000026090000}"/>
    <cellStyle name="Note 2 10" xfId="1153" xr:uid="{00000000-0005-0000-0000-000027090000}"/>
    <cellStyle name="Note 2 10 2" xfId="1543" xr:uid="{00000000-0005-0000-0000-000028090000}"/>
    <cellStyle name="Note 2 10 2 2" xfId="2971" xr:uid="{00000000-0005-0000-0000-000029090000}"/>
    <cellStyle name="Note 2 10 2 3" xfId="4429" xr:uid="{00000000-0005-0000-0000-00002A090000}"/>
    <cellStyle name="Note 2 10 3" xfId="1483" xr:uid="{00000000-0005-0000-0000-00002B090000}"/>
    <cellStyle name="Note 2 10 3 2" xfId="2910" xr:uid="{00000000-0005-0000-0000-00002C090000}"/>
    <cellStyle name="Note 2 10 3 3" xfId="4368" xr:uid="{00000000-0005-0000-0000-00002D090000}"/>
    <cellStyle name="Note 2 10 4" xfId="2545" xr:uid="{00000000-0005-0000-0000-00002E090000}"/>
    <cellStyle name="Note 2 10 5" xfId="4003" xr:uid="{00000000-0005-0000-0000-00002F090000}"/>
    <cellStyle name="Note 2 10 6" xfId="5488" xr:uid="{6B62373F-2332-4BE5-817A-BBDB3422B1BA}"/>
    <cellStyle name="Note 2 11" xfId="1131" xr:uid="{00000000-0005-0000-0000-000030090000}"/>
    <cellStyle name="Note 2 11 2" xfId="1748" xr:uid="{00000000-0005-0000-0000-000031090000}"/>
    <cellStyle name="Note 2 11 2 2" xfId="3195" xr:uid="{00000000-0005-0000-0000-000032090000}"/>
    <cellStyle name="Note 2 11 2 3" xfId="4653" xr:uid="{00000000-0005-0000-0000-000033090000}"/>
    <cellStyle name="Note 2 11 3" xfId="2079" xr:uid="{00000000-0005-0000-0000-000034090000}"/>
    <cellStyle name="Note 2 11 3 2" xfId="3544" xr:uid="{00000000-0005-0000-0000-000035090000}"/>
    <cellStyle name="Note 2 11 3 3" xfId="5002" xr:uid="{00000000-0005-0000-0000-000036090000}"/>
    <cellStyle name="Note 2 11 4" xfId="2521" xr:uid="{00000000-0005-0000-0000-000037090000}"/>
    <cellStyle name="Note 2 11 5" xfId="3979" xr:uid="{00000000-0005-0000-0000-000038090000}"/>
    <cellStyle name="Note 2 11 6" xfId="5496" xr:uid="{5B05A4A8-9163-4AE2-9624-08D2AE0FA7E0}"/>
    <cellStyle name="Note 2 12" xfId="1272" xr:uid="{00000000-0005-0000-0000-000039090000}"/>
    <cellStyle name="Note 2 12 2" xfId="2218" xr:uid="{00000000-0005-0000-0000-00003A090000}"/>
    <cellStyle name="Note 2 12 2 2" xfId="3688" xr:uid="{00000000-0005-0000-0000-00003B090000}"/>
    <cellStyle name="Note 2 12 2 3" xfId="5146" xr:uid="{00000000-0005-0000-0000-00003C090000}"/>
    <cellStyle name="Note 2 12 3" xfId="2678" xr:uid="{00000000-0005-0000-0000-00003D090000}"/>
    <cellStyle name="Note 2 12 4" xfId="4136" xr:uid="{00000000-0005-0000-0000-00003E090000}"/>
    <cellStyle name="Note 2 12 5" xfId="5504" xr:uid="{2C944196-817E-41E4-9626-736786CCCE66}"/>
    <cellStyle name="Note 2 13" xfId="1745" xr:uid="{00000000-0005-0000-0000-00003F090000}"/>
    <cellStyle name="Note 2 13 2" xfId="2078" xr:uid="{00000000-0005-0000-0000-000040090000}"/>
    <cellStyle name="Note 2 13 2 2" xfId="3543" xr:uid="{00000000-0005-0000-0000-000041090000}"/>
    <cellStyle name="Note 2 13 2 3" xfId="5001" xr:uid="{00000000-0005-0000-0000-000042090000}"/>
    <cellStyle name="Note 2 13 3" xfId="3192" xr:uid="{00000000-0005-0000-0000-000043090000}"/>
    <cellStyle name="Note 2 13 4" xfId="4650" xr:uid="{00000000-0005-0000-0000-000044090000}"/>
    <cellStyle name="Note 2 13 5" xfId="5511" xr:uid="{F24AB16D-8F12-4C58-B91E-5AED36CEBAF1}"/>
    <cellStyle name="Note 2 14" xfId="1934" xr:uid="{00000000-0005-0000-0000-000045090000}"/>
    <cellStyle name="Note 2 14 2" xfId="1440" xr:uid="{00000000-0005-0000-0000-000046090000}"/>
    <cellStyle name="Note 2 14 2 2" xfId="2860" xr:uid="{00000000-0005-0000-0000-000047090000}"/>
    <cellStyle name="Note 2 14 2 3" xfId="4318" xr:uid="{00000000-0005-0000-0000-000048090000}"/>
    <cellStyle name="Note 2 14 3" xfId="3394" xr:uid="{00000000-0005-0000-0000-000049090000}"/>
    <cellStyle name="Note 2 14 4" xfId="4852" xr:uid="{00000000-0005-0000-0000-00004A090000}"/>
    <cellStyle name="Note 2 14 5" xfId="5519" xr:uid="{DE835784-1A96-4219-A867-52C366BB0944}"/>
    <cellStyle name="Note 2 15" xfId="2011" xr:uid="{00000000-0005-0000-0000-00004B090000}"/>
    <cellStyle name="Note 2 15 2" xfId="1681" xr:uid="{00000000-0005-0000-0000-00004C090000}"/>
    <cellStyle name="Note 2 15 2 2" xfId="3123" xr:uid="{00000000-0005-0000-0000-00004D090000}"/>
    <cellStyle name="Note 2 15 2 3" xfId="4581" xr:uid="{00000000-0005-0000-0000-00004E090000}"/>
    <cellStyle name="Note 2 15 3" xfId="3473" xr:uid="{00000000-0005-0000-0000-00004F090000}"/>
    <cellStyle name="Note 2 15 4" xfId="4931" xr:uid="{00000000-0005-0000-0000-000050090000}"/>
    <cellStyle name="Note 2 15 5" xfId="5565" xr:uid="{C0E90647-0793-42C7-98CC-2461F7BA9D30}"/>
    <cellStyle name="Note 2 16" xfId="2088" xr:uid="{00000000-0005-0000-0000-000051090000}"/>
    <cellStyle name="Note 2 16 2" xfId="1443" xr:uid="{00000000-0005-0000-0000-000052090000}"/>
    <cellStyle name="Note 2 16 2 2" xfId="2863" xr:uid="{00000000-0005-0000-0000-000053090000}"/>
    <cellStyle name="Note 2 16 2 3" xfId="4321" xr:uid="{00000000-0005-0000-0000-000054090000}"/>
    <cellStyle name="Note 2 16 3" xfId="3553" xr:uid="{00000000-0005-0000-0000-000055090000}"/>
    <cellStyle name="Note 2 16 4" xfId="5011" xr:uid="{00000000-0005-0000-0000-000056090000}"/>
    <cellStyle name="Note 2 16 5" xfId="5573" xr:uid="{4A955BF9-86FB-4864-B8A1-142E0B59EBF3}"/>
    <cellStyle name="Note 2 17" xfId="2155" xr:uid="{00000000-0005-0000-0000-000057090000}"/>
    <cellStyle name="Note 2 17 2" xfId="2244" xr:uid="{00000000-0005-0000-0000-000058090000}"/>
    <cellStyle name="Note 2 17 2 2" xfId="3717" xr:uid="{00000000-0005-0000-0000-000059090000}"/>
    <cellStyle name="Note 2 17 2 3" xfId="5175" xr:uid="{00000000-0005-0000-0000-00005A090000}"/>
    <cellStyle name="Note 2 17 3" xfId="3621" xr:uid="{00000000-0005-0000-0000-00005B090000}"/>
    <cellStyle name="Note 2 17 4" xfId="5079" xr:uid="{00000000-0005-0000-0000-00005C090000}"/>
    <cellStyle name="Note 2 17 5" xfId="5584" xr:uid="{CBA7A95D-C66A-4DA4-88DE-3B80E77A8F73}"/>
    <cellStyle name="Note 2 18" xfId="2233" xr:uid="{00000000-0005-0000-0000-00005D090000}"/>
    <cellStyle name="Note 2 18 2" xfId="1992" xr:uid="{00000000-0005-0000-0000-00005E090000}"/>
    <cellStyle name="Note 2 18 2 2" xfId="3453" xr:uid="{00000000-0005-0000-0000-00005F090000}"/>
    <cellStyle name="Note 2 18 2 3" xfId="4911" xr:uid="{00000000-0005-0000-0000-000060090000}"/>
    <cellStyle name="Note 2 18 3" xfId="3705" xr:uid="{00000000-0005-0000-0000-000061090000}"/>
    <cellStyle name="Note 2 18 4" xfId="5163" xr:uid="{00000000-0005-0000-0000-000062090000}"/>
    <cellStyle name="Note 2 18 5" xfId="5594" xr:uid="{AC9EB72F-7E61-4D48-B5AA-E6DA783FE21D}"/>
    <cellStyle name="Note 2 19" xfId="2297" xr:uid="{00000000-0005-0000-0000-000063090000}"/>
    <cellStyle name="Note 2 19 2" xfId="3771" xr:uid="{00000000-0005-0000-0000-000064090000}"/>
    <cellStyle name="Note 2 19 3" xfId="5229" xr:uid="{00000000-0005-0000-0000-000065090000}"/>
    <cellStyle name="Note 2 19 4" xfId="5604" xr:uid="{39E235C9-4EAE-4CA7-8D2F-92339F535890}"/>
    <cellStyle name="Note 2 2" xfId="57" xr:uid="{00000000-0005-0000-0000-000066090000}"/>
    <cellStyle name="Note 2 2 10" xfId="362" xr:uid="{00000000-0005-0000-0000-000067090000}"/>
    <cellStyle name="Note 2 2 10 2" xfId="1906" xr:uid="{00000000-0005-0000-0000-000068090000}"/>
    <cellStyle name="Note 2 2 10 2 2" xfId="3364" xr:uid="{00000000-0005-0000-0000-000069090000}"/>
    <cellStyle name="Note 2 2 10 2 3" xfId="4822" xr:uid="{00000000-0005-0000-0000-00006A090000}"/>
    <cellStyle name="Note 2 2 10 3" xfId="3312" xr:uid="{00000000-0005-0000-0000-00006B090000}"/>
    <cellStyle name="Note 2 2 10 4" xfId="4770" xr:uid="{00000000-0005-0000-0000-00006C090000}"/>
    <cellStyle name="Note 2 2 11" xfId="1521" xr:uid="{00000000-0005-0000-0000-00006D090000}"/>
    <cellStyle name="Note 2 2 11 2" xfId="1367" xr:uid="{00000000-0005-0000-0000-00006E090000}"/>
    <cellStyle name="Note 2 2 11 2 2" xfId="2776" xr:uid="{00000000-0005-0000-0000-00006F090000}"/>
    <cellStyle name="Note 2 2 11 2 3" xfId="4234" xr:uid="{00000000-0005-0000-0000-000070090000}"/>
    <cellStyle name="Note 2 2 11 3" xfId="2947" xr:uid="{00000000-0005-0000-0000-000071090000}"/>
    <cellStyle name="Note 2 2 11 4" xfId="4405" xr:uid="{00000000-0005-0000-0000-000072090000}"/>
    <cellStyle name="Note 2 2 12" xfId="1818" xr:uid="{00000000-0005-0000-0000-000073090000}"/>
    <cellStyle name="Note 2 2 12 2" xfId="3267" xr:uid="{00000000-0005-0000-0000-000074090000}"/>
    <cellStyle name="Note 2 2 12 3" xfId="4725" xr:uid="{00000000-0005-0000-0000-000075090000}"/>
    <cellStyle name="Note 2 2 13" xfId="1911" xr:uid="{00000000-0005-0000-0000-000076090000}"/>
    <cellStyle name="Note 2 2 13 2" xfId="3369" xr:uid="{00000000-0005-0000-0000-000077090000}"/>
    <cellStyle name="Note 2 2 13 3" xfId="4827" xr:uid="{00000000-0005-0000-0000-000078090000}"/>
    <cellStyle name="Note 2 2 14" xfId="2436" xr:uid="{00000000-0005-0000-0000-000079090000}"/>
    <cellStyle name="Note 2 2 14 2" xfId="3910" xr:uid="{00000000-0005-0000-0000-00007A090000}"/>
    <cellStyle name="Note 2 2 14 3" xfId="5368" xr:uid="{00000000-0005-0000-0000-00007B090000}"/>
    <cellStyle name="Note 2 2 15" xfId="2476" xr:uid="{00000000-0005-0000-0000-00007C090000}"/>
    <cellStyle name="Note 2 2 16" xfId="1541" xr:uid="{00000000-0005-0000-0000-00007D090000}"/>
    <cellStyle name="Note 2 2 17" xfId="5426" xr:uid="{0D7624A5-731D-4ECB-8720-E2EF4717ED22}"/>
    <cellStyle name="Note 2 2 2" xfId="64" xr:uid="{00000000-0005-0000-0000-00007E090000}"/>
    <cellStyle name="Note 2 2 2 10" xfId="2598" xr:uid="{00000000-0005-0000-0000-00007F090000}"/>
    <cellStyle name="Note 2 2 2 11" xfId="4056" xr:uid="{00000000-0005-0000-0000-000080090000}"/>
    <cellStyle name="Note 2 2 2 12" xfId="5612" xr:uid="{AA327CF5-0F1F-4E1C-9540-D6DE92BEC4C2}"/>
    <cellStyle name="Note 2 2 2 2" xfId="84" xr:uid="{00000000-0005-0000-0000-000081090000}"/>
    <cellStyle name="Note 2 2 2 2 10" xfId="4453" xr:uid="{00000000-0005-0000-0000-000082090000}"/>
    <cellStyle name="Note 2 2 2 2 2" xfId="116" xr:uid="{00000000-0005-0000-0000-000083090000}"/>
    <cellStyle name="Note 2 2 2 2 2 2" xfId="278" xr:uid="{00000000-0005-0000-0000-000084090000}"/>
    <cellStyle name="Note 2 2 2 2 2 2 2" xfId="579" xr:uid="{00000000-0005-0000-0000-000085090000}"/>
    <cellStyle name="Note 2 2 2 2 2 3" xfId="417" xr:uid="{00000000-0005-0000-0000-000086090000}"/>
    <cellStyle name="Note 2 2 2 2 3" xfId="125" xr:uid="{00000000-0005-0000-0000-000087090000}"/>
    <cellStyle name="Note 2 2 2 2 3 2" xfId="287" xr:uid="{00000000-0005-0000-0000-000088090000}"/>
    <cellStyle name="Note 2 2 2 2 3 2 2" xfId="588" xr:uid="{00000000-0005-0000-0000-000089090000}"/>
    <cellStyle name="Note 2 2 2 2 3 3" xfId="426" xr:uid="{00000000-0005-0000-0000-00008A090000}"/>
    <cellStyle name="Note 2 2 2 2 4" xfId="149" xr:uid="{00000000-0005-0000-0000-00008B090000}"/>
    <cellStyle name="Note 2 2 2 2 4 2" xfId="311" xr:uid="{00000000-0005-0000-0000-00008C090000}"/>
    <cellStyle name="Note 2 2 2 2 4 2 2" xfId="612" xr:uid="{00000000-0005-0000-0000-00008D090000}"/>
    <cellStyle name="Note 2 2 2 2 4 3" xfId="450" xr:uid="{00000000-0005-0000-0000-00008E090000}"/>
    <cellStyle name="Note 2 2 2 2 5" xfId="173" xr:uid="{00000000-0005-0000-0000-00008F090000}"/>
    <cellStyle name="Note 2 2 2 2 5 2" xfId="335" xr:uid="{00000000-0005-0000-0000-000090090000}"/>
    <cellStyle name="Note 2 2 2 2 5 2 2" xfId="636" xr:uid="{00000000-0005-0000-0000-000091090000}"/>
    <cellStyle name="Note 2 2 2 2 5 3" xfId="474" xr:uid="{00000000-0005-0000-0000-000092090000}"/>
    <cellStyle name="Note 2 2 2 2 6" xfId="204" xr:uid="{00000000-0005-0000-0000-000093090000}"/>
    <cellStyle name="Note 2 2 2 2 6 2" xfId="505" xr:uid="{00000000-0005-0000-0000-000094090000}"/>
    <cellStyle name="Note 2 2 2 2 7" xfId="246" xr:uid="{00000000-0005-0000-0000-000095090000}"/>
    <cellStyle name="Note 2 2 2 2 7 2" xfId="547" xr:uid="{00000000-0005-0000-0000-000096090000}"/>
    <cellStyle name="Note 2 2 2 2 8" xfId="385" xr:uid="{00000000-0005-0000-0000-000097090000}"/>
    <cellStyle name="Note 2 2 2 2 9" xfId="2995" xr:uid="{00000000-0005-0000-0000-000098090000}"/>
    <cellStyle name="Note 2 2 2 3" xfId="79" xr:uid="{00000000-0005-0000-0000-000099090000}"/>
    <cellStyle name="Note 2 2 2 3 2" xfId="199" xr:uid="{00000000-0005-0000-0000-00009A090000}"/>
    <cellStyle name="Note 2 2 2 3 2 2" xfId="343" xr:uid="{00000000-0005-0000-0000-00009B090000}"/>
    <cellStyle name="Note 2 2 2 3 2 2 2" xfId="644" xr:uid="{00000000-0005-0000-0000-00009C090000}"/>
    <cellStyle name="Note 2 2 2 3 2 3" xfId="500" xr:uid="{00000000-0005-0000-0000-00009D090000}"/>
    <cellStyle name="Note 2 2 2 3 3" xfId="241" xr:uid="{00000000-0005-0000-0000-00009E090000}"/>
    <cellStyle name="Note 2 2 2 3 3 2" xfId="542" xr:uid="{00000000-0005-0000-0000-00009F090000}"/>
    <cellStyle name="Note 2 2 2 3 4" xfId="380" xr:uid="{00000000-0005-0000-0000-0000A0090000}"/>
    <cellStyle name="Note 2 2 2 3 5" xfId="3676" xr:uid="{00000000-0005-0000-0000-0000A1090000}"/>
    <cellStyle name="Note 2 2 2 3 6" xfId="5134" xr:uid="{00000000-0005-0000-0000-0000A2090000}"/>
    <cellStyle name="Note 2 2 2 4" xfId="105" xr:uid="{00000000-0005-0000-0000-0000A3090000}"/>
    <cellStyle name="Note 2 2 2 4 2" xfId="267" xr:uid="{00000000-0005-0000-0000-0000A4090000}"/>
    <cellStyle name="Note 2 2 2 4 2 2" xfId="568" xr:uid="{00000000-0005-0000-0000-0000A5090000}"/>
    <cellStyle name="Note 2 2 2 4 3" xfId="406" xr:uid="{00000000-0005-0000-0000-0000A6090000}"/>
    <cellStyle name="Note 2 2 2 5" xfId="137" xr:uid="{00000000-0005-0000-0000-0000A7090000}"/>
    <cellStyle name="Note 2 2 2 5 2" xfId="299" xr:uid="{00000000-0005-0000-0000-0000A8090000}"/>
    <cellStyle name="Note 2 2 2 5 2 2" xfId="600" xr:uid="{00000000-0005-0000-0000-0000A9090000}"/>
    <cellStyle name="Note 2 2 2 5 3" xfId="438" xr:uid="{00000000-0005-0000-0000-0000AA090000}"/>
    <cellStyle name="Note 2 2 2 6" xfId="161" xr:uid="{00000000-0005-0000-0000-0000AB090000}"/>
    <cellStyle name="Note 2 2 2 6 2" xfId="323" xr:uid="{00000000-0005-0000-0000-0000AC090000}"/>
    <cellStyle name="Note 2 2 2 6 2 2" xfId="624" xr:uid="{00000000-0005-0000-0000-0000AD090000}"/>
    <cellStyle name="Note 2 2 2 6 3" xfId="462" xr:uid="{00000000-0005-0000-0000-0000AE090000}"/>
    <cellStyle name="Note 2 2 2 7" xfId="185" xr:uid="{00000000-0005-0000-0000-0000AF090000}"/>
    <cellStyle name="Note 2 2 2 7 2" xfId="486" xr:uid="{00000000-0005-0000-0000-0000B0090000}"/>
    <cellStyle name="Note 2 2 2 8" xfId="227" xr:uid="{00000000-0005-0000-0000-0000B1090000}"/>
    <cellStyle name="Note 2 2 2 8 2" xfId="528" xr:uid="{00000000-0005-0000-0000-0000B2090000}"/>
    <cellStyle name="Note 2 2 2 9" xfId="366" xr:uid="{00000000-0005-0000-0000-0000B3090000}"/>
    <cellStyle name="Note 2 2 3" xfId="73" xr:uid="{00000000-0005-0000-0000-0000B4090000}"/>
    <cellStyle name="Note 2 2 3 10" xfId="4002" xr:uid="{00000000-0005-0000-0000-0000B5090000}"/>
    <cellStyle name="Note 2 2 3 2" xfId="97" xr:uid="{00000000-0005-0000-0000-0000B6090000}"/>
    <cellStyle name="Note 2 2 3 2 2" xfId="217" xr:uid="{00000000-0005-0000-0000-0000B7090000}"/>
    <cellStyle name="Note 2 2 3 2 2 2" xfId="355" xr:uid="{00000000-0005-0000-0000-0000B8090000}"/>
    <cellStyle name="Note 2 2 3 2 2 2 2" xfId="656" xr:uid="{00000000-0005-0000-0000-0000B9090000}"/>
    <cellStyle name="Note 2 2 3 2 2 3" xfId="518" xr:uid="{00000000-0005-0000-0000-0000BA090000}"/>
    <cellStyle name="Note 2 2 3 2 3" xfId="259" xr:uid="{00000000-0005-0000-0000-0000BB090000}"/>
    <cellStyle name="Note 2 2 3 2 3 2" xfId="560" xr:uid="{00000000-0005-0000-0000-0000BC090000}"/>
    <cellStyle name="Note 2 2 3 2 4" xfId="398" xr:uid="{00000000-0005-0000-0000-0000BD090000}"/>
    <cellStyle name="Note 2 2 3 2 5" xfId="2970" xr:uid="{00000000-0005-0000-0000-0000BE090000}"/>
    <cellStyle name="Note 2 2 3 2 6" xfId="4428" xr:uid="{00000000-0005-0000-0000-0000BF090000}"/>
    <cellStyle name="Note 2 2 3 3" xfId="122" xr:uid="{00000000-0005-0000-0000-0000C0090000}"/>
    <cellStyle name="Note 2 2 3 3 2" xfId="284" xr:uid="{00000000-0005-0000-0000-0000C1090000}"/>
    <cellStyle name="Note 2 2 3 3 2 2" xfId="585" xr:uid="{00000000-0005-0000-0000-0000C2090000}"/>
    <cellStyle name="Note 2 2 3 3 3" xfId="423" xr:uid="{00000000-0005-0000-0000-0000C3090000}"/>
    <cellStyle name="Note 2 2 3 3 4" xfId="3285" xr:uid="{00000000-0005-0000-0000-0000C4090000}"/>
    <cellStyle name="Note 2 2 3 3 5" xfId="4743" xr:uid="{00000000-0005-0000-0000-0000C5090000}"/>
    <cellStyle name="Note 2 2 3 4" xfId="145" xr:uid="{00000000-0005-0000-0000-0000C6090000}"/>
    <cellStyle name="Note 2 2 3 4 2" xfId="307" xr:uid="{00000000-0005-0000-0000-0000C7090000}"/>
    <cellStyle name="Note 2 2 3 4 2 2" xfId="608" xr:uid="{00000000-0005-0000-0000-0000C8090000}"/>
    <cellStyle name="Note 2 2 3 4 3" xfId="446" xr:uid="{00000000-0005-0000-0000-0000C9090000}"/>
    <cellStyle name="Note 2 2 3 5" xfId="169" xr:uid="{00000000-0005-0000-0000-0000CA090000}"/>
    <cellStyle name="Note 2 2 3 5 2" xfId="331" xr:uid="{00000000-0005-0000-0000-0000CB090000}"/>
    <cellStyle name="Note 2 2 3 5 2 2" xfId="632" xr:uid="{00000000-0005-0000-0000-0000CC090000}"/>
    <cellStyle name="Note 2 2 3 5 3" xfId="470" xr:uid="{00000000-0005-0000-0000-0000CD090000}"/>
    <cellStyle name="Note 2 2 3 6" xfId="193" xr:uid="{00000000-0005-0000-0000-0000CE090000}"/>
    <cellStyle name="Note 2 2 3 6 2" xfId="494" xr:uid="{00000000-0005-0000-0000-0000CF090000}"/>
    <cellStyle name="Note 2 2 3 7" xfId="235" xr:uid="{00000000-0005-0000-0000-0000D0090000}"/>
    <cellStyle name="Note 2 2 3 7 2" xfId="536" xr:uid="{00000000-0005-0000-0000-0000D1090000}"/>
    <cellStyle name="Note 2 2 3 8" xfId="374" xr:uid="{00000000-0005-0000-0000-0000D2090000}"/>
    <cellStyle name="Note 2 2 3 9" xfId="2544" xr:uid="{00000000-0005-0000-0000-0000D3090000}"/>
    <cellStyle name="Note 2 2 4" xfId="80" xr:uid="{00000000-0005-0000-0000-0000D4090000}"/>
    <cellStyle name="Note 2 2 4 2" xfId="200" xr:uid="{00000000-0005-0000-0000-0000D5090000}"/>
    <cellStyle name="Note 2 2 4 2 2" xfId="344" xr:uid="{00000000-0005-0000-0000-0000D6090000}"/>
    <cellStyle name="Note 2 2 4 2 2 2" xfId="645" xr:uid="{00000000-0005-0000-0000-0000D7090000}"/>
    <cellStyle name="Note 2 2 4 2 3" xfId="501" xr:uid="{00000000-0005-0000-0000-0000D8090000}"/>
    <cellStyle name="Note 2 2 4 2 4" xfId="2878" xr:uid="{00000000-0005-0000-0000-0000D9090000}"/>
    <cellStyle name="Note 2 2 4 2 5" xfId="4336" xr:uid="{00000000-0005-0000-0000-0000DA090000}"/>
    <cellStyle name="Note 2 2 4 3" xfId="242" xr:uid="{00000000-0005-0000-0000-0000DB090000}"/>
    <cellStyle name="Note 2 2 4 3 2" xfId="543" xr:uid="{00000000-0005-0000-0000-0000DC090000}"/>
    <cellStyle name="Note 2 2 4 3 3" xfId="3261" xr:uid="{00000000-0005-0000-0000-0000DD090000}"/>
    <cellStyle name="Note 2 2 4 3 4" xfId="4719" xr:uid="{00000000-0005-0000-0000-0000DE090000}"/>
    <cellStyle name="Note 2 2 4 4" xfId="381" xr:uid="{00000000-0005-0000-0000-0000DF090000}"/>
    <cellStyle name="Note 2 2 4 5" xfId="2649" xr:uid="{00000000-0005-0000-0000-0000E0090000}"/>
    <cellStyle name="Note 2 2 4 6" xfId="4107" xr:uid="{00000000-0005-0000-0000-0000E1090000}"/>
    <cellStyle name="Note 2 2 5" xfId="112" xr:uid="{00000000-0005-0000-0000-0000E2090000}"/>
    <cellStyle name="Note 2 2 5 2" xfId="274" xr:uid="{00000000-0005-0000-0000-0000E3090000}"/>
    <cellStyle name="Note 2 2 5 2 2" xfId="575" xr:uid="{00000000-0005-0000-0000-0000E4090000}"/>
    <cellStyle name="Note 2 2 5 2 3" xfId="3376" xr:uid="{00000000-0005-0000-0000-0000E5090000}"/>
    <cellStyle name="Note 2 2 5 2 4" xfId="4834" xr:uid="{00000000-0005-0000-0000-0000E6090000}"/>
    <cellStyle name="Note 2 2 5 3" xfId="413" xr:uid="{00000000-0005-0000-0000-0000E7090000}"/>
    <cellStyle name="Note 2 2 5 4" xfId="2679" xr:uid="{00000000-0005-0000-0000-0000E8090000}"/>
    <cellStyle name="Note 2 2 5 5" xfId="4137" xr:uid="{00000000-0005-0000-0000-0000E9090000}"/>
    <cellStyle name="Note 2 2 6" xfId="134" xr:uid="{00000000-0005-0000-0000-0000EA090000}"/>
    <cellStyle name="Note 2 2 6 2" xfId="296" xr:uid="{00000000-0005-0000-0000-0000EB090000}"/>
    <cellStyle name="Note 2 2 6 2 2" xfId="597" xr:uid="{00000000-0005-0000-0000-0000EC090000}"/>
    <cellStyle name="Note 2 2 6 2 3" xfId="3382" xr:uid="{00000000-0005-0000-0000-0000ED090000}"/>
    <cellStyle name="Note 2 2 6 2 4" xfId="4840" xr:uid="{00000000-0005-0000-0000-0000EE090000}"/>
    <cellStyle name="Note 2 2 6 3" xfId="435" xr:uid="{00000000-0005-0000-0000-0000EF090000}"/>
    <cellStyle name="Note 2 2 6 4" xfId="3067" xr:uid="{00000000-0005-0000-0000-0000F0090000}"/>
    <cellStyle name="Note 2 2 6 5" xfId="4525" xr:uid="{00000000-0005-0000-0000-0000F1090000}"/>
    <cellStyle name="Note 2 2 7" xfId="158" xr:uid="{00000000-0005-0000-0000-0000F2090000}"/>
    <cellStyle name="Note 2 2 7 2" xfId="320" xr:uid="{00000000-0005-0000-0000-0000F3090000}"/>
    <cellStyle name="Note 2 2 7 2 2" xfId="621" xr:uid="{00000000-0005-0000-0000-0000F4090000}"/>
    <cellStyle name="Note 2 2 7 2 3" xfId="3094" xr:uid="{00000000-0005-0000-0000-0000F5090000}"/>
    <cellStyle name="Note 2 2 7 2 4" xfId="4552" xr:uid="{00000000-0005-0000-0000-0000F6090000}"/>
    <cellStyle name="Note 2 2 7 3" xfId="459" xr:uid="{00000000-0005-0000-0000-0000F7090000}"/>
    <cellStyle name="Note 2 2 7 4" xfId="2757" xr:uid="{00000000-0005-0000-0000-0000F8090000}"/>
    <cellStyle name="Note 2 2 7 5" xfId="4215" xr:uid="{00000000-0005-0000-0000-0000F9090000}"/>
    <cellStyle name="Note 2 2 8" xfId="182" xr:uid="{00000000-0005-0000-0000-0000FA090000}"/>
    <cellStyle name="Note 2 2 8 2" xfId="483" xr:uid="{00000000-0005-0000-0000-0000FB090000}"/>
    <cellStyle name="Note 2 2 8 2 2" xfId="2774" xr:uid="{00000000-0005-0000-0000-0000FC090000}"/>
    <cellStyle name="Note 2 2 8 2 3" xfId="4232" xr:uid="{00000000-0005-0000-0000-0000FD090000}"/>
    <cellStyle name="Note 2 2 8 3" xfId="3098" xr:uid="{00000000-0005-0000-0000-0000FE090000}"/>
    <cellStyle name="Note 2 2 8 4" xfId="4556" xr:uid="{00000000-0005-0000-0000-0000FF090000}"/>
    <cellStyle name="Note 2 2 9" xfId="224" xr:uid="{00000000-0005-0000-0000-0000000A0000}"/>
    <cellStyle name="Note 2 2 9 2" xfId="525" xr:uid="{00000000-0005-0000-0000-0000010A0000}"/>
    <cellStyle name="Note 2 2 9 2 2" xfId="3667" xr:uid="{00000000-0005-0000-0000-0000020A0000}"/>
    <cellStyle name="Note 2 2 9 2 3" xfId="5125" xr:uid="{00000000-0005-0000-0000-0000030A0000}"/>
    <cellStyle name="Note 2 2 9 3" xfId="3284" xr:uid="{00000000-0005-0000-0000-0000040A0000}"/>
    <cellStyle name="Note 2 2 9 4" xfId="4742" xr:uid="{00000000-0005-0000-0000-0000050A0000}"/>
    <cellStyle name="Note 2 20" xfId="2388" xr:uid="{00000000-0005-0000-0000-0000060A0000}"/>
    <cellStyle name="Note 2 20 2" xfId="3862" xr:uid="{00000000-0005-0000-0000-0000070A0000}"/>
    <cellStyle name="Note 2 20 3" xfId="5320" xr:uid="{00000000-0005-0000-0000-0000080A0000}"/>
    <cellStyle name="Note 2 21" xfId="2445" xr:uid="{00000000-0005-0000-0000-0000090A0000}"/>
    <cellStyle name="Note 2 21 2" xfId="3919" xr:uid="{00000000-0005-0000-0000-00000A0A0000}"/>
    <cellStyle name="Note 2 21 3" xfId="5377" xr:uid="{00000000-0005-0000-0000-00000B0A0000}"/>
    <cellStyle name="Note 2 22" xfId="1048" xr:uid="{00000000-0005-0000-0000-00000C0A0000}"/>
    <cellStyle name="Note 2 23" xfId="2475" xr:uid="{00000000-0005-0000-0000-00000D0A0000}"/>
    <cellStyle name="Note 2 24" xfId="1151" xr:uid="{00000000-0005-0000-0000-00000E0A0000}"/>
    <cellStyle name="Note 2 25" xfId="5425" xr:uid="{AD65BF65-DD00-4184-890B-B1BF70765AA6}"/>
    <cellStyle name="Note 2 3" xfId="851" xr:uid="{00000000-0005-0000-0000-00000F0A0000}"/>
    <cellStyle name="Note 2 3 2" xfId="5618" xr:uid="{DCE1BC0D-5EAF-4B54-9E86-4A1D4C3A1C3A}"/>
    <cellStyle name="Note 2 4" xfId="850" xr:uid="{00000000-0005-0000-0000-0000100A0000}"/>
    <cellStyle name="Note 2 4 2" xfId="5624" xr:uid="{A815D73F-28D3-42A0-90E0-C93DE2FF2E58}"/>
    <cellStyle name="Note 2 5" xfId="1089" xr:uid="{00000000-0005-0000-0000-0000110A0000}"/>
    <cellStyle name="Note 2 5 10" xfId="2174" xr:uid="{00000000-0005-0000-0000-0000120A0000}"/>
    <cellStyle name="Note 2 5 10 2" xfId="1436" xr:uid="{00000000-0005-0000-0000-0000130A0000}"/>
    <cellStyle name="Note 2 5 10 2 2" xfId="2855" xr:uid="{00000000-0005-0000-0000-0000140A0000}"/>
    <cellStyle name="Note 2 5 10 2 3" xfId="4313" xr:uid="{00000000-0005-0000-0000-0000150A0000}"/>
    <cellStyle name="Note 2 5 10 3" xfId="3642" xr:uid="{00000000-0005-0000-0000-0000160A0000}"/>
    <cellStyle name="Note 2 5 10 4" xfId="5100" xr:uid="{00000000-0005-0000-0000-0000170A0000}"/>
    <cellStyle name="Note 2 5 11" xfId="2258" xr:uid="{00000000-0005-0000-0000-0000180A0000}"/>
    <cellStyle name="Note 2 5 11 2" xfId="2367" xr:uid="{00000000-0005-0000-0000-0000190A0000}"/>
    <cellStyle name="Note 2 5 11 2 2" xfId="3841" xr:uid="{00000000-0005-0000-0000-00001A0A0000}"/>
    <cellStyle name="Note 2 5 11 2 3" xfId="5299" xr:uid="{00000000-0005-0000-0000-00001B0A0000}"/>
    <cellStyle name="Note 2 5 11 3" xfId="3732" xr:uid="{00000000-0005-0000-0000-00001C0A0000}"/>
    <cellStyle name="Note 2 5 11 4" xfId="5190" xr:uid="{00000000-0005-0000-0000-00001D0A0000}"/>
    <cellStyle name="Note 2 5 12" xfId="2316" xr:uid="{00000000-0005-0000-0000-00001E0A0000}"/>
    <cellStyle name="Note 2 5 12 2" xfId="3790" xr:uid="{00000000-0005-0000-0000-00001F0A0000}"/>
    <cellStyle name="Note 2 5 12 3" xfId="5248" xr:uid="{00000000-0005-0000-0000-0000200A0000}"/>
    <cellStyle name="Note 2 5 13" xfId="2397" xr:uid="{00000000-0005-0000-0000-0000210A0000}"/>
    <cellStyle name="Note 2 5 13 2" xfId="3871" xr:uid="{00000000-0005-0000-0000-0000220A0000}"/>
    <cellStyle name="Note 2 5 13 3" xfId="5329" xr:uid="{00000000-0005-0000-0000-0000230A0000}"/>
    <cellStyle name="Note 2 5 14" xfId="2452" xr:uid="{00000000-0005-0000-0000-0000240A0000}"/>
    <cellStyle name="Note 2 5 14 2" xfId="3926" xr:uid="{00000000-0005-0000-0000-0000250A0000}"/>
    <cellStyle name="Note 2 5 14 3" xfId="5384" xr:uid="{00000000-0005-0000-0000-0000260A0000}"/>
    <cellStyle name="Note 2 5 15" xfId="2496" xr:uid="{00000000-0005-0000-0000-0000270A0000}"/>
    <cellStyle name="Note 2 5 16" xfId="3954" xr:uid="{00000000-0005-0000-0000-0000280A0000}"/>
    <cellStyle name="Note 2 5 17" xfId="5454" xr:uid="{B60ED52D-6A2F-4879-BD44-B5E1AEFC159C}"/>
    <cellStyle name="Note 2 5 2" xfId="1221" xr:uid="{00000000-0005-0000-0000-0000290A0000}"/>
    <cellStyle name="Note 2 5 2 2" xfId="1581" xr:uid="{00000000-0005-0000-0000-00002A0A0000}"/>
    <cellStyle name="Note 2 5 2 2 2" xfId="3015" xr:uid="{00000000-0005-0000-0000-00002B0A0000}"/>
    <cellStyle name="Note 2 5 2 2 3" xfId="4473" xr:uid="{00000000-0005-0000-0000-00002C0A0000}"/>
    <cellStyle name="Note 2 5 2 3" xfId="2099" xr:uid="{00000000-0005-0000-0000-00002D0A0000}"/>
    <cellStyle name="Note 2 5 2 3 2" xfId="3565" xr:uid="{00000000-0005-0000-0000-00002E0A0000}"/>
    <cellStyle name="Note 2 5 2 3 3" xfId="5023" xr:uid="{00000000-0005-0000-0000-00002F0A0000}"/>
    <cellStyle name="Note 2 5 2 4" xfId="2625" xr:uid="{00000000-0005-0000-0000-0000300A0000}"/>
    <cellStyle name="Note 2 5 2 5" xfId="4083" xr:uid="{00000000-0005-0000-0000-0000310A0000}"/>
    <cellStyle name="Note 2 5 2 6" xfId="5674" xr:uid="{F952029B-0746-496A-B198-F37FA4F20281}"/>
    <cellStyle name="Note 2 5 3" xfId="1251" xr:uid="{00000000-0005-0000-0000-0000320A0000}"/>
    <cellStyle name="Note 2 5 3 2" xfId="1609" xr:uid="{00000000-0005-0000-0000-0000330A0000}"/>
    <cellStyle name="Note 2 5 3 2 2" xfId="3043" xr:uid="{00000000-0005-0000-0000-0000340A0000}"/>
    <cellStyle name="Note 2 5 3 2 3" xfId="4501" xr:uid="{00000000-0005-0000-0000-0000350A0000}"/>
    <cellStyle name="Note 2 5 3 3" xfId="1639" xr:uid="{00000000-0005-0000-0000-0000360A0000}"/>
    <cellStyle name="Note 2 5 3 3 2" xfId="3074" xr:uid="{00000000-0005-0000-0000-0000370A0000}"/>
    <cellStyle name="Note 2 5 3 3 3" xfId="4532" xr:uid="{00000000-0005-0000-0000-0000380A0000}"/>
    <cellStyle name="Note 2 5 3 4" xfId="2657" xr:uid="{00000000-0005-0000-0000-0000390A0000}"/>
    <cellStyle name="Note 2 5 3 5" xfId="4115" xr:uid="{00000000-0005-0000-0000-00003A0A0000}"/>
    <cellStyle name="Note 2 5 4" xfId="1281" xr:uid="{00000000-0005-0000-0000-00003B0A0000}"/>
    <cellStyle name="Note 2 5 4 2" xfId="1773" xr:uid="{00000000-0005-0000-0000-00003C0A0000}"/>
    <cellStyle name="Note 2 5 4 2 2" xfId="3221" xr:uid="{00000000-0005-0000-0000-00003D0A0000}"/>
    <cellStyle name="Note 2 5 4 2 3" xfId="4679" xr:uid="{00000000-0005-0000-0000-00003E0A0000}"/>
    <cellStyle name="Note 2 5 4 3" xfId="1761" xr:uid="{00000000-0005-0000-0000-00003F0A0000}"/>
    <cellStyle name="Note 2 5 4 3 2" xfId="3209" xr:uid="{00000000-0005-0000-0000-0000400A0000}"/>
    <cellStyle name="Note 2 5 4 3 3" xfId="4667" xr:uid="{00000000-0005-0000-0000-0000410A0000}"/>
    <cellStyle name="Note 2 5 4 4" xfId="2688" xr:uid="{00000000-0005-0000-0000-0000420A0000}"/>
    <cellStyle name="Note 2 5 4 5" xfId="4146" xr:uid="{00000000-0005-0000-0000-0000430A0000}"/>
    <cellStyle name="Note 2 5 5" xfId="1309" xr:uid="{00000000-0005-0000-0000-0000440A0000}"/>
    <cellStyle name="Note 2 5 5 2" xfId="1738" xr:uid="{00000000-0005-0000-0000-0000450A0000}"/>
    <cellStyle name="Note 2 5 5 2 2" xfId="3185" xr:uid="{00000000-0005-0000-0000-0000460A0000}"/>
    <cellStyle name="Note 2 5 5 2 3" xfId="4643" xr:uid="{00000000-0005-0000-0000-0000470A0000}"/>
    <cellStyle name="Note 2 5 5 3" xfId="2716" xr:uid="{00000000-0005-0000-0000-0000480A0000}"/>
    <cellStyle name="Note 2 5 5 4" xfId="4174" xr:uid="{00000000-0005-0000-0000-0000490A0000}"/>
    <cellStyle name="Note 2 5 6" xfId="1881" xr:uid="{00000000-0005-0000-0000-00004A0A0000}"/>
    <cellStyle name="Note 2 5 6 2" xfId="2141" xr:uid="{00000000-0005-0000-0000-00004B0A0000}"/>
    <cellStyle name="Note 2 5 6 2 2" xfId="3607" xr:uid="{00000000-0005-0000-0000-00004C0A0000}"/>
    <cellStyle name="Note 2 5 6 2 3" xfId="5065" xr:uid="{00000000-0005-0000-0000-00004D0A0000}"/>
    <cellStyle name="Note 2 5 6 3" xfId="3339" xr:uid="{00000000-0005-0000-0000-00004E0A0000}"/>
    <cellStyle name="Note 2 5 6 4" xfId="4797" xr:uid="{00000000-0005-0000-0000-00004F0A0000}"/>
    <cellStyle name="Note 2 5 7" xfId="1962" xr:uid="{00000000-0005-0000-0000-0000500A0000}"/>
    <cellStyle name="Note 2 5 7 2" xfId="2017" xr:uid="{00000000-0005-0000-0000-0000510A0000}"/>
    <cellStyle name="Note 2 5 7 2 2" xfId="3479" xr:uid="{00000000-0005-0000-0000-0000520A0000}"/>
    <cellStyle name="Note 2 5 7 2 3" xfId="4937" xr:uid="{00000000-0005-0000-0000-0000530A0000}"/>
    <cellStyle name="Note 2 5 7 3" xfId="3422" xr:uid="{00000000-0005-0000-0000-0000540A0000}"/>
    <cellStyle name="Note 2 5 7 4" xfId="4880" xr:uid="{00000000-0005-0000-0000-0000550A0000}"/>
    <cellStyle name="Note 2 5 8" xfId="2038" xr:uid="{00000000-0005-0000-0000-0000560A0000}"/>
    <cellStyle name="Note 2 5 8 2" xfId="1632" xr:uid="{00000000-0005-0000-0000-0000570A0000}"/>
    <cellStyle name="Note 2 5 8 2 2" xfId="3066" xr:uid="{00000000-0005-0000-0000-0000580A0000}"/>
    <cellStyle name="Note 2 5 8 2 3" xfId="4524" xr:uid="{00000000-0005-0000-0000-0000590A0000}"/>
    <cellStyle name="Note 2 5 8 3" xfId="3501" xr:uid="{00000000-0005-0000-0000-00005A0A0000}"/>
    <cellStyle name="Note 2 5 8 4" xfId="4959" xr:uid="{00000000-0005-0000-0000-00005B0A0000}"/>
    <cellStyle name="Note 2 5 9" xfId="2111" xr:uid="{00000000-0005-0000-0000-00005C0A0000}"/>
    <cellStyle name="Note 2 5 9 2" xfId="2064" xr:uid="{00000000-0005-0000-0000-00005D0A0000}"/>
    <cellStyle name="Note 2 5 9 2 2" xfId="3527" xr:uid="{00000000-0005-0000-0000-00005E0A0000}"/>
    <cellStyle name="Note 2 5 9 2 3" xfId="4985" xr:uid="{00000000-0005-0000-0000-00005F0A0000}"/>
    <cellStyle name="Note 2 5 9 3" xfId="3577" xr:uid="{00000000-0005-0000-0000-0000600A0000}"/>
    <cellStyle name="Note 2 5 9 4" xfId="5035" xr:uid="{00000000-0005-0000-0000-0000610A0000}"/>
    <cellStyle name="Note 2 6" xfId="1098" xr:uid="{00000000-0005-0000-0000-0000620A0000}"/>
    <cellStyle name="Note 2 6 10" xfId="2180" xr:uid="{00000000-0005-0000-0000-0000630A0000}"/>
    <cellStyle name="Note 2 6 10 2" xfId="2344" xr:uid="{00000000-0005-0000-0000-0000640A0000}"/>
    <cellStyle name="Note 2 6 10 2 2" xfId="3818" xr:uid="{00000000-0005-0000-0000-0000650A0000}"/>
    <cellStyle name="Note 2 6 10 2 3" xfId="5276" xr:uid="{00000000-0005-0000-0000-0000660A0000}"/>
    <cellStyle name="Note 2 6 10 3" xfId="3648" xr:uid="{00000000-0005-0000-0000-0000670A0000}"/>
    <cellStyle name="Note 2 6 10 4" xfId="5106" xr:uid="{00000000-0005-0000-0000-0000680A0000}"/>
    <cellStyle name="Note 2 6 11" xfId="2264" xr:uid="{00000000-0005-0000-0000-0000690A0000}"/>
    <cellStyle name="Note 2 6 11 2" xfId="2373" xr:uid="{00000000-0005-0000-0000-00006A0A0000}"/>
    <cellStyle name="Note 2 6 11 2 2" xfId="3847" xr:uid="{00000000-0005-0000-0000-00006B0A0000}"/>
    <cellStyle name="Note 2 6 11 2 3" xfId="5305" xr:uid="{00000000-0005-0000-0000-00006C0A0000}"/>
    <cellStyle name="Note 2 6 11 3" xfId="3738" xr:uid="{00000000-0005-0000-0000-00006D0A0000}"/>
    <cellStyle name="Note 2 6 11 4" xfId="5196" xr:uid="{00000000-0005-0000-0000-00006E0A0000}"/>
    <cellStyle name="Note 2 6 12" xfId="2322" xr:uid="{00000000-0005-0000-0000-00006F0A0000}"/>
    <cellStyle name="Note 2 6 12 2" xfId="3796" xr:uid="{00000000-0005-0000-0000-0000700A0000}"/>
    <cellStyle name="Note 2 6 12 3" xfId="5254" xr:uid="{00000000-0005-0000-0000-0000710A0000}"/>
    <cellStyle name="Note 2 6 13" xfId="2403" xr:uid="{00000000-0005-0000-0000-0000720A0000}"/>
    <cellStyle name="Note 2 6 13 2" xfId="3877" xr:uid="{00000000-0005-0000-0000-0000730A0000}"/>
    <cellStyle name="Note 2 6 13 3" xfId="5335" xr:uid="{00000000-0005-0000-0000-0000740A0000}"/>
    <cellStyle name="Note 2 6 14" xfId="2458" xr:uid="{00000000-0005-0000-0000-0000750A0000}"/>
    <cellStyle name="Note 2 6 14 2" xfId="3932" xr:uid="{00000000-0005-0000-0000-0000760A0000}"/>
    <cellStyle name="Note 2 6 14 3" xfId="5390" xr:uid="{00000000-0005-0000-0000-0000770A0000}"/>
    <cellStyle name="Note 2 6 15" xfId="2502" xr:uid="{00000000-0005-0000-0000-0000780A0000}"/>
    <cellStyle name="Note 2 6 16" xfId="3960" xr:uid="{00000000-0005-0000-0000-0000790A0000}"/>
    <cellStyle name="Note 2 6 17" xfId="5461" xr:uid="{D84489AC-9F46-4EC8-AEE9-4E58243FA4CD}"/>
    <cellStyle name="Note 2 6 2" xfId="1227" xr:uid="{00000000-0005-0000-0000-00007A0A0000}"/>
    <cellStyle name="Note 2 6 2 2" xfId="1587" xr:uid="{00000000-0005-0000-0000-00007B0A0000}"/>
    <cellStyle name="Note 2 6 2 2 2" xfId="3021" xr:uid="{00000000-0005-0000-0000-00007C0A0000}"/>
    <cellStyle name="Note 2 6 2 2 3" xfId="4479" xr:uid="{00000000-0005-0000-0000-00007D0A0000}"/>
    <cellStyle name="Note 2 6 2 3" xfId="1727" xr:uid="{00000000-0005-0000-0000-00007E0A0000}"/>
    <cellStyle name="Note 2 6 2 3 2" xfId="3173" xr:uid="{00000000-0005-0000-0000-00007F0A0000}"/>
    <cellStyle name="Note 2 6 2 3 3" xfId="4631" xr:uid="{00000000-0005-0000-0000-0000800A0000}"/>
    <cellStyle name="Note 2 6 2 4" xfId="2631" xr:uid="{00000000-0005-0000-0000-0000810A0000}"/>
    <cellStyle name="Note 2 6 2 5" xfId="4089" xr:uid="{00000000-0005-0000-0000-0000820A0000}"/>
    <cellStyle name="Note 2 6 3" xfId="1257" xr:uid="{00000000-0005-0000-0000-0000830A0000}"/>
    <cellStyle name="Note 2 6 3 2" xfId="1615" xr:uid="{00000000-0005-0000-0000-0000840A0000}"/>
    <cellStyle name="Note 2 6 3 2 2" xfId="3049" xr:uid="{00000000-0005-0000-0000-0000850A0000}"/>
    <cellStyle name="Note 2 6 3 2 3" xfId="4507" xr:uid="{00000000-0005-0000-0000-0000860A0000}"/>
    <cellStyle name="Note 2 6 3 3" xfId="2307" xr:uid="{00000000-0005-0000-0000-0000870A0000}"/>
    <cellStyle name="Note 2 6 3 3 2" xfId="3781" xr:uid="{00000000-0005-0000-0000-0000880A0000}"/>
    <cellStyle name="Note 2 6 3 3 3" xfId="5239" xr:uid="{00000000-0005-0000-0000-0000890A0000}"/>
    <cellStyle name="Note 2 6 3 4" xfId="2663" xr:uid="{00000000-0005-0000-0000-00008A0A0000}"/>
    <cellStyle name="Note 2 6 3 5" xfId="4121" xr:uid="{00000000-0005-0000-0000-00008B0A0000}"/>
    <cellStyle name="Note 2 6 4" xfId="1287" xr:uid="{00000000-0005-0000-0000-00008C0A0000}"/>
    <cellStyle name="Note 2 6 4 2" xfId="1779" xr:uid="{00000000-0005-0000-0000-00008D0A0000}"/>
    <cellStyle name="Note 2 6 4 2 2" xfId="3227" xr:uid="{00000000-0005-0000-0000-00008E0A0000}"/>
    <cellStyle name="Note 2 6 4 2 3" xfId="4685" xr:uid="{00000000-0005-0000-0000-00008F0A0000}"/>
    <cellStyle name="Note 2 6 4 3" xfId="2154" xr:uid="{00000000-0005-0000-0000-0000900A0000}"/>
    <cellStyle name="Note 2 6 4 3 2" xfId="3620" xr:uid="{00000000-0005-0000-0000-0000910A0000}"/>
    <cellStyle name="Note 2 6 4 3 3" xfId="5078" xr:uid="{00000000-0005-0000-0000-0000920A0000}"/>
    <cellStyle name="Note 2 6 4 4" xfId="2694" xr:uid="{00000000-0005-0000-0000-0000930A0000}"/>
    <cellStyle name="Note 2 6 4 5" xfId="4152" xr:uid="{00000000-0005-0000-0000-0000940A0000}"/>
    <cellStyle name="Note 2 6 5" xfId="1315" xr:uid="{00000000-0005-0000-0000-0000950A0000}"/>
    <cellStyle name="Note 2 6 5 2" xfId="2083" xr:uid="{00000000-0005-0000-0000-0000960A0000}"/>
    <cellStyle name="Note 2 6 5 2 2" xfId="3548" xr:uid="{00000000-0005-0000-0000-0000970A0000}"/>
    <cellStyle name="Note 2 6 5 2 3" xfId="5006" xr:uid="{00000000-0005-0000-0000-0000980A0000}"/>
    <cellStyle name="Note 2 6 5 3" xfId="2722" xr:uid="{00000000-0005-0000-0000-0000990A0000}"/>
    <cellStyle name="Note 2 6 5 4" xfId="4180" xr:uid="{00000000-0005-0000-0000-00009A0A0000}"/>
    <cellStyle name="Note 2 6 6" xfId="1887" xr:uid="{00000000-0005-0000-0000-00009B0A0000}"/>
    <cellStyle name="Note 2 6 6 2" xfId="2214" xr:uid="{00000000-0005-0000-0000-00009C0A0000}"/>
    <cellStyle name="Note 2 6 6 2 2" xfId="3684" xr:uid="{00000000-0005-0000-0000-00009D0A0000}"/>
    <cellStyle name="Note 2 6 6 2 3" xfId="5142" xr:uid="{00000000-0005-0000-0000-00009E0A0000}"/>
    <cellStyle name="Note 2 6 6 3" xfId="3345" xr:uid="{00000000-0005-0000-0000-00009F0A0000}"/>
    <cellStyle name="Note 2 6 6 4" xfId="4803" xr:uid="{00000000-0005-0000-0000-0000A00A0000}"/>
    <cellStyle name="Note 2 6 7" xfId="1968" xr:uid="{00000000-0005-0000-0000-0000A10A0000}"/>
    <cellStyle name="Note 2 6 7 2" xfId="1676" xr:uid="{00000000-0005-0000-0000-0000A20A0000}"/>
    <cellStyle name="Note 2 6 7 2 2" xfId="3118" xr:uid="{00000000-0005-0000-0000-0000A30A0000}"/>
    <cellStyle name="Note 2 6 7 2 3" xfId="4576" xr:uid="{00000000-0005-0000-0000-0000A40A0000}"/>
    <cellStyle name="Note 2 6 7 3" xfId="3428" xr:uid="{00000000-0005-0000-0000-0000A50A0000}"/>
    <cellStyle name="Note 2 6 7 4" xfId="4886" xr:uid="{00000000-0005-0000-0000-0000A60A0000}"/>
    <cellStyle name="Note 2 6 8" xfId="2044" xr:uid="{00000000-0005-0000-0000-0000A70A0000}"/>
    <cellStyle name="Note 2 6 8 2" xfId="1757" xr:uid="{00000000-0005-0000-0000-0000A80A0000}"/>
    <cellStyle name="Note 2 6 8 2 2" xfId="3205" xr:uid="{00000000-0005-0000-0000-0000A90A0000}"/>
    <cellStyle name="Note 2 6 8 2 3" xfId="4663" xr:uid="{00000000-0005-0000-0000-0000AA0A0000}"/>
    <cellStyle name="Note 2 6 8 3" xfId="3507" xr:uid="{00000000-0005-0000-0000-0000AB0A0000}"/>
    <cellStyle name="Note 2 6 8 4" xfId="4965" xr:uid="{00000000-0005-0000-0000-0000AC0A0000}"/>
    <cellStyle name="Note 2 6 9" xfId="2117" xr:uid="{00000000-0005-0000-0000-0000AD0A0000}"/>
    <cellStyle name="Note 2 6 9 2" xfId="2232" xr:uid="{00000000-0005-0000-0000-0000AE0A0000}"/>
    <cellStyle name="Note 2 6 9 2 2" xfId="3704" xr:uid="{00000000-0005-0000-0000-0000AF0A0000}"/>
    <cellStyle name="Note 2 6 9 2 3" xfId="5162" xr:uid="{00000000-0005-0000-0000-0000B00A0000}"/>
    <cellStyle name="Note 2 6 9 3" xfId="3583" xr:uid="{00000000-0005-0000-0000-0000B10A0000}"/>
    <cellStyle name="Note 2 6 9 4" xfId="5041" xr:uid="{00000000-0005-0000-0000-0000B20A0000}"/>
    <cellStyle name="Note 2 7" xfId="1104" xr:uid="{00000000-0005-0000-0000-0000B30A0000}"/>
    <cellStyle name="Note 2 7 10" xfId="2185" xr:uid="{00000000-0005-0000-0000-0000B40A0000}"/>
    <cellStyle name="Note 2 7 10 2" xfId="2349" xr:uid="{00000000-0005-0000-0000-0000B50A0000}"/>
    <cellStyle name="Note 2 7 10 2 2" xfId="3823" xr:uid="{00000000-0005-0000-0000-0000B60A0000}"/>
    <cellStyle name="Note 2 7 10 2 3" xfId="5281" xr:uid="{00000000-0005-0000-0000-0000B70A0000}"/>
    <cellStyle name="Note 2 7 10 3" xfId="3653" xr:uid="{00000000-0005-0000-0000-0000B80A0000}"/>
    <cellStyle name="Note 2 7 10 4" xfId="5111" xr:uid="{00000000-0005-0000-0000-0000B90A0000}"/>
    <cellStyle name="Note 2 7 11" xfId="2269" xr:uid="{00000000-0005-0000-0000-0000BA0A0000}"/>
    <cellStyle name="Note 2 7 11 2" xfId="2378" xr:uid="{00000000-0005-0000-0000-0000BB0A0000}"/>
    <cellStyle name="Note 2 7 11 2 2" xfId="3852" xr:uid="{00000000-0005-0000-0000-0000BC0A0000}"/>
    <cellStyle name="Note 2 7 11 2 3" xfId="5310" xr:uid="{00000000-0005-0000-0000-0000BD0A0000}"/>
    <cellStyle name="Note 2 7 11 3" xfId="3743" xr:uid="{00000000-0005-0000-0000-0000BE0A0000}"/>
    <cellStyle name="Note 2 7 11 4" xfId="5201" xr:uid="{00000000-0005-0000-0000-0000BF0A0000}"/>
    <cellStyle name="Note 2 7 12" xfId="2327" xr:uid="{00000000-0005-0000-0000-0000C00A0000}"/>
    <cellStyle name="Note 2 7 12 2" xfId="3801" xr:uid="{00000000-0005-0000-0000-0000C10A0000}"/>
    <cellStyle name="Note 2 7 12 3" xfId="5259" xr:uid="{00000000-0005-0000-0000-0000C20A0000}"/>
    <cellStyle name="Note 2 7 13" xfId="2408" xr:uid="{00000000-0005-0000-0000-0000C30A0000}"/>
    <cellStyle name="Note 2 7 13 2" xfId="3882" xr:uid="{00000000-0005-0000-0000-0000C40A0000}"/>
    <cellStyle name="Note 2 7 13 3" xfId="5340" xr:uid="{00000000-0005-0000-0000-0000C50A0000}"/>
    <cellStyle name="Note 2 7 14" xfId="2463" xr:uid="{00000000-0005-0000-0000-0000C60A0000}"/>
    <cellStyle name="Note 2 7 14 2" xfId="3937" xr:uid="{00000000-0005-0000-0000-0000C70A0000}"/>
    <cellStyle name="Note 2 7 14 3" xfId="5395" xr:uid="{00000000-0005-0000-0000-0000C80A0000}"/>
    <cellStyle name="Note 2 7 15" xfId="2507" xr:uid="{00000000-0005-0000-0000-0000C90A0000}"/>
    <cellStyle name="Note 2 7 16" xfId="3965" xr:uid="{00000000-0005-0000-0000-0000CA0A0000}"/>
    <cellStyle name="Note 2 7 17" xfId="5466" xr:uid="{70F0FF86-7C64-4D27-9399-87FAD3E62806}"/>
    <cellStyle name="Note 2 7 2" xfId="1232" xr:uid="{00000000-0005-0000-0000-0000CB0A0000}"/>
    <cellStyle name="Note 2 7 2 2" xfId="1592" xr:uid="{00000000-0005-0000-0000-0000CC0A0000}"/>
    <cellStyle name="Note 2 7 2 2 2" xfId="3026" xr:uid="{00000000-0005-0000-0000-0000CD0A0000}"/>
    <cellStyle name="Note 2 7 2 2 3" xfId="4484" xr:uid="{00000000-0005-0000-0000-0000CE0A0000}"/>
    <cellStyle name="Note 2 7 2 3" xfId="1801" xr:uid="{00000000-0005-0000-0000-0000CF0A0000}"/>
    <cellStyle name="Note 2 7 2 3 2" xfId="3249" xr:uid="{00000000-0005-0000-0000-0000D00A0000}"/>
    <cellStyle name="Note 2 7 2 3 3" xfId="4707" xr:uid="{00000000-0005-0000-0000-0000D10A0000}"/>
    <cellStyle name="Note 2 7 2 4" xfId="2636" xr:uid="{00000000-0005-0000-0000-0000D20A0000}"/>
    <cellStyle name="Note 2 7 2 5" xfId="4094" xr:uid="{00000000-0005-0000-0000-0000D30A0000}"/>
    <cellStyle name="Note 2 7 3" xfId="1262" xr:uid="{00000000-0005-0000-0000-0000D40A0000}"/>
    <cellStyle name="Note 2 7 3 2" xfId="1620" xr:uid="{00000000-0005-0000-0000-0000D50A0000}"/>
    <cellStyle name="Note 2 7 3 2 2" xfId="3054" xr:uid="{00000000-0005-0000-0000-0000D60A0000}"/>
    <cellStyle name="Note 2 7 3 2 3" xfId="4512" xr:uid="{00000000-0005-0000-0000-0000D70A0000}"/>
    <cellStyle name="Note 2 7 3 3" xfId="2161" xr:uid="{00000000-0005-0000-0000-0000D80A0000}"/>
    <cellStyle name="Note 2 7 3 3 2" xfId="3627" xr:uid="{00000000-0005-0000-0000-0000D90A0000}"/>
    <cellStyle name="Note 2 7 3 3 3" xfId="5085" xr:uid="{00000000-0005-0000-0000-0000DA0A0000}"/>
    <cellStyle name="Note 2 7 3 4" xfId="2668" xr:uid="{00000000-0005-0000-0000-0000DB0A0000}"/>
    <cellStyle name="Note 2 7 3 5" xfId="4126" xr:uid="{00000000-0005-0000-0000-0000DC0A0000}"/>
    <cellStyle name="Note 2 7 4" xfId="1292" xr:uid="{00000000-0005-0000-0000-0000DD0A0000}"/>
    <cellStyle name="Note 2 7 4 2" xfId="1784" xr:uid="{00000000-0005-0000-0000-0000DE0A0000}"/>
    <cellStyle name="Note 2 7 4 2 2" xfId="3232" xr:uid="{00000000-0005-0000-0000-0000DF0A0000}"/>
    <cellStyle name="Note 2 7 4 2 3" xfId="4690" xr:uid="{00000000-0005-0000-0000-0000E00A0000}"/>
    <cellStyle name="Note 2 7 4 3" xfId="1347" xr:uid="{00000000-0005-0000-0000-0000E10A0000}"/>
    <cellStyle name="Note 2 7 4 3 2" xfId="2753" xr:uid="{00000000-0005-0000-0000-0000E20A0000}"/>
    <cellStyle name="Note 2 7 4 3 3" xfId="4211" xr:uid="{00000000-0005-0000-0000-0000E30A0000}"/>
    <cellStyle name="Note 2 7 4 4" xfId="2699" xr:uid="{00000000-0005-0000-0000-0000E40A0000}"/>
    <cellStyle name="Note 2 7 4 5" xfId="4157" xr:uid="{00000000-0005-0000-0000-0000E50A0000}"/>
    <cellStyle name="Note 2 7 5" xfId="1320" xr:uid="{00000000-0005-0000-0000-0000E60A0000}"/>
    <cellStyle name="Note 2 7 5 2" xfId="1868" xr:uid="{00000000-0005-0000-0000-0000E70A0000}"/>
    <cellStyle name="Note 2 7 5 2 2" xfId="3325" xr:uid="{00000000-0005-0000-0000-0000E80A0000}"/>
    <cellStyle name="Note 2 7 5 2 3" xfId="4783" xr:uid="{00000000-0005-0000-0000-0000E90A0000}"/>
    <cellStyle name="Note 2 7 5 3" xfId="2727" xr:uid="{00000000-0005-0000-0000-0000EA0A0000}"/>
    <cellStyle name="Note 2 7 5 4" xfId="4185" xr:uid="{00000000-0005-0000-0000-0000EB0A0000}"/>
    <cellStyle name="Note 2 7 6" xfId="1892" xr:uid="{00000000-0005-0000-0000-0000EC0A0000}"/>
    <cellStyle name="Note 2 7 6 2" xfId="1669" xr:uid="{00000000-0005-0000-0000-0000ED0A0000}"/>
    <cellStyle name="Note 2 7 6 2 2" xfId="3111" xr:uid="{00000000-0005-0000-0000-0000EE0A0000}"/>
    <cellStyle name="Note 2 7 6 2 3" xfId="4569" xr:uid="{00000000-0005-0000-0000-0000EF0A0000}"/>
    <cellStyle name="Note 2 7 6 3" xfId="3350" xr:uid="{00000000-0005-0000-0000-0000F00A0000}"/>
    <cellStyle name="Note 2 7 6 4" xfId="4808" xr:uid="{00000000-0005-0000-0000-0000F10A0000}"/>
    <cellStyle name="Note 2 7 7" xfId="1973" xr:uid="{00000000-0005-0000-0000-0000F20A0000}"/>
    <cellStyle name="Note 2 7 7 2" xfId="1912" xr:uid="{00000000-0005-0000-0000-0000F30A0000}"/>
    <cellStyle name="Note 2 7 7 2 2" xfId="3370" xr:uid="{00000000-0005-0000-0000-0000F40A0000}"/>
    <cellStyle name="Note 2 7 7 2 3" xfId="4828" xr:uid="{00000000-0005-0000-0000-0000F50A0000}"/>
    <cellStyle name="Note 2 7 7 3" xfId="3433" xr:uid="{00000000-0005-0000-0000-0000F60A0000}"/>
    <cellStyle name="Note 2 7 7 4" xfId="4891" xr:uid="{00000000-0005-0000-0000-0000F70A0000}"/>
    <cellStyle name="Note 2 7 8" xfId="2049" xr:uid="{00000000-0005-0000-0000-0000F80A0000}"/>
    <cellStyle name="Note 2 7 8 2" xfId="2220" xr:uid="{00000000-0005-0000-0000-0000F90A0000}"/>
    <cellStyle name="Note 2 7 8 2 2" xfId="3690" xr:uid="{00000000-0005-0000-0000-0000FA0A0000}"/>
    <cellStyle name="Note 2 7 8 2 3" xfId="5148" xr:uid="{00000000-0005-0000-0000-0000FB0A0000}"/>
    <cellStyle name="Note 2 7 8 3" xfId="3512" xr:uid="{00000000-0005-0000-0000-0000FC0A0000}"/>
    <cellStyle name="Note 2 7 8 4" xfId="4970" xr:uid="{00000000-0005-0000-0000-0000FD0A0000}"/>
    <cellStyle name="Note 2 7 9" xfId="2122" xr:uid="{00000000-0005-0000-0000-0000FE0A0000}"/>
    <cellStyle name="Note 2 7 9 2" xfId="2166" xr:uid="{00000000-0005-0000-0000-0000FF0A0000}"/>
    <cellStyle name="Note 2 7 9 2 2" xfId="3633" xr:uid="{00000000-0005-0000-0000-0000000B0000}"/>
    <cellStyle name="Note 2 7 9 2 3" xfId="5091" xr:uid="{00000000-0005-0000-0000-0000010B0000}"/>
    <cellStyle name="Note 2 7 9 3" xfId="3588" xr:uid="{00000000-0005-0000-0000-0000020B0000}"/>
    <cellStyle name="Note 2 7 9 4" xfId="5046" xr:uid="{00000000-0005-0000-0000-0000030B0000}"/>
    <cellStyle name="Note 2 8" xfId="1111" xr:uid="{00000000-0005-0000-0000-0000040B0000}"/>
    <cellStyle name="Note 2 8 10" xfId="2192" xr:uid="{00000000-0005-0000-0000-0000050B0000}"/>
    <cellStyle name="Note 2 8 10 2" xfId="2356" xr:uid="{00000000-0005-0000-0000-0000060B0000}"/>
    <cellStyle name="Note 2 8 10 2 2" xfId="3830" xr:uid="{00000000-0005-0000-0000-0000070B0000}"/>
    <cellStyle name="Note 2 8 10 2 3" xfId="5288" xr:uid="{00000000-0005-0000-0000-0000080B0000}"/>
    <cellStyle name="Note 2 8 10 3" xfId="3660" xr:uid="{00000000-0005-0000-0000-0000090B0000}"/>
    <cellStyle name="Note 2 8 10 4" xfId="5118" xr:uid="{00000000-0005-0000-0000-00000A0B0000}"/>
    <cellStyle name="Note 2 8 11" xfId="2276" xr:uid="{00000000-0005-0000-0000-00000B0B0000}"/>
    <cellStyle name="Note 2 8 11 2" xfId="2385" xr:uid="{00000000-0005-0000-0000-00000C0B0000}"/>
    <cellStyle name="Note 2 8 11 2 2" xfId="3859" xr:uid="{00000000-0005-0000-0000-00000D0B0000}"/>
    <cellStyle name="Note 2 8 11 2 3" xfId="5317" xr:uid="{00000000-0005-0000-0000-00000E0B0000}"/>
    <cellStyle name="Note 2 8 11 3" xfId="3750" xr:uid="{00000000-0005-0000-0000-00000F0B0000}"/>
    <cellStyle name="Note 2 8 11 4" xfId="5208" xr:uid="{00000000-0005-0000-0000-0000100B0000}"/>
    <cellStyle name="Note 2 8 12" xfId="2334" xr:uid="{00000000-0005-0000-0000-0000110B0000}"/>
    <cellStyle name="Note 2 8 12 2" xfId="3808" xr:uid="{00000000-0005-0000-0000-0000120B0000}"/>
    <cellStyle name="Note 2 8 12 3" xfId="5266" xr:uid="{00000000-0005-0000-0000-0000130B0000}"/>
    <cellStyle name="Note 2 8 13" xfId="2415" xr:uid="{00000000-0005-0000-0000-0000140B0000}"/>
    <cellStyle name="Note 2 8 13 2" xfId="3889" xr:uid="{00000000-0005-0000-0000-0000150B0000}"/>
    <cellStyle name="Note 2 8 13 3" xfId="5347" xr:uid="{00000000-0005-0000-0000-0000160B0000}"/>
    <cellStyle name="Note 2 8 14" xfId="2470" xr:uid="{00000000-0005-0000-0000-0000170B0000}"/>
    <cellStyle name="Note 2 8 14 2" xfId="3944" xr:uid="{00000000-0005-0000-0000-0000180B0000}"/>
    <cellStyle name="Note 2 8 14 3" xfId="5402" xr:uid="{00000000-0005-0000-0000-0000190B0000}"/>
    <cellStyle name="Note 2 8 15" xfId="2514" xr:uid="{00000000-0005-0000-0000-00001A0B0000}"/>
    <cellStyle name="Note 2 8 16" xfId="3972" xr:uid="{00000000-0005-0000-0000-00001B0B0000}"/>
    <cellStyle name="Note 2 8 17" xfId="5473" xr:uid="{6215FC3B-16A7-4668-B383-19DC35F5CA2C}"/>
    <cellStyle name="Note 2 8 2" xfId="1239" xr:uid="{00000000-0005-0000-0000-00001C0B0000}"/>
    <cellStyle name="Note 2 8 2 2" xfId="1599" xr:uid="{00000000-0005-0000-0000-00001D0B0000}"/>
    <cellStyle name="Note 2 8 2 2 2" xfId="3033" xr:uid="{00000000-0005-0000-0000-00001E0B0000}"/>
    <cellStyle name="Note 2 8 2 2 3" xfId="4491" xr:uid="{00000000-0005-0000-0000-00001F0B0000}"/>
    <cellStyle name="Note 2 8 2 3" xfId="1503" xr:uid="{00000000-0005-0000-0000-0000200B0000}"/>
    <cellStyle name="Note 2 8 2 3 2" xfId="2929" xr:uid="{00000000-0005-0000-0000-0000210B0000}"/>
    <cellStyle name="Note 2 8 2 3 3" xfId="4387" xr:uid="{00000000-0005-0000-0000-0000220B0000}"/>
    <cellStyle name="Note 2 8 2 4" xfId="2643" xr:uid="{00000000-0005-0000-0000-0000230B0000}"/>
    <cellStyle name="Note 2 8 2 5" xfId="4101" xr:uid="{00000000-0005-0000-0000-0000240B0000}"/>
    <cellStyle name="Note 2 8 3" xfId="1269" xr:uid="{00000000-0005-0000-0000-0000250B0000}"/>
    <cellStyle name="Note 2 8 3 2" xfId="1627" xr:uid="{00000000-0005-0000-0000-0000260B0000}"/>
    <cellStyle name="Note 2 8 3 2 2" xfId="3061" xr:uid="{00000000-0005-0000-0000-0000270B0000}"/>
    <cellStyle name="Note 2 8 3 2 3" xfId="4519" xr:uid="{00000000-0005-0000-0000-0000280B0000}"/>
    <cellStyle name="Note 2 8 3 3" xfId="2294" xr:uid="{00000000-0005-0000-0000-0000290B0000}"/>
    <cellStyle name="Note 2 8 3 3 2" xfId="3768" xr:uid="{00000000-0005-0000-0000-00002A0B0000}"/>
    <cellStyle name="Note 2 8 3 3 3" xfId="5226" xr:uid="{00000000-0005-0000-0000-00002B0B0000}"/>
    <cellStyle name="Note 2 8 3 4" xfId="2675" xr:uid="{00000000-0005-0000-0000-00002C0B0000}"/>
    <cellStyle name="Note 2 8 3 5" xfId="4133" xr:uid="{00000000-0005-0000-0000-00002D0B0000}"/>
    <cellStyle name="Note 2 8 4" xfId="1299" xr:uid="{00000000-0005-0000-0000-00002E0B0000}"/>
    <cellStyle name="Note 2 8 4 2" xfId="1791" xr:uid="{00000000-0005-0000-0000-00002F0B0000}"/>
    <cellStyle name="Note 2 8 4 2 2" xfId="3239" xr:uid="{00000000-0005-0000-0000-0000300B0000}"/>
    <cellStyle name="Note 2 8 4 2 3" xfId="4697" xr:uid="{00000000-0005-0000-0000-0000310B0000}"/>
    <cellStyle name="Note 2 8 4 3" xfId="2248" xr:uid="{00000000-0005-0000-0000-0000320B0000}"/>
    <cellStyle name="Note 2 8 4 3 2" xfId="3721" xr:uid="{00000000-0005-0000-0000-0000330B0000}"/>
    <cellStyle name="Note 2 8 4 3 3" xfId="5179" xr:uid="{00000000-0005-0000-0000-0000340B0000}"/>
    <cellStyle name="Note 2 8 4 4" xfId="2706" xr:uid="{00000000-0005-0000-0000-0000350B0000}"/>
    <cellStyle name="Note 2 8 4 5" xfId="4164" xr:uid="{00000000-0005-0000-0000-0000360B0000}"/>
    <cellStyle name="Note 2 8 5" xfId="1327" xr:uid="{00000000-0005-0000-0000-0000370B0000}"/>
    <cellStyle name="Note 2 8 5 2" xfId="1661" xr:uid="{00000000-0005-0000-0000-0000380B0000}"/>
    <cellStyle name="Note 2 8 5 2 2" xfId="3100" xr:uid="{00000000-0005-0000-0000-0000390B0000}"/>
    <cellStyle name="Note 2 8 5 2 3" xfId="4558" xr:uid="{00000000-0005-0000-0000-00003A0B0000}"/>
    <cellStyle name="Note 2 8 5 3" xfId="2734" xr:uid="{00000000-0005-0000-0000-00003B0B0000}"/>
    <cellStyle name="Note 2 8 5 4" xfId="4192" xr:uid="{00000000-0005-0000-0000-00003C0B0000}"/>
    <cellStyle name="Note 2 8 6" xfId="1899" xr:uid="{00000000-0005-0000-0000-00003D0B0000}"/>
    <cellStyle name="Note 2 8 6 2" xfId="1453" xr:uid="{00000000-0005-0000-0000-00003E0B0000}"/>
    <cellStyle name="Note 2 8 6 2 2" xfId="2874" xr:uid="{00000000-0005-0000-0000-00003F0B0000}"/>
    <cellStyle name="Note 2 8 6 2 3" xfId="4332" xr:uid="{00000000-0005-0000-0000-0000400B0000}"/>
    <cellStyle name="Note 2 8 6 3" xfId="3357" xr:uid="{00000000-0005-0000-0000-0000410B0000}"/>
    <cellStyle name="Note 2 8 6 4" xfId="4815" xr:uid="{00000000-0005-0000-0000-0000420B0000}"/>
    <cellStyle name="Note 2 8 7" xfId="1980" xr:uid="{00000000-0005-0000-0000-0000430B0000}"/>
    <cellStyle name="Note 2 8 7 2" xfId="1491" xr:uid="{00000000-0005-0000-0000-0000440B0000}"/>
    <cellStyle name="Note 2 8 7 2 2" xfId="2918" xr:uid="{00000000-0005-0000-0000-0000450B0000}"/>
    <cellStyle name="Note 2 8 7 2 3" xfId="4376" xr:uid="{00000000-0005-0000-0000-0000460B0000}"/>
    <cellStyle name="Note 2 8 7 3" xfId="3440" xr:uid="{00000000-0005-0000-0000-0000470B0000}"/>
    <cellStyle name="Note 2 8 7 4" xfId="4898" xr:uid="{00000000-0005-0000-0000-0000480B0000}"/>
    <cellStyle name="Note 2 8 8" xfId="2056" xr:uid="{00000000-0005-0000-0000-0000490B0000}"/>
    <cellStyle name="Note 2 8 8 2" xfId="1937" xr:uid="{00000000-0005-0000-0000-00004A0B0000}"/>
    <cellStyle name="Note 2 8 8 2 2" xfId="3397" xr:uid="{00000000-0005-0000-0000-00004B0B0000}"/>
    <cellStyle name="Note 2 8 8 2 3" xfId="4855" xr:uid="{00000000-0005-0000-0000-00004C0B0000}"/>
    <cellStyle name="Note 2 8 8 3" xfId="3519" xr:uid="{00000000-0005-0000-0000-00004D0B0000}"/>
    <cellStyle name="Note 2 8 8 4" xfId="4977" xr:uid="{00000000-0005-0000-0000-00004E0B0000}"/>
    <cellStyle name="Note 2 8 9" xfId="2129" xr:uid="{00000000-0005-0000-0000-00004F0B0000}"/>
    <cellStyle name="Note 2 8 9 2" xfId="1348" xr:uid="{00000000-0005-0000-0000-0000500B0000}"/>
    <cellStyle name="Note 2 8 9 2 2" xfId="2754" xr:uid="{00000000-0005-0000-0000-0000510B0000}"/>
    <cellStyle name="Note 2 8 9 2 3" xfId="4212" xr:uid="{00000000-0005-0000-0000-0000520B0000}"/>
    <cellStyle name="Note 2 8 9 3" xfId="3595" xr:uid="{00000000-0005-0000-0000-0000530B0000}"/>
    <cellStyle name="Note 2 8 9 4" xfId="5053" xr:uid="{00000000-0005-0000-0000-0000540B0000}"/>
    <cellStyle name="Note 2 9" xfId="1198" xr:uid="{00000000-0005-0000-0000-0000550B0000}"/>
    <cellStyle name="Note 2 9 2" xfId="1564" xr:uid="{00000000-0005-0000-0000-0000560B0000}"/>
    <cellStyle name="Note 2 9 2 2" xfId="2994" xr:uid="{00000000-0005-0000-0000-0000570B0000}"/>
    <cellStyle name="Note 2 9 2 3" xfId="4452" xr:uid="{00000000-0005-0000-0000-0000580B0000}"/>
    <cellStyle name="Note 2 9 3" xfId="1834" xr:uid="{00000000-0005-0000-0000-0000590B0000}"/>
    <cellStyle name="Note 2 9 3 2" xfId="3287" xr:uid="{00000000-0005-0000-0000-00005A0B0000}"/>
    <cellStyle name="Note 2 9 3 3" xfId="4745" xr:uid="{00000000-0005-0000-0000-00005B0B0000}"/>
    <cellStyle name="Note 2 9 4" xfId="2597" xr:uid="{00000000-0005-0000-0000-00005C0B0000}"/>
    <cellStyle name="Note 2 9 5" xfId="4055" xr:uid="{00000000-0005-0000-0000-00005D0B0000}"/>
    <cellStyle name="Note 2 9 6" xfId="5482" xr:uid="{8D44A649-6DC5-4E12-8820-ED5A8A00B9D8}"/>
    <cellStyle name="Note 20" xfId="2447" xr:uid="{00000000-0005-0000-0000-00005E0B0000}"/>
    <cellStyle name="Note 20 2" xfId="3921" xr:uid="{00000000-0005-0000-0000-00005F0B0000}"/>
    <cellStyle name="Note 20 3" xfId="5379" xr:uid="{00000000-0005-0000-0000-0000600B0000}"/>
    <cellStyle name="Note 21" xfId="2491" xr:uid="{00000000-0005-0000-0000-0000610B0000}"/>
    <cellStyle name="Note 22" xfId="3949" xr:uid="{00000000-0005-0000-0000-0000620B0000}"/>
    <cellStyle name="Note 23" xfId="5450" xr:uid="{60AF31A3-CD08-4EB5-A79E-303F793C784E}"/>
    <cellStyle name="Note 3" xfId="56" xr:uid="{00000000-0005-0000-0000-0000630B0000}"/>
    <cellStyle name="Note 3 10" xfId="361" xr:uid="{00000000-0005-0000-0000-0000640B0000}"/>
    <cellStyle name="Note 3 10 2" xfId="2009" xr:uid="{00000000-0005-0000-0000-0000650B0000}"/>
    <cellStyle name="Note 3 10 2 2" xfId="3471" xr:uid="{00000000-0005-0000-0000-0000660B0000}"/>
    <cellStyle name="Note 3 10 2 3" xfId="4929" xr:uid="{00000000-0005-0000-0000-0000670B0000}"/>
    <cellStyle name="Note 3 10 3" xfId="3124" xr:uid="{00000000-0005-0000-0000-0000680B0000}"/>
    <cellStyle name="Note 3 10 4" xfId="4582" xr:uid="{00000000-0005-0000-0000-0000690B0000}"/>
    <cellStyle name="Note 3 11" xfId="2065" xr:uid="{00000000-0005-0000-0000-00006A0B0000}"/>
    <cellStyle name="Note 3 11 2" xfId="1823" xr:uid="{00000000-0005-0000-0000-00006B0B0000}"/>
    <cellStyle name="Note 3 11 2 2" xfId="3272" xr:uid="{00000000-0005-0000-0000-00006C0B0000}"/>
    <cellStyle name="Note 3 11 2 3" xfId="4730" xr:uid="{00000000-0005-0000-0000-00006D0B0000}"/>
    <cellStyle name="Note 3 11 3" xfId="3528" xr:uid="{00000000-0005-0000-0000-00006E0B0000}"/>
    <cellStyle name="Note 3 11 4" xfId="4986" xr:uid="{00000000-0005-0000-0000-00006F0B0000}"/>
    <cellStyle name="Note 3 12" xfId="1826" xr:uid="{00000000-0005-0000-0000-0000700B0000}"/>
    <cellStyle name="Note 3 12 2" xfId="3275" xr:uid="{00000000-0005-0000-0000-0000710B0000}"/>
    <cellStyle name="Note 3 12 3" xfId="4733" xr:uid="{00000000-0005-0000-0000-0000720B0000}"/>
    <cellStyle name="Note 3 13" xfId="1690" xr:uid="{00000000-0005-0000-0000-0000730B0000}"/>
    <cellStyle name="Note 3 13 2" xfId="3134" xr:uid="{00000000-0005-0000-0000-0000740B0000}"/>
    <cellStyle name="Note 3 13 3" xfId="4592" xr:uid="{00000000-0005-0000-0000-0000750B0000}"/>
    <cellStyle name="Note 3 14" xfId="2440" xr:uid="{00000000-0005-0000-0000-0000760B0000}"/>
    <cellStyle name="Note 3 14 2" xfId="3914" xr:uid="{00000000-0005-0000-0000-0000770B0000}"/>
    <cellStyle name="Note 3 14 3" xfId="5372" xr:uid="{00000000-0005-0000-0000-0000780B0000}"/>
    <cellStyle name="Note 3 15" xfId="2477" xr:uid="{00000000-0005-0000-0000-0000790B0000}"/>
    <cellStyle name="Note 3 16" xfId="1695" xr:uid="{00000000-0005-0000-0000-00007A0B0000}"/>
    <cellStyle name="Note 3 17" xfId="5427" xr:uid="{0318218D-4B35-43F8-9733-2FFDFB5DC903}"/>
    <cellStyle name="Note 3 2" xfId="66" xr:uid="{00000000-0005-0000-0000-00007B0B0000}"/>
    <cellStyle name="Note 3 2 10" xfId="2599" xr:uid="{00000000-0005-0000-0000-00007C0B0000}"/>
    <cellStyle name="Note 3 2 11" xfId="4057" xr:uid="{00000000-0005-0000-0000-00007D0B0000}"/>
    <cellStyle name="Note 3 2 12" xfId="5603" xr:uid="{01690568-A9A3-4663-BC1E-AD5AF7BA6526}"/>
    <cellStyle name="Note 3 2 2" xfId="86" xr:uid="{00000000-0005-0000-0000-00007E0B0000}"/>
    <cellStyle name="Note 3 2 2 10" xfId="4454" xr:uid="{00000000-0005-0000-0000-00007F0B0000}"/>
    <cellStyle name="Note 3 2 2 2" xfId="118" xr:uid="{00000000-0005-0000-0000-0000800B0000}"/>
    <cellStyle name="Note 3 2 2 2 2" xfId="280" xr:uid="{00000000-0005-0000-0000-0000810B0000}"/>
    <cellStyle name="Note 3 2 2 2 2 2" xfId="581" xr:uid="{00000000-0005-0000-0000-0000820B0000}"/>
    <cellStyle name="Note 3 2 2 2 3" xfId="419" xr:uid="{00000000-0005-0000-0000-0000830B0000}"/>
    <cellStyle name="Note 3 2 2 3" xfId="127" xr:uid="{00000000-0005-0000-0000-0000840B0000}"/>
    <cellStyle name="Note 3 2 2 3 2" xfId="289" xr:uid="{00000000-0005-0000-0000-0000850B0000}"/>
    <cellStyle name="Note 3 2 2 3 2 2" xfId="590" xr:uid="{00000000-0005-0000-0000-0000860B0000}"/>
    <cellStyle name="Note 3 2 2 3 3" xfId="428" xr:uid="{00000000-0005-0000-0000-0000870B0000}"/>
    <cellStyle name="Note 3 2 2 4" xfId="151" xr:uid="{00000000-0005-0000-0000-0000880B0000}"/>
    <cellStyle name="Note 3 2 2 4 2" xfId="313" xr:uid="{00000000-0005-0000-0000-0000890B0000}"/>
    <cellStyle name="Note 3 2 2 4 2 2" xfId="614" xr:uid="{00000000-0005-0000-0000-00008A0B0000}"/>
    <cellStyle name="Note 3 2 2 4 3" xfId="452" xr:uid="{00000000-0005-0000-0000-00008B0B0000}"/>
    <cellStyle name="Note 3 2 2 5" xfId="175" xr:uid="{00000000-0005-0000-0000-00008C0B0000}"/>
    <cellStyle name="Note 3 2 2 5 2" xfId="337" xr:uid="{00000000-0005-0000-0000-00008D0B0000}"/>
    <cellStyle name="Note 3 2 2 5 2 2" xfId="638" xr:uid="{00000000-0005-0000-0000-00008E0B0000}"/>
    <cellStyle name="Note 3 2 2 5 3" xfId="476" xr:uid="{00000000-0005-0000-0000-00008F0B0000}"/>
    <cellStyle name="Note 3 2 2 6" xfId="206" xr:uid="{00000000-0005-0000-0000-0000900B0000}"/>
    <cellStyle name="Note 3 2 2 6 2" xfId="507" xr:uid="{00000000-0005-0000-0000-0000910B0000}"/>
    <cellStyle name="Note 3 2 2 7" xfId="248" xr:uid="{00000000-0005-0000-0000-0000920B0000}"/>
    <cellStyle name="Note 3 2 2 7 2" xfId="549" xr:uid="{00000000-0005-0000-0000-0000930B0000}"/>
    <cellStyle name="Note 3 2 2 8" xfId="387" xr:uid="{00000000-0005-0000-0000-0000940B0000}"/>
    <cellStyle name="Note 3 2 2 9" xfId="2996" xr:uid="{00000000-0005-0000-0000-0000950B0000}"/>
    <cellStyle name="Note 3 2 3" xfId="83" xr:uid="{00000000-0005-0000-0000-0000960B0000}"/>
    <cellStyle name="Note 3 2 3 2" xfId="203" xr:uid="{00000000-0005-0000-0000-0000970B0000}"/>
    <cellStyle name="Note 3 2 3 2 2" xfId="347" xr:uid="{00000000-0005-0000-0000-0000980B0000}"/>
    <cellStyle name="Note 3 2 3 2 2 2" xfId="648" xr:uid="{00000000-0005-0000-0000-0000990B0000}"/>
    <cellStyle name="Note 3 2 3 2 3" xfId="504" xr:uid="{00000000-0005-0000-0000-00009A0B0000}"/>
    <cellStyle name="Note 3 2 3 3" xfId="245" xr:uid="{00000000-0005-0000-0000-00009B0B0000}"/>
    <cellStyle name="Note 3 2 3 3 2" xfId="546" xr:uid="{00000000-0005-0000-0000-00009C0B0000}"/>
    <cellStyle name="Note 3 2 3 4" xfId="384" xr:uid="{00000000-0005-0000-0000-00009D0B0000}"/>
    <cellStyle name="Note 3 2 3 5" xfId="3692" xr:uid="{00000000-0005-0000-0000-00009E0B0000}"/>
    <cellStyle name="Note 3 2 3 6" xfId="5150" xr:uid="{00000000-0005-0000-0000-00009F0B0000}"/>
    <cellStyle name="Note 3 2 4" xfId="108" xr:uid="{00000000-0005-0000-0000-0000A00B0000}"/>
    <cellStyle name="Note 3 2 4 2" xfId="270" xr:uid="{00000000-0005-0000-0000-0000A10B0000}"/>
    <cellStyle name="Note 3 2 4 2 2" xfId="571" xr:uid="{00000000-0005-0000-0000-0000A20B0000}"/>
    <cellStyle name="Note 3 2 4 3" xfId="409" xr:uid="{00000000-0005-0000-0000-0000A30B0000}"/>
    <cellStyle name="Note 3 2 5" xfId="139" xr:uid="{00000000-0005-0000-0000-0000A40B0000}"/>
    <cellStyle name="Note 3 2 5 2" xfId="301" xr:uid="{00000000-0005-0000-0000-0000A50B0000}"/>
    <cellStyle name="Note 3 2 5 2 2" xfId="602" xr:uid="{00000000-0005-0000-0000-0000A60B0000}"/>
    <cellStyle name="Note 3 2 5 3" xfId="440" xr:uid="{00000000-0005-0000-0000-0000A70B0000}"/>
    <cellStyle name="Note 3 2 6" xfId="163" xr:uid="{00000000-0005-0000-0000-0000A80B0000}"/>
    <cellStyle name="Note 3 2 6 2" xfId="325" xr:uid="{00000000-0005-0000-0000-0000A90B0000}"/>
    <cellStyle name="Note 3 2 6 2 2" xfId="626" xr:uid="{00000000-0005-0000-0000-0000AA0B0000}"/>
    <cellStyle name="Note 3 2 6 3" xfId="464" xr:uid="{00000000-0005-0000-0000-0000AB0B0000}"/>
    <cellStyle name="Note 3 2 7" xfId="187" xr:uid="{00000000-0005-0000-0000-0000AC0B0000}"/>
    <cellStyle name="Note 3 2 7 2" xfId="488" xr:uid="{00000000-0005-0000-0000-0000AD0B0000}"/>
    <cellStyle name="Note 3 2 8" xfId="229" xr:uid="{00000000-0005-0000-0000-0000AE0B0000}"/>
    <cellStyle name="Note 3 2 8 2" xfId="530" xr:uid="{00000000-0005-0000-0000-0000AF0B0000}"/>
    <cellStyle name="Note 3 2 9" xfId="368" xr:uid="{00000000-0005-0000-0000-0000B00B0000}"/>
    <cellStyle name="Note 3 3" xfId="71" xr:uid="{00000000-0005-0000-0000-0000B10B0000}"/>
    <cellStyle name="Note 3 3 10" xfId="4001" xr:uid="{00000000-0005-0000-0000-0000B20B0000}"/>
    <cellStyle name="Note 3 3 2" xfId="95" xr:uid="{00000000-0005-0000-0000-0000B30B0000}"/>
    <cellStyle name="Note 3 3 2 2" xfId="215" xr:uid="{00000000-0005-0000-0000-0000B40B0000}"/>
    <cellStyle name="Note 3 3 2 2 2" xfId="353" xr:uid="{00000000-0005-0000-0000-0000B50B0000}"/>
    <cellStyle name="Note 3 3 2 2 2 2" xfId="654" xr:uid="{00000000-0005-0000-0000-0000B60B0000}"/>
    <cellStyle name="Note 3 3 2 2 3" xfId="516" xr:uid="{00000000-0005-0000-0000-0000B70B0000}"/>
    <cellStyle name="Note 3 3 2 3" xfId="257" xr:uid="{00000000-0005-0000-0000-0000B80B0000}"/>
    <cellStyle name="Note 3 3 2 3 2" xfId="558" xr:uid="{00000000-0005-0000-0000-0000B90B0000}"/>
    <cellStyle name="Note 3 3 2 4" xfId="396" xr:uid="{00000000-0005-0000-0000-0000BA0B0000}"/>
    <cellStyle name="Note 3 3 2 5" xfId="2969" xr:uid="{00000000-0005-0000-0000-0000BB0B0000}"/>
    <cellStyle name="Note 3 3 2 6" xfId="4427" xr:uid="{00000000-0005-0000-0000-0000BC0B0000}"/>
    <cellStyle name="Note 3 3 3" xfId="109" xr:uid="{00000000-0005-0000-0000-0000BD0B0000}"/>
    <cellStyle name="Note 3 3 3 2" xfId="271" xr:uid="{00000000-0005-0000-0000-0000BE0B0000}"/>
    <cellStyle name="Note 3 3 3 2 2" xfId="572" xr:uid="{00000000-0005-0000-0000-0000BF0B0000}"/>
    <cellStyle name="Note 3 3 3 3" xfId="410" xr:uid="{00000000-0005-0000-0000-0000C00B0000}"/>
    <cellStyle name="Note 3 3 3 4" xfId="2880" xr:uid="{00000000-0005-0000-0000-0000C10B0000}"/>
    <cellStyle name="Note 3 3 3 5" xfId="4338" xr:uid="{00000000-0005-0000-0000-0000C20B0000}"/>
    <cellStyle name="Note 3 3 4" xfId="143" xr:uid="{00000000-0005-0000-0000-0000C30B0000}"/>
    <cellStyle name="Note 3 3 4 2" xfId="305" xr:uid="{00000000-0005-0000-0000-0000C40B0000}"/>
    <cellStyle name="Note 3 3 4 2 2" xfId="606" xr:uid="{00000000-0005-0000-0000-0000C50B0000}"/>
    <cellStyle name="Note 3 3 4 3" xfId="444" xr:uid="{00000000-0005-0000-0000-0000C60B0000}"/>
    <cellStyle name="Note 3 3 5" xfId="167" xr:uid="{00000000-0005-0000-0000-0000C70B0000}"/>
    <cellStyle name="Note 3 3 5 2" xfId="329" xr:uid="{00000000-0005-0000-0000-0000C80B0000}"/>
    <cellStyle name="Note 3 3 5 2 2" xfId="630" xr:uid="{00000000-0005-0000-0000-0000C90B0000}"/>
    <cellStyle name="Note 3 3 5 3" xfId="468" xr:uid="{00000000-0005-0000-0000-0000CA0B0000}"/>
    <cellStyle name="Note 3 3 6" xfId="191" xr:uid="{00000000-0005-0000-0000-0000CB0B0000}"/>
    <cellStyle name="Note 3 3 6 2" xfId="492" xr:uid="{00000000-0005-0000-0000-0000CC0B0000}"/>
    <cellStyle name="Note 3 3 7" xfId="233" xr:uid="{00000000-0005-0000-0000-0000CD0B0000}"/>
    <cellStyle name="Note 3 3 7 2" xfId="534" xr:uid="{00000000-0005-0000-0000-0000CE0B0000}"/>
    <cellStyle name="Note 3 3 8" xfId="372" xr:uid="{00000000-0005-0000-0000-0000CF0B0000}"/>
    <cellStyle name="Note 3 3 9" xfId="2543" xr:uid="{00000000-0005-0000-0000-0000D00B0000}"/>
    <cellStyle name="Note 3 4" xfId="82" xr:uid="{00000000-0005-0000-0000-0000D10B0000}"/>
    <cellStyle name="Note 3 4 2" xfId="202" xr:uid="{00000000-0005-0000-0000-0000D20B0000}"/>
    <cellStyle name="Note 3 4 2 2" xfId="346" xr:uid="{00000000-0005-0000-0000-0000D30B0000}"/>
    <cellStyle name="Note 3 4 2 2 2" xfId="647" xr:uid="{00000000-0005-0000-0000-0000D40B0000}"/>
    <cellStyle name="Note 3 4 2 3" xfId="503" xr:uid="{00000000-0005-0000-0000-0000D50B0000}"/>
    <cellStyle name="Note 3 4 2 4" xfId="3136" xr:uid="{00000000-0005-0000-0000-0000D60B0000}"/>
    <cellStyle name="Note 3 4 2 5" xfId="4594" xr:uid="{00000000-0005-0000-0000-0000D70B0000}"/>
    <cellStyle name="Note 3 4 3" xfId="244" xr:uid="{00000000-0005-0000-0000-0000D80B0000}"/>
    <cellStyle name="Note 3 4 3 2" xfId="545" xr:uid="{00000000-0005-0000-0000-0000D90B0000}"/>
    <cellStyle name="Note 3 4 3 3" xfId="3172" xr:uid="{00000000-0005-0000-0000-0000DA0B0000}"/>
    <cellStyle name="Note 3 4 3 4" xfId="4630" xr:uid="{00000000-0005-0000-0000-0000DB0B0000}"/>
    <cellStyle name="Note 3 4 4" xfId="383" xr:uid="{00000000-0005-0000-0000-0000DC0B0000}"/>
    <cellStyle name="Note 3 4 5" xfId="2593" xr:uid="{00000000-0005-0000-0000-0000DD0B0000}"/>
    <cellStyle name="Note 3 4 6" xfId="4051" xr:uid="{00000000-0005-0000-0000-0000DE0B0000}"/>
    <cellStyle name="Note 3 5" xfId="114" xr:uid="{00000000-0005-0000-0000-0000DF0B0000}"/>
    <cellStyle name="Note 3 5 2" xfId="276" xr:uid="{00000000-0005-0000-0000-0000E00B0000}"/>
    <cellStyle name="Note 3 5 2 2" xfId="577" xr:uid="{00000000-0005-0000-0000-0000E10B0000}"/>
    <cellStyle name="Note 3 5 2 3" xfId="3539" xr:uid="{00000000-0005-0000-0000-0000E20B0000}"/>
    <cellStyle name="Note 3 5 2 4" xfId="4997" xr:uid="{00000000-0005-0000-0000-0000E30B0000}"/>
    <cellStyle name="Note 3 5 3" xfId="415" xr:uid="{00000000-0005-0000-0000-0000E40B0000}"/>
    <cellStyle name="Note 3 5 4" xfId="2645" xr:uid="{00000000-0005-0000-0000-0000E50B0000}"/>
    <cellStyle name="Note 3 5 5" xfId="4103" xr:uid="{00000000-0005-0000-0000-0000E60B0000}"/>
    <cellStyle name="Note 3 6" xfId="133" xr:uid="{00000000-0005-0000-0000-0000E70B0000}"/>
    <cellStyle name="Note 3 6 2" xfId="295" xr:uid="{00000000-0005-0000-0000-0000E80B0000}"/>
    <cellStyle name="Note 3 6 2 2" xfId="596" xr:uid="{00000000-0005-0000-0000-0000E90B0000}"/>
    <cellStyle name="Note 3 6 2 3" xfId="3631" xr:uid="{00000000-0005-0000-0000-0000EA0B0000}"/>
    <cellStyle name="Note 3 6 2 4" xfId="5089" xr:uid="{00000000-0005-0000-0000-0000EB0B0000}"/>
    <cellStyle name="Note 3 6 3" xfId="434" xr:uid="{00000000-0005-0000-0000-0000EC0B0000}"/>
    <cellStyle name="Note 3 6 4" xfId="2761" xr:uid="{00000000-0005-0000-0000-0000ED0B0000}"/>
    <cellStyle name="Note 3 6 5" xfId="4219" xr:uid="{00000000-0005-0000-0000-0000EE0B0000}"/>
    <cellStyle name="Note 3 7" xfId="157" xr:uid="{00000000-0005-0000-0000-0000EF0B0000}"/>
    <cellStyle name="Note 3 7 2" xfId="319" xr:uid="{00000000-0005-0000-0000-0000F00B0000}"/>
    <cellStyle name="Note 3 7 2 2" xfId="620" xr:uid="{00000000-0005-0000-0000-0000F10B0000}"/>
    <cellStyle name="Note 3 7 2 3" xfId="2796" xr:uid="{00000000-0005-0000-0000-0000F20B0000}"/>
    <cellStyle name="Note 3 7 2 4" xfId="4254" xr:uid="{00000000-0005-0000-0000-0000F30B0000}"/>
    <cellStyle name="Note 3 7 3" xfId="458" xr:uid="{00000000-0005-0000-0000-0000F40B0000}"/>
    <cellStyle name="Note 3 7 4" xfId="3292" xr:uid="{00000000-0005-0000-0000-0000F50B0000}"/>
    <cellStyle name="Note 3 7 5" xfId="4750" xr:uid="{00000000-0005-0000-0000-0000F60B0000}"/>
    <cellStyle name="Note 3 8" xfId="181" xr:uid="{00000000-0005-0000-0000-0000F70B0000}"/>
    <cellStyle name="Note 3 8 2" xfId="482" xr:uid="{00000000-0005-0000-0000-0000F80B0000}"/>
    <cellStyle name="Note 3 8 2 2" xfId="3103" xr:uid="{00000000-0005-0000-0000-0000F90B0000}"/>
    <cellStyle name="Note 3 8 2 3" xfId="4561" xr:uid="{00000000-0005-0000-0000-0000FA0B0000}"/>
    <cellStyle name="Note 3 8 3" xfId="3280" xr:uid="{00000000-0005-0000-0000-0000FB0B0000}"/>
    <cellStyle name="Note 3 8 4" xfId="4738" xr:uid="{00000000-0005-0000-0000-0000FC0B0000}"/>
    <cellStyle name="Note 3 9" xfId="223" xr:uid="{00000000-0005-0000-0000-0000FD0B0000}"/>
    <cellStyle name="Note 3 9 2" xfId="524" xr:uid="{00000000-0005-0000-0000-0000FE0B0000}"/>
    <cellStyle name="Note 3 9 2 2" xfId="3558" xr:uid="{00000000-0005-0000-0000-0000FF0B0000}"/>
    <cellStyle name="Note 3 9 2 3" xfId="5016" xr:uid="{00000000-0005-0000-0000-0000000C0000}"/>
    <cellStyle name="Note 3 9 3" xfId="2889" xr:uid="{00000000-0005-0000-0000-0000010C0000}"/>
    <cellStyle name="Note 3 9 4" xfId="4347" xr:uid="{00000000-0005-0000-0000-0000020C0000}"/>
    <cellStyle name="Note 4" xfId="1088" xr:uid="{00000000-0005-0000-0000-0000030C0000}"/>
    <cellStyle name="Note 4 10" xfId="2173" xr:uid="{00000000-0005-0000-0000-0000040C0000}"/>
    <cellStyle name="Note 4 10 2" xfId="2032" xr:uid="{00000000-0005-0000-0000-0000050C0000}"/>
    <cellStyle name="Note 4 10 2 2" xfId="3495" xr:uid="{00000000-0005-0000-0000-0000060C0000}"/>
    <cellStyle name="Note 4 10 2 3" xfId="4953" xr:uid="{00000000-0005-0000-0000-0000070C0000}"/>
    <cellStyle name="Note 4 10 3" xfId="3641" xr:uid="{00000000-0005-0000-0000-0000080C0000}"/>
    <cellStyle name="Note 4 10 4" xfId="5099" xr:uid="{00000000-0005-0000-0000-0000090C0000}"/>
    <cellStyle name="Note 4 11" xfId="2257" xr:uid="{00000000-0005-0000-0000-00000A0C0000}"/>
    <cellStyle name="Note 4 11 2" xfId="2366" xr:uid="{00000000-0005-0000-0000-00000B0C0000}"/>
    <cellStyle name="Note 4 11 2 2" xfId="3840" xr:uid="{00000000-0005-0000-0000-00000C0C0000}"/>
    <cellStyle name="Note 4 11 2 3" xfId="5298" xr:uid="{00000000-0005-0000-0000-00000D0C0000}"/>
    <cellStyle name="Note 4 11 3" xfId="3731" xr:uid="{00000000-0005-0000-0000-00000E0C0000}"/>
    <cellStyle name="Note 4 11 4" xfId="5189" xr:uid="{00000000-0005-0000-0000-00000F0C0000}"/>
    <cellStyle name="Note 4 12" xfId="2315" xr:uid="{00000000-0005-0000-0000-0000100C0000}"/>
    <cellStyle name="Note 4 12 2" xfId="3789" xr:uid="{00000000-0005-0000-0000-0000110C0000}"/>
    <cellStyle name="Note 4 12 3" xfId="5247" xr:uid="{00000000-0005-0000-0000-0000120C0000}"/>
    <cellStyle name="Note 4 13" xfId="2396" xr:uid="{00000000-0005-0000-0000-0000130C0000}"/>
    <cellStyle name="Note 4 13 2" xfId="3870" xr:uid="{00000000-0005-0000-0000-0000140C0000}"/>
    <cellStyle name="Note 4 13 3" xfId="5328" xr:uid="{00000000-0005-0000-0000-0000150C0000}"/>
    <cellStyle name="Note 4 14" xfId="2451" xr:uid="{00000000-0005-0000-0000-0000160C0000}"/>
    <cellStyle name="Note 4 14 2" xfId="3925" xr:uid="{00000000-0005-0000-0000-0000170C0000}"/>
    <cellStyle name="Note 4 14 3" xfId="5383" xr:uid="{00000000-0005-0000-0000-0000180C0000}"/>
    <cellStyle name="Note 4 15" xfId="2495" xr:uid="{00000000-0005-0000-0000-0000190C0000}"/>
    <cellStyle name="Note 4 16" xfId="3953" xr:uid="{00000000-0005-0000-0000-00001A0C0000}"/>
    <cellStyle name="Note 4 17" xfId="5453" xr:uid="{F2A31705-9812-4D80-9733-855492C24205}"/>
    <cellStyle name="Note 4 2" xfId="1220" xr:uid="{00000000-0005-0000-0000-00001B0C0000}"/>
    <cellStyle name="Note 4 2 2" xfId="1580" xr:uid="{00000000-0005-0000-0000-00001C0C0000}"/>
    <cellStyle name="Note 4 2 2 2" xfId="3014" xr:uid="{00000000-0005-0000-0000-00001D0C0000}"/>
    <cellStyle name="Note 4 2 2 3" xfId="4472" xr:uid="{00000000-0005-0000-0000-00001E0C0000}"/>
    <cellStyle name="Note 4 2 3" xfId="1842" xr:uid="{00000000-0005-0000-0000-00001F0C0000}"/>
    <cellStyle name="Note 4 2 3 2" xfId="3297" xr:uid="{00000000-0005-0000-0000-0000200C0000}"/>
    <cellStyle name="Note 4 2 3 3" xfId="4755" xr:uid="{00000000-0005-0000-0000-0000210C0000}"/>
    <cellStyle name="Note 4 2 4" xfId="2624" xr:uid="{00000000-0005-0000-0000-0000220C0000}"/>
    <cellStyle name="Note 4 2 5" xfId="4082" xr:uid="{00000000-0005-0000-0000-0000230C0000}"/>
    <cellStyle name="Note 4 2 6" xfId="5613" xr:uid="{0AECFECA-264F-49DF-BDA5-890CA4D0E19D}"/>
    <cellStyle name="Note 4 3" xfId="1250" xr:uid="{00000000-0005-0000-0000-0000240C0000}"/>
    <cellStyle name="Note 4 3 2" xfId="1608" xr:uid="{00000000-0005-0000-0000-0000250C0000}"/>
    <cellStyle name="Note 4 3 2 2" xfId="3042" xr:uid="{00000000-0005-0000-0000-0000260C0000}"/>
    <cellStyle name="Note 4 3 2 3" xfId="4500" xr:uid="{00000000-0005-0000-0000-0000270C0000}"/>
    <cellStyle name="Note 4 3 3" xfId="2285" xr:uid="{00000000-0005-0000-0000-0000280C0000}"/>
    <cellStyle name="Note 4 3 3 2" xfId="3759" xr:uid="{00000000-0005-0000-0000-0000290C0000}"/>
    <cellStyle name="Note 4 3 3 3" xfId="5217" xr:uid="{00000000-0005-0000-0000-00002A0C0000}"/>
    <cellStyle name="Note 4 3 4" xfId="2656" xr:uid="{00000000-0005-0000-0000-00002B0C0000}"/>
    <cellStyle name="Note 4 3 5" xfId="4114" xr:uid="{00000000-0005-0000-0000-00002C0C0000}"/>
    <cellStyle name="Note 4 4" xfId="1280" xr:uid="{00000000-0005-0000-0000-00002D0C0000}"/>
    <cellStyle name="Note 4 4 2" xfId="1772" xr:uid="{00000000-0005-0000-0000-00002E0C0000}"/>
    <cellStyle name="Note 4 4 2 2" xfId="3220" xr:uid="{00000000-0005-0000-0000-00002F0C0000}"/>
    <cellStyle name="Note 4 4 2 3" xfId="4678" xr:uid="{00000000-0005-0000-0000-0000300C0000}"/>
    <cellStyle name="Note 4 4 3" xfId="1515" xr:uid="{00000000-0005-0000-0000-0000310C0000}"/>
    <cellStyle name="Note 4 4 3 2" xfId="2941" xr:uid="{00000000-0005-0000-0000-0000320C0000}"/>
    <cellStyle name="Note 4 4 3 3" xfId="4399" xr:uid="{00000000-0005-0000-0000-0000330C0000}"/>
    <cellStyle name="Note 4 4 4" xfId="2687" xr:uid="{00000000-0005-0000-0000-0000340C0000}"/>
    <cellStyle name="Note 4 4 5" xfId="4145" xr:uid="{00000000-0005-0000-0000-0000350C0000}"/>
    <cellStyle name="Note 4 5" xfId="1308" xr:uid="{00000000-0005-0000-0000-0000360C0000}"/>
    <cellStyle name="Note 4 5 2" xfId="2229" xr:uid="{00000000-0005-0000-0000-0000370C0000}"/>
    <cellStyle name="Note 4 5 2 2" xfId="3700" xr:uid="{00000000-0005-0000-0000-0000380C0000}"/>
    <cellStyle name="Note 4 5 2 3" xfId="5158" xr:uid="{00000000-0005-0000-0000-0000390C0000}"/>
    <cellStyle name="Note 4 5 3" xfId="2715" xr:uid="{00000000-0005-0000-0000-00003A0C0000}"/>
    <cellStyle name="Note 4 5 4" xfId="4173" xr:uid="{00000000-0005-0000-0000-00003B0C0000}"/>
    <cellStyle name="Note 4 6" xfId="1880" xr:uid="{00000000-0005-0000-0000-00003C0C0000}"/>
    <cellStyle name="Note 4 6 2" xfId="1952" xr:uid="{00000000-0005-0000-0000-00003D0C0000}"/>
    <cellStyle name="Note 4 6 2 2" xfId="3412" xr:uid="{00000000-0005-0000-0000-00003E0C0000}"/>
    <cellStyle name="Note 4 6 2 3" xfId="4870" xr:uid="{00000000-0005-0000-0000-00003F0C0000}"/>
    <cellStyle name="Note 4 6 3" xfId="3338" xr:uid="{00000000-0005-0000-0000-0000400C0000}"/>
    <cellStyle name="Note 4 6 4" xfId="4796" xr:uid="{00000000-0005-0000-0000-0000410C0000}"/>
    <cellStyle name="Note 4 7" xfId="1961" xr:uid="{00000000-0005-0000-0000-0000420C0000}"/>
    <cellStyle name="Note 4 7 2" xfId="1988" xr:uid="{00000000-0005-0000-0000-0000430C0000}"/>
    <cellStyle name="Note 4 7 2 2" xfId="3449" xr:uid="{00000000-0005-0000-0000-0000440C0000}"/>
    <cellStyle name="Note 4 7 2 3" xfId="4907" xr:uid="{00000000-0005-0000-0000-0000450C0000}"/>
    <cellStyle name="Note 4 7 3" xfId="3421" xr:uid="{00000000-0005-0000-0000-0000460C0000}"/>
    <cellStyle name="Note 4 7 4" xfId="4879" xr:uid="{00000000-0005-0000-0000-0000470C0000}"/>
    <cellStyle name="Note 4 8" xfId="2037" xr:uid="{00000000-0005-0000-0000-0000480C0000}"/>
    <cellStyle name="Note 4 8 2" xfId="1816" xr:uid="{00000000-0005-0000-0000-0000490C0000}"/>
    <cellStyle name="Note 4 8 2 2" xfId="3265" xr:uid="{00000000-0005-0000-0000-00004A0C0000}"/>
    <cellStyle name="Note 4 8 2 3" xfId="4723" xr:uid="{00000000-0005-0000-0000-00004B0C0000}"/>
    <cellStyle name="Note 4 8 3" xfId="3500" xr:uid="{00000000-0005-0000-0000-00004C0C0000}"/>
    <cellStyle name="Note 4 8 4" xfId="4958" xr:uid="{00000000-0005-0000-0000-00004D0C0000}"/>
    <cellStyle name="Note 4 9" xfId="2110" xr:uid="{00000000-0005-0000-0000-00004E0C0000}"/>
    <cellStyle name="Note 4 9 2" xfId="1391" xr:uid="{00000000-0005-0000-0000-00004F0C0000}"/>
    <cellStyle name="Note 4 9 2 2" xfId="2804" xr:uid="{00000000-0005-0000-0000-0000500C0000}"/>
    <cellStyle name="Note 4 9 2 3" xfId="4262" xr:uid="{00000000-0005-0000-0000-0000510C0000}"/>
    <cellStyle name="Note 4 9 3" xfId="3576" xr:uid="{00000000-0005-0000-0000-0000520C0000}"/>
    <cellStyle name="Note 4 9 4" xfId="5034" xr:uid="{00000000-0005-0000-0000-0000530C0000}"/>
    <cellStyle name="Note 5" xfId="1097" xr:uid="{00000000-0005-0000-0000-0000540C0000}"/>
    <cellStyle name="Note 5 10" xfId="2179" xr:uid="{00000000-0005-0000-0000-0000550C0000}"/>
    <cellStyle name="Note 5 10 2" xfId="2343" xr:uid="{00000000-0005-0000-0000-0000560C0000}"/>
    <cellStyle name="Note 5 10 2 2" xfId="3817" xr:uid="{00000000-0005-0000-0000-0000570C0000}"/>
    <cellStyle name="Note 5 10 2 3" xfId="5275" xr:uid="{00000000-0005-0000-0000-0000580C0000}"/>
    <cellStyle name="Note 5 10 3" xfId="3647" xr:uid="{00000000-0005-0000-0000-0000590C0000}"/>
    <cellStyle name="Note 5 10 4" xfId="5105" xr:uid="{00000000-0005-0000-0000-00005A0C0000}"/>
    <cellStyle name="Note 5 11" xfId="2263" xr:uid="{00000000-0005-0000-0000-00005B0C0000}"/>
    <cellStyle name="Note 5 11 2" xfId="2372" xr:uid="{00000000-0005-0000-0000-00005C0C0000}"/>
    <cellStyle name="Note 5 11 2 2" xfId="3846" xr:uid="{00000000-0005-0000-0000-00005D0C0000}"/>
    <cellStyle name="Note 5 11 2 3" xfId="5304" xr:uid="{00000000-0005-0000-0000-00005E0C0000}"/>
    <cellStyle name="Note 5 11 3" xfId="3737" xr:uid="{00000000-0005-0000-0000-00005F0C0000}"/>
    <cellStyle name="Note 5 11 4" xfId="5195" xr:uid="{00000000-0005-0000-0000-0000600C0000}"/>
    <cellStyle name="Note 5 12" xfId="2321" xr:uid="{00000000-0005-0000-0000-0000610C0000}"/>
    <cellStyle name="Note 5 12 2" xfId="3795" xr:uid="{00000000-0005-0000-0000-0000620C0000}"/>
    <cellStyle name="Note 5 12 3" xfId="5253" xr:uid="{00000000-0005-0000-0000-0000630C0000}"/>
    <cellStyle name="Note 5 13" xfId="2402" xr:uid="{00000000-0005-0000-0000-0000640C0000}"/>
    <cellStyle name="Note 5 13 2" xfId="3876" xr:uid="{00000000-0005-0000-0000-0000650C0000}"/>
    <cellStyle name="Note 5 13 3" xfId="5334" xr:uid="{00000000-0005-0000-0000-0000660C0000}"/>
    <cellStyle name="Note 5 14" xfId="2457" xr:uid="{00000000-0005-0000-0000-0000670C0000}"/>
    <cellStyle name="Note 5 14 2" xfId="3931" xr:uid="{00000000-0005-0000-0000-0000680C0000}"/>
    <cellStyle name="Note 5 14 3" xfId="5389" xr:uid="{00000000-0005-0000-0000-0000690C0000}"/>
    <cellStyle name="Note 5 15" xfId="2501" xr:uid="{00000000-0005-0000-0000-00006A0C0000}"/>
    <cellStyle name="Note 5 16" xfId="3959" xr:uid="{00000000-0005-0000-0000-00006B0C0000}"/>
    <cellStyle name="Note 5 17" xfId="5460" xr:uid="{F41441F3-CC63-4821-8752-859990996C48}"/>
    <cellStyle name="Note 5 2" xfId="1226" xr:uid="{00000000-0005-0000-0000-00006C0C0000}"/>
    <cellStyle name="Note 5 2 2" xfId="1586" xr:uid="{00000000-0005-0000-0000-00006D0C0000}"/>
    <cellStyle name="Note 5 2 2 2" xfId="3020" xr:uid="{00000000-0005-0000-0000-00006E0C0000}"/>
    <cellStyle name="Note 5 2 2 3" xfId="4478" xr:uid="{00000000-0005-0000-0000-00006F0C0000}"/>
    <cellStyle name="Note 5 2 3" xfId="1693" xr:uid="{00000000-0005-0000-0000-0000700C0000}"/>
    <cellStyle name="Note 5 2 3 2" xfId="3138" xr:uid="{00000000-0005-0000-0000-0000710C0000}"/>
    <cellStyle name="Note 5 2 3 3" xfId="4596" xr:uid="{00000000-0005-0000-0000-0000720C0000}"/>
    <cellStyle name="Note 5 2 4" xfId="2630" xr:uid="{00000000-0005-0000-0000-0000730C0000}"/>
    <cellStyle name="Note 5 2 5" xfId="4088" xr:uid="{00000000-0005-0000-0000-0000740C0000}"/>
    <cellStyle name="Note 5 2 6" xfId="5619" xr:uid="{505EA756-F930-4E3B-A81E-57E8641BEDF4}"/>
    <cellStyle name="Note 5 3" xfId="1256" xr:uid="{00000000-0005-0000-0000-0000750C0000}"/>
    <cellStyle name="Note 5 3 2" xfId="1614" xr:uid="{00000000-0005-0000-0000-0000760C0000}"/>
    <cellStyle name="Note 5 3 2 2" xfId="3048" xr:uid="{00000000-0005-0000-0000-0000770C0000}"/>
    <cellStyle name="Note 5 3 2 3" xfId="4506" xr:uid="{00000000-0005-0000-0000-0000780C0000}"/>
    <cellStyle name="Note 5 3 3" xfId="1529" xr:uid="{00000000-0005-0000-0000-0000790C0000}"/>
    <cellStyle name="Note 5 3 3 2" xfId="2955" xr:uid="{00000000-0005-0000-0000-00007A0C0000}"/>
    <cellStyle name="Note 5 3 3 3" xfId="4413" xr:uid="{00000000-0005-0000-0000-00007B0C0000}"/>
    <cellStyle name="Note 5 3 4" xfId="2662" xr:uid="{00000000-0005-0000-0000-00007C0C0000}"/>
    <cellStyle name="Note 5 3 5" xfId="4120" xr:uid="{00000000-0005-0000-0000-00007D0C0000}"/>
    <cellStyle name="Note 5 4" xfId="1286" xr:uid="{00000000-0005-0000-0000-00007E0C0000}"/>
    <cellStyle name="Note 5 4 2" xfId="1778" xr:uid="{00000000-0005-0000-0000-00007F0C0000}"/>
    <cellStyle name="Note 5 4 2 2" xfId="3226" xr:uid="{00000000-0005-0000-0000-0000800C0000}"/>
    <cellStyle name="Note 5 4 2 3" xfId="4684" xr:uid="{00000000-0005-0000-0000-0000810C0000}"/>
    <cellStyle name="Note 5 4 3" xfId="2134" xr:uid="{00000000-0005-0000-0000-0000820C0000}"/>
    <cellStyle name="Note 5 4 3 2" xfId="3600" xr:uid="{00000000-0005-0000-0000-0000830C0000}"/>
    <cellStyle name="Note 5 4 3 3" xfId="5058" xr:uid="{00000000-0005-0000-0000-0000840C0000}"/>
    <cellStyle name="Note 5 4 4" xfId="2693" xr:uid="{00000000-0005-0000-0000-0000850C0000}"/>
    <cellStyle name="Note 5 4 5" xfId="4151" xr:uid="{00000000-0005-0000-0000-0000860C0000}"/>
    <cellStyle name="Note 5 5" xfId="1314" xr:uid="{00000000-0005-0000-0000-0000870C0000}"/>
    <cellStyle name="Note 5 5 2" xfId="1855" xr:uid="{00000000-0005-0000-0000-0000880C0000}"/>
    <cellStyle name="Note 5 5 2 2" xfId="3310" xr:uid="{00000000-0005-0000-0000-0000890C0000}"/>
    <cellStyle name="Note 5 5 2 3" xfId="4768" xr:uid="{00000000-0005-0000-0000-00008A0C0000}"/>
    <cellStyle name="Note 5 5 3" xfId="2721" xr:uid="{00000000-0005-0000-0000-00008B0C0000}"/>
    <cellStyle name="Note 5 5 4" xfId="4179" xr:uid="{00000000-0005-0000-0000-00008C0C0000}"/>
    <cellStyle name="Note 5 6" xfId="1886" xr:uid="{00000000-0005-0000-0000-00008D0C0000}"/>
    <cellStyle name="Note 5 6 2" xfId="1936" xr:uid="{00000000-0005-0000-0000-00008E0C0000}"/>
    <cellStyle name="Note 5 6 2 2" xfId="3396" xr:uid="{00000000-0005-0000-0000-00008F0C0000}"/>
    <cellStyle name="Note 5 6 2 3" xfId="4854" xr:uid="{00000000-0005-0000-0000-0000900C0000}"/>
    <cellStyle name="Note 5 6 3" xfId="3344" xr:uid="{00000000-0005-0000-0000-0000910C0000}"/>
    <cellStyle name="Note 5 6 4" xfId="4802" xr:uid="{00000000-0005-0000-0000-0000920C0000}"/>
    <cellStyle name="Note 5 7" xfId="1967" xr:uid="{00000000-0005-0000-0000-0000930C0000}"/>
    <cellStyle name="Note 5 7 2" xfId="1856" xr:uid="{00000000-0005-0000-0000-0000940C0000}"/>
    <cellStyle name="Note 5 7 2 2" xfId="3311" xr:uid="{00000000-0005-0000-0000-0000950C0000}"/>
    <cellStyle name="Note 5 7 2 3" xfId="4769" xr:uid="{00000000-0005-0000-0000-0000960C0000}"/>
    <cellStyle name="Note 5 7 3" xfId="3427" xr:uid="{00000000-0005-0000-0000-0000970C0000}"/>
    <cellStyle name="Note 5 7 4" xfId="4885" xr:uid="{00000000-0005-0000-0000-0000980C0000}"/>
    <cellStyle name="Note 5 8" xfId="2043" xr:uid="{00000000-0005-0000-0000-0000990C0000}"/>
    <cellStyle name="Note 5 8 2" xfId="2089" xr:uid="{00000000-0005-0000-0000-00009A0C0000}"/>
    <cellStyle name="Note 5 8 2 2" xfId="3554" xr:uid="{00000000-0005-0000-0000-00009B0C0000}"/>
    <cellStyle name="Note 5 8 2 3" xfId="5012" xr:uid="{00000000-0005-0000-0000-00009C0C0000}"/>
    <cellStyle name="Note 5 8 3" xfId="3506" xr:uid="{00000000-0005-0000-0000-00009D0C0000}"/>
    <cellStyle name="Note 5 8 4" xfId="4964" xr:uid="{00000000-0005-0000-0000-00009E0C0000}"/>
    <cellStyle name="Note 5 9" xfId="2116" xr:uid="{00000000-0005-0000-0000-00009F0C0000}"/>
    <cellStyle name="Note 5 9 2" xfId="2211" xr:uid="{00000000-0005-0000-0000-0000A00C0000}"/>
    <cellStyle name="Note 5 9 2 2" xfId="3681" xr:uid="{00000000-0005-0000-0000-0000A10C0000}"/>
    <cellStyle name="Note 5 9 2 3" xfId="5139" xr:uid="{00000000-0005-0000-0000-0000A20C0000}"/>
    <cellStyle name="Note 5 9 3" xfId="3582" xr:uid="{00000000-0005-0000-0000-0000A30C0000}"/>
    <cellStyle name="Note 5 9 4" xfId="5040" xr:uid="{00000000-0005-0000-0000-0000A40C0000}"/>
    <cellStyle name="Note 6" xfId="1105" xr:uid="{00000000-0005-0000-0000-0000A50C0000}"/>
    <cellStyle name="Note 6 10" xfId="2186" xr:uid="{00000000-0005-0000-0000-0000A60C0000}"/>
    <cellStyle name="Note 6 10 2" xfId="2350" xr:uid="{00000000-0005-0000-0000-0000A70C0000}"/>
    <cellStyle name="Note 6 10 2 2" xfId="3824" xr:uid="{00000000-0005-0000-0000-0000A80C0000}"/>
    <cellStyle name="Note 6 10 2 3" xfId="5282" xr:uid="{00000000-0005-0000-0000-0000A90C0000}"/>
    <cellStyle name="Note 6 10 3" xfId="3654" xr:uid="{00000000-0005-0000-0000-0000AA0C0000}"/>
    <cellStyle name="Note 6 10 4" xfId="5112" xr:uid="{00000000-0005-0000-0000-0000AB0C0000}"/>
    <cellStyle name="Note 6 11" xfId="2270" xr:uid="{00000000-0005-0000-0000-0000AC0C0000}"/>
    <cellStyle name="Note 6 11 2" xfId="2379" xr:uid="{00000000-0005-0000-0000-0000AD0C0000}"/>
    <cellStyle name="Note 6 11 2 2" xfId="3853" xr:uid="{00000000-0005-0000-0000-0000AE0C0000}"/>
    <cellStyle name="Note 6 11 2 3" xfId="5311" xr:uid="{00000000-0005-0000-0000-0000AF0C0000}"/>
    <cellStyle name="Note 6 11 3" xfId="3744" xr:uid="{00000000-0005-0000-0000-0000B00C0000}"/>
    <cellStyle name="Note 6 11 4" xfId="5202" xr:uid="{00000000-0005-0000-0000-0000B10C0000}"/>
    <cellStyle name="Note 6 12" xfId="2328" xr:uid="{00000000-0005-0000-0000-0000B20C0000}"/>
    <cellStyle name="Note 6 12 2" xfId="3802" xr:uid="{00000000-0005-0000-0000-0000B30C0000}"/>
    <cellStyle name="Note 6 12 3" xfId="5260" xr:uid="{00000000-0005-0000-0000-0000B40C0000}"/>
    <cellStyle name="Note 6 13" xfId="2409" xr:uid="{00000000-0005-0000-0000-0000B50C0000}"/>
    <cellStyle name="Note 6 13 2" xfId="3883" xr:uid="{00000000-0005-0000-0000-0000B60C0000}"/>
    <cellStyle name="Note 6 13 3" xfId="5341" xr:uid="{00000000-0005-0000-0000-0000B70C0000}"/>
    <cellStyle name="Note 6 14" xfId="2464" xr:uid="{00000000-0005-0000-0000-0000B80C0000}"/>
    <cellStyle name="Note 6 14 2" xfId="3938" xr:uid="{00000000-0005-0000-0000-0000B90C0000}"/>
    <cellStyle name="Note 6 14 3" xfId="5396" xr:uid="{00000000-0005-0000-0000-0000BA0C0000}"/>
    <cellStyle name="Note 6 15" xfId="2508" xr:uid="{00000000-0005-0000-0000-0000BB0C0000}"/>
    <cellStyle name="Note 6 16" xfId="3966" xr:uid="{00000000-0005-0000-0000-0000BC0C0000}"/>
    <cellStyle name="Note 6 17" xfId="5467" xr:uid="{0CD2C822-DAD1-450F-896D-F252CF280E4C}"/>
    <cellStyle name="Note 6 2" xfId="1233" xr:uid="{00000000-0005-0000-0000-0000BD0C0000}"/>
    <cellStyle name="Note 6 2 2" xfId="1593" xr:uid="{00000000-0005-0000-0000-0000BE0C0000}"/>
    <cellStyle name="Note 6 2 2 2" xfId="3027" xr:uid="{00000000-0005-0000-0000-0000BF0C0000}"/>
    <cellStyle name="Note 6 2 2 3" xfId="4485" xr:uid="{00000000-0005-0000-0000-0000C00C0000}"/>
    <cellStyle name="Note 6 2 3" xfId="2245" xr:uid="{00000000-0005-0000-0000-0000C10C0000}"/>
    <cellStyle name="Note 6 2 3 2" xfId="3718" xr:uid="{00000000-0005-0000-0000-0000C20C0000}"/>
    <cellStyle name="Note 6 2 3 3" xfId="5176" xr:uid="{00000000-0005-0000-0000-0000C30C0000}"/>
    <cellStyle name="Note 6 2 4" xfId="2637" xr:uid="{00000000-0005-0000-0000-0000C40C0000}"/>
    <cellStyle name="Note 6 2 5" xfId="4095" xr:uid="{00000000-0005-0000-0000-0000C50C0000}"/>
    <cellStyle name="Note 6 2 6" xfId="5673" xr:uid="{A1C412F1-FFC4-4A4D-B563-E6BFBE67E32C}"/>
    <cellStyle name="Note 6 3" xfId="1263" xr:uid="{00000000-0005-0000-0000-0000C60C0000}"/>
    <cellStyle name="Note 6 3 2" xfId="1621" xr:uid="{00000000-0005-0000-0000-0000C70C0000}"/>
    <cellStyle name="Note 6 3 2 2" xfId="3055" xr:uid="{00000000-0005-0000-0000-0000C80C0000}"/>
    <cellStyle name="Note 6 3 2 3" xfId="4513" xr:uid="{00000000-0005-0000-0000-0000C90C0000}"/>
    <cellStyle name="Note 6 3 3" xfId="1528" xr:uid="{00000000-0005-0000-0000-0000CA0C0000}"/>
    <cellStyle name="Note 6 3 3 2" xfId="2954" xr:uid="{00000000-0005-0000-0000-0000CB0C0000}"/>
    <cellStyle name="Note 6 3 3 3" xfId="4412" xr:uid="{00000000-0005-0000-0000-0000CC0C0000}"/>
    <cellStyle name="Note 6 3 4" xfId="2669" xr:uid="{00000000-0005-0000-0000-0000CD0C0000}"/>
    <cellStyle name="Note 6 3 5" xfId="4127" xr:uid="{00000000-0005-0000-0000-0000CE0C0000}"/>
    <cellStyle name="Note 6 4" xfId="1293" xr:uid="{00000000-0005-0000-0000-0000CF0C0000}"/>
    <cellStyle name="Note 6 4 2" xfId="1785" xr:uid="{00000000-0005-0000-0000-0000D00C0000}"/>
    <cellStyle name="Note 6 4 2 2" xfId="3233" xr:uid="{00000000-0005-0000-0000-0000D10C0000}"/>
    <cellStyle name="Note 6 4 2 3" xfId="4691" xr:uid="{00000000-0005-0000-0000-0000D20C0000}"/>
    <cellStyle name="Note 6 4 3" xfId="1721" xr:uid="{00000000-0005-0000-0000-0000D30C0000}"/>
    <cellStyle name="Note 6 4 3 2" xfId="3166" xr:uid="{00000000-0005-0000-0000-0000D40C0000}"/>
    <cellStyle name="Note 6 4 3 3" xfId="4624" xr:uid="{00000000-0005-0000-0000-0000D50C0000}"/>
    <cellStyle name="Note 6 4 4" xfId="2700" xr:uid="{00000000-0005-0000-0000-0000D60C0000}"/>
    <cellStyle name="Note 6 4 5" xfId="4158" xr:uid="{00000000-0005-0000-0000-0000D70C0000}"/>
    <cellStyle name="Note 6 5" xfId="1321" xr:uid="{00000000-0005-0000-0000-0000D80C0000}"/>
    <cellStyle name="Note 6 5 2" xfId="1510" xr:uid="{00000000-0005-0000-0000-0000D90C0000}"/>
    <cellStyle name="Note 6 5 2 2" xfId="2936" xr:uid="{00000000-0005-0000-0000-0000DA0C0000}"/>
    <cellStyle name="Note 6 5 2 3" xfId="4394" xr:uid="{00000000-0005-0000-0000-0000DB0C0000}"/>
    <cellStyle name="Note 6 5 3" xfId="2728" xr:uid="{00000000-0005-0000-0000-0000DC0C0000}"/>
    <cellStyle name="Note 6 5 4" xfId="4186" xr:uid="{00000000-0005-0000-0000-0000DD0C0000}"/>
    <cellStyle name="Note 6 6" xfId="1893" xr:uid="{00000000-0005-0000-0000-0000DE0C0000}"/>
    <cellStyle name="Note 6 6 2" xfId="1403" xr:uid="{00000000-0005-0000-0000-0000DF0C0000}"/>
    <cellStyle name="Note 6 6 2 2" xfId="2818" xr:uid="{00000000-0005-0000-0000-0000E00C0000}"/>
    <cellStyle name="Note 6 6 2 3" xfId="4276" xr:uid="{00000000-0005-0000-0000-0000E10C0000}"/>
    <cellStyle name="Note 6 6 3" xfId="3351" xr:uid="{00000000-0005-0000-0000-0000E20C0000}"/>
    <cellStyle name="Note 6 6 4" xfId="4809" xr:uid="{00000000-0005-0000-0000-0000E30C0000}"/>
    <cellStyle name="Note 6 7" xfId="1974" xr:uid="{00000000-0005-0000-0000-0000E40C0000}"/>
    <cellStyle name="Note 6 7 2" xfId="1819" xr:uid="{00000000-0005-0000-0000-0000E50C0000}"/>
    <cellStyle name="Note 6 7 2 2" xfId="3268" xr:uid="{00000000-0005-0000-0000-0000E60C0000}"/>
    <cellStyle name="Note 6 7 2 3" xfId="4726" xr:uid="{00000000-0005-0000-0000-0000E70C0000}"/>
    <cellStyle name="Note 6 7 3" xfId="3434" xr:uid="{00000000-0005-0000-0000-0000E80C0000}"/>
    <cellStyle name="Note 6 7 4" xfId="4892" xr:uid="{00000000-0005-0000-0000-0000E90C0000}"/>
    <cellStyle name="Note 6 8" xfId="2050" xr:uid="{00000000-0005-0000-0000-0000EA0C0000}"/>
    <cellStyle name="Note 6 8 2" xfId="1449" xr:uid="{00000000-0005-0000-0000-0000EB0C0000}"/>
    <cellStyle name="Note 6 8 2 2" xfId="2869" xr:uid="{00000000-0005-0000-0000-0000EC0C0000}"/>
    <cellStyle name="Note 6 8 2 3" xfId="4327" xr:uid="{00000000-0005-0000-0000-0000ED0C0000}"/>
    <cellStyle name="Note 6 8 3" xfId="3513" xr:uid="{00000000-0005-0000-0000-0000EE0C0000}"/>
    <cellStyle name="Note 6 8 4" xfId="4971" xr:uid="{00000000-0005-0000-0000-0000EF0C0000}"/>
    <cellStyle name="Note 6 9" xfId="2123" xr:uid="{00000000-0005-0000-0000-0000F00C0000}"/>
    <cellStyle name="Note 6 9 2" xfId="1919" xr:uid="{00000000-0005-0000-0000-0000F10C0000}"/>
    <cellStyle name="Note 6 9 2 2" xfId="3378" xr:uid="{00000000-0005-0000-0000-0000F20C0000}"/>
    <cellStyle name="Note 6 9 2 3" xfId="4836" xr:uid="{00000000-0005-0000-0000-0000F30C0000}"/>
    <cellStyle name="Note 6 9 3" xfId="3589" xr:uid="{00000000-0005-0000-0000-0000F40C0000}"/>
    <cellStyle name="Note 6 9 4" xfId="5047" xr:uid="{00000000-0005-0000-0000-0000F50C0000}"/>
    <cellStyle name="Note 7" xfId="1110" xr:uid="{00000000-0005-0000-0000-0000F60C0000}"/>
    <cellStyle name="Note 7 10" xfId="2191" xr:uid="{00000000-0005-0000-0000-0000F70C0000}"/>
    <cellStyle name="Note 7 10 2" xfId="2355" xr:uid="{00000000-0005-0000-0000-0000F80C0000}"/>
    <cellStyle name="Note 7 10 2 2" xfId="3829" xr:uid="{00000000-0005-0000-0000-0000F90C0000}"/>
    <cellStyle name="Note 7 10 2 3" xfId="5287" xr:uid="{00000000-0005-0000-0000-0000FA0C0000}"/>
    <cellStyle name="Note 7 10 3" xfId="3659" xr:uid="{00000000-0005-0000-0000-0000FB0C0000}"/>
    <cellStyle name="Note 7 10 4" xfId="5117" xr:uid="{00000000-0005-0000-0000-0000FC0C0000}"/>
    <cellStyle name="Note 7 11" xfId="2275" xr:uid="{00000000-0005-0000-0000-0000FD0C0000}"/>
    <cellStyle name="Note 7 11 2" xfId="2384" xr:uid="{00000000-0005-0000-0000-0000FE0C0000}"/>
    <cellStyle name="Note 7 11 2 2" xfId="3858" xr:uid="{00000000-0005-0000-0000-0000FF0C0000}"/>
    <cellStyle name="Note 7 11 2 3" xfId="5316" xr:uid="{00000000-0005-0000-0000-0000000D0000}"/>
    <cellStyle name="Note 7 11 3" xfId="3749" xr:uid="{00000000-0005-0000-0000-0000010D0000}"/>
    <cellStyle name="Note 7 11 4" xfId="5207" xr:uid="{00000000-0005-0000-0000-0000020D0000}"/>
    <cellStyle name="Note 7 12" xfId="2333" xr:uid="{00000000-0005-0000-0000-0000030D0000}"/>
    <cellStyle name="Note 7 12 2" xfId="3807" xr:uid="{00000000-0005-0000-0000-0000040D0000}"/>
    <cellStyle name="Note 7 12 3" xfId="5265" xr:uid="{00000000-0005-0000-0000-0000050D0000}"/>
    <cellStyle name="Note 7 13" xfId="2414" xr:uid="{00000000-0005-0000-0000-0000060D0000}"/>
    <cellStyle name="Note 7 13 2" xfId="3888" xr:uid="{00000000-0005-0000-0000-0000070D0000}"/>
    <cellStyle name="Note 7 13 3" xfId="5346" xr:uid="{00000000-0005-0000-0000-0000080D0000}"/>
    <cellStyle name="Note 7 14" xfId="2469" xr:uid="{00000000-0005-0000-0000-0000090D0000}"/>
    <cellStyle name="Note 7 14 2" xfId="3943" xr:uid="{00000000-0005-0000-0000-00000A0D0000}"/>
    <cellStyle name="Note 7 14 3" xfId="5401" xr:uid="{00000000-0005-0000-0000-00000B0D0000}"/>
    <cellStyle name="Note 7 15" xfId="2513" xr:uid="{00000000-0005-0000-0000-00000C0D0000}"/>
    <cellStyle name="Note 7 16" xfId="3971" xr:uid="{00000000-0005-0000-0000-00000D0D0000}"/>
    <cellStyle name="Note 7 17" xfId="5472" xr:uid="{A0F6A133-4A02-43A9-9325-809E5AF52DB1}"/>
    <cellStyle name="Note 7 2" xfId="1238" xr:uid="{00000000-0005-0000-0000-00000E0D0000}"/>
    <cellStyle name="Note 7 2 2" xfId="1598" xr:uid="{00000000-0005-0000-0000-00000F0D0000}"/>
    <cellStyle name="Note 7 2 2 2" xfId="3032" xr:uid="{00000000-0005-0000-0000-0000100D0000}"/>
    <cellStyle name="Note 7 2 2 3" xfId="4490" xr:uid="{00000000-0005-0000-0000-0000110D0000}"/>
    <cellStyle name="Note 7 2 3" xfId="1692" xr:uid="{00000000-0005-0000-0000-0000120D0000}"/>
    <cellStyle name="Note 7 2 3 2" xfId="3137" xr:uid="{00000000-0005-0000-0000-0000130D0000}"/>
    <cellStyle name="Note 7 2 3 3" xfId="4595" xr:uid="{00000000-0005-0000-0000-0000140D0000}"/>
    <cellStyle name="Note 7 2 4" xfId="2642" xr:uid="{00000000-0005-0000-0000-0000150D0000}"/>
    <cellStyle name="Note 7 2 5" xfId="4100" xr:uid="{00000000-0005-0000-0000-0000160D0000}"/>
    <cellStyle name="Note 7 3" xfId="1268" xr:uid="{00000000-0005-0000-0000-0000170D0000}"/>
    <cellStyle name="Note 7 3 2" xfId="1626" xr:uid="{00000000-0005-0000-0000-0000180D0000}"/>
    <cellStyle name="Note 7 3 2 2" xfId="3060" xr:uid="{00000000-0005-0000-0000-0000190D0000}"/>
    <cellStyle name="Note 7 3 2 3" xfId="4518" xr:uid="{00000000-0005-0000-0000-00001A0D0000}"/>
    <cellStyle name="Note 7 3 3" xfId="2306" xr:uid="{00000000-0005-0000-0000-00001B0D0000}"/>
    <cellStyle name="Note 7 3 3 2" xfId="3780" xr:uid="{00000000-0005-0000-0000-00001C0D0000}"/>
    <cellStyle name="Note 7 3 3 3" xfId="5238" xr:uid="{00000000-0005-0000-0000-00001D0D0000}"/>
    <cellStyle name="Note 7 3 4" xfId="2674" xr:uid="{00000000-0005-0000-0000-00001E0D0000}"/>
    <cellStyle name="Note 7 3 5" xfId="4132" xr:uid="{00000000-0005-0000-0000-00001F0D0000}"/>
    <cellStyle name="Note 7 4" xfId="1298" xr:uid="{00000000-0005-0000-0000-0000200D0000}"/>
    <cellStyle name="Note 7 4 2" xfId="1790" xr:uid="{00000000-0005-0000-0000-0000210D0000}"/>
    <cellStyle name="Note 7 4 2 2" xfId="3238" xr:uid="{00000000-0005-0000-0000-0000220D0000}"/>
    <cellStyle name="Note 7 4 2 3" xfId="4696" xr:uid="{00000000-0005-0000-0000-0000230D0000}"/>
    <cellStyle name="Note 7 4 3" xfId="1993" xr:uid="{00000000-0005-0000-0000-0000240D0000}"/>
    <cellStyle name="Note 7 4 3 2" xfId="3454" xr:uid="{00000000-0005-0000-0000-0000250D0000}"/>
    <cellStyle name="Note 7 4 3 3" xfId="4912" xr:uid="{00000000-0005-0000-0000-0000260D0000}"/>
    <cellStyle name="Note 7 4 4" xfId="2705" xr:uid="{00000000-0005-0000-0000-0000270D0000}"/>
    <cellStyle name="Note 7 4 5" xfId="4163" xr:uid="{00000000-0005-0000-0000-0000280D0000}"/>
    <cellStyle name="Note 7 5" xfId="1326" xr:uid="{00000000-0005-0000-0000-0000290D0000}"/>
    <cellStyle name="Note 7 5 2" xfId="1809" xr:uid="{00000000-0005-0000-0000-00002A0D0000}"/>
    <cellStyle name="Note 7 5 2 2" xfId="3257" xr:uid="{00000000-0005-0000-0000-00002B0D0000}"/>
    <cellStyle name="Note 7 5 2 3" xfId="4715" xr:uid="{00000000-0005-0000-0000-00002C0D0000}"/>
    <cellStyle name="Note 7 5 3" xfId="2733" xr:uid="{00000000-0005-0000-0000-00002D0D0000}"/>
    <cellStyle name="Note 7 5 4" xfId="4191" xr:uid="{00000000-0005-0000-0000-00002E0D0000}"/>
    <cellStyle name="Note 7 6" xfId="1898" xr:uid="{00000000-0005-0000-0000-00002F0D0000}"/>
    <cellStyle name="Note 7 6 2" xfId="1525" xr:uid="{00000000-0005-0000-0000-0000300D0000}"/>
    <cellStyle name="Note 7 6 2 2" xfId="2951" xr:uid="{00000000-0005-0000-0000-0000310D0000}"/>
    <cellStyle name="Note 7 6 2 3" xfId="4409" xr:uid="{00000000-0005-0000-0000-0000320D0000}"/>
    <cellStyle name="Note 7 6 3" xfId="3356" xr:uid="{00000000-0005-0000-0000-0000330D0000}"/>
    <cellStyle name="Note 7 6 4" xfId="4814" xr:uid="{00000000-0005-0000-0000-0000340D0000}"/>
    <cellStyle name="Note 7 7" xfId="1979" xr:uid="{00000000-0005-0000-0000-0000350D0000}"/>
    <cellStyle name="Note 7 7 2" xfId="1339" xr:uid="{00000000-0005-0000-0000-0000360D0000}"/>
    <cellStyle name="Note 7 7 2 2" xfId="2746" xr:uid="{00000000-0005-0000-0000-0000370D0000}"/>
    <cellStyle name="Note 7 7 2 3" xfId="4204" xr:uid="{00000000-0005-0000-0000-0000380D0000}"/>
    <cellStyle name="Note 7 7 3" xfId="3439" xr:uid="{00000000-0005-0000-0000-0000390D0000}"/>
    <cellStyle name="Note 7 7 4" xfId="4897" xr:uid="{00000000-0005-0000-0000-00003A0D0000}"/>
    <cellStyle name="Note 7 8" xfId="2055" xr:uid="{00000000-0005-0000-0000-00003B0D0000}"/>
    <cellStyle name="Note 7 8 2" xfId="1342" xr:uid="{00000000-0005-0000-0000-00003C0D0000}"/>
    <cellStyle name="Note 7 8 2 2" xfId="2749" xr:uid="{00000000-0005-0000-0000-00003D0D0000}"/>
    <cellStyle name="Note 7 8 2 3" xfId="4207" xr:uid="{00000000-0005-0000-0000-00003E0D0000}"/>
    <cellStyle name="Note 7 8 3" xfId="3518" xr:uid="{00000000-0005-0000-0000-00003F0D0000}"/>
    <cellStyle name="Note 7 8 4" xfId="4976" xr:uid="{00000000-0005-0000-0000-0000400D0000}"/>
    <cellStyle name="Note 7 9" xfId="2128" xr:uid="{00000000-0005-0000-0000-0000410D0000}"/>
    <cellStyle name="Note 7 9 2" xfId="1377" xr:uid="{00000000-0005-0000-0000-0000420D0000}"/>
    <cellStyle name="Note 7 9 2 2" xfId="2787" xr:uid="{00000000-0005-0000-0000-0000430D0000}"/>
    <cellStyle name="Note 7 9 2 3" xfId="4245" xr:uid="{00000000-0005-0000-0000-0000440D0000}"/>
    <cellStyle name="Note 7 9 3" xfId="3594" xr:uid="{00000000-0005-0000-0000-0000450D0000}"/>
    <cellStyle name="Note 7 9 4" xfId="5052" xr:uid="{00000000-0005-0000-0000-0000460D0000}"/>
    <cellStyle name="Note 8" xfId="1216" xr:uid="{00000000-0005-0000-0000-0000470D0000}"/>
    <cellStyle name="Note 8 2" xfId="1576" xr:uid="{00000000-0005-0000-0000-0000480D0000}"/>
    <cellStyle name="Note 8 2 2" xfId="3010" xr:uid="{00000000-0005-0000-0000-0000490D0000}"/>
    <cellStyle name="Note 8 2 3" xfId="4468" xr:uid="{00000000-0005-0000-0000-00004A0D0000}"/>
    <cellStyle name="Note 8 3" xfId="2070" xr:uid="{00000000-0005-0000-0000-00004B0D0000}"/>
    <cellStyle name="Note 8 3 2" xfId="3533" xr:uid="{00000000-0005-0000-0000-00004C0D0000}"/>
    <cellStyle name="Note 8 3 3" xfId="4991" xr:uid="{00000000-0005-0000-0000-00004D0D0000}"/>
    <cellStyle name="Note 8 4" xfId="2620" xr:uid="{00000000-0005-0000-0000-00004E0D0000}"/>
    <cellStyle name="Note 8 5" xfId="4078" xr:uid="{00000000-0005-0000-0000-00004F0D0000}"/>
    <cellStyle name="Note 8 6" xfId="5481" xr:uid="{C1150CBF-70DF-4CBA-BCE4-6261A36F959E}"/>
    <cellStyle name="Note 9" xfId="1245" xr:uid="{00000000-0005-0000-0000-0000500D0000}"/>
    <cellStyle name="Note 9 2" xfId="1604" xr:uid="{00000000-0005-0000-0000-0000510D0000}"/>
    <cellStyle name="Note 9 2 2" xfId="3038" xr:uid="{00000000-0005-0000-0000-0000520D0000}"/>
    <cellStyle name="Note 9 2 3" xfId="4496" xr:uid="{00000000-0005-0000-0000-0000530D0000}"/>
    <cellStyle name="Note 9 3" xfId="1743" xr:uid="{00000000-0005-0000-0000-0000540D0000}"/>
    <cellStyle name="Note 9 3 2" xfId="3190" xr:uid="{00000000-0005-0000-0000-0000550D0000}"/>
    <cellStyle name="Note 9 3 3" xfId="4648" xr:uid="{00000000-0005-0000-0000-0000560D0000}"/>
    <cellStyle name="Note 9 4" xfId="2651" xr:uid="{00000000-0005-0000-0000-0000570D0000}"/>
    <cellStyle name="Note 9 5" xfId="4109" xr:uid="{00000000-0005-0000-0000-0000580D0000}"/>
    <cellStyle name="Note 9 6" xfId="5487" xr:uid="{D158ECB5-D4EE-48D3-A4A4-FF14D6FBA696}"/>
    <cellStyle name="Obično_4.2.1 Direct grant IPV" xfId="852" xr:uid="{00000000-0005-0000-0000-0000590D0000}"/>
    <cellStyle name="Output" xfId="1078" xr:uid="{00000000-0005-0000-0000-00005A0D0000}"/>
    <cellStyle name="Output 10" xfId="1277" xr:uid="{00000000-0005-0000-0000-00005B0D0000}"/>
    <cellStyle name="Output 10 2" xfId="1769" xr:uid="{00000000-0005-0000-0000-00005C0D0000}"/>
    <cellStyle name="Output 10 2 2" xfId="3217" xr:uid="{00000000-0005-0000-0000-00005D0D0000}"/>
    <cellStyle name="Output 10 2 3" xfId="4675" xr:uid="{00000000-0005-0000-0000-00005E0D0000}"/>
    <cellStyle name="Output 10 3" xfId="2291" xr:uid="{00000000-0005-0000-0000-00005F0D0000}"/>
    <cellStyle name="Output 10 3 2" xfId="3765" xr:uid="{00000000-0005-0000-0000-0000600D0000}"/>
    <cellStyle name="Output 10 3 3" xfId="5223" xr:uid="{00000000-0005-0000-0000-0000610D0000}"/>
    <cellStyle name="Output 10 4" xfId="2684" xr:uid="{00000000-0005-0000-0000-0000620D0000}"/>
    <cellStyle name="Output 10 5" xfId="4142" xr:uid="{00000000-0005-0000-0000-0000630D0000}"/>
    <cellStyle name="Output 10 6" xfId="5497" xr:uid="{70ED1AEC-54D9-4AF0-A836-01A0A25E0875}"/>
    <cellStyle name="Output 11" xfId="1305" xr:uid="{00000000-0005-0000-0000-0000640D0000}"/>
    <cellStyle name="Output 11 2" xfId="1425" xr:uid="{00000000-0005-0000-0000-0000650D0000}"/>
    <cellStyle name="Output 11 2 2" xfId="2841" xr:uid="{00000000-0005-0000-0000-0000660D0000}"/>
    <cellStyle name="Output 11 2 3" xfId="4299" xr:uid="{00000000-0005-0000-0000-0000670D0000}"/>
    <cellStyle name="Output 11 3" xfId="2712" xr:uid="{00000000-0005-0000-0000-0000680D0000}"/>
    <cellStyle name="Output 11 4" xfId="4170" xr:uid="{00000000-0005-0000-0000-0000690D0000}"/>
    <cellStyle name="Output 11 5" xfId="5505" xr:uid="{E47E7BAD-25F5-401C-8F0E-8979B277EBC5}"/>
    <cellStyle name="Output 12" xfId="1877" xr:uid="{00000000-0005-0000-0000-00006A0D0000}"/>
    <cellStyle name="Output 12 2" xfId="2086" xr:uid="{00000000-0005-0000-0000-00006B0D0000}"/>
    <cellStyle name="Output 12 2 2" xfId="3551" xr:uid="{00000000-0005-0000-0000-00006C0D0000}"/>
    <cellStyle name="Output 12 2 3" xfId="5009" xr:uid="{00000000-0005-0000-0000-00006D0D0000}"/>
    <cellStyle name="Output 12 3" xfId="3335" xr:uid="{00000000-0005-0000-0000-00006E0D0000}"/>
    <cellStyle name="Output 12 4" xfId="4793" xr:uid="{00000000-0005-0000-0000-00006F0D0000}"/>
    <cellStyle name="Output 12 5" xfId="5512" xr:uid="{3D8BE19D-8D40-4859-9E1C-7CF3DF956766}"/>
    <cellStyle name="Output 13" xfId="1958" xr:uid="{00000000-0005-0000-0000-0000700D0000}"/>
    <cellStyle name="Output 13 2" xfId="1337" xr:uid="{00000000-0005-0000-0000-0000710D0000}"/>
    <cellStyle name="Output 13 2 2" xfId="2744" xr:uid="{00000000-0005-0000-0000-0000720D0000}"/>
    <cellStyle name="Output 13 2 3" xfId="4202" xr:uid="{00000000-0005-0000-0000-0000730D0000}"/>
    <cellStyle name="Output 13 3" xfId="3418" xr:uid="{00000000-0005-0000-0000-0000740D0000}"/>
    <cellStyle name="Output 13 4" xfId="4876" xr:uid="{00000000-0005-0000-0000-0000750D0000}"/>
    <cellStyle name="Output 13 5" xfId="5520" xr:uid="{796B132B-0155-482B-BF69-D5466A499C5D}"/>
    <cellStyle name="Output 14" xfId="2034" xr:uid="{00000000-0005-0000-0000-0000760D0000}"/>
    <cellStyle name="Output 14 2" xfId="1350" xr:uid="{00000000-0005-0000-0000-0000770D0000}"/>
    <cellStyle name="Output 14 2 2" xfId="2756" xr:uid="{00000000-0005-0000-0000-0000780D0000}"/>
    <cellStyle name="Output 14 2 3" xfId="4214" xr:uid="{00000000-0005-0000-0000-0000790D0000}"/>
    <cellStyle name="Output 14 3" xfId="3497" xr:uid="{00000000-0005-0000-0000-00007A0D0000}"/>
    <cellStyle name="Output 14 4" xfId="4955" xr:uid="{00000000-0005-0000-0000-00007B0D0000}"/>
    <cellStyle name="Output 14 5" xfId="5566" xr:uid="{A98A6672-AF91-43F2-944B-C6E131383897}"/>
    <cellStyle name="Output 15" xfId="2107" xr:uid="{00000000-0005-0000-0000-00007C0D0000}"/>
    <cellStyle name="Output 15 2" xfId="2202" xr:uid="{00000000-0005-0000-0000-00007D0D0000}"/>
    <cellStyle name="Output 15 2 2" xfId="3671" xr:uid="{00000000-0005-0000-0000-00007E0D0000}"/>
    <cellStyle name="Output 15 2 3" xfId="5129" xr:uid="{00000000-0005-0000-0000-00007F0D0000}"/>
    <cellStyle name="Output 15 3" xfId="3573" xr:uid="{00000000-0005-0000-0000-0000800D0000}"/>
    <cellStyle name="Output 15 4" xfId="5031" xr:uid="{00000000-0005-0000-0000-0000810D0000}"/>
    <cellStyle name="Output 15 5" xfId="5574" xr:uid="{DEEAEC0C-245F-4D8A-9A4B-2F0912FBA756}"/>
    <cellStyle name="Output 16" xfId="2170" xr:uid="{00000000-0005-0000-0000-0000820D0000}"/>
    <cellStyle name="Output 16 2" xfId="1460" xr:uid="{00000000-0005-0000-0000-0000830D0000}"/>
    <cellStyle name="Output 16 2 2" xfId="2885" xr:uid="{00000000-0005-0000-0000-0000840D0000}"/>
    <cellStyle name="Output 16 2 3" xfId="4343" xr:uid="{00000000-0005-0000-0000-0000850D0000}"/>
    <cellStyle name="Output 16 3" xfId="3638" xr:uid="{00000000-0005-0000-0000-0000860D0000}"/>
    <cellStyle name="Output 16 4" xfId="5096" xr:uid="{00000000-0005-0000-0000-0000870D0000}"/>
    <cellStyle name="Output 16 5" xfId="5595" xr:uid="{EEE3B57D-2731-4BA6-AEF7-4AD281268653}"/>
    <cellStyle name="Output 17" xfId="2254" xr:uid="{00000000-0005-0000-0000-0000880D0000}"/>
    <cellStyle name="Output 17 2" xfId="2363" xr:uid="{00000000-0005-0000-0000-0000890D0000}"/>
    <cellStyle name="Output 17 2 2" xfId="3837" xr:uid="{00000000-0005-0000-0000-00008A0D0000}"/>
    <cellStyle name="Output 17 2 3" xfId="5295" xr:uid="{00000000-0005-0000-0000-00008B0D0000}"/>
    <cellStyle name="Output 17 3" xfId="3728" xr:uid="{00000000-0005-0000-0000-00008C0D0000}"/>
    <cellStyle name="Output 17 4" xfId="5186" xr:uid="{00000000-0005-0000-0000-00008D0D0000}"/>
    <cellStyle name="Output 17 5" xfId="5608" xr:uid="{70BB333F-671F-4638-A1D0-D1696651C00F}"/>
    <cellStyle name="Output 18" xfId="2312" xr:uid="{00000000-0005-0000-0000-00008E0D0000}"/>
    <cellStyle name="Output 18 2" xfId="3786" xr:uid="{00000000-0005-0000-0000-00008F0D0000}"/>
    <cellStyle name="Output 18 3" xfId="5244" xr:uid="{00000000-0005-0000-0000-0000900D0000}"/>
    <cellStyle name="Output 19" xfId="2393" xr:uid="{00000000-0005-0000-0000-0000910D0000}"/>
    <cellStyle name="Output 19 2" xfId="3867" xr:uid="{00000000-0005-0000-0000-0000920D0000}"/>
    <cellStyle name="Output 19 3" xfId="5325" xr:uid="{00000000-0005-0000-0000-0000930D0000}"/>
    <cellStyle name="Output 2" xfId="58" xr:uid="{00000000-0005-0000-0000-0000940D0000}"/>
    <cellStyle name="Output 2 10" xfId="363" xr:uid="{00000000-0005-0000-0000-0000950D0000}"/>
    <cellStyle name="Output 2 10 2" xfId="2199" xr:uid="{00000000-0005-0000-0000-0000960D0000}"/>
    <cellStyle name="Output 2 10 2 2" xfId="3668" xr:uid="{00000000-0005-0000-0000-0000970D0000}"/>
    <cellStyle name="Output 2 10 2 3" xfId="5126" xr:uid="{00000000-0005-0000-0000-0000980D0000}"/>
    <cellStyle name="Output 2 10 3" xfId="1397" xr:uid="{00000000-0005-0000-0000-0000990D0000}"/>
    <cellStyle name="Output 2 10 4" xfId="2812" xr:uid="{00000000-0005-0000-0000-00009A0D0000}"/>
    <cellStyle name="Output 2 10 5" xfId="4270" xr:uid="{00000000-0005-0000-0000-00009B0D0000}"/>
    <cellStyle name="Output 2 11" xfId="853" xr:uid="{00000000-0005-0000-0000-00009C0D0000}"/>
    <cellStyle name="Output 2 11 2" xfId="2206" xr:uid="{00000000-0005-0000-0000-00009D0D0000}"/>
    <cellStyle name="Output 2 11 2 2" xfId="3675" xr:uid="{00000000-0005-0000-0000-00009E0D0000}"/>
    <cellStyle name="Output 2 11 2 3" xfId="5133" xr:uid="{00000000-0005-0000-0000-00009F0D0000}"/>
    <cellStyle name="Output 2 11 3" xfId="1520" xr:uid="{00000000-0005-0000-0000-0000A00D0000}"/>
    <cellStyle name="Output 2 11 4" xfId="2946" xr:uid="{00000000-0005-0000-0000-0000A10D0000}"/>
    <cellStyle name="Output 2 11 5" xfId="4404" xr:uid="{00000000-0005-0000-0000-0000A20D0000}"/>
    <cellStyle name="Output 2 12" xfId="1704" xr:uid="{00000000-0005-0000-0000-0000A30D0000}"/>
    <cellStyle name="Output 2 12 2" xfId="1392" xr:uid="{00000000-0005-0000-0000-0000A40D0000}"/>
    <cellStyle name="Output 2 12 2 2" xfId="2806" xr:uid="{00000000-0005-0000-0000-0000A50D0000}"/>
    <cellStyle name="Output 2 12 2 3" xfId="4264" xr:uid="{00000000-0005-0000-0000-0000A60D0000}"/>
    <cellStyle name="Output 2 12 3" xfId="3149" xr:uid="{00000000-0005-0000-0000-0000A70D0000}"/>
    <cellStyle name="Output 2 12 4" xfId="4607" xr:uid="{00000000-0005-0000-0000-0000A80D0000}"/>
    <cellStyle name="Output 2 13" xfId="2022" xr:uid="{00000000-0005-0000-0000-0000A90D0000}"/>
    <cellStyle name="Output 2 13 2" xfId="1458" xr:uid="{00000000-0005-0000-0000-0000AA0D0000}"/>
    <cellStyle name="Output 2 13 2 2" xfId="2883" xr:uid="{00000000-0005-0000-0000-0000AB0D0000}"/>
    <cellStyle name="Output 2 13 2 3" xfId="4341" xr:uid="{00000000-0005-0000-0000-0000AC0D0000}"/>
    <cellStyle name="Output 2 13 3" xfId="3485" xr:uid="{00000000-0005-0000-0000-0000AD0D0000}"/>
    <cellStyle name="Output 2 13 4" xfId="4943" xr:uid="{00000000-0005-0000-0000-0000AE0D0000}"/>
    <cellStyle name="Output 2 14" xfId="1749" xr:uid="{00000000-0005-0000-0000-0000AF0D0000}"/>
    <cellStyle name="Output 2 14 2" xfId="1714" xr:uid="{00000000-0005-0000-0000-0000B00D0000}"/>
    <cellStyle name="Output 2 14 2 2" xfId="3159" xr:uid="{00000000-0005-0000-0000-0000B10D0000}"/>
    <cellStyle name="Output 2 14 2 3" xfId="4617" xr:uid="{00000000-0005-0000-0000-0000B20D0000}"/>
    <cellStyle name="Output 2 14 3" xfId="3196" xr:uid="{00000000-0005-0000-0000-0000B30D0000}"/>
    <cellStyle name="Output 2 14 4" xfId="4654" xr:uid="{00000000-0005-0000-0000-0000B40D0000}"/>
    <cellStyle name="Output 2 15" xfId="2150" xr:uid="{00000000-0005-0000-0000-0000B50D0000}"/>
    <cellStyle name="Output 2 15 2" xfId="3616" xr:uid="{00000000-0005-0000-0000-0000B60D0000}"/>
    <cellStyle name="Output 2 15 3" xfId="5074" xr:uid="{00000000-0005-0000-0000-0000B70D0000}"/>
    <cellStyle name="Output 2 16" xfId="2224" xr:uid="{00000000-0005-0000-0000-0000B80D0000}"/>
    <cellStyle name="Output 2 16 2" xfId="3695" xr:uid="{00000000-0005-0000-0000-0000B90D0000}"/>
    <cellStyle name="Output 2 16 3" xfId="5153" xr:uid="{00000000-0005-0000-0000-0000BA0D0000}"/>
    <cellStyle name="Output 2 17" xfId="2441" xr:uid="{00000000-0005-0000-0000-0000BB0D0000}"/>
    <cellStyle name="Output 2 17 2" xfId="3915" xr:uid="{00000000-0005-0000-0000-0000BC0D0000}"/>
    <cellStyle name="Output 2 17 3" xfId="5373" xr:uid="{00000000-0005-0000-0000-0000BD0D0000}"/>
    <cellStyle name="Output 2 18" xfId="1049" xr:uid="{00000000-0005-0000-0000-0000BE0D0000}"/>
    <cellStyle name="Output 2 19" xfId="2478" xr:uid="{00000000-0005-0000-0000-0000BF0D0000}"/>
    <cellStyle name="Output 2 2" xfId="65" xr:uid="{00000000-0005-0000-0000-0000C00D0000}"/>
    <cellStyle name="Output 2 2 10" xfId="1396" xr:uid="{00000000-0005-0000-0000-0000C10D0000}"/>
    <cellStyle name="Output 2 2 10 2" xfId="1926" xr:uid="{00000000-0005-0000-0000-0000C20D0000}"/>
    <cellStyle name="Output 2 2 10 2 2" xfId="3386" xr:uid="{00000000-0005-0000-0000-0000C30D0000}"/>
    <cellStyle name="Output 2 2 10 2 3" xfId="4844" xr:uid="{00000000-0005-0000-0000-0000C40D0000}"/>
    <cellStyle name="Output 2 2 10 3" xfId="2811" xr:uid="{00000000-0005-0000-0000-0000C50D0000}"/>
    <cellStyle name="Output 2 2 10 4" xfId="4269" xr:uid="{00000000-0005-0000-0000-0000C60D0000}"/>
    <cellStyle name="Output 2 2 11" xfId="1866" xr:uid="{00000000-0005-0000-0000-0000C70D0000}"/>
    <cellStyle name="Output 2 2 11 2" xfId="1404" xr:uid="{00000000-0005-0000-0000-0000C80D0000}"/>
    <cellStyle name="Output 2 2 11 2 2" xfId="2819" xr:uid="{00000000-0005-0000-0000-0000C90D0000}"/>
    <cellStyle name="Output 2 2 11 2 3" xfId="4277" xr:uid="{00000000-0005-0000-0000-0000CA0D0000}"/>
    <cellStyle name="Output 2 2 11 3" xfId="3323" xr:uid="{00000000-0005-0000-0000-0000CB0D0000}"/>
    <cellStyle name="Output 2 2 11 4" xfId="4781" xr:uid="{00000000-0005-0000-0000-0000CC0D0000}"/>
    <cellStyle name="Output 2 2 12" xfId="1797" xr:uid="{00000000-0005-0000-0000-0000CD0D0000}"/>
    <cellStyle name="Output 2 2 12 2" xfId="3245" xr:uid="{00000000-0005-0000-0000-0000CE0D0000}"/>
    <cellStyle name="Output 2 2 12 3" xfId="4703" xr:uid="{00000000-0005-0000-0000-0000CF0D0000}"/>
    <cellStyle name="Output 2 2 13" xfId="1948" xr:uid="{00000000-0005-0000-0000-0000D00D0000}"/>
    <cellStyle name="Output 2 2 13 2" xfId="3408" xr:uid="{00000000-0005-0000-0000-0000D10D0000}"/>
    <cellStyle name="Output 2 2 13 3" xfId="4866" xr:uid="{00000000-0005-0000-0000-0000D20D0000}"/>
    <cellStyle name="Output 2 2 14" xfId="2443" xr:uid="{00000000-0005-0000-0000-0000D30D0000}"/>
    <cellStyle name="Output 2 2 14 2" xfId="3917" xr:uid="{00000000-0005-0000-0000-0000D40D0000}"/>
    <cellStyle name="Output 2 2 14 3" xfId="5375" xr:uid="{00000000-0005-0000-0000-0000D50D0000}"/>
    <cellStyle name="Output 2 2 15" xfId="2479" xr:uid="{00000000-0005-0000-0000-0000D60D0000}"/>
    <cellStyle name="Output 2 2 16" xfId="2162" xr:uid="{00000000-0005-0000-0000-0000D70D0000}"/>
    <cellStyle name="Output 2 2 17" xfId="5429" xr:uid="{AD1C72DA-B569-486A-96CC-7AB30AC9D51C}"/>
    <cellStyle name="Output 2 2 2" xfId="85" xr:uid="{00000000-0005-0000-0000-0000D80D0000}"/>
    <cellStyle name="Output 2 2 2 10" xfId="4059" xr:uid="{00000000-0005-0000-0000-0000D90D0000}"/>
    <cellStyle name="Output 2 2 2 2" xfId="117" xr:uid="{00000000-0005-0000-0000-0000DA0D0000}"/>
    <cellStyle name="Output 2 2 2 2 2" xfId="279" xr:uid="{00000000-0005-0000-0000-0000DB0D0000}"/>
    <cellStyle name="Output 2 2 2 2 2 2" xfId="580" xr:uid="{00000000-0005-0000-0000-0000DC0D0000}"/>
    <cellStyle name="Output 2 2 2 2 3" xfId="418" xr:uid="{00000000-0005-0000-0000-0000DD0D0000}"/>
    <cellStyle name="Output 2 2 2 2 4" xfId="2998" xr:uid="{00000000-0005-0000-0000-0000DE0D0000}"/>
    <cellStyle name="Output 2 2 2 2 5" xfId="4456" xr:uid="{00000000-0005-0000-0000-0000DF0D0000}"/>
    <cellStyle name="Output 2 2 2 3" xfId="126" xr:uid="{00000000-0005-0000-0000-0000E00D0000}"/>
    <cellStyle name="Output 2 2 2 3 2" xfId="288" xr:uid="{00000000-0005-0000-0000-0000E10D0000}"/>
    <cellStyle name="Output 2 2 2 3 2 2" xfId="589" xr:uid="{00000000-0005-0000-0000-0000E20D0000}"/>
    <cellStyle name="Output 2 2 2 3 3" xfId="427" xr:uid="{00000000-0005-0000-0000-0000E30D0000}"/>
    <cellStyle name="Output 2 2 2 3 4" xfId="2899" xr:uid="{00000000-0005-0000-0000-0000E40D0000}"/>
    <cellStyle name="Output 2 2 2 3 5" xfId="4357" xr:uid="{00000000-0005-0000-0000-0000E50D0000}"/>
    <cellStyle name="Output 2 2 2 4" xfId="150" xr:uid="{00000000-0005-0000-0000-0000E60D0000}"/>
    <cellStyle name="Output 2 2 2 4 2" xfId="312" xr:uid="{00000000-0005-0000-0000-0000E70D0000}"/>
    <cellStyle name="Output 2 2 2 4 2 2" xfId="613" xr:uid="{00000000-0005-0000-0000-0000E80D0000}"/>
    <cellStyle name="Output 2 2 2 4 3" xfId="451" xr:uid="{00000000-0005-0000-0000-0000E90D0000}"/>
    <cellStyle name="Output 2 2 2 5" xfId="174" xr:uid="{00000000-0005-0000-0000-0000EA0D0000}"/>
    <cellStyle name="Output 2 2 2 5 2" xfId="336" xr:uid="{00000000-0005-0000-0000-0000EB0D0000}"/>
    <cellStyle name="Output 2 2 2 5 2 2" xfId="637" xr:uid="{00000000-0005-0000-0000-0000EC0D0000}"/>
    <cellStyle name="Output 2 2 2 5 3" xfId="475" xr:uid="{00000000-0005-0000-0000-0000ED0D0000}"/>
    <cellStyle name="Output 2 2 2 6" xfId="205" xr:uid="{00000000-0005-0000-0000-0000EE0D0000}"/>
    <cellStyle name="Output 2 2 2 6 2" xfId="506" xr:uid="{00000000-0005-0000-0000-0000EF0D0000}"/>
    <cellStyle name="Output 2 2 2 7" xfId="247" xr:uid="{00000000-0005-0000-0000-0000F00D0000}"/>
    <cellStyle name="Output 2 2 2 7 2" xfId="548" xr:uid="{00000000-0005-0000-0000-0000F10D0000}"/>
    <cellStyle name="Output 2 2 2 8" xfId="386" xr:uid="{00000000-0005-0000-0000-0000F20D0000}"/>
    <cellStyle name="Output 2 2 2 9" xfId="2601" xr:uid="{00000000-0005-0000-0000-0000F30D0000}"/>
    <cellStyle name="Output 2 2 3" xfId="91" xr:uid="{00000000-0005-0000-0000-0000F40D0000}"/>
    <cellStyle name="Output 2 2 3 2" xfId="211" xr:uid="{00000000-0005-0000-0000-0000F50D0000}"/>
    <cellStyle name="Output 2 2 3 2 2" xfId="349" xr:uid="{00000000-0005-0000-0000-0000F60D0000}"/>
    <cellStyle name="Output 2 2 3 2 2 2" xfId="650" xr:uid="{00000000-0005-0000-0000-0000F70D0000}"/>
    <cellStyle name="Output 2 2 3 2 3" xfId="512" xr:uid="{00000000-0005-0000-0000-0000F80D0000}"/>
    <cellStyle name="Output 2 2 3 2 4" xfId="2967" xr:uid="{00000000-0005-0000-0000-0000F90D0000}"/>
    <cellStyle name="Output 2 2 3 2 5" xfId="4425" xr:uid="{00000000-0005-0000-0000-0000FA0D0000}"/>
    <cellStyle name="Output 2 2 3 3" xfId="253" xr:uid="{00000000-0005-0000-0000-0000FB0D0000}"/>
    <cellStyle name="Output 2 2 3 3 2" xfId="554" xr:uid="{00000000-0005-0000-0000-0000FC0D0000}"/>
    <cellStyle name="Output 2 2 3 3 3" xfId="2793" xr:uid="{00000000-0005-0000-0000-0000FD0D0000}"/>
    <cellStyle name="Output 2 2 3 3 4" xfId="4251" xr:uid="{00000000-0005-0000-0000-0000FE0D0000}"/>
    <cellStyle name="Output 2 2 3 4" xfId="392" xr:uid="{00000000-0005-0000-0000-0000FF0D0000}"/>
    <cellStyle name="Output 2 2 3 5" xfId="2541" xr:uid="{00000000-0005-0000-0000-0000000E0000}"/>
    <cellStyle name="Output 2 2 3 6" xfId="3999" xr:uid="{00000000-0005-0000-0000-0000010E0000}"/>
    <cellStyle name="Output 2 2 4" xfId="102" xr:uid="{00000000-0005-0000-0000-0000020E0000}"/>
    <cellStyle name="Output 2 2 4 2" xfId="264" xr:uid="{00000000-0005-0000-0000-0000030E0000}"/>
    <cellStyle name="Output 2 2 4 2 2" xfId="565" xr:uid="{00000000-0005-0000-0000-0000040E0000}"/>
    <cellStyle name="Output 2 2 4 2 3" xfId="3140" xr:uid="{00000000-0005-0000-0000-0000050E0000}"/>
    <cellStyle name="Output 2 2 4 2 4" xfId="4598" xr:uid="{00000000-0005-0000-0000-0000060E0000}"/>
    <cellStyle name="Output 2 2 4 3" xfId="403" xr:uid="{00000000-0005-0000-0000-0000070E0000}"/>
    <cellStyle name="Output 2 2 4 3 2" xfId="2786" xr:uid="{00000000-0005-0000-0000-0000080E0000}"/>
    <cellStyle name="Output 2 2 4 3 3" xfId="4244" xr:uid="{00000000-0005-0000-0000-0000090E0000}"/>
    <cellStyle name="Output 2 2 4 4" xfId="2595" xr:uid="{00000000-0005-0000-0000-00000A0E0000}"/>
    <cellStyle name="Output 2 2 4 5" xfId="4053" xr:uid="{00000000-0005-0000-0000-00000B0E0000}"/>
    <cellStyle name="Output 2 2 5" xfId="138" xr:uid="{00000000-0005-0000-0000-00000C0E0000}"/>
    <cellStyle name="Output 2 2 5 2" xfId="300" xr:uid="{00000000-0005-0000-0000-00000D0E0000}"/>
    <cellStyle name="Output 2 2 5 2 2" xfId="601" xr:uid="{00000000-0005-0000-0000-00000E0E0000}"/>
    <cellStyle name="Output 2 2 5 2 3" xfId="3628" xr:uid="{00000000-0005-0000-0000-00000F0E0000}"/>
    <cellStyle name="Output 2 2 5 2 4" xfId="5086" xr:uid="{00000000-0005-0000-0000-0000100E0000}"/>
    <cellStyle name="Output 2 2 5 3" xfId="439" xr:uid="{00000000-0005-0000-0000-0000110E0000}"/>
    <cellStyle name="Output 2 2 5 4" xfId="2547" xr:uid="{00000000-0005-0000-0000-0000120E0000}"/>
    <cellStyle name="Output 2 2 5 5" xfId="4005" xr:uid="{00000000-0005-0000-0000-0000130E0000}"/>
    <cellStyle name="Output 2 2 6" xfId="162" xr:uid="{00000000-0005-0000-0000-0000140E0000}"/>
    <cellStyle name="Output 2 2 6 2" xfId="324" xr:uid="{00000000-0005-0000-0000-0000150E0000}"/>
    <cellStyle name="Output 2 2 6 2 2" xfId="625" xr:uid="{00000000-0005-0000-0000-0000160E0000}"/>
    <cellStyle name="Output 2 2 6 2 3" xfId="3463" xr:uid="{00000000-0005-0000-0000-0000170E0000}"/>
    <cellStyle name="Output 2 2 6 2 4" xfId="4921" xr:uid="{00000000-0005-0000-0000-0000180E0000}"/>
    <cellStyle name="Output 2 2 6 3" xfId="463" xr:uid="{00000000-0005-0000-0000-0000190E0000}"/>
    <cellStyle name="Output 2 2 6 4" xfId="3087" xr:uid="{00000000-0005-0000-0000-00001A0E0000}"/>
    <cellStyle name="Output 2 2 6 5" xfId="4545" xr:uid="{00000000-0005-0000-0000-00001B0E0000}"/>
    <cellStyle name="Output 2 2 7" xfId="186" xr:uid="{00000000-0005-0000-0000-00001C0E0000}"/>
    <cellStyle name="Output 2 2 7 2" xfId="487" xr:uid="{00000000-0005-0000-0000-00001D0E0000}"/>
    <cellStyle name="Output 2 2 7 2 2" xfId="3279" xr:uid="{00000000-0005-0000-0000-00001E0E0000}"/>
    <cellStyle name="Output 2 2 7 2 3" xfId="4737" xr:uid="{00000000-0005-0000-0000-00001F0E0000}"/>
    <cellStyle name="Output 2 2 7 3" xfId="2797" xr:uid="{00000000-0005-0000-0000-0000200E0000}"/>
    <cellStyle name="Output 2 2 7 4" xfId="4255" xr:uid="{00000000-0005-0000-0000-0000210E0000}"/>
    <cellStyle name="Output 2 2 8" xfId="228" xr:uid="{00000000-0005-0000-0000-0000220E0000}"/>
    <cellStyle name="Output 2 2 8 2" xfId="529" xr:uid="{00000000-0005-0000-0000-0000230E0000}"/>
    <cellStyle name="Output 2 2 8 2 2" xfId="3480" xr:uid="{00000000-0005-0000-0000-0000240E0000}"/>
    <cellStyle name="Output 2 2 8 2 3" xfId="4938" xr:uid="{00000000-0005-0000-0000-0000250E0000}"/>
    <cellStyle name="Output 2 2 8 3" xfId="3105" xr:uid="{00000000-0005-0000-0000-0000260E0000}"/>
    <cellStyle name="Output 2 2 8 4" xfId="4563" xr:uid="{00000000-0005-0000-0000-0000270E0000}"/>
    <cellStyle name="Output 2 2 9" xfId="367" xr:uid="{00000000-0005-0000-0000-0000280E0000}"/>
    <cellStyle name="Output 2 2 9 2" xfId="1507" xr:uid="{00000000-0005-0000-0000-0000290E0000}"/>
    <cellStyle name="Output 2 2 9 2 2" xfId="2933" xr:uid="{00000000-0005-0000-0000-00002A0E0000}"/>
    <cellStyle name="Output 2 2 9 2 3" xfId="4391" xr:uid="{00000000-0005-0000-0000-00002B0E0000}"/>
    <cellStyle name="Output 2 2 9 3" xfId="3110" xr:uid="{00000000-0005-0000-0000-00002C0E0000}"/>
    <cellStyle name="Output 2 2 9 4" xfId="4568" xr:uid="{00000000-0005-0000-0000-00002D0E0000}"/>
    <cellStyle name="Output 2 20" xfId="1155" xr:uid="{00000000-0005-0000-0000-00002E0E0000}"/>
    <cellStyle name="Output 2 21" xfId="5428" xr:uid="{9EBEA390-E96D-44EC-A81C-0076E367A6E6}"/>
    <cellStyle name="Output 2 3" xfId="74" xr:uid="{00000000-0005-0000-0000-00002F0E0000}"/>
    <cellStyle name="Output 2 3 2" xfId="98" xr:uid="{00000000-0005-0000-0000-0000300E0000}"/>
    <cellStyle name="Output 2 3 2 2" xfId="218" xr:uid="{00000000-0005-0000-0000-0000310E0000}"/>
    <cellStyle name="Output 2 3 2 2 2" xfId="356" xr:uid="{00000000-0005-0000-0000-0000320E0000}"/>
    <cellStyle name="Output 2 3 2 2 2 2" xfId="657" xr:uid="{00000000-0005-0000-0000-0000330E0000}"/>
    <cellStyle name="Output 2 3 2 2 3" xfId="519" xr:uid="{00000000-0005-0000-0000-0000340E0000}"/>
    <cellStyle name="Output 2 3 2 3" xfId="260" xr:uid="{00000000-0005-0000-0000-0000350E0000}"/>
    <cellStyle name="Output 2 3 2 3 2" xfId="561" xr:uid="{00000000-0005-0000-0000-0000360E0000}"/>
    <cellStyle name="Output 2 3 2 4" xfId="399" xr:uid="{00000000-0005-0000-0000-0000370E0000}"/>
    <cellStyle name="Output 2 3 3" xfId="101" xr:uid="{00000000-0005-0000-0000-0000380E0000}"/>
    <cellStyle name="Output 2 3 3 2" xfId="263" xr:uid="{00000000-0005-0000-0000-0000390E0000}"/>
    <cellStyle name="Output 2 3 3 2 2" xfId="564" xr:uid="{00000000-0005-0000-0000-00003A0E0000}"/>
    <cellStyle name="Output 2 3 3 3" xfId="402" xr:uid="{00000000-0005-0000-0000-00003B0E0000}"/>
    <cellStyle name="Output 2 3 4" xfId="146" xr:uid="{00000000-0005-0000-0000-00003C0E0000}"/>
    <cellStyle name="Output 2 3 4 2" xfId="308" xr:uid="{00000000-0005-0000-0000-00003D0E0000}"/>
    <cellStyle name="Output 2 3 4 2 2" xfId="609" xr:uid="{00000000-0005-0000-0000-00003E0E0000}"/>
    <cellStyle name="Output 2 3 4 3" xfId="447" xr:uid="{00000000-0005-0000-0000-00003F0E0000}"/>
    <cellStyle name="Output 2 3 5" xfId="170" xr:uid="{00000000-0005-0000-0000-0000400E0000}"/>
    <cellStyle name="Output 2 3 5 2" xfId="332" xr:uid="{00000000-0005-0000-0000-0000410E0000}"/>
    <cellStyle name="Output 2 3 5 2 2" xfId="633" xr:uid="{00000000-0005-0000-0000-0000420E0000}"/>
    <cellStyle name="Output 2 3 5 3" xfId="471" xr:uid="{00000000-0005-0000-0000-0000430E0000}"/>
    <cellStyle name="Output 2 3 6" xfId="194" xr:uid="{00000000-0005-0000-0000-0000440E0000}"/>
    <cellStyle name="Output 2 3 6 2" xfId="495" xr:uid="{00000000-0005-0000-0000-0000450E0000}"/>
    <cellStyle name="Output 2 3 7" xfId="236" xr:uid="{00000000-0005-0000-0000-0000460E0000}"/>
    <cellStyle name="Output 2 3 7 2" xfId="537" xr:uid="{00000000-0005-0000-0000-0000470E0000}"/>
    <cellStyle name="Output 2 3 8" xfId="375" xr:uid="{00000000-0005-0000-0000-0000480E0000}"/>
    <cellStyle name="Output 2 3 9" xfId="854" xr:uid="{00000000-0005-0000-0000-0000490E0000}"/>
    <cellStyle name="Output 2 4" xfId="78" xr:uid="{00000000-0005-0000-0000-00004A0E0000}"/>
    <cellStyle name="Output 2 4 2" xfId="198" xr:uid="{00000000-0005-0000-0000-00004B0E0000}"/>
    <cellStyle name="Output 2 4 2 2" xfId="342" xr:uid="{00000000-0005-0000-0000-00004C0E0000}"/>
    <cellStyle name="Output 2 4 2 2 2" xfId="643" xr:uid="{00000000-0005-0000-0000-00004D0E0000}"/>
    <cellStyle name="Output 2 4 2 3" xfId="499" xr:uid="{00000000-0005-0000-0000-00004E0E0000}"/>
    <cellStyle name="Output 2 4 3" xfId="240" xr:uid="{00000000-0005-0000-0000-00004F0E0000}"/>
    <cellStyle name="Output 2 4 3 2" xfId="541" xr:uid="{00000000-0005-0000-0000-0000500E0000}"/>
    <cellStyle name="Output 2 4 4" xfId="379" xr:uid="{00000000-0005-0000-0000-0000510E0000}"/>
    <cellStyle name="Output 2 4 5" xfId="1050" xr:uid="{00000000-0005-0000-0000-0000520E0000}"/>
    <cellStyle name="Output 2 5" xfId="110" xr:uid="{00000000-0005-0000-0000-0000530E0000}"/>
    <cellStyle name="Output 2 5 2" xfId="272" xr:uid="{00000000-0005-0000-0000-0000540E0000}"/>
    <cellStyle name="Output 2 5 2 2" xfId="573" xr:uid="{00000000-0005-0000-0000-0000550E0000}"/>
    <cellStyle name="Output 2 5 2 3" xfId="1565" xr:uid="{00000000-0005-0000-0000-0000560E0000}"/>
    <cellStyle name="Output 2 5 2 4" xfId="2997" xr:uid="{00000000-0005-0000-0000-0000570E0000}"/>
    <cellStyle name="Output 2 5 2 5" xfId="4455" xr:uid="{00000000-0005-0000-0000-0000580E0000}"/>
    <cellStyle name="Output 2 5 3" xfId="411" xr:uid="{00000000-0005-0000-0000-0000590E0000}"/>
    <cellStyle name="Output 2 5 3 2" xfId="1994" xr:uid="{00000000-0005-0000-0000-00005A0E0000}"/>
    <cellStyle name="Output 2 5 3 3" xfId="3455" xr:uid="{00000000-0005-0000-0000-00005B0E0000}"/>
    <cellStyle name="Output 2 5 3 4" xfId="4913" xr:uid="{00000000-0005-0000-0000-00005C0E0000}"/>
    <cellStyle name="Output 2 5 4" xfId="1199" xr:uid="{00000000-0005-0000-0000-00005D0E0000}"/>
    <cellStyle name="Output 2 5 5" xfId="2600" xr:uid="{00000000-0005-0000-0000-00005E0E0000}"/>
    <cellStyle name="Output 2 5 6" xfId="4058" xr:uid="{00000000-0005-0000-0000-00005F0E0000}"/>
    <cellStyle name="Output 2 5 7" xfId="5605" xr:uid="{ED7DC9A8-7DCE-4AF7-B6AF-CE844FA2BF90}"/>
    <cellStyle name="Output 2 6" xfId="135" xr:uid="{00000000-0005-0000-0000-0000600E0000}"/>
    <cellStyle name="Output 2 6 2" xfId="297" xr:uid="{00000000-0005-0000-0000-0000610E0000}"/>
    <cellStyle name="Output 2 6 2 2" xfId="598" xr:uid="{00000000-0005-0000-0000-0000620E0000}"/>
    <cellStyle name="Output 2 6 2 3" xfId="1542" xr:uid="{00000000-0005-0000-0000-0000630E0000}"/>
    <cellStyle name="Output 2 6 2 4" xfId="2968" xr:uid="{00000000-0005-0000-0000-0000640E0000}"/>
    <cellStyle name="Output 2 6 2 5" xfId="4426" xr:uid="{00000000-0005-0000-0000-0000650E0000}"/>
    <cellStyle name="Output 2 6 3" xfId="436" xr:uid="{00000000-0005-0000-0000-0000660E0000}"/>
    <cellStyle name="Output 2 6 3 2" xfId="1463" xr:uid="{00000000-0005-0000-0000-0000670E0000}"/>
    <cellStyle name="Output 2 6 3 3" xfId="2888" xr:uid="{00000000-0005-0000-0000-0000680E0000}"/>
    <cellStyle name="Output 2 6 3 4" xfId="4346" xr:uid="{00000000-0005-0000-0000-0000690E0000}"/>
    <cellStyle name="Output 2 6 4" xfId="1152" xr:uid="{00000000-0005-0000-0000-00006A0E0000}"/>
    <cellStyle name="Output 2 6 5" xfId="2542" xr:uid="{00000000-0005-0000-0000-00006B0E0000}"/>
    <cellStyle name="Output 2 6 6" xfId="4000" xr:uid="{00000000-0005-0000-0000-00006C0E0000}"/>
    <cellStyle name="Output 2 7" xfId="159" xr:uid="{00000000-0005-0000-0000-00006D0E0000}"/>
    <cellStyle name="Output 2 7 2" xfId="321" xr:uid="{00000000-0005-0000-0000-00006E0E0000}"/>
    <cellStyle name="Output 2 7 2 2" xfId="622" xr:uid="{00000000-0005-0000-0000-00006F0E0000}"/>
    <cellStyle name="Output 2 7 2 3" xfId="1476" xr:uid="{00000000-0005-0000-0000-0000700E0000}"/>
    <cellStyle name="Output 2 7 2 4" xfId="2903" xr:uid="{00000000-0005-0000-0000-0000710E0000}"/>
    <cellStyle name="Output 2 7 2 5" xfId="4361" xr:uid="{00000000-0005-0000-0000-0000720E0000}"/>
    <cellStyle name="Output 2 7 3" xfId="460" xr:uid="{00000000-0005-0000-0000-0000730E0000}"/>
    <cellStyle name="Output 2 7 3 2" xfId="1945" xr:uid="{00000000-0005-0000-0000-0000740E0000}"/>
    <cellStyle name="Output 2 7 3 3" xfId="3405" xr:uid="{00000000-0005-0000-0000-0000750E0000}"/>
    <cellStyle name="Output 2 7 3 4" xfId="4863" xr:uid="{00000000-0005-0000-0000-0000760E0000}"/>
    <cellStyle name="Output 2 7 4" xfId="1196" xr:uid="{00000000-0005-0000-0000-0000770E0000}"/>
    <cellStyle name="Output 2 7 5" xfId="2594" xr:uid="{00000000-0005-0000-0000-0000780E0000}"/>
    <cellStyle name="Output 2 7 6" xfId="4052" xr:uid="{00000000-0005-0000-0000-0000790E0000}"/>
    <cellStyle name="Output 2 8" xfId="183" xr:uid="{00000000-0005-0000-0000-00007A0E0000}"/>
    <cellStyle name="Output 2 8 2" xfId="484" xr:uid="{00000000-0005-0000-0000-00007B0E0000}"/>
    <cellStyle name="Output 2 8 2 2" xfId="1995" xr:uid="{00000000-0005-0000-0000-00007C0E0000}"/>
    <cellStyle name="Output 2 8 2 3" xfId="3456" xr:uid="{00000000-0005-0000-0000-00007D0E0000}"/>
    <cellStyle name="Output 2 8 2 4" xfId="4914" xr:uid="{00000000-0005-0000-0000-00007E0E0000}"/>
    <cellStyle name="Output 2 8 3" xfId="1156" xr:uid="{00000000-0005-0000-0000-00007F0E0000}"/>
    <cellStyle name="Output 2 8 4" xfId="2548" xr:uid="{00000000-0005-0000-0000-0000800E0000}"/>
    <cellStyle name="Output 2 8 5" xfId="4006" xr:uid="{00000000-0005-0000-0000-0000810E0000}"/>
    <cellStyle name="Output 2 9" xfId="225" xr:uid="{00000000-0005-0000-0000-0000820E0000}"/>
    <cellStyle name="Output 2 9 2" xfId="526" xr:uid="{00000000-0005-0000-0000-0000830E0000}"/>
    <cellStyle name="Output 2 9 2 2" xfId="2289" xr:uid="{00000000-0005-0000-0000-0000840E0000}"/>
    <cellStyle name="Output 2 9 2 3" xfId="3763" xr:uid="{00000000-0005-0000-0000-0000850E0000}"/>
    <cellStyle name="Output 2 9 2 4" xfId="5221" xr:uid="{00000000-0005-0000-0000-0000860E0000}"/>
    <cellStyle name="Output 2 9 3" xfId="1696" xr:uid="{00000000-0005-0000-0000-0000870E0000}"/>
    <cellStyle name="Output 2 9 4" xfId="3141" xr:uid="{00000000-0005-0000-0000-0000880E0000}"/>
    <cellStyle name="Output 2 9 5" xfId="4599" xr:uid="{00000000-0005-0000-0000-0000890E0000}"/>
    <cellStyle name="Output 20" xfId="2448" xr:uid="{00000000-0005-0000-0000-00008A0E0000}"/>
    <cellStyle name="Output 20 2" xfId="3922" xr:uid="{00000000-0005-0000-0000-00008B0E0000}"/>
    <cellStyle name="Output 20 3" xfId="5380" xr:uid="{00000000-0005-0000-0000-00008C0E0000}"/>
    <cellStyle name="Output 21" xfId="2492" xr:uid="{00000000-0005-0000-0000-00008D0E0000}"/>
    <cellStyle name="Output 22" xfId="3950" xr:uid="{00000000-0005-0000-0000-00008E0E0000}"/>
    <cellStyle name="Output 3" xfId="1051" xr:uid="{00000000-0005-0000-0000-00008F0E0000}"/>
    <cellStyle name="Output 3 10" xfId="1864" xr:uid="{00000000-0005-0000-0000-0000900E0000}"/>
    <cellStyle name="Output 3 10 2" xfId="1837" xr:uid="{00000000-0005-0000-0000-0000910E0000}"/>
    <cellStyle name="Output 3 10 2 2" xfId="3290" xr:uid="{00000000-0005-0000-0000-0000920E0000}"/>
    <cellStyle name="Output 3 10 2 3" xfId="4748" xr:uid="{00000000-0005-0000-0000-0000930E0000}"/>
    <cellStyle name="Output 3 10 3" xfId="3321" xr:uid="{00000000-0005-0000-0000-0000940E0000}"/>
    <cellStyle name="Output 3 10 4" xfId="4779" xr:uid="{00000000-0005-0000-0000-0000950E0000}"/>
    <cellStyle name="Output 3 11" xfId="1494" xr:uid="{00000000-0005-0000-0000-0000960E0000}"/>
    <cellStyle name="Output 3 11 2" xfId="1710" xr:uid="{00000000-0005-0000-0000-0000970E0000}"/>
    <cellStyle name="Output 3 11 2 2" xfId="3155" xr:uid="{00000000-0005-0000-0000-0000980E0000}"/>
    <cellStyle name="Output 3 11 2 3" xfId="4613" xr:uid="{00000000-0005-0000-0000-0000990E0000}"/>
    <cellStyle name="Output 3 11 3" xfId="2921" xr:uid="{00000000-0005-0000-0000-00009A0E0000}"/>
    <cellStyle name="Output 3 11 4" xfId="4379" xr:uid="{00000000-0005-0000-0000-00009B0E0000}"/>
    <cellStyle name="Output 3 12" xfId="1939" xr:uid="{00000000-0005-0000-0000-00009C0E0000}"/>
    <cellStyle name="Output 3 12 2" xfId="3399" xr:uid="{00000000-0005-0000-0000-00009D0E0000}"/>
    <cellStyle name="Output 3 12 3" xfId="4857" xr:uid="{00000000-0005-0000-0000-00009E0E0000}"/>
    <cellStyle name="Output 3 13" xfId="2152" xr:uid="{00000000-0005-0000-0000-00009F0E0000}"/>
    <cellStyle name="Output 3 13 2" xfId="3618" xr:uid="{00000000-0005-0000-0000-0000A00E0000}"/>
    <cellStyle name="Output 3 13 3" xfId="5076" xr:uid="{00000000-0005-0000-0000-0000A10E0000}"/>
    <cellStyle name="Output 3 14" xfId="2442" xr:uid="{00000000-0005-0000-0000-0000A20E0000}"/>
    <cellStyle name="Output 3 14 2" xfId="3916" xr:uid="{00000000-0005-0000-0000-0000A30E0000}"/>
    <cellStyle name="Output 3 14 3" xfId="5374" xr:uid="{00000000-0005-0000-0000-0000A40E0000}"/>
    <cellStyle name="Output 3 15" xfId="2480" xr:uid="{00000000-0005-0000-0000-0000A50E0000}"/>
    <cellStyle name="Output 3 16" xfId="1384" xr:uid="{00000000-0005-0000-0000-0000A60E0000}"/>
    <cellStyle name="Output 3 17" xfId="5430" xr:uid="{20DCC6C2-4F5E-4FAF-B54B-150686E5E91D}"/>
    <cellStyle name="Output 3 2" xfId="1200" xr:uid="{00000000-0005-0000-0000-0000A70E0000}"/>
    <cellStyle name="Output 3 2 2" xfId="1566" xr:uid="{00000000-0005-0000-0000-0000A80E0000}"/>
    <cellStyle name="Output 3 2 2 2" xfId="2999" xr:uid="{00000000-0005-0000-0000-0000A90E0000}"/>
    <cellStyle name="Output 3 2 2 3" xfId="4457" xr:uid="{00000000-0005-0000-0000-0000AA0E0000}"/>
    <cellStyle name="Output 3 2 3" xfId="2103" xr:uid="{00000000-0005-0000-0000-0000AB0E0000}"/>
    <cellStyle name="Output 3 2 3 2" xfId="3569" xr:uid="{00000000-0005-0000-0000-0000AC0E0000}"/>
    <cellStyle name="Output 3 2 3 3" xfId="5027" xr:uid="{00000000-0005-0000-0000-0000AD0E0000}"/>
    <cellStyle name="Output 3 2 4" xfId="2602" xr:uid="{00000000-0005-0000-0000-0000AE0E0000}"/>
    <cellStyle name="Output 3 2 5" xfId="4060" xr:uid="{00000000-0005-0000-0000-0000AF0E0000}"/>
    <cellStyle name="Output 3 2 6" xfId="5611" xr:uid="{BD2CE914-1CD9-4F8F-8280-7C382261A321}"/>
    <cellStyle name="Output 3 3" xfId="1150" xr:uid="{00000000-0005-0000-0000-0000B00E0000}"/>
    <cellStyle name="Output 3 3 2" xfId="1540" xr:uid="{00000000-0005-0000-0000-0000B10E0000}"/>
    <cellStyle name="Output 3 3 2 2" xfId="2966" xr:uid="{00000000-0005-0000-0000-0000B20E0000}"/>
    <cellStyle name="Output 3 3 2 3" xfId="4424" xr:uid="{00000000-0005-0000-0000-0000B30E0000}"/>
    <cellStyle name="Output 3 3 3" xfId="1875" xr:uid="{00000000-0005-0000-0000-0000B40E0000}"/>
    <cellStyle name="Output 3 3 3 2" xfId="3333" xr:uid="{00000000-0005-0000-0000-0000B50E0000}"/>
    <cellStyle name="Output 3 3 3 3" xfId="4791" xr:uid="{00000000-0005-0000-0000-0000B60E0000}"/>
    <cellStyle name="Output 3 3 4" xfId="2540" xr:uid="{00000000-0005-0000-0000-0000B70E0000}"/>
    <cellStyle name="Output 3 3 5" xfId="3998" xr:uid="{00000000-0005-0000-0000-0000B80E0000}"/>
    <cellStyle name="Output 3 4" xfId="1197" xr:uid="{00000000-0005-0000-0000-0000B90E0000}"/>
    <cellStyle name="Output 3 4 2" xfId="1478" xr:uid="{00000000-0005-0000-0000-0000BA0E0000}"/>
    <cellStyle name="Output 3 4 2 2" xfId="2905" xr:uid="{00000000-0005-0000-0000-0000BB0E0000}"/>
    <cellStyle name="Output 3 4 2 3" xfId="4363" xr:uid="{00000000-0005-0000-0000-0000BC0E0000}"/>
    <cellStyle name="Output 3 4 3" xfId="1845" xr:uid="{00000000-0005-0000-0000-0000BD0E0000}"/>
    <cellStyle name="Output 3 4 3 2" xfId="3300" xr:uid="{00000000-0005-0000-0000-0000BE0E0000}"/>
    <cellStyle name="Output 3 4 3 3" xfId="4758" xr:uid="{00000000-0005-0000-0000-0000BF0E0000}"/>
    <cellStyle name="Output 3 4 4" xfId="2596" xr:uid="{00000000-0005-0000-0000-0000C00E0000}"/>
    <cellStyle name="Output 3 4 5" xfId="4054" xr:uid="{00000000-0005-0000-0000-0000C10E0000}"/>
    <cellStyle name="Output 3 5" xfId="1154" xr:uid="{00000000-0005-0000-0000-0000C20E0000}"/>
    <cellStyle name="Output 3 5 2" xfId="2237" xr:uid="{00000000-0005-0000-0000-0000C30E0000}"/>
    <cellStyle name="Output 3 5 2 2" xfId="3710" xr:uid="{00000000-0005-0000-0000-0000C40E0000}"/>
    <cellStyle name="Output 3 5 2 3" xfId="5168" xr:uid="{00000000-0005-0000-0000-0000C50E0000}"/>
    <cellStyle name="Output 3 5 3" xfId="2546" xr:uid="{00000000-0005-0000-0000-0000C60E0000}"/>
    <cellStyle name="Output 3 5 4" xfId="4004" xr:uid="{00000000-0005-0000-0000-0000C70E0000}"/>
    <cellStyle name="Output 3 6" xfId="1445" xr:uid="{00000000-0005-0000-0000-0000C80E0000}"/>
    <cellStyle name="Output 3 6 2" xfId="2200" xr:uid="{00000000-0005-0000-0000-0000C90E0000}"/>
    <cellStyle name="Output 3 6 2 2" xfId="3669" xr:uid="{00000000-0005-0000-0000-0000CA0E0000}"/>
    <cellStyle name="Output 3 6 2 3" xfId="5127" xr:uid="{00000000-0005-0000-0000-0000CB0E0000}"/>
    <cellStyle name="Output 3 6 3" xfId="2865" xr:uid="{00000000-0005-0000-0000-0000CC0E0000}"/>
    <cellStyle name="Output 3 6 4" xfId="4323" xr:uid="{00000000-0005-0000-0000-0000CD0E0000}"/>
    <cellStyle name="Output 3 7" xfId="1722" xr:uid="{00000000-0005-0000-0000-0000CE0E0000}"/>
    <cellStyle name="Output 3 7 2" xfId="2241" xr:uid="{00000000-0005-0000-0000-0000CF0E0000}"/>
    <cellStyle name="Output 3 7 2 2" xfId="3714" xr:uid="{00000000-0005-0000-0000-0000D00E0000}"/>
    <cellStyle name="Output 3 7 2 3" xfId="5172" xr:uid="{00000000-0005-0000-0000-0000D10E0000}"/>
    <cellStyle name="Output 3 7 3" xfId="3167" xr:uid="{00000000-0005-0000-0000-0000D20E0000}"/>
    <cellStyle name="Output 3 7 4" xfId="4625" xr:uid="{00000000-0005-0000-0000-0000D30E0000}"/>
    <cellStyle name="Output 3 8" xfId="1395" xr:uid="{00000000-0005-0000-0000-0000D40E0000}"/>
    <cellStyle name="Output 3 8 2" xfId="2204" xr:uid="{00000000-0005-0000-0000-0000D50E0000}"/>
    <cellStyle name="Output 3 8 2 2" xfId="3673" xr:uid="{00000000-0005-0000-0000-0000D60E0000}"/>
    <cellStyle name="Output 3 8 2 3" xfId="5131" xr:uid="{00000000-0005-0000-0000-0000D70E0000}"/>
    <cellStyle name="Output 3 8 3" xfId="2810" xr:uid="{00000000-0005-0000-0000-0000D80E0000}"/>
    <cellStyle name="Output 3 8 4" xfId="4268" xr:uid="{00000000-0005-0000-0000-0000D90E0000}"/>
    <cellStyle name="Output 3 9" xfId="1461" xr:uid="{00000000-0005-0000-0000-0000DA0E0000}"/>
    <cellStyle name="Output 3 9 2" xfId="1713" xr:uid="{00000000-0005-0000-0000-0000DB0E0000}"/>
    <cellStyle name="Output 3 9 2 2" xfId="3158" xr:uid="{00000000-0005-0000-0000-0000DC0E0000}"/>
    <cellStyle name="Output 3 9 2 3" xfId="4616" xr:uid="{00000000-0005-0000-0000-0000DD0E0000}"/>
    <cellStyle name="Output 3 9 3" xfId="2886" xr:uid="{00000000-0005-0000-0000-0000DE0E0000}"/>
    <cellStyle name="Output 3 9 4" xfId="4344" xr:uid="{00000000-0005-0000-0000-0000DF0E0000}"/>
    <cellStyle name="Output 4" xfId="1090" xr:uid="{00000000-0005-0000-0000-0000E00E0000}"/>
    <cellStyle name="Output 4 10" xfId="2175" xr:uid="{00000000-0005-0000-0000-0000E10E0000}"/>
    <cellStyle name="Output 4 10 2" xfId="2339" xr:uid="{00000000-0005-0000-0000-0000E20E0000}"/>
    <cellStyle name="Output 4 10 2 2" xfId="3813" xr:uid="{00000000-0005-0000-0000-0000E30E0000}"/>
    <cellStyle name="Output 4 10 2 3" xfId="5271" xr:uid="{00000000-0005-0000-0000-0000E40E0000}"/>
    <cellStyle name="Output 4 10 3" xfId="3643" xr:uid="{00000000-0005-0000-0000-0000E50E0000}"/>
    <cellStyle name="Output 4 10 4" xfId="5101" xr:uid="{00000000-0005-0000-0000-0000E60E0000}"/>
    <cellStyle name="Output 4 11" xfId="2259" xr:uid="{00000000-0005-0000-0000-0000E70E0000}"/>
    <cellStyle name="Output 4 11 2" xfId="2368" xr:uid="{00000000-0005-0000-0000-0000E80E0000}"/>
    <cellStyle name="Output 4 11 2 2" xfId="3842" xr:uid="{00000000-0005-0000-0000-0000E90E0000}"/>
    <cellStyle name="Output 4 11 2 3" xfId="5300" xr:uid="{00000000-0005-0000-0000-0000EA0E0000}"/>
    <cellStyle name="Output 4 11 3" xfId="3733" xr:uid="{00000000-0005-0000-0000-0000EB0E0000}"/>
    <cellStyle name="Output 4 11 4" xfId="5191" xr:uid="{00000000-0005-0000-0000-0000EC0E0000}"/>
    <cellStyle name="Output 4 12" xfId="2317" xr:uid="{00000000-0005-0000-0000-0000ED0E0000}"/>
    <cellStyle name="Output 4 12 2" xfId="3791" xr:uid="{00000000-0005-0000-0000-0000EE0E0000}"/>
    <cellStyle name="Output 4 12 3" xfId="5249" xr:uid="{00000000-0005-0000-0000-0000EF0E0000}"/>
    <cellStyle name="Output 4 13" xfId="2398" xr:uid="{00000000-0005-0000-0000-0000F00E0000}"/>
    <cellStyle name="Output 4 13 2" xfId="3872" xr:uid="{00000000-0005-0000-0000-0000F10E0000}"/>
    <cellStyle name="Output 4 13 3" xfId="5330" xr:uid="{00000000-0005-0000-0000-0000F20E0000}"/>
    <cellStyle name="Output 4 14" xfId="2453" xr:uid="{00000000-0005-0000-0000-0000F30E0000}"/>
    <cellStyle name="Output 4 14 2" xfId="3927" xr:uid="{00000000-0005-0000-0000-0000F40E0000}"/>
    <cellStyle name="Output 4 14 3" xfId="5385" xr:uid="{00000000-0005-0000-0000-0000F50E0000}"/>
    <cellStyle name="Output 4 15" xfId="2497" xr:uid="{00000000-0005-0000-0000-0000F60E0000}"/>
    <cellStyle name="Output 4 16" xfId="3955" xr:uid="{00000000-0005-0000-0000-0000F70E0000}"/>
    <cellStyle name="Output 4 17" xfId="5455" xr:uid="{143DB77D-67AD-47F7-9248-1CB4C9EB7469}"/>
    <cellStyle name="Output 4 2" xfId="1222" xr:uid="{00000000-0005-0000-0000-0000F80E0000}"/>
    <cellStyle name="Output 4 2 2" xfId="1582" xr:uid="{00000000-0005-0000-0000-0000F90E0000}"/>
    <cellStyle name="Output 4 2 2 2" xfId="3016" xr:uid="{00000000-0005-0000-0000-0000FA0E0000}"/>
    <cellStyle name="Output 4 2 2 3" xfId="4474" xr:uid="{00000000-0005-0000-0000-0000FB0E0000}"/>
    <cellStyle name="Output 4 2 3" xfId="2197" xr:uid="{00000000-0005-0000-0000-0000FC0E0000}"/>
    <cellStyle name="Output 4 2 3 2" xfId="3665" xr:uid="{00000000-0005-0000-0000-0000FD0E0000}"/>
    <cellStyle name="Output 4 2 3 3" xfId="5123" xr:uid="{00000000-0005-0000-0000-0000FE0E0000}"/>
    <cellStyle name="Output 4 2 4" xfId="2626" xr:uid="{00000000-0005-0000-0000-0000FF0E0000}"/>
    <cellStyle name="Output 4 2 5" xfId="4084" xr:uid="{00000000-0005-0000-0000-0000000F0000}"/>
    <cellStyle name="Output 4 2 6" xfId="5617" xr:uid="{111F4FDE-BBE9-4F6B-B6BC-2205F2724D40}"/>
    <cellStyle name="Output 4 3" xfId="1252" xr:uid="{00000000-0005-0000-0000-0000010F0000}"/>
    <cellStyle name="Output 4 3 2" xfId="1610" xr:uid="{00000000-0005-0000-0000-0000020F0000}"/>
    <cellStyle name="Output 4 3 2 2" xfId="3044" xr:uid="{00000000-0005-0000-0000-0000030F0000}"/>
    <cellStyle name="Output 4 3 2 3" xfId="4502" xr:uid="{00000000-0005-0000-0000-0000040F0000}"/>
    <cellStyle name="Output 4 3 3" xfId="1660" xr:uid="{00000000-0005-0000-0000-0000050F0000}"/>
    <cellStyle name="Output 4 3 3 2" xfId="3097" xr:uid="{00000000-0005-0000-0000-0000060F0000}"/>
    <cellStyle name="Output 4 3 3 3" xfId="4555" xr:uid="{00000000-0005-0000-0000-0000070F0000}"/>
    <cellStyle name="Output 4 3 4" xfId="2658" xr:uid="{00000000-0005-0000-0000-0000080F0000}"/>
    <cellStyle name="Output 4 3 5" xfId="4116" xr:uid="{00000000-0005-0000-0000-0000090F0000}"/>
    <cellStyle name="Output 4 4" xfId="1282" xr:uid="{00000000-0005-0000-0000-00000A0F0000}"/>
    <cellStyle name="Output 4 4 2" xfId="1774" xr:uid="{00000000-0005-0000-0000-00000B0F0000}"/>
    <cellStyle name="Output 4 4 2 2" xfId="3222" xr:uid="{00000000-0005-0000-0000-00000C0F0000}"/>
    <cellStyle name="Output 4 4 2 3" xfId="4680" xr:uid="{00000000-0005-0000-0000-00000D0F0000}"/>
    <cellStyle name="Output 4 4 3" xfId="2149" xr:uid="{00000000-0005-0000-0000-00000E0F0000}"/>
    <cellStyle name="Output 4 4 3 2" xfId="3615" xr:uid="{00000000-0005-0000-0000-00000F0F0000}"/>
    <cellStyle name="Output 4 4 3 3" xfId="5073" xr:uid="{00000000-0005-0000-0000-0000100F0000}"/>
    <cellStyle name="Output 4 4 4" xfId="2689" xr:uid="{00000000-0005-0000-0000-0000110F0000}"/>
    <cellStyle name="Output 4 4 5" xfId="4147" xr:uid="{00000000-0005-0000-0000-0000120F0000}"/>
    <cellStyle name="Output 4 5" xfId="1310" xr:uid="{00000000-0005-0000-0000-0000130F0000}"/>
    <cellStyle name="Output 4 5 2" xfId="1836" xr:uid="{00000000-0005-0000-0000-0000140F0000}"/>
    <cellStyle name="Output 4 5 2 2" xfId="3289" xr:uid="{00000000-0005-0000-0000-0000150F0000}"/>
    <cellStyle name="Output 4 5 2 3" xfId="4747" xr:uid="{00000000-0005-0000-0000-0000160F0000}"/>
    <cellStyle name="Output 4 5 3" xfId="2717" xr:uid="{00000000-0005-0000-0000-0000170F0000}"/>
    <cellStyle name="Output 4 5 4" xfId="4175" xr:uid="{00000000-0005-0000-0000-0000180F0000}"/>
    <cellStyle name="Output 4 6" xfId="1882" xr:uid="{00000000-0005-0000-0000-0000190F0000}"/>
    <cellStyle name="Output 4 6 2" xfId="1767" xr:uid="{00000000-0005-0000-0000-00001A0F0000}"/>
    <cellStyle name="Output 4 6 2 2" xfId="3215" xr:uid="{00000000-0005-0000-0000-00001B0F0000}"/>
    <cellStyle name="Output 4 6 2 3" xfId="4673" xr:uid="{00000000-0005-0000-0000-00001C0F0000}"/>
    <cellStyle name="Output 4 6 3" xfId="3340" xr:uid="{00000000-0005-0000-0000-00001D0F0000}"/>
    <cellStyle name="Output 4 6 4" xfId="4798" xr:uid="{00000000-0005-0000-0000-00001E0F0000}"/>
    <cellStyle name="Output 4 7" xfId="1963" xr:uid="{00000000-0005-0000-0000-00001F0F0000}"/>
    <cellStyle name="Output 4 7 2" xfId="1730" xr:uid="{00000000-0005-0000-0000-0000200F0000}"/>
    <cellStyle name="Output 4 7 2 2" xfId="3176" xr:uid="{00000000-0005-0000-0000-0000210F0000}"/>
    <cellStyle name="Output 4 7 2 3" xfId="4634" xr:uid="{00000000-0005-0000-0000-0000220F0000}"/>
    <cellStyle name="Output 4 7 3" xfId="3423" xr:uid="{00000000-0005-0000-0000-0000230F0000}"/>
    <cellStyle name="Output 4 7 4" xfId="4881" xr:uid="{00000000-0005-0000-0000-0000240F0000}"/>
    <cellStyle name="Output 4 8" xfId="2039" xr:uid="{00000000-0005-0000-0000-0000250F0000}"/>
    <cellStyle name="Output 4 8 2" xfId="2102" xr:uid="{00000000-0005-0000-0000-0000260F0000}"/>
    <cellStyle name="Output 4 8 2 2" xfId="3568" xr:uid="{00000000-0005-0000-0000-0000270F0000}"/>
    <cellStyle name="Output 4 8 2 3" xfId="5026" xr:uid="{00000000-0005-0000-0000-0000280F0000}"/>
    <cellStyle name="Output 4 8 3" xfId="3502" xr:uid="{00000000-0005-0000-0000-0000290F0000}"/>
    <cellStyle name="Output 4 8 4" xfId="4960" xr:uid="{00000000-0005-0000-0000-00002A0F0000}"/>
    <cellStyle name="Output 4 9" xfId="2112" xr:uid="{00000000-0005-0000-0000-00002B0F0000}"/>
    <cellStyle name="Output 4 9 2" xfId="1524" xr:uid="{00000000-0005-0000-0000-00002C0F0000}"/>
    <cellStyle name="Output 4 9 2 2" xfId="2950" xr:uid="{00000000-0005-0000-0000-00002D0F0000}"/>
    <cellStyle name="Output 4 9 2 3" xfId="4408" xr:uid="{00000000-0005-0000-0000-00002E0F0000}"/>
    <cellStyle name="Output 4 9 3" xfId="3578" xr:uid="{00000000-0005-0000-0000-00002F0F0000}"/>
    <cellStyle name="Output 4 9 4" xfId="5036" xr:uid="{00000000-0005-0000-0000-0000300F0000}"/>
    <cellStyle name="Output 5" xfId="1099" xr:uid="{00000000-0005-0000-0000-0000310F0000}"/>
    <cellStyle name="Output 5 10" xfId="2181" xr:uid="{00000000-0005-0000-0000-0000320F0000}"/>
    <cellStyle name="Output 5 10 2" xfId="2345" xr:uid="{00000000-0005-0000-0000-0000330F0000}"/>
    <cellStyle name="Output 5 10 2 2" xfId="3819" xr:uid="{00000000-0005-0000-0000-0000340F0000}"/>
    <cellStyle name="Output 5 10 2 3" xfId="5277" xr:uid="{00000000-0005-0000-0000-0000350F0000}"/>
    <cellStyle name="Output 5 10 3" xfId="3649" xr:uid="{00000000-0005-0000-0000-0000360F0000}"/>
    <cellStyle name="Output 5 10 4" xfId="5107" xr:uid="{00000000-0005-0000-0000-0000370F0000}"/>
    <cellStyle name="Output 5 11" xfId="2265" xr:uid="{00000000-0005-0000-0000-0000380F0000}"/>
    <cellStyle name="Output 5 11 2" xfId="2374" xr:uid="{00000000-0005-0000-0000-0000390F0000}"/>
    <cellStyle name="Output 5 11 2 2" xfId="3848" xr:uid="{00000000-0005-0000-0000-00003A0F0000}"/>
    <cellStyle name="Output 5 11 2 3" xfId="5306" xr:uid="{00000000-0005-0000-0000-00003B0F0000}"/>
    <cellStyle name="Output 5 11 3" xfId="3739" xr:uid="{00000000-0005-0000-0000-00003C0F0000}"/>
    <cellStyle name="Output 5 11 4" xfId="5197" xr:uid="{00000000-0005-0000-0000-00003D0F0000}"/>
    <cellStyle name="Output 5 12" xfId="2323" xr:uid="{00000000-0005-0000-0000-00003E0F0000}"/>
    <cellStyle name="Output 5 12 2" xfId="3797" xr:uid="{00000000-0005-0000-0000-00003F0F0000}"/>
    <cellStyle name="Output 5 12 3" xfId="5255" xr:uid="{00000000-0005-0000-0000-0000400F0000}"/>
    <cellStyle name="Output 5 13" xfId="2404" xr:uid="{00000000-0005-0000-0000-0000410F0000}"/>
    <cellStyle name="Output 5 13 2" xfId="3878" xr:uid="{00000000-0005-0000-0000-0000420F0000}"/>
    <cellStyle name="Output 5 13 3" xfId="5336" xr:uid="{00000000-0005-0000-0000-0000430F0000}"/>
    <cellStyle name="Output 5 14" xfId="2459" xr:uid="{00000000-0005-0000-0000-0000440F0000}"/>
    <cellStyle name="Output 5 14 2" xfId="3933" xr:uid="{00000000-0005-0000-0000-0000450F0000}"/>
    <cellStyle name="Output 5 14 3" xfId="5391" xr:uid="{00000000-0005-0000-0000-0000460F0000}"/>
    <cellStyle name="Output 5 15" xfId="2503" xr:uid="{00000000-0005-0000-0000-0000470F0000}"/>
    <cellStyle name="Output 5 16" xfId="3961" xr:uid="{00000000-0005-0000-0000-0000480F0000}"/>
    <cellStyle name="Output 5 17" xfId="5462" xr:uid="{F5D1555A-8938-4CA1-A7BD-B79C0D2DA74B}"/>
    <cellStyle name="Output 5 2" xfId="1228" xr:uid="{00000000-0005-0000-0000-0000490F0000}"/>
    <cellStyle name="Output 5 2 2" xfId="1588" xr:uid="{00000000-0005-0000-0000-00004A0F0000}"/>
    <cellStyle name="Output 5 2 2 2" xfId="3022" xr:uid="{00000000-0005-0000-0000-00004B0F0000}"/>
    <cellStyle name="Output 5 2 2 3" xfId="4480" xr:uid="{00000000-0005-0000-0000-00004C0F0000}"/>
    <cellStyle name="Output 5 2 3" xfId="1949" xr:uid="{00000000-0005-0000-0000-00004D0F0000}"/>
    <cellStyle name="Output 5 2 3 2" xfId="3409" xr:uid="{00000000-0005-0000-0000-00004E0F0000}"/>
    <cellStyle name="Output 5 2 3 3" xfId="4867" xr:uid="{00000000-0005-0000-0000-00004F0F0000}"/>
    <cellStyle name="Output 5 2 4" xfId="2632" xr:uid="{00000000-0005-0000-0000-0000500F0000}"/>
    <cellStyle name="Output 5 2 5" xfId="4090" xr:uid="{00000000-0005-0000-0000-0000510F0000}"/>
    <cellStyle name="Output 5 2 6" xfId="5669" xr:uid="{8FA967BD-AD9D-407F-9CA3-671F01608A12}"/>
    <cellStyle name="Output 5 3" xfId="1258" xr:uid="{00000000-0005-0000-0000-0000520F0000}"/>
    <cellStyle name="Output 5 3 2" xfId="1616" xr:uid="{00000000-0005-0000-0000-0000530F0000}"/>
    <cellStyle name="Output 5 3 2 2" xfId="3050" xr:uid="{00000000-0005-0000-0000-0000540F0000}"/>
    <cellStyle name="Output 5 3 2 3" xfId="4508" xr:uid="{00000000-0005-0000-0000-0000550F0000}"/>
    <cellStyle name="Output 5 3 3" xfId="2295" xr:uid="{00000000-0005-0000-0000-0000560F0000}"/>
    <cellStyle name="Output 5 3 3 2" xfId="3769" xr:uid="{00000000-0005-0000-0000-0000570F0000}"/>
    <cellStyle name="Output 5 3 3 3" xfId="5227" xr:uid="{00000000-0005-0000-0000-0000580F0000}"/>
    <cellStyle name="Output 5 3 4" xfId="2664" xr:uid="{00000000-0005-0000-0000-0000590F0000}"/>
    <cellStyle name="Output 5 3 5" xfId="4122" xr:uid="{00000000-0005-0000-0000-00005A0F0000}"/>
    <cellStyle name="Output 5 4" xfId="1288" xr:uid="{00000000-0005-0000-0000-00005B0F0000}"/>
    <cellStyle name="Output 5 4 2" xfId="1780" xr:uid="{00000000-0005-0000-0000-00005C0F0000}"/>
    <cellStyle name="Output 5 4 2 2" xfId="3228" xr:uid="{00000000-0005-0000-0000-00005D0F0000}"/>
    <cellStyle name="Output 5 4 2 3" xfId="4686" xr:uid="{00000000-0005-0000-0000-00005E0F0000}"/>
    <cellStyle name="Output 5 4 3" xfId="1927" xr:uid="{00000000-0005-0000-0000-00005F0F0000}"/>
    <cellStyle name="Output 5 4 3 2" xfId="3387" xr:uid="{00000000-0005-0000-0000-0000600F0000}"/>
    <cellStyle name="Output 5 4 3 3" xfId="4845" xr:uid="{00000000-0005-0000-0000-0000610F0000}"/>
    <cellStyle name="Output 5 4 4" xfId="2695" xr:uid="{00000000-0005-0000-0000-0000620F0000}"/>
    <cellStyle name="Output 5 4 5" xfId="4153" xr:uid="{00000000-0005-0000-0000-0000630F0000}"/>
    <cellStyle name="Output 5 5" xfId="1316" xr:uid="{00000000-0005-0000-0000-0000640F0000}"/>
    <cellStyle name="Output 5 5 2" xfId="2004" xr:uid="{00000000-0005-0000-0000-0000650F0000}"/>
    <cellStyle name="Output 5 5 2 2" xfId="3466" xr:uid="{00000000-0005-0000-0000-0000660F0000}"/>
    <cellStyle name="Output 5 5 2 3" xfId="4924" xr:uid="{00000000-0005-0000-0000-0000670F0000}"/>
    <cellStyle name="Output 5 5 3" xfId="2723" xr:uid="{00000000-0005-0000-0000-0000680F0000}"/>
    <cellStyle name="Output 5 5 4" xfId="4181" xr:uid="{00000000-0005-0000-0000-0000690F0000}"/>
    <cellStyle name="Output 5 6" xfId="1888" xr:uid="{00000000-0005-0000-0000-00006A0F0000}"/>
    <cellStyle name="Output 5 6 2" xfId="1723" xr:uid="{00000000-0005-0000-0000-00006B0F0000}"/>
    <cellStyle name="Output 5 6 2 2" xfId="3168" xr:uid="{00000000-0005-0000-0000-00006C0F0000}"/>
    <cellStyle name="Output 5 6 2 3" xfId="4626" xr:uid="{00000000-0005-0000-0000-00006D0F0000}"/>
    <cellStyle name="Output 5 6 3" xfId="3346" xr:uid="{00000000-0005-0000-0000-00006E0F0000}"/>
    <cellStyle name="Output 5 6 4" xfId="4804" xr:uid="{00000000-0005-0000-0000-00006F0F0000}"/>
    <cellStyle name="Output 5 7" xfId="1969" xr:uid="{00000000-0005-0000-0000-0000700F0000}"/>
    <cellStyle name="Output 5 7 2" xfId="1371" xr:uid="{00000000-0005-0000-0000-0000710F0000}"/>
    <cellStyle name="Output 5 7 2 2" xfId="2780" xr:uid="{00000000-0005-0000-0000-0000720F0000}"/>
    <cellStyle name="Output 5 7 2 3" xfId="4238" xr:uid="{00000000-0005-0000-0000-0000730F0000}"/>
    <cellStyle name="Output 5 7 3" xfId="3429" xr:uid="{00000000-0005-0000-0000-0000740F0000}"/>
    <cellStyle name="Output 5 7 4" xfId="4887" xr:uid="{00000000-0005-0000-0000-0000750F0000}"/>
    <cellStyle name="Output 5 8" xfId="2045" xr:uid="{00000000-0005-0000-0000-0000760F0000}"/>
    <cellStyle name="Output 5 8 2" xfId="1850" xr:uid="{00000000-0005-0000-0000-0000770F0000}"/>
    <cellStyle name="Output 5 8 2 2" xfId="3305" xr:uid="{00000000-0005-0000-0000-0000780F0000}"/>
    <cellStyle name="Output 5 8 2 3" xfId="4763" xr:uid="{00000000-0005-0000-0000-0000790F0000}"/>
    <cellStyle name="Output 5 8 3" xfId="3508" xr:uid="{00000000-0005-0000-0000-00007A0F0000}"/>
    <cellStyle name="Output 5 8 4" xfId="4966" xr:uid="{00000000-0005-0000-0000-00007B0F0000}"/>
    <cellStyle name="Output 5 9" xfId="2118" xr:uid="{00000000-0005-0000-0000-00007C0F0000}"/>
    <cellStyle name="Output 5 9 2" xfId="1717" xr:uid="{00000000-0005-0000-0000-00007D0F0000}"/>
    <cellStyle name="Output 5 9 2 2" xfId="3162" xr:uid="{00000000-0005-0000-0000-00007E0F0000}"/>
    <cellStyle name="Output 5 9 2 3" xfId="4620" xr:uid="{00000000-0005-0000-0000-00007F0F0000}"/>
    <cellStyle name="Output 5 9 3" xfId="3584" xr:uid="{00000000-0005-0000-0000-0000800F0000}"/>
    <cellStyle name="Output 5 9 4" xfId="5042" xr:uid="{00000000-0005-0000-0000-0000810F0000}"/>
    <cellStyle name="Output 6" xfId="1103" xr:uid="{00000000-0005-0000-0000-0000820F0000}"/>
    <cellStyle name="Output 6 10" xfId="2184" xr:uid="{00000000-0005-0000-0000-0000830F0000}"/>
    <cellStyle name="Output 6 10 2" xfId="2348" xr:uid="{00000000-0005-0000-0000-0000840F0000}"/>
    <cellStyle name="Output 6 10 2 2" xfId="3822" xr:uid="{00000000-0005-0000-0000-0000850F0000}"/>
    <cellStyle name="Output 6 10 2 3" xfId="5280" xr:uid="{00000000-0005-0000-0000-0000860F0000}"/>
    <cellStyle name="Output 6 10 3" xfId="3652" xr:uid="{00000000-0005-0000-0000-0000870F0000}"/>
    <cellStyle name="Output 6 10 4" xfId="5110" xr:uid="{00000000-0005-0000-0000-0000880F0000}"/>
    <cellStyle name="Output 6 11" xfId="2268" xr:uid="{00000000-0005-0000-0000-0000890F0000}"/>
    <cellStyle name="Output 6 11 2" xfId="2377" xr:uid="{00000000-0005-0000-0000-00008A0F0000}"/>
    <cellStyle name="Output 6 11 2 2" xfId="3851" xr:uid="{00000000-0005-0000-0000-00008B0F0000}"/>
    <cellStyle name="Output 6 11 2 3" xfId="5309" xr:uid="{00000000-0005-0000-0000-00008C0F0000}"/>
    <cellStyle name="Output 6 11 3" xfId="3742" xr:uid="{00000000-0005-0000-0000-00008D0F0000}"/>
    <cellStyle name="Output 6 11 4" xfId="5200" xr:uid="{00000000-0005-0000-0000-00008E0F0000}"/>
    <cellStyle name="Output 6 12" xfId="2326" xr:uid="{00000000-0005-0000-0000-00008F0F0000}"/>
    <cellStyle name="Output 6 12 2" xfId="3800" xr:uid="{00000000-0005-0000-0000-0000900F0000}"/>
    <cellStyle name="Output 6 12 3" xfId="5258" xr:uid="{00000000-0005-0000-0000-0000910F0000}"/>
    <cellStyle name="Output 6 13" xfId="2407" xr:uid="{00000000-0005-0000-0000-0000920F0000}"/>
    <cellStyle name="Output 6 13 2" xfId="3881" xr:uid="{00000000-0005-0000-0000-0000930F0000}"/>
    <cellStyle name="Output 6 13 3" xfId="5339" xr:uid="{00000000-0005-0000-0000-0000940F0000}"/>
    <cellStyle name="Output 6 14" xfId="2462" xr:uid="{00000000-0005-0000-0000-0000950F0000}"/>
    <cellStyle name="Output 6 14 2" xfId="3936" xr:uid="{00000000-0005-0000-0000-0000960F0000}"/>
    <cellStyle name="Output 6 14 3" xfId="5394" xr:uid="{00000000-0005-0000-0000-0000970F0000}"/>
    <cellStyle name="Output 6 15" xfId="2506" xr:uid="{00000000-0005-0000-0000-0000980F0000}"/>
    <cellStyle name="Output 6 16" xfId="3964" xr:uid="{00000000-0005-0000-0000-0000990F0000}"/>
    <cellStyle name="Output 6 17" xfId="5465" xr:uid="{D93D274E-C8E4-47ED-91A1-A372A3D2E31F}"/>
    <cellStyle name="Output 6 2" xfId="1231" xr:uid="{00000000-0005-0000-0000-00009A0F0000}"/>
    <cellStyle name="Output 6 2 2" xfId="1591" xr:uid="{00000000-0005-0000-0000-00009B0F0000}"/>
    <cellStyle name="Output 6 2 2 2" xfId="3025" xr:uid="{00000000-0005-0000-0000-00009C0F0000}"/>
    <cellStyle name="Output 6 2 2 3" xfId="4483" xr:uid="{00000000-0005-0000-0000-00009D0F0000}"/>
    <cellStyle name="Output 6 2 3" xfId="1987" xr:uid="{00000000-0005-0000-0000-00009E0F0000}"/>
    <cellStyle name="Output 6 2 3 2" xfId="3448" xr:uid="{00000000-0005-0000-0000-00009F0F0000}"/>
    <cellStyle name="Output 6 2 3 3" xfId="4906" xr:uid="{00000000-0005-0000-0000-0000A00F0000}"/>
    <cellStyle name="Output 6 2 4" xfId="2635" xr:uid="{00000000-0005-0000-0000-0000A10F0000}"/>
    <cellStyle name="Output 6 2 5" xfId="4093" xr:uid="{00000000-0005-0000-0000-0000A20F0000}"/>
    <cellStyle name="Output 6 2 6" xfId="5675" xr:uid="{ACED7A75-9FA3-472B-90E5-DFD9BDB46BAE}"/>
    <cellStyle name="Output 6 3" xfId="1261" xr:uid="{00000000-0005-0000-0000-0000A30F0000}"/>
    <cellStyle name="Output 6 3 2" xfId="1619" xr:uid="{00000000-0005-0000-0000-0000A40F0000}"/>
    <cellStyle name="Output 6 3 2 2" xfId="3053" xr:uid="{00000000-0005-0000-0000-0000A50F0000}"/>
    <cellStyle name="Output 6 3 2 3" xfId="4511" xr:uid="{00000000-0005-0000-0000-0000A60F0000}"/>
    <cellStyle name="Output 6 3 3" xfId="1734" xr:uid="{00000000-0005-0000-0000-0000A70F0000}"/>
    <cellStyle name="Output 6 3 3 2" xfId="3181" xr:uid="{00000000-0005-0000-0000-0000A80F0000}"/>
    <cellStyle name="Output 6 3 3 3" xfId="4639" xr:uid="{00000000-0005-0000-0000-0000A90F0000}"/>
    <cellStyle name="Output 6 3 4" xfId="2667" xr:uid="{00000000-0005-0000-0000-0000AA0F0000}"/>
    <cellStyle name="Output 6 3 5" xfId="4125" xr:uid="{00000000-0005-0000-0000-0000AB0F0000}"/>
    <cellStyle name="Output 6 4" xfId="1291" xr:uid="{00000000-0005-0000-0000-0000AC0F0000}"/>
    <cellStyle name="Output 6 4 2" xfId="1783" xr:uid="{00000000-0005-0000-0000-0000AD0F0000}"/>
    <cellStyle name="Output 6 4 2 2" xfId="3231" xr:uid="{00000000-0005-0000-0000-0000AE0F0000}"/>
    <cellStyle name="Output 6 4 2 3" xfId="4689" xr:uid="{00000000-0005-0000-0000-0000AF0F0000}"/>
    <cellStyle name="Output 6 4 3" xfId="2228" xr:uid="{00000000-0005-0000-0000-0000B00F0000}"/>
    <cellStyle name="Output 6 4 3 2" xfId="3699" xr:uid="{00000000-0005-0000-0000-0000B10F0000}"/>
    <cellStyle name="Output 6 4 3 3" xfId="5157" xr:uid="{00000000-0005-0000-0000-0000B20F0000}"/>
    <cellStyle name="Output 6 4 4" xfId="2698" xr:uid="{00000000-0005-0000-0000-0000B30F0000}"/>
    <cellStyle name="Output 6 4 5" xfId="4156" xr:uid="{00000000-0005-0000-0000-0000B40F0000}"/>
    <cellStyle name="Output 6 5" xfId="1319" xr:uid="{00000000-0005-0000-0000-0000B50F0000}"/>
    <cellStyle name="Output 6 5 2" xfId="1817" xr:uid="{00000000-0005-0000-0000-0000B60F0000}"/>
    <cellStyle name="Output 6 5 2 2" xfId="3266" xr:uid="{00000000-0005-0000-0000-0000B70F0000}"/>
    <cellStyle name="Output 6 5 2 3" xfId="4724" xr:uid="{00000000-0005-0000-0000-0000B80F0000}"/>
    <cellStyle name="Output 6 5 3" xfId="2726" xr:uid="{00000000-0005-0000-0000-0000B90F0000}"/>
    <cellStyle name="Output 6 5 4" xfId="4184" xr:uid="{00000000-0005-0000-0000-0000BA0F0000}"/>
    <cellStyle name="Output 6 6" xfId="1891" xr:uid="{00000000-0005-0000-0000-0000BB0F0000}"/>
    <cellStyle name="Output 6 6 2" xfId="1812" xr:uid="{00000000-0005-0000-0000-0000BC0F0000}"/>
    <cellStyle name="Output 6 6 2 2" xfId="3260" xr:uid="{00000000-0005-0000-0000-0000BD0F0000}"/>
    <cellStyle name="Output 6 6 2 3" xfId="4718" xr:uid="{00000000-0005-0000-0000-0000BE0F0000}"/>
    <cellStyle name="Output 6 6 3" xfId="3349" xr:uid="{00000000-0005-0000-0000-0000BF0F0000}"/>
    <cellStyle name="Output 6 6 4" xfId="4807" xr:uid="{00000000-0005-0000-0000-0000C00F0000}"/>
    <cellStyle name="Output 6 7" xfId="1972" xr:uid="{00000000-0005-0000-0000-0000C10F0000}"/>
    <cellStyle name="Output 6 7 2" xfId="2006" xr:uid="{00000000-0005-0000-0000-0000C20F0000}"/>
    <cellStyle name="Output 6 7 2 2" xfId="3468" xr:uid="{00000000-0005-0000-0000-0000C30F0000}"/>
    <cellStyle name="Output 6 7 2 3" xfId="4926" xr:uid="{00000000-0005-0000-0000-0000C40F0000}"/>
    <cellStyle name="Output 6 7 3" xfId="3432" xr:uid="{00000000-0005-0000-0000-0000C50F0000}"/>
    <cellStyle name="Output 6 7 4" xfId="4890" xr:uid="{00000000-0005-0000-0000-0000C60F0000}"/>
    <cellStyle name="Output 6 8" xfId="2048" xr:uid="{00000000-0005-0000-0000-0000C70F0000}"/>
    <cellStyle name="Output 6 8 2" xfId="2198" xr:uid="{00000000-0005-0000-0000-0000C80F0000}"/>
    <cellStyle name="Output 6 8 2 2" xfId="3666" xr:uid="{00000000-0005-0000-0000-0000C90F0000}"/>
    <cellStyle name="Output 6 8 2 3" xfId="5124" xr:uid="{00000000-0005-0000-0000-0000CA0F0000}"/>
    <cellStyle name="Output 6 8 3" xfId="3511" xr:uid="{00000000-0005-0000-0000-0000CB0F0000}"/>
    <cellStyle name="Output 6 8 4" xfId="4969" xr:uid="{00000000-0005-0000-0000-0000CC0F0000}"/>
    <cellStyle name="Output 6 9" xfId="2121" xr:uid="{00000000-0005-0000-0000-0000CD0F0000}"/>
    <cellStyle name="Output 6 9 2" xfId="1659" xr:uid="{00000000-0005-0000-0000-0000CE0F0000}"/>
    <cellStyle name="Output 6 9 2 2" xfId="3096" xr:uid="{00000000-0005-0000-0000-0000CF0F0000}"/>
    <cellStyle name="Output 6 9 2 3" xfId="4554" xr:uid="{00000000-0005-0000-0000-0000D00F0000}"/>
    <cellStyle name="Output 6 9 3" xfId="3587" xr:uid="{00000000-0005-0000-0000-0000D10F0000}"/>
    <cellStyle name="Output 6 9 4" xfId="5045" xr:uid="{00000000-0005-0000-0000-0000D20F0000}"/>
    <cellStyle name="Output 7" xfId="1112" xr:uid="{00000000-0005-0000-0000-0000D30F0000}"/>
    <cellStyle name="Output 7 10" xfId="2193" xr:uid="{00000000-0005-0000-0000-0000D40F0000}"/>
    <cellStyle name="Output 7 10 2" xfId="2357" xr:uid="{00000000-0005-0000-0000-0000D50F0000}"/>
    <cellStyle name="Output 7 10 2 2" xfId="3831" xr:uid="{00000000-0005-0000-0000-0000D60F0000}"/>
    <cellStyle name="Output 7 10 2 3" xfId="5289" xr:uid="{00000000-0005-0000-0000-0000D70F0000}"/>
    <cellStyle name="Output 7 10 3" xfId="3661" xr:uid="{00000000-0005-0000-0000-0000D80F0000}"/>
    <cellStyle name="Output 7 10 4" xfId="5119" xr:uid="{00000000-0005-0000-0000-0000D90F0000}"/>
    <cellStyle name="Output 7 11" xfId="2277" xr:uid="{00000000-0005-0000-0000-0000DA0F0000}"/>
    <cellStyle name="Output 7 11 2" xfId="2386" xr:uid="{00000000-0005-0000-0000-0000DB0F0000}"/>
    <cellStyle name="Output 7 11 2 2" xfId="3860" xr:uid="{00000000-0005-0000-0000-0000DC0F0000}"/>
    <cellStyle name="Output 7 11 2 3" xfId="5318" xr:uid="{00000000-0005-0000-0000-0000DD0F0000}"/>
    <cellStyle name="Output 7 11 3" xfId="3751" xr:uid="{00000000-0005-0000-0000-0000DE0F0000}"/>
    <cellStyle name="Output 7 11 4" xfId="5209" xr:uid="{00000000-0005-0000-0000-0000DF0F0000}"/>
    <cellStyle name="Output 7 12" xfId="2335" xr:uid="{00000000-0005-0000-0000-0000E00F0000}"/>
    <cellStyle name="Output 7 12 2" xfId="3809" xr:uid="{00000000-0005-0000-0000-0000E10F0000}"/>
    <cellStyle name="Output 7 12 3" xfId="5267" xr:uid="{00000000-0005-0000-0000-0000E20F0000}"/>
    <cellStyle name="Output 7 13" xfId="2416" xr:uid="{00000000-0005-0000-0000-0000E30F0000}"/>
    <cellStyle name="Output 7 13 2" xfId="3890" xr:uid="{00000000-0005-0000-0000-0000E40F0000}"/>
    <cellStyle name="Output 7 13 3" xfId="5348" xr:uid="{00000000-0005-0000-0000-0000E50F0000}"/>
    <cellStyle name="Output 7 14" xfId="2471" xr:uid="{00000000-0005-0000-0000-0000E60F0000}"/>
    <cellStyle name="Output 7 14 2" xfId="3945" xr:uid="{00000000-0005-0000-0000-0000E70F0000}"/>
    <cellStyle name="Output 7 14 3" xfId="5403" xr:uid="{00000000-0005-0000-0000-0000E80F0000}"/>
    <cellStyle name="Output 7 15" xfId="2515" xr:uid="{00000000-0005-0000-0000-0000E90F0000}"/>
    <cellStyle name="Output 7 16" xfId="3973" xr:uid="{00000000-0005-0000-0000-0000EA0F0000}"/>
    <cellStyle name="Output 7 17" xfId="5474" xr:uid="{A4A178BE-70C8-44BC-AE9D-101D8EE68C23}"/>
    <cellStyle name="Output 7 2" xfId="1240" xr:uid="{00000000-0005-0000-0000-0000EB0F0000}"/>
    <cellStyle name="Output 7 2 2" xfId="1600" xr:uid="{00000000-0005-0000-0000-0000EC0F0000}"/>
    <cellStyle name="Output 7 2 2 2" xfId="3034" xr:uid="{00000000-0005-0000-0000-0000ED0F0000}"/>
    <cellStyle name="Output 7 2 2 3" xfId="4492" xr:uid="{00000000-0005-0000-0000-0000EE0F0000}"/>
    <cellStyle name="Output 7 2 3" xfId="2203" xr:uid="{00000000-0005-0000-0000-0000EF0F0000}"/>
    <cellStyle name="Output 7 2 3 2" xfId="3672" xr:uid="{00000000-0005-0000-0000-0000F00F0000}"/>
    <cellStyle name="Output 7 2 3 3" xfId="5130" xr:uid="{00000000-0005-0000-0000-0000F10F0000}"/>
    <cellStyle name="Output 7 2 4" xfId="2644" xr:uid="{00000000-0005-0000-0000-0000F20F0000}"/>
    <cellStyle name="Output 7 2 5" xfId="4102" xr:uid="{00000000-0005-0000-0000-0000F30F0000}"/>
    <cellStyle name="Output 7 3" xfId="1270" xr:uid="{00000000-0005-0000-0000-0000F40F0000}"/>
    <cellStyle name="Output 7 3 2" xfId="1628" xr:uid="{00000000-0005-0000-0000-0000F50F0000}"/>
    <cellStyle name="Output 7 3 2 2" xfId="3062" xr:uid="{00000000-0005-0000-0000-0000F60F0000}"/>
    <cellStyle name="Output 7 3 2 3" xfId="4520" xr:uid="{00000000-0005-0000-0000-0000F70F0000}"/>
    <cellStyle name="Output 7 3 3" xfId="2146" xr:uid="{00000000-0005-0000-0000-0000F80F0000}"/>
    <cellStyle name="Output 7 3 3 2" xfId="3612" xr:uid="{00000000-0005-0000-0000-0000F90F0000}"/>
    <cellStyle name="Output 7 3 3 3" xfId="5070" xr:uid="{00000000-0005-0000-0000-0000FA0F0000}"/>
    <cellStyle name="Output 7 3 4" xfId="2676" xr:uid="{00000000-0005-0000-0000-0000FB0F0000}"/>
    <cellStyle name="Output 7 3 5" xfId="4134" xr:uid="{00000000-0005-0000-0000-0000FC0F0000}"/>
    <cellStyle name="Output 7 4" xfId="1300" xr:uid="{00000000-0005-0000-0000-0000FD0F0000}"/>
    <cellStyle name="Output 7 4 2" xfId="1792" xr:uid="{00000000-0005-0000-0000-0000FE0F0000}"/>
    <cellStyle name="Output 7 4 2 2" xfId="3240" xr:uid="{00000000-0005-0000-0000-0000FF0F0000}"/>
    <cellStyle name="Output 7 4 2 3" xfId="4698" xr:uid="{00000000-0005-0000-0000-000000100000}"/>
    <cellStyle name="Output 7 4 3" xfId="2210" xr:uid="{00000000-0005-0000-0000-000001100000}"/>
    <cellStyle name="Output 7 4 3 2" xfId="3680" xr:uid="{00000000-0005-0000-0000-000002100000}"/>
    <cellStyle name="Output 7 4 3 3" xfId="5138" xr:uid="{00000000-0005-0000-0000-000003100000}"/>
    <cellStyle name="Output 7 4 4" xfId="2707" xr:uid="{00000000-0005-0000-0000-000004100000}"/>
    <cellStyle name="Output 7 4 5" xfId="4165" xr:uid="{00000000-0005-0000-0000-000005100000}"/>
    <cellStyle name="Output 7 5" xfId="1328" xr:uid="{00000000-0005-0000-0000-000006100000}"/>
    <cellStyle name="Output 7 5 2" xfId="1500" xr:uid="{00000000-0005-0000-0000-000007100000}"/>
    <cellStyle name="Output 7 5 2 2" xfId="2926" xr:uid="{00000000-0005-0000-0000-000008100000}"/>
    <cellStyle name="Output 7 5 2 3" xfId="4384" xr:uid="{00000000-0005-0000-0000-000009100000}"/>
    <cellStyle name="Output 7 5 3" xfId="2735" xr:uid="{00000000-0005-0000-0000-00000A100000}"/>
    <cellStyle name="Output 7 5 4" xfId="4193" xr:uid="{00000000-0005-0000-0000-00000B100000}"/>
    <cellStyle name="Output 7 6" xfId="1900" xr:uid="{00000000-0005-0000-0000-00000C100000}"/>
    <cellStyle name="Output 7 6 2" xfId="1861" xr:uid="{00000000-0005-0000-0000-00000D100000}"/>
    <cellStyle name="Output 7 6 2 2" xfId="3318" xr:uid="{00000000-0005-0000-0000-00000E100000}"/>
    <cellStyle name="Output 7 6 2 3" xfId="4776" xr:uid="{00000000-0005-0000-0000-00000F100000}"/>
    <cellStyle name="Output 7 6 3" xfId="3358" xr:uid="{00000000-0005-0000-0000-000010100000}"/>
    <cellStyle name="Output 7 6 4" xfId="4816" xr:uid="{00000000-0005-0000-0000-000011100000}"/>
    <cellStyle name="Output 7 7" xfId="1981" xr:uid="{00000000-0005-0000-0000-000012100000}"/>
    <cellStyle name="Output 7 7 2" xfId="2081" xr:uid="{00000000-0005-0000-0000-000013100000}"/>
    <cellStyle name="Output 7 7 2 2" xfId="3546" xr:uid="{00000000-0005-0000-0000-000014100000}"/>
    <cellStyle name="Output 7 7 2 3" xfId="5004" xr:uid="{00000000-0005-0000-0000-000015100000}"/>
    <cellStyle name="Output 7 7 3" xfId="3441" xr:uid="{00000000-0005-0000-0000-000016100000}"/>
    <cellStyle name="Output 7 7 4" xfId="4899" xr:uid="{00000000-0005-0000-0000-000017100000}"/>
    <cellStyle name="Output 7 8" xfId="2057" xr:uid="{00000000-0005-0000-0000-000018100000}"/>
    <cellStyle name="Output 7 8 2" xfId="2087" xr:uid="{00000000-0005-0000-0000-000019100000}"/>
    <cellStyle name="Output 7 8 2 2" xfId="3552" xr:uid="{00000000-0005-0000-0000-00001A100000}"/>
    <cellStyle name="Output 7 8 2 3" xfId="5010" xr:uid="{00000000-0005-0000-0000-00001B100000}"/>
    <cellStyle name="Output 7 8 3" xfId="3520" xr:uid="{00000000-0005-0000-0000-00001C100000}"/>
    <cellStyle name="Output 7 8 4" xfId="4978" xr:uid="{00000000-0005-0000-0000-00001D100000}"/>
    <cellStyle name="Output 7 9" xfId="2130" xr:uid="{00000000-0005-0000-0000-00001E100000}"/>
    <cellStyle name="Output 7 9 2" xfId="1835" xr:uid="{00000000-0005-0000-0000-00001F100000}"/>
    <cellStyle name="Output 7 9 2 2" xfId="3288" xr:uid="{00000000-0005-0000-0000-000020100000}"/>
    <cellStyle name="Output 7 9 2 3" xfId="4746" xr:uid="{00000000-0005-0000-0000-000021100000}"/>
    <cellStyle name="Output 7 9 3" xfId="3596" xr:uid="{00000000-0005-0000-0000-000022100000}"/>
    <cellStyle name="Output 7 9 4" xfId="5054" xr:uid="{00000000-0005-0000-0000-000023100000}"/>
    <cellStyle name="Output 8" xfId="1217" xr:uid="{00000000-0005-0000-0000-000024100000}"/>
    <cellStyle name="Output 8 2" xfId="1577" xr:uid="{00000000-0005-0000-0000-000025100000}"/>
    <cellStyle name="Output 8 2 2" xfId="3011" xr:uid="{00000000-0005-0000-0000-000026100000}"/>
    <cellStyle name="Output 8 2 3" xfId="4469" xr:uid="{00000000-0005-0000-0000-000027100000}"/>
    <cellStyle name="Output 8 3" xfId="1353" xr:uid="{00000000-0005-0000-0000-000028100000}"/>
    <cellStyle name="Output 8 3 2" xfId="2760" xr:uid="{00000000-0005-0000-0000-000029100000}"/>
    <cellStyle name="Output 8 3 3" xfId="4218" xr:uid="{00000000-0005-0000-0000-00002A100000}"/>
    <cellStyle name="Output 8 4" xfId="2621" xr:uid="{00000000-0005-0000-0000-00002B100000}"/>
    <cellStyle name="Output 8 5" xfId="4079" xr:uid="{00000000-0005-0000-0000-00002C100000}"/>
    <cellStyle name="Output 8 6" xfId="5483" xr:uid="{C5854227-4779-42D9-A81C-18762D1AC94B}"/>
    <cellStyle name="Output 9" xfId="1246" xr:uid="{00000000-0005-0000-0000-00002D100000}"/>
    <cellStyle name="Output 9 2" xfId="1605" xr:uid="{00000000-0005-0000-0000-00002E100000}"/>
    <cellStyle name="Output 9 2 2" xfId="3039" xr:uid="{00000000-0005-0000-0000-00002F100000}"/>
    <cellStyle name="Output 9 2 3" xfId="4497" xr:uid="{00000000-0005-0000-0000-000030100000}"/>
    <cellStyle name="Output 9 3" xfId="1744" xr:uid="{00000000-0005-0000-0000-000031100000}"/>
    <cellStyle name="Output 9 3 2" xfId="3191" xr:uid="{00000000-0005-0000-0000-000032100000}"/>
    <cellStyle name="Output 9 3 3" xfId="4649" xr:uid="{00000000-0005-0000-0000-000033100000}"/>
    <cellStyle name="Output 9 4" xfId="2652" xr:uid="{00000000-0005-0000-0000-000034100000}"/>
    <cellStyle name="Output 9 5" xfId="4110" xr:uid="{00000000-0005-0000-0000-000035100000}"/>
    <cellStyle name="Output 9 6" xfId="5489" xr:uid="{8EA6EE4C-3B94-4CFA-AE88-015F977874A8}"/>
    <cellStyle name="Paprastas 2" xfId="1052" xr:uid="{00000000-0005-0000-0000-000036100000}"/>
    <cellStyle name="Percent 2" xfId="855" xr:uid="{00000000-0005-0000-0000-000037100000}"/>
    <cellStyle name="Percent 2 2" xfId="856" xr:uid="{00000000-0005-0000-0000-000038100000}"/>
    <cellStyle name="Percent 2 2 2" xfId="5432" xr:uid="{F94B48A0-CC66-4D29-931E-6FC51129F81E}"/>
    <cellStyle name="Percent 2 3" xfId="1053" xr:uid="{00000000-0005-0000-0000-000039100000}"/>
    <cellStyle name="Percent 2 3 2" xfId="5433" xr:uid="{13175A6B-569C-423B-8E49-51F5A0337E60}"/>
    <cellStyle name="Percent 2 4" xfId="5598" xr:uid="{BD23FE08-30E1-45A8-A417-1DBA1CA65550}"/>
    <cellStyle name="Percent 2 5" xfId="5431" xr:uid="{89EC8BF1-C619-40A1-B681-E585C91F8528}"/>
    <cellStyle name="Percent 3" xfId="857" xr:uid="{00000000-0005-0000-0000-00003A100000}"/>
    <cellStyle name="Percent 3 2" xfId="5434" xr:uid="{53F3303F-6EDA-4FA7-BB12-A30032912E0F}"/>
    <cellStyle name="Percent 4" xfId="858" xr:uid="{00000000-0005-0000-0000-00003B100000}"/>
    <cellStyle name="Percent 4 2" xfId="5435" xr:uid="{1F316F0D-231F-4B75-89CE-BB37AFA95876}"/>
    <cellStyle name="Percent 5" xfId="859" xr:uid="{00000000-0005-0000-0000-00003C100000}"/>
    <cellStyle name="Percent 5 2" xfId="5436" xr:uid="{E91A9088-C82C-406D-99FE-58613108DC1A}"/>
    <cellStyle name="Percent 6" xfId="860" xr:uid="{00000000-0005-0000-0000-00003D100000}"/>
    <cellStyle name="Percent 6 2" xfId="5437" xr:uid="{BE14C68E-714A-4AC8-A5EA-989AD6C3EFD3}"/>
    <cellStyle name="Percent 7" xfId="861" xr:uid="{00000000-0005-0000-0000-00003E100000}"/>
    <cellStyle name="Percent 7 2" xfId="5438" xr:uid="{D30E8A01-0D82-4FF8-87A3-1612FB8B83A4}"/>
    <cellStyle name="Postotak" xfId="5408" builtinId="5"/>
    <cellStyle name="Postotak 2" xfId="874" xr:uid="{00000000-0005-0000-0000-000040100000}"/>
    <cellStyle name="Postotak 2 2" xfId="1055" xr:uid="{00000000-0005-0000-0000-000041100000}"/>
    <cellStyle name="Postotak 2 2 2" xfId="5440" xr:uid="{26473EB3-C96C-43F0-B7AD-EF76FF96D7BB}"/>
    <cellStyle name="Postotak 2 3" xfId="5439" xr:uid="{BD7842F0-758A-4A35-8896-5C688AC0FC5C}"/>
    <cellStyle name="Postotak 3" xfId="1093" xr:uid="{00000000-0005-0000-0000-000042100000}"/>
    <cellStyle name="Postotak 4" xfId="5457" xr:uid="{3B0FD5D6-3041-48ED-A32E-02C4BCFC2207}"/>
    <cellStyle name="Povezana ćelija 2" xfId="1056" xr:uid="{00000000-0005-0000-0000-000043100000}"/>
    <cellStyle name="Provjera ćelije 2" xfId="1057" xr:uid="{00000000-0005-0000-0000-000044100000}"/>
    <cellStyle name="SAPBEXaggData" xfId="862" xr:uid="{00000000-0005-0000-0000-000045100000}"/>
    <cellStyle name="SAPBEXaggData 10" xfId="1849" xr:uid="{00000000-0005-0000-0000-000046100000}"/>
    <cellStyle name="SAPBEXaggData 10 2" xfId="1378" xr:uid="{00000000-0005-0000-0000-000047100000}"/>
    <cellStyle name="SAPBEXaggData 10 2 2" xfId="2788" xr:uid="{00000000-0005-0000-0000-000048100000}"/>
    <cellStyle name="SAPBEXaggData 10 2 3" xfId="4246" xr:uid="{00000000-0005-0000-0000-000049100000}"/>
    <cellStyle name="SAPBEXaggData 10 3" xfId="3304" xr:uid="{00000000-0005-0000-0000-00004A100000}"/>
    <cellStyle name="SAPBEXaggData 10 4" xfId="4762" xr:uid="{00000000-0005-0000-0000-00004B100000}"/>
    <cellStyle name="SAPBEXaggData 11" xfId="1989" xr:uid="{00000000-0005-0000-0000-00004C100000}"/>
    <cellStyle name="SAPBEXaggData 11 2" xfId="2066" xr:uid="{00000000-0005-0000-0000-00004D100000}"/>
    <cellStyle name="SAPBEXaggData 11 2 2" xfId="3529" xr:uid="{00000000-0005-0000-0000-00004E100000}"/>
    <cellStyle name="SAPBEXaggData 11 2 3" xfId="4987" xr:uid="{00000000-0005-0000-0000-00004F100000}"/>
    <cellStyle name="SAPBEXaggData 11 3" xfId="3450" xr:uid="{00000000-0005-0000-0000-000050100000}"/>
    <cellStyle name="SAPBEXaggData 11 4" xfId="4908" xr:uid="{00000000-0005-0000-0000-000051100000}"/>
    <cellStyle name="SAPBEXaggData 12" xfId="2151" xr:uid="{00000000-0005-0000-0000-000052100000}"/>
    <cellStyle name="SAPBEXaggData 12 2" xfId="3617" xr:uid="{00000000-0005-0000-0000-000053100000}"/>
    <cellStyle name="SAPBEXaggData 12 3" xfId="5075" xr:uid="{00000000-0005-0000-0000-000054100000}"/>
    <cellStyle name="SAPBEXaggData 13" xfId="1636" xr:uid="{00000000-0005-0000-0000-000055100000}"/>
    <cellStyle name="SAPBEXaggData 13 2" xfId="3071" xr:uid="{00000000-0005-0000-0000-000056100000}"/>
    <cellStyle name="SAPBEXaggData 13 3" xfId="4529" xr:uid="{00000000-0005-0000-0000-000057100000}"/>
    <cellStyle name="SAPBEXaggData 14" xfId="2437" xr:uid="{00000000-0005-0000-0000-000058100000}"/>
    <cellStyle name="SAPBEXaggData 14 2" xfId="3911" xr:uid="{00000000-0005-0000-0000-000059100000}"/>
    <cellStyle name="SAPBEXaggData 14 3" xfId="5369" xr:uid="{00000000-0005-0000-0000-00005A100000}"/>
    <cellStyle name="SAPBEXaggData 15" xfId="2481" xr:uid="{00000000-0005-0000-0000-00005B100000}"/>
    <cellStyle name="SAPBEXaggData 16" xfId="1054" xr:uid="{00000000-0005-0000-0000-00005C100000}"/>
    <cellStyle name="SAPBEXaggData 17" xfId="5441" xr:uid="{20B45C1F-52C0-4D87-9A99-9554990B07EF}"/>
    <cellStyle name="SAPBEXaggData 2" xfId="1204" xr:uid="{00000000-0005-0000-0000-00005D100000}"/>
    <cellStyle name="SAPBEXaggData 2 2" xfId="1567" xr:uid="{00000000-0005-0000-0000-00005E100000}"/>
    <cellStyle name="SAPBEXaggData 2 2 2" xfId="3000" xr:uid="{00000000-0005-0000-0000-00005F100000}"/>
    <cellStyle name="SAPBEXaggData 2 2 3" xfId="4458" xr:uid="{00000000-0005-0000-0000-000060100000}"/>
    <cellStyle name="SAPBEXaggData 2 3" xfId="1687" xr:uid="{00000000-0005-0000-0000-000061100000}"/>
    <cellStyle name="SAPBEXaggData 2 3 2" xfId="3131" xr:uid="{00000000-0005-0000-0000-000062100000}"/>
    <cellStyle name="SAPBEXaggData 2 3 3" xfId="4589" xr:uid="{00000000-0005-0000-0000-000063100000}"/>
    <cellStyle name="SAPBEXaggData 2 4" xfId="2606" xr:uid="{00000000-0005-0000-0000-000064100000}"/>
    <cellStyle name="SAPBEXaggData 2 5" xfId="4064" xr:uid="{00000000-0005-0000-0000-000065100000}"/>
    <cellStyle name="SAPBEXaggData 3" xfId="1146" xr:uid="{00000000-0005-0000-0000-000066100000}"/>
    <cellStyle name="SAPBEXaggData 3 2" xfId="1539" xr:uid="{00000000-0005-0000-0000-000067100000}"/>
    <cellStyle name="SAPBEXaggData 3 2 2" xfId="2965" xr:uid="{00000000-0005-0000-0000-000068100000}"/>
    <cellStyle name="SAPBEXaggData 3 2 3" xfId="4423" xr:uid="{00000000-0005-0000-0000-000069100000}"/>
    <cellStyle name="SAPBEXaggData 3 3" xfId="1955" xr:uid="{00000000-0005-0000-0000-00006A100000}"/>
    <cellStyle name="SAPBEXaggData 3 3 2" xfId="3415" xr:uid="{00000000-0005-0000-0000-00006B100000}"/>
    <cellStyle name="SAPBEXaggData 3 3 3" xfId="4873" xr:uid="{00000000-0005-0000-0000-00006C100000}"/>
    <cellStyle name="SAPBEXaggData 3 4" xfId="2536" xr:uid="{00000000-0005-0000-0000-00006D100000}"/>
    <cellStyle name="SAPBEXaggData 3 5" xfId="3994" xr:uid="{00000000-0005-0000-0000-00006E100000}"/>
    <cellStyle name="SAPBEXaggData 4" xfId="1201" xr:uid="{00000000-0005-0000-0000-00006F100000}"/>
    <cellStyle name="SAPBEXaggData 4 2" xfId="1467" xr:uid="{00000000-0005-0000-0000-000070100000}"/>
    <cellStyle name="SAPBEXaggData 4 2 2" xfId="2893" xr:uid="{00000000-0005-0000-0000-000071100000}"/>
    <cellStyle name="SAPBEXaggData 4 2 3" xfId="4351" xr:uid="{00000000-0005-0000-0000-000072100000}"/>
    <cellStyle name="SAPBEXaggData 4 3" xfId="1649" xr:uid="{00000000-0005-0000-0000-000073100000}"/>
    <cellStyle name="SAPBEXaggData 4 3 2" xfId="3084" xr:uid="{00000000-0005-0000-0000-000074100000}"/>
    <cellStyle name="SAPBEXaggData 4 3 3" xfId="4542" xr:uid="{00000000-0005-0000-0000-000075100000}"/>
    <cellStyle name="SAPBEXaggData 4 4" xfId="2603" xr:uid="{00000000-0005-0000-0000-000076100000}"/>
    <cellStyle name="SAPBEXaggData 4 5" xfId="4061" xr:uid="{00000000-0005-0000-0000-000077100000}"/>
    <cellStyle name="SAPBEXaggData 5" xfId="1149" xr:uid="{00000000-0005-0000-0000-000078100000}"/>
    <cellStyle name="SAPBEXaggData 5 2" xfId="2209" xr:uid="{00000000-0005-0000-0000-000079100000}"/>
    <cellStyle name="SAPBEXaggData 5 2 2" xfId="3679" xr:uid="{00000000-0005-0000-0000-00007A100000}"/>
    <cellStyle name="SAPBEXaggData 5 2 3" xfId="5137" xr:uid="{00000000-0005-0000-0000-00007B100000}"/>
    <cellStyle name="SAPBEXaggData 5 3" xfId="2539" xr:uid="{00000000-0005-0000-0000-00007C100000}"/>
    <cellStyle name="SAPBEXaggData 5 4" xfId="3997" xr:uid="{00000000-0005-0000-0000-00007D100000}"/>
    <cellStyle name="SAPBEXaggData 6" xfId="1752" xr:uid="{00000000-0005-0000-0000-00007E100000}"/>
    <cellStyle name="SAPBEXaggData 6 2" xfId="1389" xr:uid="{00000000-0005-0000-0000-00007F100000}"/>
    <cellStyle name="SAPBEXaggData 6 2 2" xfId="2802" xr:uid="{00000000-0005-0000-0000-000080100000}"/>
    <cellStyle name="SAPBEXaggData 6 2 3" xfId="4260" xr:uid="{00000000-0005-0000-0000-000081100000}"/>
    <cellStyle name="SAPBEXaggData 6 3" xfId="3199" xr:uid="{00000000-0005-0000-0000-000082100000}"/>
    <cellStyle name="SAPBEXaggData 6 4" xfId="4657" xr:uid="{00000000-0005-0000-0000-000083100000}"/>
    <cellStyle name="SAPBEXaggData 7" xfId="1841" xr:uid="{00000000-0005-0000-0000-000084100000}"/>
    <cellStyle name="SAPBEXaggData 7 2" xfId="1464" xr:uid="{00000000-0005-0000-0000-000085100000}"/>
    <cellStyle name="SAPBEXaggData 7 2 2" xfId="2890" xr:uid="{00000000-0005-0000-0000-000086100000}"/>
    <cellStyle name="SAPBEXaggData 7 2 3" xfId="4348" xr:uid="{00000000-0005-0000-0000-000087100000}"/>
    <cellStyle name="SAPBEXaggData 7 3" xfId="3295" xr:uid="{00000000-0005-0000-0000-000088100000}"/>
    <cellStyle name="SAPBEXaggData 7 4" xfId="4753" xr:uid="{00000000-0005-0000-0000-000089100000}"/>
    <cellStyle name="SAPBEXaggData 8" xfId="1346" xr:uid="{00000000-0005-0000-0000-00008A100000}"/>
    <cellStyle name="SAPBEXaggData 8 2" xfId="2226" xr:uid="{00000000-0005-0000-0000-00008B100000}"/>
    <cellStyle name="SAPBEXaggData 8 2 2" xfId="3697" xr:uid="{00000000-0005-0000-0000-00008C100000}"/>
    <cellStyle name="SAPBEXaggData 8 2 3" xfId="5155" xr:uid="{00000000-0005-0000-0000-00008D100000}"/>
    <cellStyle name="SAPBEXaggData 8 3" xfId="2752" xr:uid="{00000000-0005-0000-0000-00008E100000}"/>
    <cellStyle name="SAPBEXaggData 8 4" xfId="4210" xr:uid="{00000000-0005-0000-0000-00008F100000}"/>
    <cellStyle name="SAPBEXaggData 9" xfId="1433" xr:uid="{00000000-0005-0000-0000-000090100000}"/>
    <cellStyle name="SAPBEXaggData 9 2" xfId="1471" xr:uid="{00000000-0005-0000-0000-000091100000}"/>
    <cellStyle name="SAPBEXaggData 9 2 2" xfId="2897" xr:uid="{00000000-0005-0000-0000-000092100000}"/>
    <cellStyle name="SAPBEXaggData 9 2 3" xfId="4355" xr:uid="{00000000-0005-0000-0000-000093100000}"/>
    <cellStyle name="SAPBEXaggData 9 3" xfId="2851" xr:uid="{00000000-0005-0000-0000-000094100000}"/>
    <cellStyle name="SAPBEXaggData 9 4" xfId="4309" xr:uid="{00000000-0005-0000-0000-000095100000}"/>
    <cellStyle name="SAPBEXHLevel3" xfId="863" xr:uid="{00000000-0005-0000-0000-000096100000}"/>
    <cellStyle name="SAPBEXHLevel3 10" xfId="1405" xr:uid="{00000000-0005-0000-0000-000097100000}"/>
    <cellStyle name="SAPBEXHLevel3 10 2" xfId="2242" xr:uid="{00000000-0005-0000-0000-000098100000}"/>
    <cellStyle name="SAPBEXHLevel3 10 2 2" xfId="3715" xr:uid="{00000000-0005-0000-0000-000099100000}"/>
    <cellStyle name="SAPBEXHLevel3 10 2 3" xfId="5173" xr:uid="{00000000-0005-0000-0000-00009A100000}"/>
    <cellStyle name="SAPBEXHLevel3 10 3" xfId="2821" xr:uid="{00000000-0005-0000-0000-00009B100000}"/>
    <cellStyle name="SAPBEXHLevel3 10 4" xfId="4279" xr:uid="{00000000-0005-0000-0000-00009C100000}"/>
    <cellStyle name="SAPBEXHLevel3 11" xfId="1991" xr:uid="{00000000-0005-0000-0000-00009D100000}"/>
    <cellStyle name="SAPBEXHLevel3 11 2" xfId="1672" xr:uid="{00000000-0005-0000-0000-00009E100000}"/>
    <cellStyle name="SAPBEXHLevel3 11 2 2" xfId="3114" xr:uid="{00000000-0005-0000-0000-00009F100000}"/>
    <cellStyle name="SAPBEXHLevel3 11 2 3" xfId="4572" xr:uid="{00000000-0005-0000-0000-0000A0100000}"/>
    <cellStyle name="SAPBEXHLevel3 11 3" xfId="3452" xr:uid="{00000000-0005-0000-0000-0000A1100000}"/>
    <cellStyle name="SAPBEXHLevel3 11 4" xfId="4910" xr:uid="{00000000-0005-0000-0000-0000A2100000}"/>
    <cellStyle name="SAPBEXHLevel3 12" xfId="1766" xr:uid="{00000000-0005-0000-0000-0000A3100000}"/>
    <cellStyle name="SAPBEXHLevel3 12 2" xfId="3214" xr:uid="{00000000-0005-0000-0000-0000A4100000}"/>
    <cellStyle name="SAPBEXHLevel3 12 3" xfId="4672" xr:uid="{00000000-0005-0000-0000-0000A5100000}"/>
    <cellStyle name="SAPBEXHLevel3 13" xfId="2247" xr:uid="{00000000-0005-0000-0000-0000A6100000}"/>
    <cellStyle name="SAPBEXHLevel3 13 2" xfId="3720" xr:uid="{00000000-0005-0000-0000-0000A7100000}"/>
    <cellStyle name="SAPBEXHLevel3 13 3" xfId="5178" xr:uid="{00000000-0005-0000-0000-0000A8100000}"/>
    <cellStyle name="SAPBEXHLevel3 14" xfId="2435" xr:uid="{00000000-0005-0000-0000-0000A9100000}"/>
    <cellStyle name="SAPBEXHLevel3 14 2" xfId="3909" xr:uid="{00000000-0005-0000-0000-0000AA100000}"/>
    <cellStyle name="SAPBEXHLevel3 14 3" xfId="5367" xr:uid="{00000000-0005-0000-0000-0000AB100000}"/>
    <cellStyle name="SAPBEXHLevel3 15" xfId="2482" xr:uid="{00000000-0005-0000-0000-0000AC100000}"/>
    <cellStyle name="SAPBEXHLevel3 16" xfId="1058" xr:uid="{00000000-0005-0000-0000-0000AD100000}"/>
    <cellStyle name="SAPBEXHLevel3 17" xfId="5442" xr:uid="{8C2613D4-35A0-4815-9049-FBA7B444EB54}"/>
    <cellStyle name="SAPBEXHLevel3 2" xfId="1205" xr:uid="{00000000-0005-0000-0000-0000AE100000}"/>
    <cellStyle name="SAPBEXHLevel3 2 2" xfId="1568" xr:uid="{00000000-0005-0000-0000-0000AF100000}"/>
    <cellStyle name="SAPBEXHLevel3 2 2 2" xfId="3001" xr:uid="{00000000-0005-0000-0000-0000B0100000}"/>
    <cellStyle name="SAPBEXHLevel3 2 2 3" xfId="4459" xr:uid="{00000000-0005-0000-0000-0000B1100000}"/>
    <cellStyle name="SAPBEXHLevel3 2 3" xfId="1715" xr:uid="{00000000-0005-0000-0000-0000B2100000}"/>
    <cellStyle name="SAPBEXHLevel3 2 3 2" xfId="3160" xr:uid="{00000000-0005-0000-0000-0000B3100000}"/>
    <cellStyle name="SAPBEXHLevel3 2 3 3" xfId="4618" xr:uid="{00000000-0005-0000-0000-0000B4100000}"/>
    <cellStyle name="SAPBEXHLevel3 2 4" xfId="2607" xr:uid="{00000000-0005-0000-0000-0000B5100000}"/>
    <cellStyle name="SAPBEXHLevel3 2 5" xfId="4065" xr:uid="{00000000-0005-0000-0000-0000B6100000}"/>
    <cellStyle name="SAPBEXHLevel3 3" xfId="1145" xr:uid="{00000000-0005-0000-0000-0000B7100000}"/>
    <cellStyle name="SAPBEXHLevel3 3 2" xfId="1538" xr:uid="{00000000-0005-0000-0000-0000B8100000}"/>
    <cellStyle name="SAPBEXHLevel3 3 2 2" xfId="2964" xr:uid="{00000000-0005-0000-0000-0000B9100000}"/>
    <cellStyle name="SAPBEXHLevel3 3 2 3" xfId="4422" xr:uid="{00000000-0005-0000-0000-0000BA100000}"/>
    <cellStyle name="SAPBEXHLevel3 3 3" xfId="1514" xr:uid="{00000000-0005-0000-0000-0000BB100000}"/>
    <cellStyle name="SAPBEXHLevel3 3 3 2" xfId="2940" xr:uid="{00000000-0005-0000-0000-0000BC100000}"/>
    <cellStyle name="SAPBEXHLevel3 3 3 3" xfId="4398" xr:uid="{00000000-0005-0000-0000-0000BD100000}"/>
    <cellStyle name="SAPBEXHLevel3 3 4" xfId="2535" xr:uid="{00000000-0005-0000-0000-0000BE100000}"/>
    <cellStyle name="SAPBEXHLevel3 3 5" xfId="3993" xr:uid="{00000000-0005-0000-0000-0000BF100000}"/>
    <cellStyle name="SAPBEXHLevel3 4" xfId="1244" xr:uid="{00000000-0005-0000-0000-0000C0100000}"/>
    <cellStyle name="SAPBEXHLevel3 4 2" xfId="1688" xr:uid="{00000000-0005-0000-0000-0000C1100000}"/>
    <cellStyle name="SAPBEXHLevel3 4 2 2" xfId="3132" xr:uid="{00000000-0005-0000-0000-0000C2100000}"/>
    <cellStyle name="SAPBEXHLevel3 4 2 3" xfId="4590" xr:uid="{00000000-0005-0000-0000-0000C3100000}"/>
    <cellStyle name="SAPBEXHLevel3 4 3" xfId="1408" xr:uid="{00000000-0005-0000-0000-0000C4100000}"/>
    <cellStyle name="SAPBEXHLevel3 4 3 2" xfId="2824" xr:uid="{00000000-0005-0000-0000-0000C5100000}"/>
    <cellStyle name="SAPBEXHLevel3 4 3 3" xfId="4282" xr:uid="{00000000-0005-0000-0000-0000C6100000}"/>
    <cellStyle name="SAPBEXHLevel3 4 4" xfId="2650" xr:uid="{00000000-0005-0000-0000-0000C7100000}"/>
    <cellStyle name="SAPBEXHLevel3 4 5" xfId="4108" xr:uid="{00000000-0005-0000-0000-0000C8100000}"/>
    <cellStyle name="SAPBEXHLevel3 5" xfId="1148" xr:uid="{00000000-0005-0000-0000-0000C9100000}"/>
    <cellStyle name="SAPBEXHLevel3 5 2" xfId="1422" xr:uid="{00000000-0005-0000-0000-0000CA100000}"/>
    <cellStyle name="SAPBEXHLevel3 5 2 2" xfId="2838" xr:uid="{00000000-0005-0000-0000-0000CB100000}"/>
    <cellStyle name="SAPBEXHLevel3 5 2 3" xfId="4296" xr:uid="{00000000-0005-0000-0000-0000CC100000}"/>
    <cellStyle name="SAPBEXHLevel3 5 3" xfId="2538" xr:uid="{00000000-0005-0000-0000-0000CD100000}"/>
    <cellStyle name="SAPBEXHLevel3 5 4" xfId="3996" xr:uid="{00000000-0005-0000-0000-0000CE100000}"/>
    <cellStyle name="SAPBEXHLevel3 6" xfId="1366" xr:uid="{00000000-0005-0000-0000-0000CF100000}"/>
    <cellStyle name="SAPBEXHLevel3 6 2" xfId="2075" xr:uid="{00000000-0005-0000-0000-0000D0100000}"/>
    <cellStyle name="SAPBEXHLevel3 6 2 2" xfId="3540" xr:uid="{00000000-0005-0000-0000-0000D1100000}"/>
    <cellStyle name="SAPBEXHLevel3 6 2 3" xfId="4998" xr:uid="{00000000-0005-0000-0000-0000D2100000}"/>
    <cellStyle name="SAPBEXHLevel3 6 3" xfId="2775" xr:uid="{00000000-0005-0000-0000-0000D3100000}"/>
    <cellStyle name="SAPBEXHLevel3 6 4" xfId="4233" xr:uid="{00000000-0005-0000-0000-0000D4100000}"/>
    <cellStyle name="SAPBEXHLevel3 7" xfId="1637" xr:uid="{00000000-0005-0000-0000-0000D5100000}"/>
    <cellStyle name="SAPBEXHLevel3 7 2" xfId="1502" xr:uid="{00000000-0005-0000-0000-0000D6100000}"/>
    <cellStyle name="SAPBEXHLevel3 7 2 2" xfId="2928" xr:uid="{00000000-0005-0000-0000-0000D7100000}"/>
    <cellStyle name="SAPBEXHLevel3 7 2 3" xfId="4386" xr:uid="{00000000-0005-0000-0000-0000D8100000}"/>
    <cellStyle name="SAPBEXHLevel3 7 3" xfId="3072" xr:uid="{00000000-0005-0000-0000-0000D9100000}"/>
    <cellStyle name="SAPBEXHLevel3 7 4" xfId="4530" xr:uid="{00000000-0005-0000-0000-0000DA100000}"/>
    <cellStyle name="SAPBEXHLevel3 8" xfId="1665" xr:uid="{00000000-0005-0000-0000-0000DB100000}"/>
    <cellStyle name="SAPBEXHLevel3 8 2" xfId="1457" xr:uid="{00000000-0005-0000-0000-0000DC100000}"/>
    <cellStyle name="SAPBEXHLevel3 8 2 2" xfId="2882" xr:uid="{00000000-0005-0000-0000-0000DD100000}"/>
    <cellStyle name="SAPBEXHLevel3 8 2 3" xfId="4340" xr:uid="{00000000-0005-0000-0000-0000DE100000}"/>
    <cellStyle name="SAPBEXHLevel3 8 3" xfId="3106" xr:uid="{00000000-0005-0000-0000-0000DF100000}"/>
    <cellStyle name="SAPBEXHLevel3 8 4" xfId="4564" xr:uid="{00000000-0005-0000-0000-0000E0100000}"/>
    <cellStyle name="SAPBEXHLevel3 9" xfId="1909" xr:uid="{00000000-0005-0000-0000-0000E1100000}"/>
    <cellStyle name="SAPBEXHLevel3 9 2" xfId="2137" xr:uid="{00000000-0005-0000-0000-0000E2100000}"/>
    <cellStyle name="SAPBEXHLevel3 9 2 2" xfId="3603" xr:uid="{00000000-0005-0000-0000-0000E3100000}"/>
    <cellStyle name="SAPBEXHLevel3 9 2 3" xfId="5061" xr:uid="{00000000-0005-0000-0000-0000E4100000}"/>
    <cellStyle name="SAPBEXHLevel3 9 3" xfId="3367" xr:uid="{00000000-0005-0000-0000-0000E5100000}"/>
    <cellStyle name="SAPBEXHLevel3 9 4" xfId="4825" xr:uid="{00000000-0005-0000-0000-0000E6100000}"/>
    <cellStyle name="SAPBEXstdData" xfId="864" xr:uid="{00000000-0005-0000-0000-0000E7100000}"/>
    <cellStyle name="SAPBEXstdData 10" xfId="2158" xr:uid="{00000000-0005-0000-0000-0000E8100000}"/>
    <cellStyle name="SAPBEXstdData 10 2" xfId="1685" xr:uid="{00000000-0005-0000-0000-0000E9100000}"/>
    <cellStyle name="SAPBEXstdData 10 2 2" xfId="3129" xr:uid="{00000000-0005-0000-0000-0000EA100000}"/>
    <cellStyle name="SAPBEXstdData 10 2 3" xfId="4587" xr:uid="{00000000-0005-0000-0000-0000EB100000}"/>
    <cellStyle name="SAPBEXstdData 10 3" xfId="3624" xr:uid="{00000000-0005-0000-0000-0000EC100000}"/>
    <cellStyle name="SAPBEXstdData 10 4" xfId="5082" xr:uid="{00000000-0005-0000-0000-0000ED100000}"/>
    <cellStyle name="SAPBEXstdData 11" xfId="2235" xr:uid="{00000000-0005-0000-0000-0000EE100000}"/>
    <cellStyle name="SAPBEXstdData 11 2" xfId="1813" xr:uid="{00000000-0005-0000-0000-0000EF100000}"/>
    <cellStyle name="SAPBEXstdData 11 2 2" xfId="3262" xr:uid="{00000000-0005-0000-0000-0000F0100000}"/>
    <cellStyle name="SAPBEXstdData 11 2 3" xfId="4720" xr:uid="{00000000-0005-0000-0000-0000F1100000}"/>
    <cellStyle name="SAPBEXstdData 11 3" xfId="3707" xr:uid="{00000000-0005-0000-0000-0000F2100000}"/>
    <cellStyle name="SAPBEXstdData 11 4" xfId="5165" xr:uid="{00000000-0005-0000-0000-0000F3100000}"/>
    <cellStyle name="SAPBEXstdData 12" xfId="2300" xr:uid="{00000000-0005-0000-0000-0000F4100000}"/>
    <cellStyle name="SAPBEXstdData 12 2" xfId="3774" xr:uid="{00000000-0005-0000-0000-0000F5100000}"/>
    <cellStyle name="SAPBEXstdData 12 3" xfId="5232" xr:uid="{00000000-0005-0000-0000-0000F6100000}"/>
    <cellStyle name="SAPBEXstdData 13" xfId="2391" xr:uid="{00000000-0005-0000-0000-0000F7100000}"/>
    <cellStyle name="SAPBEXstdData 13 2" xfId="3865" xr:uid="{00000000-0005-0000-0000-0000F8100000}"/>
    <cellStyle name="SAPBEXstdData 13 3" xfId="5323" xr:uid="{00000000-0005-0000-0000-0000F9100000}"/>
    <cellStyle name="SAPBEXstdData 14" xfId="2446" xr:uid="{00000000-0005-0000-0000-0000FA100000}"/>
    <cellStyle name="SAPBEXstdData 14 2" xfId="3920" xr:uid="{00000000-0005-0000-0000-0000FB100000}"/>
    <cellStyle name="SAPBEXstdData 14 3" xfId="5378" xr:uid="{00000000-0005-0000-0000-0000FC100000}"/>
    <cellStyle name="SAPBEXstdData 15" xfId="2483" xr:uid="{00000000-0005-0000-0000-0000FD100000}"/>
    <cellStyle name="SAPBEXstdData 16" xfId="1059" xr:uid="{00000000-0005-0000-0000-0000FE100000}"/>
    <cellStyle name="SAPBEXstdData 17" xfId="5443" xr:uid="{82D58A9D-618B-4412-8CEC-A485FFC94663}"/>
    <cellStyle name="SAPBEXstdData 2" xfId="1206" xr:uid="{00000000-0005-0000-0000-0000FF100000}"/>
    <cellStyle name="SAPBEXstdData 2 2" xfId="1569" xr:uid="{00000000-0005-0000-0000-000000110000}"/>
    <cellStyle name="SAPBEXstdData 2 2 2" xfId="3002" xr:uid="{00000000-0005-0000-0000-000001110000}"/>
    <cellStyle name="SAPBEXstdData 2 2 3" xfId="4460" xr:uid="{00000000-0005-0000-0000-000002110000}"/>
    <cellStyle name="SAPBEXstdData 2 3" xfId="1497" xr:uid="{00000000-0005-0000-0000-000003110000}"/>
    <cellStyle name="SAPBEXstdData 2 3 2" xfId="2923" xr:uid="{00000000-0005-0000-0000-000004110000}"/>
    <cellStyle name="SAPBEXstdData 2 3 3" xfId="4381" xr:uid="{00000000-0005-0000-0000-000005110000}"/>
    <cellStyle name="SAPBEXstdData 2 4" xfId="2608" xr:uid="{00000000-0005-0000-0000-000006110000}"/>
    <cellStyle name="SAPBEXstdData 2 5" xfId="4066" xr:uid="{00000000-0005-0000-0000-000007110000}"/>
    <cellStyle name="SAPBEXstdData 3" xfId="1144" xr:uid="{00000000-0005-0000-0000-000008110000}"/>
    <cellStyle name="SAPBEXstdData 3 2" xfId="1537" xr:uid="{00000000-0005-0000-0000-000009110000}"/>
    <cellStyle name="SAPBEXstdData 3 2 2" xfId="2963" xr:uid="{00000000-0005-0000-0000-00000A110000}"/>
    <cellStyle name="SAPBEXstdData 3 2 3" xfId="4421" xr:uid="{00000000-0005-0000-0000-00000B110000}"/>
    <cellStyle name="SAPBEXstdData 3 3" xfId="2067" xr:uid="{00000000-0005-0000-0000-00000C110000}"/>
    <cellStyle name="SAPBEXstdData 3 3 2" xfId="3530" xr:uid="{00000000-0005-0000-0000-00000D110000}"/>
    <cellStyle name="SAPBEXstdData 3 3 3" xfId="4988" xr:uid="{00000000-0005-0000-0000-00000E110000}"/>
    <cellStyle name="SAPBEXstdData 3 4" xfId="2534" xr:uid="{00000000-0005-0000-0000-00000F110000}"/>
    <cellStyle name="SAPBEXstdData 3 5" xfId="3992" xr:uid="{00000000-0005-0000-0000-000010110000}"/>
    <cellStyle name="SAPBEXstdData 4" xfId="1202" xr:uid="{00000000-0005-0000-0000-000011110000}"/>
    <cellStyle name="SAPBEXstdData 4 2" xfId="1750" xr:uid="{00000000-0005-0000-0000-000012110000}"/>
    <cellStyle name="SAPBEXstdData 4 2 2" xfId="3197" xr:uid="{00000000-0005-0000-0000-000013110000}"/>
    <cellStyle name="SAPBEXstdData 4 2 3" xfId="4655" xr:uid="{00000000-0005-0000-0000-000014110000}"/>
    <cellStyle name="SAPBEXstdData 4 3" xfId="1386" xr:uid="{00000000-0005-0000-0000-000015110000}"/>
    <cellStyle name="SAPBEXstdData 4 3 2" xfId="2799" xr:uid="{00000000-0005-0000-0000-000016110000}"/>
    <cellStyle name="SAPBEXstdData 4 3 3" xfId="4257" xr:uid="{00000000-0005-0000-0000-000017110000}"/>
    <cellStyle name="SAPBEXstdData 4 4" xfId="2604" xr:uid="{00000000-0005-0000-0000-000018110000}"/>
    <cellStyle name="SAPBEXstdData 4 5" xfId="4062" xr:uid="{00000000-0005-0000-0000-000019110000}"/>
    <cellStyle name="SAPBEXstdData 5" xfId="1147" xr:uid="{00000000-0005-0000-0000-00001A110000}"/>
    <cellStyle name="SAPBEXstdData 5 2" xfId="1462" xr:uid="{00000000-0005-0000-0000-00001B110000}"/>
    <cellStyle name="SAPBEXstdData 5 2 2" xfId="2887" xr:uid="{00000000-0005-0000-0000-00001C110000}"/>
    <cellStyle name="SAPBEXstdData 5 2 3" xfId="4345" xr:uid="{00000000-0005-0000-0000-00001D110000}"/>
    <cellStyle name="SAPBEXstdData 5 3" xfId="2537" xr:uid="{00000000-0005-0000-0000-00001E110000}"/>
    <cellStyle name="SAPBEXstdData 5 4" xfId="3995" xr:uid="{00000000-0005-0000-0000-00001F110000}"/>
    <cellStyle name="SAPBEXstdData 6" xfId="1747" xr:uid="{00000000-0005-0000-0000-000020110000}"/>
    <cellStyle name="SAPBEXstdData 6 2" xfId="2250" xr:uid="{00000000-0005-0000-0000-000021110000}"/>
    <cellStyle name="SAPBEXstdData 6 2 2" xfId="3724" xr:uid="{00000000-0005-0000-0000-000022110000}"/>
    <cellStyle name="SAPBEXstdData 6 2 3" xfId="5182" xr:uid="{00000000-0005-0000-0000-000023110000}"/>
    <cellStyle name="SAPBEXstdData 6 3" xfId="3194" xr:uid="{00000000-0005-0000-0000-000024110000}"/>
    <cellStyle name="SAPBEXstdData 6 4" xfId="4652" xr:uid="{00000000-0005-0000-0000-000025110000}"/>
    <cellStyle name="SAPBEXstdData 7" xfId="1935" xr:uid="{00000000-0005-0000-0000-000026110000}"/>
    <cellStyle name="SAPBEXstdData 7 2" xfId="2016" xr:uid="{00000000-0005-0000-0000-000027110000}"/>
    <cellStyle name="SAPBEXstdData 7 2 2" xfId="3478" xr:uid="{00000000-0005-0000-0000-000028110000}"/>
    <cellStyle name="SAPBEXstdData 7 2 3" xfId="4936" xr:uid="{00000000-0005-0000-0000-000029110000}"/>
    <cellStyle name="SAPBEXstdData 7 3" xfId="3395" xr:uid="{00000000-0005-0000-0000-00002A110000}"/>
    <cellStyle name="SAPBEXstdData 7 4" xfId="4853" xr:uid="{00000000-0005-0000-0000-00002B110000}"/>
    <cellStyle name="SAPBEXstdData 8" xfId="2014" xr:uid="{00000000-0005-0000-0000-00002C110000}"/>
    <cellStyle name="SAPBEXstdData 8 2" xfId="1415" xr:uid="{00000000-0005-0000-0000-00002D110000}"/>
    <cellStyle name="SAPBEXstdData 8 2 2" xfId="2831" xr:uid="{00000000-0005-0000-0000-00002E110000}"/>
    <cellStyle name="SAPBEXstdData 8 2 3" xfId="4289" xr:uid="{00000000-0005-0000-0000-00002F110000}"/>
    <cellStyle name="SAPBEXstdData 8 3" xfId="3476" xr:uid="{00000000-0005-0000-0000-000030110000}"/>
    <cellStyle name="SAPBEXstdData 8 4" xfId="4934" xr:uid="{00000000-0005-0000-0000-000031110000}"/>
    <cellStyle name="SAPBEXstdData 9" xfId="2090" xr:uid="{00000000-0005-0000-0000-000032110000}"/>
    <cellStyle name="SAPBEXstdData 9 2" xfId="1664" xr:uid="{00000000-0005-0000-0000-000033110000}"/>
    <cellStyle name="SAPBEXstdData 9 2 2" xfId="3104" xr:uid="{00000000-0005-0000-0000-000034110000}"/>
    <cellStyle name="SAPBEXstdData 9 2 3" xfId="4562" xr:uid="{00000000-0005-0000-0000-000035110000}"/>
    <cellStyle name="SAPBEXstdData 9 3" xfId="3555" xr:uid="{00000000-0005-0000-0000-000036110000}"/>
    <cellStyle name="SAPBEXstdData 9 4" xfId="5013" xr:uid="{00000000-0005-0000-0000-000037110000}"/>
    <cellStyle name="SAPBEXundefined" xfId="865" xr:uid="{00000000-0005-0000-0000-000038110000}"/>
    <cellStyle name="SAPBEXundefined 10" xfId="1860" xr:uid="{00000000-0005-0000-0000-000039110000}"/>
    <cellStyle name="SAPBEXundefined 10 2" xfId="1358" xr:uid="{00000000-0005-0000-0000-00003A110000}"/>
    <cellStyle name="SAPBEXundefined 10 2 2" xfId="2766" xr:uid="{00000000-0005-0000-0000-00003B110000}"/>
    <cellStyle name="SAPBEXundefined 10 2 3" xfId="4224" xr:uid="{00000000-0005-0000-0000-00003C110000}"/>
    <cellStyle name="SAPBEXundefined 10 3" xfId="3317" xr:uid="{00000000-0005-0000-0000-00003D110000}"/>
    <cellStyle name="SAPBEXundefined 10 4" xfId="4775" xr:uid="{00000000-0005-0000-0000-00003E110000}"/>
    <cellStyle name="SAPBEXundefined 11" xfId="1442" xr:uid="{00000000-0005-0000-0000-00003F110000}"/>
    <cellStyle name="SAPBEXundefined 11 2" xfId="2008" xr:uid="{00000000-0005-0000-0000-000040110000}"/>
    <cellStyle name="SAPBEXundefined 11 2 2" xfId="3470" xr:uid="{00000000-0005-0000-0000-000041110000}"/>
    <cellStyle name="SAPBEXundefined 11 2 3" xfId="4928" xr:uid="{00000000-0005-0000-0000-000042110000}"/>
    <cellStyle name="SAPBEXundefined 11 3" xfId="2862" xr:uid="{00000000-0005-0000-0000-000043110000}"/>
    <cellStyle name="SAPBEXundefined 11 4" xfId="4320" xr:uid="{00000000-0005-0000-0000-000044110000}"/>
    <cellStyle name="SAPBEXundefined 12" xfId="2030" xr:uid="{00000000-0005-0000-0000-000045110000}"/>
    <cellStyle name="SAPBEXundefined 12 2" xfId="3493" xr:uid="{00000000-0005-0000-0000-000046110000}"/>
    <cellStyle name="SAPBEXundefined 12 3" xfId="4951" xr:uid="{00000000-0005-0000-0000-000047110000}"/>
    <cellStyle name="SAPBEXundefined 13" xfId="2222" xr:uid="{00000000-0005-0000-0000-000048110000}"/>
    <cellStyle name="SAPBEXundefined 13 2" xfId="3693" xr:uid="{00000000-0005-0000-0000-000049110000}"/>
    <cellStyle name="SAPBEXundefined 13 3" xfId="5151" xr:uid="{00000000-0005-0000-0000-00004A110000}"/>
    <cellStyle name="SAPBEXundefined 14" xfId="2430" xr:uid="{00000000-0005-0000-0000-00004B110000}"/>
    <cellStyle name="SAPBEXundefined 14 2" xfId="3904" xr:uid="{00000000-0005-0000-0000-00004C110000}"/>
    <cellStyle name="SAPBEXundefined 14 3" xfId="5362" xr:uid="{00000000-0005-0000-0000-00004D110000}"/>
    <cellStyle name="SAPBEXundefined 15" xfId="2484" xr:uid="{00000000-0005-0000-0000-00004E110000}"/>
    <cellStyle name="SAPBEXundefined 16" xfId="1060" xr:uid="{00000000-0005-0000-0000-00004F110000}"/>
    <cellStyle name="SAPBEXundefined 17" xfId="5444" xr:uid="{F202F8F4-6776-45F7-9E80-E5ADEE58F820}"/>
    <cellStyle name="SAPBEXundefined 2" xfId="1207" xr:uid="{00000000-0005-0000-0000-000050110000}"/>
    <cellStyle name="SAPBEXundefined 2 2" xfId="1570" xr:uid="{00000000-0005-0000-0000-000051110000}"/>
    <cellStyle name="SAPBEXundefined 2 2 2" xfId="3003" xr:uid="{00000000-0005-0000-0000-000052110000}"/>
    <cellStyle name="SAPBEXundefined 2 2 3" xfId="4461" xr:uid="{00000000-0005-0000-0000-000053110000}"/>
    <cellStyle name="SAPBEXundefined 2 3" xfId="1857" xr:uid="{00000000-0005-0000-0000-000054110000}"/>
    <cellStyle name="SAPBEXundefined 2 3 2" xfId="3313" xr:uid="{00000000-0005-0000-0000-000055110000}"/>
    <cellStyle name="SAPBEXundefined 2 3 3" xfId="4771" xr:uid="{00000000-0005-0000-0000-000056110000}"/>
    <cellStyle name="SAPBEXundefined 2 4" xfId="2609" xr:uid="{00000000-0005-0000-0000-000057110000}"/>
    <cellStyle name="SAPBEXundefined 2 5" xfId="4067" xr:uid="{00000000-0005-0000-0000-000058110000}"/>
    <cellStyle name="SAPBEXundefined 3" xfId="1143" xr:uid="{00000000-0005-0000-0000-000059110000}"/>
    <cellStyle name="SAPBEXundefined 3 2" xfId="1536" xr:uid="{00000000-0005-0000-0000-00005A110000}"/>
    <cellStyle name="SAPBEXundefined 3 2 2" xfId="2962" xr:uid="{00000000-0005-0000-0000-00005B110000}"/>
    <cellStyle name="SAPBEXundefined 3 2 3" xfId="4420" xr:uid="{00000000-0005-0000-0000-00005C110000}"/>
    <cellStyle name="SAPBEXundefined 3 3" xfId="1740" xr:uid="{00000000-0005-0000-0000-00005D110000}"/>
    <cellStyle name="SAPBEXundefined 3 3 2" xfId="3187" xr:uid="{00000000-0005-0000-0000-00005E110000}"/>
    <cellStyle name="SAPBEXundefined 3 3 3" xfId="4645" xr:uid="{00000000-0005-0000-0000-00005F110000}"/>
    <cellStyle name="SAPBEXundefined 3 4" xfId="2533" xr:uid="{00000000-0005-0000-0000-000060110000}"/>
    <cellStyle name="SAPBEXundefined 3 5" xfId="3991" xr:uid="{00000000-0005-0000-0000-000061110000}"/>
    <cellStyle name="SAPBEXundefined 4" xfId="1203" xr:uid="{00000000-0005-0000-0000-000062110000}"/>
    <cellStyle name="SAPBEXundefined 4 2" xfId="1640" xr:uid="{00000000-0005-0000-0000-000063110000}"/>
    <cellStyle name="SAPBEXundefined 4 2 2" xfId="3075" xr:uid="{00000000-0005-0000-0000-000064110000}"/>
    <cellStyle name="SAPBEXundefined 4 2 3" xfId="4533" xr:uid="{00000000-0005-0000-0000-000065110000}"/>
    <cellStyle name="SAPBEXundefined 4 3" xfId="2252" xr:uid="{00000000-0005-0000-0000-000066110000}"/>
    <cellStyle name="SAPBEXundefined 4 3 2" xfId="3726" xr:uid="{00000000-0005-0000-0000-000067110000}"/>
    <cellStyle name="SAPBEXundefined 4 3 3" xfId="5184" xr:uid="{00000000-0005-0000-0000-000068110000}"/>
    <cellStyle name="SAPBEXundefined 4 4" xfId="2605" xr:uid="{00000000-0005-0000-0000-000069110000}"/>
    <cellStyle name="SAPBEXundefined 4 5" xfId="4063" xr:uid="{00000000-0005-0000-0000-00006A110000}"/>
    <cellStyle name="SAPBEXundefined 5" xfId="1275" xr:uid="{00000000-0005-0000-0000-00006B110000}"/>
    <cellStyle name="SAPBEXundefined 5 2" xfId="1447" xr:uid="{00000000-0005-0000-0000-00006C110000}"/>
    <cellStyle name="SAPBEXundefined 5 2 2" xfId="2867" xr:uid="{00000000-0005-0000-0000-00006D110000}"/>
    <cellStyle name="SAPBEXundefined 5 2 3" xfId="4325" xr:uid="{00000000-0005-0000-0000-00006E110000}"/>
    <cellStyle name="SAPBEXundefined 5 3" xfId="2682" xr:uid="{00000000-0005-0000-0000-00006F110000}"/>
    <cellStyle name="SAPBEXundefined 5 4" xfId="4140" xr:uid="{00000000-0005-0000-0000-000070110000}"/>
    <cellStyle name="SAPBEXundefined 6" xfId="1735" xr:uid="{00000000-0005-0000-0000-000071110000}"/>
    <cellStyle name="SAPBEXundefined 6 2" xfId="1755" xr:uid="{00000000-0005-0000-0000-000072110000}"/>
    <cellStyle name="SAPBEXundefined 6 2 2" xfId="3203" xr:uid="{00000000-0005-0000-0000-000073110000}"/>
    <cellStyle name="SAPBEXundefined 6 2 3" xfId="4661" xr:uid="{00000000-0005-0000-0000-000074110000}"/>
    <cellStyle name="SAPBEXundefined 6 3" xfId="3182" xr:uid="{00000000-0005-0000-0000-000075110000}"/>
    <cellStyle name="SAPBEXundefined 6 4" xfId="4640" xr:uid="{00000000-0005-0000-0000-000076110000}"/>
    <cellStyle name="SAPBEXundefined 7" xfId="1495" xr:uid="{00000000-0005-0000-0000-000077110000}"/>
    <cellStyle name="SAPBEXundefined 7 2" xfId="2025" xr:uid="{00000000-0005-0000-0000-000078110000}"/>
    <cellStyle name="SAPBEXundefined 7 2 2" xfId="3488" xr:uid="{00000000-0005-0000-0000-000079110000}"/>
    <cellStyle name="SAPBEXundefined 7 2 3" xfId="4946" xr:uid="{00000000-0005-0000-0000-00007A110000}"/>
    <cellStyle name="SAPBEXundefined 7 3" xfId="2922" xr:uid="{00000000-0005-0000-0000-00007B110000}"/>
    <cellStyle name="SAPBEXundefined 7 4" xfId="4380" xr:uid="{00000000-0005-0000-0000-00007C110000}"/>
    <cellStyle name="SAPBEXundefined 8" xfId="1754" xr:uid="{00000000-0005-0000-0000-00007D110000}"/>
    <cellStyle name="SAPBEXundefined 8 2" xfId="2281" xr:uid="{00000000-0005-0000-0000-00007E110000}"/>
    <cellStyle name="SAPBEXundefined 8 2 2" xfId="3755" xr:uid="{00000000-0005-0000-0000-00007F110000}"/>
    <cellStyle name="SAPBEXundefined 8 2 3" xfId="5213" xr:uid="{00000000-0005-0000-0000-000080110000}"/>
    <cellStyle name="SAPBEXundefined 8 3" xfId="3201" xr:uid="{00000000-0005-0000-0000-000081110000}"/>
    <cellStyle name="SAPBEXundefined 8 4" xfId="4659" xr:uid="{00000000-0005-0000-0000-000082110000}"/>
    <cellStyle name="SAPBEXundefined 9" xfId="1423" xr:uid="{00000000-0005-0000-0000-000083110000}"/>
    <cellStyle name="SAPBEXundefined 9 2" xfId="1944" xr:uid="{00000000-0005-0000-0000-000084110000}"/>
    <cellStyle name="SAPBEXundefined 9 2 2" xfId="3404" xr:uid="{00000000-0005-0000-0000-000085110000}"/>
    <cellStyle name="SAPBEXundefined 9 2 3" xfId="4862" xr:uid="{00000000-0005-0000-0000-000086110000}"/>
    <cellStyle name="SAPBEXundefined 9 3" xfId="2839" xr:uid="{00000000-0005-0000-0000-000087110000}"/>
    <cellStyle name="SAPBEXundefined 9 4" xfId="4297" xr:uid="{00000000-0005-0000-0000-000088110000}"/>
    <cellStyle name="TableStyleLight1" xfId="59" xr:uid="{00000000-0005-0000-0000-000089110000}"/>
    <cellStyle name="Tekst objašnjenja 2" xfId="1061" xr:uid="{00000000-0005-0000-0000-00008A110000}"/>
    <cellStyle name="Tekst upozorenja 2" xfId="1062" xr:uid="{00000000-0005-0000-0000-00008B110000}"/>
    <cellStyle name="Tekst upozorenja 2 2" xfId="5665" xr:uid="{8EDCB6E7-D081-42AF-91F4-5EA84B07A586}"/>
    <cellStyle name="Tekst upozorenja 3" xfId="5626" xr:uid="{824B97EF-1AD7-4BEE-8E51-0C6B86F0022F}"/>
    <cellStyle name="Tekst upozorenja 4" xfId="5589" xr:uid="{2A3CFDB0-FA90-4A8D-8F70-17F2A7BE0230}"/>
    <cellStyle name="Title" xfId="1079" xr:uid="{00000000-0005-0000-0000-00008C110000}"/>
    <cellStyle name="Title 2" xfId="60" xr:uid="{00000000-0005-0000-0000-00008D110000}"/>
    <cellStyle name="Title 2 2" xfId="867" xr:uid="{00000000-0005-0000-0000-00008E110000}"/>
    <cellStyle name="Title 2 3" xfId="868" xr:uid="{00000000-0005-0000-0000-00008F110000}"/>
    <cellStyle name="Title 2 4" xfId="866" xr:uid="{00000000-0005-0000-0000-000090110000}"/>
    <cellStyle name="Title 2 5" xfId="1063" xr:uid="{00000000-0005-0000-0000-000091110000}"/>
    <cellStyle name="Title 3" xfId="1064" xr:uid="{00000000-0005-0000-0000-000092110000}"/>
    <cellStyle name="Total" xfId="1065" xr:uid="{00000000-0005-0000-0000-000093110000}"/>
    <cellStyle name="Total 10" xfId="1208" xr:uid="{00000000-0005-0000-0000-000094110000}"/>
    <cellStyle name="Total 10 2" xfId="1469" xr:uid="{00000000-0005-0000-0000-000095110000}"/>
    <cellStyle name="Total 10 2 2" xfId="2895" xr:uid="{00000000-0005-0000-0000-000096110000}"/>
    <cellStyle name="Total 10 2 3" xfId="4353" xr:uid="{00000000-0005-0000-0000-000097110000}"/>
    <cellStyle name="Total 10 3" xfId="1822" xr:uid="{00000000-0005-0000-0000-000098110000}"/>
    <cellStyle name="Total 10 3 2" xfId="3271" xr:uid="{00000000-0005-0000-0000-000099110000}"/>
    <cellStyle name="Total 10 3 3" xfId="4729" xr:uid="{00000000-0005-0000-0000-00009A110000}"/>
    <cellStyle name="Total 10 4" xfId="2610" xr:uid="{00000000-0005-0000-0000-00009B110000}"/>
    <cellStyle name="Total 10 5" xfId="4068" xr:uid="{00000000-0005-0000-0000-00009C110000}"/>
    <cellStyle name="Total 10 6" xfId="5498" xr:uid="{0894E1EC-F117-4043-878F-4E3000EC9426}"/>
    <cellStyle name="Total 11" xfId="1247" xr:uid="{00000000-0005-0000-0000-00009D110000}"/>
    <cellStyle name="Total 11 2" xfId="2148" xr:uid="{00000000-0005-0000-0000-00009E110000}"/>
    <cellStyle name="Total 11 2 2" xfId="3614" xr:uid="{00000000-0005-0000-0000-00009F110000}"/>
    <cellStyle name="Total 11 2 3" xfId="5072" xr:uid="{00000000-0005-0000-0000-0000A0110000}"/>
    <cellStyle name="Total 11 3" xfId="2653" xr:uid="{00000000-0005-0000-0000-0000A1110000}"/>
    <cellStyle name="Total 11 4" xfId="4111" xr:uid="{00000000-0005-0000-0000-0000A2110000}"/>
    <cellStyle name="Total 11 5" xfId="5506" xr:uid="{25E068A4-E88F-4D05-A0BF-3794D715BDEB}"/>
    <cellStyle name="Total 12" xfId="1663" xr:uid="{00000000-0005-0000-0000-0000A3110000}"/>
    <cellStyle name="Total 12 2" xfId="2212" xr:uid="{00000000-0005-0000-0000-0000A4110000}"/>
    <cellStyle name="Total 12 2 2" xfId="3682" xr:uid="{00000000-0005-0000-0000-0000A5110000}"/>
    <cellStyle name="Total 12 2 3" xfId="5140" xr:uid="{00000000-0005-0000-0000-0000A6110000}"/>
    <cellStyle name="Total 12 3" xfId="3102" xr:uid="{00000000-0005-0000-0000-0000A7110000}"/>
    <cellStyle name="Total 12 4" xfId="4560" xr:uid="{00000000-0005-0000-0000-0000A8110000}"/>
    <cellStyle name="Total 12 5" xfId="5513" xr:uid="{B2D21371-1E0D-4CAE-B422-4E05BF024764}"/>
    <cellStyle name="Total 13" xfId="1441" xr:uid="{00000000-0005-0000-0000-0000A9110000}"/>
    <cellStyle name="Total 13 2" xfId="1388" xr:uid="{00000000-0005-0000-0000-0000AA110000}"/>
    <cellStyle name="Total 13 2 2" xfId="2801" xr:uid="{00000000-0005-0000-0000-0000AB110000}"/>
    <cellStyle name="Total 13 2 3" xfId="4259" xr:uid="{00000000-0005-0000-0000-0000AC110000}"/>
    <cellStyle name="Total 13 3" xfId="2861" xr:uid="{00000000-0005-0000-0000-0000AD110000}"/>
    <cellStyle name="Total 13 4" xfId="4319" xr:uid="{00000000-0005-0000-0000-0000AE110000}"/>
    <cellStyle name="Total 13 5" xfId="5521" xr:uid="{863E6487-5871-4A34-82D7-A59F1A608D2F}"/>
    <cellStyle name="Total 14" xfId="1737" xr:uid="{00000000-0005-0000-0000-0000AF110000}"/>
    <cellStyle name="Total 14 2" xfId="2015" xr:uid="{00000000-0005-0000-0000-0000B0110000}"/>
    <cellStyle name="Total 14 2 2" xfId="3477" xr:uid="{00000000-0005-0000-0000-0000B1110000}"/>
    <cellStyle name="Total 14 2 3" xfId="4935" xr:uid="{00000000-0005-0000-0000-0000B2110000}"/>
    <cellStyle name="Total 14 3" xfId="3184" xr:uid="{00000000-0005-0000-0000-0000B3110000}"/>
    <cellStyle name="Total 14 4" xfId="4642" xr:uid="{00000000-0005-0000-0000-0000B4110000}"/>
    <cellStyle name="Total 14 5" xfId="5567" xr:uid="{0420A38F-CD17-4F24-B7E5-0E987E17CED1}"/>
    <cellStyle name="Total 15" xfId="1764" xr:uid="{00000000-0005-0000-0000-0000B5110000}"/>
    <cellStyle name="Total 15 2" xfId="1814" xr:uid="{00000000-0005-0000-0000-0000B6110000}"/>
    <cellStyle name="Total 15 2 2" xfId="3263" xr:uid="{00000000-0005-0000-0000-0000B7110000}"/>
    <cellStyle name="Total 15 2 3" xfId="4721" xr:uid="{00000000-0005-0000-0000-0000B8110000}"/>
    <cellStyle name="Total 15 3" xfId="3212" xr:uid="{00000000-0005-0000-0000-0000B9110000}"/>
    <cellStyle name="Total 15 4" xfId="4670" xr:uid="{00000000-0005-0000-0000-0000BA110000}"/>
    <cellStyle name="Total 15 5" xfId="5575" xr:uid="{4A8B50BE-9BEC-4E18-A4C5-611840EE4BB2}"/>
    <cellStyle name="Total 16" xfId="1831" xr:uid="{00000000-0005-0000-0000-0000BB110000}"/>
    <cellStyle name="Total 16 2" xfId="2238" xr:uid="{00000000-0005-0000-0000-0000BC110000}"/>
    <cellStyle name="Total 16 2 2" xfId="3711" xr:uid="{00000000-0005-0000-0000-0000BD110000}"/>
    <cellStyle name="Total 16 2 3" xfId="5169" xr:uid="{00000000-0005-0000-0000-0000BE110000}"/>
    <cellStyle name="Total 16 3" xfId="3282" xr:uid="{00000000-0005-0000-0000-0000BF110000}"/>
    <cellStyle name="Total 16 4" xfId="4740" xr:uid="{00000000-0005-0000-0000-0000C0110000}"/>
    <cellStyle name="Total 16 5" xfId="5585" xr:uid="{1DCFA0FA-E755-4EBD-A2E1-37BA2CFA6722}"/>
    <cellStyle name="Total 17" xfId="2077" xr:uid="{00000000-0005-0000-0000-0000C1110000}"/>
    <cellStyle name="Total 17 2" xfId="1499" xr:uid="{00000000-0005-0000-0000-0000C2110000}"/>
    <cellStyle name="Total 17 2 2" xfId="2925" xr:uid="{00000000-0005-0000-0000-0000C3110000}"/>
    <cellStyle name="Total 17 2 3" xfId="4383" xr:uid="{00000000-0005-0000-0000-0000C4110000}"/>
    <cellStyle name="Total 17 3" xfId="3542" xr:uid="{00000000-0005-0000-0000-0000C5110000}"/>
    <cellStyle name="Total 17 4" xfId="5000" xr:uid="{00000000-0005-0000-0000-0000C6110000}"/>
    <cellStyle name="Total 17 5" xfId="5596" xr:uid="{19EB35BF-CC4C-4428-943D-175C1EA7DADF}"/>
    <cellStyle name="Total 18" xfId="1760" xr:uid="{00000000-0005-0000-0000-0000C7110000}"/>
    <cellStyle name="Total 18 2" xfId="3208" xr:uid="{00000000-0005-0000-0000-0000C8110000}"/>
    <cellStyle name="Total 18 3" xfId="4666" xr:uid="{00000000-0005-0000-0000-0000C9110000}"/>
    <cellStyle name="Total 18 4" xfId="5609" xr:uid="{2150CC5A-B533-4849-BF3C-1A44168949FB}"/>
    <cellStyle name="Total 19" xfId="1401" xr:uid="{00000000-0005-0000-0000-0000CA110000}"/>
    <cellStyle name="Total 19 2" xfId="2816" xr:uid="{00000000-0005-0000-0000-0000CB110000}"/>
    <cellStyle name="Total 19 3" xfId="4274" xr:uid="{00000000-0005-0000-0000-0000CC110000}"/>
    <cellStyle name="Total 2" xfId="61" xr:uid="{00000000-0005-0000-0000-0000CD110000}"/>
    <cellStyle name="Total 2 10" xfId="364" xr:uid="{00000000-0005-0000-0000-0000CE110000}"/>
    <cellStyle name="Total 2 10 2" xfId="1399" xr:uid="{00000000-0005-0000-0000-0000CF110000}"/>
    <cellStyle name="Total 2 10 2 2" xfId="2814" xr:uid="{00000000-0005-0000-0000-0000D0110000}"/>
    <cellStyle name="Total 2 10 2 3" xfId="4272" xr:uid="{00000000-0005-0000-0000-0000D1110000}"/>
    <cellStyle name="Total 2 10 3" xfId="1647" xr:uid="{00000000-0005-0000-0000-0000D2110000}"/>
    <cellStyle name="Total 2 10 4" xfId="3082" xr:uid="{00000000-0005-0000-0000-0000D3110000}"/>
    <cellStyle name="Total 2 10 5" xfId="4540" xr:uid="{00000000-0005-0000-0000-0000D4110000}"/>
    <cellStyle name="Total 2 11" xfId="869" xr:uid="{00000000-0005-0000-0000-0000D5110000}"/>
    <cellStyle name="Total 2 11 2" xfId="1363" xr:uid="{00000000-0005-0000-0000-0000D6110000}"/>
    <cellStyle name="Total 2 11 2 2" xfId="2771" xr:uid="{00000000-0005-0000-0000-0000D7110000}"/>
    <cellStyle name="Total 2 11 2 3" xfId="4229" xr:uid="{00000000-0005-0000-0000-0000D8110000}"/>
    <cellStyle name="Total 2 11 3" xfId="1870" xr:uid="{00000000-0005-0000-0000-0000D9110000}"/>
    <cellStyle name="Total 2 11 4" xfId="3327" xr:uid="{00000000-0005-0000-0000-0000DA110000}"/>
    <cellStyle name="Total 2 11 5" xfId="4785" xr:uid="{00000000-0005-0000-0000-0000DB110000}"/>
    <cellStyle name="Total 2 12" xfId="1821" xr:uid="{00000000-0005-0000-0000-0000DC110000}"/>
    <cellStyle name="Total 2 12 2" xfId="1682" xr:uid="{00000000-0005-0000-0000-0000DD110000}"/>
    <cellStyle name="Total 2 12 2 2" xfId="3125" xr:uid="{00000000-0005-0000-0000-0000DE110000}"/>
    <cellStyle name="Total 2 12 2 3" xfId="4583" xr:uid="{00000000-0005-0000-0000-0000DF110000}"/>
    <cellStyle name="Total 2 12 3" xfId="3270" xr:uid="{00000000-0005-0000-0000-0000E0110000}"/>
    <cellStyle name="Total 2 12 4" xfId="4728" xr:uid="{00000000-0005-0000-0000-0000E1110000}"/>
    <cellStyle name="Total 2 13" xfId="1694" xr:uid="{00000000-0005-0000-0000-0000E2110000}"/>
    <cellStyle name="Total 2 13 2" xfId="1488" xr:uid="{00000000-0005-0000-0000-0000E3110000}"/>
    <cellStyle name="Total 2 13 2 2" xfId="2915" xr:uid="{00000000-0005-0000-0000-0000E4110000}"/>
    <cellStyle name="Total 2 13 2 3" xfId="4373" xr:uid="{00000000-0005-0000-0000-0000E5110000}"/>
    <cellStyle name="Total 2 13 3" xfId="3139" xr:uid="{00000000-0005-0000-0000-0000E6110000}"/>
    <cellStyle name="Total 2 13 4" xfId="4597" xr:uid="{00000000-0005-0000-0000-0000E7110000}"/>
    <cellStyle name="Total 2 14" xfId="1512" xr:uid="{00000000-0005-0000-0000-0000E8110000}"/>
    <cellStyle name="Total 2 14 2" xfId="1918" xr:uid="{00000000-0005-0000-0000-0000E9110000}"/>
    <cellStyle name="Total 2 14 2 2" xfId="3377" xr:uid="{00000000-0005-0000-0000-0000EA110000}"/>
    <cellStyle name="Total 2 14 2 3" xfId="4835" xr:uid="{00000000-0005-0000-0000-0000EB110000}"/>
    <cellStyle name="Total 2 14 3" xfId="2938" xr:uid="{00000000-0005-0000-0000-0000EC110000}"/>
    <cellStyle name="Total 2 14 4" xfId="4396" xr:uid="{00000000-0005-0000-0000-0000ED110000}"/>
    <cellStyle name="Total 2 15" xfId="2165" xr:uid="{00000000-0005-0000-0000-0000EE110000}"/>
    <cellStyle name="Total 2 15 2" xfId="3632" xr:uid="{00000000-0005-0000-0000-0000EF110000}"/>
    <cellStyle name="Total 2 15 3" xfId="5090" xr:uid="{00000000-0005-0000-0000-0000F0110000}"/>
    <cellStyle name="Total 2 16" xfId="1412" xr:uid="{00000000-0005-0000-0000-0000F1110000}"/>
    <cellStyle name="Total 2 16 2" xfId="2828" xr:uid="{00000000-0005-0000-0000-0000F2110000}"/>
    <cellStyle name="Total 2 16 3" xfId="4286" xr:uid="{00000000-0005-0000-0000-0000F3110000}"/>
    <cellStyle name="Total 2 17" xfId="2434" xr:uid="{00000000-0005-0000-0000-0000F4110000}"/>
    <cellStyle name="Total 2 17 2" xfId="3908" xr:uid="{00000000-0005-0000-0000-0000F5110000}"/>
    <cellStyle name="Total 2 17 3" xfId="5366" xr:uid="{00000000-0005-0000-0000-0000F6110000}"/>
    <cellStyle name="Total 2 18" xfId="1066" xr:uid="{00000000-0005-0000-0000-0000F7110000}"/>
    <cellStyle name="Total 2 19" xfId="2486" xr:uid="{00000000-0005-0000-0000-0000F8110000}"/>
    <cellStyle name="Total 2 2" xfId="69" xr:uid="{00000000-0005-0000-0000-0000F9110000}"/>
    <cellStyle name="Total 2 2 10" xfId="1674" xr:uid="{00000000-0005-0000-0000-0000FA110000}"/>
    <cellStyle name="Total 2 2 10 2" xfId="1720" xr:uid="{00000000-0005-0000-0000-0000FB110000}"/>
    <cellStyle name="Total 2 2 10 2 2" xfId="3165" xr:uid="{00000000-0005-0000-0000-0000FC110000}"/>
    <cellStyle name="Total 2 2 10 2 3" xfId="4623" xr:uid="{00000000-0005-0000-0000-0000FD110000}"/>
    <cellStyle name="Total 2 2 10 3" xfId="3116" xr:uid="{00000000-0005-0000-0000-0000FE110000}"/>
    <cellStyle name="Total 2 2 10 4" xfId="4574" xr:uid="{00000000-0005-0000-0000-0000FF110000}"/>
    <cellStyle name="Total 2 2 11" xfId="1709" xr:uid="{00000000-0005-0000-0000-000000120000}"/>
    <cellStyle name="Total 2 2 11 2" xfId="2068" xr:uid="{00000000-0005-0000-0000-000001120000}"/>
    <cellStyle name="Total 2 2 11 2 2" xfId="3531" xr:uid="{00000000-0005-0000-0000-000002120000}"/>
    <cellStyle name="Total 2 2 11 2 3" xfId="4989" xr:uid="{00000000-0005-0000-0000-000003120000}"/>
    <cellStyle name="Total 2 2 11 3" xfId="3154" xr:uid="{00000000-0005-0000-0000-000004120000}"/>
    <cellStyle name="Total 2 2 11 4" xfId="4612" xr:uid="{00000000-0005-0000-0000-000005120000}"/>
    <cellStyle name="Total 2 2 12" xfId="1920" xr:uid="{00000000-0005-0000-0000-000006120000}"/>
    <cellStyle name="Total 2 2 12 2" xfId="3379" xr:uid="{00000000-0005-0000-0000-000007120000}"/>
    <cellStyle name="Total 2 2 12 3" xfId="4837" xr:uid="{00000000-0005-0000-0000-000008120000}"/>
    <cellStyle name="Total 2 2 13" xfId="1448" xr:uid="{00000000-0005-0000-0000-000009120000}"/>
    <cellStyle name="Total 2 2 13 2" xfId="2868" xr:uid="{00000000-0005-0000-0000-00000A120000}"/>
    <cellStyle name="Total 2 2 13 3" xfId="4326" xr:uid="{00000000-0005-0000-0000-00000B120000}"/>
    <cellStyle name="Total 2 2 14" xfId="2439" xr:uid="{00000000-0005-0000-0000-00000C120000}"/>
    <cellStyle name="Total 2 2 14 2" xfId="3913" xr:uid="{00000000-0005-0000-0000-00000D120000}"/>
    <cellStyle name="Total 2 2 14 3" xfId="5371" xr:uid="{00000000-0005-0000-0000-00000E120000}"/>
    <cellStyle name="Total 2 2 15" xfId="2487" xr:uid="{00000000-0005-0000-0000-00000F120000}"/>
    <cellStyle name="Total 2 2 16" xfId="1533" xr:uid="{00000000-0005-0000-0000-000010120000}"/>
    <cellStyle name="Total 2 2 17" xfId="5446" xr:uid="{2EE0A58C-4A78-4740-A4A3-BBB59576B102}"/>
    <cellStyle name="Total 2 2 2" xfId="89" xr:uid="{00000000-0005-0000-0000-000011120000}"/>
    <cellStyle name="Total 2 2 2 10" xfId="4073" xr:uid="{00000000-0005-0000-0000-000012120000}"/>
    <cellStyle name="Total 2 2 2 2" xfId="121" xr:uid="{00000000-0005-0000-0000-000013120000}"/>
    <cellStyle name="Total 2 2 2 2 2" xfId="283" xr:uid="{00000000-0005-0000-0000-000014120000}"/>
    <cellStyle name="Total 2 2 2 2 2 2" xfId="584" xr:uid="{00000000-0005-0000-0000-000015120000}"/>
    <cellStyle name="Total 2 2 2 2 3" xfId="422" xr:uid="{00000000-0005-0000-0000-000016120000}"/>
    <cellStyle name="Total 2 2 2 2 4" xfId="3006" xr:uid="{00000000-0005-0000-0000-000017120000}"/>
    <cellStyle name="Total 2 2 2 2 5" xfId="4464" xr:uid="{00000000-0005-0000-0000-000018120000}"/>
    <cellStyle name="Total 2 2 2 3" xfId="130" xr:uid="{00000000-0005-0000-0000-000019120000}"/>
    <cellStyle name="Total 2 2 2 3 2" xfId="292" xr:uid="{00000000-0005-0000-0000-00001A120000}"/>
    <cellStyle name="Total 2 2 2 3 2 2" xfId="593" xr:uid="{00000000-0005-0000-0000-00001B120000}"/>
    <cellStyle name="Total 2 2 2 3 3" xfId="431" xr:uid="{00000000-0005-0000-0000-00001C120000}"/>
    <cellStyle name="Total 2 2 2 3 4" xfId="3086" xr:uid="{00000000-0005-0000-0000-00001D120000}"/>
    <cellStyle name="Total 2 2 2 3 5" xfId="4544" xr:uid="{00000000-0005-0000-0000-00001E120000}"/>
    <cellStyle name="Total 2 2 2 4" xfId="154" xr:uid="{00000000-0005-0000-0000-00001F120000}"/>
    <cellStyle name="Total 2 2 2 4 2" xfId="316" xr:uid="{00000000-0005-0000-0000-000020120000}"/>
    <cellStyle name="Total 2 2 2 4 2 2" xfId="617" xr:uid="{00000000-0005-0000-0000-000021120000}"/>
    <cellStyle name="Total 2 2 2 4 3" xfId="455" xr:uid="{00000000-0005-0000-0000-000022120000}"/>
    <cellStyle name="Total 2 2 2 5" xfId="178" xr:uid="{00000000-0005-0000-0000-000023120000}"/>
    <cellStyle name="Total 2 2 2 5 2" xfId="340" xr:uid="{00000000-0005-0000-0000-000024120000}"/>
    <cellStyle name="Total 2 2 2 5 2 2" xfId="641" xr:uid="{00000000-0005-0000-0000-000025120000}"/>
    <cellStyle name="Total 2 2 2 5 3" xfId="479" xr:uid="{00000000-0005-0000-0000-000026120000}"/>
    <cellStyle name="Total 2 2 2 6" xfId="209" xr:uid="{00000000-0005-0000-0000-000027120000}"/>
    <cellStyle name="Total 2 2 2 6 2" xfId="510" xr:uid="{00000000-0005-0000-0000-000028120000}"/>
    <cellStyle name="Total 2 2 2 7" xfId="251" xr:uid="{00000000-0005-0000-0000-000029120000}"/>
    <cellStyle name="Total 2 2 2 7 2" xfId="552" xr:uid="{00000000-0005-0000-0000-00002A120000}"/>
    <cellStyle name="Total 2 2 2 8" xfId="390" xr:uid="{00000000-0005-0000-0000-00002B120000}"/>
    <cellStyle name="Total 2 2 2 9" xfId="2615" xr:uid="{00000000-0005-0000-0000-00002C120000}"/>
    <cellStyle name="Total 2 2 3" xfId="94" xr:uid="{00000000-0005-0000-0000-00002D120000}"/>
    <cellStyle name="Total 2 2 3 2" xfId="214" xr:uid="{00000000-0005-0000-0000-00002E120000}"/>
    <cellStyle name="Total 2 2 3 2 2" xfId="352" xr:uid="{00000000-0005-0000-0000-00002F120000}"/>
    <cellStyle name="Total 2 2 3 2 2 2" xfId="653" xr:uid="{00000000-0005-0000-0000-000030120000}"/>
    <cellStyle name="Total 2 2 3 2 3" xfId="515" xr:uid="{00000000-0005-0000-0000-000031120000}"/>
    <cellStyle name="Total 2 2 3 2 4" xfId="2959" xr:uid="{00000000-0005-0000-0000-000032120000}"/>
    <cellStyle name="Total 2 2 3 2 5" xfId="4417" xr:uid="{00000000-0005-0000-0000-000033120000}"/>
    <cellStyle name="Total 2 2 3 3" xfId="256" xr:uid="{00000000-0005-0000-0000-000034120000}"/>
    <cellStyle name="Total 2 2 3 3 2" xfId="557" xr:uid="{00000000-0005-0000-0000-000035120000}"/>
    <cellStyle name="Total 2 2 3 3 3" xfId="3702" xr:uid="{00000000-0005-0000-0000-000036120000}"/>
    <cellStyle name="Total 2 2 3 3 4" xfId="5160" xr:uid="{00000000-0005-0000-0000-000037120000}"/>
    <cellStyle name="Total 2 2 3 4" xfId="395" xr:uid="{00000000-0005-0000-0000-000038120000}"/>
    <cellStyle name="Total 2 2 3 5" xfId="2527" xr:uid="{00000000-0005-0000-0000-000039120000}"/>
    <cellStyle name="Total 2 2 3 6" xfId="3985" xr:uid="{00000000-0005-0000-0000-00003A120000}"/>
    <cellStyle name="Total 2 2 4" xfId="104" xr:uid="{00000000-0005-0000-0000-00003B120000}"/>
    <cellStyle name="Total 2 2 4 2" xfId="266" xr:uid="{00000000-0005-0000-0000-00003C120000}"/>
    <cellStyle name="Total 2 2 4 2 2" xfId="567" xr:uid="{00000000-0005-0000-0000-00003D120000}"/>
    <cellStyle name="Total 2 2 4 2 3" xfId="2949" xr:uid="{00000000-0005-0000-0000-00003E120000}"/>
    <cellStyle name="Total 2 2 4 2 4" xfId="4407" xr:uid="{00000000-0005-0000-0000-00003F120000}"/>
    <cellStyle name="Total 2 2 4 3" xfId="405" xr:uid="{00000000-0005-0000-0000-000040120000}"/>
    <cellStyle name="Total 2 2 4 3 2" xfId="2837" xr:uid="{00000000-0005-0000-0000-000041120000}"/>
    <cellStyle name="Total 2 2 4 3 3" xfId="4295" xr:uid="{00000000-0005-0000-0000-000042120000}"/>
    <cellStyle name="Total 2 2 4 4" xfId="2612" xr:uid="{00000000-0005-0000-0000-000043120000}"/>
    <cellStyle name="Total 2 2 4 5" xfId="4070" xr:uid="{00000000-0005-0000-0000-000044120000}"/>
    <cellStyle name="Total 2 2 5" xfId="142" xr:uid="{00000000-0005-0000-0000-000045120000}"/>
    <cellStyle name="Total 2 2 5 2" xfId="304" xr:uid="{00000000-0005-0000-0000-000046120000}"/>
    <cellStyle name="Total 2 2 5 2 2" xfId="605" xr:uid="{00000000-0005-0000-0000-000047120000}"/>
    <cellStyle name="Total 2 2 5 2 3" xfId="2805" xr:uid="{00000000-0005-0000-0000-000048120000}"/>
    <cellStyle name="Total 2 2 5 2 4" xfId="4263" xr:uid="{00000000-0005-0000-0000-000049120000}"/>
    <cellStyle name="Total 2 2 5 3" xfId="443" xr:uid="{00000000-0005-0000-0000-00004A120000}"/>
    <cellStyle name="Total 2 2 5 4" xfId="2531" xr:uid="{00000000-0005-0000-0000-00004B120000}"/>
    <cellStyle name="Total 2 2 5 5" xfId="3989" xr:uid="{00000000-0005-0000-0000-00004C120000}"/>
    <cellStyle name="Total 2 2 6" xfId="166" xr:uid="{00000000-0005-0000-0000-00004D120000}"/>
    <cellStyle name="Total 2 2 6 2" xfId="328" xr:uid="{00000000-0005-0000-0000-00004E120000}"/>
    <cellStyle name="Total 2 2 6 2 2" xfId="629" xr:uid="{00000000-0005-0000-0000-00004F120000}"/>
    <cellStyle name="Total 2 2 6 2 3" xfId="3709" xr:uid="{00000000-0005-0000-0000-000050120000}"/>
    <cellStyle name="Total 2 2 6 2 4" xfId="5167" xr:uid="{00000000-0005-0000-0000-000051120000}"/>
    <cellStyle name="Total 2 2 6 3" xfId="467" xr:uid="{00000000-0005-0000-0000-000052120000}"/>
    <cellStyle name="Total 2 2 6 4" xfId="3202" xr:uid="{00000000-0005-0000-0000-000053120000}"/>
    <cellStyle name="Total 2 2 6 5" xfId="4660" xr:uid="{00000000-0005-0000-0000-000054120000}"/>
    <cellStyle name="Total 2 2 7" xfId="190" xr:uid="{00000000-0005-0000-0000-000055120000}"/>
    <cellStyle name="Total 2 2 7 2" xfId="491" xr:uid="{00000000-0005-0000-0000-000056120000}"/>
    <cellStyle name="Total 2 2 7 2 2" xfId="3723" xr:uid="{00000000-0005-0000-0000-000057120000}"/>
    <cellStyle name="Total 2 2 7 2 3" xfId="5181" xr:uid="{00000000-0005-0000-0000-000058120000}"/>
    <cellStyle name="Total 2 2 7 3" xfId="2850" xr:uid="{00000000-0005-0000-0000-000059120000}"/>
    <cellStyle name="Total 2 2 7 4" xfId="4308" xr:uid="{00000000-0005-0000-0000-00005A120000}"/>
    <cellStyle name="Total 2 2 8" xfId="232" xr:uid="{00000000-0005-0000-0000-00005B120000}"/>
    <cellStyle name="Total 2 2 8 2" xfId="533" xr:uid="{00000000-0005-0000-0000-00005C120000}"/>
    <cellStyle name="Total 2 2 8 2 2" xfId="2843" xr:uid="{00000000-0005-0000-0000-00005D120000}"/>
    <cellStyle name="Total 2 2 8 2 3" xfId="4301" xr:uid="{00000000-0005-0000-0000-00005E120000}"/>
    <cellStyle name="Total 2 2 8 3" xfId="2852" xr:uid="{00000000-0005-0000-0000-00005F120000}"/>
    <cellStyle name="Total 2 2 8 4" xfId="4310" xr:uid="{00000000-0005-0000-0000-000060120000}"/>
    <cellStyle name="Total 2 2 9" xfId="371" xr:uid="{00000000-0005-0000-0000-000061120000}"/>
    <cellStyle name="Total 2 2 9 2" xfId="1432" xr:uid="{00000000-0005-0000-0000-000062120000}"/>
    <cellStyle name="Total 2 2 9 2 2" xfId="2849" xr:uid="{00000000-0005-0000-0000-000063120000}"/>
    <cellStyle name="Total 2 2 9 2 3" xfId="4307" xr:uid="{00000000-0005-0000-0000-000064120000}"/>
    <cellStyle name="Total 2 2 9 3" xfId="3179" xr:uid="{00000000-0005-0000-0000-000065120000}"/>
    <cellStyle name="Total 2 2 9 4" xfId="4637" xr:uid="{00000000-0005-0000-0000-000066120000}"/>
    <cellStyle name="Total 2 20" xfId="1137" xr:uid="{00000000-0005-0000-0000-000067120000}"/>
    <cellStyle name="Total 2 21" xfId="5445" xr:uid="{94639EC1-9996-4D19-9D1D-B741C111321B}"/>
    <cellStyle name="Total 2 3" xfId="72" xr:uid="{00000000-0005-0000-0000-000068120000}"/>
    <cellStyle name="Total 2 3 2" xfId="96" xr:uid="{00000000-0005-0000-0000-000069120000}"/>
    <cellStyle name="Total 2 3 2 2" xfId="216" xr:uid="{00000000-0005-0000-0000-00006A120000}"/>
    <cellStyle name="Total 2 3 2 2 2" xfId="354" xr:uid="{00000000-0005-0000-0000-00006B120000}"/>
    <cellStyle name="Total 2 3 2 2 2 2" xfId="655" xr:uid="{00000000-0005-0000-0000-00006C120000}"/>
    <cellStyle name="Total 2 3 2 2 3" xfId="517" xr:uid="{00000000-0005-0000-0000-00006D120000}"/>
    <cellStyle name="Total 2 3 2 3" xfId="258" xr:uid="{00000000-0005-0000-0000-00006E120000}"/>
    <cellStyle name="Total 2 3 2 3 2" xfId="559" xr:uid="{00000000-0005-0000-0000-00006F120000}"/>
    <cellStyle name="Total 2 3 2 4" xfId="397" xr:uid="{00000000-0005-0000-0000-000070120000}"/>
    <cellStyle name="Total 2 3 3" xfId="111" xr:uid="{00000000-0005-0000-0000-000071120000}"/>
    <cellStyle name="Total 2 3 3 2" xfId="273" xr:uid="{00000000-0005-0000-0000-000072120000}"/>
    <cellStyle name="Total 2 3 3 2 2" xfId="574" xr:uid="{00000000-0005-0000-0000-000073120000}"/>
    <cellStyle name="Total 2 3 3 3" xfId="412" xr:uid="{00000000-0005-0000-0000-000074120000}"/>
    <cellStyle name="Total 2 3 4" xfId="144" xr:uid="{00000000-0005-0000-0000-000075120000}"/>
    <cellStyle name="Total 2 3 4 2" xfId="306" xr:uid="{00000000-0005-0000-0000-000076120000}"/>
    <cellStyle name="Total 2 3 4 2 2" xfId="607" xr:uid="{00000000-0005-0000-0000-000077120000}"/>
    <cellStyle name="Total 2 3 4 3" xfId="445" xr:uid="{00000000-0005-0000-0000-000078120000}"/>
    <cellStyle name="Total 2 3 5" xfId="168" xr:uid="{00000000-0005-0000-0000-000079120000}"/>
    <cellStyle name="Total 2 3 5 2" xfId="330" xr:uid="{00000000-0005-0000-0000-00007A120000}"/>
    <cellStyle name="Total 2 3 5 2 2" xfId="631" xr:uid="{00000000-0005-0000-0000-00007B120000}"/>
    <cellStyle name="Total 2 3 5 3" xfId="469" xr:uid="{00000000-0005-0000-0000-00007C120000}"/>
    <cellStyle name="Total 2 3 6" xfId="192" xr:uid="{00000000-0005-0000-0000-00007D120000}"/>
    <cellStyle name="Total 2 3 6 2" xfId="493" xr:uid="{00000000-0005-0000-0000-00007E120000}"/>
    <cellStyle name="Total 2 3 7" xfId="234" xr:uid="{00000000-0005-0000-0000-00007F120000}"/>
    <cellStyle name="Total 2 3 7 2" xfId="535" xr:uid="{00000000-0005-0000-0000-000080120000}"/>
    <cellStyle name="Total 2 3 8" xfId="373" xr:uid="{00000000-0005-0000-0000-000081120000}"/>
    <cellStyle name="Total 2 3 9" xfId="870" xr:uid="{00000000-0005-0000-0000-000082120000}"/>
    <cellStyle name="Total 2 4" xfId="77" xr:uid="{00000000-0005-0000-0000-000083120000}"/>
    <cellStyle name="Total 2 4 2" xfId="197" xr:uid="{00000000-0005-0000-0000-000084120000}"/>
    <cellStyle name="Total 2 4 2 2" xfId="341" xr:uid="{00000000-0005-0000-0000-000085120000}"/>
    <cellStyle name="Total 2 4 2 2 2" xfId="642" xr:uid="{00000000-0005-0000-0000-000086120000}"/>
    <cellStyle name="Total 2 4 2 3" xfId="498" xr:uid="{00000000-0005-0000-0000-000087120000}"/>
    <cellStyle name="Total 2 4 3" xfId="239" xr:uid="{00000000-0005-0000-0000-000088120000}"/>
    <cellStyle name="Total 2 4 3 2" xfId="540" xr:uid="{00000000-0005-0000-0000-000089120000}"/>
    <cellStyle name="Total 2 4 4" xfId="378" xr:uid="{00000000-0005-0000-0000-00008A120000}"/>
    <cellStyle name="Total 2 4 5" xfId="1067" xr:uid="{00000000-0005-0000-0000-00008B120000}"/>
    <cellStyle name="Total 2 5" xfId="123" xr:uid="{00000000-0005-0000-0000-00008C120000}"/>
    <cellStyle name="Total 2 5 2" xfId="285" xr:uid="{00000000-0005-0000-0000-00008D120000}"/>
    <cellStyle name="Total 2 5 2 2" xfId="586" xr:uid="{00000000-0005-0000-0000-00008E120000}"/>
    <cellStyle name="Total 2 5 2 3" xfId="1572" xr:uid="{00000000-0005-0000-0000-00008F120000}"/>
    <cellStyle name="Total 2 5 2 4" xfId="3005" xr:uid="{00000000-0005-0000-0000-000090120000}"/>
    <cellStyle name="Total 2 5 2 5" xfId="4463" xr:uid="{00000000-0005-0000-0000-000091120000}"/>
    <cellStyle name="Total 2 5 3" xfId="424" xr:uid="{00000000-0005-0000-0000-000092120000}"/>
    <cellStyle name="Total 2 5 3 2" xfId="1703" xr:uid="{00000000-0005-0000-0000-000093120000}"/>
    <cellStyle name="Total 2 5 3 3" xfId="3148" xr:uid="{00000000-0005-0000-0000-000094120000}"/>
    <cellStyle name="Total 2 5 3 4" xfId="4606" xr:uid="{00000000-0005-0000-0000-000095120000}"/>
    <cellStyle name="Total 2 5 4" xfId="1211" xr:uid="{00000000-0005-0000-0000-000096120000}"/>
    <cellStyle name="Total 2 5 5" xfId="2614" xr:uid="{00000000-0005-0000-0000-000097120000}"/>
    <cellStyle name="Total 2 5 6" xfId="4072" xr:uid="{00000000-0005-0000-0000-000098120000}"/>
    <cellStyle name="Total 2 5 7" xfId="5606" xr:uid="{1C6E849F-8FDE-48F8-ABA1-EA613EBE433A}"/>
    <cellStyle name="Total 2 6" xfId="136" xr:uid="{00000000-0005-0000-0000-000099120000}"/>
    <cellStyle name="Total 2 6 2" xfId="298" xr:uid="{00000000-0005-0000-0000-00009A120000}"/>
    <cellStyle name="Total 2 6 2 2" xfId="599" xr:uid="{00000000-0005-0000-0000-00009B120000}"/>
    <cellStyle name="Total 2 6 2 3" xfId="1534" xr:uid="{00000000-0005-0000-0000-00009C120000}"/>
    <cellStyle name="Total 2 6 2 4" xfId="2960" xr:uid="{00000000-0005-0000-0000-00009D120000}"/>
    <cellStyle name="Total 2 6 2 5" xfId="4418" xr:uid="{00000000-0005-0000-0000-00009E120000}"/>
    <cellStyle name="Total 2 6 3" xfId="437" xr:uid="{00000000-0005-0000-0000-00009F120000}"/>
    <cellStyle name="Total 2 6 3 2" xfId="1466" xr:uid="{00000000-0005-0000-0000-0000A0120000}"/>
    <cellStyle name="Total 2 6 3 3" xfId="2892" xr:uid="{00000000-0005-0000-0000-0000A1120000}"/>
    <cellStyle name="Total 2 6 3 4" xfId="4350" xr:uid="{00000000-0005-0000-0000-0000A2120000}"/>
    <cellStyle name="Total 2 6 4" xfId="1138" xr:uid="{00000000-0005-0000-0000-0000A3120000}"/>
    <cellStyle name="Total 2 6 5" xfId="2528" xr:uid="{00000000-0005-0000-0000-0000A4120000}"/>
    <cellStyle name="Total 2 6 6" xfId="3986" xr:uid="{00000000-0005-0000-0000-0000A5120000}"/>
    <cellStyle name="Total 2 7" xfId="160" xr:uid="{00000000-0005-0000-0000-0000A6120000}"/>
    <cellStyle name="Total 2 7 2" xfId="322" xr:uid="{00000000-0005-0000-0000-0000A7120000}"/>
    <cellStyle name="Total 2 7 2 2" xfId="623" xr:uid="{00000000-0005-0000-0000-0000A8120000}"/>
    <cellStyle name="Total 2 7 2 3" xfId="1504" xr:uid="{00000000-0005-0000-0000-0000A9120000}"/>
    <cellStyle name="Total 2 7 2 4" xfId="2930" xr:uid="{00000000-0005-0000-0000-0000AA120000}"/>
    <cellStyle name="Total 2 7 2 5" xfId="4388" xr:uid="{00000000-0005-0000-0000-0000AB120000}"/>
    <cellStyle name="Total 2 7 3" xfId="461" xr:uid="{00000000-0005-0000-0000-0000AC120000}"/>
    <cellStyle name="Total 2 7 3 2" xfId="2100" xr:uid="{00000000-0005-0000-0000-0000AD120000}"/>
    <cellStyle name="Total 2 7 3 3" xfId="3566" xr:uid="{00000000-0005-0000-0000-0000AE120000}"/>
    <cellStyle name="Total 2 7 3 4" xfId="5024" xr:uid="{00000000-0005-0000-0000-0000AF120000}"/>
    <cellStyle name="Total 2 7 4" xfId="1209" xr:uid="{00000000-0005-0000-0000-0000B0120000}"/>
    <cellStyle name="Total 2 7 5" xfId="2611" xr:uid="{00000000-0005-0000-0000-0000B1120000}"/>
    <cellStyle name="Total 2 7 6" xfId="4069" xr:uid="{00000000-0005-0000-0000-0000B2120000}"/>
    <cellStyle name="Total 2 8" xfId="184" xr:uid="{00000000-0005-0000-0000-0000B3120000}"/>
    <cellStyle name="Total 2 8 2" xfId="485" xr:uid="{00000000-0005-0000-0000-0000B4120000}"/>
    <cellStyle name="Total 2 8 2 2" xfId="1381" xr:uid="{00000000-0005-0000-0000-0000B5120000}"/>
    <cellStyle name="Total 2 8 2 3" xfId="2792" xr:uid="{00000000-0005-0000-0000-0000B6120000}"/>
    <cellStyle name="Total 2 8 2 4" xfId="4250" xr:uid="{00000000-0005-0000-0000-0000B7120000}"/>
    <cellStyle name="Total 2 8 3" xfId="1142" xr:uid="{00000000-0005-0000-0000-0000B8120000}"/>
    <cellStyle name="Total 2 8 4" xfId="2532" xr:uid="{00000000-0005-0000-0000-0000B9120000}"/>
    <cellStyle name="Total 2 8 5" xfId="3990" xr:uid="{00000000-0005-0000-0000-0000BA120000}"/>
    <cellStyle name="Total 2 9" xfId="226" xr:uid="{00000000-0005-0000-0000-0000BB120000}"/>
    <cellStyle name="Total 2 9 2" xfId="527" xr:uid="{00000000-0005-0000-0000-0000BC120000}"/>
    <cellStyle name="Total 2 9 2 2" xfId="1482" xr:uid="{00000000-0005-0000-0000-0000BD120000}"/>
    <cellStyle name="Total 2 9 2 3" xfId="2909" xr:uid="{00000000-0005-0000-0000-0000BE120000}"/>
    <cellStyle name="Total 2 9 2 4" xfId="4367" xr:uid="{00000000-0005-0000-0000-0000BF120000}"/>
    <cellStyle name="Total 2 9 3" xfId="1444" xr:uid="{00000000-0005-0000-0000-0000C0120000}"/>
    <cellStyle name="Total 2 9 4" xfId="2864" xr:uid="{00000000-0005-0000-0000-0000C1120000}"/>
    <cellStyle name="Total 2 9 5" xfId="4322" xr:uid="{00000000-0005-0000-0000-0000C2120000}"/>
    <cellStyle name="Total 20" xfId="2433" xr:uid="{00000000-0005-0000-0000-0000C3120000}"/>
    <cellStyle name="Total 20 2" xfId="3907" xr:uid="{00000000-0005-0000-0000-0000C4120000}"/>
    <cellStyle name="Total 20 3" xfId="5365" xr:uid="{00000000-0005-0000-0000-0000C5120000}"/>
    <cellStyle name="Total 21" xfId="2485" xr:uid="{00000000-0005-0000-0000-0000C6120000}"/>
    <cellStyle name="Total 22" xfId="1651" xr:uid="{00000000-0005-0000-0000-0000C7120000}"/>
    <cellStyle name="Total 23" xfId="5534" xr:uid="{EB454912-B0A4-4A00-8F82-2D33BB1AEDA0}"/>
    <cellStyle name="Total 3" xfId="1068" xr:uid="{00000000-0005-0000-0000-0000C8120000}"/>
    <cellStyle name="Total 3 10" xfId="1675" xr:uid="{00000000-0005-0000-0000-0000C9120000}"/>
    <cellStyle name="Total 3 10 2" xfId="1646" xr:uid="{00000000-0005-0000-0000-0000CA120000}"/>
    <cellStyle name="Total 3 10 2 2" xfId="3081" xr:uid="{00000000-0005-0000-0000-0000CB120000}"/>
    <cellStyle name="Total 3 10 2 3" xfId="4539" xr:uid="{00000000-0005-0000-0000-0000CC120000}"/>
    <cellStyle name="Total 3 10 3" xfId="3117" xr:uid="{00000000-0005-0000-0000-0000CD120000}"/>
    <cellStyle name="Total 3 10 4" xfId="4575" xr:uid="{00000000-0005-0000-0000-0000CE120000}"/>
    <cellStyle name="Total 3 11" xfId="1335" xr:uid="{00000000-0005-0000-0000-0000CF120000}"/>
    <cellStyle name="Total 3 11 2" xfId="2309" xr:uid="{00000000-0005-0000-0000-0000D0120000}"/>
    <cellStyle name="Total 3 11 2 2" xfId="3783" xr:uid="{00000000-0005-0000-0000-0000D1120000}"/>
    <cellStyle name="Total 3 11 2 3" xfId="5241" xr:uid="{00000000-0005-0000-0000-0000D2120000}"/>
    <cellStyle name="Total 3 11 3" xfId="2742" xr:uid="{00000000-0005-0000-0000-0000D3120000}"/>
    <cellStyle name="Total 3 11 4" xfId="4200" xr:uid="{00000000-0005-0000-0000-0000D4120000}"/>
    <cellStyle name="Total 3 12" xfId="2021" xr:uid="{00000000-0005-0000-0000-0000D5120000}"/>
    <cellStyle name="Total 3 12 2" xfId="3484" xr:uid="{00000000-0005-0000-0000-0000D6120000}"/>
    <cellStyle name="Total 3 12 3" xfId="4942" xr:uid="{00000000-0005-0000-0000-0000D7120000}"/>
    <cellStyle name="Total 3 13" xfId="1343" xr:uid="{00000000-0005-0000-0000-0000D8120000}"/>
    <cellStyle name="Total 3 13 2" xfId="2750" xr:uid="{00000000-0005-0000-0000-0000D9120000}"/>
    <cellStyle name="Total 3 13 3" xfId="4208" xr:uid="{00000000-0005-0000-0000-0000DA120000}"/>
    <cellStyle name="Total 3 14" xfId="2431" xr:uid="{00000000-0005-0000-0000-0000DB120000}"/>
    <cellStyle name="Total 3 14 2" xfId="3905" xr:uid="{00000000-0005-0000-0000-0000DC120000}"/>
    <cellStyle name="Total 3 14 3" xfId="5363" xr:uid="{00000000-0005-0000-0000-0000DD120000}"/>
    <cellStyle name="Total 3 15" xfId="2488" xr:uid="{00000000-0005-0000-0000-0000DE120000}"/>
    <cellStyle name="Total 3 16" xfId="1523" xr:uid="{00000000-0005-0000-0000-0000DF120000}"/>
    <cellStyle name="Total 3 17" xfId="5447" xr:uid="{777D00FD-672B-4F58-A440-E9DBA33B618B}"/>
    <cellStyle name="Total 3 2" xfId="1213" xr:uid="{00000000-0005-0000-0000-0000E0120000}"/>
    <cellStyle name="Total 3 2 2" xfId="1573" xr:uid="{00000000-0005-0000-0000-0000E1120000}"/>
    <cellStyle name="Total 3 2 2 2" xfId="3007" xr:uid="{00000000-0005-0000-0000-0000E2120000}"/>
    <cellStyle name="Total 3 2 2 3" xfId="4465" xr:uid="{00000000-0005-0000-0000-0000E3120000}"/>
    <cellStyle name="Total 3 2 3" xfId="1654" xr:uid="{00000000-0005-0000-0000-0000E4120000}"/>
    <cellStyle name="Total 3 2 3 2" xfId="3090" xr:uid="{00000000-0005-0000-0000-0000E5120000}"/>
    <cellStyle name="Total 3 2 3 3" xfId="4548" xr:uid="{00000000-0005-0000-0000-0000E6120000}"/>
    <cellStyle name="Total 3 2 4" xfId="2617" xr:uid="{00000000-0005-0000-0000-0000E7120000}"/>
    <cellStyle name="Total 3 2 5" xfId="4075" xr:uid="{00000000-0005-0000-0000-0000E8120000}"/>
    <cellStyle name="Total 3 2 6" xfId="5610" xr:uid="{E8046FC9-0221-43DA-8805-A6E73B84D0B6}"/>
    <cellStyle name="Total 3 3" xfId="1134" xr:uid="{00000000-0005-0000-0000-0000E9120000}"/>
    <cellStyle name="Total 3 3 2" xfId="1532" xr:uid="{00000000-0005-0000-0000-0000EA120000}"/>
    <cellStyle name="Total 3 3 2 2" xfId="2958" xr:uid="{00000000-0005-0000-0000-0000EB120000}"/>
    <cellStyle name="Total 3 3 2 3" xfId="4416" xr:uid="{00000000-0005-0000-0000-0000EC120000}"/>
    <cellStyle name="Total 3 3 3" xfId="2061" xr:uid="{00000000-0005-0000-0000-0000ED120000}"/>
    <cellStyle name="Total 3 3 3 2" xfId="3524" xr:uid="{00000000-0005-0000-0000-0000EE120000}"/>
    <cellStyle name="Total 3 3 3 3" xfId="4982" xr:uid="{00000000-0005-0000-0000-0000EF120000}"/>
    <cellStyle name="Total 3 3 4" xfId="2524" xr:uid="{00000000-0005-0000-0000-0000F0120000}"/>
    <cellStyle name="Total 3 3 5" xfId="3982" xr:uid="{00000000-0005-0000-0000-0000F1120000}"/>
    <cellStyle name="Total 3 4" xfId="1212" xr:uid="{00000000-0005-0000-0000-0000F2120000}"/>
    <cellStyle name="Total 3 4 2" xfId="1731" xr:uid="{00000000-0005-0000-0000-0000F3120000}"/>
    <cellStyle name="Total 3 4 2 2" xfId="3177" xr:uid="{00000000-0005-0000-0000-0000F4120000}"/>
    <cellStyle name="Total 3 4 2 3" xfId="4635" xr:uid="{00000000-0005-0000-0000-0000F5120000}"/>
    <cellStyle name="Total 3 4 3" xfId="1641" xr:uid="{00000000-0005-0000-0000-0000F6120000}"/>
    <cellStyle name="Total 3 4 3 2" xfId="3076" xr:uid="{00000000-0005-0000-0000-0000F7120000}"/>
    <cellStyle name="Total 3 4 3 3" xfId="4534" xr:uid="{00000000-0005-0000-0000-0000F8120000}"/>
    <cellStyle name="Total 3 4 4" xfId="2616" xr:uid="{00000000-0005-0000-0000-0000F9120000}"/>
    <cellStyle name="Total 3 4 5" xfId="4074" xr:uid="{00000000-0005-0000-0000-0000FA120000}"/>
    <cellStyle name="Total 3 5" xfId="1140" xr:uid="{00000000-0005-0000-0000-0000FB120000}"/>
    <cellStyle name="Total 3 5 2" xfId="1699" xr:uid="{00000000-0005-0000-0000-0000FC120000}"/>
    <cellStyle name="Total 3 5 2 2" xfId="3144" xr:uid="{00000000-0005-0000-0000-0000FD120000}"/>
    <cellStyle name="Total 3 5 2 3" xfId="4602" xr:uid="{00000000-0005-0000-0000-0000FE120000}"/>
    <cellStyle name="Total 3 5 3" xfId="2530" xr:uid="{00000000-0005-0000-0000-0000FF120000}"/>
    <cellStyle name="Total 3 5 4" xfId="3988" xr:uid="{00000000-0005-0000-0000-000000130000}"/>
    <cellStyle name="Total 3 6" xfId="1739" xr:uid="{00000000-0005-0000-0000-000001130000}"/>
    <cellStyle name="Total 3 6 2" xfId="1910" xr:uid="{00000000-0005-0000-0000-000002130000}"/>
    <cellStyle name="Total 3 6 2 2" xfId="3368" xr:uid="{00000000-0005-0000-0000-000003130000}"/>
    <cellStyle name="Total 3 6 2 3" xfId="4826" xr:uid="{00000000-0005-0000-0000-000004130000}"/>
    <cellStyle name="Total 3 6 3" xfId="3186" xr:uid="{00000000-0005-0000-0000-000005130000}"/>
    <cellStyle name="Total 3 6 4" xfId="4644" xr:uid="{00000000-0005-0000-0000-000006130000}"/>
    <cellStyle name="Total 3 7" xfId="1915" xr:uid="{00000000-0005-0000-0000-000007130000}"/>
    <cellStyle name="Total 3 7 2" xfId="2013" xr:uid="{00000000-0005-0000-0000-000008130000}"/>
    <cellStyle name="Total 3 7 2 2" xfId="3475" xr:uid="{00000000-0005-0000-0000-000009130000}"/>
    <cellStyle name="Total 3 7 2 3" xfId="4933" xr:uid="{00000000-0005-0000-0000-00000A130000}"/>
    <cellStyle name="Total 3 7 3" xfId="3373" xr:uid="{00000000-0005-0000-0000-00000B130000}"/>
    <cellStyle name="Total 3 7 4" xfId="4831" xr:uid="{00000000-0005-0000-0000-00000C130000}"/>
    <cellStyle name="Total 3 8" xfId="1862" xr:uid="{00000000-0005-0000-0000-00000D130000}"/>
    <cellStyle name="Total 3 8 2" xfId="1643" xr:uid="{00000000-0005-0000-0000-00000E130000}"/>
    <cellStyle name="Total 3 8 2 2" xfId="3078" xr:uid="{00000000-0005-0000-0000-00000F130000}"/>
    <cellStyle name="Total 3 8 2 3" xfId="4536" xr:uid="{00000000-0005-0000-0000-000010130000}"/>
    <cellStyle name="Total 3 8 3" xfId="3319" xr:uid="{00000000-0005-0000-0000-000011130000}"/>
    <cellStyle name="Total 3 8 4" xfId="4777" xr:uid="{00000000-0005-0000-0000-000012130000}"/>
    <cellStyle name="Total 3 9" xfId="2000" xr:uid="{00000000-0005-0000-0000-000013130000}"/>
    <cellStyle name="Total 3 9 2" xfId="1373" xr:uid="{00000000-0005-0000-0000-000014130000}"/>
    <cellStyle name="Total 3 9 2 2" xfId="2782" xr:uid="{00000000-0005-0000-0000-000015130000}"/>
    <cellStyle name="Total 3 9 2 3" xfId="4240" xr:uid="{00000000-0005-0000-0000-000016130000}"/>
    <cellStyle name="Total 3 9 3" xfId="3461" xr:uid="{00000000-0005-0000-0000-000017130000}"/>
    <cellStyle name="Total 3 9 4" xfId="4919" xr:uid="{00000000-0005-0000-0000-000018130000}"/>
    <cellStyle name="Total 4" xfId="1091" xr:uid="{00000000-0005-0000-0000-000019130000}"/>
    <cellStyle name="Total 4 10" xfId="2176" xr:uid="{00000000-0005-0000-0000-00001A130000}"/>
    <cellStyle name="Total 4 10 2" xfId="2340" xr:uid="{00000000-0005-0000-0000-00001B130000}"/>
    <cellStyle name="Total 4 10 2 2" xfId="3814" xr:uid="{00000000-0005-0000-0000-00001C130000}"/>
    <cellStyle name="Total 4 10 2 3" xfId="5272" xr:uid="{00000000-0005-0000-0000-00001D130000}"/>
    <cellStyle name="Total 4 10 3" xfId="3644" xr:uid="{00000000-0005-0000-0000-00001E130000}"/>
    <cellStyle name="Total 4 10 4" xfId="5102" xr:uid="{00000000-0005-0000-0000-00001F130000}"/>
    <cellStyle name="Total 4 11" xfId="2260" xr:uid="{00000000-0005-0000-0000-000020130000}"/>
    <cellStyle name="Total 4 11 2" xfId="2369" xr:uid="{00000000-0005-0000-0000-000021130000}"/>
    <cellStyle name="Total 4 11 2 2" xfId="3843" xr:uid="{00000000-0005-0000-0000-000022130000}"/>
    <cellStyle name="Total 4 11 2 3" xfId="5301" xr:uid="{00000000-0005-0000-0000-000023130000}"/>
    <cellStyle name="Total 4 11 3" xfId="3734" xr:uid="{00000000-0005-0000-0000-000024130000}"/>
    <cellStyle name="Total 4 11 4" xfId="5192" xr:uid="{00000000-0005-0000-0000-000025130000}"/>
    <cellStyle name="Total 4 12" xfId="2318" xr:uid="{00000000-0005-0000-0000-000026130000}"/>
    <cellStyle name="Total 4 12 2" xfId="3792" xr:uid="{00000000-0005-0000-0000-000027130000}"/>
    <cellStyle name="Total 4 12 3" xfId="5250" xr:uid="{00000000-0005-0000-0000-000028130000}"/>
    <cellStyle name="Total 4 13" xfId="2399" xr:uid="{00000000-0005-0000-0000-000029130000}"/>
    <cellStyle name="Total 4 13 2" xfId="3873" xr:uid="{00000000-0005-0000-0000-00002A130000}"/>
    <cellStyle name="Total 4 13 3" xfId="5331" xr:uid="{00000000-0005-0000-0000-00002B130000}"/>
    <cellStyle name="Total 4 14" xfId="2454" xr:uid="{00000000-0005-0000-0000-00002C130000}"/>
    <cellStyle name="Total 4 14 2" xfId="3928" xr:uid="{00000000-0005-0000-0000-00002D130000}"/>
    <cellStyle name="Total 4 14 3" xfId="5386" xr:uid="{00000000-0005-0000-0000-00002E130000}"/>
    <cellStyle name="Total 4 15" xfId="2498" xr:uid="{00000000-0005-0000-0000-00002F130000}"/>
    <cellStyle name="Total 4 16" xfId="3956" xr:uid="{00000000-0005-0000-0000-000030130000}"/>
    <cellStyle name="Total 4 17" xfId="5456" xr:uid="{7B51659B-67F7-45FB-8681-BB5BE914611A}"/>
    <cellStyle name="Total 4 2" xfId="1223" xr:uid="{00000000-0005-0000-0000-000031130000}"/>
    <cellStyle name="Total 4 2 2" xfId="1583" xr:uid="{00000000-0005-0000-0000-000032130000}"/>
    <cellStyle name="Total 4 2 2 2" xfId="3017" xr:uid="{00000000-0005-0000-0000-000033130000}"/>
    <cellStyle name="Total 4 2 2 3" xfId="4475" xr:uid="{00000000-0005-0000-0000-000034130000}"/>
    <cellStyle name="Total 4 2 3" xfId="2219" xr:uid="{00000000-0005-0000-0000-000035130000}"/>
    <cellStyle name="Total 4 2 3 2" xfId="3689" xr:uid="{00000000-0005-0000-0000-000036130000}"/>
    <cellStyle name="Total 4 2 3 3" xfId="5147" xr:uid="{00000000-0005-0000-0000-000037130000}"/>
    <cellStyle name="Total 4 2 4" xfId="2627" xr:uid="{00000000-0005-0000-0000-000038130000}"/>
    <cellStyle name="Total 4 2 5" xfId="4085" xr:uid="{00000000-0005-0000-0000-000039130000}"/>
    <cellStyle name="Total 4 2 6" xfId="5616" xr:uid="{EC391180-2F32-419D-BA76-A1B3D6487384}"/>
    <cellStyle name="Total 4 3" xfId="1253" xr:uid="{00000000-0005-0000-0000-00003A130000}"/>
    <cellStyle name="Total 4 3 2" xfId="1611" xr:uid="{00000000-0005-0000-0000-00003B130000}"/>
    <cellStyle name="Total 4 3 2 2" xfId="3045" xr:uid="{00000000-0005-0000-0000-00003C130000}"/>
    <cellStyle name="Total 4 3 2 3" xfId="4503" xr:uid="{00000000-0005-0000-0000-00003D130000}"/>
    <cellStyle name="Total 4 3 3" xfId="1468" xr:uid="{00000000-0005-0000-0000-00003E130000}"/>
    <cellStyle name="Total 4 3 3 2" xfId="2894" xr:uid="{00000000-0005-0000-0000-00003F130000}"/>
    <cellStyle name="Total 4 3 3 3" xfId="4352" xr:uid="{00000000-0005-0000-0000-000040130000}"/>
    <cellStyle name="Total 4 3 4" xfId="2659" xr:uid="{00000000-0005-0000-0000-000041130000}"/>
    <cellStyle name="Total 4 3 5" xfId="4117" xr:uid="{00000000-0005-0000-0000-000042130000}"/>
    <cellStyle name="Total 4 4" xfId="1283" xr:uid="{00000000-0005-0000-0000-000043130000}"/>
    <cellStyle name="Total 4 4 2" xfId="1775" xr:uid="{00000000-0005-0000-0000-000044130000}"/>
    <cellStyle name="Total 4 4 2 2" xfId="3223" xr:uid="{00000000-0005-0000-0000-000045130000}"/>
    <cellStyle name="Total 4 4 2 3" xfId="4681" xr:uid="{00000000-0005-0000-0000-000046130000}"/>
    <cellStyle name="Total 4 4 3" xfId="2301" xr:uid="{00000000-0005-0000-0000-000047130000}"/>
    <cellStyle name="Total 4 4 3 2" xfId="3775" xr:uid="{00000000-0005-0000-0000-000048130000}"/>
    <cellStyle name="Total 4 4 3 3" xfId="5233" xr:uid="{00000000-0005-0000-0000-000049130000}"/>
    <cellStyle name="Total 4 4 4" xfId="2690" xr:uid="{00000000-0005-0000-0000-00004A130000}"/>
    <cellStyle name="Total 4 4 5" xfId="4148" xr:uid="{00000000-0005-0000-0000-00004B130000}"/>
    <cellStyle name="Total 4 5" xfId="1311" xr:uid="{00000000-0005-0000-0000-00004C130000}"/>
    <cellStyle name="Total 4 5 2" xfId="2097" xr:uid="{00000000-0005-0000-0000-00004D130000}"/>
    <cellStyle name="Total 4 5 2 2" xfId="3563" xr:uid="{00000000-0005-0000-0000-00004E130000}"/>
    <cellStyle name="Total 4 5 2 3" xfId="5021" xr:uid="{00000000-0005-0000-0000-00004F130000}"/>
    <cellStyle name="Total 4 5 3" xfId="2718" xr:uid="{00000000-0005-0000-0000-000050130000}"/>
    <cellStyle name="Total 4 5 4" xfId="4176" xr:uid="{00000000-0005-0000-0000-000051130000}"/>
    <cellStyle name="Total 4 6" xfId="1883" xr:uid="{00000000-0005-0000-0000-000052130000}"/>
    <cellStyle name="Total 4 6 2" xfId="1506" xr:uid="{00000000-0005-0000-0000-000053130000}"/>
    <cellStyle name="Total 4 6 2 2" xfId="2932" xr:uid="{00000000-0005-0000-0000-000054130000}"/>
    <cellStyle name="Total 4 6 2 3" xfId="4390" xr:uid="{00000000-0005-0000-0000-000055130000}"/>
    <cellStyle name="Total 4 6 3" xfId="3341" xr:uid="{00000000-0005-0000-0000-000056130000}"/>
    <cellStyle name="Total 4 6 4" xfId="4799" xr:uid="{00000000-0005-0000-0000-000057130000}"/>
    <cellStyle name="Total 4 7" xfId="1964" xr:uid="{00000000-0005-0000-0000-000058130000}"/>
    <cellStyle name="Total 4 7 2" xfId="1913" xr:uid="{00000000-0005-0000-0000-000059130000}"/>
    <cellStyle name="Total 4 7 2 2" xfId="3371" xr:uid="{00000000-0005-0000-0000-00005A130000}"/>
    <cellStyle name="Total 4 7 2 3" xfId="4829" xr:uid="{00000000-0005-0000-0000-00005B130000}"/>
    <cellStyle name="Total 4 7 3" xfId="3424" xr:uid="{00000000-0005-0000-0000-00005C130000}"/>
    <cellStyle name="Total 4 7 4" xfId="4882" xr:uid="{00000000-0005-0000-0000-00005D130000}"/>
    <cellStyle name="Total 4 8" xfId="2040" xr:uid="{00000000-0005-0000-0000-00005E130000}"/>
    <cellStyle name="Total 4 8 2" xfId="2072" xr:uid="{00000000-0005-0000-0000-00005F130000}"/>
    <cellStyle name="Total 4 8 2 2" xfId="3536" xr:uid="{00000000-0005-0000-0000-000060130000}"/>
    <cellStyle name="Total 4 8 2 3" xfId="4994" xr:uid="{00000000-0005-0000-0000-000061130000}"/>
    <cellStyle name="Total 4 8 3" xfId="3503" xr:uid="{00000000-0005-0000-0000-000062130000}"/>
    <cellStyle name="Total 4 8 4" xfId="4961" xr:uid="{00000000-0005-0000-0000-000063130000}"/>
    <cellStyle name="Total 4 9" xfId="2113" xr:uid="{00000000-0005-0000-0000-000064130000}"/>
    <cellStyle name="Total 4 9 2" xfId="1807" xr:uid="{00000000-0005-0000-0000-000065130000}"/>
    <cellStyle name="Total 4 9 2 2" xfId="3255" xr:uid="{00000000-0005-0000-0000-000066130000}"/>
    <cellStyle name="Total 4 9 2 3" xfId="4713" xr:uid="{00000000-0005-0000-0000-000067130000}"/>
    <cellStyle name="Total 4 9 3" xfId="3579" xr:uid="{00000000-0005-0000-0000-000068130000}"/>
    <cellStyle name="Total 4 9 4" xfId="5037" xr:uid="{00000000-0005-0000-0000-000069130000}"/>
    <cellStyle name="Total 5" xfId="1100" xr:uid="{00000000-0005-0000-0000-00006A130000}"/>
    <cellStyle name="Total 5 10" xfId="2182" xr:uid="{00000000-0005-0000-0000-00006B130000}"/>
    <cellStyle name="Total 5 10 2" xfId="2346" xr:uid="{00000000-0005-0000-0000-00006C130000}"/>
    <cellStyle name="Total 5 10 2 2" xfId="3820" xr:uid="{00000000-0005-0000-0000-00006D130000}"/>
    <cellStyle name="Total 5 10 2 3" xfId="5278" xr:uid="{00000000-0005-0000-0000-00006E130000}"/>
    <cellStyle name="Total 5 10 3" xfId="3650" xr:uid="{00000000-0005-0000-0000-00006F130000}"/>
    <cellStyle name="Total 5 10 4" xfId="5108" xr:uid="{00000000-0005-0000-0000-000070130000}"/>
    <cellStyle name="Total 5 11" xfId="2266" xr:uid="{00000000-0005-0000-0000-000071130000}"/>
    <cellStyle name="Total 5 11 2" xfId="2375" xr:uid="{00000000-0005-0000-0000-000072130000}"/>
    <cellStyle name="Total 5 11 2 2" xfId="3849" xr:uid="{00000000-0005-0000-0000-000073130000}"/>
    <cellStyle name="Total 5 11 2 3" xfId="5307" xr:uid="{00000000-0005-0000-0000-000074130000}"/>
    <cellStyle name="Total 5 11 3" xfId="3740" xr:uid="{00000000-0005-0000-0000-000075130000}"/>
    <cellStyle name="Total 5 11 4" xfId="5198" xr:uid="{00000000-0005-0000-0000-000076130000}"/>
    <cellStyle name="Total 5 12" xfId="2324" xr:uid="{00000000-0005-0000-0000-000077130000}"/>
    <cellStyle name="Total 5 12 2" xfId="3798" xr:uid="{00000000-0005-0000-0000-000078130000}"/>
    <cellStyle name="Total 5 12 3" xfId="5256" xr:uid="{00000000-0005-0000-0000-000079130000}"/>
    <cellStyle name="Total 5 13" xfId="2405" xr:uid="{00000000-0005-0000-0000-00007A130000}"/>
    <cellStyle name="Total 5 13 2" xfId="3879" xr:uid="{00000000-0005-0000-0000-00007B130000}"/>
    <cellStyle name="Total 5 13 3" xfId="5337" xr:uid="{00000000-0005-0000-0000-00007C130000}"/>
    <cellStyle name="Total 5 14" xfId="2460" xr:uid="{00000000-0005-0000-0000-00007D130000}"/>
    <cellStyle name="Total 5 14 2" xfId="3934" xr:uid="{00000000-0005-0000-0000-00007E130000}"/>
    <cellStyle name="Total 5 14 3" xfId="5392" xr:uid="{00000000-0005-0000-0000-00007F130000}"/>
    <cellStyle name="Total 5 15" xfId="2504" xr:uid="{00000000-0005-0000-0000-000080130000}"/>
    <cellStyle name="Total 5 16" xfId="3962" xr:uid="{00000000-0005-0000-0000-000081130000}"/>
    <cellStyle name="Total 5 17" xfId="5463" xr:uid="{76557A53-7391-43DE-9529-CAE847138F4F}"/>
    <cellStyle name="Total 5 2" xfId="1229" xr:uid="{00000000-0005-0000-0000-000082130000}"/>
    <cellStyle name="Total 5 2 2" xfId="1589" xr:uid="{00000000-0005-0000-0000-000083130000}"/>
    <cellStyle name="Total 5 2 2 2" xfId="3023" xr:uid="{00000000-0005-0000-0000-000084130000}"/>
    <cellStyle name="Total 5 2 2 3" xfId="4481" xr:uid="{00000000-0005-0000-0000-000085130000}"/>
    <cellStyle name="Total 5 2 3" xfId="2071" xr:uid="{00000000-0005-0000-0000-000086130000}"/>
    <cellStyle name="Total 5 2 3 2" xfId="3535" xr:uid="{00000000-0005-0000-0000-000087130000}"/>
    <cellStyle name="Total 5 2 3 3" xfId="4993" xr:uid="{00000000-0005-0000-0000-000088130000}"/>
    <cellStyle name="Total 5 2 4" xfId="2633" xr:uid="{00000000-0005-0000-0000-000089130000}"/>
    <cellStyle name="Total 5 2 5" xfId="4091" xr:uid="{00000000-0005-0000-0000-00008A130000}"/>
    <cellStyle name="Total 5 2 6" xfId="5638" xr:uid="{E16BB2AA-03BD-4F96-9885-5C3F6EEDE351}"/>
    <cellStyle name="Total 5 3" xfId="1259" xr:uid="{00000000-0005-0000-0000-00008B130000}"/>
    <cellStyle name="Total 5 3 2" xfId="1617" xr:uid="{00000000-0005-0000-0000-00008C130000}"/>
    <cellStyle name="Total 5 3 2 2" xfId="3051" xr:uid="{00000000-0005-0000-0000-00008D130000}"/>
    <cellStyle name="Total 5 3 2 3" xfId="4509" xr:uid="{00000000-0005-0000-0000-00008E130000}"/>
    <cellStyle name="Total 5 3 3" xfId="2160" xr:uid="{00000000-0005-0000-0000-00008F130000}"/>
    <cellStyle name="Total 5 3 3 2" xfId="3626" xr:uid="{00000000-0005-0000-0000-000090130000}"/>
    <cellStyle name="Total 5 3 3 3" xfId="5084" xr:uid="{00000000-0005-0000-0000-000091130000}"/>
    <cellStyle name="Total 5 3 4" xfId="2665" xr:uid="{00000000-0005-0000-0000-000092130000}"/>
    <cellStyle name="Total 5 3 5" xfId="4123" xr:uid="{00000000-0005-0000-0000-000093130000}"/>
    <cellStyle name="Total 5 4" xfId="1289" xr:uid="{00000000-0005-0000-0000-000094130000}"/>
    <cellStyle name="Total 5 4 2" xfId="1781" xr:uid="{00000000-0005-0000-0000-000095130000}"/>
    <cellStyle name="Total 5 4 2 2" xfId="3229" xr:uid="{00000000-0005-0000-0000-000096130000}"/>
    <cellStyle name="Total 5 4 2 3" xfId="4687" xr:uid="{00000000-0005-0000-0000-000097130000}"/>
    <cellStyle name="Total 5 4 3" xfId="1490" xr:uid="{00000000-0005-0000-0000-000098130000}"/>
    <cellStyle name="Total 5 4 3 2" xfId="2917" xr:uid="{00000000-0005-0000-0000-000099130000}"/>
    <cellStyle name="Total 5 4 3 3" xfId="4375" xr:uid="{00000000-0005-0000-0000-00009A130000}"/>
    <cellStyle name="Total 5 4 4" xfId="2696" xr:uid="{00000000-0005-0000-0000-00009B130000}"/>
    <cellStyle name="Total 5 4 5" xfId="4154" xr:uid="{00000000-0005-0000-0000-00009C130000}"/>
    <cellStyle name="Total 5 5" xfId="1317" xr:uid="{00000000-0005-0000-0000-00009D130000}"/>
    <cellStyle name="Total 5 5 2" xfId="2007" xr:uid="{00000000-0005-0000-0000-00009E130000}"/>
    <cellStyle name="Total 5 5 2 2" xfId="3469" xr:uid="{00000000-0005-0000-0000-00009F130000}"/>
    <cellStyle name="Total 5 5 2 3" xfId="4927" xr:uid="{00000000-0005-0000-0000-0000A0130000}"/>
    <cellStyle name="Total 5 5 3" xfId="2724" xr:uid="{00000000-0005-0000-0000-0000A1130000}"/>
    <cellStyle name="Total 5 5 4" xfId="4182" xr:uid="{00000000-0005-0000-0000-0000A2130000}"/>
    <cellStyle name="Total 5 6" xfId="1889" xr:uid="{00000000-0005-0000-0000-0000A3130000}"/>
    <cellStyle name="Total 5 6 2" xfId="1670" xr:uid="{00000000-0005-0000-0000-0000A4130000}"/>
    <cellStyle name="Total 5 6 2 2" xfId="3112" xr:uid="{00000000-0005-0000-0000-0000A5130000}"/>
    <cellStyle name="Total 5 6 2 3" xfId="4570" xr:uid="{00000000-0005-0000-0000-0000A6130000}"/>
    <cellStyle name="Total 5 6 3" xfId="3347" xr:uid="{00000000-0005-0000-0000-0000A7130000}"/>
    <cellStyle name="Total 5 6 4" xfId="4805" xr:uid="{00000000-0005-0000-0000-0000A8130000}"/>
    <cellStyle name="Total 5 7" xfId="1970" xr:uid="{00000000-0005-0000-0000-0000A9130000}"/>
    <cellStyle name="Total 5 7 2" xfId="2136" xr:uid="{00000000-0005-0000-0000-0000AA130000}"/>
    <cellStyle name="Total 5 7 2 2" xfId="3602" xr:uid="{00000000-0005-0000-0000-0000AB130000}"/>
    <cellStyle name="Total 5 7 2 3" xfId="5060" xr:uid="{00000000-0005-0000-0000-0000AC130000}"/>
    <cellStyle name="Total 5 7 3" xfId="3430" xr:uid="{00000000-0005-0000-0000-0000AD130000}"/>
    <cellStyle name="Total 5 7 4" xfId="4888" xr:uid="{00000000-0005-0000-0000-0000AE130000}"/>
    <cellStyle name="Total 5 8" xfId="2046" xr:uid="{00000000-0005-0000-0000-0000AF130000}"/>
    <cellStyle name="Total 5 8 2" xfId="1796" xr:uid="{00000000-0005-0000-0000-0000B0130000}"/>
    <cellStyle name="Total 5 8 2 2" xfId="3244" xr:uid="{00000000-0005-0000-0000-0000B1130000}"/>
    <cellStyle name="Total 5 8 2 3" xfId="4702" xr:uid="{00000000-0005-0000-0000-0000B2130000}"/>
    <cellStyle name="Total 5 8 3" xfId="3509" xr:uid="{00000000-0005-0000-0000-0000B3130000}"/>
    <cellStyle name="Total 5 8 4" xfId="4967" xr:uid="{00000000-0005-0000-0000-0000B4130000}"/>
    <cellStyle name="Total 5 9" xfId="2119" xr:uid="{00000000-0005-0000-0000-0000B5130000}"/>
    <cellStyle name="Total 5 9 2" xfId="1470" xr:uid="{00000000-0005-0000-0000-0000B6130000}"/>
    <cellStyle name="Total 5 9 2 2" xfId="2896" xr:uid="{00000000-0005-0000-0000-0000B7130000}"/>
    <cellStyle name="Total 5 9 2 3" xfId="4354" xr:uid="{00000000-0005-0000-0000-0000B8130000}"/>
    <cellStyle name="Total 5 9 3" xfId="3585" xr:uid="{00000000-0005-0000-0000-0000B9130000}"/>
    <cellStyle name="Total 5 9 4" xfId="5043" xr:uid="{00000000-0005-0000-0000-0000BA130000}"/>
    <cellStyle name="Total 6" xfId="1102" xr:uid="{00000000-0005-0000-0000-0000BB130000}"/>
    <cellStyle name="Total 6 10" xfId="2183" xr:uid="{00000000-0005-0000-0000-0000BC130000}"/>
    <cellStyle name="Total 6 10 2" xfId="2347" xr:uid="{00000000-0005-0000-0000-0000BD130000}"/>
    <cellStyle name="Total 6 10 2 2" xfId="3821" xr:uid="{00000000-0005-0000-0000-0000BE130000}"/>
    <cellStyle name="Total 6 10 2 3" xfId="5279" xr:uid="{00000000-0005-0000-0000-0000BF130000}"/>
    <cellStyle name="Total 6 10 3" xfId="3651" xr:uid="{00000000-0005-0000-0000-0000C0130000}"/>
    <cellStyle name="Total 6 10 4" xfId="5109" xr:uid="{00000000-0005-0000-0000-0000C1130000}"/>
    <cellStyle name="Total 6 11" xfId="2267" xr:uid="{00000000-0005-0000-0000-0000C2130000}"/>
    <cellStyle name="Total 6 11 2" xfId="2376" xr:uid="{00000000-0005-0000-0000-0000C3130000}"/>
    <cellStyle name="Total 6 11 2 2" xfId="3850" xr:uid="{00000000-0005-0000-0000-0000C4130000}"/>
    <cellStyle name="Total 6 11 2 3" xfId="5308" xr:uid="{00000000-0005-0000-0000-0000C5130000}"/>
    <cellStyle name="Total 6 11 3" xfId="3741" xr:uid="{00000000-0005-0000-0000-0000C6130000}"/>
    <cellStyle name="Total 6 11 4" xfId="5199" xr:uid="{00000000-0005-0000-0000-0000C7130000}"/>
    <cellStyle name="Total 6 12" xfId="2325" xr:uid="{00000000-0005-0000-0000-0000C8130000}"/>
    <cellStyle name="Total 6 12 2" xfId="3799" xr:uid="{00000000-0005-0000-0000-0000C9130000}"/>
    <cellStyle name="Total 6 12 3" xfId="5257" xr:uid="{00000000-0005-0000-0000-0000CA130000}"/>
    <cellStyle name="Total 6 13" xfId="2406" xr:uid="{00000000-0005-0000-0000-0000CB130000}"/>
    <cellStyle name="Total 6 13 2" xfId="3880" xr:uid="{00000000-0005-0000-0000-0000CC130000}"/>
    <cellStyle name="Total 6 13 3" xfId="5338" xr:uid="{00000000-0005-0000-0000-0000CD130000}"/>
    <cellStyle name="Total 6 14" xfId="2461" xr:uid="{00000000-0005-0000-0000-0000CE130000}"/>
    <cellStyle name="Total 6 14 2" xfId="3935" xr:uid="{00000000-0005-0000-0000-0000CF130000}"/>
    <cellStyle name="Total 6 14 3" xfId="5393" xr:uid="{00000000-0005-0000-0000-0000D0130000}"/>
    <cellStyle name="Total 6 15" xfId="2505" xr:uid="{00000000-0005-0000-0000-0000D1130000}"/>
    <cellStyle name="Total 6 16" xfId="3963" xr:uid="{00000000-0005-0000-0000-0000D2130000}"/>
    <cellStyle name="Total 6 17" xfId="5464" xr:uid="{6A75CCE4-96DF-4D6B-806D-9842DD1461BA}"/>
    <cellStyle name="Total 6 2" xfId="1230" xr:uid="{00000000-0005-0000-0000-0000D3130000}"/>
    <cellStyle name="Total 6 2 2" xfId="1590" xr:uid="{00000000-0005-0000-0000-0000D4130000}"/>
    <cellStyle name="Total 6 2 2 2" xfId="3024" xr:uid="{00000000-0005-0000-0000-0000D5130000}"/>
    <cellStyle name="Total 6 2 2 3" xfId="4482" xr:uid="{00000000-0005-0000-0000-0000D6130000}"/>
    <cellStyle name="Total 6 2 3" xfId="2223" xr:uid="{00000000-0005-0000-0000-0000D7130000}"/>
    <cellStyle name="Total 6 2 3 2" xfId="3694" xr:uid="{00000000-0005-0000-0000-0000D8130000}"/>
    <cellStyle name="Total 6 2 3 3" xfId="5152" xr:uid="{00000000-0005-0000-0000-0000D9130000}"/>
    <cellStyle name="Total 6 2 4" xfId="2634" xr:uid="{00000000-0005-0000-0000-0000DA130000}"/>
    <cellStyle name="Total 6 2 5" xfId="4092" xr:uid="{00000000-0005-0000-0000-0000DB130000}"/>
    <cellStyle name="Total 6 2 6" xfId="5670" xr:uid="{F5331910-30D0-4A85-9E7F-400996626EB1}"/>
    <cellStyle name="Total 6 3" xfId="1260" xr:uid="{00000000-0005-0000-0000-0000DC130000}"/>
    <cellStyle name="Total 6 3 2" xfId="1618" xr:uid="{00000000-0005-0000-0000-0000DD130000}"/>
    <cellStyle name="Total 6 3 2 2" xfId="3052" xr:uid="{00000000-0005-0000-0000-0000DE130000}"/>
    <cellStyle name="Total 6 3 2 3" xfId="4510" xr:uid="{00000000-0005-0000-0000-0000DF130000}"/>
    <cellStyle name="Total 6 3 3" xfId="2284" xr:uid="{00000000-0005-0000-0000-0000E0130000}"/>
    <cellStyle name="Total 6 3 3 2" xfId="3758" xr:uid="{00000000-0005-0000-0000-0000E1130000}"/>
    <cellStyle name="Total 6 3 3 3" xfId="5216" xr:uid="{00000000-0005-0000-0000-0000E2130000}"/>
    <cellStyle name="Total 6 3 4" xfId="2666" xr:uid="{00000000-0005-0000-0000-0000E3130000}"/>
    <cellStyle name="Total 6 3 5" xfId="4124" xr:uid="{00000000-0005-0000-0000-0000E4130000}"/>
    <cellStyle name="Total 6 4" xfId="1290" xr:uid="{00000000-0005-0000-0000-0000E5130000}"/>
    <cellStyle name="Total 6 4 2" xfId="1782" xr:uid="{00000000-0005-0000-0000-0000E6130000}"/>
    <cellStyle name="Total 6 4 2 2" xfId="3230" xr:uid="{00000000-0005-0000-0000-0000E7130000}"/>
    <cellStyle name="Total 6 4 2 3" xfId="4688" xr:uid="{00000000-0005-0000-0000-0000E8130000}"/>
    <cellStyle name="Total 6 4 3" xfId="1487" xr:uid="{00000000-0005-0000-0000-0000E9130000}"/>
    <cellStyle name="Total 6 4 3 2" xfId="2914" xr:uid="{00000000-0005-0000-0000-0000EA130000}"/>
    <cellStyle name="Total 6 4 3 3" xfId="4372" xr:uid="{00000000-0005-0000-0000-0000EB130000}"/>
    <cellStyle name="Total 6 4 4" xfId="2697" xr:uid="{00000000-0005-0000-0000-0000EC130000}"/>
    <cellStyle name="Total 6 4 5" xfId="4155" xr:uid="{00000000-0005-0000-0000-0000ED130000}"/>
    <cellStyle name="Total 6 5" xfId="1318" xr:uid="{00000000-0005-0000-0000-0000EE130000}"/>
    <cellStyle name="Total 6 5 2" xfId="2029" xr:uid="{00000000-0005-0000-0000-0000EF130000}"/>
    <cellStyle name="Total 6 5 2 2" xfId="3492" xr:uid="{00000000-0005-0000-0000-0000F0130000}"/>
    <cellStyle name="Total 6 5 2 3" xfId="4950" xr:uid="{00000000-0005-0000-0000-0000F1130000}"/>
    <cellStyle name="Total 6 5 3" xfId="2725" xr:uid="{00000000-0005-0000-0000-0000F2130000}"/>
    <cellStyle name="Total 6 5 4" xfId="4183" xr:uid="{00000000-0005-0000-0000-0000F3130000}"/>
    <cellStyle name="Total 6 6" xfId="1890" xr:uid="{00000000-0005-0000-0000-0000F4130000}"/>
    <cellStyle name="Total 6 6 2" xfId="1372" xr:uid="{00000000-0005-0000-0000-0000F5130000}"/>
    <cellStyle name="Total 6 6 2 2" xfId="2781" xr:uid="{00000000-0005-0000-0000-0000F6130000}"/>
    <cellStyle name="Total 6 6 2 3" xfId="4239" xr:uid="{00000000-0005-0000-0000-0000F7130000}"/>
    <cellStyle name="Total 6 6 3" xfId="3348" xr:uid="{00000000-0005-0000-0000-0000F8130000}"/>
    <cellStyle name="Total 6 6 4" xfId="4806" xr:uid="{00000000-0005-0000-0000-0000F9130000}"/>
    <cellStyle name="Total 6 7" xfId="1971" xr:uid="{00000000-0005-0000-0000-0000FA130000}"/>
    <cellStyle name="Total 6 7 2" xfId="1762" xr:uid="{00000000-0005-0000-0000-0000FB130000}"/>
    <cellStyle name="Total 6 7 2 2" xfId="3210" xr:uid="{00000000-0005-0000-0000-0000FC130000}"/>
    <cellStyle name="Total 6 7 2 3" xfId="4668" xr:uid="{00000000-0005-0000-0000-0000FD130000}"/>
    <cellStyle name="Total 6 7 3" xfId="3431" xr:uid="{00000000-0005-0000-0000-0000FE130000}"/>
    <cellStyle name="Total 6 7 4" xfId="4889" xr:uid="{00000000-0005-0000-0000-0000FF130000}"/>
    <cellStyle name="Total 6 8" xfId="2047" xr:uid="{00000000-0005-0000-0000-000000140000}"/>
    <cellStyle name="Total 6 8 2" xfId="1657" xr:uid="{00000000-0005-0000-0000-000001140000}"/>
    <cellStyle name="Total 6 8 2 2" xfId="3093" xr:uid="{00000000-0005-0000-0000-000002140000}"/>
    <cellStyle name="Total 6 8 2 3" xfId="4551" xr:uid="{00000000-0005-0000-0000-000003140000}"/>
    <cellStyle name="Total 6 8 3" xfId="3510" xr:uid="{00000000-0005-0000-0000-000004140000}"/>
    <cellStyle name="Total 6 8 4" xfId="4968" xr:uid="{00000000-0005-0000-0000-000005140000}"/>
    <cellStyle name="Total 6 9" xfId="2120" xr:uid="{00000000-0005-0000-0000-000006140000}"/>
    <cellStyle name="Total 6 9 2" xfId="1729" xr:uid="{00000000-0005-0000-0000-000007140000}"/>
    <cellStyle name="Total 6 9 2 2" xfId="3175" xr:uid="{00000000-0005-0000-0000-000008140000}"/>
    <cellStyle name="Total 6 9 2 3" xfId="4633" xr:uid="{00000000-0005-0000-0000-000009140000}"/>
    <cellStyle name="Total 6 9 3" xfId="3586" xr:uid="{00000000-0005-0000-0000-00000A140000}"/>
    <cellStyle name="Total 6 9 4" xfId="5044" xr:uid="{00000000-0005-0000-0000-00000B140000}"/>
    <cellStyle name="Total 7" xfId="1115" xr:uid="{00000000-0005-0000-0000-00000C140000}"/>
    <cellStyle name="Total 7 10" xfId="2194" xr:uid="{00000000-0005-0000-0000-00000D140000}"/>
    <cellStyle name="Total 7 10 2" xfId="2358" xr:uid="{00000000-0005-0000-0000-00000E140000}"/>
    <cellStyle name="Total 7 10 2 2" xfId="3832" xr:uid="{00000000-0005-0000-0000-00000F140000}"/>
    <cellStyle name="Total 7 10 2 3" xfId="5290" xr:uid="{00000000-0005-0000-0000-000010140000}"/>
    <cellStyle name="Total 7 10 3" xfId="3662" xr:uid="{00000000-0005-0000-0000-000011140000}"/>
    <cellStyle name="Total 7 10 4" xfId="5120" xr:uid="{00000000-0005-0000-0000-000012140000}"/>
    <cellStyle name="Total 7 11" xfId="2278" xr:uid="{00000000-0005-0000-0000-000013140000}"/>
    <cellStyle name="Total 7 11 2" xfId="2387" xr:uid="{00000000-0005-0000-0000-000014140000}"/>
    <cellStyle name="Total 7 11 2 2" xfId="3861" xr:uid="{00000000-0005-0000-0000-000015140000}"/>
    <cellStyle name="Total 7 11 2 3" xfId="5319" xr:uid="{00000000-0005-0000-0000-000016140000}"/>
    <cellStyle name="Total 7 11 3" xfId="3752" xr:uid="{00000000-0005-0000-0000-000017140000}"/>
    <cellStyle name="Total 7 11 4" xfId="5210" xr:uid="{00000000-0005-0000-0000-000018140000}"/>
    <cellStyle name="Total 7 12" xfId="2336" xr:uid="{00000000-0005-0000-0000-000019140000}"/>
    <cellStyle name="Total 7 12 2" xfId="3810" xr:uid="{00000000-0005-0000-0000-00001A140000}"/>
    <cellStyle name="Total 7 12 3" xfId="5268" xr:uid="{00000000-0005-0000-0000-00001B140000}"/>
    <cellStyle name="Total 7 13" xfId="2417" xr:uid="{00000000-0005-0000-0000-00001C140000}"/>
    <cellStyle name="Total 7 13 2" xfId="3891" xr:uid="{00000000-0005-0000-0000-00001D140000}"/>
    <cellStyle name="Total 7 13 3" xfId="5349" xr:uid="{00000000-0005-0000-0000-00001E140000}"/>
    <cellStyle name="Total 7 14" xfId="2472" xr:uid="{00000000-0005-0000-0000-00001F140000}"/>
    <cellStyle name="Total 7 14 2" xfId="3946" xr:uid="{00000000-0005-0000-0000-000020140000}"/>
    <cellStyle name="Total 7 14 3" xfId="5404" xr:uid="{00000000-0005-0000-0000-000021140000}"/>
    <cellStyle name="Total 7 15" xfId="2516" xr:uid="{00000000-0005-0000-0000-000022140000}"/>
    <cellStyle name="Total 7 16" xfId="3974" xr:uid="{00000000-0005-0000-0000-000023140000}"/>
    <cellStyle name="Total 7 17" xfId="5475" xr:uid="{0EBF870F-5BFB-446F-A993-A0A8FD5FD523}"/>
    <cellStyle name="Total 7 2" xfId="1241" xr:uid="{00000000-0005-0000-0000-000024140000}"/>
    <cellStyle name="Total 7 2 2" xfId="1601" xr:uid="{00000000-0005-0000-0000-000025140000}"/>
    <cellStyle name="Total 7 2 2 2" xfId="3035" xr:uid="{00000000-0005-0000-0000-000026140000}"/>
    <cellStyle name="Total 7 2 2 3" xfId="4493" xr:uid="{00000000-0005-0000-0000-000027140000}"/>
    <cellStyle name="Total 7 2 3" xfId="1454" xr:uid="{00000000-0005-0000-0000-000028140000}"/>
    <cellStyle name="Total 7 2 3 2" xfId="2876" xr:uid="{00000000-0005-0000-0000-000029140000}"/>
    <cellStyle name="Total 7 2 3 3" xfId="4334" xr:uid="{00000000-0005-0000-0000-00002A140000}"/>
    <cellStyle name="Total 7 2 4" xfId="2646" xr:uid="{00000000-0005-0000-0000-00002B140000}"/>
    <cellStyle name="Total 7 2 5" xfId="4104" xr:uid="{00000000-0005-0000-0000-00002C140000}"/>
    <cellStyle name="Total 7 2 6" xfId="5676" xr:uid="{E9CF1BF9-70F1-4984-9BAF-67AA89F0BA76}"/>
    <cellStyle name="Total 7 3" xfId="1271" xr:uid="{00000000-0005-0000-0000-00002D140000}"/>
    <cellStyle name="Total 7 3 2" xfId="1629" xr:uid="{00000000-0005-0000-0000-00002E140000}"/>
    <cellStyle name="Total 7 3 2 2" xfId="3063" xr:uid="{00000000-0005-0000-0000-00002F140000}"/>
    <cellStyle name="Total 7 3 2 3" xfId="4521" xr:uid="{00000000-0005-0000-0000-000030140000}"/>
    <cellStyle name="Total 7 3 3" xfId="1406" xr:uid="{00000000-0005-0000-0000-000031140000}"/>
    <cellStyle name="Total 7 3 3 2" xfId="2822" xr:uid="{00000000-0005-0000-0000-000032140000}"/>
    <cellStyle name="Total 7 3 3 3" xfId="4280" xr:uid="{00000000-0005-0000-0000-000033140000}"/>
    <cellStyle name="Total 7 3 4" xfId="2677" xr:uid="{00000000-0005-0000-0000-000034140000}"/>
    <cellStyle name="Total 7 3 5" xfId="4135" xr:uid="{00000000-0005-0000-0000-000035140000}"/>
    <cellStyle name="Total 7 4" xfId="1301" xr:uid="{00000000-0005-0000-0000-000036140000}"/>
    <cellStyle name="Total 7 4 2" xfId="1793" xr:uid="{00000000-0005-0000-0000-000037140000}"/>
    <cellStyle name="Total 7 4 2 2" xfId="3241" xr:uid="{00000000-0005-0000-0000-000038140000}"/>
    <cellStyle name="Total 7 4 2 3" xfId="4699" xr:uid="{00000000-0005-0000-0000-000039140000}"/>
    <cellStyle name="Total 7 4 3" xfId="2231" xr:uid="{00000000-0005-0000-0000-00003A140000}"/>
    <cellStyle name="Total 7 4 3 2" xfId="3703" xr:uid="{00000000-0005-0000-0000-00003B140000}"/>
    <cellStyle name="Total 7 4 3 3" xfId="5161" xr:uid="{00000000-0005-0000-0000-00003C140000}"/>
    <cellStyle name="Total 7 4 4" xfId="2708" xr:uid="{00000000-0005-0000-0000-00003D140000}"/>
    <cellStyle name="Total 7 4 5" xfId="4166" xr:uid="{00000000-0005-0000-0000-00003E140000}"/>
    <cellStyle name="Total 7 5" xfId="1329" xr:uid="{00000000-0005-0000-0000-00003F140000}"/>
    <cellStyle name="Total 7 5 2" xfId="2002" xr:uid="{00000000-0005-0000-0000-000040140000}"/>
    <cellStyle name="Total 7 5 2 2" xfId="3464" xr:uid="{00000000-0005-0000-0000-000041140000}"/>
    <cellStyle name="Total 7 5 2 3" xfId="4922" xr:uid="{00000000-0005-0000-0000-000042140000}"/>
    <cellStyle name="Total 7 5 3" xfId="2736" xr:uid="{00000000-0005-0000-0000-000043140000}"/>
    <cellStyle name="Total 7 5 4" xfId="4194" xr:uid="{00000000-0005-0000-0000-000044140000}"/>
    <cellStyle name="Total 7 6" xfId="1901" xr:uid="{00000000-0005-0000-0000-000045140000}"/>
    <cellStyle name="Total 7 6 2" xfId="2010" xr:uid="{00000000-0005-0000-0000-000046140000}"/>
    <cellStyle name="Total 7 6 2 2" xfId="3472" xr:uid="{00000000-0005-0000-0000-000047140000}"/>
    <cellStyle name="Total 7 6 2 3" xfId="4930" xr:uid="{00000000-0005-0000-0000-000048140000}"/>
    <cellStyle name="Total 7 6 3" xfId="3359" xr:uid="{00000000-0005-0000-0000-000049140000}"/>
    <cellStyle name="Total 7 6 4" xfId="4817" xr:uid="{00000000-0005-0000-0000-00004A140000}"/>
    <cellStyle name="Total 7 7" xfId="1982" xr:uid="{00000000-0005-0000-0000-00004B140000}"/>
    <cellStyle name="Total 7 7 2" xfId="1990" xr:uid="{00000000-0005-0000-0000-00004C140000}"/>
    <cellStyle name="Total 7 7 2 2" xfId="3451" xr:uid="{00000000-0005-0000-0000-00004D140000}"/>
    <cellStyle name="Total 7 7 2 3" xfId="4909" xr:uid="{00000000-0005-0000-0000-00004E140000}"/>
    <cellStyle name="Total 7 7 3" xfId="3442" xr:uid="{00000000-0005-0000-0000-00004F140000}"/>
    <cellStyle name="Total 7 7 4" xfId="4900" xr:uid="{00000000-0005-0000-0000-000050140000}"/>
    <cellStyle name="Total 7 8" xfId="2058" xr:uid="{00000000-0005-0000-0000-000051140000}"/>
    <cellStyle name="Total 7 8 2" xfId="2201" xr:uid="{00000000-0005-0000-0000-000052140000}"/>
    <cellStyle name="Total 7 8 2 2" xfId="3670" xr:uid="{00000000-0005-0000-0000-000053140000}"/>
    <cellStyle name="Total 7 8 2 3" xfId="5128" xr:uid="{00000000-0005-0000-0000-000054140000}"/>
    <cellStyle name="Total 7 8 3" xfId="3521" xr:uid="{00000000-0005-0000-0000-000055140000}"/>
    <cellStyle name="Total 7 8 4" xfId="4979" xr:uid="{00000000-0005-0000-0000-000056140000}"/>
    <cellStyle name="Total 7 9" xfId="2131" xr:uid="{00000000-0005-0000-0000-000057140000}"/>
    <cellStyle name="Total 7 9 2" xfId="1840" xr:uid="{00000000-0005-0000-0000-000058140000}"/>
    <cellStyle name="Total 7 9 2 2" xfId="3294" xr:uid="{00000000-0005-0000-0000-000059140000}"/>
    <cellStyle name="Total 7 9 2 3" xfId="4752" xr:uid="{00000000-0005-0000-0000-00005A140000}"/>
    <cellStyle name="Total 7 9 3" xfId="3597" xr:uid="{00000000-0005-0000-0000-00005B140000}"/>
    <cellStyle name="Total 7 9 4" xfId="5055" xr:uid="{00000000-0005-0000-0000-00005C140000}"/>
    <cellStyle name="Total 8" xfId="1210" xr:uid="{00000000-0005-0000-0000-00005D140000}"/>
    <cellStyle name="Total 8 2" xfId="1571" xr:uid="{00000000-0005-0000-0000-00005E140000}"/>
    <cellStyle name="Total 8 2 2" xfId="3004" xr:uid="{00000000-0005-0000-0000-00005F140000}"/>
    <cellStyle name="Total 8 2 3" xfId="4462" xr:uid="{00000000-0005-0000-0000-000060140000}"/>
    <cellStyle name="Total 8 3" xfId="1917" xr:uid="{00000000-0005-0000-0000-000061140000}"/>
    <cellStyle name="Total 8 3 2" xfId="3375" xr:uid="{00000000-0005-0000-0000-000062140000}"/>
    <cellStyle name="Total 8 3 3" xfId="4833" xr:uid="{00000000-0005-0000-0000-000063140000}"/>
    <cellStyle name="Total 8 4" xfId="2613" xr:uid="{00000000-0005-0000-0000-000064140000}"/>
    <cellStyle name="Total 8 5" xfId="4071" xr:uid="{00000000-0005-0000-0000-000065140000}"/>
    <cellStyle name="Total 8 6" xfId="5484" xr:uid="{73D91AC8-63E4-45CA-AE01-051C5AABA465}"/>
    <cellStyle name="Total 9" xfId="1139" xr:uid="{00000000-0005-0000-0000-000066140000}"/>
    <cellStyle name="Total 9 2" xfId="1535" xr:uid="{00000000-0005-0000-0000-000067140000}"/>
    <cellStyle name="Total 9 2 2" xfId="2961" xr:uid="{00000000-0005-0000-0000-000068140000}"/>
    <cellStyle name="Total 9 2 3" xfId="4419" xr:uid="{00000000-0005-0000-0000-000069140000}"/>
    <cellStyle name="Total 9 3" xfId="1357" xr:uid="{00000000-0005-0000-0000-00006A140000}"/>
    <cellStyle name="Total 9 3 2" xfId="2765" xr:uid="{00000000-0005-0000-0000-00006B140000}"/>
    <cellStyle name="Total 9 3 3" xfId="4223" xr:uid="{00000000-0005-0000-0000-00006C140000}"/>
    <cellStyle name="Total 9 4" xfId="2529" xr:uid="{00000000-0005-0000-0000-00006D140000}"/>
    <cellStyle name="Total 9 5" xfId="3987" xr:uid="{00000000-0005-0000-0000-00006E140000}"/>
    <cellStyle name="Total 9 6" xfId="5490" xr:uid="{8D8DEFB2-7FD2-4AE4-9BF1-059707CED3E8}"/>
    <cellStyle name="Ukupni zbroj 2" xfId="1069" xr:uid="{00000000-0005-0000-0000-00006F140000}"/>
    <cellStyle name="Ukupni zbroj 2 10" xfId="2084" xr:uid="{00000000-0005-0000-0000-000070140000}"/>
    <cellStyle name="Ukupni zbroj 2 10 2" xfId="1763" xr:uid="{00000000-0005-0000-0000-000071140000}"/>
    <cellStyle name="Ukupni zbroj 2 10 2 2" xfId="3211" xr:uid="{00000000-0005-0000-0000-000072140000}"/>
    <cellStyle name="Ukupni zbroj 2 10 2 3" xfId="4669" xr:uid="{00000000-0005-0000-0000-000073140000}"/>
    <cellStyle name="Ukupni zbroj 2 10 3" xfId="3549" xr:uid="{00000000-0005-0000-0000-000074140000}"/>
    <cellStyle name="Ukupni zbroj 2 10 4" xfId="5007" xr:uid="{00000000-0005-0000-0000-000075140000}"/>
    <cellStyle name="Ukupni zbroj 2 11" xfId="1953" xr:uid="{00000000-0005-0000-0000-000076140000}"/>
    <cellStyle name="Ukupni zbroj 2 11 2" xfId="2091" xr:uid="{00000000-0005-0000-0000-000077140000}"/>
    <cellStyle name="Ukupni zbroj 2 11 2 2" xfId="3556" xr:uid="{00000000-0005-0000-0000-000078140000}"/>
    <cellStyle name="Ukupni zbroj 2 11 2 3" xfId="5014" xr:uid="{00000000-0005-0000-0000-000079140000}"/>
    <cellStyle name="Ukupni zbroj 2 11 3" xfId="3413" xr:uid="{00000000-0005-0000-0000-00007A140000}"/>
    <cellStyle name="Ukupni zbroj 2 11 4" xfId="4871" xr:uid="{00000000-0005-0000-0000-00007B140000}"/>
    <cellStyle name="Ukupni zbroj 2 12" xfId="1726" xr:uid="{00000000-0005-0000-0000-00007C140000}"/>
    <cellStyle name="Ukupni zbroj 2 12 2" xfId="3171" xr:uid="{00000000-0005-0000-0000-00007D140000}"/>
    <cellStyle name="Ukupni zbroj 2 12 3" xfId="4629" xr:uid="{00000000-0005-0000-0000-00007E140000}"/>
    <cellStyle name="Ukupni zbroj 2 13" xfId="1644" xr:uid="{00000000-0005-0000-0000-00007F140000}"/>
    <cellStyle name="Ukupni zbroj 2 13 2" xfId="3079" xr:uid="{00000000-0005-0000-0000-000080140000}"/>
    <cellStyle name="Ukupni zbroj 2 13 3" xfId="4537" xr:uid="{00000000-0005-0000-0000-000081140000}"/>
    <cellStyle name="Ukupni zbroj 2 14" xfId="2438" xr:uid="{00000000-0005-0000-0000-000082140000}"/>
    <cellStyle name="Ukupni zbroj 2 14 2" xfId="3912" xr:uid="{00000000-0005-0000-0000-000083140000}"/>
    <cellStyle name="Ukupni zbroj 2 14 3" xfId="5370" xr:uid="{00000000-0005-0000-0000-000084140000}"/>
    <cellStyle name="Ukupni zbroj 2 15" xfId="2489" xr:uid="{00000000-0005-0000-0000-000085140000}"/>
    <cellStyle name="Ukupni zbroj 2 16" xfId="1421" xr:uid="{00000000-0005-0000-0000-000086140000}"/>
    <cellStyle name="Ukupni zbroj 2 17" xfId="5448" xr:uid="{9179AFF1-9E0C-44CA-BE64-5EC346DBC66A}"/>
    <cellStyle name="Ukupni zbroj 2 2" xfId="1214" xr:uid="{00000000-0005-0000-0000-000087140000}"/>
    <cellStyle name="Ukupni zbroj 2 2 2" xfId="1574" xr:uid="{00000000-0005-0000-0000-000088140000}"/>
    <cellStyle name="Ukupni zbroj 2 2 2 2" xfId="3008" xr:uid="{00000000-0005-0000-0000-000089140000}"/>
    <cellStyle name="Ukupni zbroj 2 2 2 3" xfId="4466" xr:uid="{00000000-0005-0000-0000-00008A140000}"/>
    <cellStyle name="Ukupni zbroj 2 2 3" xfId="1928" xr:uid="{00000000-0005-0000-0000-00008B140000}"/>
    <cellStyle name="Ukupni zbroj 2 2 3 2" xfId="3388" xr:uid="{00000000-0005-0000-0000-00008C140000}"/>
    <cellStyle name="Ukupni zbroj 2 2 3 3" xfId="4846" xr:uid="{00000000-0005-0000-0000-00008D140000}"/>
    <cellStyle name="Ukupni zbroj 2 2 4" xfId="2618" xr:uid="{00000000-0005-0000-0000-00008E140000}"/>
    <cellStyle name="Ukupni zbroj 2 2 5" xfId="4076" xr:uid="{00000000-0005-0000-0000-00008F140000}"/>
    <cellStyle name="Ukupni zbroj 2 3" xfId="1133" xr:uid="{00000000-0005-0000-0000-000090140000}"/>
    <cellStyle name="Ukupni zbroj 2 3 2" xfId="1531" xr:uid="{00000000-0005-0000-0000-000091140000}"/>
    <cellStyle name="Ukupni zbroj 2 3 2 2" xfId="2957" xr:uid="{00000000-0005-0000-0000-000092140000}"/>
    <cellStyle name="Ukupni zbroj 2 3 2 3" xfId="4415" xr:uid="{00000000-0005-0000-0000-000093140000}"/>
    <cellStyle name="Ukupni zbroj 2 3 3" xfId="1336" xr:uid="{00000000-0005-0000-0000-000094140000}"/>
    <cellStyle name="Ukupni zbroj 2 3 3 2" xfId="2743" xr:uid="{00000000-0005-0000-0000-000095140000}"/>
    <cellStyle name="Ukupni zbroj 2 3 3 3" xfId="4201" xr:uid="{00000000-0005-0000-0000-000096140000}"/>
    <cellStyle name="Ukupni zbroj 2 3 4" xfId="2523" xr:uid="{00000000-0005-0000-0000-000097140000}"/>
    <cellStyle name="Ukupni zbroj 2 3 5" xfId="3981" xr:uid="{00000000-0005-0000-0000-000098140000}"/>
    <cellStyle name="Ukupni zbroj 2 4" xfId="1129" xr:uid="{00000000-0005-0000-0000-000099140000}"/>
    <cellStyle name="Ukupni zbroj 2 4 2" xfId="1732" xr:uid="{00000000-0005-0000-0000-00009A140000}"/>
    <cellStyle name="Ukupni zbroj 2 4 2 2" xfId="3178" xr:uid="{00000000-0005-0000-0000-00009B140000}"/>
    <cellStyle name="Ukupni zbroj 2 4 2 3" xfId="4636" xr:uid="{00000000-0005-0000-0000-00009C140000}"/>
    <cellStyle name="Ukupni zbroj 2 4 3" xfId="1516" xr:uid="{00000000-0005-0000-0000-00009D140000}"/>
    <cellStyle name="Ukupni zbroj 2 4 3 2" xfId="2942" xr:uid="{00000000-0005-0000-0000-00009E140000}"/>
    <cellStyle name="Ukupni zbroj 2 4 3 3" xfId="4400" xr:uid="{00000000-0005-0000-0000-00009F140000}"/>
    <cellStyle name="Ukupni zbroj 2 4 4" xfId="2519" xr:uid="{00000000-0005-0000-0000-0000A0140000}"/>
    <cellStyle name="Ukupni zbroj 2 4 5" xfId="3977" xr:uid="{00000000-0005-0000-0000-0000A1140000}"/>
    <cellStyle name="Ukupni zbroj 2 5" xfId="1136" xr:uid="{00000000-0005-0000-0000-0000A2140000}"/>
    <cellStyle name="Ukupni zbroj 2 5 2" xfId="2138" xr:uid="{00000000-0005-0000-0000-0000A3140000}"/>
    <cellStyle name="Ukupni zbroj 2 5 2 2" xfId="3604" xr:uid="{00000000-0005-0000-0000-0000A4140000}"/>
    <cellStyle name="Ukupni zbroj 2 5 2 3" xfId="5062" xr:uid="{00000000-0005-0000-0000-0000A5140000}"/>
    <cellStyle name="Ukupni zbroj 2 5 3" xfId="2526" xr:uid="{00000000-0005-0000-0000-0000A6140000}"/>
    <cellStyle name="Ukupni zbroj 2 5 4" xfId="3984" xr:uid="{00000000-0005-0000-0000-0000A7140000}"/>
    <cellStyle name="Ukupni zbroj 2 6" xfId="1759" xr:uid="{00000000-0005-0000-0000-0000A8140000}"/>
    <cellStyle name="Ukupni zbroj 2 6 2" xfId="1946" xr:uid="{00000000-0005-0000-0000-0000A9140000}"/>
    <cellStyle name="Ukupni zbroj 2 6 2 2" xfId="3406" xr:uid="{00000000-0005-0000-0000-0000AA140000}"/>
    <cellStyle name="Ukupni zbroj 2 6 2 3" xfId="4864" xr:uid="{00000000-0005-0000-0000-0000AB140000}"/>
    <cellStyle name="Ukupni zbroj 2 6 3" xfId="3207" xr:uid="{00000000-0005-0000-0000-0000AC140000}"/>
    <cellStyle name="Ukupni zbroj 2 6 4" xfId="4665" xr:uid="{00000000-0005-0000-0000-0000AD140000}"/>
    <cellStyle name="Ukupni zbroj 2 7" xfId="1916" xr:uid="{00000000-0005-0000-0000-0000AE140000}"/>
    <cellStyle name="Ukupni zbroj 2 7 2" xfId="1359" xr:uid="{00000000-0005-0000-0000-0000AF140000}"/>
    <cellStyle name="Ukupni zbroj 2 7 2 2" xfId="2767" xr:uid="{00000000-0005-0000-0000-0000B0140000}"/>
    <cellStyle name="Ukupni zbroj 2 7 2 3" xfId="4225" xr:uid="{00000000-0005-0000-0000-0000B1140000}"/>
    <cellStyle name="Ukupni zbroj 2 7 3" xfId="3374" xr:uid="{00000000-0005-0000-0000-0000B2140000}"/>
    <cellStyle name="Ukupni zbroj 2 7 4" xfId="4832" xr:uid="{00000000-0005-0000-0000-0000B3140000}"/>
    <cellStyle name="Ukupni zbroj 2 8" xfId="1705" xr:uid="{00000000-0005-0000-0000-0000B4140000}"/>
    <cellStyle name="Ukupni zbroj 2 8 2" xfId="1833" xr:uid="{00000000-0005-0000-0000-0000B5140000}"/>
    <cellStyle name="Ukupni zbroj 2 8 2 2" xfId="3286" xr:uid="{00000000-0005-0000-0000-0000B6140000}"/>
    <cellStyle name="Ukupni zbroj 2 8 2 3" xfId="4744" xr:uid="{00000000-0005-0000-0000-0000B7140000}"/>
    <cellStyle name="Ukupni zbroj 2 8 3" xfId="3150" xr:uid="{00000000-0005-0000-0000-0000B8140000}"/>
    <cellStyle name="Ukupni zbroj 2 8 4" xfId="4608" xr:uid="{00000000-0005-0000-0000-0000B9140000}"/>
    <cellStyle name="Ukupni zbroj 2 9" xfId="1753" xr:uid="{00000000-0005-0000-0000-0000BA140000}"/>
    <cellStyle name="Ukupni zbroj 2 9 2" xfId="2093" xr:uid="{00000000-0005-0000-0000-0000BB140000}"/>
    <cellStyle name="Ukupni zbroj 2 9 2 2" xfId="3559" xr:uid="{00000000-0005-0000-0000-0000BC140000}"/>
    <cellStyle name="Ukupni zbroj 2 9 2 3" xfId="5017" xr:uid="{00000000-0005-0000-0000-0000BD140000}"/>
    <cellStyle name="Ukupni zbroj 2 9 3" xfId="3200" xr:uid="{00000000-0005-0000-0000-0000BE140000}"/>
    <cellStyle name="Ukupni zbroj 2 9 4" xfId="4658" xr:uid="{00000000-0005-0000-0000-0000BF140000}"/>
    <cellStyle name="Unos 2" xfId="1070" xr:uid="{00000000-0005-0000-0000-0000C0140000}"/>
    <cellStyle name="Unos 2 10" xfId="2142" xr:uid="{00000000-0005-0000-0000-0000C1140000}"/>
    <cellStyle name="Unos 2 10 2" xfId="1956" xr:uid="{00000000-0005-0000-0000-0000C2140000}"/>
    <cellStyle name="Unos 2 10 2 2" xfId="3416" xr:uid="{00000000-0005-0000-0000-0000C3140000}"/>
    <cellStyle name="Unos 2 10 2 3" xfId="4874" xr:uid="{00000000-0005-0000-0000-0000C4140000}"/>
    <cellStyle name="Unos 2 10 3" xfId="3608" xr:uid="{00000000-0005-0000-0000-0000C5140000}"/>
    <cellStyle name="Unos 2 10 4" xfId="5066" xr:uid="{00000000-0005-0000-0000-0000C6140000}"/>
    <cellStyle name="Unos 2 11" xfId="2213" xr:uid="{00000000-0005-0000-0000-0000C7140000}"/>
    <cellStyle name="Unos 2 11 2" xfId="1650" xr:uid="{00000000-0005-0000-0000-0000C8140000}"/>
    <cellStyle name="Unos 2 11 2 2" xfId="3085" xr:uid="{00000000-0005-0000-0000-0000C9140000}"/>
    <cellStyle name="Unos 2 11 2 3" xfId="4543" xr:uid="{00000000-0005-0000-0000-0000CA140000}"/>
    <cellStyle name="Unos 2 11 3" xfId="3683" xr:uid="{00000000-0005-0000-0000-0000CB140000}"/>
    <cellStyle name="Unos 2 11 4" xfId="5141" xr:uid="{00000000-0005-0000-0000-0000CC140000}"/>
    <cellStyle name="Unos 2 12" xfId="2288" xr:uid="{00000000-0005-0000-0000-0000CD140000}"/>
    <cellStyle name="Unos 2 12 2" xfId="3762" xr:uid="{00000000-0005-0000-0000-0000CE140000}"/>
    <cellStyle name="Unos 2 12 3" xfId="5220" xr:uid="{00000000-0005-0000-0000-0000CF140000}"/>
    <cellStyle name="Unos 2 13" xfId="2361" xr:uid="{00000000-0005-0000-0000-0000D0140000}"/>
    <cellStyle name="Unos 2 13 2" xfId="3835" xr:uid="{00000000-0005-0000-0000-0000D1140000}"/>
    <cellStyle name="Unos 2 13 3" xfId="5293" xr:uid="{00000000-0005-0000-0000-0000D2140000}"/>
    <cellStyle name="Unos 2 14" xfId="2444" xr:uid="{00000000-0005-0000-0000-0000D3140000}"/>
    <cellStyle name="Unos 2 14 2" xfId="3918" xr:uid="{00000000-0005-0000-0000-0000D4140000}"/>
    <cellStyle name="Unos 2 14 3" xfId="5376" xr:uid="{00000000-0005-0000-0000-0000D5140000}"/>
    <cellStyle name="Unos 2 15" xfId="2490" xr:uid="{00000000-0005-0000-0000-0000D6140000}"/>
    <cellStyle name="Unos 2 16" xfId="1141" xr:uid="{00000000-0005-0000-0000-0000D7140000}"/>
    <cellStyle name="Unos 2 17" xfId="5449" xr:uid="{599BA38C-E9D5-4330-B42B-FAD91297A36C}"/>
    <cellStyle name="Unos 2 2" xfId="1215" xr:uid="{00000000-0005-0000-0000-0000D8140000}"/>
    <cellStyle name="Unos 2 2 2" xfId="1575" xr:uid="{00000000-0005-0000-0000-0000D9140000}"/>
    <cellStyle name="Unos 2 2 2 2" xfId="3009" xr:uid="{00000000-0005-0000-0000-0000DA140000}"/>
    <cellStyle name="Unos 2 2 2 3" xfId="4467" xr:uid="{00000000-0005-0000-0000-0000DB140000}"/>
    <cellStyle name="Unos 2 2 3" xfId="1805" xr:uid="{00000000-0005-0000-0000-0000DC140000}"/>
    <cellStyle name="Unos 2 2 3 2" xfId="3253" xr:uid="{00000000-0005-0000-0000-0000DD140000}"/>
    <cellStyle name="Unos 2 2 3 3" xfId="4711" xr:uid="{00000000-0005-0000-0000-0000DE140000}"/>
    <cellStyle name="Unos 2 2 4" xfId="2619" xr:uid="{00000000-0005-0000-0000-0000DF140000}"/>
    <cellStyle name="Unos 2 2 5" xfId="4077" xr:uid="{00000000-0005-0000-0000-0000E0140000}"/>
    <cellStyle name="Unos 2 3" xfId="1132" xr:uid="{00000000-0005-0000-0000-0000E1140000}"/>
    <cellStyle name="Unos 2 3 2" xfId="1530" xr:uid="{00000000-0005-0000-0000-0000E2140000}"/>
    <cellStyle name="Unos 2 3 2 2" xfId="2956" xr:uid="{00000000-0005-0000-0000-0000E3140000}"/>
    <cellStyle name="Unos 2 3 2 3" xfId="4414" xr:uid="{00000000-0005-0000-0000-0000E4140000}"/>
    <cellStyle name="Unos 2 3 3" xfId="1446" xr:uid="{00000000-0005-0000-0000-0000E5140000}"/>
    <cellStyle name="Unos 2 3 3 2" xfId="2866" xr:uid="{00000000-0005-0000-0000-0000E6140000}"/>
    <cellStyle name="Unos 2 3 3 3" xfId="4324" xr:uid="{00000000-0005-0000-0000-0000E7140000}"/>
    <cellStyle name="Unos 2 3 4" xfId="2522" xr:uid="{00000000-0005-0000-0000-0000E8140000}"/>
    <cellStyle name="Unos 2 3 5" xfId="3980" xr:uid="{00000000-0005-0000-0000-0000E9140000}"/>
    <cellStyle name="Unos 2 4" xfId="1130" xr:uid="{00000000-0005-0000-0000-0000EA140000}"/>
    <cellStyle name="Unos 2 4 2" xfId="1683" xr:uid="{00000000-0005-0000-0000-0000EB140000}"/>
    <cellStyle name="Unos 2 4 2 2" xfId="3126" xr:uid="{00000000-0005-0000-0000-0000EC140000}"/>
    <cellStyle name="Unos 2 4 2 3" xfId="4584" xr:uid="{00000000-0005-0000-0000-0000ED140000}"/>
    <cellStyle name="Unos 2 4 3" xfId="1679" xr:uid="{00000000-0005-0000-0000-0000EE140000}"/>
    <cellStyle name="Unos 2 4 3 2" xfId="3121" xr:uid="{00000000-0005-0000-0000-0000EF140000}"/>
    <cellStyle name="Unos 2 4 3 3" xfId="4579" xr:uid="{00000000-0005-0000-0000-0000F0140000}"/>
    <cellStyle name="Unos 2 4 4" xfId="2520" xr:uid="{00000000-0005-0000-0000-0000F1140000}"/>
    <cellStyle name="Unos 2 4 5" xfId="3978" xr:uid="{00000000-0005-0000-0000-0000F2140000}"/>
    <cellStyle name="Unos 2 5" xfId="1135" xr:uid="{00000000-0005-0000-0000-0000F3140000}"/>
    <cellStyle name="Unos 2 5 2" xfId="1923" xr:uid="{00000000-0005-0000-0000-0000F4140000}"/>
    <cellStyle name="Unos 2 5 2 2" xfId="3383" xr:uid="{00000000-0005-0000-0000-0000F5140000}"/>
    <cellStyle name="Unos 2 5 2 3" xfId="4841" xr:uid="{00000000-0005-0000-0000-0000F6140000}"/>
    <cellStyle name="Unos 2 5 3" xfId="2525" xr:uid="{00000000-0005-0000-0000-0000F7140000}"/>
    <cellStyle name="Unos 2 5 4" xfId="3983" xr:uid="{00000000-0005-0000-0000-0000F8140000}"/>
    <cellStyle name="Unos 2 6" xfId="1733" xr:uid="{00000000-0005-0000-0000-0000F9140000}"/>
    <cellStyle name="Unos 2 6 2" xfId="1758" xr:uid="{00000000-0005-0000-0000-0000FA140000}"/>
    <cellStyle name="Unos 2 6 2 2" xfId="3206" xr:uid="{00000000-0005-0000-0000-0000FB140000}"/>
    <cellStyle name="Unos 2 6 2 3" xfId="4664" xr:uid="{00000000-0005-0000-0000-0000FC140000}"/>
    <cellStyle name="Unos 2 6 3" xfId="3180" xr:uid="{00000000-0005-0000-0000-0000FD140000}"/>
    <cellStyle name="Unos 2 6 4" xfId="4638" xr:uid="{00000000-0005-0000-0000-0000FE140000}"/>
    <cellStyle name="Unos 2 7" xfId="1354" xr:uid="{00000000-0005-0000-0000-0000FF140000}"/>
    <cellStyle name="Unos 2 7 2" xfId="1666" xr:uid="{00000000-0005-0000-0000-000000150000}"/>
    <cellStyle name="Unos 2 7 2 2" xfId="3107" xr:uid="{00000000-0005-0000-0000-000001150000}"/>
    <cellStyle name="Unos 2 7 2 3" xfId="4565" xr:uid="{00000000-0005-0000-0000-000002150000}"/>
    <cellStyle name="Unos 2 7 3" xfId="2762" xr:uid="{00000000-0005-0000-0000-000003150000}"/>
    <cellStyle name="Unos 2 7 4" xfId="4220" xr:uid="{00000000-0005-0000-0000-000004150000}"/>
    <cellStyle name="Unos 2 8" xfId="1996" xr:uid="{00000000-0005-0000-0000-000005150000}"/>
    <cellStyle name="Unos 2 8 2" xfId="2156" xr:uid="{00000000-0005-0000-0000-000006150000}"/>
    <cellStyle name="Unos 2 8 2 2" xfId="3622" xr:uid="{00000000-0005-0000-0000-000007150000}"/>
    <cellStyle name="Unos 2 8 2 3" xfId="5080" xr:uid="{00000000-0005-0000-0000-000008150000}"/>
    <cellStyle name="Unos 2 8 3" xfId="3457" xr:uid="{00000000-0005-0000-0000-000009150000}"/>
    <cellStyle name="Unos 2 8 4" xfId="4915" xr:uid="{00000000-0005-0000-0000-00000A150000}"/>
    <cellStyle name="Unos 2 9" xfId="2074" xr:uid="{00000000-0005-0000-0000-00000B150000}"/>
    <cellStyle name="Unos 2 9 2" xfId="1501" xr:uid="{00000000-0005-0000-0000-00000C150000}"/>
    <cellStyle name="Unos 2 9 2 2" xfId="2927" xr:uid="{00000000-0005-0000-0000-00000D150000}"/>
    <cellStyle name="Unos 2 9 2 3" xfId="4385" xr:uid="{00000000-0005-0000-0000-00000E150000}"/>
    <cellStyle name="Unos 2 9 3" xfId="3538" xr:uid="{00000000-0005-0000-0000-00000F150000}"/>
    <cellStyle name="Unos 2 9 4" xfId="4996" xr:uid="{00000000-0005-0000-0000-000010150000}"/>
    <cellStyle name="Valuta 2" xfId="879" xr:uid="{00000000-0005-0000-0000-000011150000}"/>
    <cellStyle name="Valuta 3" xfId="881" xr:uid="{00000000-0005-0000-0000-000012150000}"/>
    <cellStyle name="Valuta 4" xfId="1118" xr:uid="{00000000-0005-0000-0000-000013150000}"/>
    <cellStyle name="Valuta 5" xfId="876" xr:uid="{00000000-0005-0000-0000-000014150000}"/>
    <cellStyle name="Valuta 6" xfId="5579" xr:uid="{FB5AB239-DC98-46C1-A3D3-40A1FAAB3FB3}"/>
    <cellStyle name="Warning Text" xfId="1080" xr:uid="{00000000-0005-0000-0000-000015150000}"/>
    <cellStyle name="Warning Text 2" xfId="62" xr:uid="{00000000-0005-0000-0000-000016150000}"/>
    <cellStyle name="Warning Text 2 2" xfId="872" xr:uid="{00000000-0005-0000-0000-000017150000}"/>
    <cellStyle name="Warning Text 2 3" xfId="873" xr:uid="{00000000-0005-0000-0000-000018150000}"/>
    <cellStyle name="Warning Text 2 4" xfId="871" xr:uid="{00000000-0005-0000-0000-000019150000}"/>
    <cellStyle name="Warning Text 2 5" xfId="1071" xr:uid="{00000000-0005-0000-0000-00001A150000}"/>
    <cellStyle name="Warning Text 3" xfId="1072" xr:uid="{00000000-0005-0000-0000-00001B150000}"/>
    <cellStyle name="Zarez 10" xfId="5578" xr:uid="{F10E5107-2DD9-4B6F-A0C5-BD0C02645302}"/>
    <cellStyle name="Zarez 2" xfId="63" xr:uid="{00000000-0005-0000-0000-00001C150000}"/>
    <cellStyle name="Zarez 2 2" xfId="365" xr:uid="{00000000-0005-0000-0000-00001D150000}"/>
    <cellStyle name="Zarez 2 2 2" xfId="1074" xr:uid="{00000000-0005-0000-0000-00001E150000}"/>
    <cellStyle name="Zarez 2 3" xfId="1084" xr:uid="{00000000-0005-0000-0000-00001F150000}"/>
    <cellStyle name="Zarez 2 4" xfId="1113" xr:uid="{00000000-0005-0000-0000-000020150000}"/>
    <cellStyle name="Zarez 2 5" xfId="1117" xr:uid="{00000000-0005-0000-0000-000021150000}"/>
    <cellStyle name="Zarez 2 6" xfId="1125" xr:uid="{00000000-0005-0000-0000-000022150000}"/>
    <cellStyle name="Zarez 3" xfId="1114" xr:uid="{00000000-0005-0000-0000-000023150000}"/>
    <cellStyle name="Zarez 4" xfId="1126" xr:uid="{00000000-0005-0000-0000-000024150000}"/>
    <cellStyle name="Zarez 5" xfId="1073" xr:uid="{00000000-0005-0000-0000-000025150000}"/>
    <cellStyle name="Zarez 5 2" xfId="5491" xr:uid="{F5A33EB6-1122-4AF7-AE29-53CA9DAC7059}"/>
    <cellStyle name="Zarez 6" xfId="5499" xr:uid="{54B1B6F0-C264-493E-8720-11591C01E036}"/>
    <cellStyle name="Zarez 7" xfId="5514" xr:uid="{D9FF9FA2-D43F-4B4B-A285-7B1A6D27F487}"/>
    <cellStyle name="Zarez 8" xfId="5522" xr:uid="{86693CA8-6178-482E-9882-90EDCFF24430}"/>
    <cellStyle name="Zarez 9" xfId="5568" xr:uid="{2284D014-EBED-4437-A730-A00C2055D9BC}"/>
  </cellStyles>
  <dxfs count="66">
    <dxf>
      <font>
        <color rgb="FF9C0006"/>
      </font>
      <fill>
        <patternFill>
          <bgColor rgb="FFFFC7CE"/>
        </patternFill>
      </fill>
    </dxf>
    <dxf>
      <font>
        <color rgb="FF9C0006"/>
        <family val="2"/>
        <charset val="238"/>
      </font>
      <fill>
        <patternFill patternType="solid">
          <fgColor rgb="FFFFC7CE"/>
          <bgColor rgb="FFFFC7CE"/>
        </patternFill>
      </fill>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strike val="0"/>
        <outline val="0"/>
        <shadow val="0"/>
        <u val="none"/>
        <vertAlign val="baseline"/>
        <sz val="10"/>
        <color auto="1"/>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strike val="0"/>
        <outline val="0"/>
        <shadow val="0"/>
        <u val="none"/>
        <vertAlign val="baseline"/>
        <sz val="10"/>
        <color auto="1"/>
      </font>
      <numFmt numFmtId="19" formatCode="d/m/yyyy"/>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19" formatCode="d/m/yyyy"/>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font>
      <numFmt numFmtId="4" formatCode="#,##0.00"/>
      <alignment horizontal="center" vertical="center" textRotation="0" wrapText="0" indent="0" justifyLastLine="0" shrinkToFit="0" readingOrder="0"/>
    </dxf>
    <dxf>
      <border outline="0">
        <right style="thin">
          <color auto="1"/>
        </right>
        <top style="thin">
          <color auto="1"/>
        </top>
        <bottom style="thin">
          <color indexed="64"/>
        </bottom>
      </border>
    </dxf>
    <dxf>
      <font>
        <strike val="0"/>
        <outline val="0"/>
        <shadow val="0"/>
        <u val="none"/>
        <vertAlign val="baseline"/>
        <sz val="10"/>
      </font>
      <fill>
        <patternFill patternType="none">
          <fgColor indexed="64"/>
          <bgColor auto="1"/>
        </patternFill>
      </fill>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FFCCFF"/>
      <color rgb="FFFFFF66"/>
      <color rgb="FFCC00FF"/>
      <color rgb="FFFFFF99"/>
      <color rgb="FFE2EFDA"/>
      <color rgb="FFCC0099"/>
      <color rgb="FFED319C"/>
      <color rgb="FFFF7171"/>
      <color rgb="FFD012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250033</xdr:colOff>
      <xdr:row>0</xdr:row>
      <xdr:rowOff>130969</xdr:rowOff>
    </xdr:from>
    <xdr:ext cx="959644" cy="903957"/>
    <xdr:pic>
      <xdr:nvPicPr>
        <xdr:cNvPr id="4" name="Slika 2">
          <a:extLst>
            <a:ext uri="{FF2B5EF4-FFF2-40B4-BE49-F238E27FC236}">
              <a16:creationId xmlns:a16="http://schemas.microsoft.com/office/drawing/2014/main" id="{44DFC3D3-B12D-4893-BD97-C02C61465D56}"/>
            </a:ext>
          </a:extLst>
        </xdr:cNvPr>
        <xdr:cNvPicPr>
          <a:picLocks noChangeAspect="1"/>
        </xdr:cNvPicPr>
      </xdr:nvPicPr>
      <xdr:blipFill>
        <a:blip xmlns:r="http://schemas.openxmlformats.org/officeDocument/2006/relationships" r:embed="rId1"/>
        <a:stretch>
          <a:fillRect/>
        </a:stretch>
      </xdr:blipFill>
      <xdr:spPr>
        <a:xfrm>
          <a:off x="250033" y="130969"/>
          <a:ext cx="959644" cy="903957"/>
        </a:xfrm>
        <a:prstGeom prst="rect">
          <a:avLst/>
        </a:prstGeom>
        <a:noFill/>
        <a:ln cap="flat">
          <a:noFill/>
        </a:ln>
      </xdr:spPr>
    </xdr:pic>
    <xdr:clientData/>
  </xdr:oneCellAnchor>
  <xdr:oneCellAnchor>
    <xdr:from>
      <xdr:col>0</xdr:col>
      <xdr:colOff>250033</xdr:colOff>
      <xdr:row>0</xdr:row>
      <xdr:rowOff>130969</xdr:rowOff>
    </xdr:from>
    <xdr:ext cx="1934769" cy="926031"/>
    <xdr:pic>
      <xdr:nvPicPr>
        <xdr:cNvPr id="5" name="Slika 4">
          <a:extLst>
            <a:ext uri="{FF2B5EF4-FFF2-40B4-BE49-F238E27FC236}">
              <a16:creationId xmlns:a16="http://schemas.microsoft.com/office/drawing/2014/main" id="{158EC0AD-AB06-45FC-9A6B-80EED25DD5EC}"/>
            </a:ext>
          </a:extLst>
        </xdr:cNvPr>
        <xdr:cNvPicPr>
          <a:picLocks noChangeAspect="1"/>
        </xdr:cNvPicPr>
      </xdr:nvPicPr>
      <xdr:blipFill>
        <a:blip xmlns:r="http://schemas.openxmlformats.org/officeDocument/2006/relationships" r:embed="rId1"/>
        <a:stretch>
          <a:fillRect/>
        </a:stretch>
      </xdr:blipFill>
      <xdr:spPr>
        <a:xfrm>
          <a:off x="250033" y="130969"/>
          <a:ext cx="1934769" cy="926031"/>
        </a:xfrm>
        <a:prstGeom prst="rect">
          <a:avLst/>
        </a:prstGeom>
        <a:noFill/>
        <a:ln cap="flat">
          <a:noFill/>
        </a:ln>
      </xdr:spPr>
    </xdr:pic>
    <xdr:clientData/>
  </xdr:oneCellAnchor>
  <xdr:twoCellAnchor editAs="oneCell">
    <xdr:from>
      <xdr:col>10</xdr:col>
      <xdr:colOff>0</xdr:colOff>
      <xdr:row>4051</xdr:row>
      <xdr:rowOff>0</xdr:rowOff>
    </xdr:from>
    <xdr:to>
      <xdr:col>10</xdr:col>
      <xdr:colOff>2280102</xdr:colOff>
      <xdr:row>4056</xdr:row>
      <xdr:rowOff>37219</xdr:rowOff>
    </xdr:to>
    <xdr:pic>
      <xdr:nvPicPr>
        <xdr:cNvPr id="6" name="Slika 5">
          <a:extLst>
            <a:ext uri="{FF2B5EF4-FFF2-40B4-BE49-F238E27FC236}">
              <a16:creationId xmlns:a16="http://schemas.microsoft.com/office/drawing/2014/main" id="{C67C73C8-A96B-417B-9557-1C57DAC03DEB}"/>
            </a:ext>
          </a:extLst>
        </xdr:cNvPr>
        <xdr:cNvPicPr>
          <a:picLocks noChangeAspect="1"/>
        </xdr:cNvPicPr>
      </xdr:nvPicPr>
      <xdr:blipFill>
        <a:blip xmlns:r="http://schemas.openxmlformats.org/officeDocument/2006/relationships" r:embed="rId2"/>
        <a:stretch>
          <a:fillRect/>
        </a:stretch>
      </xdr:blipFill>
      <xdr:spPr>
        <a:xfrm>
          <a:off x="18628179" y="3444457714"/>
          <a:ext cx="2280102" cy="9216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ovori_OPULJP" displayName="Ugovori_OPULJP" ref="A3:AD4050" totalsRowCount="1" headerRowDxfId="65" dataDxfId="64" totalsRowDxfId="62" tableBorderDxfId="63" totalsRowCellStyle="Calculation 2 3 9">
  <autoFilter ref="A3:AD4049" xr:uid="{00000000-000C-0000-FFFF-FFFF00000000}"/>
  <sortState xmlns:xlrd2="http://schemas.microsoft.com/office/spreadsheetml/2017/richdata2" ref="A4:AD4049">
    <sortCondition ref="A3:A4049"/>
  </sortState>
  <tableColumns count="30">
    <tableColumn id="6" xr3:uid="{00000000-0010-0000-0000-000006000000}" name="ŠIFRA UGOVORA_x000a_CONTRACT CODE" totalsRowFunction="count" dataDxfId="61" totalsRowDxfId="60" dataCellStyle="Calculation 2 3 9"/>
    <tableColumn id="2" xr3:uid="{00000000-0010-0000-0000-000002000000}" name="PRIORITETNA OS_x000a_PRIORITY AXIS" dataDxfId="59" totalsRowDxfId="58" dataCellStyle="Calculation 2 3 9"/>
    <tableColumn id="3" xr3:uid="{00000000-0010-0000-0000-000003000000}" name="SPECIFIČNI CILJ_x000a_SPECIFIC OBJECTIVE" dataDxfId="57" totalsRowDxfId="56" dataCellStyle="Calculation 2 3 9"/>
    <tableColumn id="4" xr3:uid="{00000000-0010-0000-0000-000004000000}" name="NAZIV POSTUPKA DODJELE _x000a_CALL FOR PROPOSALS" dataDxfId="55" totalsRowDxfId="54" dataCellStyle="Calculation 2 3 9"/>
    <tableColumn id="19" xr3:uid="{00000000-0010-0000-0000-000013000000}" name="VRSTA POSTUPKA DODJELE_x000a_TYPE OF AWARD PROCEDURE" totalsRowFunction="custom" dataDxfId="53" totalsRowDxfId="52" dataCellStyle="Calculation 2 3 9">
      <totalsRowFormula array="1">SUMPRODUCT(--(FREQUENCY(MATCH(E4:E4049,E4:E4049,0),ROW(E4:E4049)-ROW(E4)+1)&gt;0))</totalsRowFormula>
    </tableColumn>
    <tableColumn id="15" xr3:uid="{00000000-0010-0000-0000-00000F000000}" name="NAZIV OPERACIJE_x000a_NAME OF OPERATION" dataDxfId="51" totalsRowDxfId="50" dataCellStyle="Calculation 2 3 9"/>
    <tableColumn id="10" xr3:uid="{00000000-0010-0000-0000-00000A000000}" name="NAZIV KORISNIKA (pravna osoba)_x000a_BENEFICIARY NAME (legal entity)" totalsRowFunction="custom" dataDxfId="49" totalsRowDxfId="48" dataCellStyle="Calculation 2 3 9">
      <totalsRowFormula array="1">SUMPRODUCT(--(FREQUENCY(MATCH(G4:G4049,G4:G4049,0),ROW(G4:G4049)-ROW(G4)+1)&gt;0))</totalsRowFormula>
    </tableColumn>
    <tableColumn id="27" xr3:uid="{00000000-0010-0000-0000-00001B000000}" name="DATUM POČETKA OPERACIJE" dataDxfId="47" totalsRowDxfId="46" dataCellStyle="Calculation 2 3 9"/>
    <tableColumn id="16" xr3:uid="{00000000-0010-0000-0000-000010000000}" name="DATUM ZAVRŠETKA OPERACIJE" dataDxfId="45" totalsRowDxfId="44" dataCellStyle="Calculation 2 3 9"/>
    <tableColumn id="17" xr3:uid="{00000000-0010-0000-0000-000011000000}" name="STATUS PROVEDBE PROJEKTNIH AKTIVNOSTI_x000a_PROJECT ACTIVITIES IMPLEMENTATION STATUS" dataDxfId="43" totalsRowDxfId="42" dataCellStyle="Calculation 2 3 9">
      <calculatedColumnFormula>IF(Ugovori_OPULJP[[#This Row],[DATUM ZAVRŠETKA OPERACIJE]]&gt;DATE(2024,3,31),"u provedbi","završen")</calculatedColumnFormula>
    </tableColumn>
    <tableColumn id="11" xr3:uid="{00000000-0010-0000-0000-00000B000000}" name="LOKACIJA PROVEDBE PROJEKTA (županija)_x000a_PROJECT IMPLEMENTATION LOCATION (County)" dataDxfId="41" totalsRowDxfId="40" dataCellStyle="Calculation 2 3 9"/>
    <tableColumn id="20" xr3:uid="{00000000-0010-0000-0000-000014000000}" name="LOKACIJA NOSITELJA PROJEKTA (županija)_x000a_PROJECT BENEFICIARY LOCATION (County)" dataDxfId="39" totalsRowDxfId="38" dataCellStyle="Calculation 2 3 9"/>
    <tableColumn id="42" xr3:uid="{00000000-0010-0000-0000-00002A000000}" name="EU STOPA SUFINANCIRANJA %_x000a_EU CO-FINANCING RATE %" dataDxfId="37" totalsRowDxfId="36"/>
    <tableColumn id="44" xr3:uid="{00000000-0010-0000-0000-00002C000000}" name="STOPA NACIONALNOG SUFINANCIRANJA %" dataDxfId="35" totalsRowDxfId="34"/>
    <tableColumn id="38" xr3:uid="{00000000-0010-0000-0000-000026000000}" name="Bespovratna sredstva - EU dio - HRK" totalsRowFunction="sum" dataDxfId="33" totalsRowDxfId="32">
      <calculatedColumnFormula>Ugovori_OPULJP[[#This Row],[Bespovratna sredstva - Ukupno (EU+Nac) HRK
= Ukupna ugovorena vrijednost bespovratnih sredstava]]*Ugovori_OPULJP[[#This Row],[EU STOPA SUFINANCIRANJA %
EU CO-FINANCING RATE %]]</calculatedColumnFormula>
    </tableColumn>
    <tableColumn id="47" xr3:uid="{00000000-0010-0000-0000-00002F000000}" name="Bespovratna sredstva - EU dio - EUR" totalsRowFunction="sum" dataDxfId="31" totalsRowDxfId="30">
      <calculatedColumnFormula>Ugovori_OPULJP[[#This Row],[Bespovratna sredstva - EU dio - HRK]]/7.5345</calculatedColumnFormula>
    </tableColumn>
    <tableColumn id="37" xr3:uid="{00000000-0010-0000-0000-000025000000}" name="Bespovratna sredstva - Nacionalni dio - HRK" totalsRowFunction="sum" dataDxfId="29" totalsRowDxfId="28">
      <calculatedColumnFormula>Ugovori_OPULJP[[#This Row],[Bespovratna sredstva - Ukupno (EU+Nac) HRK
= Ukupna ugovorena vrijednost bespovratnih sredstava]]*Ugovori_OPULJP[[#This Row],[STOPA NACIONALNOG SUFINANCIRANJA %]]</calculatedColumnFormula>
    </tableColumn>
    <tableColumn id="48" xr3:uid="{00000000-0010-0000-0000-000030000000}" name="Bespovratna sredstva - Nacionalni dio - EUR" totalsRowFunction="sum" dataDxfId="27" totalsRowDxfId="26">
      <calculatedColumnFormula>Ugovori_OPULJP[[#This Row],[Bespovratna sredstva - Nacionalni dio - HRK]]/7.5345</calculatedColumnFormula>
    </tableColumn>
    <tableColumn id="39" xr3:uid="{00000000-0010-0000-0000-000027000000}" name="Bespovratna sredstva - Ukupno (EU+Nac) HRK_x000a_= Ukupna ugovorena vrijednost bespovratnih sredstava" totalsRowFunction="sum" dataDxfId="25" totalsRowDxfId="24"/>
    <tableColumn id="49" xr3:uid="{00000000-0010-0000-0000-000031000000}" name="Bespovratna sredstva - Ukupno (EU+Nac) EUR_x000a_= Ukupna ugovorena vrijednost bespovratnih sredstava" totalsRowFunction="sum" dataDxfId="23" totalsRowDxfId="22">
      <calculatedColumnFormula>Ugovori_OPULJP[[#This Row],[Bespovratna sredstva - Ukupno (EU+Nac) HRK
= Ukupna ugovorena vrijednost bespovratnih sredstava]]/7.5345</calculatedColumnFormula>
    </tableColumn>
    <tableColumn id="35" xr3:uid="{00000000-0010-0000-0000-000023000000}" name="Javni doprinos korisnika - HRK" totalsRowFunction="sum" dataDxfId="21" totalsRowDxfId="20"/>
    <tableColumn id="50" xr3:uid="{00000000-0010-0000-0000-000032000000}" name="Javni doprinos korisnika - EUR" totalsRowFunction="sum" dataDxfId="19" totalsRowDxfId="18">
      <calculatedColumnFormula>Ugovori_OPULJP[[#This Row],[Javni doprinos korisnika - HRK]]/7.5345</calculatedColumnFormula>
    </tableColumn>
    <tableColumn id="34" xr3:uid="{00000000-0010-0000-0000-000022000000}" name="Privatni doprinos korisnika - HRK" totalsRowFunction="sum" dataDxfId="17" totalsRowDxfId="16"/>
    <tableColumn id="51" xr3:uid="{00000000-0010-0000-0000-000033000000}" name="Privatni doprinos korisnika - EUR" totalsRowFunction="sum" dataDxfId="15" totalsRowDxfId="14">
      <calculatedColumnFormula>Ugovori_OPULJP[[#This Row],[Privatni doprinos korisnika - HRK]]/7.5345</calculatedColumnFormula>
    </tableColumn>
    <tableColumn id="33" xr3:uid="{00000000-0010-0000-0000-000021000000}" name="UKUPNI PRIHVATLJIVI IZDACI_x000a_TOTAL ELIGIBLE EXPENDITURE_x000a_= Bespovratna sredstva ukupno + doprinos korisnika_x000a_= Ukupni prihvatljivi troškovi_x000a_= Ukupna ugovorena vrijednost projekta HRK" totalsRowFunction="sum" dataDxfId="13" totalsRowDxfId="12"/>
    <tableColumn id="52" xr3:uid="{00000000-0010-0000-0000-000034000000}" name="UKUPNI PRIHVATLJIVI IZDACI_x000a_TOTAL ELIGIBLE EXPENDITURE_x000a_= Bespovratna sredstva ukupno + doprinos korisnika_x000a_= Ukupni prihvatljivi troškovi_x000a_= Ukupna ugovorena vrijednost projekta EUR" totalsRowFunction="sum" dataDxfId="11" totalsRowDxfId="10">
      <calculatedColumnFormula>Ugovori_OPULJP[[#This Row],[UKUPNI PRIHVATLJIVI IZDACI
TOTAL ELIGIBLE EXPENDITURE
= Bespovratna sredstva ukupno + doprinos korisnika
= Ukupni prihvatljivi troškovi
= Ukupna ugovorena vrijednost projekta HRK]]/7.5345</calculatedColumnFormula>
    </tableColumn>
    <tableColumn id="26" xr3:uid="{00000000-0010-0000-0000-00001A000000}" name="POSREDNIČKO TIJELO RAZINE 1_x000a_INTERMEDIATE BODY LEVEL 1" dataDxfId="9" totalsRowDxfId="8" dataCellStyle="Calculation 2 3 9"/>
    <tableColumn id="29" xr3:uid="{00000000-0010-0000-0000-00001D000000}" name="POSREDNIČKO TIJELO RAZINE 2_x000a_INTERMEDIATE BODY LEVEL 2" dataDxfId="7" totalsRowDxfId="6" dataCellStyle="Calculation 2 3 9"/>
    <tableColumn id="21" xr3:uid="{00000000-0010-0000-0000-000015000000}" name="SAŽETAK OPERACIJE_x000a_OPERATION SUMMARY" dataDxfId="5" totalsRowDxfId="4" dataCellStyle="Calculation 2 3 9"/>
    <tableColumn id="28" xr3:uid="{00000000-0010-0000-0000-00001C000000}" name="KATEGORIJA INTERVENCIJE_x000a_NAME OF CATEGORY OF INTERVENTION" dataDxfId="3" totalsRowDxfId="2" dataCellStyle="Calculation 2 3 9"/>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AE4129"/>
  <sheetViews>
    <sheetView tabSelected="1" zoomScale="70" zoomScaleNormal="70" zoomScaleSheetLayoutView="90" workbookViewId="0">
      <pane xSplit="1" topLeftCell="B1" activePane="topRight" state="frozen"/>
      <selection activeCell="A4091" sqref="A4091"/>
      <selection pane="topRight" activeCell="C4" sqref="C4"/>
    </sheetView>
  </sheetViews>
  <sheetFormatPr defaultColWidth="9.140625" defaultRowHeight="12.75" x14ac:dyDescent="0.2"/>
  <cols>
    <col min="1" max="1" width="18.140625" style="6" customWidth="1"/>
    <col min="2" max="2" width="24.140625" style="4" customWidth="1"/>
    <col min="3" max="3" width="44.5703125" style="4" customWidth="1"/>
    <col min="4" max="4" width="41.85546875" style="5" customWidth="1"/>
    <col min="5" max="5" width="19" style="5" customWidth="1"/>
    <col min="6" max="6" width="43" style="11" customWidth="1"/>
    <col min="7" max="7" width="31.42578125" style="11" customWidth="1"/>
    <col min="8" max="8" width="21.5703125" style="24" customWidth="1"/>
    <col min="9" max="9" width="19.85546875" style="24" customWidth="1"/>
    <col min="10" max="10" width="15.85546875" style="6" customWidth="1"/>
    <col min="11" max="11" width="40.5703125" style="12" customWidth="1"/>
    <col min="12" max="12" width="25.85546875" style="3" customWidth="1"/>
    <col min="13" max="14" width="19.42578125" style="3" customWidth="1"/>
    <col min="15" max="15" width="20.42578125" style="35" customWidth="1"/>
    <col min="16" max="16" width="27.42578125" style="3" customWidth="1"/>
    <col min="17" max="17" width="21" style="35" customWidth="1"/>
    <col min="18" max="18" width="25.85546875" style="3" customWidth="1"/>
    <col min="19" max="19" width="25.42578125" style="35" bestFit="1" customWidth="1"/>
    <col min="20" max="20" width="23.42578125" style="3" customWidth="1"/>
    <col min="21" max="21" width="23.85546875" style="35" customWidth="1"/>
    <col min="22" max="22" width="27.42578125" style="3" customWidth="1"/>
    <col min="23" max="23" width="19" style="35" customWidth="1"/>
    <col min="24" max="24" width="19" style="3" customWidth="1"/>
    <col min="25" max="25" width="34.140625" style="35" customWidth="1"/>
    <col min="26" max="26" width="34.140625" style="3" customWidth="1"/>
    <col min="27" max="27" width="27" style="11" customWidth="1"/>
    <col min="28" max="28" width="26.140625" style="7" customWidth="1"/>
    <col min="29" max="29" width="61.42578125" style="7" customWidth="1"/>
    <col min="30" max="30" width="48.85546875" style="5" customWidth="1"/>
    <col min="31" max="31" width="9.140625" style="9" customWidth="1"/>
    <col min="32" max="16384" width="9.140625" style="9"/>
  </cols>
  <sheetData>
    <row r="1" spans="1:31" ht="88.5" customHeight="1" x14ac:dyDescent="0.2">
      <c r="A1" s="134" t="s">
        <v>14721</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row>
    <row r="2" spans="1:31" ht="57" customHeight="1" x14ac:dyDescent="0.2">
      <c r="A2" s="135" t="s">
        <v>14722</v>
      </c>
      <c r="B2" s="135"/>
      <c r="C2" s="135"/>
      <c r="D2" s="135"/>
      <c r="E2" s="135"/>
      <c r="F2" s="135"/>
      <c r="G2" s="135"/>
      <c r="H2" s="135"/>
      <c r="I2" s="135"/>
      <c r="J2" s="135"/>
      <c r="K2" s="135"/>
      <c r="L2" s="135"/>
      <c r="M2" s="135"/>
      <c r="N2" s="135"/>
      <c r="O2" s="133"/>
      <c r="P2" s="133"/>
      <c r="Q2" s="133"/>
      <c r="R2" s="133"/>
      <c r="S2" s="133"/>
      <c r="T2" s="133"/>
      <c r="U2" s="133"/>
      <c r="V2" s="133"/>
      <c r="W2" s="133"/>
      <c r="X2" s="133"/>
      <c r="Y2" s="133"/>
      <c r="Z2" s="133"/>
      <c r="AA2" s="133"/>
      <c r="AB2" s="133"/>
      <c r="AC2" s="133"/>
      <c r="AD2" s="133"/>
    </row>
    <row r="3" spans="1:31" s="8" customFormat="1" ht="89.25" x14ac:dyDescent="0.2">
      <c r="A3" s="38" t="s">
        <v>0</v>
      </c>
      <c r="B3" s="39" t="s">
        <v>1</v>
      </c>
      <c r="C3" s="39" t="s">
        <v>2</v>
      </c>
      <c r="D3" s="40" t="s">
        <v>3</v>
      </c>
      <c r="E3" s="2" t="s">
        <v>4</v>
      </c>
      <c r="F3" s="1" t="s">
        <v>5</v>
      </c>
      <c r="G3" s="1" t="s">
        <v>6</v>
      </c>
      <c r="H3" s="25" t="s">
        <v>7</v>
      </c>
      <c r="I3" s="25" t="s">
        <v>8</v>
      </c>
      <c r="J3" s="2" t="s">
        <v>9</v>
      </c>
      <c r="K3" s="1" t="s">
        <v>10</v>
      </c>
      <c r="L3" s="1" t="s">
        <v>11</v>
      </c>
      <c r="M3" s="1" t="s">
        <v>12</v>
      </c>
      <c r="N3" s="2" t="s">
        <v>13</v>
      </c>
      <c r="O3" s="130" t="s">
        <v>14</v>
      </c>
      <c r="P3" s="131" t="s">
        <v>15</v>
      </c>
      <c r="Q3" s="130" t="s">
        <v>16</v>
      </c>
      <c r="R3" s="131" t="s">
        <v>17</v>
      </c>
      <c r="S3" s="130" t="s">
        <v>18</v>
      </c>
      <c r="T3" s="131" t="s">
        <v>19</v>
      </c>
      <c r="U3" s="130" t="s">
        <v>20</v>
      </c>
      <c r="V3" s="131" t="s">
        <v>21</v>
      </c>
      <c r="W3" s="130" t="s">
        <v>22</v>
      </c>
      <c r="X3" s="131" t="s">
        <v>23</v>
      </c>
      <c r="Y3" s="132" t="s">
        <v>24</v>
      </c>
      <c r="Z3" s="131" t="s">
        <v>25</v>
      </c>
      <c r="AA3" s="1" t="s">
        <v>26</v>
      </c>
      <c r="AB3" s="1" t="s">
        <v>27</v>
      </c>
      <c r="AC3" s="1" t="s">
        <v>28</v>
      </c>
      <c r="AD3" s="1" t="s">
        <v>29</v>
      </c>
      <c r="AE3" s="17"/>
    </row>
    <row r="4" spans="1:31" ht="51" customHeight="1" x14ac:dyDescent="0.2">
      <c r="A4" s="41" t="s">
        <v>30</v>
      </c>
      <c r="B4" s="42" t="s">
        <v>31</v>
      </c>
      <c r="C4" s="43" t="s">
        <v>32</v>
      </c>
      <c r="D4" s="43" t="s">
        <v>33</v>
      </c>
      <c r="E4" s="44" t="s">
        <v>34</v>
      </c>
      <c r="F4" s="45" t="s">
        <v>33</v>
      </c>
      <c r="G4" s="45" t="s">
        <v>35</v>
      </c>
      <c r="H4" s="47">
        <v>42005</v>
      </c>
      <c r="I4" s="47">
        <v>44196</v>
      </c>
      <c r="J4" s="48" t="str">
        <f>IF(Ugovori_OPULJP[[#This Row],[DATUM ZAVRŠETKA OPERACIJE]]&gt;DATE(2024,3,31),"u provedbi","završen")</f>
        <v>završen</v>
      </c>
      <c r="K4" s="46" t="s">
        <v>36</v>
      </c>
      <c r="L4" s="46" t="s">
        <v>37</v>
      </c>
      <c r="M4" s="49">
        <v>0.85</v>
      </c>
      <c r="N4" s="49">
        <v>0.15</v>
      </c>
      <c r="O4" s="50">
        <f>Ugovori_OPULJP[[#This Row],[Bespovratna sredstva - Ukupno (EU+Nac) HRK
= Ukupna ugovorena vrijednost bespovratnih sredstava]]*Ugovori_OPULJP[[#This Row],[EU STOPA SUFINANCIRANJA %
EU CO-FINANCING RATE %]]</f>
        <v>65025000</v>
      </c>
      <c r="P4" s="51">
        <f>Ugovori_OPULJP[[#This Row],[Bespovratna sredstva - EU dio - HRK]]/7.5345</f>
        <v>8630300.6171610579</v>
      </c>
      <c r="Q4" s="50">
        <f>Ugovori_OPULJP[[#This Row],[Bespovratna sredstva - Ukupno (EU+Nac) HRK
= Ukupna ugovorena vrijednost bespovratnih sredstava]]*Ugovori_OPULJP[[#This Row],[STOPA NACIONALNOG SUFINANCIRANJA %]]</f>
        <v>11475000</v>
      </c>
      <c r="R4" s="51">
        <f>Ugovori_OPULJP[[#This Row],[Bespovratna sredstva - Nacionalni dio - HRK]]/7.5345</f>
        <v>1522994.2265578338</v>
      </c>
      <c r="S4" s="50">
        <v>76500000</v>
      </c>
      <c r="T4" s="51">
        <f>Ugovori_OPULJP[[#This Row],[Bespovratna sredstva - Ukupno (EU+Nac) HRK
= Ukupna ugovorena vrijednost bespovratnih sredstava]]/7.5345</f>
        <v>10153294.843718892</v>
      </c>
      <c r="U4" s="50">
        <v>0</v>
      </c>
      <c r="V4" s="51">
        <f>Ugovori_OPULJP[[#This Row],[Javni doprinos korisnika - HRK]]/7.5345</f>
        <v>0</v>
      </c>
      <c r="W4" s="50">
        <v>0</v>
      </c>
      <c r="X4" s="51">
        <f>Ugovori_OPULJP[[#This Row],[Privatni doprinos korisnika - HRK]]/7.5345</f>
        <v>0</v>
      </c>
      <c r="Y4" s="52">
        <v>76500000</v>
      </c>
      <c r="Z4" s="53">
        <f>Ugovori_OPULJP[[#This Row],[UKUPNI PRIHVATLJIVI IZDACI
TOTAL ELIGIBLE EXPENDITURE
= Bespovratna sredstva ukupno + doprinos korisnika
= Ukupni prihvatljivi troškovi
= Ukupna ugovorena vrijednost projekta HRK]]/7.5345</f>
        <v>10153294.843718892</v>
      </c>
      <c r="AA4" s="44" t="s">
        <v>38</v>
      </c>
      <c r="AB4" s="44" t="s">
        <v>35</v>
      </c>
      <c r="AC4" s="43" t="s">
        <v>39</v>
      </c>
      <c r="AD4" s="43" t="s">
        <v>40</v>
      </c>
    </row>
    <row r="5" spans="1:31" ht="51" customHeight="1" x14ac:dyDescent="0.2">
      <c r="A5" s="41" t="s">
        <v>41</v>
      </c>
      <c r="B5" s="42" t="s">
        <v>31</v>
      </c>
      <c r="C5" s="43" t="s">
        <v>32</v>
      </c>
      <c r="D5" s="43" t="s">
        <v>42</v>
      </c>
      <c r="E5" s="44" t="s">
        <v>34</v>
      </c>
      <c r="F5" s="45" t="s">
        <v>42</v>
      </c>
      <c r="G5" s="45" t="s">
        <v>35</v>
      </c>
      <c r="H5" s="47">
        <v>42005</v>
      </c>
      <c r="I5" s="47">
        <v>44012</v>
      </c>
      <c r="J5" s="48" t="str">
        <f>IF(Ugovori_OPULJP[[#This Row],[DATUM ZAVRŠETKA OPERACIJE]]&gt;DATE(2024,3,31),"u provedbi","završen")</f>
        <v>završen</v>
      </c>
      <c r="K5" s="46" t="s">
        <v>36</v>
      </c>
      <c r="L5" s="46" t="s">
        <v>37</v>
      </c>
      <c r="M5" s="49">
        <v>0.85</v>
      </c>
      <c r="N5" s="49">
        <v>0.15</v>
      </c>
      <c r="O5" s="50">
        <f>Ugovori_OPULJP[[#This Row],[Bespovratna sredstva - Ukupno (EU+Nac) HRK
= Ukupna ugovorena vrijednost bespovratnih sredstava]]*Ugovori_OPULJP[[#This Row],[EU STOPA SUFINANCIRANJA %
EU CO-FINANCING RATE %]]</f>
        <v>162562500</v>
      </c>
      <c r="P5" s="51">
        <f>Ugovori_OPULJP[[#This Row],[Bespovratna sredstva - EU dio - HRK]]/7.5345</f>
        <v>21575751.542902648</v>
      </c>
      <c r="Q5" s="50">
        <f>Ugovori_OPULJP[[#This Row],[Bespovratna sredstva - Ukupno (EU+Nac) HRK
= Ukupna ugovorena vrijednost bespovratnih sredstava]]*Ugovori_OPULJP[[#This Row],[STOPA NACIONALNOG SUFINANCIRANJA %]]</f>
        <v>28687500</v>
      </c>
      <c r="R5" s="51">
        <f>Ugovori_OPULJP[[#This Row],[Bespovratna sredstva - Nacionalni dio - HRK]]/7.5345</f>
        <v>3807485.5663945847</v>
      </c>
      <c r="S5" s="50">
        <v>191250000</v>
      </c>
      <c r="T5" s="51">
        <f>Ugovori_OPULJP[[#This Row],[Bespovratna sredstva - Ukupno (EU+Nac) HRK
= Ukupna ugovorena vrijednost bespovratnih sredstava]]/7.5345</f>
        <v>25383237.109297231</v>
      </c>
      <c r="U5" s="50">
        <v>0</v>
      </c>
      <c r="V5" s="51">
        <f>Ugovori_OPULJP[[#This Row],[Javni doprinos korisnika - HRK]]/7.5345</f>
        <v>0</v>
      </c>
      <c r="W5" s="50">
        <v>0</v>
      </c>
      <c r="X5" s="51">
        <f>Ugovori_OPULJP[[#This Row],[Privatni doprinos korisnika - HRK]]/7.5345</f>
        <v>0</v>
      </c>
      <c r="Y5" s="52">
        <v>191250000</v>
      </c>
      <c r="Z5" s="53">
        <f>Ugovori_OPULJP[[#This Row],[UKUPNI PRIHVATLJIVI IZDACI
TOTAL ELIGIBLE EXPENDITURE
= Bespovratna sredstva ukupno + doprinos korisnika
= Ukupni prihvatljivi troškovi
= Ukupna ugovorena vrijednost projekta HRK]]/7.5345</f>
        <v>25383237.109297231</v>
      </c>
      <c r="AA5" s="44" t="s">
        <v>38</v>
      </c>
      <c r="AB5" s="44" t="s">
        <v>35</v>
      </c>
      <c r="AC5" s="43" t="s">
        <v>43</v>
      </c>
      <c r="AD5" s="43" t="s">
        <v>40</v>
      </c>
    </row>
    <row r="6" spans="1:31" ht="64.5" customHeight="1" x14ac:dyDescent="0.2">
      <c r="A6" s="41" t="s">
        <v>44</v>
      </c>
      <c r="B6" s="42" t="s">
        <v>31</v>
      </c>
      <c r="C6" s="43" t="s">
        <v>32</v>
      </c>
      <c r="D6" s="43" t="s">
        <v>45</v>
      </c>
      <c r="E6" s="44" t="s">
        <v>34</v>
      </c>
      <c r="F6" s="45" t="s">
        <v>46</v>
      </c>
      <c r="G6" s="45" t="s">
        <v>35</v>
      </c>
      <c r="H6" s="47">
        <v>42019</v>
      </c>
      <c r="I6" s="47">
        <v>45291</v>
      </c>
      <c r="J6" s="48" t="str">
        <f>IF(Ugovori_OPULJP[[#This Row],[DATUM ZAVRŠETKA OPERACIJE]]&gt;DATE(2024,3,31),"u provedbi","završen")</f>
        <v>završen</v>
      </c>
      <c r="K6" s="46" t="s">
        <v>36</v>
      </c>
      <c r="L6" s="46" t="s">
        <v>37</v>
      </c>
      <c r="M6" s="49">
        <v>0.85</v>
      </c>
      <c r="N6" s="49">
        <v>0.15</v>
      </c>
      <c r="O6" s="50">
        <f>Ugovori_OPULJP[[#This Row],[Bespovratna sredstva - Ukupno (EU+Nac) HRK
= Ukupna ugovorena vrijednost bespovratnih sredstava]]*Ugovori_OPULJP[[#This Row],[EU STOPA SUFINANCIRANJA %
EU CO-FINANCING RATE %]]</f>
        <v>242148833.84999999</v>
      </c>
      <c r="P6" s="51">
        <f>Ugovori_OPULJP[[#This Row],[Bespovratna sredstva - EU dio - HRK]]/7.5345</f>
        <v>32138673.282898664</v>
      </c>
      <c r="Q6" s="50">
        <f>Ugovori_OPULJP[[#This Row],[Bespovratna sredstva - Ukupno (EU+Nac) HRK
= Ukupna ugovorena vrijednost bespovratnih sredstava]]*Ugovori_OPULJP[[#This Row],[STOPA NACIONALNOG SUFINANCIRANJA %]]</f>
        <v>42732147.149999999</v>
      </c>
      <c r="R6" s="51">
        <f>Ugovori_OPULJP[[#This Row],[Bespovratna sredstva - Nacionalni dio - HRK]]/7.5345</f>
        <v>5671530.5793350581</v>
      </c>
      <c r="S6" s="50">
        <v>284880981</v>
      </c>
      <c r="T6" s="51">
        <f>Ugovori_OPULJP[[#This Row],[Bespovratna sredstva - Ukupno (EU+Nac) HRK
= Ukupna ugovorena vrijednost bespovratnih sredstava]]/7.5345</f>
        <v>37810203.862233721</v>
      </c>
      <c r="U6" s="50">
        <v>0</v>
      </c>
      <c r="V6" s="51">
        <f>Ugovori_OPULJP[[#This Row],[Javni doprinos korisnika - HRK]]/7.5345</f>
        <v>0</v>
      </c>
      <c r="W6" s="50">
        <v>0</v>
      </c>
      <c r="X6" s="51">
        <f>Ugovori_OPULJP[[#This Row],[Privatni doprinos korisnika - HRK]]/7.5345</f>
        <v>0</v>
      </c>
      <c r="Y6" s="52">
        <v>284880981</v>
      </c>
      <c r="Z6" s="53">
        <f>Ugovori_OPULJP[[#This Row],[UKUPNI PRIHVATLJIVI IZDACI
TOTAL ELIGIBLE EXPENDITURE
= Bespovratna sredstva ukupno + doprinos korisnika
= Ukupni prihvatljivi troškovi
= Ukupna ugovorena vrijednost projekta HRK]]/7.5345</f>
        <v>37810203.862233721</v>
      </c>
      <c r="AA6" s="44" t="s">
        <v>38</v>
      </c>
      <c r="AB6" s="44" t="s">
        <v>35</v>
      </c>
      <c r="AC6" s="43" t="s">
        <v>47</v>
      </c>
      <c r="AD6" s="43" t="s">
        <v>40</v>
      </c>
    </row>
    <row r="7" spans="1:31" ht="51" customHeight="1" x14ac:dyDescent="0.2">
      <c r="A7" s="41" t="s">
        <v>48</v>
      </c>
      <c r="B7" s="42" t="s">
        <v>31</v>
      </c>
      <c r="C7" s="43" t="s">
        <v>49</v>
      </c>
      <c r="D7" s="43" t="s">
        <v>50</v>
      </c>
      <c r="E7" s="44" t="s">
        <v>34</v>
      </c>
      <c r="F7" s="45" t="s">
        <v>50</v>
      </c>
      <c r="G7" s="45" t="s">
        <v>35</v>
      </c>
      <c r="H7" s="47">
        <v>42005</v>
      </c>
      <c r="I7" s="47">
        <v>44012</v>
      </c>
      <c r="J7" s="48" t="str">
        <f>IF(Ugovori_OPULJP[[#This Row],[DATUM ZAVRŠETKA OPERACIJE]]&gt;DATE(2024,3,31),"u provedbi","završen")</f>
        <v>završen</v>
      </c>
      <c r="K7" s="46" t="s">
        <v>36</v>
      </c>
      <c r="L7" s="46" t="s">
        <v>37</v>
      </c>
      <c r="M7" s="49">
        <v>0.85</v>
      </c>
      <c r="N7" s="49">
        <v>0.15</v>
      </c>
      <c r="O7" s="50">
        <f>Ugovori_OPULJP[[#This Row],[Bespovratna sredstva - Ukupno (EU+Nac) HRK
= Ukupna ugovorena vrijednost bespovratnih sredstava]]*Ugovori_OPULJP[[#This Row],[EU STOPA SUFINANCIRANJA %
EU CO-FINANCING RATE %]]</f>
        <v>149557500</v>
      </c>
      <c r="P7" s="51">
        <f>Ugovori_OPULJP[[#This Row],[Bespovratna sredstva - EU dio - HRK]]/7.5345</f>
        <v>19849691.419470433</v>
      </c>
      <c r="Q7" s="50">
        <f>Ugovori_OPULJP[[#This Row],[Bespovratna sredstva - Ukupno (EU+Nac) HRK
= Ukupna ugovorena vrijednost bespovratnih sredstava]]*Ugovori_OPULJP[[#This Row],[STOPA NACIONALNOG SUFINANCIRANJA %]]</f>
        <v>26392500</v>
      </c>
      <c r="R7" s="51">
        <f>Ugovori_OPULJP[[#This Row],[Bespovratna sredstva - Nacionalni dio - HRK]]/7.5345</f>
        <v>3502886.721083018</v>
      </c>
      <c r="S7" s="50">
        <v>175950000</v>
      </c>
      <c r="T7" s="51">
        <f>Ugovori_OPULJP[[#This Row],[Bespovratna sredstva - Ukupno (EU+Nac) HRK
= Ukupna ugovorena vrijednost bespovratnih sredstava]]/7.5345</f>
        <v>23352578.140553452</v>
      </c>
      <c r="U7" s="50">
        <v>0</v>
      </c>
      <c r="V7" s="51">
        <f>Ugovori_OPULJP[[#This Row],[Javni doprinos korisnika - HRK]]/7.5345</f>
        <v>0</v>
      </c>
      <c r="W7" s="50">
        <v>0</v>
      </c>
      <c r="X7" s="51">
        <f>Ugovori_OPULJP[[#This Row],[Privatni doprinos korisnika - HRK]]/7.5345</f>
        <v>0</v>
      </c>
      <c r="Y7" s="52">
        <v>175950000</v>
      </c>
      <c r="Z7" s="53">
        <f>Ugovori_OPULJP[[#This Row],[UKUPNI PRIHVATLJIVI IZDACI
TOTAL ELIGIBLE EXPENDITURE
= Bespovratna sredstva ukupno + doprinos korisnika
= Ukupni prihvatljivi troškovi
= Ukupna ugovorena vrijednost projekta HRK]]/7.5345</f>
        <v>23352578.140553452</v>
      </c>
      <c r="AA7" s="44" t="s">
        <v>38</v>
      </c>
      <c r="AB7" s="44" t="s">
        <v>35</v>
      </c>
      <c r="AC7" s="43" t="s">
        <v>51</v>
      </c>
      <c r="AD7" s="43" t="s">
        <v>40</v>
      </c>
    </row>
    <row r="8" spans="1:31" ht="51" customHeight="1" x14ac:dyDescent="0.2">
      <c r="A8" s="41" t="s">
        <v>52</v>
      </c>
      <c r="B8" s="42" t="s">
        <v>31</v>
      </c>
      <c r="C8" s="43" t="s">
        <v>49</v>
      </c>
      <c r="D8" s="43" t="s">
        <v>53</v>
      </c>
      <c r="E8" s="44" t="s">
        <v>34</v>
      </c>
      <c r="F8" s="45" t="s">
        <v>54</v>
      </c>
      <c r="G8" s="45" t="s">
        <v>35</v>
      </c>
      <c r="H8" s="47">
        <v>42829</v>
      </c>
      <c r="I8" s="47">
        <v>45291</v>
      </c>
      <c r="J8" s="48" t="str">
        <f>IF(Ugovori_OPULJP[[#This Row],[DATUM ZAVRŠETKA OPERACIJE]]&gt;DATE(2024,3,31),"u provedbi","završen")</f>
        <v>završen</v>
      </c>
      <c r="K8" s="46" t="s">
        <v>36</v>
      </c>
      <c r="L8" s="46" t="s">
        <v>37</v>
      </c>
      <c r="M8" s="49">
        <v>0.85</v>
      </c>
      <c r="N8" s="49">
        <v>0.15</v>
      </c>
      <c r="O8" s="50">
        <f>Ugovori_OPULJP[[#This Row],[Bespovratna sredstva - Ukupno (EU+Nac) HRK
= Ukupna ugovorena vrijednost bespovratnih sredstava]]*Ugovori_OPULJP[[#This Row],[EU STOPA SUFINANCIRANJA %
EU CO-FINANCING RATE %]]</f>
        <v>806650000</v>
      </c>
      <c r="P8" s="51">
        <f>Ugovori_OPULJP[[#This Row],[Bespovratna sredstva - EU dio - HRK]]/7.5345</f>
        <v>107060853.4076581</v>
      </c>
      <c r="Q8" s="50">
        <f>Ugovori_OPULJP[[#This Row],[Bespovratna sredstva - Ukupno (EU+Nac) HRK
= Ukupna ugovorena vrijednost bespovratnih sredstava]]*Ugovori_OPULJP[[#This Row],[STOPA NACIONALNOG SUFINANCIRANJA %]]</f>
        <v>142350000</v>
      </c>
      <c r="R8" s="51">
        <f>Ugovori_OPULJP[[#This Row],[Bespovratna sredstva - Nacionalni dio - HRK]]/7.5345</f>
        <v>18893091.777822018</v>
      </c>
      <c r="S8" s="50">
        <v>949000000</v>
      </c>
      <c r="T8" s="51">
        <f>Ugovori_OPULJP[[#This Row],[Bespovratna sredstva - Ukupno (EU+Nac) HRK
= Ukupna ugovorena vrijednost bespovratnih sredstava]]/7.5345</f>
        <v>125953945.18548012</v>
      </c>
      <c r="U8" s="50">
        <v>0</v>
      </c>
      <c r="V8" s="51">
        <f>Ugovori_OPULJP[[#This Row],[Javni doprinos korisnika - HRK]]/7.5345</f>
        <v>0</v>
      </c>
      <c r="W8" s="50">
        <v>0</v>
      </c>
      <c r="X8" s="51">
        <f>Ugovori_OPULJP[[#This Row],[Privatni doprinos korisnika - HRK]]/7.5345</f>
        <v>0</v>
      </c>
      <c r="Y8" s="52">
        <v>949000000</v>
      </c>
      <c r="Z8" s="53">
        <f>Ugovori_OPULJP[[#This Row],[UKUPNI PRIHVATLJIVI IZDACI
TOTAL ELIGIBLE EXPENDITURE
= Bespovratna sredstva ukupno + doprinos korisnika
= Ukupni prihvatljivi troškovi
= Ukupna ugovorena vrijednost projekta HRK]]/7.5345</f>
        <v>125953945.18548012</v>
      </c>
      <c r="AA8" s="44" t="s">
        <v>38</v>
      </c>
      <c r="AB8" s="44" t="s">
        <v>35</v>
      </c>
      <c r="AC8" s="43" t="s">
        <v>55</v>
      </c>
      <c r="AD8" s="43" t="s">
        <v>40</v>
      </c>
    </row>
    <row r="9" spans="1:31" ht="51" customHeight="1" x14ac:dyDescent="0.2">
      <c r="A9" s="41" t="s">
        <v>57</v>
      </c>
      <c r="B9" s="42" t="s">
        <v>31</v>
      </c>
      <c r="C9" s="43" t="s">
        <v>58</v>
      </c>
      <c r="D9" s="43" t="s">
        <v>59</v>
      </c>
      <c r="E9" s="44" t="s">
        <v>34</v>
      </c>
      <c r="F9" s="45" t="s">
        <v>59</v>
      </c>
      <c r="G9" s="45" t="s">
        <v>35</v>
      </c>
      <c r="H9" s="47">
        <v>42005</v>
      </c>
      <c r="I9" s="47">
        <v>44196</v>
      </c>
      <c r="J9" s="48" t="str">
        <f>IF(Ugovori_OPULJP[[#This Row],[DATUM ZAVRŠETKA OPERACIJE]]&gt;DATE(2024,3,31),"u provedbi","završen")</f>
        <v>završen</v>
      </c>
      <c r="K9" s="46" t="s">
        <v>36</v>
      </c>
      <c r="L9" s="46" t="s">
        <v>37</v>
      </c>
      <c r="M9" s="49">
        <v>0.85</v>
      </c>
      <c r="N9" s="49">
        <v>0.15</v>
      </c>
      <c r="O9" s="50">
        <f>Ugovori_OPULJP[[#This Row],[Bespovratna sredstva - Ukupno (EU+Nac) HRK
= Ukupna ugovorena vrijednost bespovratnih sredstava]]*Ugovori_OPULJP[[#This Row],[EU STOPA SUFINANCIRANJA %
EU CO-FINANCING RATE %]]</f>
        <v>56571750</v>
      </c>
      <c r="P9" s="51">
        <f>Ugovori_OPULJP[[#This Row],[Bespovratna sredstva - EU dio - HRK]]/7.5345</f>
        <v>7508361.5369301215</v>
      </c>
      <c r="Q9" s="50">
        <f>Ugovori_OPULJP[[#This Row],[Bespovratna sredstva - Ukupno (EU+Nac) HRK
= Ukupna ugovorena vrijednost bespovratnih sredstava]]*Ugovori_OPULJP[[#This Row],[STOPA NACIONALNOG SUFINANCIRANJA %]]</f>
        <v>9983250</v>
      </c>
      <c r="R9" s="51">
        <f>Ugovori_OPULJP[[#This Row],[Bespovratna sredstva - Nacionalni dio - HRK]]/7.5345</f>
        <v>1325004.9771053155</v>
      </c>
      <c r="S9" s="50">
        <v>66555000</v>
      </c>
      <c r="T9" s="51">
        <f>Ugovori_OPULJP[[#This Row],[Bespovratna sredstva - Ukupno (EU+Nac) HRK
= Ukupna ugovorena vrijednost bespovratnih sredstava]]/7.5345</f>
        <v>8833366.5140354373</v>
      </c>
      <c r="U9" s="50">
        <v>0</v>
      </c>
      <c r="V9" s="51">
        <f>Ugovori_OPULJP[[#This Row],[Javni doprinos korisnika - HRK]]/7.5345</f>
        <v>0</v>
      </c>
      <c r="W9" s="50">
        <v>0</v>
      </c>
      <c r="X9" s="51">
        <f>Ugovori_OPULJP[[#This Row],[Privatni doprinos korisnika - HRK]]/7.5345</f>
        <v>0</v>
      </c>
      <c r="Y9" s="52">
        <v>66555000</v>
      </c>
      <c r="Z9" s="53">
        <f>Ugovori_OPULJP[[#This Row],[UKUPNI PRIHVATLJIVI IZDACI
TOTAL ELIGIBLE EXPENDITURE
= Bespovratna sredstva ukupno + doprinos korisnika
= Ukupni prihvatljivi troškovi
= Ukupna ugovorena vrijednost projekta HRK]]/7.5345</f>
        <v>8833366.5140354373</v>
      </c>
      <c r="AA9" s="44" t="s">
        <v>38</v>
      </c>
      <c r="AB9" s="44" t="s">
        <v>35</v>
      </c>
      <c r="AC9" s="43" t="s">
        <v>60</v>
      </c>
      <c r="AD9" s="43" t="s">
        <v>40</v>
      </c>
    </row>
    <row r="10" spans="1:31" ht="51" customHeight="1" x14ac:dyDescent="0.2">
      <c r="A10" s="54" t="s">
        <v>61</v>
      </c>
      <c r="B10" s="55" t="s">
        <v>31</v>
      </c>
      <c r="C10" s="56" t="s">
        <v>58</v>
      </c>
      <c r="D10" s="56" t="s">
        <v>62</v>
      </c>
      <c r="E10" s="57" t="s">
        <v>34</v>
      </c>
      <c r="F10" s="55" t="s">
        <v>62</v>
      </c>
      <c r="G10" s="55" t="s">
        <v>35</v>
      </c>
      <c r="H10" s="59">
        <v>43891</v>
      </c>
      <c r="I10" s="59">
        <v>44530</v>
      </c>
      <c r="J10" s="48" t="str">
        <f>IF(Ugovori_OPULJP[[#This Row],[DATUM ZAVRŠETKA OPERACIJE]]&gt;DATE(2024,3,31),"u provedbi","završen")</f>
        <v>završen</v>
      </c>
      <c r="K10" s="46" t="s">
        <v>36</v>
      </c>
      <c r="L10" s="46" t="s">
        <v>37</v>
      </c>
      <c r="M10" s="49">
        <v>0.85</v>
      </c>
      <c r="N10" s="49">
        <v>0.15</v>
      </c>
      <c r="O10" s="50">
        <f>Ugovori_OPULJP[[#This Row],[Bespovratna sredstva - Ukupno (EU+Nac) HRK
= Ukupna ugovorena vrijednost bespovratnih sredstava]]*Ugovori_OPULJP[[#This Row],[EU STOPA SUFINANCIRANJA %
EU CO-FINANCING RATE %]]</f>
        <v>710600000</v>
      </c>
      <c r="P10" s="51">
        <f>Ugovori_OPULJP[[#This Row],[Bespovratna sredstva - EU dio - HRK]]/7.5345</f>
        <v>94312827.659433275</v>
      </c>
      <c r="Q10" s="50">
        <f>Ugovori_OPULJP[[#This Row],[Bespovratna sredstva - Ukupno (EU+Nac) HRK
= Ukupna ugovorena vrijednost bespovratnih sredstava]]*Ugovori_OPULJP[[#This Row],[STOPA NACIONALNOG SUFINANCIRANJA %]]</f>
        <v>125400000</v>
      </c>
      <c r="R10" s="51">
        <f>Ugovori_OPULJP[[#This Row],[Bespovratna sredstva - Nacionalni dio - HRK]]/7.5345</f>
        <v>16643440.175194107</v>
      </c>
      <c r="S10" s="52">
        <v>836000000</v>
      </c>
      <c r="T10" s="53">
        <f>Ugovori_OPULJP[[#This Row],[Bespovratna sredstva - Ukupno (EU+Nac) HRK
= Ukupna ugovorena vrijednost bespovratnih sredstava]]/7.5345</f>
        <v>110956267.83462738</v>
      </c>
      <c r="U10" s="50">
        <v>0</v>
      </c>
      <c r="V10" s="51">
        <f>Ugovori_OPULJP[[#This Row],[Javni doprinos korisnika - HRK]]/7.5345</f>
        <v>0</v>
      </c>
      <c r="W10" s="50">
        <v>0</v>
      </c>
      <c r="X10" s="51">
        <f>Ugovori_OPULJP[[#This Row],[Privatni doprinos korisnika - HRK]]/7.5345</f>
        <v>0</v>
      </c>
      <c r="Y10" s="52">
        <v>836000000</v>
      </c>
      <c r="Z10" s="53">
        <f>Ugovori_OPULJP[[#This Row],[UKUPNI PRIHVATLJIVI IZDACI
TOTAL ELIGIBLE EXPENDITURE
= Bespovratna sredstva ukupno + doprinos korisnika
= Ukupni prihvatljivi troškovi
= Ukupna ugovorena vrijednost projekta HRK]]/7.5345</f>
        <v>110956267.83462738</v>
      </c>
      <c r="AA10" s="44" t="s">
        <v>38</v>
      </c>
      <c r="AB10" s="44" t="s">
        <v>35</v>
      </c>
      <c r="AC10" s="56" t="s">
        <v>63</v>
      </c>
      <c r="AD10" s="43" t="s">
        <v>40</v>
      </c>
    </row>
    <row r="11" spans="1:31" ht="51" customHeight="1" x14ac:dyDescent="0.2">
      <c r="A11" s="41" t="s">
        <v>64</v>
      </c>
      <c r="B11" s="42" t="s">
        <v>31</v>
      </c>
      <c r="C11" s="43" t="s">
        <v>65</v>
      </c>
      <c r="D11" s="43" t="s">
        <v>66</v>
      </c>
      <c r="E11" s="44" t="s">
        <v>34</v>
      </c>
      <c r="F11" s="45" t="s">
        <v>67</v>
      </c>
      <c r="G11" s="45" t="s">
        <v>35</v>
      </c>
      <c r="H11" s="47">
        <v>42005</v>
      </c>
      <c r="I11" s="47">
        <v>44196</v>
      </c>
      <c r="J11" s="48" t="str">
        <f>IF(Ugovori_OPULJP[[#This Row],[DATUM ZAVRŠETKA OPERACIJE]]&gt;DATE(2024,3,31),"u provedbi","završen")</f>
        <v>završen</v>
      </c>
      <c r="K11" s="46" t="s">
        <v>36</v>
      </c>
      <c r="L11" s="46" t="s">
        <v>37</v>
      </c>
      <c r="M11" s="60">
        <v>0.91891891591700003</v>
      </c>
      <c r="N11" s="60">
        <v>8.1081084082999993E-2</v>
      </c>
      <c r="O11" s="50">
        <f>Ugovori_OPULJP[[#This Row],[Bespovratna sredstva - Ukupno (EU+Nac) HRK
= Ukupna ugovorena vrijednost bespovratnih sredstava]]*Ugovori_OPULJP[[#This Row],[EU STOPA SUFINANCIRANJA %
EU CO-FINANCING RATE %]]</f>
        <v>1017791154.9356264</v>
      </c>
      <c r="P11" s="51">
        <f>Ugovori_OPULJP[[#This Row],[Bespovratna sredstva - EU dio - HRK]]/7.5345</f>
        <v>135084100.46262211</v>
      </c>
      <c r="Q11" s="50">
        <f>Ugovori_OPULJP[[#This Row],[Bespovratna sredstva - Ukupno (EU+Nac) HRK
= Ukupna ugovorena vrijednost bespovratnih sredstava]]*Ugovori_OPULJP[[#This Row],[STOPA NACIONALNOG SUFINANCIRANJA %]]</f>
        <v>89805105.524373621</v>
      </c>
      <c r="R11" s="51">
        <f>Ugovori_OPULJP[[#This Row],[Bespovratna sredstva - Nacionalni dio - HRK]]/7.5345</f>
        <v>11919185.815166716</v>
      </c>
      <c r="S11" s="50">
        <v>1107596260.46</v>
      </c>
      <c r="T11" s="51">
        <f>Ugovori_OPULJP[[#This Row],[Bespovratna sredstva - Ukupno (EU+Nac) HRK
= Ukupna ugovorena vrijednost bespovratnih sredstava]]/7.5345</f>
        <v>147003286.27778885</v>
      </c>
      <c r="U11" s="50">
        <v>0</v>
      </c>
      <c r="V11" s="51">
        <f>Ugovori_OPULJP[[#This Row],[Javni doprinos korisnika - HRK]]/7.5345</f>
        <v>0</v>
      </c>
      <c r="W11" s="50">
        <v>0</v>
      </c>
      <c r="X11" s="51">
        <f>Ugovori_OPULJP[[#This Row],[Privatni doprinos korisnika - HRK]]/7.5345</f>
        <v>0</v>
      </c>
      <c r="Y11" s="52">
        <v>1107596260.46</v>
      </c>
      <c r="Z11" s="53">
        <f>Ugovori_OPULJP[[#This Row],[UKUPNI PRIHVATLJIVI IZDACI
TOTAL ELIGIBLE EXPENDITURE
= Bespovratna sredstva ukupno + doprinos korisnika
= Ukupni prihvatljivi troškovi
= Ukupna ugovorena vrijednost projekta HRK]]/7.5345</f>
        <v>147003286.27778885</v>
      </c>
      <c r="AA11" s="44" t="s">
        <v>38</v>
      </c>
      <c r="AB11" s="44" t="s">
        <v>35</v>
      </c>
      <c r="AC11" s="43" t="s">
        <v>68</v>
      </c>
      <c r="AD11" s="43" t="s">
        <v>69</v>
      </c>
    </row>
    <row r="12" spans="1:31" ht="51" customHeight="1" x14ac:dyDescent="0.2">
      <c r="A12" s="41" t="s">
        <v>70</v>
      </c>
      <c r="B12" s="42" t="s">
        <v>31</v>
      </c>
      <c r="C12" s="43" t="s">
        <v>65</v>
      </c>
      <c r="D12" s="43" t="s">
        <v>71</v>
      </c>
      <c r="E12" s="44" t="s">
        <v>34</v>
      </c>
      <c r="F12" s="45" t="s">
        <v>72</v>
      </c>
      <c r="G12" s="45" t="s">
        <v>35</v>
      </c>
      <c r="H12" s="47">
        <v>42033</v>
      </c>
      <c r="I12" s="47">
        <v>45291</v>
      </c>
      <c r="J12" s="48" t="str">
        <f>IF(Ugovori_OPULJP[[#This Row],[DATUM ZAVRŠETKA OPERACIJE]]&gt;DATE(2024,3,31),"u provedbi","završen")</f>
        <v>završen</v>
      </c>
      <c r="K12" s="46" t="s">
        <v>36</v>
      </c>
      <c r="L12" s="46" t="s">
        <v>37</v>
      </c>
      <c r="M12" s="60">
        <v>0.91891891591700003</v>
      </c>
      <c r="N12" s="60">
        <v>8.1081084082999993E-2</v>
      </c>
      <c r="O12" s="50">
        <f>Ugovori_OPULJP[[#This Row],[Bespovratna sredstva - Ukupno (EU+Nac) HRK
= Ukupna ugovorena vrijednost bespovratnih sredstava]]*Ugovori_OPULJP[[#This Row],[EU STOPA SUFINANCIRANJA %
EU CO-FINANCING RATE %]]</f>
        <v>483244144.28080034</v>
      </c>
      <c r="P12" s="51">
        <f>Ugovori_OPULJP[[#This Row],[Bespovratna sredstva - EU dio - HRK]]/7.5345</f>
        <v>64137519.978870571</v>
      </c>
      <c r="Q12" s="50">
        <f>Ugovori_OPULJP[[#This Row],[Bespovratna sredstva - Ukupno (EU+Nac) HRK
= Ukupna ugovorena vrijednost bespovratnih sredstava]]*Ugovori_OPULJP[[#This Row],[STOPA NACIONALNOG SUFINANCIRANJA %]]</f>
        <v>42639190.919199668</v>
      </c>
      <c r="R12" s="51">
        <f>Ugovori_OPULJP[[#This Row],[Bespovratna sredstva - Nacionalni dio - HRK]]/7.5345</f>
        <v>5659193.1673236005</v>
      </c>
      <c r="S12" s="50">
        <v>525883335.19999999</v>
      </c>
      <c r="T12" s="51">
        <f>Ugovori_OPULJP[[#This Row],[Bespovratna sredstva - Ukupno (EU+Nac) HRK
= Ukupna ugovorena vrijednost bespovratnih sredstava]]/7.5345</f>
        <v>69796713.146194175</v>
      </c>
      <c r="U12" s="50">
        <v>0</v>
      </c>
      <c r="V12" s="51">
        <f>Ugovori_OPULJP[[#This Row],[Javni doprinos korisnika - HRK]]/7.5345</f>
        <v>0</v>
      </c>
      <c r="W12" s="50">
        <v>0</v>
      </c>
      <c r="X12" s="51">
        <f>Ugovori_OPULJP[[#This Row],[Privatni doprinos korisnika - HRK]]/7.5345</f>
        <v>0</v>
      </c>
      <c r="Y12" s="52">
        <v>525883335.19999999</v>
      </c>
      <c r="Z12" s="53">
        <f>Ugovori_OPULJP[[#This Row],[UKUPNI PRIHVATLJIVI IZDACI
TOTAL ELIGIBLE EXPENDITURE
= Bespovratna sredstva ukupno + doprinos korisnika
= Ukupni prihvatljivi troškovi
= Ukupna ugovorena vrijednost projekta HRK]]/7.5345</f>
        <v>69796713.146194175</v>
      </c>
      <c r="AA12" s="44" t="s">
        <v>38</v>
      </c>
      <c r="AB12" s="44" t="s">
        <v>35</v>
      </c>
      <c r="AC12" s="43" t="s">
        <v>73</v>
      </c>
      <c r="AD12" s="43" t="s">
        <v>69</v>
      </c>
    </row>
    <row r="13" spans="1:31" ht="63.75" customHeight="1" x14ac:dyDescent="0.2">
      <c r="A13" s="61" t="s">
        <v>74</v>
      </c>
      <c r="B13" s="55" t="s">
        <v>31</v>
      </c>
      <c r="C13" s="56" t="s">
        <v>65</v>
      </c>
      <c r="D13" s="56" t="s">
        <v>75</v>
      </c>
      <c r="E13" s="57" t="s">
        <v>76</v>
      </c>
      <c r="F13" s="62" t="s">
        <v>77</v>
      </c>
      <c r="G13" s="62" t="s">
        <v>78</v>
      </c>
      <c r="H13" s="59">
        <v>44383</v>
      </c>
      <c r="I13" s="59">
        <v>45113</v>
      </c>
      <c r="J13" s="48" t="str">
        <f>IF(Ugovori_OPULJP[[#This Row],[DATUM ZAVRŠETKA OPERACIJE]]&gt;DATE(2024,3,31),"u provedbi","završen")</f>
        <v>završen</v>
      </c>
      <c r="K13" s="58" t="s">
        <v>79</v>
      </c>
      <c r="L13" s="58" t="s">
        <v>79</v>
      </c>
      <c r="M13" s="60">
        <v>0.91891891591700003</v>
      </c>
      <c r="N13" s="60">
        <v>8.1081084082999993E-2</v>
      </c>
      <c r="O13" s="50">
        <f>Ugovori_OPULJP[[#This Row],[Bespovratna sredstva - Ukupno (EU+Nac) HRK
= Ukupna ugovorena vrijednost bespovratnih sredstava]]*Ugovori_OPULJP[[#This Row],[EU STOPA SUFINANCIRANJA %
EU CO-FINANCING RATE %]]</f>
        <v>1677806.1361405745</v>
      </c>
      <c r="P13" s="51">
        <f>Ugovori_OPULJP[[#This Row],[Bespovratna sredstva - EU dio - HRK]]/7.5345</f>
        <v>222683.14236386944</v>
      </c>
      <c r="Q13" s="50">
        <f>Ugovori_OPULJP[[#This Row],[Bespovratna sredstva - Ukupno (EU+Nac) HRK
= Ukupna ugovorena vrijednost bespovratnih sredstava]]*Ugovori_OPULJP[[#This Row],[STOPA NACIONALNOG SUFINANCIRANJA %]]</f>
        <v>148041.72385942561</v>
      </c>
      <c r="R13" s="51">
        <f>Ugovori_OPULJP[[#This Row],[Bespovratna sredstva - Nacionalni dio - HRK]]/7.5345</f>
        <v>19648.513353165519</v>
      </c>
      <c r="S13" s="52">
        <v>1825847.86</v>
      </c>
      <c r="T13" s="53">
        <f>Ugovori_OPULJP[[#This Row],[Bespovratna sredstva - Ukupno (EU+Nac) HRK
= Ukupna ugovorena vrijednost bespovratnih sredstava]]/7.5345</f>
        <v>242331.65571703497</v>
      </c>
      <c r="U13" s="50">
        <v>0</v>
      </c>
      <c r="V13" s="51">
        <f>Ugovori_OPULJP[[#This Row],[Javni doprinos korisnika - HRK]]/7.5345</f>
        <v>0</v>
      </c>
      <c r="W13" s="50">
        <v>0</v>
      </c>
      <c r="X13" s="51">
        <f>Ugovori_OPULJP[[#This Row],[Privatni doprinos korisnika - HRK]]/7.5345</f>
        <v>0</v>
      </c>
      <c r="Y13" s="52">
        <v>1825847.86</v>
      </c>
      <c r="Z13" s="53">
        <f>Ugovori_OPULJP[[#This Row],[UKUPNI PRIHVATLJIVI IZDACI
TOTAL ELIGIBLE EXPENDITURE
= Bespovratna sredstva ukupno + doprinos korisnika
= Ukupni prihvatljivi troškovi
= Ukupna ugovorena vrijednost projekta HRK]]/7.5345</f>
        <v>242331.65571703497</v>
      </c>
      <c r="AA13" s="44" t="s">
        <v>38</v>
      </c>
      <c r="AB13" s="57" t="s">
        <v>35</v>
      </c>
      <c r="AC13" s="56" t="s">
        <v>80</v>
      </c>
      <c r="AD13" s="63" t="s">
        <v>69</v>
      </c>
    </row>
    <row r="14" spans="1:31" ht="51" customHeight="1" x14ac:dyDescent="0.2">
      <c r="A14" s="61" t="s">
        <v>81</v>
      </c>
      <c r="B14" s="55" t="s">
        <v>31</v>
      </c>
      <c r="C14" s="56" t="s">
        <v>65</v>
      </c>
      <c r="D14" s="56" t="s">
        <v>75</v>
      </c>
      <c r="E14" s="57" t="s">
        <v>76</v>
      </c>
      <c r="F14" s="62" t="s">
        <v>82</v>
      </c>
      <c r="G14" s="62" t="s">
        <v>83</v>
      </c>
      <c r="H14" s="59">
        <v>44389</v>
      </c>
      <c r="I14" s="59">
        <v>45119</v>
      </c>
      <c r="J14" s="48" t="str">
        <f>IF(Ugovori_OPULJP[[#This Row],[DATUM ZAVRŠETKA OPERACIJE]]&gt;DATE(2024,3,31),"u provedbi","završen")</f>
        <v>završen</v>
      </c>
      <c r="K14" s="58" t="s">
        <v>84</v>
      </c>
      <c r="L14" s="58" t="s">
        <v>84</v>
      </c>
      <c r="M14" s="60">
        <v>0.91891891591700003</v>
      </c>
      <c r="N14" s="60">
        <v>8.1081084082999993E-2</v>
      </c>
      <c r="O14" s="50">
        <f>Ugovori_OPULJP[[#This Row],[Bespovratna sredstva - Ukupno (EU+Nac) HRK
= Ukupna ugovorena vrijednost bespovratnih sredstava]]*Ugovori_OPULJP[[#This Row],[EU STOPA SUFINANCIRANJA %
EU CO-FINANCING RATE %]]</f>
        <v>1468524.3195269578</v>
      </c>
      <c r="P14" s="51">
        <f>Ugovori_OPULJP[[#This Row],[Bespovratna sredstva - EU dio - HRK]]/7.5345</f>
        <v>194906.67191279551</v>
      </c>
      <c r="Q14" s="50">
        <f>Ugovori_OPULJP[[#This Row],[Bespovratna sredstva - Ukupno (EU+Nac) HRK
= Ukupna ugovorena vrijednost bespovratnih sredstava]]*Ugovori_OPULJP[[#This Row],[STOPA NACIONALNOG SUFINANCIRANJA %]]</f>
        <v>129575.68047304229</v>
      </c>
      <c r="R14" s="51">
        <f>Ugovori_OPULJP[[#This Row],[Bespovratna sredstva - Nacionalni dio - HRK]]/7.5345</f>
        <v>17197.648214618392</v>
      </c>
      <c r="S14" s="52">
        <v>1598100</v>
      </c>
      <c r="T14" s="53">
        <f>Ugovori_OPULJP[[#This Row],[Bespovratna sredstva - Ukupno (EU+Nac) HRK
= Ukupna ugovorena vrijednost bespovratnih sredstava]]/7.5345</f>
        <v>212104.32012741387</v>
      </c>
      <c r="U14" s="50">
        <v>0</v>
      </c>
      <c r="V14" s="51">
        <f>Ugovori_OPULJP[[#This Row],[Javni doprinos korisnika - HRK]]/7.5345</f>
        <v>0</v>
      </c>
      <c r="W14" s="50">
        <v>0</v>
      </c>
      <c r="X14" s="51">
        <f>Ugovori_OPULJP[[#This Row],[Privatni doprinos korisnika - HRK]]/7.5345</f>
        <v>0</v>
      </c>
      <c r="Y14" s="52">
        <v>1598100</v>
      </c>
      <c r="Z14" s="53">
        <f>Ugovori_OPULJP[[#This Row],[UKUPNI PRIHVATLJIVI IZDACI
TOTAL ELIGIBLE EXPENDITURE
= Bespovratna sredstva ukupno + doprinos korisnika
= Ukupni prihvatljivi troškovi
= Ukupna ugovorena vrijednost projekta HRK]]/7.5345</f>
        <v>212104.32012741387</v>
      </c>
      <c r="AA14" s="57" t="s">
        <v>38</v>
      </c>
      <c r="AB14" s="57" t="s">
        <v>35</v>
      </c>
      <c r="AC14" s="56" t="s">
        <v>85</v>
      </c>
      <c r="AD14" s="63" t="s">
        <v>69</v>
      </c>
    </row>
    <row r="15" spans="1:31" ht="63.75" customHeight="1" x14ac:dyDescent="0.2">
      <c r="A15" s="61" t="s">
        <v>86</v>
      </c>
      <c r="B15" s="55" t="s">
        <v>31</v>
      </c>
      <c r="C15" s="56" t="s">
        <v>65</v>
      </c>
      <c r="D15" s="56" t="s">
        <v>75</v>
      </c>
      <c r="E15" s="57" t="s">
        <v>76</v>
      </c>
      <c r="F15" s="62" t="s">
        <v>87</v>
      </c>
      <c r="G15" s="62" t="s">
        <v>88</v>
      </c>
      <c r="H15" s="59">
        <v>44389</v>
      </c>
      <c r="I15" s="59">
        <v>45119</v>
      </c>
      <c r="J15" s="48" t="str">
        <f>IF(Ugovori_OPULJP[[#This Row],[DATUM ZAVRŠETKA OPERACIJE]]&gt;DATE(2024,3,31),"u provedbi","završen")</f>
        <v>završen</v>
      </c>
      <c r="K15" s="58" t="s">
        <v>89</v>
      </c>
      <c r="L15" s="58" t="s">
        <v>84</v>
      </c>
      <c r="M15" s="60">
        <v>0.91891891591700003</v>
      </c>
      <c r="N15" s="60">
        <v>8.1081084082999993E-2</v>
      </c>
      <c r="O15" s="50">
        <f>Ugovori_OPULJP[[#This Row],[Bespovratna sredstva - Ukupno (EU+Nac) HRK
= Ukupna ugovorena vrijednost bespovratnih sredstava]]*Ugovori_OPULJP[[#This Row],[EU STOPA SUFINANCIRANJA %
EU CO-FINANCING RATE %]]</f>
        <v>1252008.6445585941</v>
      </c>
      <c r="P15" s="51">
        <f>Ugovori_OPULJP[[#This Row],[Bespovratna sredstva - EU dio - HRK]]/7.5345</f>
        <v>166170.10346520593</v>
      </c>
      <c r="Q15" s="50">
        <f>Ugovori_OPULJP[[#This Row],[Bespovratna sredstva - Ukupno (EU+Nac) HRK
= Ukupna ugovorena vrijednost bespovratnih sredstava]]*Ugovori_OPULJP[[#This Row],[STOPA NACIONALNOG SUFINANCIRANJA %]]</f>
        <v>110471.35544140583</v>
      </c>
      <c r="R15" s="51">
        <f>Ugovori_OPULJP[[#This Row],[Bespovratna sredstva - Nacionalni dio - HRK]]/7.5345</f>
        <v>14662.068543553763</v>
      </c>
      <c r="S15" s="52">
        <v>1362480</v>
      </c>
      <c r="T15" s="53">
        <f>Ugovori_OPULJP[[#This Row],[Bespovratna sredstva - Ukupno (EU+Nac) HRK
= Ukupna ugovorena vrijednost bespovratnih sredstava]]/7.5345</f>
        <v>180832.17200875969</v>
      </c>
      <c r="U15" s="50">
        <v>0</v>
      </c>
      <c r="V15" s="51">
        <f>Ugovori_OPULJP[[#This Row],[Javni doprinos korisnika - HRK]]/7.5345</f>
        <v>0</v>
      </c>
      <c r="W15" s="50">
        <v>0</v>
      </c>
      <c r="X15" s="51">
        <f>Ugovori_OPULJP[[#This Row],[Privatni doprinos korisnika - HRK]]/7.5345</f>
        <v>0</v>
      </c>
      <c r="Y15" s="52">
        <v>1362480</v>
      </c>
      <c r="Z15" s="53">
        <f>Ugovori_OPULJP[[#This Row],[UKUPNI PRIHVATLJIVI IZDACI
TOTAL ELIGIBLE EXPENDITURE
= Bespovratna sredstva ukupno + doprinos korisnika
= Ukupni prihvatljivi troškovi
= Ukupna ugovorena vrijednost projekta HRK]]/7.5345</f>
        <v>180832.17200875969</v>
      </c>
      <c r="AA15" s="57" t="s">
        <v>38</v>
      </c>
      <c r="AB15" s="57" t="s">
        <v>35</v>
      </c>
      <c r="AC15" s="56" t="s">
        <v>90</v>
      </c>
      <c r="AD15" s="63" t="s">
        <v>69</v>
      </c>
    </row>
    <row r="16" spans="1:31" ht="51" customHeight="1" x14ac:dyDescent="0.2">
      <c r="A16" s="61" t="s">
        <v>91</v>
      </c>
      <c r="B16" s="55" t="s">
        <v>31</v>
      </c>
      <c r="C16" s="56" t="s">
        <v>65</v>
      </c>
      <c r="D16" s="56" t="s">
        <v>75</v>
      </c>
      <c r="E16" s="57" t="s">
        <v>76</v>
      </c>
      <c r="F16" s="62" t="s">
        <v>92</v>
      </c>
      <c r="G16" s="62" t="s">
        <v>93</v>
      </c>
      <c r="H16" s="59">
        <v>44383</v>
      </c>
      <c r="I16" s="59">
        <v>45113</v>
      </c>
      <c r="J16" s="48" t="str">
        <f>IF(Ugovori_OPULJP[[#This Row],[DATUM ZAVRŠETKA OPERACIJE]]&gt;DATE(2024,3,31),"u provedbi","završen")</f>
        <v>završen</v>
      </c>
      <c r="K16" s="58" t="s">
        <v>94</v>
      </c>
      <c r="L16" s="58" t="s">
        <v>94</v>
      </c>
      <c r="M16" s="60">
        <v>0.91891891591700003</v>
      </c>
      <c r="N16" s="60">
        <v>8.1081084082999993E-2</v>
      </c>
      <c r="O16" s="50">
        <f>Ugovori_OPULJP[[#This Row],[Bespovratna sredstva - Ukupno (EU+Nac) HRK
= Ukupna ugovorena vrijednost bespovratnih sredstava]]*Ugovori_OPULJP[[#This Row],[EU STOPA SUFINANCIRANJA %
EU CO-FINANCING RATE %]]</f>
        <v>1617885.400120107</v>
      </c>
      <c r="P16" s="51">
        <f>Ugovori_OPULJP[[#This Row],[Bespovratna sredstva - EU dio - HRK]]/7.5345</f>
        <v>214730.29399696155</v>
      </c>
      <c r="Q16" s="50">
        <f>Ugovori_OPULJP[[#This Row],[Bespovratna sredstva - Ukupno (EU+Nac) HRK
= Ukupna ugovorena vrijednost bespovratnih sredstava]]*Ugovori_OPULJP[[#This Row],[STOPA NACIONALNOG SUFINANCIRANJA %]]</f>
        <v>142754.5998798931</v>
      </c>
      <c r="R16" s="51">
        <f>Ugovori_OPULJP[[#This Row],[Bespovratna sredstva - Nacionalni dio - HRK]]/7.5345</f>
        <v>18946.79141016565</v>
      </c>
      <c r="S16" s="52">
        <v>1760640</v>
      </c>
      <c r="T16" s="53">
        <f>Ugovori_OPULJP[[#This Row],[Bespovratna sredstva - Ukupno (EU+Nac) HRK
= Ukupna ugovorena vrijednost bespovratnih sredstava]]/7.5345</f>
        <v>233677.08540712719</v>
      </c>
      <c r="U16" s="50">
        <v>0</v>
      </c>
      <c r="V16" s="51">
        <f>Ugovori_OPULJP[[#This Row],[Javni doprinos korisnika - HRK]]/7.5345</f>
        <v>0</v>
      </c>
      <c r="W16" s="50">
        <v>0</v>
      </c>
      <c r="X16" s="51">
        <f>Ugovori_OPULJP[[#This Row],[Privatni doprinos korisnika - HRK]]/7.5345</f>
        <v>0</v>
      </c>
      <c r="Y16" s="52">
        <v>1760640</v>
      </c>
      <c r="Z16" s="53">
        <f>Ugovori_OPULJP[[#This Row],[UKUPNI PRIHVATLJIVI IZDACI
TOTAL ELIGIBLE EXPENDITURE
= Bespovratna sredstva ukupno + doprinos korisnika
= Ukupni prihvatljivi troškovi
= Ukupna ugovorena vrijednost projekta HRK]]/7.5345</f>
        <v>233677.08540712719</v>
      </c>
      <c r="AA16" s="57" t="s">
        <v>38</v>
      </c>
      <c r="AB16" s="57" t="s">
        <v>35</v>
      </c>
      <c r="AC16" s="56" t="s">
        <v>95</v>
      </c>
      <c r="AD16" s="63" t="s">
        <v>69</v>
      </c>
    </row>
    <row r="17" spans="1:30" ht="51" customHeight="1" x14ac:dyDescent="0.2">
      <c r="A17" s="61" t="s">
        <v>96</v>
      </c>
      <c r="B17" s="55" t="s">
        <v>31</v>
      </c>
      <c r="C17" s="56" t="s">
        <v>65</v>
      </c>
      <c r="D17" s="56" t="s">
        <v>75</v>
      </c>
      <c r="E17" s="57" t="s">
        <v>76</v>
      </c>
      <c r="F17" s="62" t="s">
        <v>97</v>
      </c>
      <c r="G17" s="62" t="s">
        <v>98</v>
      </c>
      <c r="H17" s="59">
        <v>44383</v>
      </c>
      <c r="I17" s="47">
        <v>45052</v>
      </c>
      <c r="J17" s="48" t="str">
        <f>IF(Ugovori_OPULJP[[#This Row],[DATUM ZAVRŠETKA OPERACIJE]]&gt;DATE(2024,3,31),"u provedbi","završen")</f>
        <v>završen</v>
      </c>
      <c r="K17" s="58" t="s">
        <v>99</v>
      </c>
      <c r="L17" s="58" t="s">
        <v>99</v>
      </c>
      <c r="M17" s="60">
        <v>0.91891891591700003</v>
      </c>
      <c r="N17" s="60">
        <v>8.1081084082999993E-2</v>
      </c>
      <c r="O17" s="50">
        <f>Ugovori_OPULJP[[#This Row],[Bespovratna sredstva - Ukupno (EU+Nac) HRK
= Ukupna ugovorena vrijednost bespovratnih sredstava]]*Ugovori_OPULJP[[#This Row],[EU STOPA SUFINANCIRANJA %
EU CO-FINANCING RATE %]]</f>
        <v>822542.28650211298</v>
      </c>
      <c r="P17" s="51">
        <f>Ugovori_OPULJP[[#This Row],[Bespovratna sredstva - EU dio - HRK]]/7.5345</f>
        <v>109170.12230434839</v>
      </c>
      <c r="Q17" s="50">
        <f>Ugovori_OPULJP[[#This Row],[Bespovratna sredstva - Ukupno (EU+Nac) HRK
= Ukupna ugovorena vrijednost bespovratnih sredstava]]*Ugovori_OPULJP[[#This Row],[STOPA NACIONALNOG SUFINANCIRANJA %]]</f>
        <v>72577.263497887121</v>
      </c>
      <c r="R17" s="51">
        <f>Ugovori_OPULJP[[#This Row],[Bespovratna sredstva - Nacionalni dio - HRK]]/7.5345</f>
        <v>9632.6582384879039</v>
      </c>
      <c r="S17" s="52">
        <v>895119.55</v>
      </c>
      <c r="T17" s="53">
        <f>Ugovori_OPULJP[[#This Row],[Bespovratna sredstva - Ukupno (EU+Nac) HRK
= Ukupna ugovorena vrijednost bespovratnih sredstava]]/7.5345</f>
        <v>118802.78054283629</v>
      </c>
      <c r="U17" s="50">
        <v>0</v>
      </c>
      <c r="V17" s="51">
        <f>Ugovori_OPULJP[[#This Row],[Javni doprinos korisnika - HRK]]/7.5345</f>
        <v>0</v>
      </c>
      <c r="W17" s="50">
        <v>0</v>
      </c>
      <c r="X17" s="51">
        <f>Ugovori_OPULJP[[#This Row],[Privatni doprinos korisnika - HRK]]/7.5345</f>
        <v>0</v>
      </c>
      <c r="Y17" s="52">
        <v>895119.55</v>
      </c>
      <c r="Z17" s="53">
        <f>Ugovori_OPULJP[[#This Row],[UKUPNI PRIHVATLJIVI IZDACI
TOTAL ELIGIBLE EXPENDITURE
= Bespovratna sredstva ukupno + doprinos korisnika
= Ukupni prihvatljivi troškovi
= Ukupna ugovorena vrijednost projekta HRK]]/7.5345</f>
        <v>118802.78054283629</v>
      </c>
      <c r="AA17" s="57" t="s">
        <v>38</v>
      </c>
      <c r="AB17" s="57" t="s">
        <v>35</v>
      </c>
      <c r="AC17" s="56" t="s">
        <v>100</v>
      </c>
      <c r="AD17" s="63" t="s">
        <v>69</v>
      </c>
    </row>
    <row r="18" spans="1:30" ht="51" customHeight="1" x14ac:dyDescent="0.2">
      <c r="A18" s="61" t="s">
        <v>101</v>
      </c>
      <c r="B18" s="55" t="s">
        <v>31</v>
      </c>
      <c r="C18" s="56" t="s">
        <v>65</v>
      </c>
      <c r="D18" s="56" t="s">
        <v>75</v>
      </c>
      <c r="E18" s="57" t="s">
        <v>76</v>
      </c>
      <c r="F18" s="62" t="s">
        <v>102</v>
      </c>
      <c r="G18" s="62" t="s">
        <v>103</v>
      </c>
      <c r="H18" s="59">
        <v>44393</v>
      </c>
      <c r="I18" s="59">
        <v>45123</v>
      </c>
      <c r="J18" s="48" t="str">
        <f>IF(Ugovori_OPULJP[[#This Row],[DATUM ZAVRŠETKA OPERACIJE]]&gt;DATE(2024,3,31),"u provedbi","završen")</f>
        <v>završen</v>
      </c>
      <c r="K18" s="58" t="s">
        <v>104</v>
      </c>
      <c r="L18" s="58" t="s">
        <v>104</v>
      </c>
      <c r="M18" s="60">
        <v>0.91891891591700003</v>
      </c>
      <c r="N18" s="60">
        <v>8.1081084082999993E-2</v>
      </c>
      <c r="O18" s="50">
        <f>Ugovori_OPULJP[[#This Row],[Bespovratna sredstva - Ukupno (EU+Nac) HRK
= Ukupna ugovorena vrijednost bespovratnih sredstava]]*Ugovori_OPULJP[[#This Row],[EU STOPA SUFINANCIRANJA %
EU CO-FINANCING RATE %]]</f>
        <v>1237461.8824439533</v>
      </c>
      <c r="P18" s="51">
        <f>Ugovori_OPULJP[[#This Row],[Bespovratna sredstva - EU dio - HRK]]/7.5345</f>
        <v>164239.41634401132</v>
      </c>
      <c r="Q18" s="50">
        <f>Ugovori_OPULJP[[#This Row],[Bespovratna sredstva - Ukupno (EU+Nac) HRK
= Ukupna ugovorena vrijednost bespovratnih sredstava]]*Ugovori_OPULJP[[#This Row],[STOPA NACIONALNOG SUFINANCIRANJA %]]</f>
        <v>109187.81755604671</v>
      </c>
      <c r="R18" s="51">
        <f>Ugovori_OPULJP[[#This Row],[Bespovratna sredstva - Nacionalni dio - HRK]]/7.5345</f>
        <v>14491.71379070233</v>
      </c>
      <c r="S18" s="52">
        <v>1346649.7</v>
      </c>
      <c r="T18" s="53">
        <f>Ugovori_OPULJP[[#This Row],[Bespovratna sredstva - Ukupno (EU+Nac) HRK
= Ukupna ugovorena vrijednost bespovratnih sredstava]]/7.5345</f>
        <v>178731.13013471363</v>
      </c>
      <c r="U18" s="50">
        <v>0</v>
      </c>
      <c r="V18" s="51">
        <f>Ugovori_OPULJP[[#This Row],[Javni doprinos korisnika - HRK]]/7.5345</f>
        <v>0</v>
      </c>
      <c r="W18" s="50">
        <v>0</v>
      </c>
      <c r="X18" s="51">
        <f>Ugovori_OPULJP[[#This Row],[Privatni doprinos korisnika - HRK]]/7.5345</f>
        <v>0</v>
      </c>
      <c r="Y18" s="52">
        <v>1346649.7</v>
      </c>
      <c r="Z18" s="53">
        <f>Ugovori_OPULJP[[#This Row],[UKUPNI PRIHVATLJIVI IZDACI
TOTAL ELIGIBLE EXPENDITURE
= Bespovratna sredstva ukupno + doprinos korisnika
= Ukupni prihvatljivi troškovi
= Ukupna ugovorena vrijednost projekta HRK]]/7.5345</f>
        <v>178731.13013471363</v>
      </c>
      <c r="AA18" s="57" t="s">
        <v>38</v>
      </c>
      <c r="AB18" s="57" t="s">
        <v>35</v>
      </c>
      <c r="AC18" s="56" t="s">
        <v>105</v>
      </c>
      <c r="AD18" s="63" t="s">
        <v>69</v>
      </c>
    </row>
    <row r="19" spans="1:30" ht="51" customHeight="1" x14ac:dyDescent="0.2">
      <c r="A19" s="61" t="s">
        <v>106</v>
      </c>
      <c r="B19" s="55" t="s">
        <v>31</v>
      </c>
      <c r="C19" s="56" t="s">
        <v>65</v>
      </c>
      <c r="D19" s="56" t="s">
        <v>75</v>
      </c>
      <c r="E19" s="57" t="s">
        <v>76</v>
      </c>
      <c r="F19" s="62" t="s">
        <v>107</v>
      </c>
      <c r="G19" s="45" t="s">
        <v>108</v>
      </c>
      <c r="H19" s="59">
        <v>44392</v>
      </c>
      <c r="I19" s="59">
        <v>45122</v>
      </c>
      <c r="J19" s="48" t="str">
        <f>IF(Ugovori_OPULJP[[#This Row],[DATUM ZAVRŠETKA OPERACIJE]]&gt;DATE(2024,3,31),"u provedbi","završen")</f>
        <v>završen</v>
      </c>
      <c r="K19" s="58" t="s">
        <v>109</v>
      </c>
      <c r="L19" s="58" t="s">
        <v>99</v>
      </c>
      <c r="M19" s="60">
        <v>0.91891891591700003</v>
      </c>
      <c r="N19" s="60">
        <v>8.1081084082999993E-2</v>
      </c>
      <c r="O19" s="50">
        <f>Ugovori_OPULJP[[#This Row],[Bespovratna sredstva - Ukupno (EU+Nac) HRK
= Ukupna ugovorena vrijednost bespovratnih sredstava]]*Ugovori_OPULJP[[#This Row],[EU STOPA SUFINANCIRANJA %
EU CO-FINANCING RATE %]]</f>
        <v>1440545.8023210606</v>
      </c>
      <c r="P19" s="51">
        <f>Ugovori_OPULJP[[#This Row],[Bespovratna sredstva - EU dio - HRK]]/7.5345</f>
        <v>191193.2845339519</v>
      </c>
      <c r="Q19" s="50">
        <f>Ugovori_OPULJP[[#This Row],[Bespovratna sredstva - Ukupno (EU+Nac) HRK
= Ukupna ugovorena vrijednost bespovratnih sredstava]]*Ugovori_OPULJP[[#This Row],[STOPA NACIONALNOG SUFINANCIRANJA %]]</f>
        <v>127106.98767893953</v>
      </c>
      <c r="R19" s="51">
        <f>Ugovori_OPULJP[[#This Row],[Bespovratna sredstva - Nacionalni dio - HRK]]/7.5345</f>
        <v>16869.996373872124</v>
      </c>
      <c r="S19" s="52">
        <v>1567652.79</v>
      </c>
      <c r="T19" s="53">
        <f>Ugovori_OPULJP[[#This Row],[Bespovratna sredstva - Ukupno (EU+Nac) HRK
= Ukupna ugovorena vrijednost bespovratnih sredstava]]/7.5345</f>
        <v>208063.280907824</v>
      </c>
      <c r="U19" s="50">
        <v>0</v>
      </c>
      <c r="V19" s="51">
        <f>Ugovori_OPULJP[[#This Row],[Javni doprinos korisnika - HRK]]/7.5345</f>
        <v>0</v>
      </c>
      <c r="W19" s="50">
        <v>0</v>
      </c>
      <c r="X19" s="51">
        <f>Ugovori_OPULJP[[#This Row],[Privatni doprinos korisnika - HRK]]/7.5345</f>
        <v>0</v>
      </c>
      <c r="Y19" s="52">
        <v>1567652.79</v>
      </c>
      <c r="Z19" s="53">
        <f>Ugovori_OPULJP[[#This Row],[UKUPNI PRIHVATLJIVI IZDACI
TOTAL ELIGIBLE EXPENDITURE
= Bespovratna sredstva ukupno + doprinos korisnika
= Ukupni prihvatljivi troškovi
= Ukupna ugovorena vrijednost projekta HRK]]/7.5345</f>
        <v>208063.280907824</v>
      </c>
      <c r="AA19" s="57" t="s">
        <v>38</v>
      </c>
      <c r="AB19" s="57" t="s">
        <v>35</v>
      </c>
      <c r="AC19" s="56" t="s">
        <v>110</v>
      </c>
      <c r="AD19" s="63" t="s">
        <v>69</v>
      </c>
    </row>
    <row r="20" spans="1:30" ht="51" customHeight="1" x14ac:dyDescent="0.2">
      <c r="A20" s="61" t="s">
        <v>111</v>
      </c>
      <c r="B20" s="55" t="s">
        <v>31</v>
      </c>
      <c r="C20" s="56" t="s">
        <v>65</v>
      </c>
      <c r="D20" s="56" t="s">
        <v>75</v>
      </c>
      <c r="E20" s="57" t="s">
        <v>76</v>
      </c>
      <c r="F20" s="62" t="s">
        <v>112</v>
      </c>
      <c r="G20" s="62" t="s">
        <v>113</v>
      </c>
      <c r="H20" s="59">
        <v>44383</v>
      </c>
      <c r="I20" s="59">
        <v>45113</v>
      </c>
      <c r="J20" s="48" t="str">
        <f>IF(Ugovori_OPULJP[[#This Row],[DATUM ZAVRŠETKA OPERACIJE]]&gt;DATE(2024,3,31),"u provedbi","završen")</f>
        <v>završen</v>
      </c>
      <c r="K20" s="58" t="s">
        <v>37</v>
      </c>
      <c r="L20" s="58" t="s">
        <v>37</v>
      </c>
      <c r="M20" s="60">
        <v>0.91891891591700003</v>
      </c>
      <c r="N20" s="60">
        <v>8.1081084082999993E-2</v>
      </c>
      <c r="O20" s="50">
        <f>Ugovori_OPULJP[[#This Row],[Bespovratna sredstva - Ukupno (EU+Nac) HRK
= Ukupna ugovorena vrijednost bespovratnih sredstava]]*Ugovori_OPULJP[[#This Row],[EU STOPA SUFINANCIRANJA %
EU CO-FINANCING RATE %]]</f>
        <v>1837102.6967012666</v>
      </c>
      <c r="P20" s="51">
        <f>Ugovori_OPULJP[[#This Row],[Bespovratna sredstva - EU dio - HRK]]/7.5345</f>
        <v>243825.42925227506</v>
      </c>
      <c r="Q20" s="50">
        <f>Ugovori_OPULJP[[#This Row],[Bespovratna sredstva - Ukupno (EU+Nac) HRK
= Ukupna ugovorena vrijednost bespovratnih sredstava]]*Ugovori_OPULJP[[#This Row],[STOPA NACIONALNOG SUFINANCIRANJA %]]</f>
        <v>162097.30329873358</v>
      </c>
      <c r="R20" s="51">
        <f>Ugovori_OPULJP[[#This Row],[Bespovratna sredstva - Nacionalni dio - HRK]]/7.5345</f>
        <v>21514.009330245346</v>
      </c>
      <c r="S20" s="52">
        <v>1999200</v>
      </c>
      <c r="T20" s="53">
        <f>Ugovori_OPULJP[[#This Row],[Bespovratna sredstva - Ukupno (EU+Nac) HRK
= Ukupna ugovorena vrijednost bespovratnih sredstava]]/7.5345</f>
        <v>265339.43858252041</v>
      </c>
      <c r="U20" s="50">
        <v>0</v>
      </c>
      <c r="V20" s="51">
        <f>Ugovori_OPULJP[[#This Row],[Javni doprinos korisnika - HRK]]/7.5345</f>
        <v>0</v>
      </c>
      <c r="W20" s="50">
        <v>0</v>
      </c>
      <c r="X20" s="51">
        <f>Ugovori_OPULJP[[#This Row],[Privatni doprinos korisnika - HRK]]/7.5345</f>
        <v>0</v>
      </c>
      <c r="Y20" s="52">
        <v>1999200</v>
      </c>
      <c r="Z20" s="53">
        <f>Ugovori_OPULJP[[#This Row],[UKUPNI PRIHVATLJIVI IZDACI
TOTAL ELIGIBLE EXPENDITURE
= Bespovratna sredstva ukupno + doprinos korisnika
= Ukupni prihvatljivi troškovi
= Ukupna ugovorena vrijednost projekta HRK]]/7.5345</f>
        <v>265339.43858252041</v>
      </c>
      <c r="AA20" s="57" t="s">
        <v>38</v>
      </c>
      <c r="AB20" s="57" t="s">
        <v>35</v>
      </c>
      <c r="AC20" s="56" t="s">
        <v>114</v>
      </c>
      <c r="AD20" s="63" t="s">
        <v>69</v>
      </c>
    </row>
    <row r="21" spans="1:30" ht="51" customHeight="1" x14ac:dyDescent="0.2">
      <c r="A21" s="61" t="s">
        <v>115</v>
      </c>
      <c r="B21" s="55" t="s">
        <v>31</v>
      </c>
      <c r="C21" s="56" t="s">
        <v>65</v>
      </c>
      <c r="D21" s="56" t="s">
        <v>75</v>
      </c>
      <c r="E21" s="57" t="s">
        <v>76</v>
      </c>
      <c r="F21" s="62" t="s">
        <v>116</v>
      </c>
      <c r="G21" s="62" t="s">
        <v>117</v>
      </c>
      <c r="H21" s="59">
        <v>44389</v>
      </c>
      <c r="I21" s="59">
        <v>45119</v>
      </c>
      <c r="J21" s="48" t="str">
        <f>IF(Ugovori_OPULJP[[#This Row],[DATUM ZAVRŠETKA OPERACIJE]]&gt;DATE(2024,3,31),"u provedbi","završen")</f>
        <v>završen</v>
      </c>
      <c r="K21" s="58" t="s">
        <v>104</v>
      </c>
      <c r="L21" s="58" t="s">
        <v>104</v>
      </c>
      <c r="M21" s="60">
        <v>0.91891891591700003</v>
      </c>
      <c r="N21" s="60">
        <v>8.1081084082999993E-2</v>
      </c>
      <c r="O21" s="50">
        <f>Ugovori_OPULJP[[#This Row],[Bespovratna sredstva - Ukupno (EU+Nac) HRK
= Ukupna ugovorena vrijednost bespovratnih sredstava]]*Ugovori_OPULJP[[#This Row],[EU STOPA SUFINANCIRANJA %
EU CO-FINANCING RATE %]]</f>
        <v>1086717.7369904576</v>
      </c>
      <c r="P21" s="51">
        <f>Ugovori_OPULJP[[#This Row],[Bespovratna sredstva - EU dio - HRK]]/7.5345</f>
        <v>144232.23000736049</v>
      </c>
      <c r="Q21" s="50">
        <f>Ugovori_OPULJP[[#This Row],[Bespovratna sredstva - Ukupno (EU+Nac) HRK
= Ukupna ugovorena vrijednost bespovratnih sredstava]]*Ugovori_OPULJP[[#This Row],[STOPA NACIONALNOG SUFINANCIRANJA %]]</f>
        <v>95886.863009542576</v>
      </c>
      <c r="R21" s="51">
        <f>Ugovori_OPULJP[[#This Row],[Bespovratna sredstva - Nacionalni dio - HRK]]/7.5345</f>
        <v>12726.373748695012</v>
      </c>
      <c r="S21" s="52">
        <v>1182604.6000000001</v>
      </c>
      <c r="T21" s="53">
        <f>Ugovori_OPULJP[[#This Row],[Bespovratna sredstva - Ukupno (EU+Nac) HRK
= Ukupna ugovorena vrijednost bespovratnih sredstava]]/7.5345</f>
        <v>156958.60375605547</v>
      </c>
      <c r="U21" s="50">
        <v>0</v>
      </c>
      <c r="V21" s="51">
        <f>Ugovori_OPULJP[[#This Row],[Javni doprinos korisnika - HRK]]/7.5345</f>
        <v>0</v>
      </c>
      <c r="W21" s="50">
        <v>0</v>
      </c>
      <c r="X21" s="51">
        <f>Ugovori_OPULJP[[#This Row],[Privatni doprinos korisnika - HRK]]/7.5345</f>
        <v>0</v>
      </c>
      <c r="Y21" s="52">
        <v>1182604.6000000001</v>
      </c>
      <c r="Z21" s="53">
        <f>Ugovori_OPULJP[[#This Row],[UKUPNI PRIHVATLJIVI IZDACI
TOTAL ELIGIBLE EXPENDITURE
= Bespovratna sredstva ukupno + doprinos korisnika
= Ukupni prihvatljivi troškovi
= Ukupna ugovorena vrijednost projekta HRK]]/7.5345</f>
        <v>156958.60375605547</v>
      </c>
      <c r="AA21" s="57" t="s">
        <v>38</v>
      </c>
      <c r="AB21" s="57" t="s">
        <v>35</v>
      </c>
      <c r="AC21" s="56" t="s">
        <v>118</v>
      </c>
      <c r="AD21" s="63" t="s">
        <v>69</v>
      </c>
    </row>
    <row r="22" spans="1:30" ht="51" customHeight="1" x14ac:dyDescent="0.2">
      <c r="A22" s="61" t="s">
        <v>119</v>
      </c>
      <c r="B22" s="55" t="s">
        <v>31</v>
      </c>
      <c r="C22" s="56" t="s">
        <v>65</v>
      </c>
      <c r="D22" s="56" t="s">
        <v>75</v>
      </c>
      <c r="E22" s="57" t="s">
        <v>76</v>
      </c>
      <c r="F22" s="62" t="s">
        <v>120</v>
      </c>
      <c r="G22" s="62" t="s">
        <v>121</v>
      </c>
      <c r="H22" s="59">
        <v>44389</v>
      </c>
      <c r="I22" s="59">
        <v>44938</v>
      </c>
      <c r="J22" s="48" t="str">
        <f>IF(Ugovori_OPULJP[[#This Row],[DATUM ZAVRŠETKA OPERACIJE]]&gt;DATE(2024,3,31),"u provedbi","završen")</f>
        <v>završen</v>
      </c>
      <c r="K22" s="58" t="s">
        <v>109</v>
      </c>
      <c r="L22" s="58" t="s">
        <v>99</v>
      </c>
      <c r="M22" s="60">
        <v>0.91891891591700003</v>
      </c>
      <c r="N22" s="60">
        <v>8.1081084082999993E-2</v>
      </c>
      <c r="O22" s="50">
        <f>Ugovori_OPULJP[[#This Row],[Bespovratna sredstva - Ukupno (EU+Nac) HRK
= Ukupna ugovorena vrijednost bespovratnih sredstava]]*Ugovori_OPULJP[[#This Row],[EU STOPA SUFINANCIRANJA %
EU CO-FINANCING RATE %]]</f>
        <v>1431329.6153241408</v>
      </c>
      <c r="P22" s="51">
        <f>Ugovori_OPULJP[[#This Row],[Bespovratna sredstva - EU dio - HRK]]/7.5345</f>
        <v>189970.08631284634</v>
      </c>
      <c r="Q22" s="50">
        <f>Ugovori_OPULJP[[#This Row],[Bespovratna sredstva - Ukupno (EU+Nac) HRK
= Ukupna ugovorena vrijednost bespovratnih sredstava]]*Ugovori_OPULJP[[#This Row],[STOPA NACIONALNOG SUFINANCIRANJA %]]</f>
        <v>126293.79467585917</v>
      </c>
      <c r="R22" s="51">
        <f>Ugovori_OPULJP[[#This Row],[Bespovratna sredstva - Nacionalni dio - HRK]]/7.5345</f>
        <v>16762.067114720176</v>
      </c>
      <c r="S22" s="52">
        <v>1557623.41</v>
      </c>
      <c r="T22" s="53">
        <f>Ugovori_OPULJP[[#This Row],[Bespovratna sredstva - Ukupno (EU+Nac) HRK
= Ukupna ugovorena vrijednost bespovratnih sredstava]]/7.5345</f>
        <v>206732.15342756652</v>
      </c>
      <c r="U22" s="50">
        <v>0</v>
      </c>
      <c r="V22" s="51">
        <f>Ugovori_OPULJP[[#This Row],[Javni doprinos korisnika - HRK]]/7.5345</f>
        <v>0</v>
      </c>
      <c r="W22" s="50">
        <v>0</v>
      </c>
      <c r="X22" s="51">
        <f>Ugovori_OPULJP[[#This Row],[Privatni doprinos korisnika - HRK]]/7.5345</f>
        <v>0</v>
      </c>
      <c r="Y22" s="52">
        <v>1557623.41</v>
      </c>
      <c r="Z22" s="53">
        <f>Ugovori_OPULJP[[#This Row],[UKUPNI PRIHVATLJIVI IZDACI
TOTAL ELIGIBLE EXPENDITURE
= Bespovratna sredstva ukupno + doprinos korisnika
= Ukupni prihvatljivi troškovi
= Ukupna ugovorena vrijednost projekta HRK]]/7.5345</f>
        <v>206732.15342756652</v>
      </c>
      <c r="AA22" s="57" t="s">
        <v>38</v>
      </c>
      <c r="AB22" s="57" t="s">
        <v>35</v>
      </c>
      <c r="AC22" s="56" t="s">
        <v>122</v>
      </c>
      <c r="AD22" s="63" t="s">
        <v>69</v>
      </c>
    </row>
    <row r="23" spans="1:30" ht="51" customHeight="1" x14ac:dyDescent="0.2">
      <c r="A23" s="61" t="s">
        <v>123</v>
      </c>
      <c r="B23" s="55" t="s">
        <v>31</v>
      </c>
      <c r="C23" s="56" t="s">
        <v>65</v>
      </c>
      <c r="D23" s="56" t="s">
        <v>75</v>
      </c>
      <c r="E23" s="57" t="s">
        <v>76</v>
      </c>
      <c r="F23" s="62" t="s">
        <v>124</v>
      </c>
      <c r="G23" s="62" t="s">
        <v>125</v>
      </c>
      <c r="H23" s="59">
        <v>44383</v>
      </c>
      <c r="I23" s="59">
        <v>45113</v>
      </c>
      <c r="J23" s="48" t="str">
        <f>IF(Ugovori_OPULJP[[#This Row],[DATUM ZAVRŠETKA OPERACIJE]]&gt;DATE(2024,3,31),"u provedbi","završen")</f>
        <v>završen</v>
      </c>
      <c r="K23" s="58" t="s">
        <v>37</v>
      </c>
      <c r="L23" s="58" t="s">
        <v>37</v>
      </c>
      <c r="M23" s="60">
        <v>0.91891891591700003</v>
      </c>
      <c r="N23" s="60">
        <v>8.1081084082999993E-2</v>
      </c>
      <c r="O23" s="50">
        <f>Ugovori_OPULJP[[#This Row],[Bespovratna sredstva - Ukupno (EU+Nac) HRK
= Ukupna ugovorena vrijednost bespovratnih sredstava]]*Ugovori_OPULJP[[#This Row],[EU STOPA SUFINANCIRANJA %
EU CO-FINANCING RATE %]]</f>
        <v>1752351.9261673191</v>
      </c>
      <c r="P23" s="51">
        <f>Ugovori_OPULJP[[#This Row],[Bespovratna sredstva - EU dio - HRK]]/7.5345</f>
        <v>232577.068971706</v>
      </c>
      <c r="Q23" s="50">
        <f>Ugovori_OPULJP[[#This Row],[Bespovratna sredstva - Ukupno (EU+Nac) HRK
= Ukupna ugovorena vrijednost bespovratnih sredstava]]*Ugovori_OPULJP[[#This Row],[STOPA NACIONALNOG SUFINANCIRANJA %]]</f>
        <v>154619.29383268108</v>
      </c>
      <c r="R23" s="51">
        <f>Ugovori_OPULJP[[#This Row],[Bespovratna sredstva - Nacionalni dio - HRK]]/7.5345</f>
        <v>20521.506912559704</v>
      </c>
      <c r="S23" s="52">
        <v>1906971.22</v>
      </c>
      <c r="T23" s="53">
        <f>Ugovori_OPULJP[[#This Row],[Bespovratna sredstva - Ukupno (EU+Nac) HRK
= Ukupna ugovorena vrijednost bespovratnih sredstava]]/7.5345</f>
        <v>253098.57588426568</v>
      </c>
      <c r="U23" s="50">
        <v>0</v>
      </c>
      <c r="V23" s="51">
        <f>Ugovori_OPULJP[[#This Row],[Javni doprinos korisnika - HRK]]/7.5345</f>
        <v>0</v>
      </c>
      <c r="W23" s="50">
        <v>0</v>
      </c>
      <c r="X23" s="51">
        <f>Ugovori_OPULJP[[#This Row],[Privatni doprinos korisnika - HRK]]/7.5345</f>
        <v>0</v>
      </c>
      <c r="Y23" s="52">
        <v>1906971.22</v>
      </c>
      <c r="Z23" s="53">
        <f>Ugovori_OPULJP[[#This Row],[UKUPNI PRIHVATLJIVI IZDACI
TOTAL ELIGIBLE EXPENDITURE
= Bespovratna sredstva ukupno + doprinos korisnika
= Ukupni prihvatljivi troškovi
= Ukupna ugovorena vrijednost projekta HRK]]/7.5345</f>
        <v>253098.57588426568</v>
      </c>
      <c r="AA23" s="57" t="s">
        <v>38</v>
      </c>
      <c r="AB23" s="57" t="s">
        <v>35</v>
      </c>
      <c r="AC23" s="56" t="s">
        <v>126</v>
      </c>
      <c r="AD23" s="63" t="s">
        <v>69</v>
      </c>
    </row>
    <row r="24" spans="1:30" ht="63.75" customHeight="1" x14ac:dyDescent="0.2">
      <c r="A24" s="61" t="s">
        <v>127</v>
      </c>
      <c r="B24" s="55" t="s">
        <v>31</v>
      </c>
      <c r="C24" s="56" t="s">
        <v>65</v>
      </c>
      <c r="D24" s="56" t="s">
        <v>75</v>
      </c>
      <c r="E24" s="57" t="s">
        <v>76</v>
      </c>
      <c r="F24" s="62" t="s">
        <v>128</v>
      </c>
      <c r="G24" s="62" t="s">
        <v>129</v>
      </c>
      <c r="H24" s="59">
        <v>44383</v>
      </c>
      <c r="I24" s="59">
        <v>45113</v>
      </c>
      <c r="J24" s="48" t="str">
        <f>IF(Ugovori_OPULJP[[#This Row],[DATUM ZAVRŠETKA OPERACIJE]]&gt;DATE(2024,3,31),"u provedbi","završen")</f>
        <v>završen</v>
      </c>
      <c r="K24" s="58" t="s">
        <v>130</v>
      </c>
      <c r="L24" s="58" t="s">
        <v>130</v>
      </c>
      <c r="M24" s="60">
        <v>0.91891891591700003</v>
      </c>
      <c r="N24" s="60">
        <v>8.1081084082999993E-2</v>
      </c>
      <c r="O24" s="50">
        <f>Ugovori_OPULJP[[#This Row],[Bespovratna sredstva - Ukupno (EU+Nac) HRK
= Ukupna ugovorena vrijednost bespovratnih sredstava]]*Ugovori_OPULJP[[#This Row],[EU STOPA SUFINANCIRANJA %
EU CO-FINANCING RATE %]]</f>
        <v>1837102.6967012666</v>
      </c>
      <c r="P24" s="51">
        <f>Ugovori_OPULJP[[#This Row],[Bespovratna sredstva - EU dio - HRK]]/7.5345</f>
        <v>243825.42925227506</v>
      </c>
      <c r="Q24" s="50">
        <f>Ugovori_OPULJP[[#This Row],[Bespovratna sredstva - Ukupno (EU+Nac) HRK
= Ukupna ugovorena vrijednost bespovratnih sredstava]]*Ugovori_OPULJP[[#This Row],[STOPA NACIONALNOG SUFINANCIRANJA %]]</f>
        <v>162097.30329873358</v>
      </c>
      <c r="R24" s="51">
        <f>Ugovori_OPULJP[[#This Row],[Bespovratna sredstva - Nacionalni dio - HRK]]/7.5345</f>
        <v>21514.009330245346</v>
      </c>
      <c r="S24" s="52">
        <v>1999200</v>
      </c>
      <c r="T24" s="53">
        <f>Ugovori_OPULJP[[#This Row],[Bespovratna sredstva - Ukupno (EU+Nac) HRK
= Ukupna ugovorena vrijednost bespovratnih sredstava]]/7.5345</f>
        <v>265339.43858252041</v>
      </c>
      <c r="U24" s="50">
        <v>0</v>
      </c>
      <c r="V24" s="51">
        <f>Ugovori_OPULJP[[#This Row],[Javni doprinos korisnika - HRK]]/7.5345</f>
        <v>0</v>
      </c>
      <c r="W24" s="50">
        <v>0</v>
      </c>
      <c r="X24" s="51">
        <f>Ugovori_OPULJP[[#This Row],[Privatni doprinos korisnika - HRK]]/7.5345</f>
        <v>0</v>
      </c>
      <c r="Y24" s="52">
        <v>1999200</v>
      </c>
      <c r="Z24" s="53">
        <f>Ugovori_OPULJP[[#This Row],[UKUPNI PRIHVATLJIVI IZDACI
TOTAL ELIGIBLE EXPENDITURE
= Bespovratna sredstva ukupno + doprinos korisnika
= Ukupni prihvatljivi troškovi
= Ukupna ugovorena vrijednost projekta HRK]]/7.5345</f>
        <v>265339.43858252041</v>
      </c>
      <c r="AA24" s="57" t="s">
        <v>38</v>
      </c>
      <c r="AB24" s="57" t="s">
        <v>35</v>
      </c>
      <c r="AC24" s="56" t="s">
        <v>131</v>
      </c>
      <c r="AD24" s="63" t="s">
        <v>69</v>
      </c>
    </row>
    <row r="25" spans="1:30" ht="51" customHeight="1" x14ac:dyDescent="0.2">
      <c r="A25" s="61" t="s">
        <v>132</v>
      </c>
      <c r="B25" s="55" t="s">
        <v>31</v>
      </c>
      <c r="C25" s="56" t="s">
        <v>65</v>
      </c>
      <c r="D25" s="56" t="s">
        <v>75</v>
      </c>
      <c r="E25" s="57" t="s">
        <v>76</v>
      </c>
      <c r="F25" s="62" t="s">
        <v>133</v>
      </c>
      <c r="G25" s="62" t="s">
        <v>134</v>
      </c>
      <c r="H25" s="59">
        <v>44383</v>
      </c>
      <c r="I25" s="59">
        <v>45113</v>
      </c>
      <c r="J25" s="48" t="str">
        <f>IF(Ugovori_OPULJP[[#This Row],[DATUM ZAVRŠETKA OPERACIJE]]&gt;DATE(2024,3,31),"u provedbi","završen")</f>
        <v>završen</v>
      </c>
      <c r="K25" s="58" t="s">
        <v>99</v>
      </c>
      <c r="L25" s="58" t="s">
        <v>99</v>
      </c>
      <c r="M25" s="60">
        <v>0.91891891591700003</v>
      </c>
      <c r="N25" s="60">
        <v>8.1081084082999993E-2</v>
      </c>
      <c r="O25" s="50">
        <f>Ugovori_OPULJP[[#This Row],[Bespovratna sredstva - Ukupno (EU+Nac) HRK
= Ukupna ugovorena vrijednost bespovratnih sredstava]]*Ugovori_OPULJP[[#This Row],[EU STOPA SUFINANCIRANJA %
EU CO-FINANCING RATE %]]</f>
        <v>1168912.323208431</v>
      </c>
      <c r="P25" s="51">
        <f>Ugovori_OPULJP[[#This Row],[Bespovratna sredstva - EU dio - HRK]]/7.5345</f>
        <v>155141.32632668802</v>
      </c>
      <c r="Q25" s="50">
        <f>Ugovori_OPULJP[[#This Row],[Bespovratna sredstva - Ukupno (EU+Nac) HRK
= Ukupna ugovorena vrijednost bespovratnih sredstava]]*Ugovori_OPULJP[[#This Row],[STOPA NACIONALNOG SUFINANCIRANJA %]]</f>
        <v>103139.32679156888</v>
      </c>
      <c r="R25" s="51">
        <f>Ugovori_OPULJP[[#This Row],[Bespovratna sredstva - Nacionalni dio - HRK]]/7.5345</f>
        <v>13688.941109770903</v>
      </c>
      <c r="S25" s="52">
        <v>1272051.6499999999</v>
      </c>
      <c r="T25" s="53">
        <f>Ugovori_OPULJP[[#This Row],[Bespovratna sredstva - Ukupno (EU+Nac) HRK
= Ukupna ugovorena vrijednost bespovratnih sredstava]]/7.5345</f>
        <v>168830.26743645893</v>
      </c>
      <c r="U25" s="50">
        <v>0</v>
      </c>
      <c r="V25" s="51">
        <f>Ugovori_OPULJP[[#This Row],[Javni doprinos korisnika - HRK]]/7.5345</f>
        <v>0</v>
      </c>
      <c r="W25" s="50">
        <v>0</v>
      </c>
      <c r="X25" s="51">
        <f>Ugovori_OPULJP[[#This Row],[Privatni doprinos korisnika - HRK]]/7.5345</f>
        <v>0</v>
      </c>
      <c r="Y25" s="52">
        <v>1272051.6499999999</v>
      </c>
      <c r="Z25" s="53">
        <f>Ugovori_OPULJP[[#This Row],[UKUPNI PRIHVATLJIVI IZDACI
TOTAL ELIGIBLE EXPENDITURE
= Bespovratna sredstva ukupno + doprinos korisnika
= Ukupni prihvatljivi troškovi
= Ukupna ugovorena vrijednost projekta HRK]]/7.5345</f>
        <v>168830.26743645893</v>
      </c>
      <c r="AA25" s="57" t="s">
        <v>38</v>
      </c>
      <c r="AB25" s="57" t="s">
        <v>35</v>
      </c>
      <c r="AC25" s="56" t="s">
        <v>136</v>
      </c>
      <c r="AD25" s="63" t="s">
        <v>69</v>
      </c>
    </row>
    <row r="26" spans="1:30" ht="51" customHeight="1" x14ac:dyDescent="0.2">
      <c r="A26" s="61" t="s">
        <v>137</v>
      </c>
      <c r="B26" s="55" t="s">
        <v>31</v>
      </c>
      <c r="C26" s="56" t="s">
        <v>65</v>
      </c>
      <c r="D26" s="56" t="s">
        <v>75</v>
      </c>
      <c r="E26" s="57" t="s">
        <v>76</v>
      </c>
      <c r="F26" s="62" t="s">
        <v>138</v>
      </c>
      <c r="G26" s="62" t="s">
        <v>139</v>
      </c>
      <c r="H26" s="59">
        <v>44383</v>
      </c>
      <c r="I26" s="59">
        <v>45113</v>
      </c>
      <c r="J26" s="48" t="str">
        <f>IF(Ugovori_OPULJP[[#This Row],[DATUM ZAVRŠETKA OPERACIJE]]&gt;DATE(2024,3,31),"u provedbi","završen")</f>
        <v>završen</v>
      </c>
      <c r="K26" s="58" t="s">
        <v>140</v>
      </c>
      <c r="L26" s="58" t="s">
        <v>37</v>
      </c>
      <c r="M26" s="60">
        <v>0.91891891591700003</v>
      </c>
      <c r="N26" s="60">
        <v>8.1081084082999993E-2</v>
      </c>
      <c r="O26" s="50">
        <f>Ugovori_OPULJP[[#This Row],[Bespovratna sredstva - Ukupno (EU+Nac) HRK
= Ukupna ugovorena vrijednost bespovratnih sredstava]]*Ugovori_OPULJP[[#This Row],[EU STOPA SUFINANCIRANJA %
EU CO-FINANCING RATE %]]</f>
        <v>1062392.3727455989</v>
      </c>
      <c r="P26" s="51">
        <f>Ugovori_OPULJP[[#This Row],[Bespovratna sredstva - EU dio - HRK]]/7.5345</f>
        <v>141003.6993490741</v>
      </c>
      <c r="Q26" s="50">
        <f>Ugovori_OPULJP[[#This Row],[Bespovratna sredstva - Ukupno (EU+Nac) HRK
= Ukupna ugovorena vrijednost bespovratnih sredstava]]*Ugovori_OPULJP[[#This Row],[STOPA NACIONALNOG SUFINANCIRANJA %]]</f>
        <v>93740.507254400931</v>
      </c>
      <c r="R26" s="51">
        <f>Ugovori_OPULJP[[#This Row],[Bespovratna sredstva - Nacionalni dio - HRK]]/7.5345</f>
        <v>12441.503385015718</v>
      </c>
      <c r="S26" s="52">
        <v>1156132.8799999999</v>
      </c>
      <c r="T26" s="53">
        <f>Ugovori_OPULJP[[#This Row],[Bespovratna sredstva - Ukupno (EU+Nac) HRK
= Ukupna ugovorena vrijednost bespovratnih sredstava]]/7.5345</f>
        <v>153445.20273408983</v>
      </c>
      <c r="U26" s="50">
        <v>0</v>
      </c>
      <c r="V26" s="51">
        <f>Ugovori_OPULJP[[#This Row],[Javni doprinos korisnika - HRK]]/7.5345</f>
        <v>0</v>
      </c>
      <c r="W26" s="50">
        <v>0</v>
      </c>
      <c r="X26" s="51">
        <f>Ugovori_OPULJP[[#This Row],[Privatni doprinos korisnika - HRK]]/7.5345</f>
        <v>0</v>
      </c>
      <c r="Y26" s="52">
        <v>1156132.8799999999</v>
      </c>
      <c r="Z26" s="53">
        <f>Ugovori_OPULJP[[#This Row],[UKUPNI PRIHVATLJIVI IZDACI
TOTAL ELIGIBLE EXPENDITURE
= Bespovratna sredstva ukupno + doprinos korisnika
= Ukupni prihvatljivi troškovi
= Ukupna ugovorena vrijednost projekta HRK]]/7.5345</f>
        <v>153445.20273408983</v>
      </c>
      <c r="AA26" s="57" t="s">
        <v>38</v>
      </c>
      <c r="AB26" s="57" t="s">
        <v>35</v>
      </c>
      <c r="AC26" s="56" t="s">
        <v>141</v>
      </c>
      <c r="AD26" s="63" t="s">
        <v>69</v>
      </c>
    </row>
    <row r="27" spans="1:30" ht="51" customHeight="1" x14ac:dyDescent="0.2">
      <c r="A27" s="61" t="s">
        <v>142</v>
      </c>
      <c r="B27" s="55" t="s">
        <v>31</v>
      </c>
      <c r="C27" s="56" t="s">
        <v>65</v>
      </c>
      <c r="D27" s="56" t="s">
        <v>75</v>
      </c>
      <c r="E27" s="57" t="s">
        <v>76</v>
      </c>
      <c r="F27" s="62" t="s">
        <v>143</v>
      </c>
      <c r="G27" s="62" t="s">
        <v>144</v>
      </c>
      <c r="H27" s="59">
        <v>44384</v>
      </c>
      <c r="I27" s="59">
        <v>45114</v>
      </c>
      <c r="J27" s="48" t="str">
        <f>IF(Ugovori_OPULJP[[#This Row],[DATUM ZAVRŠETKA OPERACIJE]]&gt;DATE(2024,3,31),"u provedbi","završen")</f>
        <v>završen</v>
      </c>
      <c r="K27" s="58" t="s">
        <v>37</v>
      </c>
      <c r="L27" s="58" t="s">
        <v>37</v>
      </c>
      <c r="M27" s="60">
        <v>0.91891891591700003</v>
      </c>
      <c r="N27" s="60">
        <v>8.1081084082999993E-2</v>
      </c>
      <c r="O27" s="50">
        <f>Ugovori_OPULJP[[#This Row],[Bespovratna sredstva - Ukupno (EU+Nac) HRK
= Ukupna ugovorena vrijednost bespovratnih sredstava]]*Ugovori_OPULJP[[#This Row],[EU STOPA SUFINANCIRANJA %
EU CO-FINANCING RATE %]]</f>
        <v>1823335.5178273222</v>
      </c>
      <c r="P27" s="51">
        <f>Ugovori_OPULJP[[#This Row],[Bespovratna sredstva - EU dio - HRK]]/7.5345</f>
        <v>241998.21060817866</v>
      </c>
      <c r="Q27" s="50">
        <f>Ugovori_OPULJP[[#This Row],[Bespovratna sredstva - Ukupno (EU+Nac) HRK
= Ukupna ugovorena vrijednost bespovratnih sredstava]]*Ugovori_OPULJP[[#This Row],[STOPA NACIONALNOG SUFINANCIRANJA %]]</f>
        <v>160882.55217267797</v>
      </c>
      <c r="R27" s="51">
        <f>Ugovori_OPULJP[[#This Row],[Bespovratna sredstva - Nacionalni dio - HRK]]/7.5345</f>
        <v>21352.784149270417</v>
      </c>
      <c r="S27" s="52">
        <v>1984218.07</v>
      </c>
      <c r="T27" s="53">
        <f>Ugovori_OPULJP[[#This Row],[Bespovratna sredstva - Ukupno (EU+Nac) HRK
= Ukupna ugovorena vrijednost bespovratnih sredstava]]/7.5345</f>
        <v>263350.99475744908</v>
      </c>
      <c r="U27" s="50">
        <v>0</v>
      </c>
      <c r="V27" s="51">
        <f>Ugovori_OPULJP[[#This Row],[Javni doprinos korisnika - HRK]]/7.5345</f>
        <v>0</v>
      </c>
      <c r="W27" s="50">
        <v>0</v>
      </c>
      <c r="X27" s="51">
        <f>Ugovori_OPULJP[[#This Row],[Privatni doprinos korisnika - HRK]]/7.5345</f>
        <v>0</v>
      </c>
      <c r="Y27" s="52">
        <v>1984218.07</v>
      </c>
      <c r="Z27" s="53">
        <f>Ugovori_OPULJP[[#This Row],[UKUPNI PRIHVATLJIVI IZDACI
TOTAL ELIGIBLE EXPENDITURE
= Bespovratna sredstva ukupno + doprinos korisnika
= Ukupni prihvatljivi troškovi
= Ukupna ugovorena vrijednost projekta HRK]]/7.5345</f>
        <v>263350.99475744908</v>
      </c>
      <c r="AA27" s="57" t="s">
        <v>38</v>
      </c>
      <c r="AB27" s="57" t="s">
        <v>35</v>
      </c>
      <c r="AC27" s="56" t="s">
        <v>145</v>
      </c>
      <c r="AD27" s="63" t="s">
        <v>69</v>
      </c>
    </row>
    <row r="28" spans="1:30" ht="63.75" customHeight="1" x14ac:dyDescent="0.2">
      <c r="A28" s="61" t="s">
        <v>146</v>
      </c>
      <c r="B28" s="55" t="s">
        <v>31</v>
      </c>
      <c r="C28" s="56" t="s">
        <v>65</v>
      </c>
      <c r="D28" s="56" t="s">
        <v>75</v>
      </c>
      <c r="E28" s="57" t="s">
        <v>76</v>
      </c>
      <c r="F28" s="62" t="s">
        <v>147</v>
      </c>
      <c r="G28" s="62" t="s">
        <v>148</v>
      </c>
      <c r="H28" s="59">
        <v>44383</v>
      </c>
      <c r="I28" s="59">
        <v>45113</v>
      </c>
      <c r="J28" s="48" t="str">
        <f>IF(Ugovori_OPULJP[[#This Row],[DATUM ZAVRŠETKA OPERACIJE]]&gt;DATE(2024,3,31),"u provedbi","završen")</f>
        <v>završen</v>
      </c>
      <c r="K28" s="58" t="s">
        <v>149</v>
      </c>
      <c r="L28" s="58" t="s">
        <v>130</v>
      </c>
      <c r="M28" s="60">
        <v>0.91891891591700003</v>
      </c>
      <c r="N28" s="60">
        <v>8.1081084082999993E-2</v>
      </c>
      <c r="O28" s="50">
        <f>Ugovori_OPULJP[[#This Row],[Bespovratna sredstva - Ukupno (EU+Nac) HRK
= Ukupna ugovorena vrijednost bespovratnih sredstava]]*Ugovori_OPULJP[[#This Row],[EU STOPA SUFINANCIRANJA %
EU CO-FINANCING RATE %]]</f>
        <v>1714705.0311551685</v>
      </c>
      <c r="P28" s="51">
        <f>Ugovori_OPULJP[[#This Row],[Bespovratna sredstva - EU dio - HRK]]/7.5345</f>
        <v>227580.46733760281</v>
      </c>
      <c r="Q28" s="50">
        <f>Ugovori_OPULJP[[#This Row],[Bespovratna sredstva - Ukupno (EU+Nac) HRK
= Ukupna ugovorena vrijednost bespovratnih sredstava]]*Ugovori_OPULJP[[#This Row],[STOPA NACIONALNOG SUFINANCIRANJA %]]</f>
        <v>151297.50884483155</v>
      </c>
      <c r="R28" s="51">
        <f>Ugovori_OPULJP[[#This Row],[Bespovratna sredstva - Nacionalni dio - HRK]]/7.5345</f>
        <v>20080.630280022768</v>
      </c>
      <c r="S28" s="52">
        <v>1866002.54</v>
      </c>
      <c r="T28" s="53">
        <f>Ugovori_OPULJP[[#This Row],[Bespovratna sredstva - Ukupno (EU+Nac) HRK
= Ukupna ugovorena vrijednost bespovratnih sredstava]]/7.5345</f>
        <v>247661.09761762558</v>
      </c>
      <c r="U28" s="50">
        <v>0</v>
      </c>
      <c r="V28" s="51">
        <f>Ugovori_OPULJP[[#This Row],[Javni doprinos korisnika - HRK]]/7.5345</f>
        <v>0</v>
      </c>
      <c r="W28" s="50">
        <v>0</v>
      </c>
      <c r="X28" s="51">
        <f>Ugovori_OPULJP[[#This Row],[Privatni doprinos korisnika - HRK]]/7.5345</f>
        <v>0</v>
      </c>
      <c r="Y28" s="52">
        <v>1866002.54</v>
      </c>
      <c r="Z28" s="53">
        <f>Ugovori_OPULJP[[#This Row],[UKUPNI PRIHVATLJIVI IZDACI
TOTAL ELIGIBLE EXPENDITURE
= Bespovratna sredstva ukupno + doprinos korisnika
= Ukupni prihvatljivi troškovi
= Ukupna ugovorena vrijednost projekta HRK]]/7.5345</f>
        <v>247661.09761762558</v>
      </c>
      <c r="AA28" s="57" t="s">
        <v>38</v>
      </c>
      <c r="AB28" s="57" t="s">
        <v>35</v>
      </c>
      <c r="AC28" s="56" t="s">
        <v>150</v>
      </c>
      <c r="AD28" s="63" t="s">
        <v>69</v>
      </c>
    </row>
    <row r="29" spans="1:30" ht="51" customHeight="1" x14ac:dyDescent="0.2">
      <c r="A29" s="61" t="s">
        <v>151</v>
      </c>
      <c r="B29" s="55" t="s">
        <v>31</v>
      </c>
      <c r="C29" s="56" t="s">
        <v>65</v>
      </c>
      <c r="D29" s="56" t="s">
        <v>75</v>
      </c>
      <c r="E29" s="57" t="s">
        <v>76</v>
      </c>
      <c r="F29" s="62" t="s">
        <v>152</v>
      </c>
      <c r="G29" s="62" t="s">
        <v>153</v>
      </c>
      <c r="H29" s="59">
        <v>44383</v>
      </c>
      <c r="I29" s="59">
        <v>45113</v>
      </c>
      <c r="J29" s="48" t="str">
        <f>IF(Ugovori_OPULJP[[#This Row],[DATUM ZAVRŠETKA OPERACIJE]]&gt;DATE(2024,3,31),"u provedbi","završen")</f>
        <v>završen</v>
      </c>
      <c r="K29" s="58" t="s">
        <v>154</v>
      </c>
      <c r="L29" s="46" t="s">
        <v>155</v>
      </c>
      <c r="M29" s="60">
        <v>0.91891891591700003</v>
      </c>
      <c r="N29" s="60">
        <v>8.1081084082999993E-2</v>
      </c>
      <c r="O29" s="50">
        <f>Ugovori_OPULJP[[#This Row],[Bespovratna sredstva - Ukupno (EU+Nac) HRK
= Ukupna ugovorena vrijednost bespovratnih sredstava]]*Ugovori_OPULJP[[#This Row],[EU STOPA SUFINANCIRANJA %
EU CO-FINANCING RATE %]]</f>
        <v>1250693.2488872157</v>
      </c>
      <c r="P29" s="51">
        <f>Ugovori_OPULJP[[#This Row],[Bespovratna sredstva - EU dio - HRK]]/7.5345</f>
        <v>165995.52045752414</v>
      </c>
      <c r="Q29" s="50">
        <f>Ugovori_OPULJP[[#This Row],[Bespovratna sredstva - Ukupno (EU+Nac) HRK
= Ukupna ugovorena vrijednost bespovratnih sredstava]]*Ugovori_OPULJP[[#This Row],[STOPA NACIONALNOG SUFINANCIRANJA %]]</f>
        <v>110355.29111278438</v>
      </c>
      <c r="R29" s="51">
        <f>Ugovori_OPULJP[[#This Row],[Bespovratna sredstva - Nacionalni dio - HRK]]/7.5345</f>
        <v>14646.664159902366</v>
      </c>
      <c r="S29" s="52">
        <v>1361048.54</v>
      </c>
      <c r="T29" s="53">
        <f>Ugovori_OPULJP[[#This Row],[Bespovratna sredstva - Ukupno (EU+Nac) HRK
= Ukupna ugovorena vrijednost bespovratnih sredstava]]/7.5345</f>
        <v>180642.18461742651</v>
      </c>
      <c r="U29" s="50">
        <v>0</v>
      </c>
      <c r="V29" s="51">
        <f>Ugovori_OPULJP[[#This Row],[Javni doprinos korisnika - HRK]]/7.5345</f>
        <v>0</v>
      </c>
      <c r="W29" s="50">
        <v>0</v>
      </c>
      <c r="X29" s="51">
        <f>Ugovori_OPULJP[[#This Row],[Privatni doprinos korisnika - HRK]]/7.5345</f>
        <v>0</v>
      </c>
      <c r="Y29" s="52">
        <v>1361048.54</v>
      </c>
      <c r="Z29" s="53">
        <f>Ugovori_OPULJP[[#This Row],[UKUPNI PRIHVATLJIVI IZDACI
TOTAL ELIGIBLE EXPENDITURE
= Bespovratna sredstva ukupno + doprinos korisnika
= Ukupni prihvatljivi troškovi
= Ukupna ugovorena vrijednost projekta HRK]]/7.5345</f>
        <v>180642.18461742651</v>
      </c>
      <c r="AA29" s="57" t="s">
        <v>38</v>
      </c>
      <c r="AB29" s="57" t="s">
        <v>35</v>
      </c>
      <c r="AC29" s="56" t="s">
        <v>156</v>
      </c>
      <c r="AD29" s="63" t="s">
        <v>69</v>
      </c>
    </row>
    <row r="30" spans="1:30" ht="51" customHeight="1" x14ac:dyDescent="0.2">
      <c r="A30" s="61" t="s">
        <v>157</v>
      </c>
      <c r="B30" s="55" t="s">
        <v>31</v>
      </c>
      <c r="C30" s="56" t="s">
        <v>65</v>
      </c>
      <c r="D30" s="56" t="s">
        <v>75</v>
      </c>
      <c r="E30" s="57" t="s">
        <v>76</v>
      </c>
      <c r="F30" s="62" t="s">
        <v>158</v>
      </c>
      <c r="G30" s="62" t="s">
        <v>159</v>
      </c>
      <c r="H30" s="59">
        <v>44383</v>
      </c>
      <c r="I30" s="59">
        <v>45113</v>
      </c>
      <c r="J30" s="48" t="str">
        <f>IF(Ugovori_OPULJP[[#This Row],[DATUM ZAVRŠETKA OPERACIJE]]&gt;DATE(2024,3,31),"u provedbi","završen")</f>
        <v>završen</v>
      </c>
      <c r="K30" s="58" t="s">
        <v>160</v>
      </c>
      <c r="L30" s="58" t="s">
        <v>37</v>
      </c>
      <c r="M30" s="60">
        <v>0.91891891591700003</v>
      </c>
      <c r="N30" s="60">
        <v>8.1081084082999993E-2</v>
      </c>
      <c r="O30" s="50">
        <f>Ugovori_OPULJP[[#This Row],[Bespovratna sredstva - Ukupno (EU+Nac) HRK
= Ukupna ugovorena vrijednost bespovratnih sredstava]]*Ugovori_OPULJP[[#This Row],[EU STOPA SUFINANCIRANJA %
EU CO-FINANCING RATE %]]</f>
        <v>1543783.7787405602</v>
      </c>
      <c r="P30" s="51">
        <f>Ugovori_OPULJP[[#This Row],[Bespovratna sredstva - EU dio - HRK]]/7.5345</f>
        <v>204895.3186993908</v>
      </c>
      <c r="Q30" s="50">
        <f>Ugovori_OPULJP[[#This Row],[Bespovratna sredstva - Ukupno (EU+Nac) HRK
= Ukupna ugovorena vrijednost bespovratnih sredstava]]*Ugovori_OPULJP[[#This Row],[STOPA NACIONALNOG SUFINANCIRANJA %]]</f>
        <v>136216.22125943998</v>
      </c>
      <c r="R30" s="51">
        <f>Ugovori_OPULJP[[#This Row],[Bespovratna sredstva - Nacionalni dio - HRK]]/7.5345</f>
        <v>18078.999437180963</v>
      </c>
      <c r="S30" s="52">
        <v>1680000</v>
      </c>
      <c r="T30" s="53">
        <f>Ugovori_OPULJP[[#This Row],[Bespovratna sredstva - Ukupno (EU+Nac) HRK
= Ukupna ugovorena vrijednost bespovratnih sredstava]]/7.5345</f>
        <v>222974.31813657176</v>
      </c>
      <c r="U30" s="50">
        <v>0</v>
      </c>
      <c r="V30" s="51">
        <f>Ugovori_OPULJP[[#This Row],[Javni doprinos korisnika - HRK]]/7.5345</f>
        <v>0</v>
      </c>
      <c r="W30" s="50">
        <v>0</v>
      </c>
      <c r="X30" s="51">
        <f>Ugovori_OPULJP[[#This Row],[Privatni doprinos korisnika - HRK]]/7.5345</f>
        <v>0</v>
      </c>
      <c r="Y30" s="52">
        <v>1680000</v>
      </c>
      <c r="Z30" s="53">
        <f>Ugovori_OPULJP[[#This Row],[UKUPNI PRIHVATLJIVI IZDACI
TOTAL ELIGIBLE EXPENDITURE
= Bespovratna sredstva ukupno + doprinos korisnika
= Ukupni prihvatljivi troškovi
= Ukupna ugovorena vrijednost projekta HRK]]/7.5345</f>
        <v>222974.31813657176</v>
      </c>
      <c r="AA30" s="57" t="s">
        <v>38</v>
      </c>
      <c r="AB30" s="57" t="s">
        <v>35</v>
      </c>
      <c r="AC30" s="56" t="s">
        <v>161</v>
      </c>
      <c r="AD30" s="63" t="s">
        <v>69</v>
      </c>
    </row>
    <row r="31" spans="1:30" ht="51" customHeight="1" x14ac:dyDescent="0.2">
      <c r="A31" s="61" t="s">
        <v>162</v>
      </c>
      <c r="B31" s="55" t="s">
        <v>31</v>
      </c>
      <c r="C31" s="56" t="s">
        <v>65</v>
      </c>
      <c r="D31" s="56" t="s">
        <v>75</v>
      </c>
      <c r="E31" s="57" t="s">
        <v>76</v>
      </c>
      <c r="F31" s="62" t="s">
        <v>163</v>
      </c>
      <c r="G31" s="62" t="s">
        <v>164</v>
      </c>
      <c r="H31" s="59">
        <v>44386</v>
      </c>
      <c r="I31" s="59">
        <v>45116</v>
      </c>
      <c r="J31" s="48" t="str">
        <f>IF(Ugovori_OPULJP[[#This Row],[DATUM ZAVRŠETKA OPERACIJE]]&gt;DATE(2024,3,31),"u provedbi","završen")</f>
        <v>završen</v>
      </c>
      <c r="K31" s="58" t="s">
        <v>37</v>
      </c>
      <c r="L31" s="58" t="s">
        <v>37</v>
      </c>
      <c r="M31" s="60">
        <v>0.91891891591700003</v>
      </c>
      <c r="N31" s="60">
        <v>8.1081084082999993E-2</v>
      </c>
      <c r="O31" s="50">
        <f>Ugovori_OPULJP[[#This Row],[Bespovratna sredstva - Ukupno (EU+Nac) HRK
= Ukupna ugovorena vrijednost bespovratnih sredstava]]*Ugovori_OPULJP[[#This Row],[EU STOPA SUFINANCIRANJA %
EU CO-FINANCING RATE %]]</f>
        <v>1355833.249624826</v>
      </c>
      <c r="P31" s="51">
        <f>Ugovori_OPULJP[[#This Row],[Bespovratna sredstva - EU dio - HRK]]/7.5345</f>
        <v>179949.99663213565</v>
      </c>
      <c r="Q31" s="50">
        <f>Ugovori_OPULJP[[#This Row],[Bespovratna sredstva - Ukupno (EU+Nac) HRK
= Ukupna ugovorena vrijednost bespovratnih sredstava]]*Ugovori_OPULJP[[#This Row],[STOPA NACIONALNOG SUFINANCIRANJA %]]</f>
        <v>119632.35037517405</v>
      </c>
      <c r="R31" s="51">
        <f>Ugovori_OPULJP[[#This Row],[Bespovratna sredstva - Nacionalni dio - HRK]]/7.5345</f>
        <v>15877.941519035641</v>
      </c>
      <c r="S31" s="52">
        <v>1475465.6</v>
      </c>
      <c r="T31" s="53">
        <f>Ugovori_OPULJP[[#This Row],[Bespovratna sredstva - Ukupno (EU+Nac) HRK
= Ukupna ugovorena vrijednost bespovratnih sredstava]]/7.5345</f>
        <v>195827.93815117129</v>
      </c>
      <c r="U31" s="50">
        <v>0</v>
      </c>
      <c r="V31" s="51">
        <f>Ugovori_OPULJP[[#This Row],[Javni doprinos korisnika - HRK]]/7.5345</f>
        <v>0</v>
      </c>
      <c r="W31" s="50">
        <v>0</v>
      </c>
      <c r="X31" s="51">
        <f>Ugovori_OPULJP[[#This Row],[Privatni doprinos korisnika - HRK]]/7.5345</f>
        <v>0</v>
      </c>
      <c r="Y31" s="52">
        <v>1475465.6</v>
      </c>
      <c r="Z31" s="53">
        <f>Ugovori_OPULJP[[#This Row],[UKUPNI PRIHVATLJIVI IZDACI
TOTAL ELIGIBLE EXPENDITURE
= Bespovratna sredstva ukupno + doprinos korisnika
= Ukupni prihvatljivi troškovi
= Ukupna ugovorena vrijednost projekta HRK]]/7.5345</f>
        <v>195827.93815117129</v>
      </c>
      <c r="AA31" s="57" t="s">
        <v>38</v>
      </c>
      <c r="AB31" s="57" t="s">
        <v>35</v>
      </c>
      <c r="AC31" s="56" t="s">
        <v>165</v>
      </c>
      <c r="AD31" s="63" t="s">
        <v>69</v>
      </c>
    </row>
    <row r="32" spans="1:30" ht="51" customHeight="1" x14ac:dyDescent="0.2">
      <c r="A32" s="61" t="s">
        <v>166</v>
      </c>
      <c r="B32" s="55" t="s">
        <v>31</v>
      </c>
      <c r="C32" s="56" t="s">
        <v>65</v>
      </c>
      <c r="D32" s="56" t="s">
        <v>75</v>
      </c>
      <c r="E32" s="57" t="s">
        <v>76</v>
      </c>
      <c r="F32" s="62" t="s">
        <v>167</v>
      </c>
      <c r="G32" s="45" t="s">
        <v>168</v>
      </c>
      <c r="H32" s="59">
        <v>44383</v>
      </c>
      <c r="I32" s="59">
        <v>45113</v>
      </c>
      <c r="J32" s="48" t="str">
        <f>IF(Ugovori_OPULJP[[#This Row],[DATUM ZAVRŠETKA OPERACIJE]]&gt;DATE(2024,3,31),"u provedbi","završen")</f>
        <v>završen</v>
      </c>
      <c r="K32" s="58" t="s">
        <v>37</v>
      </c>
      <c r="L32" s="58" t="s">
        <v>37</v>
      </c>
      <c r="M32" s="60">
        <v>0.91891891591700003</v>
      </c>
      <c r="N32" s="60">
        <v>8.1081084082999993E-2</v>
      </c>
      <c r="O32" s="50">
        <f>Ugovori_OPULJP[[#This Row],[Bespovratna sredstva - Ukupno (EU+Nac) HRK
= Ukupna ugovorena vrijednost bespovratnih sredstava]]*Ugovori_OPULJP[[#This Row],[EU STOPA SUFINANCIRANJA %
EU CO-FINANCING RATE %]]</f>
        <v>1089422.4829275676</v>
      </c>
      <c r="P32" s="51">
        <f>Ugovori_OPULJP[[#This Row],[Bespovratna sredstva - EU dio - HRK]]/7.5345</f>
        <v>144591.21148418175</v>
      </c>
      <c r="Q32" s="50">
        <f>Ugovori_OPULJP[[#This Row],[Bespovratna sredstva - Ukupno (EU+Nac) HRK
= Ukupna ugovorena vrijednost bespovratnih sredstava]]*Ugovori_OPULJP[[#This Row],[STOPA NACIONALNOG SUFINANCIRANJA %]]</f>
        <v>96125.517072432471</v>
      </c>
      <c r="R32" s="51">
        <f>Ugovori_OPULJP[[#This Row],[Bespovratna sredstva - Nacionalni dio - HRK]]/7.5345</f>
        <v>12758.04858616132</v>
      </c>
      <c r="S32" s="52">
        <v>1185548</v>
      </c>
      <c r="T32" s="53">
        <f>Ugovori_OPULJP[[#This Row],[Bespovratna sredstva - Ukupno (EU+Nac) HRK
= Ukupna ugovorena vrijednost bespovratnih sredstava]]/7.5345</f>
        <v>157349.26007034307</v>
      </c>
      <c r="U32" s="50">
        <v>0</v>
      </c>
      <c r="V32" s="51">
        <f>Ugovori_OPULJP[[#This Row],[Javni doprinos korisnika - HRK]]/7.5345</f>
        <v>0</v>
      </c>
      <c r="W32" s="50">
        <v>0</v>
      </c>
      <c r="X32" s="51">
        <f>Ugovori_OPULJP[[#This Row],[Privatni doprinos korisnika - HRK]]/7.5345</f>
        <v>0</v>
      </c>
      <c r="Y32" s="52">
        <v>1185548</v>
      </c>
      <c r="Z32" s="53">
        <f>Ugovori_OPULJP[[#This Row],[UKUPNI PRIHVATLJIVI IZDACI
TOTAL ELIGIBLE EXPENDITURE
= Bespovratna sredstva ukupno + doprinos korisnika
= Ukupni prihvatljivi troškovi
= Ukupna ugovorena vrijednost projekta HRK]]/7.5345</f>
        <v>157349.26007034307</v>
      </c>
      <c r="AA32" s="57" t="s">
        <v>38</v>
      </c>
      <c r="AB32" s="57" t="s">
        <v>35</v>
      </c>
      <c r="AC32" s="56" t="s">
        <v>169</v>
      </c>
      <c r="AD32" s="63" t="s">
        <v>69</v>
      </c>
    </row>
    <row r="33" spans="1:30" ht="51" customHeight="1" x14ac:dyDescent="0.2">
      <c r="A33" s="61" t="s">
        <v>170</v>
      </c>
      <c r="B33" s="55" t="s">
        <v>31</v>
      </c>
      <c r="C33" s="56" t="s">
        <v>65</v>
      </c>
      <c r="D33" s="56" t="s">
        <v>75</v>
      </c>
      <c r="E33" s="57" t="s">
        <v>76</v>
      </c>
      <c r="F33" s="62" t="s">
        <v>171</v>
      </c>
      <c r="G33" s="45" t="s">
        <v>172</v>
      </c>
      <c r="H33" s="59">
        <v>44383</v>
      </c>
      <c r="I33" s="59">
        <v>45113</v>
      </c>
      <c r="J33" s="48" t="str">
        <f>IF(Ugovori_OPULJP[[#This Row],[DATUM ZAVRŠETKA OPERACIJE]]&gt;DATE(2024,3,31),"u provedbi","završen")</f>
        <v>završen</v>
      </c>
      <c r="K33" s="58" t="s">
        <v>173</v>
      </c>
      <c r="L33" s="58" t="s">
        <v>173</v>
      </c>
      <c r="M33" s="60">
        <v>0.91891891591700003</v>
      </c>
      <c r="N33" s="60">
        <v>8.1081084082999993E-2</v>
      </c>
      <c r="O33" s="50">
        <f>Ugovori_OPULJP[[#This Row],[Bespovratna sredstva - Ukupno (EU+Nac) HRK
= Ukupna ugovorena vrijednost bespovratnih sredstava]]*Ugovori_OPULJP[[#This Row],[EU STOPA SUFINANCIRANJA %
EU CO-FINANCING RATE %]]</f>
        <v>1819512.5118938652</v>
      </c>
      <c r="P33" s="51">
        <f>Ugovori_OPULJP[[#This Row],[Bespovratna sredstva - EU dio - HRK]]/7.5345</f>
        <v>241490.81052410445</v>
      </c>
      <c r="Q33" s="50">
        <f>Ugovori_OPULJP[[#This Row],[Bespovratna sredstva - Ukupno (EU+Nac) HRK
= Ukupna ugovorena vrijednost bespovratnih sredstava]]*Ugovori_OPULJP[[#This Row],[STOPA NACIONALNOG SUFINANCIRANJA %]]</f>
        <v>160545.22810613495</v>
      </c>
      <c r="R33" s="51">
        <f>Ugovori_OPULJP[[#This Row],[Bespovratna sredstva - Nacionalni dio - HRK]]/7.5345</f>
        <v>21308.013551812986</v>
      </c>
      <c r="S33" s="52">
        <v>1980057.74</v>
      </c>
      <c r="T33" s="53">
        <f>Ugovori_OPULJP[[#This Row],[Bespovratna sredstva - Ukupno (EU+Nac) HRK
= Ukupna ugovorena vrijednost bespovratnih sredstava]]/7.5345</f>
        <v>262798.82407591742</v>
      </c>
      <c r="U33" s="50">
        <v>0</v>
      </c>
      <c r="V33" s="51">
        <f>Ugovori_OPULJP[[#This Row],[Javni doprinos korisnika - HRK]]/7.5345</f>
        <v>0</v>
      </c>
      <c r="W33" s="50">
        <v>0</v>
      </c>
      <c r="X33" s="51">
        <f>Ugovori_OPULJP[[#This Row],[Privatni doprinos korisnika - HRK]]/7.5345</f>
        <v>0</v>
      </c>
      <c r="Y33" s="52">
        <v>1980057.74</v>
      </c>
      <c r="Z33" s="53">
        <f>Ugovori_OPULJP[[#This Row],[UKUPNI PRIHVATLJIVI IZDACI
TOTAL ELIGIBLE EXPENDITURE
= Bespovratna sredstva ukupno + doprinos korisnika
= Ukupni prihvatljivi troškovi
= Ukupna ugovorena vrijednost projekta HRK]]/7.5345</f>
        <v>262798.82407591742</v>
      </c>
      <c r="AA33" s="57" t="s">
        <v>38</v>
      </c>
      <c r="AB33" s="57" t="s">
        <v>35</v>
      </c>
      <c r="AC33" s="56" t="s">
        <v>174</v>
      </c>
      <c r="AD33" s="63" t="s">
        <v>69</v>
      </c>
    </row>
    <row r="34" spans="1:30" ht="51" customHeight="1" x14ac:dyDescent="0.2">
      <c r="A34" s="61" t="s">
        <v>175</v>
      </c>
      <c r="B34" s="55" t="s">
        <v>31</v>
      </c>
      <c r="C34" s="56" t="s">
        <v>65</v>
      </c>
      <c r="D34" s="56" t="s">
        <v>75</v>
      </c>
      <c r="E34" s="57" t="s">
        <v>76</v>
      </c>
      <c r="F34" s="62" t="s">
        <v>176</v>
      </c>
      <c r="G34" s="62" t="s">
        <v>177</v>
      </c>
      <c r="H34" s="59">
        <v>44383</v>
      </c>
      <c r="I34" s="59">
        <v>45113</v>
      </c>
      <c r="J34" s="48" t="str">
        <f>IF(Ugovori_OPULJP[[#This Row],[DATUM ZAVRŠETKA OPERACIJE]]&gt;DATE(2024,3,31),"u provedbi","završen")</f>
        <v>završen</v>
      </c>
      <c r="K34" s="58" t="s">
        <v>37</v>
      </c>
      <c r="L34" s="58" t="s">
        <v>37</v>
      </c>
      <c r="M34" s="60">
        <v>0.91891891591700003</v>
      </c>
      <c r="N34" s="60">
        <v>8.1081084082999993E-2</v>
      </c>
      <c r="O34" s="50">
        <f>Ugovori_OPULJP[[#This Row],[Bespovratna sredstva - Ukupno (EU+Nac) HRK
= Ukupna ugovorena vrijednost bespovratnih sredstava]]*Ugovori_OPULJP[[#This Row],[EU STOPA SUFINANCIRANJA %
EU CO-FINANCING RATE %]]</f>
        <v>1810657.4692200902</v>
      </c>
      <c r="P34" s="51">
        <f>Ugovori_OPULJP[[#This Row],[Bespovratna sredstva - EU dio - HRK]]/7.5345</f>
        <v>240315.5443918097</v>
      </c>
      <c r="Q34" s="50">
        <f>Ugovori_OPULJP[[#This Row],[Bespovratna sredstva - Ukupno (EU+Nac) HRK
= Ukupna ugovorena vrijednost bespovratnih sredstava]]*Ugovori_OPULJP[[#This Row],[STOPA NACIONALNOG SUFINANCIRANJA %]]</f>
        <v>159763.90077991004</v>
      </c>
      <c r="R34" s="51">
        <f>Ugovori_OPULJP[[#This Row],[Bespovratna sredstva - Nacionalni dio - HRK]]/7.5345</f>
        <v>21204.313594785326</v>
      </c>
      <c r="S34" s="52">
        <v>1970421.37</v>
      </c>
      <c r="T34" s="53">
        <f>Ugovori_OPULJP[[#This Row],[Bespovratna sredstva - Ukupno (EU+Nac) HRK
= Ukupna ugovorena vrijednost bespovratnih sredstava]]/7.5345</f>
        <v>261519.85798659499</v>
      </c>
      <c r="U34" s="50">
        <v>0</v>
      </c>
      <c r="V34" s="51">
        <f>Ugovori_OPULJP[[#This Row],[Javni doprinos korisnika - HRK]]/7.5345</f>
        <v>0</v>
      </c>
      <c r="W34" s="50">
        <v>0</v>
      </c>
      <c r="X34" s="51">
        <f>Ugovori_OPULJP[[#This Row],[Privatni doprinos korisnika - HRK]]/7.5345</f>
        <v>0</v>
      </c>
      <c r="Y34" s="52">
        <v>1970421.37</v>
      </c>
      <c r="Z34" s="53">
        <f>Ugovori_OPULJP[[#This Row],[UKUPNI PRIHVATLJIVI IZDACI
TOTAL ELIGIBLE EXPENDITURE
= Bespovratna sredstva ukupno + doprinos korisnika
= Ukupni prihvatljivi troškovi
= Ukupna ugovorena vrijednost projekta HRK]]/7.5345</f>
        <v>261519.85798659499</v>
      </c>
      <c r="AA34" s="57" t="s">
        <v>38</v>
      </c>
      <c r="AB34" s="57" t="s">
        <v>35</v>
      </c>
      <c r="AC34" s="56" t="s">
        <v>178</v>
      </c>
      <c r="AD34" s="63" t="s">
        <v>69</v>
      </c>
    </row>
    <row r="35" spans="1:30" ht="51" customHeight="1" x14ac:dyDescent="0.2">
      <c r="A35" s="61" t="s">
        <v>179</v>
      </c>
      <c r="B35" s="55" t="s">
        <v>31</v>
      </c>
      <c r="C35" s="56" t="s">
        <v>65</v>
      </c>
      <c r="D35" s="56" t="s">
        <v>75</v>
      </c>
      <c r="E35" s="57" t="s">
        <v>76</v>
      </c>
      <c r="F35" s="62" t="s">
        <v>180</v>
      </c>
      <c r="G35" s="62" t="s">
        <v>181</v>
      </c>
      <c r="H35" s="59">
        <v>44383</v>
      </c>
      <c r="I35" s="59">
        <v>45113</v>
      </c>
      <c r="J35" s="48" t="str">
        <f>IF(Ugovori_OPULJP[[#This Row],[DATUM ZAVRŠETKA OPERACIJE]]&gt;DATE(2024,3,31),"u provedbi","završen")</f>
        <v>završen</v>
      </c>
      <c r="K35" s="58" t="s">
        <v>154</v>
      </c>
      <c r="L35" s="58" t="s">
        <v>37</v>
      </c>
      <c r="M35" s="60">
        <v>0.91891891591700003</v>
      </c>
      <c r="N35" s="60">
        <v>8.1081084082999993E-2</v>
      </c>
      <c r="O35" s="50">
        <f>Ugovori_OPULJP[[#This Row],[Bespovratna sredstva - Ukupno (EU+Nac) HRK
= Ukupna ugovorena vrijednost bespovratnih sredstava]]*Ugovori_OPULJP[[#This Row],[EU STOPA SUFINANCIRANJA %
EU CO-FINANCING RATE %]]</f>
        <v>1761457.291542979</v>
      </c>
      <c r="P35" s="51">
        <f>Ugovori_OPULJP[[#This Row],[Bespovratna sredstva - EU dio - HRK]]/7.5345</f>
        <v>233785.55863600489</v>
      </c>
      <c r="Q35" s="50">
        <f>Ugovori_OPULJP[[#This Row],[Bespovratna sredstva - Ukupno (EU+Nac) HRK
= Ukupna ugovorena vrijednost bespovratnih sredstava]]*Ugovori_OPULJP[[#This Row],[STOPA NACIONALNOG SUFINANCIRANJA %]]</f>
        <v>155422.70845702101</v>
      </c>
      <c r="R35" s="51">
        <f>Ugovori_OPULJP[[#This Row],[Bespovratna sredstva - Nacionalni dio - HRK]]/7.5345</f>
        <v>20628.138357823478</v>
      </c>
      <c r="S35" s="52">
        <v>1916880</v>
      </c>
      <c r="T35" s="53">
        <f>Ugovori_OPULJP[[#This Row],[Bespovratna sredstva - Ukupno (EU+Nac) HRK
= Ukupna ugovorena vrijednost bespovratnih sredstava]]/7.5345</f>
        <v>254413.69699382837</v>
      </c>
      <c r="U35" s="50">
        <v>0</v>
      </c>
      <c r="V35" s="51">
        <f>Ugovori_OPULJP[[#This Row],[Javni doprinos korisnika - HRK]]/7.5345</f>
        <v>0</v>
      </c>
      <c r="W35" s="50">
        <v>0</v>
      </c>
      <c r="X35" s="51">
        <f>Ugovori_OPULJP[[#This Row],[Privatni doprinos korisnika - HRK]]/7.5345</f>
        <v>0</v>
      </c>
      <c r="Y35" s="52">
        <v>1916880</v>
      </c>
      <c r="Z35" s="53">
        <f>Ugovori_OPULJP[[#This Row],[UKUPNI PRIHVATLJIVI IZDACI
TOTAL ELIGIBLE EXPENDITURE
= Bespovratna sredstva ukupno + doprinos korisnika
= Ukupni prihvatljivi troškovi
= Ukupna ugovorena vrijednost projekta HRK]]/7.5345</f>
        <v>254413.69699382837</v>
      </c>
      <c r="AA35" s="57" t="s">
        <v>38</v>
      </c>
      <c r="AB35" s="57" t="s">
        <v>35</v>
      </c>
      <c r="AC35" s="56" t="s">
        <v>182</v>
      </c>
      <c r="AD35" s="63" t="s">
        <v>69</v>
      </c>
    </row>
    <row r="36" spans="1:30" ht="51" customHeight="1" x14ac:dyDescent="0.2">
      <c r="A36" s="61" t="s">
        <v>183</v>
      </c>
      <c r="B36" s="55" t="s">
        <v>31</v>
      </c>
      <c r="C36" s="56" t="s">
        <v>65</v>
      </c>
      <c r="D36" s="56" t="s">
        <v>75</v>
      </c>
      <c r="E36" s="57" t="s">
        <v>76</v>
      </c>
      <c r="F36" s="62" t="s">
        <v>184</v>
      </c>
      <c r="G36" s="62" t="s">
        <v>185</v>
      </c>
      <c r="H36" s="59">
        <v>44383</v>
      </c>
      <c r="I36" s="59">
        <v>45113</v>
      </c>
      <c r="J36" s="48" t="str">
        <f>IF(Ugovori_OPULJP[[#This Row],[DATUM ZAVRŠETKA OPERACIJE]]&gt;DATE(2024,3,31),"u provedbi","završen")</f>
        <v>završen</v>
      </c>
      <c r="K36" s="58" t="s">
        <v>186</v>
      </c>
      <c r="L36" s="58" t="s">
        <v>186</v>
      </c>
      <c r="M36" s="60">
        <v>0.91891891591700003</v>
      </c>
      <c r="N36" s="60">
        <v>8.1081084082999993E-2</v>
      </c>
      <c r="O36" s="50">
        <f>Ugovori_OPULJP[[#This Row],[Bespovratna sredstva - Ukupno (EU+Nac) HRK
= Ukupna ugovorena vrijednost bespovratnih sredstava]]*Ugovori_OPULJP[[#This Row],[EU STOPA SUFINANCIRANJA %
EU CO-FINANCING RATE %]]</f>
        <v>1265902.6985672594</v>
      </c>
      <c r="P36" s="51">
        <f>Ugovori_OPULJP[[#This Row],[Bespovratna sredstva - EU dio - HRK]]/7.5345</f>
        <v>168014.16133350047</v>
      </c>
      <c r="Q36" s="50">
        <f>Ugovori_OPULJP[[#This Row],[Bespovratna sredstva - Ukupno (EU+Nac) HRK
= Ukupna ugovorena vrijednost bespovratnih sredstava]]*Ugovori_OPULJP[[#This Row],[STOPA NACIONALNOG SUFINANCIRANJA %]]</f>
        <v>111697.30143274079</v>
      </c>
      <c r="R36" s="51">
        <f>Ugovori_OPULJP[[#This Row],[Bespovratna sredstva - Nacionalni dio - HRK]]/7.5345</f>
        <v>14824.77953848839</v>
      </c>
      <c r="S36" s="52">
        <v>1377600</v>
      </c>
      <c r="T36" s="53">
        <f>Ugovori_OPULJP[[#This Row],[Bespovratna sredstva - Ukupno (EU+Nac) HRK
= Ukupna ugovorena vrijednost bespovratnih sredstava]]/7.5345</f>
        <v>182838.94087198883</v>
      </c>
      <c r="U36" s="50">
        <v>0</v>
      </c>
      <c r="V36" s="51">
        <f>Ugovori_OPULJP[[#This Row],[Javni doprinos korisnika - HRK]]/7.5345</f>
        <v>0</v>
      </c>
      <c r="W36" s="50">
        <v>0</v>
      </c>
      <c r="X36" s="51">
        <f>Ugovori_OPULJP[[#This Row],[Privatni doprinos korisnika - HRK]]/7.5345</f>
        <v>0</v>
      </c>
      <c r="Y36" s="52">
        <v>1377600</v>
      </c>
      <c r="Z36" s="53">
        <f>Ugovori_OPULJP[[#This Row],[UKUPNI PRIHVATLJIVI IZDACI
TOTAL ELIGIBLE EXPENDITURE
= Bespovratna sredstva ukupno + doprinos korisnika
= Ukupni prihvatljivi troškovi
= Ukupna ugovorena vrijednost projekta HRK]]/7.5345</f>
        <v>182838.94087198883</v>
      </c>
      <c r="AA36" s="57" t="s">
        <v>38</v>
      </c>
      <c r="AB36" s="57" t="s">
        <v>35</v>
      </c>
      <c r="AC36" s="56" t="s">
        <v>187</v>
      </c>
      <c r="AD36" s="63" t="s">
        <v>69</v>
      </c>
    </row>
    <row r="37" spans="1:30" ht="63.75" customHeight="1" x14ac:dyDescent="0.2">
      <c r="A37" s="61" t="s">
        <v>188</v>
      </c>
      <c r="B37" s="55" t="s">
        <v>31</v>
      </c>
      <c r="C37" s="56" t="s">
        <v>65</v>
      </c>
      <c r="D37" s="56" t="s">
        <v>75</v>
      </c>
      <c r="E37" s="57" t="s">
        <v>76</v>
      </c>
      <c r="F37" s="62" t="s">
        <v>189</v>
      </c>
      <c r="G37" s="62" t="s">
        <v>190</v>
      </c>
      <c r="H37" s="59">
        <v>44383</v>
      </c>
      <c r="I37" s="59">
        <v>45113</v>
      </c>
      <c r="J37" s="48" t="str">
        <f>IF(Ugovori_OPULJP[[#This Row],[DATUM ZAVRŠETKA OPERACIJE]]&gt;DATE(2024,3,31),"u provedbi","završen")</f>
        <v>završen</v>
      </c>
      <c r="K37" s="58" t="s">
        <v>84</v>
      </c>
      <c r="L37" s="58" t="s">
        <v>84</v>
      </c>
      <c r="M37" s="60">
        <v>0.91891891591700003</v>
      </c>
      <c r="N37" s="60">
        <v>8.1081084082999993E-2</v>
      </c>
      <c r="O37" s="50">
        <f>Ugovori_OPULJP[[#This Row],[Bespovratna sredstva - Ukupno (EU+Nac) HRK
= Ukupna ugovorena vrijednost bespovratnih sredstava]]*Ugovori_OPULJP[[#This Row],[EU STOPA SUFINANCIRANJA %
EU CO-FINANCING RATE %]]</f>
        <v>1204151.3474176368</v>
      </c>
      <c r="P37" s="51">
        <f>Ugovori_OPULJP[[#This Row],[Bespovratna sredstva - EU dio - HRK]]/7.5345</f>
        <v>159818.3485855248</v>
      </c>
      <c r="Q37" s="50">
        <f>Ugovori_OPULJP[[#This Row],[Bespovratna sredstva - Ukupno (EU+Nac) HRK
= Ukupna ugovorena vrijednost bespovratnih sredstava]]*Ugovori_OPULJP[[#This Row],[STOPA NACIONALNOG SUFINANCIRANJA %]]</f>
        <v>106248.6525823632</v>
      </c>
      <c r="R37" s="51">
        <f>Ugovori_OPULJP[[#This Row],[Bespovratna sredstva - Nacionalni dio - HRK]]/7.5345</f>
        <v>14101.619561001153</v>
      </c>
      <c r="S37" s="52">
        <v>1310400</v>
      </c>
      <c r="T37" s="53">
        <f>Ugovori_OPULJP[[#This Row],[Bespovratna sredstva - Ukupno (EU+Nac) HRK
= Ukupna ugovorena vrijednost bespovratnih sredstava]]/7.5345</f>
        <v>173919.96814652596</v>
      </c>
      <c r="U37" s="50">
        <v>0</v>
      </c>
      <c r="V37" s="51">
        <f>Ugovori_OPULJP[[#This Row],[Javni doprinos korisnika - HRK]]/7.5345</f>
        <v>0</v>
      </c>
      <c r="W37" s="50">
        <v>0</v>
      </c>
      <c r="X37" s="51">
        <f>Ugovori_OPULJP[[#This Row],[Privatni doprinos korisnika - HRK]]/7.5345</f>
        <v>0</v>
      </c>
      <c r="Y37" s="52">
        <v>1310400</v>
      </c>
      <c r="Z37" s="53">
        <f>Ugovori_OPULJP[[#This Row],[UKUPNI PRIHVATLJIVI IZDACI
TOTAL ELIGIBLE EXPENDITURE
= Bespovratna sredstva ukupno + doprinos korisnika
= Ukupni prihvatljivi troškovi
= Ukupna ugovorena vrijednost projekta HRK]]/7.5345</f>
        <v>173919.96814652596</v>
      </c>
      <c r="AA37" s="57" t="s">
        <v>38</v>
      </c>
      <c r="AB37" s="57" t="s">
        <v>35</v>
      </c>
      <c r="AC37" s="56" t="s">
        <v>191</v>
      </c>
      <c r="AD37" s="63" t="s">
        <v>69</v>
      </c>
    </row>
    <row r="38" spans="1:30" ht="51" customHeight="1" x14ac:dyDescent="0.2">
      <c r="A38" s="61" t="s">
        <v>192</v>
      </c>
      <c r="B38" s="55" t="s">
        <v>31</v>
      </c>
      <c r="C38" s="56" t="s">
        <v>65</v>
      </c>
      <c r="D38" s="56" t="s">
        <v>75</v>
      </c>
      <c r="E38" s="57" t="s">
        <v>76</v>
      </c>
      <c r="F38" s="62" t="s">
        <v>193</v>
      </c>
      <c r="G38" s="62" t="s">
        <v>194</v>
      </c>
      <c r="H38" s="59">
        <v>44393</v>
      </c>
      <c r="I38" s="59">
        <v>45123</v>
      </c>
      <c r="J38" s="48" t="str">
        <f>IF(Ugovori_OPULJP[[#This Row],[DATUM ZAVRŠETKA OPERACIJE]]&gt;DATE(2024,3,31),"u provedbi","završen")</f>
        <v>završen</v>
      </c>
      <c r="K38" s="58" t="s">
        <v>195</v>
      </c>
      <c r="L38" s="46" t="s">
        <v>84</v>
      </c>
      <c r="M38" s="60">
        <v>0.91891891591700003</v>
      </c>
      <c r="N38" s="60">
        <v>8.1081084082999993E-2</v>
      </c>
      <c r="O38" s="50">
        <f>Ugovori_OPULJP[[#This Row],[Bespovratna sredstva - Ukupno (EU+Nac) HRK
= Ukupna ugovorena vrijednost bespovratnih sredstava]]*Ugovori_OPULJP[[#This Row],[EU STOPA SUFINANCIRANJA %
EU CO-FINANCING RATE %]]</f>
        <v>1835867.6696782741</v>
      </c>
      <c r="P38" s="51">
        <f>Ugovori_OPULJP[[#This Row],[Bespovratna sredstva - EU dio - HRK]]/7.5345</f>
        <v>243661.51299731556</v>
      </c>
      <c r="Q38" s="50">
        <f>Ugovori_OPULJP[[#This Row],[Bespovratna sredstva - Ukupno (EU+Nac) HRK
= Ukupna ugovorena vrijednost bespovratnih sredstava]]*Ugovori_OPULJP[[#This Row],[STOPA NACIONALNOG SUFINANCIRANJA %]]</f>
        <v>161988.33032172604</v>
      </c>
      <c r="R38" s="51">
        <f>Ugovori_OPULJP[[#This Row],[Bespovratna sredstva - Nacionalni dio - HRK]]/7.5345</f>
        <v>21499.546130695606</v>
      </c>
      <c r="S38" s="52">
        <v>1997856</v>
      </c>
      <c r="T38" s="53">
        <f>Ugovori_OPULJP[[#This Row],[Bespovratna sredstva - Ukupno (EU+Nac) HRK
= Ukupna ugovorena vrijednost bespovratnih sredstava]]/7.5345</f>
        <v>265161.05912801111</v>
      </c>
      <c r="U38" s="50">
        <v>0</v>
      </c>
      <c r="V38" s="51">
        <f>Ugovori_OPULJP[[#This Row],[Javni doprinos korisnika - HRK]]/7.5345</f>
        <v>0</v>
      </c>
      <c r="W38" s="50">
        <v>0</v>
      </c>
      <c r="X38" s="51">
        <f>Ugovori_OPULJP[[#This Row],[Privatni doprinos korisnika - HRK]]/7.5345</f>
        <v>0</v>
      </c>
      <c r="Y38" s="52">
        <v>1997856</v>
      </c>
      <c r="Z38" s="53">
        <f>Ugovori_OPULJP[[#This Row],[UKUPNI PRIHVATLJIVI IZDACI
TOTAL ELIGIBLE EXPENDITURE
= Bespovratna sredstva ukupno + doprinos korisnika
= Ukupni prihvatljivi troškovi
= Ukupna ugovorena vrijednost projekta HRK]]/7.5345</f>
        <v>265161.05912801111</v>
      </c>
      <c r="AA38" s="57" t="s">
        <v>38</v>
      </c>
      <c r="AB38" s="57" t="s">
        <v>35</v>
      </c>
      <c r="AC38" s="56" t="s">
        <v>196</v>
      </c>
      <c r="AD38" s="63" t="s">
        <v>69</v>
      </c>
    </row>
    <row r="39" spans="1:30" ht="51" customHeight="1" x14ac:dyDescent="0.2">
      <c r="A39" s="61" t="s">
        <v>197</v>
      </c>
      <c r="B39" s="55" t="s">
        <v>31</v>
      </c>
      <c r="C39" s="56" t="s">
        <v>65</v>
      </c>
      <c r="D39" s="56" t="s">
        <v>75</v>
      </c>
      <c r="E39" s="57" t="s">
        <v>76</v>
      </c>
      <c r="F39" s="62" t="s">
        <v>198</v>
      </c>
      <c r="G39" s="64" t="s">
        <v>199</v>
      </c>
      <c r="H39" s="59">
        <v>44383</v>
      </c>
      <c r="I39" s="59">
        <v>45113</v>
      </c>
      <c r="J39" s="48" t="str">
        <f>IF(Ugovori_OPULJP[[#This Row],[DATUM ZAVRŠETKA OPERACIJE]]&gt;DATE(2024,3,31),"u provedbi","završen")</f>
        <v>završen</v>
      </c>
      <c r="K39" s="58" t="s">
        <v>200</v>
      </c>
      <c r="L39" s="58" t="s">
        <v>200</v>
      </c>
      <c r="M39" s="60">
        <v>0.91891891591700003</v>
      </c>
      <c r="N39" s="60">
        <v>8.1081084082999993E-2</v>
      </c>
      <c r="O39" s="50">
        <f>Ugovori_OPULJP[[#This Row],[Bespovratna sredstva - Ukupno (EU+Nac) HRK
= Ukupna ugovorena vrijednost bespovratnih sredstava]]*Ugovori_OPULJP[[#This Row],[EU STOPA SUFINANCIRANJA %
EU CO-FINANCING RATE %]]</f>
        <v>1747091.6575358545</v>
      </c>
      <c r="P39" s="51">
        <f>Ugovori_OPULJP[[#This Row],[Bespovratna sredstva - EU dio - HRK]]/7.5345</f>
        <v>231878.91134592268</v>
      </c>
      <c r="Q39" s="50">
        <f>Ugovori_OPULJP[[#This Row],[Bespovratna sredstva - Ukupno (EU+Nac) HRK
= Ukupna ugovorena vrijednost bespovratnih sredstava]]*Ugovori_OPULJP[[#This Row],[STOPA NACIONALNOG SUFINANCIRANJA %]]</f>
        <v>154155.1524641455</v>
      </c>
      <c r="R39" s="51">
        <f>Ugovori_OPULJP[[#This Row],[Bespovratna sredstva - Nacionalni dio - HRK]]/7.5345</f>
        <v>20459.904766626252</v>
      </c>
      <c r="S39" s="52">
        <v>1901246.81</v>
      </c>
      <c r="T39" s="53">
        <f>Ugovori_OPULJP[[#This Row],[Bespovratna sredstva - Ukupno (EU+Nac) HRK
= Ukupna ugovorena vrijednost bespovratnih sredstava]]/7.5345</f>
        <v>252338.81611254893</v>
      </c>
      <c r="U39" s="50">
        <v>0</v>
      </c>
      <c r="V39" s="51">
        <f>Ugovori_OPULJP[[#This Row],[Javni doprinos korisnika - HRK]]/7.5345</f>
        <v>0</v>
      </c>
      <c r="W39" s="50">
        <v>79835.73</v>
      </c>
      <c r="X39" s="51">
        <f>Ugovori_OPULJP[[#This Row],[Privatni doprinos korisnika - HRK]]/7.5345</f>
        <v>10596.022297431813</v>
      </c>
      <c r="Y39" s="52">
        <v>1981082.54</v>
      </c>
      <c r="Z39" s="53">
        <f>Ugovori_OPULJP[[#This Row],[UKUPNI PRIHVATLJIVI IZDACI
TOTAL ELIGIBLE EXPENDITURE
= Bespovratna sredstva ukupno + doprinos korisnika
= Ukupni prihvatljivi troškovi
= Ukupna ugovorena vrijednost projekta HRK]]/7.5345</f>
        <v>262934.83840998076</v>
      </c>
      <c r="AA39" s="57" t="s">
        <v>38</v>
      </c>
      <c r="AB39" s="57" t="s">
        <v>35</v>
      </c>
      <c r="AC39" s="56" t="s">
        <v>201</v>
      </c>
      <c r="AD39" s="63" t="s">
        <v>69</v>
      </c>
    </row>
    <row r="40" spans="1:30" ht="49.5" customHeight="1" x14ac:dyDescent="0.2">
      <c r="A40" s="61" t="s">
        <v>202</v>
      </c>
      <c r="B40" s="55" t="s">
        <v>31</v>
      </c>
      <c r="C40" s="56" t="s">
        <v>65</v>
      </c>
      <c r="D40" s="56" t="s">
        <v>75</v>
      </c>
      <c r="E40" s="57" t="s">
        <v>76</v>
      </c>
      <c r="F40" s="62" t="s">
        <v>203</v>
      </c>
      <c r="G40" s="62" t="s">
        <v>204</v>
      </c>
      <c r="H40" s="59">
        <v>44383</v>
      </c>
      <c r="I40" s="59">
        <v>45113</v>
      </c>
      <c r="J40" s="48" t="str">
        <f>IF(Ugovori_OPULJP[[#This Row],[DATUM ZAVRŠETKA OPERACIJE]]&gt;DATE(2024,3,31),"u provedbi","završen")</f>
        <v>završen</v>
      </c>
      <c r="K40" s="58" t="s">
        <v>205</v>
      </c>
      <c r="L40" s="58" t="s">
        <v>37</v>
      </c>
      <c r="M40" s="60">
        <v>0.91891891591700003</v>
      </c>
      <c r="N40" s="60">
        <v>8.1081084082999993E-2</v>
      </c>
      <c r="O40" s="50">
        <f>Ugovori_OPULJP[[#This Row],[Bespovratna sredstva - Ukupno (EU+Nac) HRK
= Ukupna ugovorena vrijednost bespovratnih sredstava]]*Ugovori_OPULJP[[#This Row],[EU STOPA SUFINANCIRANJA %
EU CO-FINANCING RATE %]]</f>
        <v>1067118.4554328627</v>
      </c>
      <c r="P40" s="51">
        <f>Ugovori_OPULJP[[#This Row],[Bespovratna sredstva - EU dio - HRK]]/7.5345</f>
        <v>141630.95831612751</v>
      </c>
      <c r="Q40" s="50">
        <f>Ugovori_OPULJP[[#This Row],[Bespovratna sredstva - Ukupno (EU+Nac) HRK
= Ukupna ugovorena vrijednost bespovratnih sredstava]]*Ugovori_OPULJP[[#This Row],[STOPA NACIONALNOG SUFINANCIRANJA %]]</f>
        <v>94157.514567137376</v>
      </c>
      <c r="R40" s="51">
        <f>Ugovori_OPULJP[[#This Row],[Bespovratna sredstva - Nacionalni dio - HRK]]/7.5345</f>
        <v>12496.849766691535</v>
      </c>
      <c r="S40" s="52">
        <v>1161275.97</v>
      </c>
      <c r="T40" s="53">
        <f>Ugovori_OPULJP[[#This Row],[Bespovratna sredstva - Ukupno (EU+Nac) HRK
= Ukupna ugovorena vrijednost bespovratnih sredstava]]/7.5345</f>
        <v>154127.80808281901</v>
      </c>
      <c r="U40" s="50">
        <v>0</v>
      </c>
      <c r="V40" s="51">
        <f>Ugovori_OPULJP[[#This Row],[Javni doprinos korisnika - HRK]]/7.5345</f>
        <v>0</v>
      </c>
      <c r="W40" s="50">
        <v>0</v>
      </c>
      <c r="X40" s="51">
        <f>Ugovori_OPULJP[[#This Row],[Privatni doprinos korisnika - HRK]]/7.5345</f>
        <v>0</v>
      </c>
      <c r="Y40" s="52">
        <v>1161275.97</v>
      </c>
      <c r="Z40" s="53">
        <f>Ugovori_OPULJP[[#This Row],[UKUPNI PRIHVATLJIVI IZDACI
TOTAL ELIGIBLE EXPENDITURE
= Bespovratna sredstva ukupno + doprinos korisnika
= Ukupni prihvatljivi troškovi
= Ukupna ugovorena vrijednost projekta HRK]]/7.5345</f>
        <v>154127.80808281901</v>
      </c>
      <c r="AA40" s="57" t="s">
        <v>38</v>
      </c>
      <c r="AB40" s="57" t="s">
        <v>35</v>
      </c>
      <c r="AC40" s="56" t="s">
        <v>206</v>
      </c>
      <c r="AD40" s="63" t="s">
        <v>69</v>
      </c>
    </row>
    <row r="41" spans="1:30" ht="63.75" customHeight="1" x14ac:dyDescent="0.2">
      <c r="A41" s="61" t="s">
        <v>207</v>
      </c>
      <c r="B41" s="55" t="s">
        <v>31</v>
      </c>
      <c r="C41" s="56" t="s">
        <v>65</v>
      </c>
      <c r="D41" s="56" t="s">
        <v>75</v>
      </c>
      <c r="E41" s="57" t="s">
        <v>76</v>
      </c>
      <c r="F41" s="62" t="s">
        <v>208</v>
      </c>
      <c r="G41" s="62" t="s">
        <v>209</v>
      </c>
      <c r="H41" s="59">
        <v>44389</v>
      </c>
      <c r="I41" s="59">
        <v>45119</v>
      </c>
      <c r="J41" s="48" t="str">
        <f>IF(Ugovori_OPULJP[[#This Row],[DATUM ZAVRŠETKA OPERACIJE]]&gt;DATE(2024,3,31),"u provedbi","završen")</f>
        <v>završen</v>
      </c>
      <c r="K41" s="58" t="s">
        <v>210</v>
      </c>
      <c r="L41" s="58" t="s">
        <v>211</v>
      </c>
      <c r="M41" s="60">
        <v>0.91891891591700003</v>
      </c>
      <c r="N41" s="60">
        <v>8.1081084082999993E-2</v>
      </c>
      <c r="O41" s="50">
        <f>Ugovori_OPULJP[[#This Row],[Bespovratna sredstva - Ukupno (EU+Nac) HRK
= Ukupna ugovorena vrijednost bespovratnih sredstava]]*Ugovori_OPULJP[[#This Row],[EU STOPA SUFINANCIRANJA %
EU CO-FINANCING RATE %]]</f>
        <v>1717459.453848873</v>
      </c>
      <c r="P41" s="51">
        <f>Ugovori_OPULJP[[#This Row],[Bespovratna sredstva - EU dio - HRK]]/7.5345</f>
        <v>227946.04205307225</v>
      </c>
      <c r="Q41" s="50">
        <f>Ugovori_OPULJP[[#This Row],[Bespovratna sredstva - Ukupno (EU+Nac) HRK
= Ukupna ugovorena vrijednost bespovratnih sredstava]]*Ugovori_OPULJP[[#This Row],[STOPA NACIONALNOG SUFINANCIRANJA %]]</f>
        <v>151540.546151127</v>
      </c>
      <c r="R41" s="51">
        <f>Ugovori_OPULJP[[#This Row],[Bespovratna sredstva - Nacionalni dio - HRK]]/7.5345</f>
        <v>20112.886873863827</v>
      </c>
      <c r="S41" s="52">
        <v>1869000</v>
      </c>
      <c r="T41" s="53">
        <f>Ugovori_OPULJP[[#This Row],[Bespovratna sredstva - Ukupno (EU+Nac) HRK
= Ukupna ugovorena vrijednost bespovratnih sredstava]]/7.5345</f>
        <v>248058.92892693609</v>
      </c>
      <c r="U41" s="50">
        <v>0</v>
      </c>
      <c r="V41" s="51">
        <f>Ugovori_OPULJP[[#This Row],[Javni doprinos korisnika - HRK]]/7.5345</f>
        <v>0</v>
      </c>
      <c r="W41" s="50">
        <v>0</v>
      </c>
      <c r="X41" s="51">
        <f>Ugovori_OPULJP[[#This Row],[Privatni doprinos korisnika - HRK]]/7.5345</f>
        <v>0</v>
      </c>
      <c r="Y41" s="52">
        <v>1869000</v>
      </c>
      <c r="Z41" s="53">
        <f>Ugovori_OPULJP[[#This Row],[UKUPNI PRIHVATLJIVI IZDACI
TOTAL ELIGIBLE EXPENDITURE
= Bespovratna sredstva ukupno + doprinos korisnika
= Ukupni prihvatljivi troškovi
= Ukupna ugovorena vrijednost projekta HRK]]/7.5345</f>
        <v>248058.92892693609</v>
      </c>
      <c r="AA41" s="57" t="s">
        <v>38</v>
      </c>
      <c r="AB41" s="57" t="s">
        <v>35</v>
      </c>
      <c r="AC41" s="56" t="s">
        <v>212</v>
      </c>
      <c r="AD41" s="63" t="s">
        <v>69</v>
      </c>
    </row>
    <row r="42" spans="1:30" ht="63.75" customHeight="1" x14ac:dyDescent="0.2">
      <c r="A42" s="61" t="s">
        <v>213</v>
      </c>
      <c r="B42" s="55" t="s">
        <v>31</v>
      </c>
      <c r="C42" s="56" t="s">
        <v>65</v>
      </c>
      <c r="D42" s="56" t="s">
        <v>75</v>
      </c>
      <c r="E42" s="57" t="s">
        <v>76</v>
      </c>
      <c r="F42" s="62" t="s">
        <v>214</v>
      </c>
      <c r="G42" s="62" t="s">
        <v>215</v>
      </c>
      <c r="H42" s="59">
        <v>44391</v>
      </c>
      <c r="I42" s="59">
        <v>45121</v>
      </c>
      <c r="J42" s="48" t="str">
        <f>IF(Ugovori_OPULJP[[#This Row],[DATUM ZAVRŠETKA OPERACIJE]]&gt;DATE(2024,3,31),"u provedbi","završen")</f>
        <v>završen</v>
      </c>
      <c r="K42" s="58" t="s">
        <v>216</v>
      </c>
      <c r="L42" s="58" t="s">
        <v>37</v>
      </c>
      <c r="M42" s="60">
        <v>0.91891891591700003</v>
      </c>
      <c r="N42" s="60">
        <v>8.1081084082999993E-2</v>
      </c>
      <c r="O42" s="50">
        <f>Ugovori_OPULJP[[#This Row],[Bespovratna sredstva - Ukupno (EU+Nac) HRK
= Ukupna ugovorena vrijednost bespovratnih sredstava]]*Ugovori_OPULJP[[#This Row],[EU STOPA SUFINANCIRANJA %
EU CO-FINANCING RATE %]]</f>
        <v>1652728.8481143888</v>
      </c>
      <c r="P42" s="51">
        <f>Ugovori_OPULJP[[#This Row],[Bespovratna sredstva - EU dio - HRK]]/7.5345</f>
        <v>219354.81426961161</v>
      </c>
      <c r="Q42" s="50">
        <f>Ugovori_OPULJP[[#This Row],[Bespovratna sredstva - Ukupno (EU+Nac) HRK
= Ukupna ugovorena vrijednost bespovratnih sredstava]]*Ugovori_OPULJP[[#This Row],[STOPA NACIONALNOG SUFINANCIRANJA %]]</f>
        <v>145829.02188561138</v>
      </c>
      <c r="R42" s="51">
        <f>Ugovori_OPULJP[[#This Row],[Bespovratna sredstva - Nacionalni dio - HRK]]/7.5345</f>
        <v>19354.837333016309</v>
      </c>
      <c r="S42" s="52">
        <v>1798557.87</v>
      </c>
      <c r="T42" s="53">
        <f>Ugovori_OPULJP[[#This Row],[Bespovratna sredstva - Ukupno (EU+Nac) HRK
= Ukupna ugovorena vrijednost bespovratnih sredstava]]/7.5345</f>
        <v>238709.65160262791</v>
      </c>
      <c r="U42" s="50">
        <v>0</v>
      </c>
      <c r="V42" s="51">
        <f>Ugovori_OPULJP[[#This Row],[Javni doprinos korisnika - HRK]]/7.5345</f>
        <v>0</v>
      </c>
      <c r="W42" s="50">
        <v>0</v>
      </c>
      <c r="X42" s="51">
        <f>Ugovori_OPULJP[[#This Row],[Privatni doprinos korisnika - HRK]]/7.5345</f>
        <v>0</v>
      </c>
      <c r="Y42" s="52">
        <v>1798557.87</v>
      </c>
      <c r="Z42" s="53">
        <f>Ugovori_OPULJP[[#This Row],[UKUPNI PRIHVATLJIVI IZDACI
TOTAL ELIGIBLE EXPENDITURE
= Bespovratna sredstva ukupno + doprinos korisnika
= Ukupni prihvatljivi troškovi
= Ukupna ugovorena vrijednost projekta HRK]]/7.5345</f>
        <v>238709.65160262791</v>
      </c>
      <c r="AA42" s="57" t="s">
        <v>38</v>
      </c>
      <c r="AB42" s="57" t="s">
        <v>35</v>
      </c>
      <c r="AC42" s="56" t="s">
        <v>217</v>
      </c>
      <c r="AD42" s="63" t="s">
        <v>69</v>
      </c>
    </row>
    <row r="43" spans="1:30" ht="51" customHeight="1" x14ac:dyDescent="0.2">
      <c r="A43" s="61" t="s">
        <v>218</v>
      </c>
      <c r="B43" s="55" t="s">
        <v>31</v>
      </c>
      <c r="C43" s="56" t="s">
        <v>65</v>
      </c>
      <c r="D43" s="56" t="s">
        <v>75</v>
      </c>
      <c r="E43" s="57" t="s">
        <v>76</v>
      </c>
      <c r="F43" s="62" t="s">
        <v>219</v>
      </c>
      <c r="G43" s="62" t="s">
        <v>220</v>
      </c>
      <c r="H43" s="59">
        <v>44383</v>
      </c>
      <c r="I43" s="59">
        <v>45113</v>
      </c>
      <c r="J43" s="48" t="str">
        <f>IF(Ugovori_OPULJP[[#This Row],[DATUM ZAVRŠETKA OPERACIJE]]&gt;DATE(2024,3,31),"u provedbi","završen")</f>
        <v>završen</v>
      </c>
      <c r="K43" s="58" t="s">
        <v>37</v>
      </c>
      <c r="L43" s="58" t="s">
        <v>37</v>
      </c>
      <c r="M43" s="60">
        <v>0.91891891591700003</v>
      </c>
      <c r="N43" s="60">
        <v>8.1081084082999993E-2</v>
      </c>
      <c r="O43" s="50">
        <f>Ugovori_OPULJP[[#This Row],[Bespovratna sredstva - Ukupno (EU+Nac) HRK
= Ukupna ugovorena vrijednost bespovratnih sredstava]]*Ugovori_OPULJP[[#This Row],[EU STOPA SUFINANCIRANJA %
EU CO-FINANCING RATE %]]</f>
        <v>1593541.2439834182</v>
      </c>
      <c r="P43" s="51">
        <f>Ugovori_OPULJP[[#This Row],[Bespovratna sredstva - EU dio - HRK]]/7.5345</f>
        <v>211499.26922601607</v>
      </c>
      <c r="Q43" s="50">
        <f>Ugovori_OPULJP[[#This Row],[Bespovratna sredstva - Ukupno (EU+Nac) HRK
= Ukupna ugovorena vrijednost bespovratnih sredstava]]*Ugovori_OPULJP[[#This Row],[STOPA NACIONALNOG SUFINANCIRANJA %]]</f>
        <v>140606.58601658198</v>
      </c>
      <c r="R43" s="51">
        <f>Ugovori_OPULJP[[#This Row],[Bespovratna sredstva - Nacionalni dio - HRK]]/7.5345</f>
        <v>18661.700977713448</v>
      </c>
      <c r="S43" s="52">
        <v>1734147.83</v>
      </c>
      <c r="T43" s="53">
        <f>Ugovori_OPULJP[[#This Row],[Bespovratna sredstva - Ukupno (EU+Nac) HRK
= Ukupna ugovorena vrijednost bespovratnih sredstava]]/7.5345</f>
        <v>230160.97020372952</v>
      </c>
      <c r="U43" s="50">
        <v>0</v>
      </c>
      <c r="V43" s="51">
        <f>Ugovori_OPULJP[[#This Row],[Javni doprinos korisnika - HRK]]/7.5345</f>
        <v>0</v>
      </c>
      <c r="W43" s="50">
        <v>0</v>
      </c>
      <c r="X43" s="51">
        <f>Ugovori_OPULJP[[#This Row],[Privatni doprinos korisnika - HRK]]/7.5345</f>
        <v>0</v>
      </c>
      <c r="Y43" s="52">
        <v>1734147.83</v>
      </c>
      <c r="Z43" s="53">
        <f>Ugovori_OPULJP[[#This Row],[UKUPNI PRIHVATLJIVI IZDACI
TOTAL ELIGIBLE EXPENDITURE
= Bespovratna sredstva ukupno + doprinos korisnika
= Ukupni prihvatljivi troškovi
= Ukupna ugovorena vrijednost projekta HRK]]/7.5345</f>
        <v>230160.97020372952</v>
      </c>
      <c r="AA43" s="57" t="s">
        <v>38</v>
      </c>
      <c r="AB43" s="57" t="s">
        <v>35</v>
      </c>
      <c r="AC43" s="56" t="s">
        <v>221</v>
      </c>
      <c r="AD43" s="63" t="s">
        <v>69</v>
      </c>
    </row>
    <row r="44" spans="1:30" ht="51" customHeight="1" x14ac:dyDescent="0.2">
      <c r="A44" s="41" t="s">
        <v>222</v>
      </c>
      <c r="B44" s="42" t="s">
        <v>31</v>
      </c>
      <c r="C44" s="43" t="s">
        <v>223</v>
      </c>
      <c r="D44" s="43" t="s">
        <v>224</v>
      </c>
      <c r="E44" s="44" t="s">
        <v>34</v>
      </c>
      <c r="F44" s="45" t="s">
        <v>224</v>
      </c>
      <c r="G44" s="45" t="s">
        <v>35</v>
      </c>
      <c r="H44" s="47">
        <v>42005</v>
      </c>
      <c r="I44" s="47">
        <v>43646</v>
      </c>
      <c r="J44" s="48" t="str">
        <f>IF(Ugovori_OPULJP[[#This Row],[DATUM ZAVRŠETKA OPERACIJE]]&gt;DATE(2024,3,31),"u provedbi","završen")</f>
        <v>završen</v>
      </c>
      <c r="K44" s="46" t="s">
        <v>36</v>
      </c>
      <c r="L44" s="46" t="s">
        <v>37</v>
      </c>
      <c r="M44" s="49">
        <v>0.85</v>
      </c>
      <c r="N44" s="49">
        <v>0.15</v>
      </c>
      <c r="O44" s="50">
        <f>Ugovori_OPULJP[[#This Row],[Bespovratna sredstva - Ukupno (EU+Nac) HRK
= Ukupna ugovorena vrijednost bespovratnih sredstava]]*Ugovori_OPULJP[[#This Row],[EU STOPA SUFINANCIRANJA %
EU CO-FINANCING RATE %]]</f>
        <v>94592803.859999999</v>
      </c>
      <c r="P44" s="51">
        <f>Ugovori_OPULJP[[#This Row],[Bespovratna sredstva - EU dio - HRK]]/7.5345</f>
        <v>12554622.584113078</v>
      </c>
      <c r="Q44" s="50">
        <f>Ugovori_OPULJP[[#This Row],[Bespovratna sredstva - Ukupno (EU+Nac) HRK
= Ukupna ugovorena vrijednost bespovratnih sredstava]]*Ugovori_OPULJP[[#This Row],[STOPA NACIONALNOG SUFINANCIRANJA %]]</f>
        <v>16692847.739999998</v>
      </c>
      <c r="R44" s="51">
        <f>Ugovori_OPULJP[[#This Row],[Bespovratna sredstva - Nacionalni dio - HRK]]/7.5345</f>
        <v>2215521.6324905432</v>
      </c>
      <c r="S44" s="50">
        <v>111285651.59999999</v>
      </c>
      <c r="T44" s="51">
        <f>Ugovori_OPULJP[[#This Row],[Bespovratna sredstva - Ukupno (EU+Nac) HRK
= Ukupna ugovorena vrijednost bespovratnih sredstava]]/7.5345</f>
        <v>14770144.216603622</v>
      </c>
      <c r="U44" s="50">
        <v>0</v>
      </c>
      <c r="V44" s="51">
        <f>Ugovori_OPULJP[[#This Row],[Javni doprinos korisnika - HRK]]/7.5345</f>
        <v>0</v>
      </c>
      <c r="W44" s="50">
        <v>0</v>
      </c>
      <c r="X44" s="51">
        <f>Ugovori_OPULJP[[#This Row],[Privatni doprinos korisnika - HRK]]/7.5345</f>
        <v>0</v>
      </c>
      <c r="Y44" s="52">
        <v>111285651.59999999</v>
      </c>
      <c r="Z44" s="53">
        <f>Ugovori_OPULJP[[#This Row],[UKUPNI PRIHVATLJIVI IZDACI
TOTAL ELIGIBLE EXPENDITURE
= Bespovratna sredstva ukupno + doprinos korisnika
= Ukupni prihvatljivi troškovi
= Ukupna ugovorena vrijednost projekta HRK]]/7.5345</f>
        <v>14770144.216603622</v>
      </c>
      <c r="AA44" s="44" t="s">
        <v>38</v>
      </c>
      <c r="AB44" s="44" t="s">
        <v>35</v>
      </c>
      <c r="AC44" s="43" t="s">
        <v>225</v>
      </c>
      <c r="AD44" s="43" t="s">
        <v>69</v>
      </c>
    </row>
    <row r="45" spans="1:30" ht="51" customHeight="1" x14ac:dyDescent="0.2">
      <c r="A45" s="41" t="s">
        <v>226</v>
      </c>
      <c r="B45" s="42" t="s">
        <v>31</v>
      </c>
      <c r="C45" s="43" t="s">
        <v>223</v>
      </c>
      <c r="D45" s="43" t="s">
        <v>227</v>
      </c>
      <c r="E45" s="44" t="s">
        <v>34</v>
      </c>
      <c r="F45" s="45" t="s">
        <v>227</v>
      </c>
      <c r="G45" s="45" t="s">
        <v>35</v>
      </c>
      <c r="H45" s="47">
        <v>42030</v>
      </c>
      <c r="I45" s="47">
        <v>45291</v>
      </c>
      <c r="J45" s="48" t="str">
        <f>IF(Ugovori_OPULJP[[#This Row],[DATUM ZAVRŠETKA OPERACIJE]]&gt;DATE(2024,3,31),"u provedbi","završen")</f>
        <v>završen</v>
      </c>
      <c r="K45" s="46" t="s">
        <v>36</v>
      </c>
      <c r="L45" s="46" t="s">
        <v>37</v>
      </c>
      <c r="M45" s="49">
        <v>0.85</v>
      </c>
      <c r="N45" s="49">
        <v>0.15</v>
      </c>
      <c r="O45" s="50">
        <f>Ugovori_OPULJP[[#This Row],[Bespovratna sredstva - Ukupno (EU+Nac) HRK
= Ukupna ugovorena vrijednost bespovratnih sredstava]]*Ugovori_OPULJP[[#This Row],[EU STOPA SUFINANCIRANJA %
EU CO-FINANCING RATE %]]</f>
        <v>480245240</v>
      </c>
      <c r="P45" s="51">
        <f>Ugovori_OPULJP[[#This Row],[Bespovratna sredstva - EU dio - HRK]]/7.5345</f>
        <v>63739496.980556108</v>
      </c>
      <c r="Q45" s="50">
        <f>Ugovori_OPULJP[[#This Row],[Bespovratna sredstva - Ukupno (EU+Nac) HRK
= Ukupna ugovorena vrijednost bespovratnih sredstava]]*Ugovori_OPULJP[[#This Row],[STOPA NACIONALNOG SUFINANCIRANJA %]]</f>
        <v>84749160</v>
      </c>
      <c r="R45" s="51">
        <f>Ugovori_OPULJP[[#This Row],[Bespovratna sredstva - Nacionalni dio - HRK]]/7.5345</f>
        <v>11248146.525980489</v>
      </c>
      <c r="S45" s="50">
        <v>564994400</v>
      </c>
      <c r="T45" s="51">
        <f>Ugovori_OPULJP[[#This Row],[Bespovratna sredstva - Ukupno (EU+Nac) HRK
= Ukupna ugovorena vrijednost bespovratnih sredstava]]/7.5345</f>
        <v>74987643.506536588</v>
      </c>
      <c r="U45" s="50">
        <v>0</v>
      </c>
      <c r="V45" s="51">
        <f>Ugovori_OPULJP[[#This Row],[Javni doprinos korisnika - HRK]]/7.5345</f>
        <v>0</v>
      </c>
      <c r="W45" s="50">
        <v>0</v>
      </c>
      <c r="X45" s="51">
        <f>Ugovori_OPULJP[[#This Row],[Privatni doprinos korisnika - HRK]]/7.5345</f>
        <v>0</v>
      </c>
      <c r="Y45" s="52">
        <v>564994400</v>
      </c>
      <c r="Z45" s="53">
        <f>Ugovori_OPULJP[[#This Row],[UKUPNI PRIHVATLJIVI IZDACI
TOTAL ELIGIBLE EXPENDITURE
= Bespovratna sredstva ukupno + doprinos korisnika
= Ukupni prihvatljivi troškovi
= Ukupna ugovorena vrijednost projekta HRK]]/7.5345</f>
        <v>74987643.506536588</v>
      </c>
      <c r="AA45" s="44" t="s">
        <v>38</v>
      </c>
      <c r="AB45" s="44" t="s">
        <v>35</v>
      </c>
      <c r="AC45" s="43" t="s">
        <v>228</v>
      </c>
      <c r="AD45" s="43" t="s">
        <v>69</v>
      </c>
    </row>
    <row r="46" spans="1:30" ht="51" customHeight="1" x14ac:dyDescent="0.2">
      <c r="A46" s="41" t="s">
        <v>229</v>
      </c>
      <c r="B46" s="42" t="s">
        <v>31</v>
      </c>
      <c r="C46" s="43" t="s">
        <v>230</v>
      </c>
      <c r="D46" s="43" t="s">
        <v>231</v>
      </c>
      <c r="E46" s="44" t="s">
        <v>232</v>
      </c>
      <c r="F46" s="45" t="s">
        <v>233</v>
      </c>
      <c r="G46" s="45" t="s">
        <v>234</v>
      </c>
      <c r="H46" s="47">
        <v>43550</v>
      </c>
      <c r="I46" s="47">
        <v>43916</v>
      </c>
      <c r="J46" s="48" t="str">
        <f>IF(Ugovori_OPULJP[[#This Row],[DATUM ZAVRŠETKA OPERACIJE]]&gt;DATE(2024,3,31),"u provedbi","završen")</f>
        <v>završen</v>
      </c>
      <c r="K46" s="46" t="s">
        <v>99</v>
      </c>
      <c r="L46" s="46" t="s">
        <v>99</v>
      </c>
      <c r="M46" s="49">
        <v>0.85</v>
      </c>
      <c r="N46" s="49">
        <v>0.15</v>
      </c>
      <c r="O46" s="50">
        <f>Ugovori_OPULJP[[#This Row],[Bespovratna sredstva - Ukupno (EU+Nac) HRK
= Ukupna ugovorena vrijednost bespovratnih sredstava]]*Ugovori_OPULJP[[#This Row],[EU STOPA SUFINANCIRANJA %
EU CO-FINANCING RATE %]]</f>
        <v>619580.95449999999</v>
      </c>
      <c r="P46" s="51">
        <f>Ugovori_OPULJP[[#This Row],[Bespovratna sredstva - EU dio - HRK]]/7.5345</f>
        <v>82232.524321454635</v>
      </c>
      <c r="Q46" s="50">
        <f>Ugovori_OPULJP[[#This Row],[Bespovratna sredstva - Ukupno (EU+Nac) HRK
= Ukupna ugovorena vrijednost bespovratnih sredstava]]*Ugovori_OPULJP[[#This Row],[STOPA NACIONALNOG SUFINANCIRANJA %]]</f>
        <v>109337.8155</v>
      </c>
      <c r="R46" s="51">
        <f>Ugovori_OPULJP[[#This Row],[Bespovratna sredstva - Nacionalni dio - HRK]]/7.5345</f>
        <v>14511.621939080229</v>
      </c>
      <c r="S46" s="50">
        <v>728918.77</v>
      </c>
      <c r="T46" s="51">
        <f>Ugovori_OPULJP[[#This Row],[Bespovratna sredstva - Ukupno (EU+Nac) HRK
= Ukupna ugovorena vrijednost bespovratnih sredstava]]/7.5345</f>
        <v>96744.146260534864</v>
      </c>
      <c r="U46" s="50">
        <v>0</v>
      </c>
      <c r="V46" s="51">
        <f>Ugovori_OPULJP[[#This Row],[Javni doprinos korisnika - HRK]]/7.5345</f>
        <v>0</v>
      </c>
      <c r="W46" s="50">
        <v>0</v>
      </c>
      <c r="X46" s="51">
        <f>Ugovori_OPULJP[[#This Row],[Privatni doprinos korisnika - HRK]]/7.5345</f>
        <v>0</v>
      </c>
      <c r="Y46" s="52">
        <v>728918.77</v>
      </c>
      <c r="Z46" s="53">
        <f>Ugovori_OPULJP[[#This Row],[UKUPNI PRIHVATLJIVI IZDACI
TOTAL ELIGIBLE EXPENDITURE
= Bespovratna sredstva ukupno + doprinos korisnika
= Ukupni prihvatljivi troškovi
= Ukupna ugovorena vrijednost projekta HRK]]/7.5345</f>
        <v>96744.146260534864</v>
      </c>
      <c r="AA46" s="44" t="s">
        <v>38</v>
      </c>
      <c r="AB46" s="44" t="s">
        <v>35</v>
      </c>
      <c r="AC46" s="43" t="s">
        <v>235</v>
      </c>
      <c r="AD46" s="43" t="s">
        <v>236</v>
      </c>
    </row>
    <row r="47" spans="1:30" ht="51" customHeight="1" x14ac:dyDescent="0.2">
      <c r="A47" s="41" t="s">
        <v>237</v>
      </c>
      <c r="B47" s="42" t="s">
        <v>31</v>
      </c>
      <c r="C47" s="43" t="s">
        <v>230</v>
      </c>
      <c r="D47" s="43" t="s">
        <v>231</v>
      </c>
      <c r="E47" s="44" t="s">
        <v>232</v>
      </c>
      <c r="F47" s="45" t="s">
        <v>238</v>
      </c>
      <c r="G47" s="45" t="s">
        <v>239</v>
      </c>
      <c r="H47" s="47">
        <v>43234</v>
      </c>
      <c r="I47" s="47">
        <v>44149</v>
      </c>
      <c r="J47" s="48" t="str">
        <f>IF(Ugovori_OPULJP[[#This Row],[DATUM ZAVRŠETKA OPERACIJE]]&gt;DATE(2024,3,31),"u provedbi","završen")</f>
        <v>završen</v>
      </c>
      <c r="K47" s="46" t="s">
        <v>211</v>
      </c>
      <c r="L47" s="46" t="s">
        <v>211</v>
      </c>
      <c r="M47" s="49">
        <v>0.85</v>
      </c>
      <c r="N47" s="49">
        <v>0.15</v>
      </c>
      <c r="O47" s="50">
        <f>Ugovori_OPULJP[[#This Row],[Bespovratna sredstva - Ukupno (EU+Nac) HRK
= Ukupna ugovorena vrijednost bespovratnih sredstava]]*Ugovori_OPULJP[[#This Row],[EU STOPA SUFINANCIRANJA %
EU CO-FINANCING RATE %]]</f>
        <v>1698261.2655</v>
      </c>
      <c r="P47" s="51">
        <f>Ugovori_OPULJP[[#This Row],[Bespovratna sredstva - EU dio - HRK]]/7.5345</f>
        <v>225398.00457893687</v>
      </c>
      <c r="Q47" s="50">
        <f>Ugovori_OPULJP[[#This Row],[Bespovratna sredstva - Ukupno (EU+Nac) HRK
= Ukupna ugovorena vrijednost bespovratnih sredstava]]*Ugovori_OPULJP[[#This Row],[STOPA NACIONALNOG SUFINANCIRANJA %]]</f>
        <v>299693.16449999996</v>
      </c>
      <c r="R47" s="51">
        <f>Ugovori_OPULJP[[#This Row],[Bespovratna sredstva - Nacionalni dio - HRK]]/7.5345</f>
        <v>39776.118455106502</v>
      </c>
      <c r="S47" s="50">
        <v>1997954.43</v>
      </c>
      <c r="T47" s="51">
        <f>Ugovori_OPULJP[[#This Row],[Bespovratna sredstva - Ukupno (EU+Nac) HRK
= Ukupna ugovorena vrijednost bespovratnih sredstava]]/7.5345</f>
        <v>265174.12303404335</v>
      </c>
      <c r="U47" s="50">
        <v>0</v>
      </c>
      <c r="V47" s="51">
        <f>Ugovori_OPULJP[[#This Row],[Javni doprinos korisnika - HRK]]/7.5345</f>
        <v>0</v>
      </c>
      <c r="W47" s="50">
        <v>0</v>
      </c>
      <c r="X47" s="51">
        <f>Ugovori_OPULJP[[#This Row],[Privatni doprinos korisnika - HRK]]/7.5345</f>
        <v>0</v>
      </c>
      <c r="Y47" s="52">
        <v>1997954.43</v>
      </c>
      <c r="Z47" s="53">
        <f>Ugovori_OPULJP[[#This Row],[UKUPNI PRIHVATLJIVI IZDACI
TOTAL ELIGIBLE EXPENDITURE
= Bespovratna sredstva ukupno + doprinos korisnika
= Ukupni prihvatljivi troškovi
= Ukupna ugovorena vrijednost projekta HRK]]/7.5345</f>
        <v>265174.12303404335</v>
      </c>
      <c r="AA47" s="44" t="s">
        <v>38</v>
      </c>
      <c r="AB47" s="44" t="s">
        <v>35</v>
      </c>
      <c r="AC47" s="43" t="s">
        <v>240</v>
      </c>
      <c r="AD47" s="43" t="s">
        <v>236</v>
      </c>
    </row>
    <row r="48" spans="1:30" ht="51" customHeight="1" x14ac:dyDescent="0.2">
      <c r="A48" s="41" t="s">
        <v>241</v>
      </c>
      <c r="B48" s="42" t="s">
        <v>31</v>
      </c>
      <c r="C48" s="43" t="s">
        <v>230</v>
      </c>
      <c r="D48" s="43" t="s">
        <v>231</v>
      </c>
      <c r="E48" s="44" t="s">
        <v>232</v>
      </c>
      <c r="F48" s="45" t="s">
        <v>242</v>
      </c>
      <c r="G48" s="45" t="s">
        <v>243</v>
      </c>
      <c r="H48" s="47">
        <v>43234</v>
      </c>
      <c r="I48" s="47">
        <v>44149</v>
      </c>
      <c r="J48" s="48" t="str">
        <f>IF(Ugovori_OPULJP[[#This Row],[DATUM ZAVRŠETKA OPERACIJE]]&gt;DATE(2024,3,31),"u provedbi","završen")</f>
        <v>završen</v>
      </c>
      <c r="K48" s="46" t="s">
        <v>244</v>
      </c>
      <c r="L48" s="46" t="s">
        <v>244</v>
      </c>
      <c r="M48" s="49">
        <v>0.85</v>
      </c>
      <c r="N48" s="49">
        <v>0.15</v>
      </c>
      <c r="O48" s="50">
        <f>Ugovori_OPULJP[[#This Row],[Bespovratna sredstva - Ukupno (EU+Nac) HRK
= Ukupna ugovorena vrijednost bespovratnih sredstava]]*Ugovori_OPULJP[[#This Row],[EU STOPA SUFINANCIRANJA %
EU CO-FINANCING RATE %]]</f>
        <v>1272186.1089999999</v>
      </c>
      <c r="P48" s="51">
        <f>Ugovori_OPULJP[[#This Row],[Bespovratna sredstva - EU dio - HRK]]/7.5345</f>
        <v>168848.11321255556</v>
      </c>
      <c r="Q48" s="50">
        <f>Ugovori_OPULJP[[#This Row],[Bespovratna sredstva - Ukupno (EU+Nac) HRK
= Ukupna ugovorena vrijednost bespovratnih sredstava]]*Ugovori_OPULJP[[#This Row],[STOPA NACIONALNOG SUFINANCIRANJA %]]</f>
        <v>224503.43100000001</v>
      </c>
      <c r="R48" s="51">
        <f>Ugovori_OPULJP[[#This Row],[Bespovratna sredstva - Nacionalni dio - HRK]]/7.5345</f>
        <v>29796.72586103922</v>
      </c>
      <c r="S48" s="50">
        <v>1496689.54</v>
      </c>
      <c r="T48" s="51">
        <f>Ugovori_OPULJP[[#This Row],[Bespovratna sredstva - Ukupno (EU+Nac) HRK
= Ukupna ugovorena vrijednost bespovratnih sredstava]]/7.5345</f>
        <v>198644.83907359481</v>
      </c>
      <c r="U48" s="50">
        <v>0</v>
      </c>
      <c r="V48" s="51">
        <f>Ugovori_OPULJP[[#This Row],[Javni doprinos korisnika - HRK]]/7.5345</f>
        <v>0</v>
      </c>
      <c r="W48" s="50">
        <v>0</v>
      </c>
      <c r="X48" s="51">
        <f>Ugovori_OPULJP[[#This Row],[Privatni doprinos korisnika - HRK]]/7.5345</f>
        <v>0</v>
      </c>
      <c r="Y48" s="52">
        <v>1496689.54</v>
      </c>
      <c r="Z48" s="53">
        <f>Ugovori_OPULJP[[#This Row],[UKUPNI PRIHVATLJIVI IZDACI
TOTAL ELIGIBLE EXPENDITURE
= Bespovratna sredstva ukupno + doprinos korisnika
= Ukupni prihvatljivi troškovi
= Ukupna ugovorena vrijednost projekta HRK]]/7.5345</f>
        <v>198644.83907359481</v>
      </c>
      <c r="AA48" s="44" t="s">
        <v>38</v>
      </c>
      <c r="AB48" s="44" t="s">
        <v>35</v>
      </c>
      <c r="AC48" s="43" t="s">
        <v>245</v>
      </c>
      <c r="AD48" s="43" t="s">
        <v>236</v>
      </c>
    </row>
    <row r="49" spans="1:30" ht="51" customHeight="1" x14ac:dyDescent="0.2">
      <c r="A49" s="41" t="s">
        <v>246</v>
      </c>
      <c r="B49" s="42" t="s">
        <v>31</v>
      </c>
      <c r="C49" s="43" t="s">
        <v>230</v>
      </c>
      <c r="D49" s="43" t="s">
        <v>231</v>
      </c>
      <c r="E49" s="44" t="s">
        <v>232</v>
      </c>
      <c r="F49" s="45" t="s">
        <v>247</v>
      </c>
      <c r="G49" s="45" t="s">
        <v>248</v>
      </c>
      <c r="H49" s="47">
        <v>43550</v>
      </c>
      <c r="I49" s="47">
        <v>44100</v>
      </c>
      <c r="J49" s="48" t="str">
        <f>IF(Ugovori_OPULJP[[#This Row],[DATUM ZAVRŠETKA OPERACIJE]]&gt;DATE(2024,3,31),"u provedbi","završen")</f>
        <v>završen</v>
      </c>
      <c r="K49" s="46" t="s">
        <v>249</v>
      </c>
      <c r="L49" s="46" t="s">
        <v>249</v>
      </c>
      <c r="M49" s="49">
        <v>0.85</v>
      </c>
      <c r="N49" s="49">
        <v>0.15</v>
      </c>
      <c r="O49" s="50">
        <f>Ugovori_OPULJP[[#This Row],[Bespovratna sredstva - Ukupno (EU+Nac) HRK
= Ukupna ugovorena vrijednost bespovratnih sredstava]]*Ugovori_OPULJP[[#This Row],[EU STOPA SUFINANCIRANJA %
EU CO-FINANCING RATE %]]</f>
        <v>771206.90399999998</v>
      </c>
      <c r="P49" s="51">
        <f>Ugovori_OPULJP[[#This Row],[Bespovratna sredstva - EU dio - HRK]]/7.5345</f>
        <v>102356.74616762889</v>
      </c>
      <c r="Q49" s="50">
        <f>Ugovori_OPULJP[[#This Row],[Bespovratna sredstva - Ukupno (EU+Nac) HRK
= Ukupna ugovorena vrijednost bespovratnih sredstava]]*Ugovori_OPULJP[[#This Row],[STOPA NACIONALNOG SUFINANCIRANJA %]]</f>
        <v>136095.33599999998</v>
      </c>
      <c r="R49" s="51">
        <f>Ugovori_OPULJP[[#This Row],[Bespovratna sredstva - Nacionalni dio - HRK]]/7.5345</f>
        <v>18062.955206052156</v>
      </c>
      <c r="S49" s="50">
        <v>907302.24</v>
      </c>
      <c r="T49" s="51">
        <f>Ugovori_OPULJP[[#This Row],[Bespovratna sredstva - Ukupno (EU+Nac) HRK
= Ukupna ugovorena vrijednost bespovratnih sredstava]]/7.5345</f>
        <v>120419.70137368106</v>
      </c>
      <c r="U49" s="50">
        <v>0</v>
      </c>
      <c r="V49" s="51">
        <f>Ugovori_OPULJP[[#This Row],[Javni doprinos korisnika - HRK]]/7.5345</f>
        <v>0</v>
      </c>
      <c r="W49" s="50">
        <v>0</v>
      </c>
      <c r="X49" s="51">
        <f>Ugovori_OPULJP[[#This Row],[Privatni doprinos korisnika - HRK]]/7.5345</f>
        <v>0</v>
      </c>
      <c r="Y49" s="52">
        <v>907302.24</v>
      </c>
      <c r="Z49" s="53">
        <f>Ugovori_OPULJP[[#This Row],[UKUPNI PRIHVATLJIVI IZDACI
TOTAL ELIGIBLE EXPENDITURE
= Bespovratna sredstva ukupno + doprinos korisnika
= Ukupni prihvatljivi troškovi
= Ukupna ugovorena vrijednost projekta HRK]]/7.5345</f>
        <v>120419.70137368106</v>
      </c>
      <c r="AA49" s="44" t="s">
        <v>38</v>
      </c>
      <c r="AB49" s="44" t="s">
        <v>35</v>
      </c>
      <c r="AC49" s="43" t="s">
        <v>250</v>
      </c>
      <c r="AD49" s="43" t="s">
        <v>236</v>
      </c>
    </row>
    <row r="50" spans="1:30" ht="51" customHeight="1" x14ac:dyDescent="0.2">
      <c r="A50" s="41" t="s">
        <v>251</v>
      </c>
      <c r="B50" s="42" t="s">
        <v>31</v>
      </c>
      <c r="C50" s="43" t="s">
        <v>230</v>
      </c>
      <c r="D50" s="43" t="s">
        <v>231</v>
      </c>
      <c r="E50" s="44" t="s">
        <v>232</v>
      </c>
      <c r="F50" s="45" t="s">
        <v>252</v>
      </c>
      <c r="G50" s="45" t="s">
        <v>253</v>
      </c>
      <c r="H50" s="47">
        <v>43550</v>
      </c>
      <c r="I50" s="47">
        <v>44465</v>
      </c>
      <c r="J50" s="48" t="str">
        <f>IF(Ugovori_OPULJP[[#This Row],[DATUM ZAVRŠETKA OPERACIJE]]&gt;DATE(2024,3,31),"u provedbi","završen")</f>
        <v>završen</v>
      </c>
      <c r="K50" s="46" t="s">
        <v>254</v>
      </c>
      <c r="L50" s="46" t="s">
        <v>37</v>
      </c>
      <c r="M50" s="49">
        <v>0.85</v>
      </c>
      <c r="N50" s="49">
        <v>0.15</v>
      </c>
      <c r="O50" s="50">
        <f>Ugovori_OPULJP[[#This Row],[Bespovratna sredstva - Ukupno (EU+Nac) HRK
= Ukupna ugovorena vrijednost bespovratnih sredstava]]*Ugovori_OPULJP[[#This Row],[EU STOPA SUFINANCIRANJA %
EU CO-FINANCING RATE %]]</f>
        <v>759005.56199999992</v>
      </c>
      <c r="P50" s="51">
        <f>Ugovori_OPULJP[[#This Row],[Bespovratna sredstva - EU dio - HRK]]/7.5345</f>
        <v>100737.34979096155</v>
      </c>
      <c r="Q50" s="50">
        <f>Ugovori_OPULJP[[#This Row],[Bespovratna sredstva - Ukupno (EU+Nac) HRK
= Ukupna ugovorena vrijednost bespovratnih sredstava]]*Ugovori_OPULJP[[#This Row],[STOPA NACIONALNOG SUFINANCIRANJA %]]</f>
        <v>133942.158</v>
      </c>
      <c r="R50" s="51">
        <f>Ugovori_OPULJP[[#This Row],[Bespovratna sredstva - Nacionalni dio - HRK]]/7.5345</f>
        <v>17777.17937487557</v>
      </c>
      <c r="S50" s="50">
        <v>892947.72</v>
      </c>
      <c r="T50" s="51">
        <f>Ugovori_OPULJP[[#This Row],[Bespovratna sredstva - Ukupno (EU+Nac) HRK
= Ukupna ugovorena vrijednost bespovratnih sredstava]]/7.5345</f>
        <v>118514.52916583714</v>
      </c>
      <c r="U50" s="50">
        <v>0</v>
      </c>
      <c r="V50" s="51">
        <f>Ugovori_OPULJP[[#This Row],[Javni doprinos korisnika - HRK]]/7.5345</f>
        <v>0</v>
      </c>
      <c r="W50" s="50">
        <v>0</v>
      </c>
      <c r="X50" s="51">
        <f>Ugovori_OPULJP[[#This Row],[Privatni doprinos korisnika - HRK]]/7.5345</f>
        <v>0</v>
      </c>
      <c r="Y50" s="52">
        <v>892947.72</v>
      </c>
      <c r="Z50" s="53">
        <f>Ugovori_OPULJP[[#This Row],[UKUPNI PRIHVATLJIVI IZDACI
TOTAL ELIGIBLE EXPENDITURE
= Bespovratna sredstva ukupno + doprinos korisnika
= Ukupni prihvatljivi troškovi
= Ukupna ugovorena vrijednost projekta HRK]]/7.5345</f>
        <v>118514.52916583714</v>
      </c>
      <c r="AA50" s="44" t="s">
        <v>38</v>
      </c>
      <c r="AB50" s="44" t="s">
        <v>35</v>
      </c>
      <c r="AC50" s="43" t="s">
        <v>255</v>
      </c>
      <c r="AD50" s="43" t="s">
        <v>236</v>
      </c>
    </row>
    <row r="51" spans="1:30" ht="51" customHeight="1" x14ac:dyDescent="0.2">
      <c r="A51" s="41" t="s">
        <v>256</v>
      </c>
      <c r="B51" s="42" t="s">
        <v>31</v>
      </c>
      <c r="C51" s="43" t="s">
        <v>230</v>
      </c>
      <c r="D51" s="43" t="s">
        <v>231</v>
      </c>
      <c r="E51" s="44" t="s">
        <v>232</v>
      </c>
      <c r="F51" s="45" t="s">
        <v>257</v>
      </c>
      <c r="G51" s="45" t="s">
        <v>258</v>
      </c>
      <c r="H51" s="47">
        <v>43550</v>
      </c>
      <c r="I51" s="47">
        <v>44465</v>
      </c>
      <c r="J51" s="48" t="str">
        <f>IF(Ugovori_OPULJP[[#This Row],[DATUM ZAVRŠETKA OPERACIJE]]&gt;DATE(2024,3,31),"u provedbi","završen")</f>
        <v>završen</v>
      </c>
      <c r="K51" s="46" t="s">
        <v>37</v>
      </c>
      <c r="L51" s="46" t="s">
        <v>37</v>
      </c>
      <c r="M51" s="49">
        <v>0.85</v>
      </c>
      <c r="N51" s="49">
        <v>0.15</v>
      </c>
      <c r="O51" s="50">
        <f>Ugovori_OPULJP[[#This Row],[Bespovratna sredstva - Ukupno (EU+Nac) HRK
= Ukupna ugovorena vrijednost bespovratnih sredstava]]*Ugovori_OPULJP[[#This Row],[EU STOPA SUFINANCIRANJA %
EU CO-FINANCING RATE %]]</f>
        <v>832617.5</v>
      </c>
      <c r="P51" s="51">
        <f>Ugovori_OPULJP[[#This Row],[Bespovratna sredstva - EU dio - HRK]]/7.5345</f>
        <v>110507.3329351649</v>
      </c>
      <c r="Q51" s="50">
        <f>Ugovori_OPULJP[[#This Row],[Bespovratna sredstva - Ukupno (EU+Nac) HRK
= Ukupna ugovorena vrijednost bespovratnih sredstava]]*Ugovori_OPULJP[[#This Row],[STOPA NACIONALNOG SUFINANCIRANJA %]]</f>
        <v>146932.5</v>
      </c>
      <c r="R51" s="51">
        <f>Ugovori_OPULJP[[#This Row],[Bespovratna sredstva - Nacionalni dio - HRK]]/7.5345</f>
        <v>19501.294047382042</v>
      </c>
      <c r="S51" s="50">
        <v>979550</v>
      </c>
      <c r="T51" s="51">
        <f>Ugovori_OPULJP[[#This Row],[Bespovratna sredstva - Ukupno (EU+Nac) HRK
= Ukupna ugovorena vrijednost bespovratnih sredstava]]/7.5345</f>
        <v>130008.62698254695</v>
      </c>
      <c r="U51" s="50">
        <v>0</v>
      </c>
      <c r="V51" s="51">
        <f>Ugovori_OPULJP[[#This Row],[Javni doprinos korisnika - HRK]]/7.5345</f>
        <v>0</v>
      </c>
      <c r="W51" s="50">
        <v>0</v>
      </c>
      <c r="X51" s="51">
        <f>Ugovori_OPULJP[[#This Row],[Privatni doprinos korisnika - HRK]]/7.5345</f>
        <v>0</v>
      </c>
      <c r="Y51" s="52">
        <v>979550</v>
      </c>
      <c r="Z51" s="53">
        <f>Ugovori_OPULJP[[#This Row],[UKUPNI PRIHVATLJIVI IZDACI
TOTAL ELIGIBLE EXPENDITURE
= Bespovratna sredstva ukupno + doprinos korisnika
= Ukupni prihvatljivi troškovi
= Ukupna ugovorena vrijednost projekta HRK]]/7.5345</f>
        <v>130008.62698254695</v>
      </c>
      <c r="AA51" s="44" t="s">
        <v>38</v>
      </c>
      <c r="AB51" s="44" t="s">
        <v>35</v>
      </c>
      <c r="AC51" s="43" t="s">
        <v>259</v>
      </c>
      <c r="AD51" s="43" t="s">
        <v>236</v>
      </c>
    </row>
    <row r="52" spans="1:30" ht="51" customHeight="1" x14ac:dyDescent="0.2">
      <c r="A52" s="41" t="s">
        <v>260</v>
      </c>
      <c r="B52" s="42" t="s">
        <v>31</v>
      </c>
      <c r="C52" s="43" t="s">
        <v>230</v>
      </c>
      <c r="D52" s="43" t="s">
        <v>231</v>
      </c>
      <c r="E52" s="44" t="s">
        <v>232</v>
      </c>
      <c r="F52" s="45" t="s">
        <v>261</v>
      </c>
      <c r="G52" s="45" t="s">
        <v>262</v>
      </c>
      <c r="H52" s="47">
        <v>43550</v>
      </c>
      <c r="I52" s="47">
        <v>44100</v>
      </c>
      <c r="J52" s="48" t="str">
        <f>IF(Ugovori_OPULJP[[#This Row],[DATUM ZAVRŠETKA OPERACIJE]]&gt;DATE(2024,3,31),"u provedbi","završen")</f>
        <v>završen</v>
      </c>
      <c r="K52" s="46" t="s">
        <v>200</v>
      </c>
      <c r="L52" s="46" t="s">
        <v>200</v>
      </c>
      <c r="M52" s="49">
        <v>0.85</v>
      </c>
      <c r="N52" s="49">
        <v>0.15</v>
      </c>
      <c r="O52" s="50">
        <f>Ugovori_OPULJP[[#This Row],[Bespovratna sredstva - Ukupno (EU+Nac) HRK
= Ukupna ugovorena vrijednost bespovratnih sredstava]]*Ugovori_OPULJP[[#This Row],[EU STOPA SUFINANCIRANJA %
EU CO-FINANCING RATE %]]</f>
        <v>690092.32199999993</v>
      </c>
      <c r="P52" s="51">
        <f>Ugovori_OPULJP[[#This Row],[Bespovratna sredstva - EU dio - HRK]]/7.5345</f>
        <v>91590.991041210422</v>
      </c>
      <c r="Q52" s="50">
        <f>Ugovori_OPULJP[[#This Row],[Bespovratna sredstva - Ukupno (EU+Nac) HRK
= Ukupna ugovorena vrijednost bespovratnih sredstava]]*Ugovori_OPULJP[[#This Row],[STOPA NACIONALNOG SUFINANCIRANJA %]]</f>
        <v>121780.99799999999</v>
      </c>
      <c r="R52" s="51">
        <f>Ugovori_OPULJP[[#This Row],[Bespovratna sredstva - Nacionalni dio - HRK]]/7.5345</f>
        <v>16163.116066095956</v>
      </c>
      <c r="S52" s="50">
        <v>811873.32</v>
      </c>
      <c r="T52" s="51">
        <f>Ugovori_OPULJP[[#This Row],[Bespovratna sredstva - Ukupno (EU+Nac) HRK
= Ukupna ugovorena vrijednost bespovratnih sredstava]]/7.5345</f>
        <v>107754.10710730638</v>
      </c>
      <c r="U52" s="50">
        <v>0</v>
      </c>
      <c r="V52" s="51">
        <f>Ugovori_OPULJP[[#This Row],[Javni doprinos korisnika - HRK]]/7.5345</f>
        <v>0</v>
      </c>
      <c r="W52" s="50">
        <v>0</v>
      </c>
      <c r="X52" s="51">
        <f>Ugovori_OPULJP[[#This Row],[Privatni doprinos korisnika - HRK]]/7.5345</f>
        <v>0</v>
      </c>
      <c r="Y52" s="52">
        <v>811873.32</v>
      </c>
      <c r="Z52" s="53">
        <f>Ugovori_OPULJP[[#This Row],[UKUPNI PRIHVATLJIVI IZDACI
TOTAL ELIGIBLE EXPENDITURE
= Bespovratna sredstva ukupno + doprinos korisnika
= Ukupni prihvatljivi troškovi
= Ukupna ugovorena vrijednost projekta HRK]]/7.5345</f>
        <v>107754.10710730638</v>
      </c>
      <c r="AA52" s="44" t="s">
        <v>38</v>
      </c>
      <c r="AB52" s="44" t="s">
        <v>35</v>
      </c>
      <c r="AC52" s="43" t="s">
        <v>263</v>
      </c>
      <c r="AD52" s="43" t="s">
        <v>236</v>
      </c>
    </row>
    <row r="53" spans="1:30" ht="51" customHeight="1" x14ac:dyDescent="0.2">
      <c r="A53" s="41" t="s">
        <v>264</v>
      </c>
      <c r="B53" s="42" t="s">
        <v>31</v>
      </c>
      <c r="C53" s="43" t="s">
        <v>230</v>
      </c>
      <c r="D53" s="43" t="s">
        <v>231</v>
      </c>
      <c r="E53" s="44" t="s">
        <v>232</v>
      </c>
      <c r="F53" s="45" t="s">
        <v>265</v>
      </c>
      <c r="G53" s="45" t="s">
        <v>266</v>
      </c>
      <c r="H53" s="47">
        <v>43550</v>
      </c>
      <c r="I53" s="47">
        <v>44281</v>
      </c>
      <c r="J53" s="48" t="str">
        <f>IF(Ugovori_OPULJP[[#This Row],[DATUM ZAVRŠETKA OPERACIJE]]&gt;DATE(2024,3,31),"u provedbi","završen")</f>
        <v>završen</v>
      </c>
      <c r="K53" s="46" t="s">
        <v>154</v>
      </c>
      <c r="L53" s="46" t="s">
        <v>37</v>
      </c>
      <c r="M53" s="49">
        <v>0.85</v>
      </c>
      <c r="N53" s="49">
        <v>0.15</v>
      </c>
      <c r="O53" s="50">
        <f>Ugovori_OPULJP[[#This Row],[Bespovratna sredstva - Ukupno (EU+Nac) HRK
= Ukupna ugovorena vrijednost bespovratnih sredstava]]*Ugovori_OPULJP[[#This Row],[EU STOPA SUFINANCIRANJA %
EU CO-FINANCING RATE %]]</f>
        <v>763446.70149999997</v>
      </c>
      <c r="P53" s="51">
        <f>Ugovori_OPULJP[[#This Row],[Bespovratna sredstva - EU dio - HRK]]/7.5345</f>
        <v>101326.7902979627</v>
      </c>
      <c r="Q53" s="50">
        <f>Ugovori_OPULJP[[#This Row],[Bespovratna sredstva - Ukupno (EU+Nac) HRK
= Ukupna ugovorena vrijednost bespovratnih sredstava]]*Ugovori_OPULJP[[#This Row],[STOPA NACIONALNOG SUFINANCIRANJA %]]</f>
        <v>134725.8885</v>
      </c>
      <c r="R53" s="51">
        <f>Ugovori_OPULJP[[#This Row],[Bespovratna sredstva - Nacionalni dio - HRK]]/7.5345</f>
        <v>17881.19828787577</v>
      </c>
      <c r="S53" s="50">
        <v>898172.59</v>
      </c>
      <c r="T53" s="51">
        <f>Ugovori_OPULJP[[#This Row],[Bespovratna sredstva - Ukupno (EU+Nac) HRK
= Ukupna ugovorena vrijednost bespovratnih sredstava]]/7.5345</f>
        <v>119207.98858583847</v>
      </c>
      <c r="U53" s="50">
        <v>0</v>
      </c>
      <c r="V53" s="51">
        <f>Ugovori_OPULJP[[#This Row],[Javni doprinos korisnika - HRK]]/7.5345</f>
        <v>0</v>
      </c>
      <c r="W53" s="50">
        <v>0</v>
      </c>
      <c r="X53" s="51">
        <f>Ugovori_OPULJP[[#This Row],[Privatni doprinos korisnika - HRK]]/7.5345</f>
        <v>0</v>
      </c>
      <c r="Y53" s="52">
        <v>898172.59</v>
      </c>
      <c r="Z53" s="53">
        <f>Ugovori_OPULJP[[#This Row],[UKUPNI PRIHVATLJIVI IZDACI
TOTAL ELIGIBLE EXPENDITURE
= Bespovratna sredstva ukupno + doprinos korisnika
= Ukupni prihvatljivi troškovi
= Ukupna ugovorena vrijednost projekta HRK]]/7.5345</f>
        <v>119207.98858583847</v>
      </c>
      <c r="AA53" s="44" t="s">
        <v>38</v>
      </c>
      <c r="AB53" s="44" t="s">
        <v>35</v>
      </c>
      <c r="AC53" s="43" t="s">
        <v>267</v>
      </c>
      <c r="AD53" s="43" t="s">
        <v>236</v>
      </c>
    </row>
    <row r="54" spans="1:30" ht="51" customHeight="1" x14ac:dyDescent="0.2">
      <c r="A54" s="41" t="s">
        <v>268</v>
      </c>
      <c r="B54" s="42" t="s">
        <v>31</v>
      </c>
      <c r="C54" s="43" t="s">
        <v>230</v>
      </c>
      <c r="D54" s="43" t="s">
        <v>231</v>
      </c>
      <c r="E54" s="44" t="s">
        <v>232</v>
      </c>
      <c r="F54" s="45" t="s">
        <v>269</v>
      </c>
      <c r="G54" s="45" t="s">
        <v>270</v>
      </c>
      <c r="H54" s="47">
        <v>43234</v>
      </c>
      <c r="I54" s="47">
        <v>44149</v>
      </c>
      <c r="J54" s="48" t="str">
        <f>IF(Ugovori_OPULJP[[#This Row],[DATUM ZAVRŠETKA OPERACIJE]]&gt;DATE(2024,3,31),"u provedbi","završen")</f>
        <v>završen</v>
      </c>
      <c r="K54" s="46" t="s">
        <v>271</v>
      </c>
      <c r="L54" s="46" t="s">
        <v>271</v>
      </c>
      <c r="M54" s="49">
        <v>0.85</v>
      </c>
      <c r="N54" s="49">
        <v>0.15</v>
      </c>
      <c r="O54" s="50">
        <f>Ugovori_OPULJP[[#This Row],[Bespovratna sredstva - Ukupno (EU+Nac) HRK
= Ukupna ugovorena vrijednost bespovratnih sredstava]]*Ugovori_OPULJP[[#This Row],[EU STOPA SUFINANCIRANJA %
EU CO-FINANCING RATE %]]</f>
        <v>1472713.638</v>
      </c>
      <c r="P54" s="51">
        <f>Ugovori_OPULJP[[#This Row],[Bespovratna sredstva - EU dio - HRK]]/7.5345</f>
        <v>195462.69002588093</v>
      </c>
      <c r="Q54" s="50">
        <f>Ugovori_OPULJP[[#This Row],[Bespovratna sredstva - Ukupno (EU+Nac) HRK
= Ukupna ugovorena vrijednost bespovratnih sredstava]]*Ugovori_OPULJP[[#This Row],[STOPA NACIONALNOG SUFINANCIRANJA %]]</f>
        <v>259890.64199999999</v>
      </c>
      <c r="R54" s="51">
        <f>Ugovori_OPULJP[[#This Row],[Bespovratna sredstva - Nacionalni dio - HRK]]/7.5345</f>
        <v>34493.415886920164</v>
      </c>
      <c r="S54" s="50">
        <v>1732604.28</v>
      </c>
      <c r="T54" s="51">
        <f>Ugovori_OPULJP[[#This Row],[Bespovratna sredstva - Ukupno (EU+Nac) HRK
= Ukupna ugovorena vrijednost bespovratnih sredstava]]/7.5345</f>
        <v>229956.10591280111</v>
      </c>
      <c r="U54" s="50">
        <v>0</v>
      </c>
      <c r="V54" s="51">
        <f>Ugovori_OPULJP[[#This Row],[Javni doprinos korisnika - HRK]]/7.5345</f>
        <v>0</v>
      </c>
      <c r="W54" s="50">
        <v>0</v>
      </c>
      <c r="X54" s="51">
        <f>Ugovori_OPULJP[[#This Row],[Privatni doprinos korisnika - HRK]]/7.5345</f>
        <v>0</v>
      </c>
      <c r="Y54" s="52">
        <v>1732604.28</v>
      </c>
      <c r="Z54" s="53">
        <f>Ugovori_OPULJP[[#This Row],[UKUPNI PRIHVATLJIVI IZDACI
TOTAL ELIGIBLE EXPENDITURE
= Bespovratna sredstva ukupno + doprinos korisnika
= Ukupni prihvatljivi troškovi
= Ukupna ugovorena vrijednost projekta HRK]]/7.5345</f>
        <v>229956.10591280111</v>
      </c>
      <c r="AA54" s="44" t="s">
        <v>38</v>
      </c>
      <c r="AB54" s="44" t="s">
        <v>35</v>
      </c>
      <c r="AC54" s="43" t="s">
        <v>272</v>
      </c>
      <c r="AD54" s="43" t="s">
        <v>236</v>
      </c>
    </row>
    <row r="55" spans="1:30" ht="51" customHeight="1" x14ac:dyDescent="0.2">
      <c r="A55" s="41" t="s">
        <v>273</v>
      </c>
      <c r="B55" s="42" t="s">
        <v>31</v>
      </c>
      <c r="C55" s="43" t="s">
        <v>230</v>
      </c>
      <c r="D55" s="43" t="s">
        <v>231</v>
      </c>
      <c r="E55" s="44" t="s">
        <v>232</v>
      </c>
      <c r="F55" s="45" t="s">
        <v>274</v>
      </c>
      <c r="G55" s="45" t="s">
        <v>275</v>
      </c>
      <c r="H55" s="47">
        <v>43234</v>
      </c>
      <c r="I55" s="47">
        <v>43691</v>
      </c>
      <c r="J55" s="48" t="str">
        <f>IF(Ugovori_OPULJP[[#This Row],[DATUM ZAVRŠETKA OPERACIJE]]&gt;DATE(2024,3,31),"u provedbi","završen")</f>
        <v>završen</v>
      </c>
      <c r="K55" s="46" t="s">
        <v>94</v>
      </c>
      <c r="L55" s="46" t="s">
        <v>94</v>
      </c>
      <c r="M55" s="49">
        <v>0.85</v>
      </c>
      <c r="N55" s="49">
        <v>0.15</v>
      </c>
      <c r="O55" s="50">
        <f>Ugovori_OPULJP[[#This Row],[Bespovratna sredstva - Ukupno (EU+Nac) HRK
= Ukupna ugovorena vrijednost bespovratnih sredstava]]*Ugovori_OPULJP[[#This Row],[EU STOPA SUFINANCIRANJA %
EU CO-FINANCING RATE %]]</f>
        <v>576788.75</v>
      </c>
      <c r="P55" s="51">
        <f>Ugovori_OPULJP[[#This Row],[Bespovratna sredstva - EU dio - HRK]]/7.5345</f>
        <v>76553.022761961634</v>
      </c>
      <c r="Q55" s="50">
        <f>Ugovori_OPULJP[[#This Row],[Bespovratna sredstva - Ukupno (EU+Nac) HRK
= Ukupna ugovorena vrijednost bespovratnih sredstava]]*Ugovori_OPULJP[[#This Row],[STOPA NACIONALNOG SUFINANCIRANJA %]]</f>
        <v>101786.25</v>
      </c>
      <c r="R55" s="51">
        <f>Ugovori_OPULJP[[#This Row],[Bespovratna sredstva - Nacionalni dio - HRK]]/7.5345</f>
        <v>13509.35695799323</v>
      </c>
      <c r="S55" s="50">
        <v>678575</v>
      </c>
      <c r="T55" s="51">
        <f>Ugovori_OPULJP[[#This Row],[Bespovratna sredstva - Ukupno (EU+Nac) HRK
= Ukupna ugovorena vrijednost bespovratnih sredstava]]/7.5345</f>
        <v>90062.379719954872</v>
      </c>
      <c r="U55" s="50">
        <v>0</v>
      </c>
      <c r="V55" s="51">
        <f>Ugovori_OPULJP[[#This Row],[Javni doprinos korisnika - HRK]]/7.5345</f>
        <v>0</v>
      </c>
      <c r="W55" s="50">
        <v>0</v>
      </c>
      <c r="X55" s="51">
        <f>Ugovori_OPULJP[[#This Row],[Privatni doprinos korisnika - HRK]]/7.5345</f>
        <v>0</v>
      </c>
      <c r="Y55" s="52">
        <v>678575</v>
      </c>
      <c r="Z55" s="53">
        <f>Ugovori_OPULJP[[#This Row],[UKUPNI PRIHVATLJIVI IZDACI
TOTAL ELIGIBLE EXPENDITURE
= Bespovratna sredstva ukupno + doprinos korisnika
= Ukupni prihvatljivi troškovi
= Ukupna ugovorena vrijednost projekta HRK]]/7.5345</f>
        <v>90062.379719954872</v>
      </c>
      <c r="AA55" s="44" t="s">
        <v>38</v>
      </c>
      <c r="AB55" s="44" t="s">
        <v>35</v>
      </c>
      <c r="AC55" s="43" t="s">
        <v>276</v>
      </c>
      <c r="AD55" s="43" t="s">
        <v>236</v>
      </c>
    </row>
    <row r="56" spans="1:30" ht="63.75" customHeight="1" x14ac:dyDescent="0.2">
      <c r="A56" s="41" t="s">
        <v>277</v>
      </c>
      <c r="B56" s="42" t="s">
        <v>31</v>
      </c>
      <c r="C56" s="43" t="s">
        <v>230</v>
      </c>
      <c r="D56" s="43" t="s">
        <v>231</v>
      </c>
      <c r="E56" s="44" t="s">
        <v>232</v>
      </c>
      <c r="F56" s="45" t="s">
        <v>278</v>
      </c>
      <c r="G56" s="45" t="s">
        <v>279</v>
      </c>
      <c r="H56" s="47">
        <v>43234</v>
      </c>
      <c r="I56" s="47">
        <v>43965</v>
      </c>
      <c r="J56" s="48" t="str">
        <f>IF(Ugovori_OPULJP[[#This Row],[DATUM ZAVRŠETKA OPERACIJE]]&gt;DATE(2024,3,31),"u provedbi","završen")</f>
        <v>završen</v>
      </c>
      <c r="K56" s="46" t="s">
        <v>104</v>
      </c>
      <c r="L56" s="46" t="s">
        <v>104</v>
      </c>
      <c r="M56" s="49">
        <v>0.85</v>
      </c>
      <c r="N56" s="49">
        <v>0.15</v>
      </c>
      <c r="O56" s="50">
        <f>Ugovori_OPULJP[[#This Row],[Bespovratna sredstva - Ukupno (EU+Nac) HRK
= Ukupna ugovorena vrijednost bespovratnih sredstava]]*Ugovori_OPULJP[[#This Row],[EU STOPA SUFINANCIRANJA %
EU CO-FINANCING RATE %]]</f>
        <v>829856.11349999998</v>
      </c>
      <c r="P56" s="51">
        <f>Ugovori_OPULJP[[#This Row],[Bespovratna sredstva - EU dio - HRK]]/7.5345</f>
        <v>110140.83396376666</v>
      </c>
      <c r="Q56" s="50">
        <f>Ugovori_OPULJP[[#This Row],[Bespovratna sredstva - Ukupno (EU+Nac) HRK
= Ukupna ugovorena vrijednost bespovratnih sredstava]]*Ugovori_OPULJP[[#This Row],[STOPA NACIONALNOG SUFINANCIRANJA %]]</f>
        <v>146445.19649999999</v>
      </c>
      <c r="R56" s="51">
        <f>Ugovori_OPULJP[[#This Row],[Bespovratna sredstva - Nacionalni dio - HRK]]/7.5345</f>
        <v>19436.617758311764</v>
      </c>
      <c r="S56" s="50">
        <v>976301.31</v>
      </c>
      <c r="T56" s="51">
        <f>Ugovori_OPULJP[[#This Row],[Bespovratna sredstva - Ukupno (EU+Nac) HRK
= Ukupna ugovorena vrijednost bespovratnih sredstava]]/7.5345</f>
        <v>129577.45172207843</v>
      </c>
      <c r="U56" s="50">
        <v>0</v>
      </c>
      <c r="V56" s="51">
        <f>Ugovori_OPULJP[[#This Row],[Javni doprinos korisnika - HRK]]/7.5345</f>
        <v>0</v>
      </c>
      <c r="W56" s="50">
        <v>0</v>
      </c>
      <c r="X56" s="51">
        <f>Ugovori_OPULJP[[#This Row],[Privatni doprinos korisnika - HRK]]/7.5345</f>
        <v>0</v>
      </c>
      <c r="Y56" s="52">
        <v>976301.31</v>
      </c>
      <c r="Z56" s="53">
        <f>Ugovori_OPULJP[[#This Row],[UKUPNI PRIHVATLJIVI IZDACI
TOTAL ELIGIBLE EXPENDITURE
= Bespovratna sredstva ukupno + doprinos korisnika
= Ukupni prihvatljivi troškovi
= Ukupna ugovorena vrijednost projekta HRK]]/7.5345</f>
        <v>129577.45172207843</v>
      </c>
      <c r="AA56" s="44" t="s">
        <v>38</v>
      </c>
      <c r="AB56" s="44" t="s">
        <v>35</v>
      </c>
      <c r="AC56" s="43" t="s">
        <v>280</v>
      </c>
      <c r="AD56" s="43" t="s">
        <v>236</v>
      </c>
    </row>
    <row r="57" spans="1:30" ht="51" customHeight="1" x14ac:dyDescent="0.2">
      <c r="A57" s="41" t="s">
        <v>281</v>
      </c>
      <c r="B57" s="42" t="s">
        <v>31</v>
      </c>
      <c r="C57" s="43" t="s">
        <v>230</v>
      </c>
      <c r="D57" s="43" t="s">
        <v>231</v>
      </c>
      <c r="E57" s="44" t="s">
        <v>232</v>
      </c>
      <c r="F57" s="45" t="s">
        <v>282</v>
      </c>
      <c r="G57" s="45" t="s">
        <v>283</v>
      </c>
      <c r="H57" s="47">
        <v>43234</v>
      </c>
      <c r="I57" s="47">
        <v>44149</v>
      </c>
      <c r="J57" s="48" t="str">
        <f>IF(Ugovori_OPULJP[[#This Row],[DATUM ZAVRŠETKA OPERACIJE]]&gt;DATE(2024,3,31),"u provedbi","završen")</f>
        <v>završen</v>
      </c>
      <c r="K57" s="46" t="s">
        <v>104</v>
      </c>
      <c r="L57" s="46" t="s">
        <v>104</v>
      </c>
      <c r="M57" s="49">
        <v>0.85</v>
      </c>
      <c r="N57" s="49">
        <v>0.15</v>
      </c>
      <c r="O57" s="50">
        <f>Ugovori_OPULJP[[#This Row],[Bespovratna sredstva - Ukupno (EU+Nac) HRK
= Ukupna ugovorena vrijednost bespovratnih sredstava]]*Ugovori_OPULJP[[#This Row],[EU STOPA SUFINANCIRANJA %
EU CO-FINANCING RATE %]]</f>
        <v>1697913.1310000001</v>
      </c>
      <c r="P57" s="51">
        <f>Ugovori_OPULJP[[#This Row],[Bespovratna sredstva - EU dio - HRK]]/7.5345</f>
        <v>225351.79919039086</v>
      </c>
      <c r="Q57" s="50">
        <f>Ugovori_OPULJP[[#This Row],[Bespovratna sredstva - Ukupno (EU+Nac) HRK
= Ukupna ugovorena vrijednost bespovratnih sredstava]]*Ugovori_OPULJP[[#This Row],[STOPA NACIONALNOG SUFINANCIRANJA %]]</f>
        <v>299631.72899999999</v>
      </c>
      <c r="R57" s="51">
        <f>Ugovori_OPULJP[[#This Row],[Bespovratna sredstva - Nacionalni dio - HRK]]/7.5345</f>
        <v>39767.964563010151</v>
      </c>
      <c r="S57" s="50">
        <v>1997544.86</v>
      </c>
      <c r="T57" s="51">
        <f>Ugovori_OPULJP[[#This Row],[Bespovratna sredstva - Ukupno (EU+Nac) HRK
= Ukupna ugovorena vrijednost bespovratnih sredstava]]/7.5345</f>
        <v>265119.763753401</v>
      </c>
      <c r="U57" s="50">
        <v>0</v>
      </c>
      <c r="V57" s="51">
        <f>Ugovori_OPULJP[[#This Row],[Javni doprinos korisnika - HRK]]/7.5345</f>
        <v>0</v>
      </c>
      <c r="W57" s="50">
        <v>0</v>
      </c>
      <c r="X57" s="51">
        <f>Ugovori_OPULJP[[#This Row],[Privatni doprinos korisnika - HRK]]/7.5345</f>
        <v>0</v>
      </c>
      <c r="Y57" s="52">
        <v>1997544.86</v>
      </c>
      <c r="Z57" s="53">
        <f>Ugovori_OPULJP[[#This Row],[UKUPNI PRIHVATLJIVI IZDACI
TOTAL ELIGIBLE EXPENDITURE
= Bespovratna sredstva ukupno + doprinos korisnika
= Ukupni prihvatljivi troškovi
= Ukupna ugovorena vrijednost projekta HRK]]/7.5345</f>
        <v>265119.763753401</v>
      </c>
      <c r="AA57" s="44" t="s">
        <v>38</v>
      </c>
      <c r="AB57" s="44" t="s">
        <v>35</v>
      </c>
      <c r="AC57" s="43" t="s">
        <v>284</v>
      </c>
      <c r="AD57" s="43" t="s">
        <v>236</v>
      </c>
    </row>
    <row r="58" spans="1:30" ht="51" customHeight="1" x14ac:dyDescent="0.2">
      <c r="A58" s="41" t="s">
        <v>285</v>
      </c>
      <c r="B58" s="42" t="s">
        <v>31</v>
      </c>
      <c r="C58" s="43" t="s">
        <v>230</v>
      </c>
      <c r="D58" s="43" t="s">
        <v>231</v>
      </c>
      <c r="E58" s="44" t="s">
        <v>232</v>
      </c>
      <c r="F58" s="45" t="s">
        <v>286</v>
      </c>
      <c r="G58" s="45" t="s">
        <v>287</v>
      </c>
      <c r="H58" s="47">
        <v>43234</v>
      </c>
      <c r="I58" s="47">
        <v>44149</v>
      </c>
      <c r="J58" s="48" t="str">
        <f>IF(Ugovori_OPULJP[[#This Row],[DATUM ZAVRŠETKA OPERACIJE]]&gt;DATE(2024,3,31),"u provedbi","završen")</f>
        <v>završen</v>
      </c>
      <c r="K58" s="46" t="s">
        <v>211</v>
      </c>
      <c r="L58" s="46" t="s">
        <v>211</v>
      </c>
      <c r="M58" s="49">
        <v>0.85</v>
      </c>
      <c r="N58" s="49">
        <v>0.15</v>
      </c>
      <c r="O58" s="50">
        <f>Ugovori_OPULJP[[#This Row],[Bespovratna sredstva - Ukupno (EU+Nac) HRK
= Ukupna ugovorena vrijednost bespovratnih sredstava]]*Ugovori_OPULJP[[#This Row],[EU STOPA SUFINANCIRANJA %
EU CO-FINANCING RATE %]]</f>
        <v>753450.50599999994</v>
      </c>
      <c r="P58" s="51">
        <f>Ugovori_OPULJP[[#This Row],[Bespovratna sredstva - EU dio - HRK]]/7.5345</f>
        <v>100000.06715774104</v>
      </c>
      <c r="Q58" s="50">
        <f>Ugovori_OPULJP[[#This Row],[Bespovratna sredstva - Ukupno (EU+Nac) HRK
= Ukupna ugovorena vrijednost bespovratnih sredstava]]*Ugovori_OPULJP[[#This Row],[STOPA NACIONALNOG SUFINANCIRANJA %]]</f>
        <v>132961.85399999999</v>
      </c>
      <c r="R58" s="51">
        <f>Ugovori_OPULJP[[#This Row],[Bespovratna sredstva - Nacionalni dio - HRK]]/7.5345</f>
        <v>17647.07067489548</v>
      </c>
      <c r="S58" s="50">
        <v>886412.36</v>
      </c>
      <c r="T58" s="51">
        <f>Ugovori_OPULJP[[#This Row],[Bespovratna sredstva - Ukupno (EU+Nac) HRK
= Ukupna ugovorena vrijednost bespovratnih sredstava]]/7.5345</f>
        <v>117647.13783263652</v>
      </c>
      <c r="U58" s="50">
        <v>0</v>
      </c>
      <c r="V58" s="51">
        <f>Ugovori_OPULJP[[#This Row],[Javni doprinos korisnika - HRK]]/7.5345</f>
        <v>0</v>
      </c>
      <c r="W58" s="50">
        <v>0</v>
      </c>
      <c r="X58" s="51">
        <f>Ugovori_OPULJP[[#This Row],[Privatni doprinos korisnika - HRK]]/7.5345</f>
        <v>0</v>
      </c>
      <c r="Y58" s="52">
        <v>886412.36</v>
      </c>
      <c r="Z58" s="53">
        <f>Ugovori_OPULJP[[#This Row],[UKUPNI PRIHVATLJIVI IZDACI
TOTAL ELIGIBLE EXPENDITURE
= Bespovratna sredstva ukupno + doprinos korisnika
= Ukupni prihvatljivi troškovi
= Ukupna ugovorena vrijednost projekta HRK]]/7.5345</f>
        <v>117647.13783263652</v>
      </c>
      <c r="AA58" s="44" t="s">
        <v>38</v>
      </c>
      <c r="AB58" s="44" t="s">
        <v>35</v>
      </c>
      <c r="AC58" s="43" t="s">
        <v>288</v>
      </c>
      <c r="AD58" s="43" t="s">
        <v>236</v>
      </c>
    </row>
    <row r="59" spans="1:30" ht="51" customHeight="1" x14ac:dyDescent="0.2">
      <c r="A59" s="41" t="s">
        <v>289</v>
      </c>
      <c r="B59" s="42" t="s">
        <v>31</v>
      </c>
      <c r="C59" s="43" t="s">
        <v>230</v>
      </c>
      <c r="D59" s="43" t="s">
        <v>231</v>
      </c>
      <c r="E59" s="44" t="s">
        <v>232</v>
      </c>
      <c r="F59" s="45" t="s">
        <v>290</v>
      </c>
      <c r="G59" s="45" t="s">
        <v>291</v>
      </c>
      <c r="H59" s="47">
        <v>43234</v>
      </c>
      <c r="I59" s="47">
        <v>44057</v>
      </c>
      <c r="J59" s="48" t="str">
        <f>IF(Ugovori_OPULJP[[#This Row],[DATUM ZAVRŠETKA OPERACIJE]]&gt;DATE(2024,3,31),"u provedbi","završen")</f>
        <v>završen</v>
      </c>
      <c r="K59" s="46" t="s">
        <v>84</v>
      </c>
      <c r="L59" s="46" t="s">
        <v>84</v>
      </c>
      <c r="M59" s="49">
        <v>0.85</v>
      </c>
      <c r="N59" s="49">
        <v>0.15</v>
      </c>
      <c r="O59" s="50">
        <f>Ugovori_OPULJP[[#This Row],[Bespovratna sredstva - Ukupno (EU+Nac) HRK
= Ukupna ugovorena vrijednost bespovratnih sredstava]]*Ugovori_OPULJP[[#This Row],[EU STOPA SUFINANCIRANJA %
EU CO-FINANCING RATE %]]</f>
        <v>730594.125</v>
      </c>
      <c r="P59" s="51">
        <f>Ugovori_OPULJP[[#This Row],[Bespovratna sredstva - EU dio - HRK]]/7.5345</f>
        <v>96966.504081226347</v>
      </c>
      <c r="Q59" s="50">
        <f>Ugovori_OPULJP[[#This Row],[Bespovratna sredstva - Ukupno (EU+Nac) HRK
= Ukupna ugovorena vrijednost bespovratnih sredstava]]*Ugovori_OPULJP[[#This Row],[STOPA NACIONALNOG SUFINANCIRANJA %]]</f>
        <v>128928.375</v>
      </c>
      <c r="R59" s="51">
        <f>Ugovori_OPULJP[[#This Row],[Bespovratna sredstva - Nacionalni dio - HRK]]/7.5345</f>
        <v>17111.736014334063</v>
      </c>
      <c r="S59" s="50">
        <v>859522.5</v>
      </c>
      <c r="T59" s="51">
        <f>Ugovori_OPULJP[[#This Row],[Bespovratna sredstva - Ukupno (EU+Nac) HRK
= Ukupna ugovorena vrijednost bespovratnih sredstava]]/7.5345</f>
        <v>114078.24009556041</v>
      </c>
      <c r="U59" s="50">
        <v>0</v>
      </c>
      <c r="V59" s="51">
        <f>Ugovori_OPULJP[[#This Row],[Javni doprinos korisnika - HRK]]/7.5345</f>
        <v>0</v>
      </c>
      <c r="W59" s="50">
        <v>0</v>
      </c>
      <c r="X59" s="51">
        <f>Ugovori_OPULJP[[#This Row],[Privatni doprinos korisnika - HRK]]/7.5345</f>
        <v>0</v>
      </c>
      <c r="Y59" s="52">
        <v>859522.5</v>
      </c>
      <c r="Z59" s="53">
        <f>Ugovori_OPULJP[[#This Row],[UKUPNI PRIHVATLJIVI IZDACI
TOTAL ELIGIBLE EXPENDITURE
= Bespovratna sredstva ukupno + doprinos korisnika
= Ukupni prihvatljivi troškovi
= Ukupna ugovorena vrijednost projekta HRK]]/7.5345</f>
        <v>114078.24009556041</v>
      </c>
      <c r="AA59" s="44" t="s">
        <v>38</v>
      </c>
      <c r="AB59" s="44" t="s">
        <v>35</v>
      </c>
      <c r="AC59" s="43" t="s">
        <v>292</v>
      </c>
      <c r="AD59" s="43" t="s">
        <v>236</v>
      </c>
    </row>
    <row r="60" spans="1:30" ht="51" customHeight="1" x14ac:dyDescent="0.2">
      <c r="A60" s="41" t="s">
        <v>293</v>
      </c>
      <c r="B60" s="42" t="s">
        <v>31</v>
      </c>
      <c r="C60" s="43" t="s">
        <v>230</v>
      </c>
      <c r="D60" s="43" t="s">
        <v>231</v>
      </c>
      <c r="E60" s="44" t="s">
        <v>232</v>
      </c>
      <c r="F60" s="45" t="s">
        <v>294</v>
      </c>
      <c r="G60" s="45" t="s">
        <v>295</v>
      </c>
      <c r="H60" s="47">
        <v>43550</v>
      </c>
      <c r="I60" s="65">
        <v>44373</v>
      </c>
      <c r="J60" s="48" t="str">
        <f>IF(Ugovori_OPULJP[[#This Row],[DATUM ZAVRŠETKA OPERACIJE]]&gt;DATE(2024,3,31),"u provedbi","završen")</f>
        <v>završen</v>
      </c>
      <c r="K60" s="46" t="s">
        <v>94</v>
      </c>
      <c r="L60" s="46" t="s">
        <v>94</v>
      </c>
      <c r="M60" s="49">
        <v>0.85</v>
      </c>
      <c r="N60" s="49">
        <v>0.15</v>
      </c>
      <c r="O60" s="50">
        <f>Ugovori_OPULJP[[#This Row],[Bespovratna sredstva - Ukupno (EU+Nac) HRK
= Ukupna ugovorena vrijednost bespovratnih sredstava]]*Ugovori_OPULJP[[#This Row],[EU STOPA SUFINANCIRANJA %
EU CO-FINANCING RATE %]]</f>
        <v>850000</v>
      </c>
      <c r="P60" s="51">
        <f>Ugovori_OPULJP[[#This Row],[Bespovratna sredstva - EU dio - HRK]]/7.5345</f>
        <v>112814.38715243214</v>
      </c>
      <c r="Q60" s="50">
        <f>Ugovori_OPULJP[[#This Row],[Bespovratna sredstva - Ukupno (EU+Nac) HRK
= Ukupna ugovorena vrijednost bespovratnih sredstava]]*Ugovori_OPULJP[[#This Row],[STOPA NACIONALNOG SUFINANCIRANJA %]]</f>
        <v>150000</v>
      </c>
      <c r="R60" s="51">
        <f>Ugovori_OPULJP[[#This Row],[Bespovratna sredstva - Nacionalni dio - HRK]]/7.5345</f>
        <v>19908.421262193908</v>
      </c>
      <c r="S60" s="50">
        <v>1000000</v>
      </c>
      <c r="T60" s="51">
        <f>Ugovori_OPULJP[[#This Row],[Bespovratna sredstva - Ukupno (EU+Nac) HRK
= Ukupna ugovorena vrijednost bespovratnih sredstava]]/7.5345</f>
        <v>132722.80841462605</v>
      </c>
      <c r="U60" s="50">
        <v>0</v>
      </c>
      <c r="V60" s="51">
        <f>Ugovori_OPULJP[[#This Row],[Javni doprinos korisnika - HRK]]/7.5345</f>
        <v>0</v>
      </c>
      <c r="W60" s="50">
        <v>117501.2</v>
      </c>
      <c r="X60" s="51">
        <f>Ugovori_OPULJP[[#This Row],[Privatni doprinos korisnika - HRK]]/7.5345</f>
        <v>15595.089256088657</v>
      </c>
      <c r="Y60" s="52">
        <v>1117501.2</v>
      </c>
      <c r="Z60" s="53">
        <f>Ugovori_OPULJP[[#This Row],[UKUPNI PRIHVATLJIVI IZDACI
TOTAL ELIGIBLE EXPENDITURE
= Bespovratna sredstva ukupno + doprinos korisnika
= Ukupni prihvatljivi troškovi
= Ukupna ugovorena vrijednost projekta HRK]]/7.5345</f>
        <v>148317.89767071471</v>
      </c>
      <c r="AA60" s="44" t="s">
        <v>38</v>
      </c>
      <c r="AB60" s="44" t="s">
        <v>35</v>
      </c>
      <c r="AC60" s="43" t="s">
        <v>296</v>
      </c>
      <c r="AD60" s="43" t="s">
        <v>236</v>
      </c>
    </row>
    <row r="61" spans="1:30" ht="51" customHeight="1" x14ac:dyDescent="0.2">
      <c r="A61" s="41" t="s">
        <v>297</v>
      </c>
      <c r="B61" s="42" t="s">
        <v>31</v>
      </c>
      <c r="C61" s="43" t="s">
        <v>230</v>
      </c>
      <c r="D61" s="43" t="s">
        <v>231</v>
      </c>
      <c r="E61" s="44" t="s">
        <v>232</v>
      </c>
      <c r="F61" s="45" t="s">
        <v>298</v>
      </c>
      <c r="G61" s="45" t="s">
        <v>299</v>
      </c>
      <c r="H61" s="47">
        <v>43550</v>
      </c>
      <c r="I61" s="47">
        <v>44013</v>
      </c>
      <c r="J61" s="48" t="str">
        <f>IF(Ugovori_OPULJP[[#This Row],[DATUM ZAVRŠETKA OPERACIJE]]&gt;DATE(2024,3,31),"u provedbi","završen")</f>
        <v>završen</v>
      </c>
      <c r="K61" s="46" t="s">
        <v>300</v>
      </c>
      <c r="L61" s="46" t="s">
        <v>37</v>
      </c>
      <c r="M61" s="49">
        <v>0.85</v>
      </c>
      <c r="N61" s="49">
        <v>0.15</v>
      </c>
      <c r="O61" s="50">
        <f>Ugovori_OPULJP[[#This Row],[Bespovratna sredstva - Ukupno (EU+Nac) HRK
= Ukupna ugovorena vrijednost bespovratnih sredstava]]*Ugovori_OPULJP[[#This Row],[EU STOPA SUFINANCIRANJA %
EU CO-FINANCING RATE %]]</f>
        <v>697834.5895</v>
      </c>
      <c r="P61" s="51">
        <f>Ugovori_OPULJP[[#This Row],[Bespovratna sredstva - EU dio - HRK]]/7.5345</f>
        <v>92618.566527307717</v>
      </c>
      <c r="Q61" s="50">
        <f>Ugovori_OPULJP[[#This Row],[Bespovratna sredstva - Ukupno (EU+Nac) HRK
= Ukupna ugovorena vrijednost bespovratnih sredstava]]*Ugovori_OPULJP[[#This Row],[STOPA NACIONALNOG SUFINANCIRANJA %]]</f>
        <v>123147.28049999999</v>
      </c>
      <c r="R61" s="51">
        <f>Ugovori_OPULJP[[#This Row],[Bespovratna sredstva - Nacionalni dio - HRK]]/7.5345</f>
        <v>16344.452916583714</v>
      </c>
      <c r="S61" s="50">
        <v>820981.87</v>
      </c>
      <c r="T61" s="51">
        <f>Ugovori_OPULJP[[#This Row],[Bespovratna sredstva - Ukupno (EU+Nac) HRK
= Ukupna ugovorena vrijednost bespovratnih sredstava]]/7.5345</f>
        <v>108963.01944389143</v>
      </c>
      <c r="U61" s="50">
        <v>0</v>
      </c>
      <c r="V61" s="51">
        <f>Ugovori_OPULJP[[#This Row],[Javni doprinos korisnika - HRK]]/7.5345</f>
        <v>0</v>
      </c>
      <c r="W61" s="50">
        <v>0</v>
      </c>
      <c r="X61" s="51">
        <f>Ugovori_OPULJP[[#This Row],[Privatni doprinos korisnika - HRK]]/7.5345</f>
        <v>0</v>
      </c>
      <c r="Y61" s="52">
        <v>820981.87</v>
      </c>
      <c r="Z61" s="53">
        <f>Ugovori_OPULJP[[#This Row],[UKUPNI PRIHVATLJIVI IZDACI
TOTAL ELIGIBLE EXPENDITURE
= Bespovratna sredstva ukupno + doprinos korisnika
= Ukupni prihvatljivi troškovi
= Ukupna ugovorena vrijednost projekta HRK]]/7.5345</f>
        <v>108963.01944389143</v>
      </c>
      <c r="AA61" s="44" t="s">
        <v>38</v>
      </c>
      <c r="AB61" s="44" t="s">
        <v>35</v>
      </c>
      <c r="AC61" s="43" t="s">
        <v>301</v>
      </c>
      <c r="AD61" s="43" t="s">
        <v>236</v>
      </c>
    </row>
    <row r="62" spans="1:30" ht="51" customHeight="1" x14ac:dyDescent="0.2">
      <c r="A62" s="41" t="s">
        <v>302</v>
      </c>
      <c r="B62" s="42" t="s">
        <v>31</v>
      </c>
      <c r="C62" s="43" t="s">
        <v>230</v>
      </c>
      <c r="D62" s="43" t="s">
        <v>231</v>
      </c>
      <c r="E62" s="44" t="s">
        <v>232</v>
      </c>
      <c r="F62" s="45" t="s">
        <v>303</v>
      </c>
      <c r="G62" s="45" t="s">
        <v>304</v>
      </c>
      <c r="H62" s="47">
        <v>43234</v>
      </c>
      <c r="I62" s="47">
        <v>44149</v>
      </c>
      <c r="J62" s="48" t="str">
        <f>IF(Ugovori_OPULJP[[#This Row],[DATUM ZAVRŠETKA OPERACIJE]]&gt;DATE(2024,3,31),"u provedbi","završen")</f>
        <v>završen</v>
      </c>
      <c r="K62" s="46" t="s">
        <v>200</v>
      </c>
      <c r="L62" s="46" t="s">
        <v>200</v>
      </c>
      <c r="M62" s="49">
        <v>0.85</v>
      </c>
      <c r="N62" s="49">
        <v>0.15</v>
      </c>
      <c r="O62" s="50">
        <f>Ugovori_OPULJP[[#This Row],[Bespovratna sredstva - Ukupno (EU+Nac) HRK
= Ukupna ugovorena vrijednost bespovratnih sredstava]]*Ugovori_OPULJP[[#This Row],[EU STOPA SUFINANCIRANJA %
EU CO-FINANCING RATE %]]</f>
        <v>1652351.3459999999</v>
      </c>
      <c r="P62" s="51">
        <f>Ugovori_OPULJP[[#This Row],[Bespovratna sredstva - EU dio - HRK]]/7.5345</f>
        <v>219304.71112880745</v>
      </c>
      <c r="Q62" s="50">
        <f>Ugovori_OPULJP[[#This Row],[Bespovratna sredstva - Ukupno (EU+Nac) HRK
= Ukupna ugovorena vrijednost bespovratnih sredstava]]*Ugovori_OPULJP[[#This Row],[STOPA NACIONALNOG SUFINANCIRANJA %]]</f>
        <v>291591.41399999999</v>
      </c>
      <c r="R62" s="51">
        <f>Ugovori_OPULJP[[#This Row],[Bespovratna sredstva - Nacionalni dio - HRK]]/7.5345</f>
        <v>38700.831375671907</v>
      </c>
      <c r="S62" s="50">
        <v>1943942.76</v>
      </c>
      <c r="T62" s="51">
        <f>Ugovori_OPULJP[[#This Row],[Bespovratna sredstva - Ukupno (EU+Nac) HRK
= Ukupna ugovorena vrijednost bespovratnih sredstava]]/7.5345</f>
        <v>258005.54250447938</v>
      </c>
      <c r="U62" s="50">
        <v>0</v>
      </c>
      <c r="V62" s="51">
        <f>Ugovori_OPULJP[[#This Row],[Javni doprinos korisnika - HRK]]/7.5345</f>
        <v>0</v>
      </c>
      <c r="W62" s="50">
        <v>0</v>
      </c>
      <c r="X62" s="51">
        <f>Ugovori_OPULJP[[#This Row],[Privatni doprinos korisnika - HRK]]/7.5345</f>
        <v>0</v>
      </c>
      <c r="Y62" s="52">
        <v>1943942.76</v>
      </c>
      <c r="Z62" s="53">
        <f>Ugovori_OPULJP[[#This Row],[UKUPNI PRIHVATLJIVI IZDACI
TOTAL ELIGIBLE EXPENDITURE
= Bespovratna sredstva ukupno + doprinos korisnika
= Ukupni prihvatljivi troškovi
= Ukupna ugovorena vrijednost projekta HRK]]/7.5345</f>
        <v>258005.54250447938</v>
      </c>
      <c r="AA62" s="44" t="s">
        <v>38</v>
      </c>
      <c r="AB62" s="44" t="s">
        <v>35</v>
      </c>
      <c r="AC62" s="43" t="s">
        <v>305</v>
      </c>
      <c r="AD62" s="43" t="s">
        <v>236</v>
      </c>
    </row>
    <row r="63" spans="1:30" ht="51" customHeight="1" x14ac:dyDescent="0.2">
      <c r="A63" s="41" t="s">
        <v>306</v>
      </c>
      <c r="B63" s="42" t="s">
        <v>31</v>
      </c>
      <c r="C63" s="43" t="s">
        <v>230</v>
      </c>
      <c r="D63" s="43" t="s">
        <v>231</v>
      </c>
      <c r="E63" s="44" t="s">
        <v>232</v>
      </c>
      <c r="F63" s="45" t="s">
        <v>307</v>
      </c>
      <c r="G63" s="45" t="s">
        <v>308</v>
      </c>
      <c r="H63" s="47">
        <v>43234</v>
      </c>
      <c r="I63" s="47">
        <v>43783</v>
      </c>
      <c r="J63" s="48" t="str">
        <f>IF(Ugovori_OPULJP[[#This Row],[DATUM ZAVRŠETKA OPERACIJE]]&gt;DATE(2024,3,31),"u provedbi","završen")</f>
        <v>završen</v>
      </c>
      <c r="K63" s="46" t="s">
        <v>37</v>
      </c>
      <c r="L63" s="46" t="s">
        <v>37</v>
      </c>
      <c r="M63" s="49">
        <v>0.85</v>
      </c>
      <c r="N63" s="49">
        <v>0.15</v>
      </c>
      <c r="O63" s="50">
        <f>Ugovori_OPULJP[[#This Row],[Bespovratna sredstva - Ukupno (EU+Nac) HRK
= Ukupna ugovorena vrijednost bespovratnih sredstava]]*Ugovori_OPULJP[[#This Row],[EU STOPA SUFINANCIRANJA %
EU CO-FINANCING RATE %]]</f>
        <v>836751.36450000003</v>
      </c>
      <c r="P63" s="51">
        <f>Ugovori_OPULJP[[#This Row],[Bespovratna sredstva - EU dio - HRK]]/7.5345</f>
        <v>111055.99104121044</v>
      </c>
      <c r="Q63" s="50">
        <f>Ugovori_OPULJP[[#This Row],[Bespovratna sredstva - Ukupno (EU+Nac) HRK
= Ukupna ugovorena vrijednost bespovratnih sredstava]]*Ugovori_OPULJP[[#This Row],[STOPA NACIONALNOG SUFINANCIRANJA %]]</f>
        <v>147662.0055</v>
      </c>
      <c r="R63" s="51">
        <f>Ugovori_OPULJP[[#This Row],[Bespovratna sredstva - Nacionalni dio - HRK]]/7.5345</f>
        <v>19598.116066095958</v>
      </c>
      <c r="S63" s="50">
        <v>984413.37</v>
      </c>
      <c r="T63" s="51">
        <f>Ugovori_OPULJP[[#This Row],[Bespovratna sredstva - Ukupno (EU+Nac) HRK
= Ukupna ugovorena vrijednost bespovratnih sredstava]]/7.5345</f>
        <v>130654.10710730638</v>
      </c>
      <c r="U63" s="50">
        <v>0</v>
      </c>
      <c r="V63" s="51">
        <f>Ugovori_OPULJP[[#This Row],[Javni doprinos korisnika - HRK]]/7.5345</f>
        <v>0</v>
      </c>
      <c r="W63" s="50">
        <v>0</v>
      </c>
      <c r="X63" s="51">
        <f>Ugovori_OPULJP[[#This Row],[Privatni doprinos korisnika - HRK]]/7.5345</f>
        <v>0</v>
      </c>
      <c r="Y63" s="52">
        <v>984413.37</v>
      </c>
      <c r="Z63" s="53">
        <f>Ugovori_OPULJP[[#This Row],[UKUPNI PRIHVATLJIVI IZDACI
TOTAL ELIGIBLE EXPENDITURE
= Bespovratna sredstva ukupno + doprinos korisnika
= Ukupni prihvatljivi troškovi
= Ukupna ugovorena vrijednost projekta HRK]]/7.5345</f>
        <v>130654.10710730638</v>
      </c>
      <c r="AA63" s="44" t="s">
        <v>38</v>
      </c>
      <c r="AB63" s="44" t="s">
        <v>35</v>
      </c>
      <c r="AC63" s="43" t="s">
        <v>309</v>
      </c>
      <c r="AD63" s="43" t="s">
        <v>236</v>
      </c>
    </row>
    <row r="64" spans="1:30" ht="51" customHeight="1" x14ac:dyDescent="0.2">
      <c r="A64" s="41" t="s">
        <v>310</v>
      </c>
      <c r="B64" s="42" t="s">
        <v>31</v>
      </c>
      <c r="C64" s="43" t="s">
        <v>230</v>
      </c>
      <c r="D64" s="43" t="s">
        <v>231</v>
      </c>
      <c r="E64" s="44" t="s">
        <v>232</v>
      </c>
      <c r="F64" s="45" t="s">
        <v>311</v>
      </c>
      <c r="G64" s="45" t="s">
        <v>312</v>
      </c>
      <c r="H64" s="47">
        <v>43550</v>
      </c>
      <c r="I64" s="47">
        <v>44281</v>
      </c>
      <c r="J64" s="48" t="str">
        <f>IF(Ugovori_OPULJP[[#This Row],[DATUM ZAVRŠETKA OPERACIJE]]&gt;DATE(2024,3,31),"u provedbi","završen")</f>
        <v>završen</v>
      </c>
      <c r="K64" s="46" t="s">
        <v>216</v>
      </c>
      <c r="L64" s="46" t="s">
        <v>37</v>
      </c>
      <c r="M64" s="49">
        <v>0.85</v>
      </c>
      <c r="N64" s="49">
        <v>0.15</v>
      </c>
      <c r="O64" s="50">
        <f>Ugovori_OPULJP[[#This Row],[Bespovratna sredstva - Ukupno (EU+Nac) HRK
= Ukupna ugovorena vrijednost bespovratnih sredstava]]*Ugovori_OPULJP[[#This Row],[EU STOPA SUFINANCIRANJA %
EU CO-FINANCING RATE %]]</f>
        <v>775612.60699999996</v>
      </c>
      <c r="P64" s="51">
        <f>Ugovori_OPULJP[[#This Row],[Bespovratna sredstva - EU dio - HRK]]/7.5345</f>
        <v>102941.48344282965</v>
      </c>
      <c r="Q64" s="50">
        <f>Ugovori_OPULJP[[#This Row],[Bespovratna sredstva - Ukupno (EU+Nac) HRK
= Ukupna ugovorena vrijednost bespovratnih sredstava]]*Ugovori_OPULJP[[#This Row],[STOPA NACIONALNOG SUFINANCIRANJA %]]</f>
        <v>136872.81299999999</v>
      </c>
      <c r="R64" s="51">
        <f>Ugovori_OPULJP[[#This Row],[Bespovratna sredstva - Nacionalni dio - HRK]]/7.5345</f>
        <v>18166.144136969935</v>
      </c>
      <c r="S64" s="50">
        <v>912485.42</v>
      </c>
      <c r="T64" s="51">
        <f>Ugovori_OPULJP[[#This Row],[Bespovratna sredstva - Ukupno (EU+Nac) HRK
= Ukupna ugovorena vrijednost bespovratnih sredstava]]/7.5345</f>
        <v>121107.62757979959</v>
      </c>
      <c r="U64" s="50">
        <v>0</v>
      </c>
      <c r="V64" s="51">
        <f>Ugovori_OPULJP[[#This Row],[Javni doprinos korisnika - HRK]]/7.5345</f>
        <v>0</v>
      </c>
      <c r="W64" s="50">
        <v>0</v>
      </c>
      <c r="X64" s="51">
        <f>Ugovori_OPULJP[[#This Row],[Privatni doprinos korisnika - HRK]]/7.5345</f>
        <v>0</v>
      </c>
      <c r="Y64" s="52">
        <v>912485.42</v>
      </c>
      <c r="Z64" s="53">
        <f>Ugovori_OPULJP[[#This Row],[UKUPNI PRIHVATLJIVI IZDACI
TOTAL ELIGIBLE EXPENDITURE
= Bespovratna sredstva ukupno + doprinos korisnika
= Ukupni prihvatljivi troškovi
= Ukupna ugovorena vrijednost projekta HRK]]/7.5345</f>
        <v>121107.62757979959</v>
      </c>
      <c r="AA64" s="44" t="s">
        <v>38</v>
      </c>
      <c r="AB64" s="44" t="s">
        <v>35</v>
      </c>
      <c r="AC64" s="43" t="s">
        <v>313</v>
      </c>
      <c r="AD64" s="43" t="s">
        <v>236</v>
      </c>
    </row>
    <row r="65" spans="1:30" ht="51" customHeight="1" x14ac:dyDescent="0.2">
      <c r="A65" s="41" t="s">
        <v>314</v>
      </c>
      <c r="B65" s="42" t="s">
        <v>31</v>
      </c>
      <c r="C65" s="43" t="s">
        <v>230</v>
      </c>
      <c r="D65" s="56" t="s">
        <v>231</v>
      </c>
      <c r="E65" s="44" t="s">
        <v>232</v>
      </c>
      <c r="F65" s="45" t="s">
        <v>315</v>
      </c>
      <c r="G65" s="45" t="s">
        <v>316</v>
      </c>
      <c r="H65" s="47">
        <v>43234</v>
      </c>
      <c r="I65" s="47">
        <v>44149</v>
      </c>
      <c r="J65" s="48" t="str">
        <f>IF(Ugovori_OPULJP[[#This Row],[DATUM ZAVRŠETKA OPERACIJE]]&gt;DATE(2024,3,31),"u provedbi","završen")</f>
        <v>završen</v>
      </c>
      <c r="K65" s="46" t="s">
        <v>37</v>
      </c>
      <c r="L65" s="46" t="s">
        <v>37</v>
      </c>
      <c r="M65" s="49">
        <v>0.85</v>
      </c>
      <c r="N65" s="49">
        <v>0.15</v>
      </c>
      <c r="O65" s="50">
        <f>Ugovori_OPULJP[[#This Row],[Bespovratna sredstva - Ukupno (EU+Nac) HRK
= Ukupna ugovorena vrijednost bespovratnih sredstava]]*Ugovori_OPULJP[[#This Row],[EU STOPA SUFINANCIRANJA %
EU CO-FINANCING RATE %]]</f>
        <v>1692753.3589999999</v>
      </c>
      <c r="P65" s="51">
        <f>Ugovori_OPULJP[[#This Row],[Bespovratna sredstva - EU dio - HRK]]/7.5345</f>
        <v>224666.9797597717</v>
      </c>
      <c r="Q65" s="50">
        <f>Ugovori_OPULJP[[#This Row],[Bespovratna sredstva - Ukupno (EU+Nac) HRK
= Ukupna ugovorena vrijednost bespovratnih sredstava]]*Ugovori_OPULJP[[#This Row],[STOPA NACIONALNOG SUFINANCIRANJA %]]</f>
        <v>298721.18099999998</v>
      </c>
      <c r="R65" s="51">
        <f>Ugovori_OPULJP[[#This Row],[Bespovratna sredstva - Nacionalni dio - HRK]]/7.5345</f>
        <v>39647.114075253827</v>
      </c>
      <c r="S65" s="50">
        <v>1991474.54</v>
      </c>
      <c r="T65" s="51">
        <f>Ugovori_OPULJP[[#This Row],[Bespovratna sredstva - Ukupno (EU+Nac) HRK
= Ukupna ugovorena vrijednost bespovratnih sredstava]]/7.5345</f>
        <v>264314.09383502556</v>
      </c>
      <c r="U65" s="50">
        <v>0</v>
      </c>
      <c r="V65" s="51">
        <f>Ugovori_OPULJP[[#This Row],[Javni doprinos korisnika - HRK]]/7.5345</f>
        <v>0</v>
      </c>
      <c r="W65" s="50">
        <v>0</v>
      </c>
      <c r="X65" s="51">
        <f>Ugovori_OPULJP[[#This Row],[Privatni doprinos korisnika - HRK]]/7.5345</f>
        <v>0</v>
      </c>
      <c r="Y65" s="52">
        <v>1991474.54</v>
      </c>
      <c r="Z65" s="53">
        <f>Ugovori_OPULJP[[#This Row],[UKUPNI PRIHVATLJIVI IZDACI
TOTAL ELIGIBLE EXPENDITURE
= Bespovratna sredstva ukupno + doprinos korisnika
= Ukupni prihvatljivi troškovi
= Ukupna ugovorena vrijednost projekta HRK]]/7.5345</f>
        <v>264314.09383502556</v>
      </c>
      <c r="AA65" s="44" t="s">
        <v>38</v>
      </c>
      <c r="AB65" s="44" t="s">
        <v>35</v>
      </c>
      <c r="AC65" s="43" t="s">
        <v>317</v>
      </c>
      <c r="AD65" s="43" t="s">
        <v>236</v>
      </c>
    </row>
    <row r="66" spans="1:30" ht="51" customHeight="1" x14ac:dyDescent="0.2">
      <c r="A66" s="41" t="s">
        <v>318</v>
      </c>
      <c r="B66" s="42" t="s">
        <v>31</v>
      </c>
      <c r="C66" s="43" t="s">
        <v>230</v>
      </c>
      <c r="D66" s="43" t="s">
        <v>231</v>
      </c>
      <c r="E66" s="44" t="s">
        <v>232</v>
      </c>
      <c r="F66" s="45" t="s">
        <v>319</v>
      </c>
      <c r="G66" s="45" t="s">
        <v>320</v>
      </c>
      <c r="H66" s="47">
        <v>43550</v>
      </c>
      <c r="I66" s="47">
        <v>44465</v>
      </c>
      <c r="J66" s="48" t="str">
        <f>IF(Ugovori_OPULJP[[#This Row],[DATUM ZAVRŠETKA OPERACIJE]]&gt;DATE(2024,3,31),"u provedbi","završen")</f>
        <v>završen</v>
      </c>
      <c r="K66" s="46" t="s">
        <v>200</v>
      </c>
      <c r="L66" s="46" t="s">
        <v>200</v>
      </c>
      <c r="M66" s="49">
        <v>0.85</v>
      </c>
      <c r="N66" s="49">
        <v>0.15</v>
      </c>
      <c r="O66" s="50">
        <f>Ugovori_OPULJP[[#This Row],[Bespovratna sredstva - Ukupno (EU+Nac) HRK
= Ukupna ugovorena vrijednost bespovratnih sredstava]]*Ugovori_OPULJP[[#This Row],[EU STOPA SUFINANCIRANJA %
EU CO-FINANCING RATE %]]</f>
        <v>659526.57699999993</v>
      </c>
      <c r="P66" s="51">
        <f>Ugovori_OPULJP[[#This Row],[Bespovratna sredstva - EU dio - HRK]]/7.5345</f>
        <v>87534.219523525098</v>
      </c>
      <c r="Q66" s="50">
        <f>Ugovori_OPULJP[[#This Row],[Bespovratna sredstva - Ukupno (EU+Nac) HRK
= Ukupna ugovorena vrijednost bespovratnih sredstava]]*Ugovori_OPULJP[[#This Row],[STOPA NACIONALNOG SUFINANCIRANJA %]]</f>
        <v>116387.04299999999</v>
      </c>
      <c r="R66" s="51">
        <f>Ugovori_OPULJP[[#This Row],[Bespovratna sredstva - Nacionalni dio - HRK]]/7.5345</f>
        <v>15447.215210033843</v>
      </c>
      <c r="S66" s="50">
        <v>775913.62</v>
      </c>
      <c r="T66" s="51">
        <f>Ugovori_OPULJP[[#This Row],[Bespovratna sredstva - Ukupno (EU+Nac) HRK
= Ukupna ugovorena vrijednost bespovratnih sredstava]]/7.5345</f>
        <v>102981.43473355896</v>
      </c>
      <c r="U66" s="50">
        <v>0</v>
      </c>
      <c r="V66" s="51">
        <f>Ugovori_OPULJP[[#This Row],[Javni doprinos korisnika - HRK]]/7.5345</f>
        <v>0</v>
      </c>
      <c r="W66" s="50">
        <v>0</v>
      </c>
      <c r="X66" s="51">
        <f>Ugovori_OPULJP[[#This Row],[Privatni doprinos korisnika - HRK]]/7.5345</f>
        <v>0</v>
      </c>
      <c r="Y66" s="52">
        <v>775913.62</v>
      </c>
      <c r="Z66" s="53">
        <f>Ugovori_OPULJP[[#This Row],[UKUPNI PRIHVATLJIVI IZDACI
TOTAL ELIGIBLE EXPENDITURE
= Bespovratna sredstva ukupno + doprinos korisnika
= Ukupni prihvatljivi troškovi
= Ukupna ugovorena vrijednost projekta HRK]]/7.5345</f>
        <v>102981.43473355896</v>
      </c>
      <c r="AA66" s="44" t="s">
        <v>38</v>
      </c>
      <c r="AB66" s="44" t="s">
        <v>35</v>
      </c>
      <c r="AC66" s="43" t="s">
        <v>321</v>
      </c>
      <c r="AD66" s="43" t="s">
        <v>236</v>
      </c>
    </row>
    <row r="67" spans="1:30" ht="51" customHeight="1" x14ac:dyDescent="0.2">
      <c r="A67" s="41" t="s">
        <v>322</v>
      </c>
      <c r="B67" s="42" t="s">
        <v>31</v>
      </c>
      <c r="C67" s="43" t="s">
        <v>230</v>
      </c>
      <c r="D67" s="43" t="s">
        <v>231</v>
      </c>
      <c r="E67" s="44" t="s">
        <v>232</v>
      </c>
      <c r="F67" s="45" t="s">
        <v>323</v>
      </c>
      <c r="G67" s="45" t="s">
        <v>324</v>
      </c>
      <c r="H67" s="47">
        <v>43550</v>
      </c>
      <c r="I67" s="47">
        <v>44281</v>
      </c>
      <c r="J67" s="48" t="str">
        <f>IF(Ugovori_OPULJP[[#This Row],[DATUM ZAVRŠETKA OPERACIJE]]&gt;DATE(2024,3,31),"u provedbi","završen")</f>
        <v>završen</v>
      </c>
      <c r="K67" s="46" t="s">
        <v>249</v>
      </c>
      <c r="L67" s="46" t="s">
        <v>249</v>
      </c>
      <c r="M67" s="49">
        <v>0.85</v>
      </c>
      <c r="N67" s="49">
        <v>0.15</v>
      </c>
      <c r="O67" s="50">
        <f>Ugovori_OPULJP[[#This Row],[Bespovratna sredstva - Ukupno (EU+Nac) HRK
= Ukupna ugovorena vrijednost bespovratnih sredstava]]*Ugovori_OPULJP[[#This Row],[EU STOPA SUFINANCIRANJA %
EU CO-FINANCING RATE %]]</f>
        <v>810305.76500000001</v>
      </c>
      <c r="P67" s="51">
        <f>Ugovori_OPULJP[[#This Row],[Bespovratna sredstva - EU dio - HRK]]/7.5345</f>
        <v>107546.05680536199</v>
      </c>
      <c r="Q67" s="50">
        <f>Ugovori_OPULJP[[#This Row],[Bespovratna sredstva - Ukupno (EU+Nac) HRK
= Ukupna ugovorena vrijednost bespovratnih sredstava]]*Ugovori_OPULJP[[#This Row],[STOPA NACIONALNOG SUFINANCIRANJA %]]</f>
        <v>142995.13500000001</v>
      </c>
      <c r="R67" s="51">
        <f>Ugovori_OPULJP[[#This Row],[Bespovratna sredstva - Nacionalni dio - HRK]]/7.5345</f>
        <v>18978.715906828587</v>
      </c>
      <c r="S67" s="50">
        <v>953300.9</v>
      </c>
      <c r="T67" s="51">
        <f>Ugovori_OPULJP[[#This Row],[Bespovratna sredstva - Ukupno (EU+Nac) HRK
= Ukupna ugovorena vrijednost bespovratnih sredstava]]/7.5345</f>
        <v>126524.77271219059</v>
      </c>
      <c r="U67" s="50">
        <v>0</v>
      </c>
      <c r="V67" s="51">
        <f>Ugovori_OPULJP[[#This Row],[Javni doprinos korisnika - HRK]]/7.5345</f>
        <v>0</v>
      </c>
      <c r="W67" s="50">
        <v>0</v>
      </c>
      <c r="X67" s="51">
        <f>Ugovori_OPULJP[[#This Row],[Privatni doprinos korisnika - HRK]]/7.5345</f>
        <v>0</v>
      </c>
      <c r="Y67" s="52">
        <v>953300.9</v>
      </c>
      <c r="Z67" s="53">
        <f>Ugovori_OPULJP[[#This Row],[UKUPNI PRIHVATLJIVI IZDACI
TOTAL ELIGIBLE EXPENDITURE
= Bespovratna sredstva ukupno + doprinos korisnika
= Ukupni prihvatljivi troškovi
= Ukupna ugovorena vrijednost projekta HRK]]/7.5345</f>
        <v>126524.77271219059</v>
      </c>
      <c r="AA67" s="44" t="s">
        <v>38</v>
      </c>
      <c r="AB67" s="44" t="s">
        <v>35</v>
      </c>
      <c r="AC67" s="43" t="s">
        <v>325</v>
      </c>
      <c r="AD67" s="43" t="s">
        <v>236</v>
      </c>
    </row>
    <row r="68" spans="1:30" ht="51" customHeight="1" x14ac:dyDescent="0.2">
      <c r="A68" s="41" t="s">
        <v>326</v>
      </c>
      <c r="B68" s="42" t="s">
        <v>31</v>
      </c>
      <c r="C68" s="43" t="s">
        <v>230</v>
      </c>
      <c r="D68" s="43" t="s">
        <v>231</v>
      </c>
      <c r="E68" s="44" t="s">
        <v>232</v>
      </c>
      <c r="F68" s="45" t="s">
        <v>327</v>
      </c>
      <c r="G68" s="45" t="s">
        <v>328</v>
      </c>
      <c r="H68" s="47">
        <v>43550</v>
      </c>
      <c r="I68" s="47">
        <v>44008</v>
      </c>
      <c r="J68" s="48" t="str">
        <f>IF(Ugovori_OPULJP[[#This Row],[DATUM ZAVRŠETKA OPERACIJE]]&gt;DATE(2024,3,31),"u provedbi","završen")</f>
        <v>završen</v>
      </c>
      <c r="K68" s="46" t="s">
        <v>104</v>
      </c>
      <c r="L68" s="46" t="s">
        <v>104</v>
      </c>
      <c r="M68" s="49">
        <v>0.85</v>
      </c>
      <c r="N68" s="49">
        <v>0.15</v>
      </c>
      <c r="O68" s="50">
        <f>Ugovori_OPULJP[[#This Row],[Bespovratna sredstva - Ukupno (EU+Nac) HRK
= Ukupna ugovorena vrijednost bespovratnih sredstava]]*Ugovori_OPULJP[[#This Row],[EU STOPA SUFINANCIRANJA %
EU CO-FINANCING RATE %]]</f>
        <v>740648.39250000007</v>
      </c>
      <c r="P68" s="51">
        <f>Ugovori_OPULJP[[#This Row],[Bespovratna sredstva - EU dio - HRK]]/7.5345</f>
        <v>98300.93470037826</v>
      </c>
      <c r="Q68" s="50">
        <f>Ugovori_OPULJP[[#This Row],[Bespovratna sredstva - Ukupno (EU+Nac) HRK
= Ukupna ugovorena vrijednost bespovratnih sredstava]]*Ugovori_OPULJP[[#This Row],[STOPA NACIONALNOG SUFINANCIRANJA %]]</f>
        <v>130702.6575</v>
      </c>
      <c r="R68" s="51">
        <f>Ugovori_OPULJP[[#This Row],[Bespovratna sredstva - Nacionalni dio - HRK]]/7.5345</f>
        <v>17347.223770654986</v>
      </c>
      <c r="S68" s="50">
        <v>871351.05</v>
      </c>
      <c r="T68" s="51">
        <f>Ugovori_OPULJP[[#This Row],[Bespovratna sredstva - Ukupno (EU+Nac) HRK
= Ukupna ugovorena vrijednost bespovratnih sredstava]]/7.5345</f>
        <v>115648.15847103325</v>
      </c>
      <c r="U68" s="50">
        <v>0</v>
      </c>
      <c r="V68" s="51">
        <f>Ugovori_OPULJP[[#This Row],[Javni doprinos korisnika - HRK]]/7.5345</f>
        <v>0</v>
      </c>
      <c r="W68" s="50">
        <v>0</v>
      </c>
      <c r="X68" s="51">
        <f>Ugovori_OPULJP[[#This Row],[Privatni doprinos korisnika - HRK]]/7.5345</f>
        <v>0</v>
      </c>
      <c r="Y68" s="52">
        <v>871351.05</v>
      </c>
      <c r="Z68" s="53">
        <f>Ugovori_OPULJP[[#This Row],[UKUPNI PRIHVATLJIVI IZDACI
TOTAL ELIGIBLE EXPENDITURE
= Bespovratna sredstva ukupno + doprinos korisnika
= Ukupni prihvatljivi troškovi
= Ukupna ugovorena vrijednost projekta HRK]]/7.5345</f>
        <v>115648.15847103325</v>
      </c>
      <c r="AA68" s="44" t="s">
        <v>38</v>
      </c>
      <c r="AB68" s="44" t="s">
        <v>35</v>
      </c>
      <c r="AC68" s="43" t="s">
        <v>329</v>
      </c>
      <c r="AD68" s="43" t="s">
        <v>236</v>
      </c>
    </row>
    <row r="69" spans="1:30" ht="51" customHeight="1" x14ac:dyDescent="0.2">
      <c r="A69" s="41" t="s">
        <v>330</v>
      </c>
      <c r="B69" s="42" t="s">
        <v>31</v>
      </c>
      <c r="C69" s="43" t="s">
        <v>230</v>
      </c>
      <c r="D69" s="43" t="s">
        <v>231</v>
      </c>
      <c r="E69" s="44" t="s">
        <v>232</v>
      </c>
      <c r="F69" s="45" t="s">
        <v>331</v>
      </c>
      <c r="G69" s="45" t="s">
        <v>332</v>
      </c>
      <c r="H69" s="47">
        <v>43550</v>
      </c>
      <c r="I69" s="47">
        <v>44281</v>
      </c>
      <c r="J69" s="48" t="str">
        <f>IF(Ugovori_OPULJP[[#This Row],[DATUM ZAVRŠETKA OPERACIJE]]&gt;DATE(2024,3,31),"u provedbi","završen")</f>
        <v>završen</v>
      </c>
      <c r="K69" s="46" t="s">
        <v>333</v>
      </c>
      <c r="L69" s="46" t="s">
        <v>333</v>
      </c>
      <c r="M69" s="49">
        <v>0.85</v>
      </c>
      <c r="N69" s="49">
        <v>0.15</v>
      </c>
      <c r="O69" s="50">
        <f>Ugovori_OPULJP[[#This Row],[Bespovratna sredstva - Ukupno (EU+Nac) HRK
= Ukupna ugovorena vrijednost bespovratnih sredstava]]*Ugovori_OPULJP[[#This Row],[EU STOPA SUFINANCIRANJA %
EU CO-FINANCING RATE %]]</f>
        <v>678221.97849999997</v>
      </c>
      <c r="P69" s="51">
        <f>Ugovori_OPULJP[[#This Row],[Bespovratna sredstva - EU dio - HRK]]/7.5345</f>
        <v>90015.525715044118</v>
      </c>
      <c r="Q69" s="50">
        <f>Ugovori_OPULJP[[#This Row],[Bespovratna sredstva - Ukupno (EU+Nac) HRK
= Ukupna ugovorena vrijednost bespovratnih sredstava]]*Ugovori_OPULJP[[#This Row],[STOPA NACIONALNOG SUFINANCIRANJA %]]</f>
        <v>119686.23149999999</v>
      </c>
      <c r="R69" s="51">
        <f>Ugovori_OPULJP[[#This Row],[Bespovratna sredstva - Nacionalni dio - HRK]]/7.5345</f>
        <v>15885.092773243081</v>
      </c>
      <c r="S69" s="50">
        <v>797908.21</v>
      </c>
      <c r="T69" s="51">
        <f>Ugovori_OPULJP[[#This Row],[Bespovratna sredstva - Ukupno (EU+Nac) HRK
= Ukupna ugovorena vrijednost bespovratnih sredstava]]/7.5345</f>
        <v>105900.6184882872</v>
      </c>
      <c r="U69" s="50">
        <v>0</v>
      </c>
      <c r="V69" s="51">
        <f>Ugovori_OPULJP[[#This Row],[Javni doprinos korisnika - HRK]]/7.5345</f>
        <v>0</v>
      </c>
      <c r="W69" s="50">
        <v>0</v>
      </c>
      <c r="X69" s="51">
        <f>Ugovori_OPULJP[[#This Row],[Privatni doprinos korisnika - HRK]]/7.5345</f>
        <v>0</v>
      </c>
      <c r="Y69" s="52">
        <v>797908.21</v>
      </c>
      <c r="Z69" s="53">
        <f>Ugovori_OPULJP[[#This Row],[UKUPNI PRIHVATLJIVI IZDACI
TOTAL ELIGIBLE EXPENDITURE
= Bespovratna sredstva ukupno + doprinos korisnika
= Ukupni prihvatljivi troškovi
= Ukupna ugovorena vrijednost projekta HRK]]/7.5345</f>
        <v>105900.6184882872</v>
      </c>
      <c r="AA69" s="44" t="s">
        <v>38</v>
      </c>
      <c r="AB69" s="44" t="s">
        <v>35</v>
      </c>
      <c r="AC69" s="43" t="s">
        <v>334</v>
      </c>
      <c r="AD69" s="43" t="s">
        <v>236</v>
      </c>
    </row>
    <row r="70" spans="1:30" ht="51" customHeight="1" x14ac:dyDescent="0.2">
      <c r="A70" s="41" t="s">
        <v>335</v>
      </c>
      <c r="B70" s="42" t="s">
        <v>31</v>
      </c>
      <c r="C70" s="43" t="s">
        <v>230</v>
      </c>
      <c r="D70" s="43" t="s">
        <v>231</v>
      </c>
      <c r="E70" s="44" t="s">
        <v>232</v>
      </c>
      <c r="F70" s="45" t="s">
        <v>336</v>
      </c>
      <c r="G70" s="45" t="s">
        <v>337</v>
      </c>
      <c r="H70" s="47">
        <v>43234</v>
      </c>
      <c r="I70" s="47">
        <v>43783</v>
      </c>
      <c r="J70" s="48" t="str">
        <f>IF(Ugovori_OPULJP[[#This Row],[DATUM ZAVRŠETKA OPERACIJE]]&gt;DATE(2024,3,31),"u provedbi","završen")</f>
        <v>završen</v>
      </c>
      <c r="K70" s="46" t="s">
        <v>338</v>
      </c>
      <c r="L70" s="46" t="s">
        <v>338</v>
      </c>
      <c r="M70" s="49">
        <v>0.85</v>
      </c>
      <c r="N70" s="49">
        <v>0.15</v>
      </c>
      <c r="O70" s="50">
        <f>Ugovori_OPULJP[[#This Row],[Bespovratna sredstva - Ukupno (EU+Nac) HRK
= Ukupna ugovorena vrijednost bespovratnih sredstava]]*Ugovori_OPULJP[[#This Row],[EU STOPA SUFINANCIRANJA %
EU CO-FINANCING RATE %]]</f>
        <v>592319.73749999993</v>
      </c>
      <c r="P70" s="51">
        <f>Ugovori_OPULJP[[#This Row],[Bespovratna sredstva - EU dio - HRK]]/7.5345</f>
        <v>78614.339040414081</v>
      </c>
      <c r="Q70" s="50">
        <f>Ugovori_OPULJP[[#This Row],[Bespovratna sredstva - Ukupno (EU+Nac) HRK
= Ukupna ugovorena vrijednost bespovratnih sredstava]]*Ugovori_OPULJP[[#This Row],[STOPA NACIONALNOG SUFINANCIRANJA %]]</f>
        <v>104527.0125</v>
      </c>
      <c r="R70" s="51">
        <f>Ugovori_OPULJP[[#This Row],[Bespovratna sredstva - Nacionalni dio - HRK]]/7.5345</f>
        <v>13873.118654190721</v>
      </c>
      <c r="S70" s="50">
        <v>696846.75</v>
      </c>
      <c r="T70" s="51">
        <f>Ugovori_OPULJP[[#This Row],[Bespovratna sredstva - Ukupno (EU+Nac) HRK
= Ukupna ugovorena vrijednost bespovratnih sredstava]]/7.5345</f>
        <v>92487.457694604818</v>
      </c>
      <c r="U70" s="50">
        <v>0</v>
      </c>
      <c r="V70" s="51">
        <f>Ugovori_OPULJP[[#This Row],[Javni doprinos korisnika - HRK]]/7.5345</f>
        <v>0</v>
      </c>
      <c r="W70" s="50">
        <v>0</v>
      </c>
      <c r="X70" s="51">
        <f>Ugovori_OPULJP[[#This Row],[Privatni doprinos korisnika - HRK]]/7.5345</f>
        <v>0</v>
      </c>
      <c r="Y70" s="52">
        <v>696846.75</v>
      </c>
      <c r="Z70" s="53">
        <f>Ugovori_OPULJP[[#This Row],[UKUPNI PRIHVATLJIVI IZDACI
TOTAL ELIGIBLE EXPENDITURE
= Bespovratna sredstva ukupno + doprinos korisnika
= Ukupni prihvatljivi troškovi
= Ukupna ugovorena vrijednost projekta HRK]]/7.5345</f>
        <v>92487.457694604818</v>
      </c>
      <c r="AA70" s="44" t="s">
        <v>38</v>
      </c>
      <c r="AB70" s="44" t="s">
        <v>35</v>
      </c>
      <c r="AC70" s="43" t="s">
        <v>339</v>
      </c>
      <c r="AD70" s="43" t="s">
        <v>236</v>
      </c>
    </row>
    <row r="71" spans="1:30" ht="51" customHeight="1" x14ac:dyDescent="0.2">
      <c r="A71" s="41" t="s">
        <v>340</v>
      </c>
      <c r="B71" s="42" t="s">
        <v>31</v>
      </c>
      <c r="C71" s="43" t="s">
        <v>230</v>
      </c>
      <c r="D71" s="43" t="s">
        <v>231</v>
      </c>
      <c r="E71" s="44" t="s">
        <v>232</v>
      </c>
      <c r="F71" s="45" t="s">
        <v>341</v>
      </c>
      <c r="G71" s="45" t="s">
        <v>342</v>
      </c>
      <c r="H71" s="47">
        <v>43234</v>
      </c>
      <c r="I71" s="47">
        <v>44149</v>
      </c>
      <c r="J71" s="48" t="str">
        <f>IF(Ugovori_OPULJP[[#This Row],[DATUM ZAVRŠETKA OPERACIJE]]&gt;DATE(2024,3,31),"u provedbi","završen")</f>
        <v>završen</v>
      </c>
      <c r="K71" s="46" t="s">
        <v>173</v>
      </c>
      <c r="L71" s="46" t="s">
        <v>173</v>
      </c>
      <c r="M71" s="49">
        <v>0.85</v>
      </c>
      <c r="N71" s="49">
        <v>0.15</v>
      </c>
      <c r="O71" s="50">
        <f>Ugovori_OPULJP[[#This Row],[Bespovratna sredstva - Ukupno (EU+Nac) HRK
= Ukupna ugovorena vrijednost bespovratnih sredstava]]*Ugovori_OPULJP[[#This Row],[EU STOPA SUFINANCIRANJA %
EU CO-FINANCING RATE %]]</f>
        <v>1689268.1125</v>
      </c>
      <c r="P71" s="51">
        <f>Ugovori_OPULJP[[#This Row],[Bespovratna sredstva - EU dio - HRK]]/7.5345</f>
        <v>224204.40805627446</v>
      </c>
      <c r="Q71" s="50">
        <f>Ugovori_OPULJP[[#This Row],[Bespovratna sredstva - Ukupno (EU+Nac) HRK
= Ukupna ugovorena vrijednost bespovratnih sredstava]]*Ugovori_OPULJP[[#This Row],[STOPA NACIONALNOG SUFINANCIRANJA %]]</f>
        <v>298106.13750000001</v>
      </c>
      <c r="R71" s="51">
        <f>Ugovori_OPULJP[[#This Row],[Bespovratna sredstva - Nacionalni dio - HRK]]/7.5345</f>
        <v>39565.483774636668</v>
      </c>
      <c r="S71" s="50">
        <v>1987374.25</v>
      </c>
      <c r="T71" s="51">
        <f>Ugovori_OPULJP[[#This Row],[Bespovratna sredstva - Ukupno (EU+Nac) HRK
= Ukupna ugovorena vrijednost bespovratnih sredstava]]/7.5345</f>
        <v>263769.8918309111</v>
      </c>
      <c r="U71" s="50">
        <v>0</v>
      </c>
      <c r="V71" s="51">
        <f>Ugovori_OPULJP[[#This Row],[Javni doprinos korisnika - HRK]]/7.5345</f>
        <v>0</v>
      </c>
      <c r="W71" s="50">
        <v>0</v>
      </c>
      <c r="X71" s="51">
        <f>Ugovori_OPULJP[[#This Row],[Privatni doprinos korisnika - HRK]]/7.5345</f>
        <v>0</v>
      </c>
      <c r="Y71" s="52">
        <v>1987374.25</v>
      </c>
      <c r="Z71" s="53">
        <f>Ugovori_OPULJP[[#This Row],[UKUPNI PRIHVATLJIVI IZDACI
TOTAL ELIGIBLE EXPENDITURE
= Bespovratna sredstva ukupno + doprinos korisnika
= Ukupni prihvatljivi troškovi
= Ukupna ugovorena vrijednost projekta HRK]]/7.5345</f>
        <v>263769.8918309111</v>
      </c>
      <c r="AA71" s="44" t="s">
        <v>38</v>
      </c>
      <c r="AB71" s="44" t="s">
        <v>35</v>
      </c>
      <c r="AC71" s="43" t="s">
        <v>343</v>
      </c>
      <c r="AD71" s="43" t="s">
        <v>236</v>
      </c>
    </row>
    <row r="72" spans="1:30" ht="51" customHeight="1" x14ac:dyDescent="0.2">
      <c r="A72" s="41" t="s">
        <v>344</v>
      </c>
      <c r="B72" s="42" t="s">
        <v>31</v>
      </c>
      <c r="C72" s="43" t="s">
        <v>230</v>
      </c>
      <c r="D72" s="43" t="s">
        <v>231</v>
      </c>
      <c r="E72" s="44" t="s">
        <v>232</v>
      </c>
      <c r="F72" s="45" t="s">
        <v>345</v>
      </c>
      <c r="G72" s="45" t="s">
        <v>346</v>
      </c>
      <c r="H72" s="47">
        <v>43234</v>
      </c>
      <c r="I72" s="47">
        <v>44149</v>
      </c>
      <c r="J72" s="48" t="str">
        <f>IF(Ugovori_OPULJP[[#This Row],[DATUM ZAVRŠETKA OPERACIJE]]&gt;DATE(2024,3,31),"u provedbi","završen")</f>
        <v>završen</v>
      </c>
      <c r="K72" s="46" t="s">
        <v>130</v>
      </c>
      <c r="L72" s="46" t="s">
        <v>130</v>
      </c>
      <c r="M72" s="49">
        <v>0.85</v>
      </c>
      <c r="N72" s="49">
        <v>0.15</v>
      </c>
      <c r="O72" s="50">
        <f>Ugovori_OPULJP[[#This Row],[Bespovratna sredstva - Ukupno (EU+Nac) HRK
= Ukupna ugovorena vrijednost bespovratnih sredstava]]*Ugovori_OPULJP[[#This Row],[EU STOPA SUFINANCIRANJA %
EU CO-FINANCING RATE %]]</f>
        <v>1697623.3659999999</v>
      </c>
      <c r="P72" s="51">
        <f>Ugovori_OPULJP[[#This Row],[Bespovratna sredstva - EU dio - HRK]]/7.5345</f>
        <v>225313.34076581057</v>
      </c>
      <c r="Q72" s="50">
        <f>Ugovori_OPULJP[[#This Row],[Bespovratna sredstva - Ukupno (EU+Nac) HRK
= Ukupna ugovorena vrijednost bespovratnih sredstava]]*Ugovori_OPULJP[[#This Row],[STOPA NACIONALNOG SUFINANCIRANJA %]]</f>
        <v>299580.59399999998</v>
      </c>
      <c r="R72" s="51">
        <f>Ugovori_OPULJP[[#This Row],[Bespovratna sredstva - Nacionalni dio - HRK]]/7.5345</f>
        <v>39761.17778220187</v>
      </c>
      <c r="S72" s="50">
        <v>1997203.96</v>
      </c>
      <c r="T72" s="51">
        <f>Ugovori_OPULJP[[#This Row],[Bespovratna sredstva - Ukupno (EU+Nac) HRK
= Ukupna ugovorena vrijednost bespovratnih sredstava]]/7.5345</f>
        <v>265074.51854801248</v>
      </c>
      <c r="U72" s="50">
        <v>0</v>
      </c>
      <c r="V72" s="51">
        <f>Ugovori_OPULJP[[#This Row],[Javni doprinos korisnika - HRK]]/7.5345</f>
        <v>0</v>
      </c>
      <c r="W72" s="50">
        <v>0</v>
      </c>
      <c r="X72" s="51">
        <f>Ugovori_OPULJP[[#This Row],[Privatni doprinos korisnika - HRK]]/7.5345</f>
        <v>0</v>
      </c>
      <c r="Y72" s="52">
        <v>1997203.96</v>
      </c>
      <c r="Z72" s="53">
        <f>Ugovori_OPULJP[[#This Row],[UKUPNI PRIHVATLJIVI IZDACI
TOTAL ELIGIBLE EXPENDITURE
= Bespovratna sredstva ukupno + doprinos korisnika
= Ukupni prihvatljivi troškovi
= Ukupna ugovorena vrijednost projekta HRK]]/7.5345</f>
        <v>265074.51854801248</v>
      </c>
      <c r="AA72" s="44" t="s">
        <v>38</v>
      </c>
      <c r="AB72" s="44" t="s">
        <v>35</v>
      </c>
      <c r="AC72" s="43" t="s">
        <v>347</v>
      </c>
      <c r="AD72" s="43" t="s">
        <v>236</v>
      </c>
    </row>
    <row r="73" spans="1:30" ht="51" customHeight="1" x14ac:dyDescent="0.2">
      <c r="A73" s="41" t="s">
        <v>348</v>
      </c>
      <c r="B73" s="42" t="s">
        <v>31</v>
      </c>
      <c r="C73" s="43" t="s">
        <v>230</v>
      </c>
      <c r="D73" s="43" t="s">
        <v>231</v>
      </c>
      <c r="E73" s="44" t="s">
        <v>232</v>
      </c>
      <c r="F73" s="45" t="s">
        <v>349</v>
      </c>
      <c r="G73" s="45" t="s">
        <v>350</v>
      </c>
      <c r="H73" s="47">
        <v>43234</v>
      </c>
      <c r="I73" s="47">
        <v>44149</v>
      </c>
      <c r="J73" s="48" t="str">
        <f>IF(Ugovori_OPULJP[[#This Row],[DATUM ZAVRŠETKA OPERACIJE]]&gt;DATE(2024,3,31),"u provedbi","završen")</f>
        <v>završen</v>
      </c>
      <c r="K73" s="46" t="s">
        <v>338</v>
      </c>
      <c r="L73" s="46" t="s">
        <v>338</v>
      </c>
      <c r="M73" s="49">
        <v>0.85</v>
      </c>
      <c r="N73" s="49">
        <v>0.15</v>
      </c>
      <c r="O73" s="50">
        <f>Ugovori_OPULJP[[#This Row],[Bespovratna sredstva - Ukupno (EU+Nac) HRK
= Ukupna ugovorena vrijednost bespovratnih sredstava]]*Ugovori_OPULJP[[#This Row],[EU STOPA SUFINANCIRANJA %
EU CO-FINANCING RATE %]]</f>
        <v>1683819.621</v>
      </c>
      <c r="P73" s="51">
        <f>Ugovori_OPULJP[[#This Row],[Bespovratna sredstva - EU dio - HRK]]/7.5345</f>
        <v>223481.26896277125</v>
      </c>
      <c r="Q73" s="50">
        <f>Ugovori_OPULJP[[#This Row],[Bespovratna sredstva - Ukupno (EU+Nac) HRK
= Ukupna ugovorena vrijednost bespovratnih sredstava]]*Ugovori_OPULJP[[#This Row],[STOPA NACIONALNOG SUFINANCIRANJA %]]</f>
        <v>297144.63899999997</v>
      </c>
      <c r="R73" s="51">
        <f>Ugovori_OPULJP[[#This Row],[Bespovratna sredstva - Nacionalni dio - HRK]]/7.5345</f>
        <v>39437.870993430217</v>
      </c>
      <c r="S73" s="50">
        <v>1980964.26</v>
      </c>
      <c r="T73" s="51">
        <f>Ugovori_OPULJP[[#This Row],[Bespovratna sredstva - Ukupno (EU+Nac) HRK
= Ukupna ugovorena vrijednost bespovratnih sredstava]]/7.5345</f>
        <v>262919.13995620148</v>
      </c>
      <c r="U73" s="50">
        <v>18462.760000000009</v>
      </c>
      <c r="V73" s="51">
        <f>Ugovori_OPULJP[[#This Row],[Javni doprinos korisnika - HRK]]/7.5345</f>
        <v>2450.4293582852224</v>
      </c>
      <c r="W73" s="50">
        <v>0</v>
      </c>
      <c r="X73" s="51">
        <f>Ugovori_OPULJP[[#This Row],[Privatni doprinos korisnika - HRK]]/7.5345</f>
        <v>0</v>
      </c>
      <c r="Y73" s="52">
        <v>1999427.02</v>
      </c>
      <c r="Z73" s="53">
        <f>Ugovori_OPULJP[[#This Row],[UKUPNI PRIHVATLJIVI IZDACI
TOTAL ELIGIBLE EXPENDITURE
= Bespovratna sredstva ukupno + doprinos korisnika
= Ukupni prihvatljivi troškovi
= Ukupna ugovorena vrijednost projekta HRK]]/7.5345</f>
        <v>265369.5693144867</v>
      </c>
      <c r="AA73" s="44" t="s">
        <v>38</v>
      </c>
      <c r="AB73" s="44" t="s">
        <v>35</v>
      </c>
      <c r="AC73" s="43" t="s">
        <v>351</v>
      </c>
      <c r="AD73" s="43" t="s">
        <v>236</v>
      </c>
    </row>
    <row r="74" spans="1:30" ht="51" customHeight="1" x14ac:dyDescent="0.2">
      <c r="A74" s="41" t="s">
        <v>352</v>
      </c>
      <c r="B74" s="42" t="s">
        <v>31</v>
      </c>
      <c r="C74" s="43" t="s">
        <v>230</v>
      </c>
      <c r="D74" s="43" t="s">
        <v>231</v>
      </c>
      <c r="E74" s="44" t="s">
        <v>232</v>
      </c>
      <c r="F74" s="45" t="s">
        <v>353</v>
      </c>
      <c r="G74" s="45" t="s">
        <v>354</v>
      </c>
      <c r="H74" s="47">
        <v>43550</v>
      </c>
      <c r="I74" s="47">
        <v>44038</v>
      </c>
      <c r="J74" s="48" t="str">
        <f>IF(Ugovori_OPULJP[[#This Row],[DATUM ZAVRŠETKA OPERACIJE]]&gt;DATE(2024,3,31),"u provedbi","završen")</f>
        <v>završen</v>
      </c>
      <c r="K74" s="46" t="s">
        <v>104</v>
      </c>
      <c r="L74" s="46" t="s">
        <v>104</v>
      </c>
      <c r="M74" s="49">
        <v>0.85</v>
      </c>
      <c r="N74" s="49">
        <v>0.15</v>
      </c>
      <c r="O74" s="50">
        <f>Ugovori_OPULJP[[#This Row],[Bespovratna sredstva - Ukupno (EU+Nac) HRK
= Ukupna ugovorena vrijednost bespovratnih sredstava]]*Ugovori_OPULJP[[#This Row],[EU STOPA SUFINANCIRANJA %
EU CO-FINANCING RATE %]]</f>
        <v>551633</v>
      </c>
      <c r="P74" s="51">
        <f>Ugovori_OPULJP[[#This Row],[Bespovratna sredstva - EU dio - HRK]]/7.5345</f>
        <v>73214.280974185414</v>
      </c>
      <c r="Q74" s="50">
        <f>Ugovori_OPULJP[[#This Row],[Bespovratna sredstva - Ukupno (EU+Nac) HRK
= Ukupna ugovorena vrijednost bespovratnih sredstava]]*Ugovori_OPULJP[[#This Row],[STOPA NACIONALNOG SUFINANCIRANJA %]]</f>
        <v>97347</v>
      </c>
      <c r="R74" s="51">
        <f>Ugovori_OPULJP[[#This Row],[Bespovratna sredstva - Nacionalni dio - HRK]]/7.5345</f>
        <v>12920.167230738602</v>
      </c>
      <c r="S74" s="50">
        <v>648980</v>
      </c>
      <c r="T74" s="51">
        <f>Ugovori_OPULJP[[#This Row],[Bespovratna sredstva - Ukupno (EU+Nac) HRK
= Ukupna ugovorena vrijednost bespovratnih sredstava]]/7.5345</f>
        <v>86134.448204924018</v>
      </c>
      <c r="U74" s="50">
        <v>0</v>
      </c>
      <c r="V74" s="51">
        <f>Ugovori_OPULJP[[#This Row],[Javni doprinos korisnika - HRK]]/7.5345</f>
        <v>0</v>
      </c>
      <c r="W74" s="50">
        <v>0</v>
      </c>
      <c r="X74" s="51">
        <f>Ugovori_OPULJP[[#This Row],[Privatni doprinos korisnika - HRK]]/7.5345</f>
        <v>0</v>
      </c>
      <c r="Y74" s="52">
        <v>648980</v>
      </c>
      <c r="Z74" s="53">
        <f>Ugovori_OPULJP[[#This Row],[UKUPNI PRIHVATLJIVI IZDACI
TOTAL ELIGIBLE EXPENDITURE
= Bespovratna sredstva ukupno + doprinos korisnika
= Ukupni prihvatljivi troškovi
= Ukupna ugovorena vrijednost projekta HRK]]/7.5345</f>
        <v>86134.448204924018</v>
      </c>
      <c r="AA74" s="44" t="s">
        <v>38</v>
      </c>
      <c r="AB74" s="44" t="s">
        <v>35</v>
      </c>
      <c r="AC74" s="43" t="s">
        <v>355</v>
      </c>
      <c r="AD74" s="43" t="s">
        <v>236</v>
      </c>
    </row>
    <row r="75" spans="1:30" ht="51" customHeight="1" x14ac:dyDescent="0.2">
      <c r="A75" s="41" t="s">
        <v>356</v>
      </c>
      <c r="B75" s="42" t="s">
        <v>31</v>
      </c>
      <c r="C75" s="43" t="s">
        <v>230</v>
      </c>
      <c r="D75" s="43" t="s">
        <v>231</v>
      </c>
      <c r="E75" s="44" t="s">
        <v>232</v>
      </c>
      <c r="F75" s="45" t="s">
        <v>357</v>
      </c>
      <c r="G75" s="45" t="s">
        <v>358</v>
      </c>
      <c r="H75" s="47">
        <v>43550</v>
      </c>
      <c r="I75" s="47">
        <v>43977</v>
      </c>
      <c r="J75" s="48" t="str">
        <f>IF(Ugovori_OPULJP[[#This Row],[DATUM ZAVRŠETKA OPERACIJE]]&gt;DATE(2024,3,31),"u provedbi","završen")</f>
        <v>završen</v>
      </c>
      <c r="K75" s="46" t="s">
        <v>104</v>
      </c>
      <c r="L75" s="46" t="s">
        <v>104</v>
      </c>
      <c r="M75" s="49">
        <v>0.85</v>
      </c>
      <c r="N75" s="49">
        <v>0.15</v>
      </c>
      <c r="O75" s="50">
        <f>Ugovori_OPULJP[[#This Row],[Bespovratna sredstva - Ukupno (EU+Nac) HRK
= Ukupna ugovorena vrijednost bespovratnih sredstava]]*Ugovori_OPULJP[[#This Row],[EU STOPA SUFINANCIRANJA %
EU CO-FINANCING RATE %]]</f>
        <v>395496.5</v>
      </c>
      <c r="P75" s="51">
        <f>Ugovori_OPULJP[[#This Row],[Bespovratna sredstva - EU dio - HRK]]/7.5345</f>
        <v>52491.406198155149</v>
      </c>
      <c r="Q75" s="50">
        <f>Ugovori_OPULJP[[#This Row],[Bespovratna sredstva - Ukupno (EU+Nac) HRK
= Ukupna ugovorena vrijednost bespovratnih sredstava]]*Ugovori_OPULJP[[#This Row],[STOPA NACIONALNOG SUFINANCIRANJA %]]</f>
        <v>69793.5</v>
      </c>
      <c r="R75" s="51">
        <f>Ugovori_OPULJP[[#This Row],[Bespovratna sredstva - Nacionalni dio - HRK]]/7.5345</f>
        <v>9263.1893290862026</v>
      </c>
      <c r="S75" s="50">
        <v>465290</v>
      </c>
      <c r="T75" s="51">
        <f>Ugovori_OPULJP[[#This Row],[Bespovratna sredstva - Ukupno (EU+Nac) HRK
= Ukupna ugovorena vrijednost bespovratnih sredstava]]/7.5345</f>
        <v>61754.595527241356</v>
      </c>
      <c r="U75" s="50">
        <v>0</v>
      </c>
      <c r="V75" s="51">
        <f>Ugovori_OPULJP[[#This Row],[Javni doprinos korisnika - HRK]]/7.5345</f>
        <v>0</v>
      </c>
      <c r="W75" s="50">
        <v>0</v>
      </c>
      <c r="X75" s="51">
        <f>Ugovori_OPULJP[[#This Row],[Privatni doprinos korisnika - HRK]]/7.5345</f>
        <v>0</v>
      </c>
      <c r="Y75" s="52">
        <v>465290</v>
      </c>
      <c r="Z75" s="53">
        <f>Ugovori_OPULJP[[#This Row],[UKUPNI PRIHVATLJIVI IZDACI
TOTAL ELIGIBLE EXPENDITURE
= Bespovratna sredstva ukupno + doprinos korisnika
= Ukupni prihvatljivi troškovi
= Ukupna ugovorena vrijednost projekta HRK]]/7.5345</f>
        <v>61754.595527241356</v>
      </c>
      <c r="AA75" s="44" t="s">
        <v>38</v>
      </c>
      <c r="AB75" s="44" t="s">
        <v>35</v>
      </c>
      <c r="AC75" s="43" t="s">
        <v>359</v>
      </c>
      <c r="AD75" s="43" t="s">
        <v>236</v>
      </c>
    </row>
    <row r="76" spans="1:30" ht="51" customHeight="1" x14ac:dyDescent="0.2">
      <c r="A76" s="41" t="s">
        <v>360</v>
      </c>
      <c r="B76" s="42" t="s">
        <v>31</v>
      </c>
      <c r="C76" s="43" t="s">
        <v>230</v>
      </c>
      <c r="D76" s="43" t="s">
        <v>231</v>
      </c>
      <c r="E76" s="44" t="s">
        <v>232</v>
      </c>
      <c r="F76" s="45" t="s">
        <v>361</v>
      </c>
      <c r="G76" s="45" t="s">
        <v>362</v>
      </c>
      <c r="H76" s="47">
        <v>43234</v>
      </c>
      <c r="I76" s="47">
        <v>43599</v>
      </c>
      <c r="J76" s="48" t="str">
        <f>IF(Ugovori_OPULJP[[#This Row],[DATUM ZAVRŠETKA OPERACIJE]]&gt;DATE(2024,3,31),"u provedbi","završen")</f>
        <v>završen</v>
      </c>
      <c r="K76" s="46" t="s">
        <v>104</v>
      </c>
      <c r="L76" s="46" t="s">
        <v>104</v>
      </c>
      <c r="M76" s="49">
        <v>0.85</v>
      </c>
      <c r="N76" s="49">
        <v>0.15</v>
      </c>
      <c r="O76" s="50">
        <f>Ugovori_OPULJP[[#This Row],[Bespovratna sredstva - Ukupno (EU+Nac) HRK
= Ukupna ugovorena vrijednost bespovratnih sredstava]]*Ugovori_OPULJP[[#This Row],[EU STOPA SUFINANCIRANJA %
EU CO-FINANCING RATE %]]</f>
        <v>811450.61300000001</v>
      </c>
      <c r="P76" s="51">
        <f>Ugovori_OPULJP[[#This Row],[Bespovratna sredstva - EU dio - HRK]]/7.5345</f>
        <v>107698.00424712987</v>
      </c>
      <c r="Q76" s="50">
        <f>Ugovori_OPULJP[[#This Row],[Bespovratna sredstva - Ukupno (EU+Nac) HRK
= Ukupna ugovorena vrijednost bespovratnih sredstava]]*Ugovori_OPULJP[[#This Row],[STOPA NACIONALNOG SUFINANCIRANJA %]]</f>
        <v>143197.16699999999</v>
      </c>
      <c r="R76" s="51">
        <f>Ugovori_OPULJP[[#This Row],[Bespovratna sredstva - Nacionalni dio - HRK]]/7.5345</f>
        <v>19005.530161258208</v>
      </c>
      <c r="S76" s="50">
        <v>954647.78</v>
      </c>
      <c r="T76" s="51">
        <f>Ugovori_OPULJP[[#This Row],[Bespovratna sredstva - Ukupno (EU+Nac) HRK
= Ukupna ugovorena vrijednost bespovratnih sredstava]]/7.5345</f>
        <v>126703.53440838808</v>
      </c>
      <c r="U76" s="50">
        <v>0</v>
      </c>
      <c r="V76" s="51">
        <f>Ugovori_OPULJP[[#This Row],[Javni doprinos korisnika - HRK]]/7.5345</f>
        <v>0</v>
      </c>
      <c r="W76" s="50">
        <v>0</v>
      </c>
      <c r="X76" s="51">
        <f>Ugovori_OPULJP[[#This Row],[Privatni doprinos korisnika - HRK]]/7.5345</f>
        <v>0</v>
      </c>
      <c r="Y76" s="52">
        <v>954647.78</v>
      </c>
      <c r="Z76" s="53">
        <f>Ugovori_OPULJP[[#This Row],[UKUPNI PRIHVATLJIVI IZDACI
TOTAL ELIGIBLE EXPENDITURE
= Bespovratna sredstva ukupno + doprinos korisnika
= Ukupni prihvatljivi troškovi
= Ukupna ugovorena vrijednost projekta HRK]]/7.5345</f>
        <v>126703.53440838808</v>
      </c>
      <c r="AA76" s="44" t="s">
        <v>38</v>
      </c>
      <c r="AB76" s="44" t="s">
        <v>35</v>
      </c>
      <c r="AC76" s="43" t="s">
        <v>363</v>
      </c>
      <c r="AD76" s="43" t="s">
        <v>236</v>
      </c>
    </row>
    <row r="77" spans="1:30" ht="51" customHeight="1" x14ac:dyDescent="0.2">
      <c r="A77" s="41" t="s">
        <v>364</v>
      </c>
      <c r="B77" s="42" t="s">
        <v>31</v>
      </c>
      <c r="C77" s="43" t="s">
        <v>230</v>
      </c>
      <c r="D77" s="43" t="s">
        <v>231</v>
      </c>
      <c r="E77" s="44" t="s">
        <v>232</v>
      </c>
      <c r="F77" s="45" t="s">
        <v>365</v>
      </c>
      <c r="G77" s="45" t="s">
        <v>366</v>
      </c>
      <c r="H77" s="47">
        <v>43550</v>
      </c>
      <c r="I77" s="47">
        <v>44119</v>
      </c>
      <c r="J77" s="48" t="str">
        <f>IF(Ugovori_OPULJP[[#This Row],[DATUM ZAVRŠETKA OPERACIJE]]&gt;DATE(2024,3,31),"u provedbi","završen")</f>
        <v>završen</v>
      </c>
      <c r="K77" s="46" t="s">
        <v>37</v>
      </c>
      <c r="L77" s="46" t="s">
        <v>37</v>
      </c>
      <c r="M77" s="49">
        <v>0.85</v>
      </c>
      <c r="N77" s="49">
        <v>0.15</v>
      </c>
      <c r="O77" s="50">
        <f>Ugovori_OPULJP[[#This Row],[Bespovratna sredstva - Ukupno (EU+Nac) HRK
= Ukupna ugovorena vrijednost bespovratnih sredstava]]*Ugovori_OPULJP[[#This Row],[EU STOPA SUFINANCIRANJA %
EU CO-FINANCING RATE %]]</f>
        <v>838286.26049999997</v>
      </c>
      <c r="P77" s="51">
        <f>Ugovori_OPULJP[[#This Row],[Bespovratna sredstva - EU dio - HRK]]/7.5345</f>
        <v>111259.70674895479</v>
      </c>
      <c r="Q77" s="50">
        <f>Ugovori_OPULJP[[#This Row],[Bespovratna sredstva - Ukupno (EU+Nac) HRK
= Ukupna ugovorena vrijednost bespovratnih sredstava]]*Ugovori_OPULJP[[#This Row],[STOPA NACIONALNOG SUFINANCIRANJA %]]</f>
        <v>147932.8695</v>
      </c>
      <c r="R77" s="51">
        <f>Ugovori_OPULJP[[#This Row],[Bespovratna sredstva - Nacionalni dio - HRK]]/7.5345</f>
        <v>19634.065896874377</v>
      </c>
      <c r="S77" s="50">
        <v>986219.13</v>
      </c>
      <c r="T77" s="51">
        <f>Ugovori_OPULJP[[#This Row],[Bespovratna sredstva - Ukupno (EU+Nac) HRK
= Ukupna ugovorena vrijednost bespovratnih sredstava]]/7.5345</f>
        <v>130893.77264582917</v>
      </c>
      <c r="U77" s="50">
        <v>0</v>
      </c>
      <c r="V77" s="51">
        <f>Ugovori_OPULJP[[#This Row],[Javni doprinos korisnika - HRK]]/7.5345</f>
        <v>0</v>
      </c>
      <c r="W77" s="50">
        <v>0</v>
      </c>
      <c r="X77" s="51">
        <f>Ugovori_OPULJP[[#This Row],[Privatni doprinos korisnika - HRK]]/7.5345</f>
        <v>0</v>
      </c>
      <c r="Y77" s="52">
        <v>986219.13</v>
      </c>
      <c r="Z77" s="53">
        <f>Ugovori_OPULJP[[#This Row],[UKUPNI PRIHVATLJIVI IZDACI
TOTAL ELIGIBLE EXPENDITURE
= Bespovratna sredstva ukupno + doprinos korisnika
= Ukupni prihvatljivi troškovi
= Ukupna ugovorena vrijednost projekta HRK]]/7.5345</f>
        <v>130893.77264582917</v>
      </c>
      <c r="AA77" s="44" t="s">
        <v>38</v>
      </c>
      <c r="AB77" s="44" t="s">
        <v>35</v>
      </c>
      <c r="AC77" s="43" t="s">
        <v>367</v>
      </c>
      <c r="AD77" s="43" t="s">
        <v>236</v>
      </c>
    </row>
    <row r="78" spans="1:30" ht="51" customHeight="1" x14ac:dyDescent="0.2">
      <c r="A78" s="41" t="s">
        <v>368</v>
      </c>
      <c r="B78" s="42" t="s">
        <v>31</v>
      </c>
      <c r="C78" s="43" t="s">
        <v>230</v>
      </c>
      <c r="D78" s="43" t="s">
        <v>231</v>
      </c>
      <c r="E78" s="44" t="s">
        <v>232</v>
      </c>
      <c r="F78" s="45" t="s">
        <v>369</v>
      </c>
      <c r="G78" s="45" t="s">
        <v>370</v>
      </c>
      <c r="H78" s="47">
        <v>43550</v>
      </c>
      <c r="I78" s="47">
        <v>44281</v>
      </c>
      <c r="J78" s="48" t="str">
        <f>IF(Ugovori_OPULJP[[#This Row],[DATUM ZAVRŠETKA OPERACIJE]]&gt;DATE(2024,3,31),"u provedbi","završen")</f>
        <v>završen</v>
      </c>
      <c r="K78" s="46" t="s">
        <v>371</v>
      </c>
      <c r="L78" s="46" t="s">
        <v>371</v>
      </c>
      <c r="M78" s="49">
        <v>0.85</v>
      </c>
      <c r="N78" s="49">
        <v>0.15</v>
      </c>
      <c r="O78" s="50">
        <f>Ugovori_OPULJP[[#This Row],[Bespovratna sredstva - Ukupno (EU+Nac) HRK
= Ukupna ugovorena vrijednost bespovratnih sredstava]]*Ugovori_OPULJP[[#This Row],[EU STOPA SUFINANCIRANJA %
EU CO-FINANCING RATE %]]</f>
        <v>684184.15049999999</v>
      </c>
      <c r="P78" s="51">
        <f>Ugovori_OPULJP[[#This Row],[Bespovratna sredstva - EU dio - HRK]]/7.5345</f>
        <v>90806.841927135174</v>
      </c>
      <c r="Q78" s="50">
        <f>Ugovori_OPULJP[[#This Row],[Bespovratna sredstva - Ukupno (EU+Nac) HRK
= Ukupna ugovorena vrijednost bespovratnih sredstava]]*Ugovori_OPULJP[[#This Row],[STOPA NACIONALNOG SUFINANCIRANJA %]]</f>
        <v>120738.3795</v>
      </c>
      <c r="R78" s="51">
        <f>Ugovori_OPULJP[[#This Row],[Bespovratna sredstva - Nacionalni dio - HRK]]/7.5345</f>
        <v>16024.736810670913</v>
      </c>
      <c r="S78" s="50">
        <v>804922.53</v>
      </c>
      <c r="T78" s="51">
        <f>Ugovori_OPULJP[[#This Row],[Bespovratna sredstva - Ukupno (EU+Nac) HRK
= Ukupna ugovorena vrijednost bespovratnih sredstava]]/7.5345</f>
        <v>106831.57873780609</v>
      </c>
      <c r="U78" s="50">
        <v>0</v>
      </c>
      <c r="V78" s="51">
        <f>Ugovori_OPULJP[[#This Row],[Javni doprinos korisnika - HRK]]/7.5345</f>
        <v>0</v>
      </c>
      <c r="W78" s="50">
        <v>0</v>
      </c>
      <c r="X78" s="51">
        <f>Ugovori_OPULJP[[#This Row],[Privatni doprinos korisnika - HRK]]/7.5345</f>
        <v>0</v>
      </c>
      <c r="Y78" s="52">
        <v>804922.53</v>
      </c>
      <c r="Z78" s="53">
        <f>Ugovori_OPULJP[[#This Row],[UKUPNI PRIHVATLJIVI IZDACI
TOTAL ELIGIBLE EXPENDITURE
= Bespovratna sredstva ukupno + doprinos korisnika
= Ukupni prihvatljivi troškovi
= Ukupna ugovorena vrijednost projekta HRK]]/7.5345</f>
        <v>106831.57873780609</v>
      </c>
      <c r="AA78" s="44" t="s">
        <v>38</v>
      </c>
      <c r="AB78" s="44" t="s">
        <v>35</v>
      </c>
      <c r="AC78" s="43" t="s">
        <v>372</v>
      </c>
      <c r="AD78" s="43" t="s">
        <v>236</v>
      </c>
    </row>
    <row r="79" spans="1:30" ht="51" customHeight="1" x14ac:dyDescent="0.2">
      <c r="A79" s="41" t="s">
        <v>373</v>
      </c>
      <c r="B79" s="42" t="s">
        <v>31</v>
      </c>
      <c r="C79" s="43" t="s">
        <v>230</v>
      </c>
      <c r="D79" s="43" t="s">
        <v>231</v>
      </c>
      <c r="E79" s="44" t="s">
        <v>232</v>
      </c>
      <c r="F79" s="45" t="s">
        <v>374</v>
      </c>
      <c r="G79" s="45" t="s">
        <v>375</v>
      </c>
      <c r="H79" s="47">
        <v>43550</v>
      </c>
      <c r="I79" s="47">
        <v>43977</v>
      </c>
      <c r="J79" s="48" t="str">
        <f>IF(Ugovori_OPULJP[[#This Row],[DATUM ZAVRŠETKA OPERACIJE]]&gt;DATE(2024,3,31),"u provedbi","završen")</f>
        <v>završen</v>
      </c>
      <c r="K79" s="46" t="s">
        <v>249</v>
      </c>
      <c r="L79" s="46" t="s">
        <v>249</v>
      </c>
      <c r="M79" s="49">
        <v>0.85</v>
      </c>
      <c r="N79" s="49">
        <v>0.15</v>
      </c>
      <c r="O79" s="50">
        <f>Ugovori_OPULJP[[#This Row],[Bespovratna sredstva - Ukupno (EU+Nac) HRK
= Ukupna ugovorena vrijednost bespovratnih sredstava]]*Ugovori_OPULJP[[#This Row],[EU STOPA SUFINANCIRANJA %
EU CO-FINANCING RATE %]]</f>
        <v>484298.47350000002</v>
      </c>
      <c r="P79" s="51">
        <f>Ugovori_OPULJP[[#This Row],[Bespovratna sredstva - EU dio - HRK]]/7.5345</f>
        <v>64277.45351383635</v>
      </c>
      <c r="Q79" s="50">
        <f>Ugovori_OPULJP[[#This Row],[Bespovratna sredstva - Ukupno (EU+Nac) HRK
= Ukupna ugovorena vrijednost bespovratnih sredstava]]*Ugovori_OPULJP[[#This Row],[STOPA NACIONALNOG SUFINANCIRANJA %]]</f>
        <v>85464.436499999996</v>
      </c>
      <c r="R79" s="51">
        <f>Ugovori_OPULJP[[#This Row],[Bespovratna sredstva - Nacionalni dio - HRK]]/7.5345</f>
        <v>11343.080031853473</v>
      </c>
      <c r="S79" s="50">
        <v>569762.91</v>
      </c>
      <c r="T79" s="51">
        <f>Ugovori_OPULJP[[#This Row],[Bespovratna sredstva - Ukupno (EU+Nac) HRK
= Ukupna ugovorena vrijednost bespovratnih sredstava]]/7.5345</f>
        <v>75620.533545689832</v>
      </c>
      <c r="U79" s="50">
        <v>0</v>
      </c>
      <c r="V79" s="51">
        <f>Ugovori_OPULJP[[#This Row],[Javni doprinos korisnika - HRK]]/7.5345</f>
        <v>0</v>
      </c>
      <c r="W79" s="50">
        <v>0</v>
      </c>
      <c r="X79" s="51">
        <f>Ugovori_OPULJP[[#This Row],[Privatni doprinos korisnika - HRK]]/7.5345</f>
        <v>0</v>
      </c>
      <c r="Y79" s="52">
        <v>569762.91</v>
      </c>
      <c r="Z79" s="53">
        <f>Ugovori_OPULJP[[#This Row],[UKUPNI PRIHVATLJIVI IZDACI
TOTAL ELIGIBLE EXPENDITURE
= Bespovratna sredstva ukupno + doprinos korisnika
= Ukupni prihvatljivi troškovi
= Ukupna ugovorena vrijednost projekta HRK]]/7.5345</f>
        <v>75620.533545689832</v>
      </c>
      <c r="AA79" s="44" t="s">
        <v>38</v>
      </c>
      <c r="AB79" s="44" t="s">
        <v>35</v>
      </c>
      <c r="AC79" s="43" t="s">
        <v>376</v>
      </c>
      <c r="AD79" s="43" t="s">
        <v>236</v>
      </c>
    </row>
    <row r="80" spans="1:30" ht="51" customHeight="1" x14ac:dyDescent="0.2">
      <c r="A80" s="41" t="s">
        <v>377</v>
      </c>
      <c r="B80" s="42" t="s">
        <v>31</v>
      </c>
      <c r="C80" s="43" t="s">
        <v>230</v>
      </c>
      <c r="D80" s="43" t="s">
        <v>231</v>
      </c>
      <c r="E80" s="44" t="s">
        <v>232</v>
      </c>
      <c r="F80" s="45" t="s">
        <v>378</v>
      </c>
      <c r="G80" s="45" t="s">
        <v>379</v>
      </c>
      <c r="H80" s="47">
        <v>43550</v>
      </c>
      <c r="I80" s="47">
        <v>44131</v>
      </c>
      <c r="J80" s="48" t="str">
        <f>IF(Ugovori_OPULJP[[#This Row],[DATUM ZAVRŠETKA OPERACIJE]]&gt;DATE(2024,3,31),"u provedbi","završen")</f>
        <v>završen</v>
      </c>
      <c r="K80" s="46" t="s">
        <v>154</v>
      </c>
      <c r="L80" s="46" t="s">
        <v>37</v>
      </c>
      <c r="M80" s="49">
        <v>0.85</v>
      </c>
      <c r="N80" s="49">
        <v>0.15</v>
      </c>
      <c r="O80" s="50">
        <f>Ugovori_OPULJP[[#This Row],[Bespovratna sredstva - Ukupno (EU+Nac) HRK
= Ukupna ugovorena vrijednost bespovratnih sredstava]]*Ugovori_OPULJP[[#This Row],[EU STOPA SUFINANCIRANJA %
EU CO-FINANCING RATE %]]</f>
        <v>710506.15149999992</v>
      </c>
      <c r="P80" s="51">
        <f>Ugovori_OPULJP[[#This Row],[Bespovratna sredstva - EU dio - HRK]]/7.5345</f>
        <v>94300.371822947753</v>
      </c>
      <c r="Q80" s="50">
        <f>Ugovori_OPULJP[[#This Row],[Bespovratna sredstva - Ukupno (EU+Nac) HRK
= Ukupna ugovorena vrijednost bespovratnih sredstava]]*Ugovori_OPULJP[[#This Row],[STOPA NACIONALNOG SUFINANCIRANJA %]]</f>
        <v>125383.43849999999</v>
      </c>
      <c r="R80" s="51">
        <f>Ugovori_OPULJP[[#This Row],[Bespovratna sredstva - Nacionalni dio - HRK]]/7.5345</f>
        <v>16641.242086402544</v>
      </c>
      <c r="S80" s="50">
        <v>835889.59</v>
      </c>
      <c r="T80" s="51">
        <f>Ugovori_OPULJP[[#This Row],[Bespovratna sredstva - Ukupno (EU+Nac) HRK
= Ukupna ugovorena vrijednost bespovratnih sredstava]]/7.5345</f>
        <v>110941.61390935032</v>
      </c>
      <c r="U80" s="50">
        <v>0</v>
      </c>
      <c r="V80" s="51">
        <f>Ugovori_OPULJP[[#This Row],[Javni doprinos korisnika - HRK]]/7.5345</f>
        <v>0</v>
      </c>
      <c r="W80" s="50">
        <v>0</v>
      </c>
      <c r="X80" s="51">
        <f>Ugovori_OPULJP[[#This Row],[Privatni doprinos korisnika - HRK]]/7.5345</f>
        <v>0</v>
      </c>
      <c r="Y80" s="52">
        <v>835889.59</v>
      </c>
      <c r="Z80" s="53">
        <f>Ugovori_OPULJP[[#This Row],[UKUPNI PRIHVATLJIVI IZDACI
TOTAL ELIGIBLE EXPENDITURE
= Bespovratna sredstva ukupno + doprinos korisnika
= Ukupni prihvatljivi troškovi
= Ukupna ugovorena vrijednost projekta HRK]]/7.5345</f>
        <v>110941.61390935032</v>
      </c>
      <c r="AA80" s="44" t="s">
        <v>38</v>
      </c>
      <c r="AB80" s="44" t="s">
        <v>35</v>
      </c>
      <c r="AC80" s="43" t="s">
        <v>380</v>
      </c>
      <c r="AD80" s="43" t="s">
        <v>236</v>
      </c>
    </row>
    <row r="81" spans="1:30" ht="89.25" customHeight="1" x14ac:dyDescent="0.2">
      <c r="A81" s="41" t="s">
        <v>381</v>
      </c>
      <c r="B81" s="42" t="s">
        <v>31</v>
      </c>
      <c r="C81" s="43" t="s">
        <v>230</v>
      </c>
      <c r="D81" s="43" t="s">
        <v>231</v>
      </c>
      <c r="E81" s="44" t="s">
        <v>232</v>
      </c>
      <c r="F81" s="45" t="s">
        <v>382</v>
      </c>
      <c r="G81" s="45" t="s">
        <v>383</v>
      </c>
      <c r="H81" s="47">
        <v>43234</v>
      </c>
      <c r="I81" s="47">
        <v>43599</v>
      </c>
      <c r="J81" s="48" t="str">
        <f>IF(Ugovori_OPULJP[[#This Row],[DATUM ZAVRŠETKA OPERACIJE]]&gt;DATE(2024,3,31),"u provedbi","završen")</f>
        <v>završen</v>
      </c>
      <c r="K81" s="46" t="s">
        <v>384</v>
      </c>
      <c r="L81" s="46" t="s">
        <v>249</v>
      </c>
      <c r="M81" s="49">
        <v>0.85</v>
      </c>
      <c r="N81" s="49">
        <v>0.15</v>
      </c>
      <c r="O81" s="50">
        <f>Ugovori_OPULJP[[#This Row],[Bespovratna sredstva - Ukupno (EU+Nac) HRK
= Ukupna ugovorena vrijednost bespovratnih sredstava]]*Ugovori_OPULJP[[#This Row],[EU STOPA SUFINANCIRANJA %
EU CO-FINANCING RATE %]]</f>
        <v>818608.68400000001</v>
      </c>
      <c r="P81" s="51">
        <f>Ugovori_OPULJP[[#This Row],[Bespovratna sredstva - EU dio - HRK]]/7.5345</f>
        <v>108648.04353308116</v>
      </c>
      <c r="Q81" s="50">
        <f>Ugovori_OPULJP[[#This Row],[Bespovratna sredstva - Ukupno (EU+Nac) HRK
= Ukupna ugovorena vrijednost bespovratnih sredstava]]*Ugovori_OPULJP[[#This Row],[STOPA NACIONALNOG SUFINANCIRANJA %]]</f>
        <v>144460.356</v>
      </c>
      <c r="R81" s="51">
        <f>Ugovori_OPULJP[[#This Row],[Bespovratna sredstva - Nacionalni dio - HRK]]/7.5345</f>
        <v>19173.184152896672</v>
      </c>
      <c r="S81" s="50">
        <v>963069.04</v>
      </c>
      <c r="T81" s="51">
        <f>Ugovori_OPULJP[[#This Row],[Bespovratna sredstva - Ukupno (EU+Nac) HRK
= Ukupna ugovorena vrijednost bespovratnih sredstava]]/7.5345</f>
        <v>127821.22768597784</v>
      </c>
      <c r="U81" s="50">
        <v>0</v>
      </c>
      <c r="V81" s="51">
        <f>Ugovori_OPULJP[[#This Row],[Javni doprinos korisnika - HRK]]/7.5345</f>
        <v>0</v>
      </c>
      <c r="W81" s="50">
        <v>0</v>
      </c>
      <c r="X81" s="51">
        <f>Ugovori_OPULJP[[#This Row],[Privatni doprinos korisnika - HRK]]/7.5345</f>
        <v>0</v>
      </c>
      <c r="Y81" s="52">
        <v>963069.04</v>
      </c>
      <c r="Z81" s="53">
        <f>Ugovori_OPULJP[[#This Row],[UKUPNI PRIHVATLJIVI IZDACI
TOTAL ELIGIBLE EXPENDITURE
= Bespovratna sredstva ukupno + doprinos korisnika
= Ukupni prihvatljivi troškovi
= Ukupna ugovorena vrijednost projekta HRK]]/7.5345</f>
        <v>127821.22768597784</v>
      </c>
      <c r="AA81" s="44" t="s">
        <v>38</v>
      </c>
      <c r="AB81" s="44" t="s">
        <v>35</v>
      </c>
      <c r="AC81" s="43" t="s">
        <v>385</v>
      </c>
      <c r="AD81" s="43" t="s">
        <v>236</v>
      </c>
    </row>
    <row r="82" spans="1:30" ht="51" customHeight="1" x14ac:dyDescent="0.2">
      <c r="A82" s="41" t="s">
        <v>386</v>
      </c>
      <c r="B82" s="42" t="s">
        <v>31</v>
      </c>
      <c r="C82" s="43" t="s">
        <v>230</v>
      </c>
      <c r="D82" s="43" t="s">
        <v>231</v>
      </c>
      <c r="E82" s="44" t="s">
        <v>232</v>
      </c>
      <c r="F82" s="45" t="s">
        <v>387</v>
      </c>
      <c r="G82" s="45" t="s">
        <v>388</v>
      </c>
      <c r="H82" s="47">
        <v>43234</v>
      </c>
      <c r="I82" s="47">
        <v>44149</v>
      </c>
      <c r="J82" s="48" t="str">
        <f>IF(Ugovori_OPULJP[[#This Row],[DATUM ZAVRŠETKA OPERACIJE]]&gt;DATE(2024,3,31),"u provedbi","završen")</f>
        <v>završen</v>
      </c>
      <c r="K82" s="46" t="s">
        <v>155</v>
      </c>
      <c r="L82" s="46" t="s">
        <v>37</v>
      </c>
      <c r="M82" s="49">
        <v>0.85</v>
      </c>
      <c r="N82" s="49">
        <v>0.15</v>
      </c>
      <c r="O82" s="50">
        <f>Ugovori_OPULJP[[#This Row],[Bespovratna sredstva - Ukupno (EU+Nac) HRK
= Ukupna ugovorena vrijednost bespovratnih sredstava]]*Ugovori_OPULJP[[#This Row],[EU STOPA SUFINANCIRANJA %
EU CO-FINANCING RATE %]]</f>
        <v>1699721.9479999999</v>
      </c>
      <c r="P82" s="51">
        <f>Ugovori_OPULJP[[#This Row],[Bespovratna sredstva - EU dio - HRK]]/7.5345</f>
        <v>225591.87046253897</v>
      </c>
      <c r="Q82" s="50">
        <f>Ugovori_OPULJP[[#This Row],[Bespovratna sredstva - Ukupno (EU+Nac) HRK
= Ukupna ugovorena vrijednost bespovratnih sredstava]]*Ugovori_OPULJP[[#This Row],[STOPA NACIONALNOG SUFINANCIRANJA %]]</f>
        <v>299950.93199999997</v>
      </c>
      <c r="R82" s="51">
        <f>Ugovori_OPULJP[[#This Row],[Bespovratna sredstva - Nacionalni dio - HRK]]/7.5345</f>
        <v>39810.330081624525</v>
      </c>
      <c r="S82" s="50">
        <v>1999672.88</v>
      </c>
      <c r="T82" s="51">
        <f>Ugovori_OPULJP[[#This Row],[Bespovratna sredstva - Ukupno (EU+Nac) HRK
= Ukupna ugovorena vrijednost bespovratnih sredstava]]/7.5345</f>
        <v>265402.20054416347</v>
      </c>
      <c r="U82" s="50">
        <v>0</v>
      </c>
      <c r="V82" s="51">
        <f>Ugovori_OPULJP[[#This Row],[Javni doprinos korisnika - HRK]]/7.5345</f>
        <v>0</v>
      </c>
      <c r="W82" s="50">
        <v>0</v>
      </c>
      <c r="X82" s="51">
        <f>Ugovori_OPULJP[[#This Row],[Privatni doprinos korisnika - HRK]]/7.5345</f>
        <v>0</v>
      </c>
      <c r="Y82" s="52">
        <v>1999672.88</v>
      </c>
      <c r="Z82" s="53">
        <f>Ugovori_OPULJP[[#This Row],[UKUPNI PRIHVATLJIVI IZDACI
TOTAL ELIGIBLE EXPENDITURE
= Bespovratna sredstva ukupno + doprinos korisnika
= Ukupni prihvatljivi troškovi
= Ukupna ugovorena vrijednost projekta HRK]]/7.5345</f>
        <v>265402.20054416347</v>
      </c>
      <c r="AA82" s="44" t="s">
        <v>38</v>
      </c>
      <c r="AB82" s="44" t="s">
        <v>35</v>
      </c>
      <c r="AC82" s="43" t="s">
        <v>389</v>
      </c>
      <c r="AD82" s="43" t="s">
        <v>236</v>
      </c>
    </row>
    <row r="83" spans="1:30" ht="51" customHeight="1" x14ac:dyDescent="0.2">
      <c r="A83" s="41" t="s">
        <v>390</v>
      </c>
      <c r="B83" s="42" t="s">
        <v>31</v>
      </c>
      <c r="C83" s="43" t="s">
        <v>230</v>
      </c>
      <c r="D83" s="43" t="s">
        <v>231</v>
      </c>
      <c r="E83" s="44" t="s">
        <v>232</v>
      </c>
      <c r="F83" s="45" t="s">
        <v>391</v>
      </c>
      <c r="G83" s="45" t="s">
        <v>388</v>
      </c>
      <c r="H83" s="47">
        <v>43234</v>
      </c>
      <c r="I83" s="47">
        <v>44057</v>
      </c>
      <c r="J83" s="48" t="str">
        <f>IF(Ugovori_OPULJP[[#This Row],[DATUM ZAVRŠETKA OPERACIJE]]&gt;DATE(2024,3,31),"u provedbi","završen")</f>
        <v>završen</v>
      </c>
      <c r="K83" s="46" t="s">
        <v>155</v>
      </c>
      <c r="L83" s="46" t="s">
        <v>37</v>
      </c>
      <c r="M83" s="49">
        <v>0.85</v>
      </c>
      <c r="N83" s="49">
        <v>0.15</v>
      </c>
      <c r="O83" s="50">
        <f>Ugovori_OPULJP[[#This Row],[Bespovratna sredstva - Ukupno (EU+Nac) HRK
= Ukupna ugovorena vrijednost bespovratnih sredstava]]*Ugovori_OPULJP[[#This Row],[EU STOPA SUFINANCIRANJA %
EU CO-FINANCING RATE %]]</f>
        <v>741229.27399999998</v>
      </c>
      <c r="P83" s="51">
        <f>Ugovori_OPULJP[[#This Row],[Bespovratna sredstva - EU dio - HRK]]/7.5345</f>
        <v>98378.030924414357</v>
      </c>
      <c r="Q83" s="50">
        <f>Ugovori_OPULJP[[#This Row],[Bespovratna sredstva - Ukupno (EU+Nac) HRK
= Ukupna ugovorena vrijednost bespovratnih sredstava]]*Ugovori_OPULJP[[#This Row],[STOPA NACIONALNOG SUFINANCIRANJA %]]</f>
        <v>130805.16599999998</v>
      </c>
      <c r="R83" s="51">
        <f>Ugovori_OPULJP[[#This Row],[Bespovratna sredstva - Nacionalni dio - HRK]]/7.5345</f>
        <v>17360.828986661356</v>
      </c>
      <c r="S83" s="50">
        <v>872034.44</v>
      </c>
      <c r="T83" s="51">
        <f>Ugovori_OPULJP[[#This Row],[Bespovratna sredstva - Ukupno (EU+Nac) HRK
= Ukupna ugovorena vrijednost bespovratnih sredstava]]/7.5345</f>
        <v>115738.85991107571</v>
      </c>
      <c r="U83" s="50">
        <v>0</v>
      </c>
      <c r="V83" s="51">
        <f>Ugovori_OPULJP[[#This Row],[Javni doprinos korisnika - HRK]]/7.5345</f>
        <v>0</v>
      </c>
      <c r="W83" s="50">
        <v>0</v>
      </c>
      <c r="X83" s="51">
        <f>Ugovori_OPULJP[[#This Row],[Privatni doprinos korisnika - HRK]]/7.5345</f>
        <v>0</v>
      </c>
      <c r="Y83" s="52">
        <v>872034.44</v>
      </c>
      <c r="Z83" s="53">
        <f>Ugovori_OPULJP[[#This Row],[UKUPNI PRIHVATLJIVI IZDACI
TOTAL ELIGIBLE EXPENDITURE
= Bespovratna sredstva ukupno + doprinos korisnika
= Ukupni prihvatljivi troškovi
= Ukupna ugovorena vrijednost projekta HRK]]/7.5345</f>
        <v>115738.85991107571</v>
      </c>
      <c r="AA83" s="44" t="s">
        <v>38</v>
      </c>
      <c r="AB83" s="44" t="s">
        <v>35</v>
      </c>
      <c r="AC83" s="43" t="s">
        <v>392</v>
      </c>
      <c r="AD83" s="43" t="s">
        <v>236</v>
      </c>
    </row>
    <row r="84" spans="1:30" ht="63.75" customHeight="1" x14ac:dyDescent="0.2">
      <c r="A84" s="41" t="s">
        <v>393</v>
      </c>
      <c r="B84" s="42" t="s">
        <v>31</v>
      </c>
      <c r="C84" s="43" t="s">
        <v>230</v>
      </c>
      <c r="D84" s="43" t="s">
        <v>231</v>
      </c>
      <c r="E84" s="44" t="s">
        <v>232</v>
      </c>
      <c r="F84" s="45" t="s">
        <v>394</v>
      </c>
      <c r="G84" s="45" t="s">
        <v>395</v>
      </c>
      <c r="H84" s="47">
        <v>43234</v>
      </c>
      <c r="I84" s="47">
        <v>44149</v>
      </c>
      <c r="J84" s="48" t="str">
        <f>IF(Ugovori_OPULJP[[#This Row],[DATUM ZAVRŠETKA OPERACIJE]]&gt;DATE(2024,3,31),"u provedbi","završen")</f>
        <v>završen</v>
      </c>
      <c r="K84" s="46" t="s">
        <v>155</v>
      </c>
      <c r="L84" s="46" t="s">
        <v>37</v>
      </c>
      <c r="M84" s="49">
        <v>0.85</v>
      </c>
      <c r="N84" s="49">
        <v>0.15</v>
      </c>
      <c r="O84" s="50">
        <f>Ugovori_OPULJP[[#This Row],[Bespovratna sredstva - Ukupno (EU+Nac) HRK
= Ukupna ugovorena vrijednost bespovratnih sredstava]]*Ugovori_OPULJP[[#This Row],[EU STOPA SUFINANCIRANJA %
EU CO-FINANCING RATE %]]</f>
        <v>820239.79999999993</v>
      </c>
      <c r="P84" s="51">
        <f>Ugovori_OPULJP[[#This Row],[Bespovratna sredstva - EU dio - HRK]]/7.5345</f>
        <v>108864.52982945117</v>
      </c>
      <c r="Q84" s="50">
        <f>Ugovori_OPULJP[[#This Row],[Bespovratna sredstva - Ukupno (EU+Nac) HRK
= Ukupna ugovorena vrijednost bespovratnih sredstava]]*Ugovori_OPULJP[[#This Row],[STOPA NACIONALNOG SUFINANCIRANJA %]]</f>
        <v>144748.19999999998</v>
      </c>
      <c r="R84" s="51">
        <f>Ugovori_OPULJP[[#This Row],[Bespovratna sredstva - Nacionalni dio - HRK]]/7.5345</f>
        <v>19211.387616961973</v>
      </c>
      <c r="S84" s="50">
        <v>964988</v>
      </c>
      <c r="T84" s="51">
        <f>Ugovori_OPULJP[[#This Row],[Bespovratna sredstva - Ukupno (EU+Nac) HRK
= Ukupna ugovorena vrijednost bespovratnih sredstava]]/7.5345</f>
        <v>128075.91744641316</v>
      </c>
      <c r="U84" s="50">
        <v>0</v>
      </c>
      <c r="V84" s="51">
        <f>Ugovori_OPULJP[[#This Row],[Javni doprinos korisnika - HRK]]/7.5345</f>
        <v>0</v>
      </c>
      <c r="W84" s="50">
        <v>0</v>
      </c>
      <c r="X84" s="51">
        <f>Ugovori_OPULJP[[#This Row],[Privatni doprinos korisnika - HRK]]/7.5345</f>
        <v>0</v>
      </c>
      <c r="Y84" s="52">
        <v>964988</v>
      </c>
      <c r="Z84" s="53">
        <f>Ugovori_OPULJP[[#This Row],[UKUPNI PRIHVATLJIVI IZDACI
TOTAL ELIGIBLE EXPENDITURE
= Bespovratna sredstva ukupno + doprinos korisnika
= Ukupni prihvatljivi troškovi
= Ukupna ugovorena vrijednost projekta HRK]]/7.5345</f>
        <v>128075.91744641316</v>
      </c>
      <c r="AA84" s="44" t="s">
        <v>38</v>
      </c>
      <c r="AB84" s="44" t="s">
        <v>35</v>
      </c>
      <c r="AC84" s="43" t="s">
        <v>396</v>
      </c>
      <c r="AD84" s="43" t="s">
        <v>236</v>
      </c>
    </row>
    <row r="85" spans="1:30" ht="51" customHeight="1" x14ac:dyDescent="0.2">
      <c r="A85" s="41" t="s">
        <v>397</v>
      </c>
      <c r="B85" s="42" t="s">
        <v>31</v>
      </c>
      <c r="C85" s="43" t="s">
        <v>230</v>
      </c>
      <c r="D85" s="43" t="s">
        <v>231</v>
      </c>
      <c r="E85" s="44" t="s">
        <v>232</v>
      </c>
      <c r="F85" s="45" t="s">
        <v>398</v>
      </c>
      <c r="G85" s="45" t="s">
        <v>399</v>
      </c>
      <c r="H85" s="47">
        <v>43234</v>
      </c>
      <c r="I85" s="47">
        <v>43965</v>
      </c>
      <c r="J85" s="48" t="str">
        <f>IF(Ugovori_OPULJP[[#This Row],[DATUM ZAVRŠETKA OPERACIJE]]&gt;DATE(2024,3,31),"u provedbi","završen")</f>
        <v>završen</v>
      </c>
      <c r="K85" s="46" t="s">
        <v>37</v>
      </c>
      <c r="L85" s="46" t="s">
        <v>37</v>
      </c>
      <c r="M85" s="49">
        <v>0.85</v>
      </c>
      <c r="N85" s="49">
        <v>0.15</v>
      </c>
      <c r="O85" s="50">
        <f>Ugovori_OPULJP[[#This Row],[Bespovratna sredstva - Ukupno (EU+Nac) HRK
= Ukupna ugovorena vrijednost bespovratnih sredstava]]*Ugovori_OPULJP[[#This Row],[EU STOPA SUFINANCIRANJA %
EU CO-FINANCING RATE %]]</f>
        <v>848781.75450000004</v>
      </c>
      <c r="P85" s="51">
        <f>Ugovori_OPULJP[[#This Row],[Bespovratna sredstva - EU dio - HRK]]/7.5345</f>
        <v>112652.69818833367</v>
      </c>
      <c r="Q85" s="50">
        <f>Ugovori_OPULJP[[#This Row],[Bespovratna sredstva - Ukupno (EU+Nac) HRK
= Ukupna ugovorena vrijednost bespovratnih sredstava]]*Ugovori_OPULJP[[#This Row],[STOPA NACIONALNOG SUFINANCIRANJA %]]</f>
        <v>149785.01550000001</v>
      </c>
      <c r="R85" s="51">
        <f>Ugovori_OPULJP[[#This Row],[Bespovratna sredstva - Nacionalni dio - HRK]]/7.5345</f>
        <v>19879.887915588293</v>
      </c>
      <c r="S85" s="50">
        <v>998566.77</v>
      </c>
      <c r="T85" s="51">
        <f>Ugovori_OPULJP[[#This Row],[Bespovratna sredstva - Ukupno (EU+Nac) HRK
= Ukupna ugovorena vrijednost bespovratnih sredstava]]/7.5345</f>
        <v>132532.58610392196</v>
      </c>
      <c r="U85" s="50">
        <v>0</v>
      </c>
      <c r="V85" s="51">
        <f>Ugovori_OPULJP[[#This Row],[Javni doprinos korisnika - HRK]]/7.5345</f>
        <v>0</v>
      </c>
      <c r="W85" s="50">
        <v>0</v>
      </c>
      <c r="X85" s="51">
        <f>Ugovori_OPULJP[[#This Row],[Privatni doprinos korisnika - HRK]]/7.5345</f>
        <v>0</v>
      </c>
      <c r="Y85" s="52">
        <v>998566.77</v>
      </c>
      <c r="Z85" s="53">
        <f>Ugovori_OPULJP[[#This Row],[UKUPNI PRIHVATLJIVI IZDACI
TOTAL ELIGIBLE EXPENDITURE
= Bespovratna sredstva ukupno + doprinos korisnika
= Ukupni prihvatljivi troškovi
= Ukupna ugovorena vrijednost projekta HRK]]/7.5345</f>
        <v>132532.58610392196</v>
      </c>
      <c r="AA85" s="44" t="s">
        <v>38</v>
      </c>
      <c r="AB85" s="44" t="s">
        <v>35</v>
      </c>
      <c r="AC85" s="43" t="s">
        <v>400</v>
      </c>
      <c r="AD85" s="43" t="s">
        <v>236</v>
      </c>
    </row>
    <row r="86" spans="1:30" ht="51" customHeight="1" x14ac:dyDescent="0.2">
      <c r="A86" s="41" t="s">
        <v>401</v>
      </c>
      <c r="B86" s="42" t="s">
        <v>31</v>
      </c>
      <c r="C86" s="43" t="s">
        <v>230</v>
      </c>
      <c r="D86" s="43" t="s">
        <v>231</v>
      </c>
      <c r="E86" s="44" t="s">
        <v>232</v>
      </c>
      <c r="F86" s="45" t="s">
        <v>402</v>
      </c>
      <c r="G86" s="45" t="s">
        <v>403</v>
      </c>
      <c r="H86" s="47">
        <v>43550</v>
      </c>
      <c r="I86" s="47">
        <v>44465</v>
      </c>
      <c r="J86" s="48" t="str">
        <f>IF(Ugovori_OPULJP[[#This Row],[DATUM ZAVRŠETKA OPERACIJE]]&gt;DATE(2024,3,31),"u provedbi","završen")</f>
        <v>završen</v>
      </c>
      <c r="K86" s="46" t="s">
        <v>37</v>
      </c>
      <c r="L86" s="46" t="s">
        <v>37</v>
      </c>
      <c r="M86" s="49">
        <v>0.85</v>
      </c>
      <c r="N86" s="49">
        <v>0.15</v>
      </c>
      <c r="O86" s="50">
        <f>Ugovori_OPULJP[[#This Row],[Bespovratna sredstva - Ukupno (EU+Nac) HRK
= Ukupna ugovorena vrijednost bespovratnih sredstava]]*Ugovori_OPULJP[[#This Row],[EU STOPA SUFINANCIRANJA %
EU CO-FINANCING RATE %]]</f>
        <v>836713.83699999994</v>
      </c>
      <c r="P86" s="51">
        <f>Ugovori_OPULJP[[#This Row],[Bespovratna sredstva - EU dio - HRK]]/7.5345</f>
        <v>111051.01028601764</v>
      </c>
      <c r="Q86" s="50">
        <f>Ugovori_OPULJP[[#This Row],[Bespovratna sredstva - Ukupno (EU+Nac) HRK
= Ukupna ugovorena vrijednost bespovratnih sredstava]]*Ugovori_OPULJP[[#This Row],[STOPA NACIONALNOG SUFINANCIRANJA %]]</f>
        <v>147655.383</v>
      </c>
      <c r="R86" s="51">
        <f>Ugovori_OPULJP[[#This Row],[Bespovratna sredstva - Nacionalni dio - HRK]]/7.5345</f>
        <v>19597.237109297232</v>
      </c>
      <c r="S86" s="50">
        <v>984369.22</v>
      </c>
      <c r="T86" s="51">
        <f>Ugovori_OPULJP[[#This Row],[Bespovratna sredstva - Ukupno (EU+Nac) HRK
= Ukupna ugovorena vrijednost bespovratnih sredstava]]/7.5345</f>
        <v>130648.24739531487</v>
      </c>
      <c r="U86" s="50">
        <v>0</v>
      </c>
      <c r="V86" s="51">
        <f>Ugovori_OPULJP[[#This Row],[Javni doprinos korisnika - HRK]]/7.5345</f>
        <v>0</v>
      </c>
      <c r="W86" s="50">
        <v>0</v>
      </c>
      <c r="X86" s="51">
        <f>Ugovori_OPULJP[[#This Row],[Privatni doprinos korisnika - HRK]]/7.5345</f>
        <v>0</v>
      </c>
      <c r="Y86" s="52">
        <v>984369.22</v>
      </c>
      <c r="Z86" s="53">
        <f>Ugovori_OPULJP[[#This Row],[UKUPNI PRIHVATLJIVI IZDACI
TOTAL ELIGIBLE EXPENDITURE
= Bespovratna sredstva ukupno + doprinos korisnika
= Ukupni prihvatljivi troškovi
= Ukupna ugovorena vrijednost projekta HRK]]/7.5345</f>
        <v>130648.24739531487</v>
      </c>
      <c r="AA86" s="44" t="s">
        <v>38</v>
      </c>
      <c r="AB86" s="44" t="s">
        <v>35</v>
      </c>
      <c r="AC86" s="43" t="s">
        <v>404</v>
      </c>
      <c r="AD86" s="43" t="s">
        <v>236</v>
      </c>
    </row>
    <row r="87" spans="1:30" ht="51" customHeight="1" x14ac:dyDescent="0.2">
      <c r="A87" s="41" t="s">
        <v>405</v>
      </c>
      <c r="B87" s="42" t="s">
        <v>31</v>
      </c>
      <c r="C87" s="43" t="s">
        <v>230</v>
      </c>
      <c r="D87" s="43" t="s">
        <v>231</v>
      </c>
      <c r="E87" s="44" t="s">
        <v>232</v>
      </c>
      <c r="F87" s="45" t="s">
        <v>406</v>
      </c>
      <c r="G87" s="45" t="s">
        <v>407</v>
      </c>
      <c r="H87" s="47">
        <v>43550</v>
      </c>
      <c r="I87" s="47">
        <v>44281</v>
      </c>
      <c r="J87" s="48" t="str">
        <f>IF(Ugovori_OPULJP[[#This Row],[DATUM ZAVRŠETKA OPERACIJE]]&gt;DATE(2024,3,31),"u provedbi","završen")</f>
        <v>završen</v>
      </c>
      <c r="K87" s="46" t="s">
        <v>155</v>
      </c>
      <c r="L87" s="46" t="s">
        <v>155</v>
      </c>
      <c r="M87" s="49">
        <v>0.85</v>
      </c>
      <c r="N87" s="49">
        <v>0.15</v>
      </c>
      <c r="O87" s="50">
        <f>Ugovori_OPULJP[[#This Row],[Bespovratna sredstva - Ukupno (EU+Nac) HRK
= Ukupna ugovorena vrijednost bespovratnih sredstava]]*Ugovori_OPULJP[[#This Row],[EU STOPA SUFINANCIRANJA %
EU CO-FINANCING RATE %]]</f>
        <v>841776.28399999999</v>
      </c>
      <c r="P87" s="51">
        <f>Ugovori_OPULJP[[#This Row],[Bespovratna sredstva - EU dio - HRK]]/7.5345</f>
        <v>111722.91246930785</v>
      </c>
      <c r="Q87" s="50">
        <f>Ugovori_OPULJP[[#This Row],[Bespovratna sredstva - Ukupno (EU+Nac) HRK
= Ukupna ugovorena vrijednost bespovratnih sredstava]]*Ugovori_OPULJP[[#This Row],[STOPA NACIONALNOG SUFINANCIRANJA %]]</f>
        <v>148548.75599999999</v>
      </c>
      <c r="R87" s="51">
        <f>Ugovori_OPULJP[[#This Row],[Bespovratna sredstva - Nacionalni dio - HRK]]/7.5345</f>
        <v>19715.808082819032</v>
      </c>
      <c r="S87" s="50">
        <v>990325.04</v>
      </c>
      <c r="T87" s="51">
        <f>Ugovori_OPULJP[[#This Row],[Bespovratna sredstva - Ukupno (EU+Nac) HRK
= Ukupna ugovorena vrijednost bespovratnih sredstava]]/7.5345</f>
        <v>131438.72055212688</v>
      </c>
      <c r="U87" s="50">
        <v>0</v>
      </c>
      <c r="V87" s="51">
        <f>Ugovori_OPULJP[[#This Row],[Javni doprinos korisnika - HRK]]/7.5345</f>
        <v>0</v>
      </c>
      <c r="W87" s="50">
        <v>0</v>
      </c>
      <c r="X87" s="51">
        <f>Ugovori_OPULJP[[#This Row],[Privatni doprinos korisnika - HRK]]/7.5345</f>
        <v>0</v>
      </c>
      <c r="Y87" s="52">
        <v>990325.04</v>
      </c>
      <c r="Z87" s="53">
        <f>Ugovori_OPULJP[[#This Row],[UKUPNI PRIHVATLJIVI IZDACI
TOTAL ELIGIBLE EXPENDITURE
= Bespovratna sredstva ukupno + doprinos korisnika
= Ukupni prihvatljivi troškovi
= Ukupna ugovorena vrijednost projekta HRK]]/7.5345</f>
        <v>131438.72055212688</v>
      </c>
      <c r="AA87" s="44" t="s">
        <v>38</v>
      </c>
      <c r="AB87" s="44" t="s">
        <v>35</v>
      </c>
      <c r="AC87" s="43" t="s">
        <v>408</v>
      </c>
      <c r="AD87" s="43" t="s">
        <v>236</v>
      </c>
    </row>
    <row r="88" spans="1:30" ht="51" customHeight="1" x14ac:dyDescent="0.2">
      <c r="A88" s="41" t="s">
        <v>409</v>
      </c>
      <c r="B88" s="42" t="s">
        <v>31</v>
      </c>
      <c r="C88" s="43" t="s">
        <v>230</v>
      </c>
      <c r="D88" s="43" t="s">
        <v>231</v>
      </c>
      <c r="E88" s="44" t="s">
        <v>232</v>
      </c>
      <c r="F88" s="45" t="s">
        <v>410</v>
      </c>
      <c r="G88" s="45" t="s">
        <v>411</v>
      </c>
      <c r="H88" s="47">
        <v>43550</v>
      </c>
      <c r="I88" s="47">
        <v>44281</v>
      </c>
      <c r="J88" s="48" t="str">
        <f>IF(Ugovori_OPULJP[[#This Row],[DATUM ZAVRŠETKA OPERACIJE]]&gt;DATE(2024,3,31),"u provedbi","završen")</f>
        <v>završen</v>
      </c>
      <c r="K88" s="46" t="s">
        <v>412</v>
      </c>
      <c r="L88" s="46" t="s">
        <v>79</v>
      </c>
      <c r="M88" s="49">
        <v>0.85</v>
      </c>
      <c r="N88" s="49">
        <v>0.15</v>
      </c>
      <c r="O88" s="50">
        <f>Ugovori_OPULJP[[#This Row],[Bespovratna sredstva - Ukupno (EU+Nac) HRK
= Ukupna ugovorena vrijednost bespovratnih sredstava]]*Ugovori_OPULJP[[#This Row],[EU STOPA SUFINANCIRANJA %
EU CO-FINANCING RATE %]]</f>
        <v>845683.5554999999</v>
      </c>
      <c r="P88" s="51">
        <f>Ugovori_OPULJP[[#This Row],[Bespovratna sredstva - EU dio - HRK]]/7.5345</f>
        <v>112241.49651602627</v>
      </c>
      <c r="Q88" s="50">
        <f>Ugovori_OPULJP[[#This Row],[Bespovratna sredstva - Ukupno (EU+Nac) HRK
= Ukupna ugovorena vrijednost bespovratnih sredstava]]*Ugovori_OPULJP[[#This Row],[STOPA NACIONALNOG SUFINANCIRANJA %]]</f>
        <v>149238.2745</v>
      </c>
      <c r="R88" s="51">
        <f>Ugovori_OPULJP[[#This Row],[Bespovratna sredstva - Nacionalni dio - HRK]]/7.5345</f>
        <v>19807.322914592871</v>
      </c>
      <c r="S88" s="50">
        <v>994921.83</v>
      </c>
      <c r="T88" s="51">
        <f>Ugovori_OPULJP[[#This Row],[Bespovratna sredstva - Ukupno (EU+Nac) HRK
= Ukupna ugovorena vrijednost bespovratnih sredstava]]/7.5345</f>
        <v>132048.81943061913</v>
      </c>
      <c r="U88" s="50">
        <v>0</v>
      </c>
      <c r="V88" s="51">
        <f>Ugovori_OPULJP[[#This Row],[Javni doprinos korisnika - HRK]]/7.5345</f>
        <v>0</v>
      </c>
      <c r="W88" s="50">
        <v>0</v>
      </c>
      <c r="X88" s="51">
        <f>Ugovori_OPULJP[[#This Row],[Privatni doprinos korisnika - HRK]]/7.5345</f>
        <v>0</v>
      </c>
      <c r="Y88" s="52">
        <v>994921.83</v>
      </c>
      <c r="Z88" s="53">
        <f>Ugovori_OPULJP[[#This Row],[UKUPNI PRIHVATLJIVI IZDACI
TOTAL ELIGIBLE EXPENDITURE
= Bespovratna sredstva ukupno + doprinos korisnika
= Ukupni prihvatljivi troškovi
= Ukupna ugovorena vrijednost projekta HRK]]/7.5345</f>
        <v>132048.81943061913</v>
      </c>
      <c r="AA88" s="44" t="s">
        <v>38</v>
      </c>
      <c r="AB88" s="44" t="s">
        <v>35</v>
      </c>
      <c r="AC88" s="43" t="s">
        <v>413</v>
      </c>
      <c r="AD88" s="43" t="s">
        <v>236</v>
      </c>
    </row>
    <row r="89" spans="1:30" ht="51" customHeight="1" x14ac:dyDescent="0.2">
      <c r="A89" s="41" t="s">
        <v>414</v>
      </c>
      <c r="B89" s="42" t="s">
        <v>31</v>
      </c>
      <c r="C89" s="43" t="s">
        <v>230</v>
      </c>
      <c r="D89" s="43" t="s">
        <v>231</v>
      </c>
      <c r="E89" s="44" t="s">
        <v>232</v>
      </c>
      <c r="F89" s="45" t="s">
        <v>415</v>
      </c>
      <c r="G89" s="45" t="s">
        <v>204</v>
      </c>
      <c r="H89" s="47">
        <v>43234</v>
      </c>
      <c r="I89" s="47">
        <v>43660</v>
      </c>
      <c r="J89" s="48" t="str">
        <f>IF(Ugovori_OPULJP[[#This Row],[DATUM ZAVRŠETKA OPERACIJE]]&gt;DATE(2024,3,31),"u provedbi","završen")</f>
        <v>završen</v>
      </c>
      <c r="K89" s="46" t="s">
        <v>416</v>
      </c>
      <c r="L89" s="46" t="s">
        <v>37</v>
      </c>
      <c r="M89" s="49">
        <v>0.85</v>
      </c>
      <c r="N89" s="49">
        <v>0.15</v>
      </c>
      <c r="O89" s="50">
        <f>Ugovori_OPULJP[[#This Row],[Bespovratna sredstva - Ukupno (EU+Nac) HRK
= Ukupna ugovorena vrijednost bespovratnih sredstava]]*Ugovori_OPULJP[[#This Row],[EU STOPA SUFINANCIRANJA %
EU CO-FINANCING RATE %]]</f>
        <v>489334.49400000001</v>
      </c>
      <c r="P89" s="51">
        <f>Ugovori_OPULJP[[#This Row],[Bespovratna sredstva - EU dio - HRK]]/7.5345</f>
        <v>64945.84829782998</v>
      </c>
      <c r="Q89" s="50">
        <f>Ugovori_OPULJP[[#This Row],[Bespovratna sredstva - Ukupno (EU+Nac) HRK
= Ukupna ugovorena vrijednost bespovratnih sredstava]]*Ugovori_OPULJP[[#This Row],[STOPA NACIONALNOG SUFINANCIRANJA %]]</f>
        <v>86353.145999999993</v>
      </c>
      <c r="R89" s="51">
        <f>Ugovori_OPULJP[[#This Row],[Bespovratna sredstva - Nacionalni dio - HRK]]/7.5345</f>
        <v>11461.03205255823</v>
      </c>
      <c r="S89" s="50">
        <v>575687.64</v>
      </c>
      <c r="T89" s="51">
        <f>Ugovori_OPULJP[[#This Row],[Bespovratna sredstva - Ukupno (EU+Nac) HRK
= Ukupna ugovorena vrijednost bespovratnih sredstava]]/7.5345</f>
        <v>76406.880350388208</v>
      </c>
      <c r="U89" s="50">
        <v>0</v>
      </c>
      <c r="V89" s="51">
        <f>Ugovori_OPULJP[[#This Row],[Javni doprinos korisnika - HRK]]/7.5345</f>
        <v>0</v>
      </c>
      <c r="W89" s="50">
        <v>0</v>
      </c>
      <c r="X89" s="51">
        <f>Ugovori_OPULJP[[#This Row],[Privatni doprinos korisnika - HRK]]/7.5345</f>
        <v>0</v>
      </c>
      <c r="Y89" s="52">
        <v>575687.64</v>
      </c>
      <c r="Z89" s="53">
        <f>Ugovori_OPULJP[[#This Row],[UKUPNI PRIHVATLJIVI IZDACI
TOTAL ELIGIBLE EXPENDITURE
= Bespovratna sredstva ukupno + doprinos korisnika
= Ukupni prihvatljivi troškovi
= Ukupna ugovorena vrijednost projekta HRK]]/7.5345</f>
        <v>76406.880350388208</v>
      </c>
      <c r="AA89" s="44" t="s">
        <v>38</v>
      </c>
      <c r="AB89" s="44" t="s">
        <v>35</v>
      </c>
      <c r="AC89" s="43" t="s">
        <v>417</v>
      </c>
      <c r="AD89" s="43" t="s">
        <v>236</v>
      </c>
    </row>
    <row r="90" spans="1:30" ht="51" customHeight="1" x14ac:dyDescent="0.2">
      <c r="A90" s="41" t="s">
        <v>418</v>
      </c>
      <c r="B90" s="42" t="s">
        <v>31</v>
      </c>
      <c r="C90" s="43" t="s">
        <v>230</v>
      </c>
      <c r="D90" s="43" t="s">
        <v>231</v>
      </c>
      <c r="E90" s="44" t="s">
        <v>232</v>
      </c>
      <c r="F90" s="45" t="s">
        <v>419</v>
      </c>
      <c r="G90" s="45" t="s">
        <v>420</v>
      </c>
      <c r="H90" s="47">
        <v>43234</v>
      </c>
      <c r="I90" s="47">
        <v>44057</v>
      </c>
      <c r="J90" s="48" t="str">
        <f>IF(Ugovori_OPULJP[[#This Row],[DATUM ZAVRŠETKA OPERACIJE]]&gt;DATE(2024,3,31),"u provedbi","završen")</f>
        <v>završen</v>
      </c>
      <c r="K90" s="46" t="s">
        <v>37</v>
      </c>
      <c r="L90" s="46" t="s">
        <v>37</v>
      </c>
      <c r="M90" s="49">
        <v>0.85</v>
      </c>
      <c r="N90" s="49">
        <v>0.15</v>
      </c>
      <c r="O90" s="50">
        <f>Ugovori_OPULJP[[#This Row],[Bespovratna sredstva - Ukupno (EU+Nac) HRK
= Ukupna ugovorena vrijednost bespovratnih sredstava]]*Ugovori_OPULJP[[#This Row],[EU STOPA SUFINANCIRANJA %
EU CO-FINANCING RATE %]]</f>
        <v>845410.29749999999</v>
      </c>
      <c r="P90" s="51">
        <f>Ugovori_OPULJP[[#This Row],[Bespovratna sredstva - EU dio - HRK]]/7.5345</f>
        <v>112205.22894684451</v>
      </c>
      <c r="Q90" s="50">
        <f>Ugovori_OPULJP[[#This Row],[Bespovratna sredstva - Ukupno (EU+Nac) HRK
= Ukupna ugovorena vrijednost bespovratnih sredstava]]*Ugovori_OPULJP[[#This Row],[STOPA NACIONALNOG SUFINANCIRANJA %]]</f>
        <v>149190.05249999999</v>
      </c>
      <c r="R90" s="51">
        <f>Ugovori_OPULJP[[#This Row],[Bespovratna sredstva - Nacionalni dio - HRK]]/7.5345</f>
        <v>19800.9227553255</v>
      </c>
      <c r="S90" s="50">
        <v>994600.35</v>
      </c>
      <c r="T90" s="51">
        <f>Ugovori_OPULJP[[#This Row],[Bespovratna sredstva - Ukupno (EU+Nac) HRK
= Ukupna ugovorena vrijednost bespovratnih sredstava]]/7.5345</f>
        <v>132006.15170217</v>
      </c>
      <c r="U90" s="50">
        <v>0</v>
      </c>
      <c r="V90" s="51">
        <f>Ugovori_OPULJP[[#This Row],[Javni doprinos korisnika - HRK]]/7.5345</f>
        <v>0</v>
      </c>
      <c r="W90" s="50">
        <v>0</v>
      </c>
      <c r="X90" s="51">
        <f>Ugovori_OPULJP[[#This Row],[Privatni doprinos korisnika - HRK]]/7.5345</f>
        <v>0</v>
      </c>
      <c r="Y90" s="52">
        <v>994600.35</v>
      </c>
      <c r="Z90" s="53">
        <f>Ugovori_OPULJP[[#This Row],[UKUPNI PRIHVATLJIVI IZDACI
TOTAL ELIGIBLE EXPENDITURE
= Bespovratna sredstva ukupno + doprinos korisnika
= Ukupni prihvatljivi troškovi
= Ukupna ugovorena vrijednost projekta HRK]]/7.5345</f>
        <v>132006.15170217</v>
      </c>
      <c r="AA90" s="44" t="s">
        <v>38</v>
      </c>
      <c r="AB90" s="44" t="s">
        <v>35</v>
      </c>
      <c r="AC90" s="43" t="s">
        <v>421</v>
      </c>
      <c r="AD90" s="43" t="s">
        <v>236</v>
      </c>
    </row>
    <row r="91" spans="1:30" ht="51" customHeight="1" x14ac:dyDescent="0.2">
      <c r="A91" s="41" t="s">
        <v>422</v>
      </c>
      <c r="B91" s="42" t="s">
        <v>31</v>
      </c>
      <c r="C91" s="43" t="s">
        <v>230</v>
      </c>
      <c r="D91" s="43" t="s">
        <v>231</v>
      </c>
      <c r="E91" s="44" t="s">
        <v>232</v>
      </c>
      <c r="F91" s="45" t="s">
        <v>423</v>
      </c>
      <c r="G91" s="45" t="s">
        <v>424</v>
      </c>
      <c r="H91" s="47">
        <v>43255</v>
      </c>
      <c r="I91" s="47">
        <v>43742</v>
      </c>
      <c r="J91" s="48" t="str">
        <f>IF(Ugovori_OPULJP[[#This Row],[DATUM ZAVRŠETKA OPERACIJE]]&gt;DATE(2024,3,31),"u provedbi","završen")</f>
        <v>završen</v>
      </c>
      <c r="K91" s="46" t="s">
        <v>425</v>
      </c>
      <c r="L91" s="46" t="s">
        <v>37</v>
      </c>
      <c r="M91" s="49">
        <v>0.85</v>
      </c>
      <c r="N91" s="49">
        <v>0.15</v>
      </c>
      <c r="O91" s="50">
        <f>Ugovori_OPULJP[[#This Row],[Bespovratna sredstva - Ukupno (EU+Nac) HRK
= Ukupna ugovorena vrijednost bespovratnih sredstava]]*Ugovori_OPULJP[[#This Row],[EU STOPA SUFINANCIRANJA %
EU CO-FINANCING RATE %]]</f>
        <v>845113.10349999997</v>
      </c>
      <c r="P91" s="51">
        <f>Ugovori_OPULJP[[#This Row],[Bespovratna sredstva - EU dio - HRK]]/7.5345</f>
        <v>112165.78452452052</v>
      </c>
      <c r="Q91" s="50">
        <f>Ugovori_OPULJP[[#This Row],[Bespovratna sredstva - Ukupno (EU+Nac) HRK
= Ukupna ugovorena vrijednost bespovratnih sredstava]]*Ugovori_OPULJP[[#This Row],[STOPA NACIONALNOG SUFINANCIRANJA %]]</f>
        <v>149137.60649999999</v>
      </c>
      <c r="R91" s="51">
        <f>Ugovori_OPULJP[[#This Row],[Bespovratna sredstva - Nacionalni dio - HRK]]/7.5345</f>
        <v>19793.961974915386</v>
      </c>
      <c r="S91" s="50">
        <v>994250.71</v>
      </c>
      <c r="T91" s="51">
        <f>Ugovori_OPULJP[[#This Row],[Bespovratna sredstva - Ukupno (EU+Nac) HRK
= Ukupna ugovorena vrijednost bespovratnih sredstava]]/7.5345</f>
        <v>131959.74649943592</v>
      </c>
      <c r="U91" s="50">
        <v>0</v>
      </c>
      <c r="V91" s="51">
        <f>Ugovori_OPULJP[[#This Row],[Javni doprinos korisnika - HRK]]/7.5345</f>
        <v>0</v>
      </c>
      <c r="W91" s="50">
        <v>0</v>
      </c>
      <c r="X91" s="51">
        <f>Ugovori_OPULJP[[#This Row],[Privatni doprinos korisnika - HRK]]/7.5345</f>
        <v>0</v>
      </c>
      <c r="Y91" s="52">
        <v>994250.71</v>
      </c>
      <c r="Z91" s="53">
        <f>Ugovori_OPULJP[[#This Row],[UKUPNI PRIHVATLJIVI IZDACI
TOTAL ELIGIBLE EXPENDITURE
= Bespovratna sredstva ukupno + doprinos korisnika
= Ukupni prihvatljivi troškovi
= Ukupna ugovorena vrijednost projekta HRK]]/7.5345</f>
        <v>131959.74649943592</v>
      </c>
      <c r="AA91" s="44" t="s">
        <v>38</v>
      </c>
      <c r="AB91" s="44" t="s">
        <v>35</v>
      </c>
      <c r="AC91" s="43" t="s">
        <v>426</v>
      </c>
      <c r="AD91" s="43" t="s">
        <v>236</v>
      </c>
    </row>
    <row r="92" spans="1:30" ht="51" customHeight="1" x14ac:dyDescent="0.2">
      <c r="A92" s="41" t="s">
        <v>427</v>
      </c>
      <c r="B92" s="42" t="s">
        <v>31</v>
      </c>
      <c r="C92" s="43" t="s">
        <v>230</v>
      </c>
      <c r="D92" s="43" t="s">
        <v>231</v>
      </c>
      <c r="E92" s="44" t="s">
        <v>232</v>
      </c>
      <c r="F92" s="45" t="s">
        <v>428</v>
      </c>
      <c r="G92" s="45" t="s">
        <v>429</v>
      </c>
      <c r="H92" s="47">
        <v>43550</v>
      </c>
      <c r="I92" s="47">
        <v>44100</v>
      </c>
      <c r="J92" s="48" t="str">
        <f>IF(Ugovori_OPULJP[[#This Row],[DATUM ZAVRŠETKA OPERACIJE]]&gt;DATE(2024,3,31),"u provedbi","završen")</f>
        <v>završen</v>
      </c>
      <c r="K92" s="46" t="s">
        <v>186</v>
      </c>
      <c r="L92" s="46" t="s">
        <v>186</v>
      </c>
      <c r="M92" s="49">
        <v>0.85</v>
      </c>
      <c r="N92" s="49">
        <v>0.15</v>
      </c>
      <c r="O92" s="50">
        <f>Ugovori_OPULJP[[#This Row],[Bespovratna sredstva - Ukupno (EU+Nac) HRK
= Ukupna ugovorena vrijednost bespovratnih sredstava]]*Ugovori_OPULJP[[#This Row],[EU STOPA SUFINANCIRANJA %
EU CO-FINANCING RATE %]]</f>
        <v>700430.09849999996</v>
      </c>
      <c r="P92" s="51">
        <f>Ugovori_OPULJP[[#This Row],[Bespovratna sredstva - EU dio - HRK]]/7.5345</f>
        <v>92963.049771053149</v>
      </c>
      <c r="Q92" s="50">
        <f>Ugovori_OPULJP[[#This Row],[Bespovratna sredstva - Ukupno (EU+Nac) HRK
= Ukupna ugovorena vrijednost bespovratnih sredstava]]*Ugovori_OPULJP[[#This Row],[STOPA NACIONALNOG SUFINANCIRANJA %]]</f>
        <v>123605.3115</v>
      </c>
      <c r="R92" s="51">
        <f>Ugovori_OPULJP[[#This Row],[Bespovratna sredstva - Nacionalni dio - HRK]]/7.5345</f>
        <v>16405.244077244672</v>
      </c>
      <c r="S92" s="50">
        <v>824035.41</v>
      </c>
      <c r="T92" s="51">
        <f>Ugovori_OPULJP[[#This Row],[Bespovratna sredstva - Ukupno (EU+Nac) HRK
= Ukupna ugovorena vrijednost bespovratnih sredstava]]/7.5345</f>
        <v>109368.29384829784</v>
      </c>
      <c r="U92" s="50">
        <v>0</v>
      </c>
      <c r="V92" s="51">
        <f>Ugovori_OPULJP[[#This Row],[Javni doprinos korisnika - HRK]]/7.5345</f>
        <v>0</v>
      </c>
      <c r="W92" s="50">
        <v>0</v>
      </c>
      <c r="X92" s="51">
        <f>Ugovori_OPULJP[[#This Row],[Privatni doprinos korisnika - HRK]]/7.5345</f>
        <v>0</v>
      </c>
      <c r="Y92" s="52">
        <v>824035.41</v>
      </c>
      <c r="Z92" s="53">
        <f>Ugovori_OPULJP[[#This Row],[UKUPNI PRIHVATLJIVI IZDACI
TOTAL ELIGIBLE EXPENDITURE
= Bespovratna sredstva ukupno + doprinos korisnika
= Ukupni prihvatljivi troškovi
= Ukupna ugovorena vrijednost projekta HRK]]/7.5345</f>
        <v>109368.29384829784</v>
      </c>
      <c r="AA92" s="44" t="s">
        <v>38</v>
      </c>
      <c r="AB92" s="44" t="s">
        <v>35</v>
      </c>
      <c r="AC92" s="43" t="s">
        <v>430</v>
      </c>
      <c r="AD92" s="43" t="s">
        <v>236</v>
      </c>
    </row>
    <row r="93" spans="1:30" ht="51" customHeight="1" x14ac:dyDescent="0.2">
      <c r="A93" s="41" t="s">
        <v>431</v>
      </c>
      <c r="B93" s="42" t="s">
        <v>31</v>
      </c>
      <c r="C93" s="43" t="s">
        <v>230</v>
      </c>
      <c r="D93" s="43" t="s">
        <v>231</v>
      </c>
      <c r="E93" s="44" t="s">
        <v>232</v>
      </c>
      <c r="F93" s="45" t="s">
        <v>432</v>
      </c>
      <c r="G93" s="45" t="s">
        <v>433</v>
      </c>
      <c r="H93" s="47">
        <v>43550</v>
      </c>
      <c r="I93" s="47">
        <v>44465</v>
      </c>
      <c r="J93" s="48" t="str">
        <f>IF(Ugovori_OPULJP[[#This Row],[DATUM ZAVRŠETKA OPERACIJE]]&gt;DATE(2024,3,31),"u provedbi","završen")</f>
        <v>završen</v>
      </c>
      <c r="K93" s="46" t="s">
        <v>434</v>
      </c>
      <c r="L93" s="46" t="s">
        <v>99</v>
      </c>
      <c r="M93" s="49">
        <v>0.85</v>
      </c>
      <c r="N93" s="49">
        <v>0.15</v>
      </c>
      <c r="O93" s="50">
        <f>Ugovori_OPULJP[[#This Row],[Bespovratna sredstva - Ukupno (EU+Nac) HRK
= Ukupna ugovorena vrijednost bespovratnih sredstava]]*Ugovori_OPULJP[[#This Row],[EU STOPA SUFINANCIRANJA %
EU CO-FINANCING RATE %]]</f>
        <v>846717.91200000001</v>
      </c>
      <c r="P93" s="51">
        <f>Ugovori_OPULJP[[#This Row],[Bespovratna sredstva - EU dio - HRK]]/7.5345</f>
        <v>112378.7792156082</v>
      </c>
      <c r="Q93" s="50">
        <f>Ugovori_OPULJP[[#This Row],[Bespovratna sredstva - Ukupno (EU+Nac) HRK
= Ukupna ugovorena vrijednost bespovratnih sredstava]]*Ugovori_OPULJP[[#This Row],[STOPA NACIONALNOG SUFINANCIRANJA %]]</f>
        <v>149420.80799999999</v>
      </c>
      <c r="R93" s="51">
        <f>Ugovori_OPULJP[[#This Row],[Bespovratna sredstva - Nacionalni dio - HRK]]/7.5345</f>
        <v>19831.549273342622</v>
      </c>
      <c r="S93" s="50">
        <v>996138.72</v>
      </c>
      <c r="T93" s="51">
        <f>Ugovori_OPULJP[[#This Row],[Bespovratna sredstva - Ukupno (EU+Nac) HRK
= Ukupna ugovorena vrijednost bespovratnih sredstava]]/7.5345</f>
        <v>132210.32848895082</v>
      </c>
      <c r="U93" s="50">
        <v>0</v>
      </c>
      <c r="V93" s="51">
        <f>Ugovori_OPULJP[[#This Row],[Javni doprinos korisnika - HRK]]/7.5345</f>
        <v>0</v>
      </c>
      <c r="W93" s="50">
        <v>0</v>
      </c>
      <c r="X93" s="51">
        <f>Ugovori_OPULJP[[#This Row],[Privatni doprinos korisnika - HRK]]/7.5345</f>
        <v>0</v>
      </c>
      <c r="Y93" s="52">
        <v>996138.72</v>
      </c>
      <c r="Z93" s="53">
        <f>Ugovori_OPULJP[[#This Row],[UKUPNI PRIHVATLJIVI IZDACI
TOTAL ELIGIBLE EXPENDITURE
= Bespovratna sredstva ukupno + doprinos korisnika
= Ukupni prihvatljivi troškovi
= Ukupna ugovorena vrijednost projekta HRK]]/7.5345</f>
        <v>132210.32848895082</v>
      </c>
      <c r="AA93" s="44" t="s">
        <v>38</v>
      </c>
      <c r="AB93" s="44" t="s">
        <v>35</v>
      </c>
      <c r="AC93" s="43" t="s">
        <v>435</v>
      </c>
      <c r="AD93" s="43" t="s">
        <v>236</v>
      </c>
    </row>
    <row r="94" spans="1:30" ht="51" customHeight="1" x14ac:dyDescent="0.2">
      <c r="A94" s="41" t="s">
        <v>436</v>
      </c>
      <c r="B94" s="42" t="s">
        <v>31</v>
      </c>
      <c r="C94" s="43" t="s">
        <v>230</v>
      </c>
      <c r="D94" s="43" t="s">
        <v>231</v>
      </c>
      <c r="E94" s="44" t="s">
        <v>232</v>
      </c>
      <c r="F94" s="45" t="s">
        <v>437</v>
      </c>
      <c r="G94" s="45" t="s">
        <v>438</v>
      </c>
      <c r="H94" s="47">
        <v>43550</v>
      </c>
      <c r="I94" s="47">
        <v>43971</v>
      </c>
      <c r="J94" s="48" t="str">
        <f>IF(Ugovori_OPULJP[[#This Row],[DATUM ZAVRŠETKA OPERACIJE]]&gt;DATE(2024,3,31),"u provedbi","završen")</f>
        <v>završen</v>
      </c>
      <c r="K94" s="46" t="s">
        <v>104</v>
      </c>
      <c r="L94" s="46" t="s">
        <v>104</v>
      </c>
      <c r="M94" s="49">
        <v>0.85</v>
      </c>
      <c r="N94" s="49">
        <v>0.15</v>
      </c>
      <c r="O94" s="50">
        <f>Ugovori_OPULJP[[#This Row],[Bespovratna sredstva - Ukupno (EU+Nac) HRK
= Ukupna ugovorena vrijednost bespovratnih sredstava]]*Ugovori_OPULJP[[#This Row],[EU STOPA SUFINANCIRANJA %
EU CO-FINANCING RATE %]]</f>
        <v>561548.25</v>
      </c>
      <c r="P94" s="51">
        <f>Ugovori_OPULJP[[#This Row],[Bespovratna sredstva - EU dio - HRK]]/7.5345</f>
        <v>74530.260800318531</v>
      </c>
      <c r="Q94" s="50">
        <f>Ugovori_OPULJP[[#This Row],[Bespovratna sredstva - Ukupno (EU+Nac) HRK
= Ukupna ugovorena vrijednost bespovratnih sredstava]]*Ugovori_OPULJP[[#This Row],[STOPA NACIONALNOG SUFINANCIRANJA %]]</f>
        <v>99096.75</v>
      </c>
      <c r="R94" s="51">
        <f>Ugovori_OPULJP[[#This Row],[Bespovratna sredstva - Nacionalni dio - HRK]]/7.5345</f>
        <v>13152.398964762093</v>
      </c>
      <c r="S94" s="50">
        <v>660645</v>
      </c>
      <c r="T94" s="51">
        <f>Ugovori_OPULJP[[#This Row],[Bespovratna sredstva - Ukupno (EU+Nac) HRK
= Ukupna ugovorena vrijednost bespovratnih sredstava]]/7.5345</f>
        <v>87682.659765080622</v>
      </c>
      <c r="U94" s="50">
        <v>0</v>
      </c>
      <c r="V94" s="51">
        <f>Ugovori_OPULJP[[#This Row],[Javni doprinos korisnika - HRK]]/7.5345</f>
        <v>0</v>
      </c>
      <c r="W94" s="50">
        <v>0</v>
      </c>
      <c r="X94" s="51">
        <f>Ugovori_OPULJP[[#This Row],[Privatni doprinos korisnika - HRK]]/7.5345</f>
        <v>0</v>
      </c>
      <c r="Y94" s="52">
        <v>660645</v>
      </c>
      <c r="Z94" s="53">
        <f>Ugovori_OPULJP[[#This Row],[UKUPNI PRIHVATLJIVI IZDACI
TOTAL ELIGIBLE EXPENDITURE
= Bespovratna sredstva ukupno + doprinos korisnika
= Ukupni prihvatljivi troškovi
= Ukupna ugovorena vrijednost projekta HRK]]/7.5345</f>
        <v>87682.659765080622</v>
      </c>
      <c r="AA94" s="44" t="s">
        <v>38</v>
      </c>
      <c r="AB94" s="44" t="s">
        <v>35</v>
      </c>
      <c r="AC94" s="43" t="s">
        <v>439</v>
      </c>
      <c r="AD94" s="43" t="s">
        <v>236</v>
      </c>
    </row>
    <row r="95" spans="1:30" ht="51" customHeight="1" x14ac:dyDescent="0.2">
      <c r="A95" s="41" t="s">
        <v>440</v>
      </c>
      <c r="B95" s="42" t="s">
        <v>31</v>
      </c>
      <c r="C95" s="43" t="s">
        <v>230</v>
      </c>
      <c r="D95" s="43" t="s">
        <v>231</v>
      </c>
      <c r="E95" s="44" t="s">
        <v>232</v>
      </c>
      <c r="F95" s="45" t="s">
        <v>441</v>
      </c>
      <c r="G95" s="45" t="s">
        <v>442</v>
      </c>
      <c r="H95" s="47">
        <v>43550</v>
      </c>
      <c r="I95" s="47">
        <v>44100</v>
      </c>
      <c r="J95" s="48" t="str">
        <f>IF(Ugovori_OPULJP[[#This Row],[DATUM ZAVRŠETKA OPERACIJE]]&gt;DATE(2024,3,31),"u provedbi","završen")</f>
        <v>završen</v>
      </c>
      <c r="K95" s="46" t="s">
        <v>99</v>
      </c>
      <c r="L95" s="46" t="s">
        <v>99</v>
      </c>
      <c r="M95" s="49">
        <v>0.85</v>
      </c>
      <c r="N95" s="49">
        <v>0.15</v>
      </c>
      <c r="O95" s="50">
        <f>Ugovori_OPULJP[[#This Row],[Bespovratna sredstva - Ukupno (EU+Nac) HRK
= Ukupna ugovorena vrijednost bespovratnih sredstava]]*Ugovori_OPULJP[[#This Row],[EU STOPA SUFINANCIRANJA %
EU CO-FINANCING RATE %]]</f>
        <v>713871.04650000005</v>
      </c>
      <c r="P95" s="51">
        <f>Ugovori_OPULJP[[#This Row],[Bespovratna sredstva - EU dio - HRK]]/7.5345</f>
        <v>94746.970137368102</v>
      </c>
      <c r="Q95" s="50">
        <f>Ugovori_OPULJP[[#This Row],[Bespovratna sredstva - Ukupno (EU+Nac) HRK
= Ukupna ugovorena vrijednost bespovratnih sredstava]]*Ugovori_OPULJP[[#This Row],[STOPA NACIONALNOG SUFINANCIRANJA %]]</f>
        <v>125977.2435</v>
      </c>
      <c r="R95" s="51">
        <f>Ugovori_OPULJP[[#This Row],[Bespovratna sredstva - Nacionalni dio - HRK]]/7.5345</f>
        <v>16720.053553653193</v>
      </c>
      <c r="S95" s="50">
        <v>839848.29</v>
      </c>
      <c r="T95" s="51">
        <f>Ugovori_OPULJP[[#This Row],[Bespovratna sredstva - Ukupno (EU+Nac) HRK
= Ukupna ugovorena vrijednost bespovratnih sredstava]]/7.5345</f>
        <v>111467.0236910213</v>
      </c>
      <c r="U95" s="50">
        <v>0</v>
      </c>
      <c r="V95" s="51">
        <f>Ugovori_OPULJP[[#This Row],[Javni doprinos korisnika - HRK]]/7.5345</f>
        <v>0</v>
      </c>
      <c r="W95" s="50">
        <v>0</v>
      </c>
      <c r="X95" s="51">
        <f>Ugovori_OPULJP[[#This Row],[Privatni doprinos korisnika - HRK]]/7.5345</f>
        <v>0</v>
      </c>
      <c r="Y95" s="52">
        <v>839848.29</v>
      </c>
      <c r="Z95" s="53">
        <f>Ugovori_OPULJP[[#This Row],[UKUPNI PRIHVATLJIVI IZDACI
TOTAL ELIGIBLE EXPENDITURE
= Bespovratna sredstva ukupno + doprinos korisnika
= Ukupni prihvatljivi troškovi
= Ukupna ugovorena vrijednost projekta HRK]]/7.5345</f>
        <v>111467.0236910213</v>
      </c>
      <c r="AA95" s="44" t="s">
        <v>38</v>
      </c>
      <c r="AB95" s="44" t="s">
        <v>35</v>
      </c>
      <c r="AC95" s="43" t="s">
        <v>443</v>
      </c>
      <c r="AD95" s="43" t="s">
        <v>236</v>
      </c>
    </row>
    <row r="96" spans="1:30" ht="73.5" customHeight="1" x14ac:dyDescent="0.2">
      <c r="A96" s="41" t="s">
        <v>444</v>
      </c>
      <c r="B96" s="42" t="s">
        <v>31</v>
      </c>
      <c r="C96" s="43" t="s">
        <v>230</v>
      </c>
      <c r="D96" s="43" t="s">
        <v>231</v>
      </c>
      <c r="E96" s="44" t="s">
        <v>232</v>
      </c>
      <c r="F96" s="45" t="s">
        <v>445</v>
      </c>
      <c r="G96" s="45" t="s">
        <v>446</v>
      </c>
      <c r="H96" s="47">
        <v>43234</v>
      </c>
      <c r="I96" s="47">
        <v>44149</v>
      </c>
      <c r="J96" s="48" t="str">
        <f>IF(Ugovori_OPULJP[[#This Row],[DATUM ZAVRŠETKA OPERACIJE]]&gt;DATE(2024,3,31),"u provedbi","završen")</f>
        <v>završen</v>
      </c>
      <c r="K96" s="46" t="s">
        <v>333</v>
      </c>
      <c r="L96" s="46" t="s">
        <v>333</v>
      </c>
      <c r="M96" s="49">
        <v>0.85</v>
      </c>
      <c r="N96" s="49">
        <v>0.15</v>
      </c>
      <c r="O96" s="50">
        <f>Ugovori_OPULJP[[#This Row],[Bespovratna sredstva - Ukupno (EU+Nac) HRK
= Ukupna ugovorena vrijednost bespovratnih sredstava]]*Ugovori_OPULJP[[#This Row],[EU STOPA SUFINANCIRANJA %
EU CO-FINANCING RATE %]]</f>
        <v>1041649.2194999999</v>
      </c>
      <c r="P96" s="51">
        <f>Ugovori_OPULJP[[#This Row],[Bespovratna sredstva - EU dio - HRK]]/7.5345</f>
        <v>138250.60979494324</v>
      </c>
      <c r="Q96" s="50">
        <f>Ugovori_OPULJP[[#This Row],[Bespovratna sredstva - Ukupno (EU+Nac) HRK
= Ukupna ugovorena vrijednost bespovratnih sredstava]]*Ugovori_OPULJP[[#This Row],[STOPA NACIONALNOG SUFINANCIRANJA %]]</f>
        <v>183820.45049999998</v>
      </c>
      <c r="R96" s="51">
        <f>Ugovori_OPULJP[[#This Row],[Bespovratna sredstva - Nacionalni dio - HRK]]/7.5345</f>
        <v>24397.166434401748</v>
      </c>
      <c r="S96" s="50">
        <v>1225469.67</v>
      </c>
      <c r="T96" s="51">
        <f>Ugovori_OPULJP[[#This Row],[Bespovratna sredstva - Ukupno (EU+Nac) HRK
= Ukupna ugovorena vrijednost bespovratnih sredstava]]/7.5345</f>
        <v>162647.77622934501</v>
      </c>
      <c r="U96" s="50">
        <v>0</v>
      </c>
      <c r="V96" s="51">
        <f>Ugovori_OPULJP[[#This Row],[Javni doprinos korisnika - HRK]]/7.5345</f>
        <v>0</v>
      </c>
      <c r="W96" s="50">
        <v>0</v>
      </c>
      <c r="X96" s="51">
        <f>Ugovori_OPULJP[[#This Row],[Privatni doprinos korisnika - HRK]]/7.5345</f>
        <v>0</v>
      </c>
      <c r="Y96" s="52">
        <v>1225469.67</v>
      </c>
      <c r="Z96" s="53">
        <f>Ugovori_OPULJP[[#This Row],[UKUPNI PRIHVATLJIVI IZDACI
TOTAL ELIGIBLE EXPENDITURE
= Bespovratna sredstva ukupno + doprinos korisnika
= Ukupni prihvatljivi troškovi
= Ukupna ugovorena vrijednost projekta HRK]]/7.5345</f>
        <v>162647.77622934501</v>
      </c>
      <c r="AA96" s="44" t="s">
        <v>38</v>
      </c>
      <c r="AB96" s="44" t="s">
        <v>35</v>
      </c>
      <c r="AC96" s="43" t="s">
        <v>447</v>
      </c>
      <c r="AD96" s="43" t="s">
        <v>236</v>
      </c>
    </row>
    <row r="97" spans="1:30" ht="51" customHeight="1" x14ac:dyDescent="0.2">
      <c r="A97" s="41" t="s">
        <v>448</v>
      </c>
      <c r="B97" s="42" t="s">
        <v>31</v>
      </c>
      <c r="C97" s="43" t="s">
        <v>230</v>
      </c>
      <c r="D97" s="43" t="s">
        <v>231</v>
      </c>
      <c r="E97" s="44" t="s">
        <v>232</v>
      </c>
      <c r="F97" s="45" t="s">
        <v>449</v>
      </c>
      <c r="G97" s="45" t="s">
        <v>450</v>
      </c>
      <c r="H97" s="47">
        <v>43234</v>
      </c>
      <c r="I97" s="47">
        <v>44149</v>
      </c>
      <c r="J97" s="48" t="str">
        <f>IF(Ugovori_OPULJP[[#This Row],[DATUM ZAVRŠETKA OPERACIJE]]&gt;DATE(2024,3,31),"u provedbi","završen")</f>
        <v>završen</v>
      </c>
      <c r="K97" s="46" t="s">
        <v>99</v>
      </c>
      <c r="L97" s="46" t="s">
        <v>99</v>
      </c>
      <c r="M97" s="49">
        <v>0.85</v>
      </c>
      <c r="N97" s="49">
        <v>0.15</v>
      </c>
      <c r="O97" s="50">
        <f>Ugovori_OPULJP[[#This Row],[Bespovratna sredstva - Ukupno (EU+Nac) HRK
= Ukupna ugovorena vrijednost bespovratnih sredstava]]*Ugovori_OPULJP[[#This Row],[EU STOPA SUFINANCIRANJA %
EU CO-FINANCING RATE %]]</f>
        <v>1672383.1259999999</v>
      </c>
      <c r="P97" s="51">
        <f>Ugovori_OPULJP[[#This Row],[Bespovratna sredstva - EU dio - HRK]]/7.5345</f>
        <v>221963.3852279514</v>
      </c>
      <c r="Q97" s="50">
        <f>Ugovori_OPULJP[[#This Row],[Bespovratna sredstva - Ukupno (EU+Nac) HRK
= Ukupna ugovorena vrijednost bespovratnih sredstava]]*Ugovori_OPULJP[[#This Row],[STOPA NACIONALNOG SUFINANCIRANJA %]]</f>
        <v>295126.43400000001</v>
      </c>
      <c r="R97" s="51">
        <f>Ugovori_OPULJP[[#This Row],[Bespovratna sredstva - Nacionalni dio - HRK]]/7.5345</f>
        <v>39170.009157873777</v>
      </c>
      <c r="S97" s="50">
        <v>1967509.56</v>
      </c>
      <c r="T97" s="51">
        <f>Ugovori_OPULJP[[#This Row],[Bespovratna sredstva - Ukupno (EU+Nac) HRK
= Ukupna ugovorena vrijednost bespovratnih sredstava]]/7.5345</f>
        <v>261133.3943858252</v>
      </c>
      <c r="U97" s="50">
        <v>0</v>
      </c>
      <c r="V97" s="51">
        <f>Ugovori_OPULJP[[#This Row],[Javni doprinos korisnika - HRK]]/7.5345</f>
        <v>0</v>
      </c>
      <c r="W97" s="50">
        <v>0</v>
      </c>
      <c r="X97" s="51">
        <f>Ugovori_OPULJP[[#This Row],[Privatni doprinos korisnika - HRK]]/7.5345</f>
        <v>0</v>
      </c>
      <c r="Y97" s="52">
        <v>1967509.56</v>
      </c>
      <c r="Z97" s="53">
        <f>Ugovori_OPULJP[[#This Row],[UKUPNI PRIHVATLJIVI IZDACI
TOTAL ELIGIBLE EXPENDITURE
= Bespovratna sredstva ukupno + doprinos korisnika
= Ukupni prihvatljivi troškovi
= Ukupna ugovorena vrijednost projekta HRK]]/7.5345</f>
        <v>261133.3943858252</v>
      </c>
      <c r="AA97" s="44" t="s">
        <v>38</v>
      </c>
      <c r="AB97" s="44" t="s">
        <v>35</v>
      </c>
      <c r="AC97" s="43" t="s">
        <v>451</v>
      </c>
      <c r="AD97" s="43" t="s">
        <v>236</v>
      </c>
    </row>
    <row r="98" spans="1:30" ht="51" customHeight="1" x14ac:dyDescent="0.2">
      <c r="A98" s="41" t="s">
        <v>452</v>
      </c>
      <c r="B98" s="42" t="s">
        <v>31</v>
      </c>
      <c r="C98" s="43" t="s">
        <v>230</v>
      </c>
      <c r="D98" s="43" t="s">
        <v>231</v>
      </c>
      <c r="E98" s="44" t="s">
        <v>232</v>
      </c>
      <c r="F98" s="45" t="s">
        <v>453</v>
      </c>
      <c r="G98" s="45" t="s">
        <v>454</v>
      </c>
      <c r="H98" s="47">
        <v>43234</v>
      </c>
      <c r="I98" s="47">
        <v>44149</v>
      </c>
      <c r="J98" s="48" t="str">
        <f>IF(Ugovori_OPULJP[[#This Row],[DATUM ZAVRŠETKA OPERACIJE]]&gt;DATE(2024,3,31),"u provedbi","završen")</f>
        <v>završen</v>
      </c>
      <c r="K98" s="46" t="s">
        <v>84</v>
      </c>
      <c r="L98" s="46" t="s">
        <v>84</v>
      </c>
      <c r="M98" s="49">
        <v>0.85</v>
      </c>
      <c r="N98" s="49">
        <v>0.15</v>
      </c>
      <c r="O98" s="50">
        <f>Ugovori_OPULJP[[#This Row],[Bespovratna sredstva - Ukupno (EU+Nac) HRK
= Ukupna ugovorena vrijednost bespovratnih sredstava]]*Ugovori_OPULJP[[#This Row],[EU STOPA SUFINANCIRANJA %
EU CO-FINANCING RATE %]]</f>
        <v>844261.446</v>
      </c>
      <c r="P98" s="51">
        <f>Ugovori_OPULJP[[#This Row],[Bespovratna sredstva - EU dio - HRK]]/7.5345</f>
        <v>112052.75014931316</v>
      </c>
      <c r="Q98" s="50">
        <f>Ugovori_OPULJP[[#This Row],[Bespovratna sredstva - Ukupno (EU+Nac) HRK
= Ukupna ugovorena vrijednost bespovratnih sredstava]]*Ugovori_OPULJP[[#This Row],[STOPA NACIONALNOG SUFINANCIRANJA %]]</f>
        <v>148987.31399999998</v>
      </c>
      <c r="R98" s="51">
        <f>Ugovori_OPULJP[[#This Row],[Bespovratna sredstva - Nacionalni dio - HRK]]/7.5345</f>
        <v>19774.014732231732</v>
      </c>
      <c r="S98" s="50">
        <v>993248.76</v>
      </c>
      <c r="T98" s="51">
        <f>Ugovori_OPULJP[[#This Row],[Bespovratna sredstva - Ukupno (EU+Nac) HRK
= Ukupna ugovorena vrijednost bespovratnih sredstava]]/7.5345</f>
        <v>131826.76488154489</v>
      </c>
      <c r="U98" s="50">
        <v>0</v>
      </c>
      <c r="V98" s="51">
        <f>Ugovori_OPULJP[[#This Row],[Javni doprinos korisnika - HRK]]/7.5345</f>
        <v>0</v>
      </c>
      <c r="W98" s="50">
        <v>0</v>
      </c>
      <c r="X98" s="51">
        <f>Ugovori_OPULJP[[#This Row],[Privatni doprinos korisnika - HRK]]/7.5345</f>
        <v>0</v>
      </c>
      <c r="Y98" s="52">
        <v>993248.76</v>
      </c>
      <c r="Z98" s="53">
        <f>Ugovori_OPULJP[[#This Row],[UKUPNI PRIHVATLJIVI IZDACI
TOTAL ELIGIBLE EXPENDITURE
= Bespovratna sredstva ukupno + doprinos korisnika
= Ukupni prihvatljivi troškovi
= Ukupna ugovorena vrijednost projekta HRK]]/7.5345</f>
        <v>131826.76488154489</v>
      </c>
      <c r="AA98" s="44" t="s">
        <v>38</v>
      </c>
      <c r="AB98" s="44" t="s">
        <v>35</v>
      </c>
      <c r="AC98" s="43" t="s">
        <v>455</v>
      </c>
      <c r="AD98" s="43" t="s">
        <v>236</v>
      </c>
    </row>
    <row r="99" spans="1:30" ht="51" customHeight="1" x14ac:dyDescent="0.2">
      <c r="A99" s="41" t="s">
        <v>456</v>
      </c>
      <c r="B99" s="42" t="s">
        <v>31</v>
      </c>
      <c r="C99" s="43" t="s">
        <v>230</v>
      </c>
      <c r="D99" s="43" t="s">
        <v>231</v>
      </c>
      <c r="E99" s="44" t="s">
        <v>232</v>
      </c>
      <c r="F99" s="45" t="s">
        <v>457</v>
      </c>
      <c r="G99" s="45" t="s">
        <v>458</v>
      </c>
      <c r="H99" s="47">
        <v>43234</v>
      </c>
      <c r="I99" s="47">
        <v>44149</v>
      </c>
      <c r="J99" s="48" t="str">
        <f>IF(Ugovori_OPULJP[[#This Row],[DATUM ZAVRŠETKA OPERACIJE]]&gt;DATE(2024,3,31),"u provedbi","završen")</f>
        <v>završen</v>
      </c>
      <c r="K99" s="46" t="s">
        <v>186</v>
      </c>
      <c r="L99" s="46" t="s">
        <v>186</v>
      </c>
      <c r="M99" s="49">
        <v>0.85</v>
      </c>
      <c r="N99" s="49">
        <v>0.15</v>
      </c>
      <c r="O99" s="50">
        <f>Ugovori_OPULJP[[#This Row],[Bespovratna sredstva - Ukupno (EU+Nac) HRK
= Ukupna ugovorena vrijednost bespovratnih sredstava]]*Ugovori_OPULJP[[#This Row],[EU STOPA SUFINANCIRANJA %
EU CO-FINANCING RATE %]]</f>
        <v>1684053.2944999998</v>
      </c>
      <c r="P99" s="51">
        <f>Ugovori_OPULJP[[#This Row],[Bespovratna sredstva - EU dio - HRK]]/7.5345</f>
        <v>223512.2827659433</v>
      </c>
      <c r="Q99" s="50">
        <f>Ugovori_OPULJP[[#This Row],[Bespovratna sredstva - Ukupno (EU+Nac) HRK
= Ukupna ugovorena vrijednost bespovratnih sredstava]]*Ugovori_OPULJP[[#This Row],[STOPA NACIONALNOG SUFINANCIRANJA %]]</f>
        <v>297185.87549999997</v>
      </c>
      <c r="R99" s="51">
        <f>Ugovori_OPULJP[[#This Row],[Bespovratna sredstva - Nacionalni dio - HRK]]/7.5345</f>
        <v>39443.344017519405</v>
      </c>
      <c r="S99" s="50">
        <v>1981239.17</v>
      </c>
      <c r="T99" s="51">
        <f>Ugovori_OPULJP[[#This Row],[Bespovratna sredstva - Ukupno (EU+Nac) HRK
= Ukupna ugovorena vrijednost bespovratnih sredstava]]/7.5345</f>
        <v>262955.62678346271</v>
      </c>
      <c r="U99" s="50">
        <v>0</v>
      </c>
      <c r="V99" s="51">
        <f>Ugovori_OPULJP[[#This Row],[Javni doprinos korisnika - HRK]]/7.5345</f>
        <v>0</v>
      </c>
      <c r="W99" s="50">
        <v>0</v>
      </c>
      <c r="X99" s="51">
        <f>Ugovori_OPULJP[[#This Row],[Privatni doprinos korisnika - HRK]]/7.5345</f>
        <v>0</v>
      </c>
      <c r="Y99" s="52">
        <v>1981239.17</v>
      </c>
      <c r="Z99" s="53">
        <f>Ugovori_OPULJP[[#This Row],[UKUPNI PRIHVATLJIVI IZDACI
TOTAL ELIGIBLE EXPENDITURE
= Bespovratna sredstva ukupno + doprinos korisnika
= Ukupni prihvatljivi troškovi
= Ukupna ugovorena vrijednost projekta HRK]]/7.5345</f>
        <v>262955.62678346271</v>
      </c>
      <c r="AA99" s="44" t="s">
        <v>38</v>
      </c>
      <c r="AB99" s="44" t="s">
        <v>35</v>
      </c>
      <c r="AC99" s="43" t="s">
        <v>459</v>
      </c>
      <c r="AD99" s="43" t="s">
        <v>236</v>
      </c>
    </row>
    <row r="100" spans="1:30" ht="51" customHeight="1" x14ac:dyDescent="0.2">
      <c r="A100" s="41" t="s">
        <v>460</v>
      </c>
      <c r="B100" s="42" t="s">
        <v>31</v>
      </c>
      <c r="C100" s="43" t="s">
        <v>230</v>
      </c>
      <c r="D100" s="43" t="s">
        <v>231</v>
      </c>
      <c r="E100" s="44" t="s">
        <v>232</v>
      </c>
      <c r="F100" s="45" t="s">
        <v>461</v>
      </c>
      <c r="G100" s="45" t="s">
        <v>462</v>
      </c>
      <c r="H100" s="47">
        <v>43234</v>
      </c>
      <c r="I100" s="47">
        <v>43965</v>
      </c>
      <c r="J100" s="48" t="str">
        <f>IF(Ugovori_OPULJP[[#This Row],[DATUM ZAVRŠETKA OPERACIJE]]&gt;DATE(2024,3,31),"u provedbi","završen")</f>
        <v>završen</v>
      </c>
      <c r="K100" s="46" t="s">
        <v>425</v>
      </c>
      <c r="L100" s="46" t="s">
        <v>425</v>
      </c>
      <c r="M100" s="49">
        <v>0.85</v>
      </c>
      <c r="N100" s="49">
        <v>0.15</v>
      </c>
      <c r="O100" s="50">
        <f>Ugovori_OPULJP[[#This Row],[Bespovratna sredstva - Ukupno (EU+Nac) HRK
= Ukupna ugovorena vrijednost bespovratnih sredstava]]*Ugovori_OPULJP[[#This Row],[EU STOPA SUFINANCIRANJA %
EU CO-FINANCING RATE %]]</f>
        <v>813500.41350000002</v>
      </c>
      <c r="P100" s="51">
        <f>Ugovori_OPULJP[[#This Row],[Bespovratna sredstva - EU dio - HRK]]/7.5345</f>
        <v>107970.05952617957</v>
      </c>
      <c r="Q100" s="50">
        <f>Ugovori_OPULJP[[#This Row],[Bespovratna sredstva - Ukupno (EU+Nac) HRK
= Ukupna ugovorena vrijednost bespovratnih sredstava]]*Ugovori_OPULJP[[#This Row],[STOPA NACIONALNOG SUFINANCIRANJA %]]</f>
        <v>143558.8965</v>
      </c>
      <c r="R100" s="51">
        <f>Ugovori_OPULJP[[#This Row],[Bespovratna sredstva - Nacionalni dio - HRK]]/7.5345</f>
        <v>19053.53991638463</v>
      </c>
      <c r="S100" s="50">
        <v>957059.31</v>
      </c>
      <c r="T100" s="51">
        <f>Ugovori_OPULJP[[#This Row],[Bespovratna sredstva - Ukupno (EU+Nac) HRK
= Ukupna ugovorena vrijednost bespovratnih sredstava]]/7.5345</f>
        <v>127023.5994425642</v>
      </c>
      <c r="U100" s="50">
        <v>0</v>
      </c>
      <c r="V100" s="51">
        <f>Ugovori_OPULJP[[#This Row],[Javni doprinos korisnika - HRK]]/7.5345</f>
        <v>0</v>
      </c>
      <c r="W100" s="50">
        <v>0</v>
      </c>
      <c r="X100" s="51">
        <f>Ugovori_OPULJP[[#This Row],[Privatni doprinos korisnika - HRK]]/7.5345</f>
        <v>0</v>
      </c>
      <c r="Y100" s="52">
        <v>957059.31</v>
      </c>
      <c r="Z100" s="53">
        <f>Ugovori_OPULJP[[#This Row],[UKUPNI PRIHVATLJIVI IZDACI
TOTAL ELIGIBLE EXPENDITURE
= Bespovratna sredstva ukupno + doprinos korisnika
= Ukupni prihvatljivi troškovi
= Ukupna ugovorena vrijednost projekta HRK]]/7.5345</f>
        <v>127023.5994425642</v>
      </c>
      <c r="AA100" s="44" t="s">
        <v>38</v>
      </c>
      <c r="AB100" s="44" t="s">
        <v>35</v>
      </c>
      <c r="AC100" s="43" t="s">
        <v>463</v>
      </c>
      <c r="AD100" s="43" t="s">
        <v>236</v>
      </c>
    </row>
    <row r="101" spans="1:30" ht="51" customHeight="1" x14ac:dyDescent="0.2">
      <c r="A101" s="41" t="s">
        <v>464</v>
      </c>
      <c r="B101" s="42" t="s">
        <v>31</v>
      </c>
      <c r="C101" s="43" t="s">
        <v>230</v>
      </c>
      <c r="D101" s="43" t="s">
        <v>231</v>
      </c>
      <c r="E101" s="44" t="s">
        <v>232</v>
      </c>
      <c r="F101" s="45" t="s">
        <v>465</v>
      </c>
      <c r="G101" s="45" t="s">
        <v>466</v>
      </c>
      <c r="H101" s="47">
        <v>43550</v>
      </c>
      <c r="I101" s="47">
        <v>44281</v>
      </c>
      <c r="J101" s="48" t="str">
        <f>IF(Ugovori_OPULJP[[#This Row],[DATUM ZAVRŠETKA OPERACIJE]]&gt;DATE(2024,3,31),"u provedbi","završen")</f>
        <v>završen</v>
      </c>
      <c r="K101" s="46" t="s">
        <v>94</v>
      </c>
      <c r="L101" s="46" t="s">
        <v>94</v>
      </c>
      <c r="M101" s="49">
        <v>0.85</v>
      </c>
      <c r="N101" s="49">
        <v>0.15</v>
      </c>
      <c r="O101" s="50">
        <f>Ugovori_OPULJP[[#This Row],[Bespovratna sredstva - Ukupno (EU+Nac) HRK
= Ukupna ugovorena vrijednost bespovratnih sredstava]]*Ugovori_OPULJP[[#This Row],[EU STOPA SUFINANCIRANJA %
EU CO-FINANCING RATE %]]</f>
        <v>752577.19050000003</v>
      </c>
      <c r="P101" s="51">
        <f>Ugovori_OPULJP[[#This Row],[Bespovratna sredstva - EU dio - HRK]]/7.5345</f>
        <v>99884.158271949025</v>
      </c>
      <c r="Q101" s="50">
        <f>Ugovori_OPULJP[[#This Row],[Bespovratna sredstva - Ukupno (EU+Nac) HRK
= Ukupna ugovorena vrijednost bespovratnih sredstava]]*Ugovori_OPULJP[[#This Row],[STOPA NACIONALNOG SUFINANCIRANJA %]]</f>
        <v>132807.7395</v>
      </c>
      <c r="R101" s="51">
        <f>Ugovori_OPULJP[[#This Row],[Bespovratna sredstva - Nacionalni dio - HRK]]/7.5345</f>
        <v>17626.616165638065</v>
      </c>
      <c r="S101" s="50">
        <v>885384.93</v>
      </c>
      <c r="T101" s="51">
        <f>Ugovori_OPULJP[[#This Row],[Bespovratna sredstva - Ukupno (EU+Nac) HRK
= Ukupna ugovorena vrijednost bespovratnih sredstava]]/7.5345</f>
        <v>117510.7744375871</v>
      </c>
      <c r="U101" s="50">
        <v>0</v>
      </c>
      <c r="V101" s="51">
        <f>Ugovori_OPULJP[[#This Row],[Javni doprinos korisnika - HRK]]/7.5345</f>
        <v>0</v>
      </c>
      <c r="W101" s="50">
        <v>0</v>
      </c>
      <c r="X101" s="51">
        <f>Ugovori_OPULJP[[#This Row],[Privatni doprinos korisnika - HRK]]/7.5345</f>
        <v>0</v>
      </c>
      <c r="Y101" s="52">
        <v>885384.93</v>
      </c>
      <c r="Z101" s="53">
        <f>Ugovori_OPULJP[[#This Row],[UKUPNI PRIHVATLJIVI IZDACI
TOTAL ELIGIBLE EXPENDITURE
= Bespovratna sredstva ukupno + doprinos korisnika
= Ukupni prihvatljivi troškovi
= Ukupna ugovorena vrijednost projekta HRK]]/7.5345</f>
        <v>117510.7744375871</v>
      </c>
      <c r="AA101" s="44" t="s">
        <v>38</v>
      </c>
      <c r="AB101" s="44" t="s">
        <v>35</v>
      </c>
      <c r="AC101" s="43" t="s">
        <v>467</v>
      </c>
      <c r="AD101" s="43" t="s">
        <v>236</v>
      </c>
    </row>
    <row r="102" spans="1:30" ht="51" customHeight="1" x14ac:dyDescent="0.2">
      <c r="A102" s="41" t="s">
        <v>468</v>
      </c>
      <c r="B102" s="42" t="s">
        <v>31</v>
      </c>
      <c r="C102" s="43" t="s">
        <v>230</v>
      </c>
      <c r="D102" s="43" t="s">
        <v>231</v>
      </c>
      <c r="E102" s="44" t="s">
        <v>232</v>
      </c>
      <c r="F102" s="45" t="s">
        <v>469</v>
      </c>
      <c r="G102" s="45" t="s">
        <v>88</v>
      </c>
      <c r="H102" s="47">
        <v>43566</v>
      </c>
      <c r="I102" s="47">
        <v>44480</v>
      </c>
      <c r="J102" s="48" t="str">
        <f>IF(Ugovori_OPULJP[[#This Row],[DATUM ZAVRŠETKA OPERACIJE]]&gt;DATE(2024,3,31),"u provedbi","završen")</f>
        <v>završen</v>
      </c>
      <c r="K102" s="46" t="s">
        <v>84</v>
      </c>
      <c r="L102" s="46" t="s">
        <v>84</v>
      </c>
      <c r="M102" s="49">
        <v>0.85</v>
      </c>
      <c r="N102" s="49">
        <v>0.15</v>
      </c>
      <c r="O102" s="50">
        <f>Ugovori_OPULJP[[#This Row],[Bespovratna sredstva - Ukupno (EU+Nac) HRK
= Ukupna ugovorena vrijednost bespovratnih sredstava]]*Ugovori_OPULJP[[#This Row],[EU STOPA SUFINANCIRANJA %
EU CO-FINANCING RATE %]]</f>
        <v>811320.32499999995</v>
      </c>
      <c r="P102" s="51">
        <f>Ugovori_OPULJP[[#This Row],[Bespovratna sredstva - EU dio - HRK]]/7.5345</f>
        <v>107680.71205786713</v>
      </c>
      <c r="Q102" s="50">
        <f>Ugovori_OPULJP[[#This Row],[Bespovratna sredstva - Ukupno (EU+Nac) HRK
= Ukupna ugovorena vrijednost bespovratnih sredstava]]*Ugovori_OPULJP[[#This Row],[STOPA NACIONALNOG SUFINANCIRANJA %]]</f>
        <v>143174.17499999999</v>
      </c>
      <c r="R102" s="51">
        <f>Ugovori_OPULJP[[#This Row],[Bespovratna sredstva - Nacionalni dio - HRK]]/7.5345</f>
        <v>19002.478598447142</v>
      </c>
      <c r="S102" s="50">
        <v>954494.5</v>
      </c>
      <c r="T102" s="51">
        <f>Ugovori_OPULJP[[#This Row],[Bespovratna sredstva - Ukupno (EU+Nac) HRK
= Ukupna ugovorena vrijednost bespovratnih sredstava]]/7.5345</f>
        <v>126683.19065631428</v>
      </c>
      <c r="U102" s="50">
        <v>0</v>
      </c>
      <c r="V102" s="51">
        <f>Ugovori_OPULJP[[#This Row],[Javni doprinos korisnika - HRK]]/7.5345</f>
        <v>0</v>
      </c>
      <c r="W102" s="50">
        <v>0</v>
      </c>
      <c r="X102" s="51">
        <f>Ugovori_OPULJP[[#This Row],[Privatni doprinos korisnika - HRK]]/7.5345</f>
        <v>0</v>
      </c>
      <c r="Y102" s="52">
        <v>954494.5</v>
      </c>
      <c r="Z102" s="53">
        <f>Ugovori_OPULJP[[#This Row],[UKUPNI PRIHVATLJIVI IZDACI
TOTAL ELIGIBLE EXPENDITURE
= Bespovratna sredstva ukupno + doprinos korisnika
= Ukupni prihvatljivi troškovi
= Ukupna ugovorena vrijednost projekta HRK]]/7.5345</f>
        <v>126683.19065631428</v>
      </c>
      <c r="AA102" s="44" t="s">
        <v>38</v>
      </c>
      <c r="AB102" s="44" t="s">
        <v>35</v>
      </c>
      <c r="AC102" s="43" t="s">
        <v>470</v>
      </c>
      <c r="AD102" s="43" t="s">
        <v>236</v>
      </c>
    </row>
    <row r="103" spans="1:30" ht="51" customHeight="1" x14ac:dyDescent="0.2">
      <c r="A103" s="41" t="s">
        <v>471</v>
      </c>
      <c r="B103" s="42" t="s">
        <v>31</v>
      </c>
      <c r="C103" s="43" t="s">
        <v>230</v>
      </c>
      <c r="D103" s="43" t="s">
        <v>231</v>
      </c>
      <c r="E103" s="44" t="s">
        <v>232</v>
      </c>
      <c r="F103" s="42" t="s">
        <v>472</v>
      </c>
      <c r="G103" s="42" t="s">
        <v>473</v>
      </c>
      <c r="H103" s="47">
        <v>43234</v>
      </c>
      <c r="I103" s="47">
        <v>43996</v>
      </c>
      <c r="J103" s="48" t="str">
        <f>IF(Ugovori_OPULJP[[#This Row],[DATUM ZAVRŠETKA OPERACIJE]]&gt;DATE(2024,3,31),"u provedbi","završen")</f>
        <v>završen</v>
      </c>
      <c r="K103" s="46" t="s">
        <v>200</v>
      </c>
      <c r="L103" s="46" t="s">
        <v>200</v>
      </c>
      <c r="M103" s="49">
        <v>0.85</v>
      </c>
      <c r="N103" s="49">
        <v>0.15</v>
      </c>
      <c r="O103" s="50">
        <f>Ugovori_OPULJP[[#This Row],[Bespovratna sredstva - Ukupno (EU+Nac) HRK
= Ukupna ugovorena vrijednost bespovratnih sredstava]]*Ugovori_OPULJP[[#This Row],[EU STOPA SUFINANCIRANJA %
EU CO-FINANCING RATE %]]</f>
        <v>710268.27899999998</v>
      </c>
      <c r="P103" s="51">
        <f>Ugovori_OPULJP[[#This Row],[Bespovratna sredstva - EU dio - HRK]]/7.5345</f>
        <v>94268.800716703161</v>
      </c>
      <c r="Q103" s="50">
        <f>Ugovori_OPULJP[[#This Row],[Bespovratna sredstva - Ukupno (EU+Nac) HRK
= Ukupna ugovorena vrijednost bespovratnih sredstava]]*Ugovori_OPULJP[[#This Row],[STOPA NACIONALNOG SUFINANCIRANJA %]]</f>
        <v>125341.461</v>
      </c>
      <c r="R103" s="51">
        <f>Ugovori_OPULJP[[#This Row],[Bespovratna sredstva - Nacionalni dio - HRK]]/7.5345</f>
        <v>16635.670714712323</v>
      </c>
      <c r="S103" s="50">
        <v>835609.74</v>
      </c>
      <c r="T103" s="51">
        <f>Ugovori_OPULJP[[#This Row],[Bespovratna sredstva - Ukupno (EU+Nac) HRK
= Ukupna ugovorena vrijednost bespovratnih sredstava]]/7.5345</f>
        <v>110904.47143141548</v>
      </c>
      <c r="U103" s="50">
        <v>0</v>
      </c>
      <c r="V103" s="51">
        <f>Ugovori_OPULJP[[#This Row],[Javni doprinos korisnika - HRK]]/7.5345</f>
        <v>0</v>
      </c>
      <c r="W103" s="50">
        <v>0</v>
      </c>
      <c r="X103" s="51">
        <f>Ugovori_OPULJP[[#This Row],[Privatni doprinos korisnika - HRK]]/7.5345</f>
        <v>0</v>
      </c>
      <c r="Y103" s="52">
        <v>835609.74</v>
      </c>
      <c r="Z103" s="53">
        <f>Ugovori_OPULJP[[#This Row],[UKUPNI PRIHVATLJIVI IZDACI
TOTAL ELIGIBLE EXPENDITURE
= Bespovratna sredstva ukupno + doprinos korisnika
= Ukupni prihvatljivi troškovi
= Ukupna ugovorena vrijednost projekta HRK]]/7.5345</f>
        <v>110904.47143141548</v>
      </c>
      <c r="AA103" s="44" t="s">
        <v>38</v>
      </c>
      <c r="AB103" s="44" t="s">
        <v>35</v>
      </c>
      <c r="AC103" s="43" t="s">
        <v>474</v>
      </c>
      <c r="AD103" s="43" t="s">
        <v>236</v>
      </c>
    </row>
    <row r="104" spans="1:30" ht="51" customHeight="1" x14ac:dyDescent="0.2">
      <c r="A104" s="41" t="s">
        <v>475</v>
      </c>
      <c r="B104" s="42" t="s">
        <v>31</v>
      </c>
      <c r="C104" s="43" t="s">
        <v>230</v>
      </c>
      <c r="D104" s="43" t="s">
        <v>231</v>
      </c>
      <c r="E104" s="44" t="s">
        <v>232</v>
      </c>
      <c r="F104" s="45" t="s">
        <v>476</v>
      </c>
      <c r="G104" s="45" t="s">
        <v>477</v>
      </c>
      <c r="H104" s="47">
        <v>43234</v>
      </c>
      <c r="I104" s="47">
        <v>44149</v>
      </c>
      <c r="J104" s="48" t="str">
        <f>IF(Ugovori_OPULJP[[#This Row],[DATUM ZAVRŠETKA OPERACIJE]]&gt;DATE(2024,3,31),"u provedbi","završen")</f>
        <v>završen</v>
      </c>
      <c r="K104" s="46" t="s">
        <v>79</v>
      </c>
      <c r="L104" s="46" t="s">
        <v>79</v>
      </c>
      <c r="M104" s="49">
        <v>0.85</v>
      </c>
      <c r="N104" s="49">
        <v>0.15</v>
      </c>
      <c r="O104" s="50">
        <f>Ugovori_OPULJP[[#This Row],[Bespovratna sredstva - Ukupno (EU+Nac) HRK
= Ukupna ugovorena vrijednost bespovratnih sredstava]]*Ugovori_OPULJP[[#This Row],[EU STOPA SUFINANCIRANJA %
EU CO-FINANCING RATE %]]</f>
        <v>1700000</v>
      </c>
      <c r="P104" s="51">
        <f>Ugovori_OPULJP[[#This Row],[Bespovratna sredstva - EU dio - HRK]]/7.5345</f>
        <v>225628.77430486429</v>
      </c>
      <c r="Q104" s="50">
        <f>Ugovori_OPULJP[[#This Row],[Bespovratna sredstva - Ukupno (EU+Nac) HRK
= Ukupna ugovorena vrijednost bespovratnih sredstava]]*Ugovori_OPULJP[[#This Row],[STOPA NACIONALNOG SUFINANCIRANJA %]]</f>
        <v>300000</v>
      </c>
      <c r="R104" s="51">
        <f>Ugovori_OPULJP[[#This Row],[Bespovratna sredstva - Nacionalni dio - HRK]]/7.5345</f>
        <v>39816.842524387816</v>
      </c>
      <c r="S104" s="50">
        <v>2000000</v>
      </c>
      <c r="T104" s="51">
        <f>Ugovori_OPULJP[[#This Row],[Bespovratna sredstva - Ukupno (EU+Nac) HRK
= Ukupna ugovorena vrijednost bespovratnih sredstava]]/7.5345</f>
        <v>265445.6168292521</v>
      </c>
      <c r="U104" s="50">
        <v>0</v>
      </c>
      <c r="V104" s="51">
        <f>Ugovori_OPULJP[[#This Row],[Javni doprinos korisnika - HRK]]/7.5345</f>
        <v>0</v>
      </c>
      <c r="W104" s="50">
        <v>0</v>
      </c>
      <c r="X104" s="51">
        <f>Ugovori_OPULJP[[#This Row],[Privatni doprinos korisnika - HRK]]/7.5345</f>
        <v>0</v>
      </c>
      <c r="Y104" s="52">
        <v>2000000</v>
      </c>
      <c r="Z104" s="53">
        <f>Ugovori_OPULJP[[#This Row],[UKUPNI PRIHVATLJIVI IZDACI
TOTAL ELIGIBLE EXPENDITURE
= Bespovratna sredstva ukupno + doprinos korisnika
= Ukupni prihvatljivi troškovi
= Ukupna ugovorena vrijednost projekta HRK]]/7.5345</f>
        <v>265445.6168292521</v>
      </c>
      <c r="AA104" s="44" t="s">
        <v>38</v>
      </c>
      <c r="AB104" s="44" t="s">
        <v>35</v>
      </c>
      <c r="AC104" s="43" t="s">
        <v>478</v>
      </c>
      <c r="AD104" s="43" t="s">
        <v>236</v>
      </c>
    </row>
    <row r="105" spans="1:30" ht="51" customHeight="1" x14ac:dyDescent="0.2">
      <c r="A105" s="41" t="s">
        <v>479</v>
      </c>
      <c r="B105" s="42" t="s">
        <v>31</v>
      </c>
      <c r="C105" s="43" t="s">
        <v>230</v>
      </c>
      <c r="D105" s="43" t="s">
        <v>231</v>
      </c>
      <c r="E105" s="44" t="s">
        <v>232</v>
      </c>
      <c r="F105" s="45" t="s">
        <v>480</v>
      </c>
      <c r="G105" s="45" t="s">
        <v>481</v>
      </c>
      <c r="H105" s="47">
        <v>43550</v>
      </c>
      <c r="I105" s="47">
        <v>44465</v>
      </c>
      <c r="J105" s="48" t="str">
        <f>IF(Ugovori_OPULJP[[#This Row],[DATUM ZAVRŠETKA OPERACIJE]]&gt;DATE(2024,3,31),"u provedbi","završen")</f>
        <v>završen</v>
      </c>
      <c r="K105" s="46" t="s">
        <v>79</v>
      </c>
      <c r="L105" s="46" t="s">
        <v>79</v>
      </c>
      <c r="M105" s="49">
        <v>0.85</v>
      </c>
      <c r="N105" s="49">
        <v>0.15</v>
      </c>
      <c r="O105" s="50">
        <f>Ugovori_OPULJP[[#This Row],[Bespovratna sredstva - Ukupno (EU+Nac) HRK
= Ukupna ugovorena vrijednost bespovratnih sredstava]]*Ugovori_OPULJP[[#This Row],[EU STOPA SUFINANCIRANJA %
EU CO-FINANCING RATE %]]</f>
        <v>449159.10799999995</v>
      </c>
      <c r="P105" s="51">
        <f>Ugovori_OPULJP[[#This Row],[Bespovratna sredstva - EU dio - HRK]]/7.5345</f>
        <v>59613.658238768323</v>
      </c>
      <c r="Q105" s="50">
        <f>Ugovori_OPULJP[[#This Row],[Bespovratna sredstva - Ukupno (EU+Nac) HRK
= Ukupna ugovorena vrijednost bespovratnih sredstava]]*Ugovori_OPULJP[[#This Row],[STOPA NACIONALNOG SUFINANCIRANJA %]]</f>
        <v>79263.371999999988</v>
      </c>
      <c r="R105" s="51">
        <f>Ugovori_OPULJP[[#This Row],[Bespovratna sredstva - Nacionalni dio - HRK]]/7.5345</f>
        <v>10520.057336253232</v>
      </c>
      <c r="S105" s="50">
        <v>528422.48</v>
      </c>
      <c r="T105" s="51">
        <f>Ugovori_OPULJP[[#This Row],[Bespovratna sredstva - Ukupno (EU+Nac) HRK
= Ukupna ugovorena vrijednost bespovratnih sredstava]]/7.5345</f>
        <v>70133.715575021561</v>
      </c>
      <c r="U105" s="50">
        <v>0</v>
      </c>
      <c r="V105" s="51">
        <f>Ugovori_OPULJP[[#This Row],[Javni doprinos korisnika - HRK]]/7.5345</f>
        <v>0</v>
      </c>
      <c r="W105" s="50">
        <v>0</v>
      </c>
      <c r="X105" s="51">
        <f>Ugovori_OPULJP[[#This Row],[Privatni doprinos korisnika - HRK]]/7.5345</f>
        <v>0</v>
      </c>
      <c r="Y105" s="52">
        <v>528422.48</v>
      </c>
      <c r="Z105" s="53">
        <f>Ugovori_OPULJP[[#This Row],[UKUPNI PRIHVATLJIVI IZDACI
TOTAL ELIGIBLE EXPENDITURE
= Bespovratna sredstva ukupno + doprinos korisnika
= Ukupni prihvatljivi troškovi
= Ukupna ugovorena vrijednost projekta HRK]]/7.5345</f>
        <v>70133.715575021561</v>
      </c>
      <c r="AA105" s="44" t="s">
        <v>38</v>
      </c>
      <c r="AB105" s="44" t="s">
        <v>35</v>
      </c>
      <c r="AC105" s="43" t="s">
        <v>482</v>
      </c>
      <c r="AD105" s="43" t="s">
        <v>236</v>
      </c>
    </row>
    <row r="106" spans="1:30" ht="51" customHeight="1" x14ac:dyDescent="0.2">
      <c r="A106" s="41" t="s">
        <v>483</v>
      </c>
      <c r="B106" s="42" t="s">
        <v>31</v>
      </c>
      <c r="C106" s="43" t="s">
        <v>230</v>
      </c>
      <c r="D106" s="43" t="s">
        <v>231</v>
      </c>
      <c r="E106" s="44" t="s">
        <v>232</v>
      </c>
      <c r="F106" s="45" t="s">
        <v>484</v>
      </c>
      <c r="G106" s="45" t="s">
        <v>485</v>
      </c>
      <c r="H106" s="47">
        <v>43234</v>
      </c>
      <c r="I106" s="47">
        <v>44149</v>
      </c>
      <c r="J106" s="48" t="str">
        <f>IF(Ugovori_OPULJP[[#This Row],[DATUM ZAVRŠETKA OPERACIJE]]&gt;DATE(2024,3,31),"u provedbi","završen")</f>
        <v>završen</v>
      </c>
      <c r="K106" s="46" t="s">
        <v>186</v>
      </c>
      <c r="L106" s="46" t="s">
        <v>186</v>
      </c>
      <c r="M106" s="49">
        <v>0.85</v>
      </c>
      <c r="N106" s="49">
        <v>0.15</v>
      </c>
      <c r="O106" s="50">
        <f>Ugovori_OPULJP[[#This Row],[Bespovratna sredstva - Ukupno (EU+Nac) HRK
= Ukupna ugovorena vrijednost bespovratnih sredstava]]*Ugovori_OPULJP[[#This Row],[EU STOPA SUFINANCIRANJA %
EU CO-FINANCING RATE %]]</f>
        <v>831333.93200000003</v>
      </c>
      <c r="P106" s="51">
        <f>Ugovori_OPULJP[[#This Row],[Bespovratna sredstva - EU dio - HRK]]/7.5345</f>
        <v>110336.97418541377</v>
      </c>
      <c r="Q106" s="50">
        <f>Ugovori_OPULJP[[#This Row],[Bespovratna sredstva - Ukupno (EU+Nac) HRK
= Ukupna ugovorena vrijednost bespovratnih sredstava]]*Ugovori_OPULJP[[#This Row],[STOPA NACIONALNOG SUFINANCIRANJA %]]</f>
        <v>146705.98800000001</v>
      </c>
      <c r="R106" s="51">
        <f>Ugovori_OPULJP[[#This Row],[Bespovratna sredstva - Nacionalni dio - HRK]]/7.5345</f>
        <v>19471.230738602429</v>
      </c>
      <c r="S106" s="50">
        <v>978039.92</v>
      </c>
      <c r="T106" s="51">
        <f>Ugovori_OPULJP[[#This Row],[Bespovratna sredstva - Ukupno (EU+Nac) HRK
= Ukupna ugovorena vrijednost bespovratnih sredstava]]/7.5345</f>
        <v>129808.20492401619</v>
      </c>
      <c r="U106" s="50">
        <v>0</v>
      </c>
      <c r="V106" s="51">
        <f>Ugovori_OPULJP[[#This Row],[Javni doprinos korisnika - HRK]]/7.5345</f>
        <v>0</v>
      </c>
      <c r="W106" s="50">
        <v>0</v>
      </c>
      <c r="X106" s="51">
        <f>Ugovori_OPULJP[[#This Row],[Privatni doprinos korisnika - HRK]]/7.5345</f>
        <v>0</v>
      </c>
      <c r="Y106" s="52">
        <v>978039.92</v>
      </c>
      <c r="Z106" s="53">
        <f>Ugovori_OPULJP[[#This Row],[UKUPNI PRIHVATLJIVI IZDACI
TOTAL ELIGIBLE EXPENDITURE
= Bespovratna sredstva ukupno + doprinos korisnika
= Ukupni prihvatljivi troškovi
= Ukupna ugovorena vrijednost projekta HRK]]/7.5345</f>
        <v>129808.20492401619</v>
      </c>
      <c r="AA106" s="44" t="s">
        <v>38</v>
      </c>
      <c r="AB106" s="44" t="s">
        <v>35</v>
      </c>
      <c r="AC106" s="43" t="s">
        <v>486</v>
      </c>
      <c r="AD106" s="43" t="s">
        <v>236</v>
      </c>
    </row>
    <row r="107" spans="1:30" ht="63.75" customHeight="1" x14ac:dyDescent="0.2">
      <c r="A107" s="41" t="s">
        <v>487</v>
      </c>
      <c r="B107" s="42" t="s">
        <v>31</v>
      </c>
      <c r="C107" s="43" t="s">
        <v>230</v>
      </c>
      <c r="D107" s="43" t="s">
        <v>231</v>
      </c>
      <c r="E107" s="44" t="s">
        <v>232</v>
      </c>
      <c r="F107" s="45" t="s">
        <v>488</v>
      </c>
      <c r="G107" s="45" t="s">
        <v>489</v>
      </c>
      <c r="H107" s="47">
        <v>43550</v>
      </c>
      <c r="I107" s="47">
        <v>44281</v>
      </c>
      <c r="J107" s="48" t="str">
        <f>IF(Ugovori_OPULJP[[#This Row],[DATUM ZAVRŠETKA OPERACIJE]]&gt;DATE(2024,3,31),"u provedbi","završen")</f>
        <v>završen</v>
      </c>
      <c r="K107" s="46" t="s">
        <v>186</v>
      </c>
      <c r="L107" s="46" t="s">
        <v>186</v>
      </c>
      <c r="M107" s="49">
        <v>0.85</v>
      </c>
      <c r="N107" s="49">
        <v>0.15</v>
      </c>
      <c r="O107" s="50">
        <f>Ugovori_OPULJP[[#This Row],[Bespovratna sredstva - Ukupno (EU+Nac) HRK
= Ukupna ugovorena vrijednost bespovratnih sredstava]]*Ugovori_OPULJP[[#This Row],[EU STOPA SUFINANCIRANJA %
EU CO-FINANCING RATE %]]</f>
        <v>401697.25</v>
      </c>
      <c r="P107" s="51">
        <f>Ugovori_OPULJP[[#This Row],[Bespovratna sredstva - EU dio - HRK]]/7.5345</f>
        <v>53314.387152432144</v>
      </c>
      <c r="Q107" s="50">
        <f>Ugovori_OPULJP[[#This Row],[Bespovratna sredstva - Ukupno (EU+Nac) HRK
= Ukupna ugovorena vrijednost bespovratnih sredstava]]*Ugovori_OPULJP[[#This Row],[STOPA NACIONALNOG SUFINANCIRANJA %]]</f>
        <v>70887.75</v>
      </c>
      <c r="R107" s="51">
        <f>Ugovori_OPULJP[[#This Row],[Bespovratna sredstva - Nacionalni dio - HRK]]/7.5345</f>
        <v>9408.4212621939078</v>
      </c>
      <c r="S107" s="50">
        <v>472585</v>
      </c>
      <c r="T107" s="51">
        <f>Ugovori_OPULJP[[#This Row],[Bespovratna sredstva - Ukupno (EU+Nac) HRK
= Ukupna ugovorena vrijednost bespovratnih sredstava]]/7.5345</f>
        <v>62722.808414626052</v>
      </c>
      <c r="U107" s="50">
        <v>0</v>
      </c>
      <c r="V107" s="51">
        <f>Ugovori_OPULJP[[#This Row],[Javni doprinos korisnika - HRK]]/7.5345</f>
        <v>0</v>
      </c>
      <c r="W107" s="50">
        <v>0</v>
      </c>
      <c r="X107" s="51">
        <f>Ugovori_OPULJP[[#This Row],[Privatni doprinos korisnika - HRK]]/7.5345</f>
        <v>0</v>
      </c>
      <c r="Y107" s="52">
        <v>472585</v>
      </c>
      <c r="Z107" s="53">
        <f>Ugovori_OPULJP[[#This Row],[UKUPNI PRIHVATLJIVI IZDACI
TOTAL ELIGIBLE EXPENDITURE
= Bespovratna sredstva ukupno + doprinos korisnika
= Ukupni prihvatljivi troškovi
= Ukupna ugovorena vrijednost projekta HRK]]/7.5345</f>
        <v>62722.808414626052</v>
      </c>
      <c r="AA107" s="44" t="s">
        <v>38</v>
      </c>
      <c r="AB107" s="44" t="s">
        <v>35</v>
      </c>
      <c r="AC107" s="43" t="s">
        <v>490</v>
      </c>
      <c r="AD107" s="43" t="s">
        <v>236</v>
      </c>
    </row>
    <row r="108" spans="1:30" ht="51" customHeight="1" x14ac:dyDescent="0.2">
      <c r="A108" s="41" t="s">
        <v>491</v>
      </c>
      <c r="B108" s="42" t="s">
        <v>31</v>
      </c>
      <c r="C108" s="43" t="s">
        <v>230</v>
      </c>
      <c r="D108" s="43" t="s">
        <v>231</v>
      </c>
      <c r="E108" s="44" t="s">
        <v>232</v>
      </c>
      <c r="F108" s="45" t="s">
        <v>492</v>
      </c>
      <c r="G108" s="45" t="s">
        <v>493</v>
      </c>
      <c r="H108" s="47">
        <v>43234</v>
      </c>
      <c r="I108" s="47">
        <v>43783</v>
      </c>
      <c r="J108" s="48" t="str">
        <f>IF(Ugovori_OPULJP[[#This Row],[DATUM ZAVRŠETKA OPERACIJE]]&gt;DATE(2024,3,31),"u provedbi","završen")</f>
        <v>završen</v>
      </c>
      <c r="K108" s="46" t="s">
        <v>494</v>
      </c>
      <c r="L108" s="46" t="s">
        <v>271</v>
      </c>
      <c r="M108" s="49">
        <v>0.85</v>
      </c>
      <c r="N108" s="49">
        <v>0.15</v>
      </c>
      <c r="O108" s="50">
        <f>Ugovori_OPULJP[[#This Row],[Bespovratna sredstva - Ukupno (EU+Nac) HRK
= Ukupna ugovorena vrijednost bespovratnih sredstava]]*Ugovori_OPULJP[[#This Row],[EU STOPA SUFINANCIRANJA %
EU CO-FINANCING RATE %]]</f>
        <v>849585.76100000006</v>
      </c>
      <c r="P108" s="51">
        <f>Ugovori_OPULJP[[#This Row],[Bespovratna sredstva - EU dio - HRK]]/7.5345</f>
        <v>112759.40818899729</v>
      </c>
      <c r="Q108" s="50">
        <f>Ugovori_OPULJP[[#This Row],[Bespovratna sredstva - Ukupno (EU+Nac) HRK
= Ukupna ugovorena vrijednost bespovratnih sredstava]]*Ugovori_OPULJP[[#This Row],[STOPA NACIONALNOG SUFINANCIRANJA %]]</f>
        <v>149926.899</v>
      </c>
      <c r="R108" s="51">
        <f>Ugovori_OPULJP[[#This Row],[Bespovratna sredstva - Nacionalni dio - HRK]]/7.5345</f>
        <v>19898.71909217599</v>
      </c>
      <c r="S108" s="50">
        <v>999512.66</v>
      </c>
      <c r="T108" s="51">
        <f>Ugovori_OPULJP[[#This Row],[Bespovratna sredstva - Ukupno (EU+Nac) HRK
= Ukupna ugovorena vrijednost bespovratnih sredstava]]/7.5345</f>
        <v>132658.12728117328</v>
      </c>
      <c r="U108" s="50">
        <v>0</v>
      </c>
      <c r="V108" s="51">
        <f>Ugovori_OPULJP[[#This Row],[Javni doprinos korisnika - HRK]]/7.5345</f>
        <v>0</v>
      </c>
      <c r="W108" s="50">
        <v>0</v>
      </c>
      <c r="X108" s="51">
        <f>Ugovori_OPULJP[[#This Row],[Privatni doprinos korisnika - HRK]]/7.5345</f>
        <v>0</v>
      </c>
      <c r="Y108" s="52">
        <v>999512.66</v>
      </c>
      <c r="Z108" s="53">
        <f>Ugovori_OPULJP[[#This Row],[UKUPNI PRIHVATLJIVI IZDACI
TOTAL ELIGIBLE EXPENDITURE
= Bespovratna sredstva ukupno + doprinos korisnika
= Ukupni prihvatljivi troškovi
= Ukupna ugovorena vrijednost projekta HRK]]/7.5345</f>
        <v>132658.12728117328</v>
      </c>
      <c r="AA108" s="44" t="s">
        <v>38</v>
      </c>
      <c r="AB108" s="44" t="s">
        <v>35</v>
      </c>
      <c r="AC108" s="43" t="s">
        <v>495</v>
      </c>
      <c r="AD108" s="43" t="s">
        <v>236</v>
      </c>
    </row>
    <row r="109" spans="1:30" ht="51" customHeight="1" x14ac:dyDescent="0.2">
      <c r="A109" s="41" t="s">
        <v>496</v>
      </c>
      <c r="B109" s="42" t="s">
        <v>31</v>
      </c>
      <c r="C109" s="43" t="s">
        <v>230</v>
      </c>
      <c r="D109" s="43" t="s">
        <v>231</v>
      </c>
      <c r="E109" s="44" t="s">
        <v>232</v>
      </c>
      <c r="F109" s="45" t="s">
        <v>497</v>
      </c>
      <c r="G109" s="45" t="s">
        <v>498</v>
      </c>
      <c r="H109" s="47">
        <v>43550</v>
      </c>
      <c r="I109" s="47">
        <v>44130</v>
      </c>
      <c r="J109" s="48" t="str">
        <f>IF(Ugovori_OPULJP[[#This Row],[DATUM ZAVRŠETKA OPERACIJE]]&gt;DATE(2024,3,31),"u provedbi","završen")</f>
        <v>završen</v>
      </c>
      <c r="K109" s="46" t="s">
        <v>37</v>
      </c>
      <c r="L109" s="46" t="s">
        <v>37</v>
      </c>
      <c r="M109" s="49">
        <v>0.85</v>
      </c>
      <c r="N109" s="49">
        <v>0.15</v>
      </c>
      <c r="O109" s="50">
        <f>Ugovori_OPULJP[[#This Row],[Bespovratna sredstva - Ukupno (EU+Nac) HRK
= Ukupna ugovorena vrijednost bespovratnih sredstava]]*Ugovori_OPULJP[[#This Row],[EU STOPA SUFINANCIRANJA %
EU CO-FINANCING RATE %]]</f>
        <v>826132.40799999994</v>
      </c>
      <c r="P109" s="51">
        <f>Ugovori_OPULJP[[#This Row],[Bespovratna sredstva - EU dio - HRK]]/7.5345</f>
        <v>109646.61331209767</v>
      </c>
      <c r="Q109" s="50">
        <f>Ugovori_OPULJP[[#This Row],[Bespovratna sredstva - Ukupno (EU+Nac) HRK
= Ukupna ugovorena vrijednost bespovratnih sredstava]]*Ugovori_OPULJP[[#This Row],[STOPA NACIONALNOG SUFINANCIRANJA %]]</f>
        <v>145788.07199999999</v>
      </c>
      <c r="R109" s="51">
        <f>Ugovori_OPULJP[[#This Row],[Bespovratna sredstva - Nacionalni dio - HRK]]/7.5345</f>
        <v>19349.402349193704</v>
      </c>
      <c r="S109" s="50">
        <v>971920.48</v>
      </c>
      <c r="T109" s="51">
        <f>Ugovori_OPULJP[[#This Row],[Bespovratna sredstva - Ukupno (EU+Nac) HRK
= Ukupna ugovorena vrijednost bespovratnih sredstava]]/7.5345</f>
        <v>128996.01566129139</v>
      </c>
      <c r="U109" s="50">
        <v>0</v>
      </c>
      <c r="V109" s="51">
        <f>Ugovori_OPULJP[[#This Row],[Javni doprinos korisnika - HRK]]/7.5345</f>
        <v>0</v>
      </c>
      <c r="W109" s="50">
        <v>0</v>
      </c>
      <c r="X109" s="51">
        <f>Ugovori_OPULJP[[#This Row],[Privatni doprinos korisnika - HRK]]/7.5345</f>
        <v>0</v>
      </c>
      <c r="Y109" s="52">
        <v>971920.48</v>
      </c>
      <c r="Z109" s="53">
        <f>Ugovori_OPULJP[[#This Row],[UKUPNI PRIHVATLJIVI IZDACI
TOTAL ELIGIBLE EXPENDITURE
= Bespovratna sredstva ukupno + doprinos korisnika
= Ukupni prihvatljivi troškovi
= Ukupna ugovorena vrijednost projekta HRK]]/7.5345</f>
        <v>128996.01566129139</v>
      </c>
      <c r="AA109" s="44" t="s">
        <v>38</v>
      </c>
      <c r="AB109" s="44" t="s">
        <v>35</v>
      </c>
      <c r="AC109" s="43" t="s">
        <v>499</v>
      </c>
      <c r="AD109" s="43" t="s">
        <v>236</v>
      </c>
    </row>
    <row r="110" spans="1:30" ht="51" customHeight="1" x14ac:dyDescent="0.2">
      <c r="A110" s="41" t="s">
        <v>500</v>
      </c>
      <c r="B110" s="42" t="s">
        <v>31</v>
      </c>
      <c r="C110" s="43" t="s">
        <v>230</v>
      </c>
      <c r="D110" s="43" t="s">
        <v>231</v>
      </c>
      <c r="E110" s="44" t="s">
        <v>232</v>
      </c>
      <c r="F110" s="45" t="s">
        <v>501</v>
      </c>
      <c r="G110" s="45" t="s">
        <v>502</v>
      </c>
      <c r="H110" s="47">
        <v>43550</v>
      </c>
      <c r="I110" s="47">
        <v>44465</v>
      </c>
      <c r="J110" s="48" t="str">
        <f>IF(Ugovori_OPULJP[[#This Row],[DATUM ZAVRŠETKA OPERACIJE]]&gt;DATE(2024,3,31),"u provedbi","završen")</f>
        <v>završen</v>
      </c>
      <c r="K110" s="46" t="s">
        <v>244</v>
      </c>
      <c r="L110" s="46" t="s">
        <v>37</v>
      </c>
      <c r="M110" s="49">
        <v>0.85</v>
      </c>
      <c r="N110" s="49">
        <v>0.15</v>
      </c>
      <c r="O110" s="50">
        <f>Ugovori_OPULJP[[#This Row],[Bespovratna sredstva - Ukupno (EU+Nac) HRK
= Ukupna ugovorena vrijednost bespovratnih sredstava]]*Ugovori_OPULJP[[#This Row],[EU STOPA SUFINANCIRANJA %
EU CO-FINANCING RATE %]]</f>
        <v>700846.30099999998</v>
      </c>
      <c r="P110" s="51">
        <f>Ugovori_OPULJP[[#This Row],[Bespovratna sredstva - EU dio - HRK]]/7.5345</f>
        <v>93018.289335722337</v>
      </c>
      <c r="Q110" s="50">
        <f>Ugovori_OPULJP[[#This Row],[Bespovratna sredstva - Ukupno (EU+Nac) HRK
= Ukupna ugovorena vrijednost bespovratnih sredstava]]*Ugovori_OPULJP[[#This Row],[STOPA NACIONALNOG SUFINANCIRANJA %]]</f>
        <v>123678.75900000001</v>
      </c>
      <c r="R110" s="51">
        <f>Ugovori_OPULJP[[#This Row],[Bespovratna sredstva - Nacionalni dio - HRK]]/7.5345</f>
        <v>16414.992235715708</v>
      </c>
      <c r="S110" s="50">
        <v>824525.06</v>
      </c>
      <c r="T110" s="51">
        <f>Ugovori_OPULJP[[#This Row],[Bespovratna sredstva - Ukupno (EU+Nac) HRK
= Ukupna ugovorena vrijednost bespovratnih sredstava]]/7.5345</f>
        <v>109433.28157143806</v>
      </c>
      <c r="U110" s="50">
        <v>0</v>
      </c>
      <c r="V110" s="51">
        <f>Ugovori_OPULJP[[#This Row],[Javni doprinos korisnika - HRK]]/7.5345</f>
        <v>0</v>
      </c>
      <c r="W110" s="50">
        <v>0</v>
      </c>
      <c r="X110" s="51">
        <f>Ugovori_OPULJP[[#This Row],[Privatni doprinos korisnika - HRK]]/7.5345</f>
        <v>0</v>
      </c>
      <c r="Y110" s="52">
        <v>824525.06</v>
      </c>
      <c r="Z110" s="53">
        <f>Ugovori_OPULJP[[#This Row],[UKUPNI PRIHVATLJIVI IZDACI
TOTAL ELIGIBLE EXPENDITURE
= Bespovratna sredstva ukupno + doprinos korisnika
= Ukupni prihvatljivi troškovi
= Ukupna ugovorena vrijednost projekta HRK]]/7.5345</f>
        <v>109433.28157143806</v>
      </c>
      <c r="AA110" s="44" t="s">
        <v>38</v>
      </c>
      <c r="AB110" s="44" t="s">
        <v>35</v>
      </c>
      <c r="AC110" s="43" t="s">
        <v>503</v>
      </c>
      <c r="AD110" s="43" t="s">
        <v>236</v>
      </c>
    </row>
    <row r="111" spans="1:30" ht="51" customHeight="1" x14ac:dyDescent="0.2">
      <c r="A111" s="41" t="s">
        <v>504</v>
      </c>
      <c r="B111" s="42" t="s">
        <v>31</v>
      </c>
      <c r="C111" s="43" t="s">
        <v>230</v>
      </c>
      <c r="D111" s="43" t="s">
        <v>231</v>
      </c>
      <c r="E111" s="44" t="s">
        <v>232</v>
      </c>
      <c r="F111" s="45" t="s">
        <v>505</v>
      </c>
      <c r="G111" s="45" t="s">
        <v>506</v>
      </c>
      <c r="H111" s="47">
        <v>43234</v>
      </c>
      <c r="I111" s="47">
        <v>44057</v>
      </c>
      <c r="J111" s="48" t="str">
        <f>IF(Ugovori_OPULJP[[#This Row],[DATUM ZAVRŠETKA OPERACIJE]]&gt;DATE(2024,3,31),"u provedbi","završen")</f>
        <v>završen</v>
      </c>
      <c r="K111" s="46" t="s">
        <v>371</v>
      </c>
      <c r="L111" s="46" t="s">
        <v>371</v>
      </c>
      <c r="M111" s="49">
        <v>0.85</v>
      </c>
      <c r="N111" s="49">
        <v>0.15</v>
      </c>
      <c r="O111" s="50">
        <f>Ugovori_OPULJP[[#This Row],[Bespovratna sredstva - Ukupno (EU+Nac) HRK
= Ukupna ugovorena vrijednost bespovratnih sredstava]]*Ugovori_OPULJP[[#This Row],[EU STOPA SUFINANCIRANJA %
EU CO-FINANCING RATE %]]</f>
        <v>1520518.216</v>
      </c>
      <c r="P111" s="51">
        <f>Ugovori_OPULJP[[#This Row],[Bespovratna sredstva - EU dio - HRK]]/7.5345</f>
        <v>201807.44787311699</v>
      </c>
      <c r="Q111" s="50">
        <f>Ugovori_OPULJP[[#This Row],[Bespovratna sredstva - Ukupno (EU+Nac) HRK
= Ukupna ugovorena vrijednost bespovratnih sredstava]]*Ugovori_OPULJP[[#This Row],[STOPA NACIONALNOG SUFINANCIRANJA %]]</f>
        <v>268326.74400000001</v>
      </c>
      <c r="R111" s="51">
        <f>Ugovori_OPULJP[[#This Row],[Bespovratna sredstva - Nacionalni dio - HRK]]/7.5345</f>
        <v>35613.079036432413</v>
      </c>
      <c r="S111" s="50">
        <v>1788844.96</v>
      </c>
      <c r="T111" s="51">
        <f>Ugovori_OPULJP[[#This Row],[Bespovratna sredstva - Ukupno (EU+Nac) HRK
= Ukupna ugovorena vrijednost bespovratnih sredstava]]/7.5345</f>
        <v>237420.5269095494</v>
      </c>
      <c r="U111" s="50">
        <v>0</v>
      </c>
      <c r="V111" s="51">
        <f>Ugovori_OPULJP[[#This Row],[Javni doprinos korisnika - HRK]]/7.5345</f>
        <v>0</v>
      </c>
      <c r="W111" s="50">
        <v>0</v>
      </c>
      <c r="X111" s="51">
        <f>Ugovori_OPULJP[[#This Row],[Privatni doprinos korisnika - HRK]]/7.5345</f>
        <v>0</v>
      </c>
      <c r="Y111" s="52">
        <v>1788844.96</v>
      </c>
      <c r="Z111" s="53">
        <f>Ugovori_OPULJP[[#This Row],[UKUPNI PRIHVATLJIVI IZDACI
TOTAL ELIGIBLE EXPENDITURE
= Bespovratna sredstva ukupno + doprinos korisnika
= Ukupni prihvatljivi troškovi
= Ukupna ugovorena vrijednost projekta HRK]]/7.5345</f>
        <v>237420.5269095494</v>
      </c>
      <c r="AA111" s="44" t="s">
        <v>38</v>
      </c>
      <c r="AB111" s="44" t="s">
        <v>35</v>
      </c>
      <c r="AC111" s="43" t="s">
        <v>507</v>
      </c>
      <c r="AD111" s="43" t="s">
        <v>236</v>
      </c>
    </row>
    <row r="112" spans="1:30" ht="51" customHeight="1" x14ac:dyDescent="0.2">
      <c r="A112" s="41" t="s">
        <v>508</v>
      </c>
      <c r="B112" s="42" t="s">
        <v>31</v>
      </c>
      <c r="C112" s="43" t="s">
        <v>230</v>
      </c>
      <c r="D112" s="43" t="s">
        <v>231</v>
      </c>
      <c r="E112" s="44" t="s">
        <v>232</v>
      </c>
      <c r="F112" s="45" t="s">
        <v>509</v>
      </c>
      <c r="G112" s="45" t="s">
        <v>510</v>
      </c>
      <c r="H112" s="47">
        <v>43550</v>
      </c>
      <c r="I112" s="47">
        <v>44130</v>
      </c>
      <c r="J112" s="48" t="str">
        <f>IF(Ugovori_OPULJP[[#This Row],[DATUM ZAVRŠETKA OPERACIJE]]&gt;DATE(2024,3,31),"u provedbi","završen")</f>
        <v>završen</v>
      </c>
      <c r="K112" s="46" t="s">
        <v>109</v>
      </c>
      <c r="L112" s="46" t="s">
        <v>104</v>
      </c>
      <c r="M112" s="49">
        <v>0.85</v>
      </c>
      <c r="N112" s="49">
        <v>0.15</v>
      </c>
      <c r="O112" s="50">
        <f>Ugovori_OPULJP[[#This Row],[Bespovratna sredstva - Ukupno (EU+Nac) HRK
= Ukupna ugovorena vrijednost bespovratnih sredstava]]*Ugovori_OPULJP[[#This Row],[EU STOPA SUFINANCIRANJA %
EU CO-FINANCING RATE %]]</f>
        <v>844765.598</v>
      </c>
      <c r="P112" s="51">
        <f>Ugovori_OPULJP[[#This Row],[Bespovratna sredstva - EU dio - HRK]]/7.5345</f>
        <v>112119.66261862101</v>
      </c>
      <c r="Q112" s="50">
        <f>Ugovori_OPULJP[[#This Row],[Bespovratna sredstva - Ukupno (EU+Nac) HRK
= Ukupna ugovorena vrijednost bespovratnih sredstava]]*Ugovori_OPULJP[[#This Row],[STOPA NACIONALNOG SUFINANCIRANJA %]]</f>
        <v>149076.28200000001</v>
      </c>
      <c r="R112" s="51">
        <f>Ugovori_OPULJP[[#This Row],[Bespovratna sredstva - Nacionalni dio - HRK]]/7.5345</f>
        <v>19785.822815050768</v>
      </c>
      <c r="S112" s="50">
        <v>993841.88</v>
      </c>
      <c r="T112" s="51">
        <f>Ugovori_OPULJP[[#This Row],[Bespovratna sredstva - Ukupno (EU+Nac) HRK
= Ukupna ugovorena vrijednost bespovratnih sredstava]]/7.5345</f>
        <v>131905.48543367177</v>
      </c>
      <c r="U112" s="50">
        <v>0</v>
      </c>
      <c r="V112" s="51">
        <f>Ugovori_OPULJP[[#This Row],[Javni doprinos korisnika - HRK]]/7.5345</f>
        <v>0</v>
      </c>
      <c r="W112" s="50">
        <v>0</v>
      </c>
      <c r="X112" s="51">
        <f>Ugovori_OPULJP[[#This Row],[Privatni doprinos korisnika - HRK]]/7.5345</f>
        <v>0</v>
      </c>
      <c r="Y112" s="52">
        <v>993841.88</v>
      </c>
      <c r="Z112" s="53">
        <f>Ugovori_OPULJP[[#This Row],[UKUPNI PRIHVATLJIVI IZDACI
TOTAL ELIGIBLE EXPENDITURE
= Bespovratna sredstva ukupno + doprinos korisnika
= Ukupni prihvatljivi troškovi
= Ukupna ugovorena vrijednost projekta HRK]]/7.5345</f>
        <v>131905.48543367177</v>
      </c>
      <c r="AA112" s="44" t="s">
        <v>38</v>
      </c>
      <c r="AB112" s="44" t="s">
        <v>35</v>
      </c>
      <c r="AC112" s="43" t="s">
        <v>511</v>
      </c>
      <c r="AD112" s="43" t="s">
        <v>236</v>
      </c>
    </row>
    <row r="113" spans="1:30" ht="51" customHeight="1" x14ac:dyDescent="0.2">
      <c r="A113" s="41" t="s">
        <v>512</v>
      </c>
      <c r="B113" s="42" t="s">
        <v>31</v>
      </c>
      <c r="C113" s="43" t="s">
        <v>230</v>
      </c>
      <c r="D113" s="43" t="s">
        <v>231</v>
      </c>
      <c r="E113" s="44" t="s">
        <v>232</v>
      </c>
      <c r="F113" s="45" t="s">
        <v>513</v>
      </c>
      <c r="G113" s="45" t="s">
        <v>291</v>
      </c>
      <c r="H113" s="47">
        <v>43234</v>
      </c>
      <c r="I113" s="47">
        <v>44149</v>
      </c>
      <c r="J113" s="48" t="str">
        <f>IF(Ugovori_OPULJP[[#This Row],[DATUM ZAVRŠETKA OPERACIJE]]&gt;DATE(2024,3,31),"u provedbi","završen")</f>
        <v>završen</v>
      </c>
      <c r="K113" s="46" t="s">
        <v>84</v>
      </c>
      <c r="L113" s="46" t="s">
        <v>84</v>
      </c>
      <c r="M113" s="49">
        <v>0.85</v>
      </c>
      <c r="N113" s="49">
        <v>0.15</v>
      </c>
      <c r="O113" s="50">
        <f>Ugovori_OPULJP[[#This Row],[Bespovratna sredstva - Ukupno (EU+Nac) HRK
= Ukupna ugovorena vrijednost bespovratnih sredstava]]*Ugovori_OPULJP[[#This Row],[EU STOPA SUFINANCIRANJA %
EU CO-FINANCING RATE %]]</f>
        <v>1684290.8015000001</v>
      </c>
      <c r="P113" s="51">
        <f>Ugovori_OPULJP[[#This Row],[Bespovratna sredstva - EU dio - HRK]]/7.5345</f>
        <v>223543.80536200147</v>
      </c>
      <c r="Q113" s="50">
        <f>Ugovori_OPULJP[[#This Row],[Bespovratna sredstva - Ukupno (EU+Nac) HRK
= Ukupna ugovorena vrijednost bespovratnih sredstava]]*Ugovori_OPULJP[[#This Row],[STOPA NACIONALNOG SUFINANCIRANJA %]]</f>
        <v>297227.78850000002</v>
      </c>
      <c r="R113" s="51">
        <f>Ugovori_OPULJP[[#This Row],[Bespovratna sredstva - Nacionalni dio - HRK]]/7.5345</f>
        <v>39448.906828588493</v>
      </c>
      <c r="S113" s="50">
        <v>1981518.59</v>
      </c>
      <c r="T113" s="51">
        <f>Ugovori_OPULJP[[#This Row],[Bespovratna sredstva - Ukupno (EU+Nac) HRK
= Ukupna ugovorena vrijednost bespovratnih sredstava]]/7.5345</f>
        <v>262992.71219058993</v>
      </c>
      <c r="U113" s="50">
        <v>0</v>
      </c>
      <c r="V113" s="51">
        <f>Ugovori_OPULJP[[#This Row],[Javni doprinos korisnika - HRK]]/7.5345</f>
        <v>0</v>
      </c>
      <c r="W113" s="50">
        <v>0</v>
      </c>
      <c r="X113" s="51">
        <f>Ugovori_OPULJP[[#This Row],[Privatni doprinos korisnika - HRK]]/7.5345</f>
        <v>0</v>
      </c>
      <c r="Y113" s="52">
        <v>1981518.59</v>
      </c>
      <c r="Z113" s="53">
        <f>Ugovori_OPULJP[[#This Row],[UKUPNI PRIHVATLJIVI IZDACI
TOTAL ELIGIBLE EXPENDITURE
= Bespovratna sredstva ukupno + doprinos korisnika
= Ukupni prihvatljivi troškovi
= Ukupna ugovorena vrijednost projekta HRK]]/7.5345</f>
        <v>262992.71219058993</v>
      </c>
      <c r="AA113" s="44" t="s">
        <v>38</v>
      </c>
      <c r="AB113" s="44" t="s">
        <v>35</v>
      </c>
      <c r="AC113" s="43" t="s">
        <v>514</v>
      </c>
      <c r="AD113" s="43" t="s">
        <v>236</v>
      </c>
    </row>
    <row r="114" spans="1:30" ht="51" customHeight="1" x14ac:dyDescent="0.2">
      <c r="A114" s="41" t="s">
        <v>515</v>
      </c>
      <c r="B114" s="42" t="s">
        <v>31</v>
      </c>
      <c r="C114" s="43" t="s">
        <v>230</v>
      </c>
      <c r="D114" s="43" t="s">
        <v>231</v>
      </c>
      <c r="E114" s="44" t="s">
        <v>232</v>
      </c>
      <c r="F114" s="45" t="s">
        <v>516</v>
      </c>
      <c r="G114" s="45" t="s">
        <v>517</v>
      </c>
      <c r="H114" s="47">
        <v>43234</v>
      </c>
      <c r="I114" s="47">
        <v>44026</v>
      </c>
      <c r="J114" s="48" t="str">
        <f>IF(Ugovori_OPULJP[[#This Row],[DATUM ZAVRŠETKA OPERACIJE]]&gt;DATE(2024,3,31),"u provedbi","završen")</f>
        <v>završen</v>
      </c>
      <c r="K114" s="46" t="s">
        <v>425</v>
      </c>
      <c r="L114" s="46" t="s">
        <v>425</v>
      </c>
      <c r="M114" s="49">
        <v>0.85</v>
      </c>
      <c r="N114" s="49">
        <v>0.15</v>
      </c>
      <c r="O114" s="50">
        <f>Ugovori_OPULJP[[#This Row],[Bespovratna sredstva - Ukupno (EU+Nac) HRK
= Ukupna ugovorena vrijednost bespovratnih sredstava]]*Ugovori_OPULJP[[#This Row],[EU STOPA SUFINANCIRANJA %
EU CO-FINANCING RATE %]]</f>
        <v>1636958.6279999998</v>
      </c>
      <c r="P114" s="51">
        <f>Ugovori_OPULJP[[#This Row],[Bespovratna sredstva - EU dio - HRK]]/7.5345</f>
        <v>217261.74636671308</v>
      </c>
      <c r="Q114" s="50">
        <f>Ugovori_OPULJP[[#This Row],[Bespovratna sredstva - Ukupno (EU+Nac) HRK
= Ukupna ugovorena vrijednost bespovratnih sredstava]]*Ugovori_OPULJP[[#This Row],[STOPA NACIONALNOG SUFINANCIRANJA %]]</f>
        <v>288875.05199999997</v>
      </c>
      <c r="R114" s="51">
        <f>Ugovori_OPULJP[[#This Row],[Bespovratna sredstva - Nacionalni dio - HRK]]/7.5345</f>
        <v>38340.308182361136</v>
      </c>
      <c r="S114" s="50">
        <v>1925833.68</v>
      </c>
      <c r="T114" s="51">
        <f>Ugovori_OPULJP[[#This Row],[Bespovratna sredstva - Ukupno (EU+Nac) HRK
= Ukupna ugovorena vrijednost bespovratnih sredstava]]/7.5345</f>
        <v>255602.05454907424</v>
      </c>
      <c r="U114" s="50">
        <v>0</v>
      </c>
      <c r="V114" s="51">
        <f>Ugovori_OPULJP[[#This Row],[Javni doprinos korisnika - HRK]]/7.5345</f>
        <v>0</v>
      </c>
      <c r="W114" s="50">
        <v>0</v>
      </c>
      <c r="X114" s="51">
        <f>Ugovori_OPULJP[[#This Row],[Privatni doprinos korisnika - HRK]]/7.5345</f>
        <v>0</v>
      </c>
      <c r="Y114" s="52">
        <v>1925833.68</v>
      </c>
      <c r="Z114" s="53">
        <f>Ugovori_OPULJP[[#This Row],[UKUPNI PRIHVATLJIVI IZDACI
TOTAL ELIGIBLE EXPENDITURE
= Bespovratna sredstva ukupno + doprinos korisnika
= Ukupni prihvatljivi troškovi
= Ukupna ugovorena vrijednost projekta HRK]]/7.5345</f>
        <v>255602.05454907424</v>
      </c>
      <c r="AA114" s="44" t="s">
        <v>38</v>
      </c>
      <c r="AB114" s="44" t="s">
        <v>35</v>
      </c>
      <c r="AC114" s="43" t="s">
        <v>518</v>
      </c>
      <c r="AD114" s="43" t="s">
        <v>236</v>
      </c>
    </row>
    <row r="115" spans="1:30" ht="51" customHeight="1" x14ac:dyDescent="0.2">
      <c r="A115" s="41" t="s">
        <v>519</v>
      </c>
      <c r="B115" s="42" t="s">
        <v>31</v>
      </c>
      <c r="C115" s="43" t="s">
        <v>230</v>
      </c>
      <c r="D115" s="43" t="s">
        <v>231</v>
      </c>
      <c r="E115" s="44" t="s">
        <v>232</v>
      </c>
      <c r="F115" s="45" t="s">
        <v>520</v>
      </c>
      <c r="G115" s="45" t="s">
        <v>521</v>
      </c>
      <c r="H115" s="47">
        <v>43242</v>
      </c>
      <c r="I115" s="47">
        <v>43973</v>
      </c>
      <c r="J115" s="48" t="str">
        <f>IF(Ugovori_OPULJP[[#This Row],[DATUM ZAVRŠETKA OPERACIJE]]&gt;DATE(2024,3,31),"u provedbi","završen")</f>
        <v>završen</v>
      </c>
      <c r="K115" s="46" t="s">
        <v>94</v>
      </c>
      <c r="L115" s="46" t="s">
        <v>94</v>
      </c>
      <c r="M115" s="49">
        <v>0.85</v>
      </c>
      <c r="N115" s="49">
        <v>0.15</v>
      </c>
      <c r="O115" s="50">
        <f>Ugovori_OPULJP[[#This Row],[Bespovratna sredstva - Ukupno (EU+Nac) HRK
= Ukupna ugovorena vrijednost bespovratnih sredstava]]*Ugovori_OPULJP[[#This Row],[EU STOPA SUFINANCIRANJA %
EU CO-FINANCING RATE %]]</f>
        <v>1439580.281</v>
      </c>
      <c r="P115" s="51">
        <f>Ugovori_OPULJP[[#This Row],[Bespovratna sredstva - EU dio - HRK]]/7.5345</f>
        <v>191065.13783263651</v>
      </c>
      <c r="Q115" s="50">
        <f>Ugovori_OPULJP[[#This Row],[Bespovratna sredstva - Ukupno (EU+Nac) HRK
= Ukupna ugovorena vrijednost bespovratnih sredstava]]*Ugovori_OPULJP[[#This Row],[STOPA NACIONALNOG SUFINANCIRANJA %]]</f>
        <v>254043.579</v>
      </c>
      <c r="R115" s="51">
        <f>Ugovori_OPULJP[[#This Row],[Bespovratna sredstva - Nacionalni dio - HRK]]/7.5345</f>
        <v>33717.377264582916</v>
      </c>
      <c r="S115" s="50">
        <v>1693623.86</v>
      </c>
      <c r="T115" s="51">
        <f>Ugovori_OPULJP[[#This Row],[Bespovratna sredstva - Ukupno (EU+Nac) HRK
= Ukupna ugovorena vrijednost bespovratnih sredstava]]/7.5345</f>
        <v>224782.51509721947</v>
      </c>
      <c r="U115" s="50">
        <v>0</v>
      </c>
      <c r="V115" s="51">
        <f>Ugovori_OPULJP[[#This Row],[Javni doprinos korisnika - HRK]]/7.5345</f>
        <v>0</v>
      </c>
      <c r="W115" s="50">
        <v>0</v>
      </c>
      <c r="X115" s="51">
        <f>Ugovori_OPULJP[[#This Row],[Privatni doprinos korisnika - HRK]]/7.5345</f>
        <v>0</v>
      </c>
      <c r="Y115" s="52">
        <v>1693623.86</v>
      </c>
      <c r="Z115" s="53">
        <f>Ugovori_OPULJP[[#This Row],[UKUPNI PRIHVATLJIVI IZDACI
TOTAL ELIGIBLE EXPENDITURE
= Bespovratna sredstva ukupno + doprinos korisnika
= Ukupni prihvatljivi troškovi
= Ukupna ugovorena vrijednost projekta HRK]]/7.5345</f>
        <v>224782.51509721947</v>
      </c>
      <c r="AA115" s="44" t="s">
        <v>38</v>
      </c>
      <c r="AB115" s="44" t="s">
        <v>35</v>
      </c>
      <c r="AC115" s="43" t="s">
        <v>522</v>
      </c>
      <c r="AD115" s="43" t="s">
        <v>236</v>
      </c>
    </row>
    <row r="116" spans="1:30" ht="51" customHeight="1" x14ac:dyDescent="0.2">
      <c r="A116" s="41" t="s">
        <v>523</v>
      </c>
      <c r="B116" s="42" t="s">
        <v>31</v>
      </c>
      <c r="C116" s="43" t="s">
        <v>230</v>
      </c>
      <c r="D116" s="43" t="s">
        <v>231</v>
      </c>
      <c r="E116" s="44" t="s">
        <v>232</v>
      </c>
      <c r="F116" s="45" t="s">
        <v>524</v>
      </c>
      <c r="G116" s="45" t="s">
        <v>525</v>
      </c>
      <c r="H116" s="47">
        <v>43234</v>
      </c>
      <c r="I116" s="47">
        <v>43844</v>
      </c>
      <c r="J116" s="48" t="str">
        <f>IF(Ugovori_OPULJP[[#This Row],[DATUM ZAVRŠETKA OPERACIJE]]&gt;DATE(2024,3,31),"u provedbi","završen")</f>
        <v>završen</v>
      </c>
      <c r="K116" s="46" t="s">
        <v>200</v>
      </c>
      <c r="L116" s="46" t="s">
        <v>200</v>
      </c>
      <c r="M116" s="49">
        <v>0.85</v>
      </c>
      <c r="N116" s="49">
        <v>0.15</v>
      </c>
      <c r="O116" s="50">
        <f>Ugovori_OPULJP[[#This Row],[Bespovratna sredstva - Ukupno (EU+Nac) HRK
= Ukupna ugovorena vrijednost bespovratnih sredstava]]*Ugovori_OPULJP[[#This Row],[EU STOPA SUFINANCIRANJA %
EU CO-FINANCING RATE %]]</f>
        <v>845197.80599999998</v>
      </c>
      <c r="P116" s="51">
        <f>Ugovori_OPULJP[[#This Row],[Bespovratna sredstva - EU dio - HRK]]/7.5345</f>
        <v>112177.02647820026</v>
      </c>
      <c r="Q116" s="50">
        <f>Ugovori_OPULJP[[#This Row],[Bespovratna sredstva - Ukupno (EU+Nac) HRK
= Ukupna ugovorena vrijednost bespovratnih sredstava]]*Ugovori_OPULJP[[#This Row],[STOPA NACIONALNOG SUFINANCIRANJA %]]</f>
        <v>149152.554</v>
      </c>
      <c r="R116" s="51">
        <f>Ugovori_OPULJP[[#This Row],[Bespovratna sredstva - Nacionalni dio - HRK]]/7.5345</f>
        <v>19795.945849094165</v>
      </c>
      <c r="S116" s="50">
        <v>994350.36</v>
      </c>
      <c r="T116" s="51">
        <f>Ugovori_OPULJP[[#This Row],[Bespovratna sredstva - Ukupno (EU+Nac) HRK
= Ukupna ugovorena vrijednost bespovratnih sredstava]]/7.5345</f>
        <v>131972.97232729444</v>
      </c>
      <c r="U116" s="50">
        <v>0</v>
      </c>
      <c r="V116" s="51">
        <f>Ugovori_OPULJP[[#This Row],[Javni doprinos korisnika - HRK]]/7.5345</f>
        <v>0</v>
      </c>
      <c r="W116" s="50">
        <v>0</v>
      </c>
      <c r="X116" s="51">
        <f>Ugovori_OPULJP[[#This Row],[Privatni doprinos korisnika - HRK]]/7.5345</f>
        <v>0</v>
      </c>
      <c r="Y116" s="52">
        <v>994350.36</v>
      </c>
      <c r="Z116" s="53">
        <f>Ugovori_OPULJP[[#This Row],[UKUPNI PRIHVATLJIVI IZDACI
TOTAL ELIGIBLE EXPENDITURE
= Bespovratna sredstva ukupno + doprinos korisnika
= Ukupni prihvatljivi troškovi
= Ukupna ugovorena vrijednost projekta HRK]]/7.5345</f>
        <v>131972.97232729444</v>
      </c>
      <c r="AA116" s="44" t="s">
        <v>38</v>
      </c>
      <c r="AB116" s="44" t="s">
        <v>35</v>
      </c>
      <c r="AC116" s="43" t="s">
        <v>526</v>
      </c>
      <c r="AD116" s="43" t="s">
        <v>236</v>
      </c>
    </row>
    <row r="117" spans="1:30" ht="51" customHeight="1" x14ac:dyDescent="0.2">
      <c r="A117" s="41" t="s">
        <v>527</v>
      </c>
      <c r="B117" s="42" t="s">
        <v>31</v>
      </c>
      <c r="C117" s="43" t="s">
        <v>230</v>
      </c>
      <c r="D117" s="43" t="s">
        <v>231</v>
      </c>
      <c r="E117" s="44" t="s">
        <v>232</v>
      </c>
      <c r="F117" s="45" t="s">
        <v>528</v>
      </c>
      <c r="G117" s="45" t="s">
        <v>529</v>
      </c>
      <c r="H117" s="47">
        <v>43567</v>
      </c>
      <c r="I117" s="47">
        <v>44024</v>
      </c>
      <c r="J117" s="48" t="str">
        <f>IF(Ugovori_OPULJP[[#This Row],[DATUM ZAVRŠETKA OPERACIJE]]&gt;DATE(2024,3,31),"u provedbi","završen")</f>
        <v>završen</v>
      </c>
      <c r="K117" s="46" t="s">
        <v>249</v>
      </c>
      <c r="L117" s="46" t="s">
        <v>37</v>
      </c>
      <c r="M117" s="49">
        <v>0.85</v>
      </c>
      <c r="N117" s="49">
        <v>0.15</v>
      </c>
      <c r="O117" s="50">
        <f>Ugovori_OPULJP[[#This Row],[Bespovratna sredstva - Ukupno (EU+Nac) HRK
= Ukupna ugovorena vrijednost bespovratnih sredstava]]*Ugovori_OPULJP[[#This Row],[EU STOPA SUFINANCIRANJA %
EU CO-FINANCING RATE %]]</f>
        <v>573373.79</v>
      </c>
      <c r="P117" s="51">
        <f>Ugovori_OPULJP[[#This Row],[Bespovratna sredstva - EU dio - HRK]]/7.5345</f>
        <v>76099.779680138032</v>
      </c>
      <c r="Q117" s="50">
        <f>Ugovori_OPULJP[[#This Row],[Bespovratna sredstva - Ukupno (EU+Nac) HRK
= Ukupna ugovorena vrijednost bespovratnih sredstava]]*Ugovori_OPULJP[[#This Row],[STOPA NACIONALNOG SUFINANCIRANJA %]]</f>
        <v>101183.61</v>
      </c>
      <c r="R117" s="51">
        <f>Ugovori_OPULJP[[#This Row],[Bespovratna sredstva - Nacionalni dio - HRK]]/7.5345</f>
        <v>13429.372884730241</v>
      </c>
      <c r="S117" s="50">
        <v>674557.4</v>
      </c>
      <c r="T117" s="51">
        <f>Ugovori_OPULJP[[#This Row],[Bespovratna sredstva - Ukupno (EU+Nac) HRK
= Ukupna ugovorena vrijednost bespovratnih sredstava]]/7.5345</f>
        <v>89529.152564868273</v>
      </c>
      <c r="U117" s="50">
        <v>0</v>
      </c>
      <c r="V117" s="51">
        <f>Ugovori_OPULJP[[#This Row],[Javni doprinos korisnika - HRK]]/7.5345</f>
        <v>0</v>
      </c>
      <c r="W117" s="50">
        <v>0</v>
      </c>
      <c r="X117" s="51">
        <f>Ugovori_OPULJP[[#This Row],[Privatni doprinos korisnika - HRK]]/7.5345</f>
        <v>0</v>
      </c>
      <c r="Y117" s="52">
        <v>674557.4</v>
      </c>
      <c r="Z117" s="53">
        <f>Ugovori_OPULJP[[#This Row],[UKUPNI PRIHVATLJIVI IZDACI
TOTAL ELIGIBLE EXPENDITURE
= Bespovratna sredstva ukupno + doprinos korisnika
= Ukupni prihvatljivi troškovi
= Ukupna ugovorena vrijednost projekta HRK]]/7.5345</f>
        <v>89529.152564868273</v>
      </c>
      <c r="AA117" s="44" t="s">
        <v>38</v>
      </c>
      <c r="AB117" s="44" t="s">
        <v>35</v>
      </c>
      <c r="AC117" s="43" t="s">
        <v>530</v>
      </c>
      <c r="AD117" s="43" t="s">
        <v>236</v>
      </c>
    </row>
    <row r="118" spans="1:30" ht="51" customHeight="1" x14ac:dyDescent="0.2">
      <c r="A118" s="41" t="s">
        <v>531</v>
      </c>
      <c r="B118" s="42" t="s">
        <v>31</v>
      </c>
      <c r="C118" s="43" t="s">
        <v>230</v>
      </c>
      <c r="D118" s="43" t="s">
        <v>231</v>
      </c>
      <c r="E118" s="44" t="s">
        <v>232</v>
      </c>
      <c r="F118" s="45" t="s">
        <v>532</v>
      </c>
      <c r="G118" s="45" t="s">
        <v>533</v>
      </c>
      <c r="H118" s="47">
        <v>43550</v>
      </c>
      <c r="I118" s="47">
        <v>43916</v>
      </c>
      <c r="J118" s="48" t="str">
        <f>IF(Ugovori_OPULJP[[#This Row],[DATUM ZAVRŠETKA OPERACIJE]]&gt;DATE(2024,3,31),"u provedbi","završen")</f>
        <v>završen</v>
      </c>
      <c r="K118" s="46" t="s">
        <v>534</v>
      </c>
      <c r="L118" s="46" t="s">
        <v>173</v>
      </c>
      <c r="M118" s="49">
        <v>0.85</v>
      </c>
      <c r="N118" s="49">
        <v>0.15</v>
      </c>
      <c r="O118" s="50">
        <f>Ugovori_OPULJP[[#This Row],[Bespovratna sredstva - Ukupno (EU+Nac) HRK
= Ukupna ugovorena vrijednost bespovratnih sredstava]]*Ugovori_OPULJP[[#This Row],[EU STOPA SUFINANCIRANJA %
EU CO-FINANCING RATE %]]</f>
        <v>840368.62449999992</v>
      </c>
      <c r="P118" s="51">
        <f>Ugovori_OPULJP[[#This Row],[Bespovratna sredstva - EU dio - HRK]]/7.5345</f>
        <v>111536.0839471763</v>
      </c>
      <c r="Q118" s="50">
        <f>Ugovori_OPULJP[[#This Row],[Bespovratna sredstva - Ukupno (EU+Nac) HRK
= Ukupna ugovorena vrijednost bespovratnih sredstava]]*Ugovori_OPULJP[[#This Row],[STOPA NACIONALNOG SUFINANCIRANJA %]]</f>
        <v>148300.3455</v>
      </c>
      <c r="R118" s="51">
        <f>Ugovori_OPULJP[[#This Row],[Bespovratna sredstva - Nacionalni dio - HRK]]/7.5345</f>
        <v>19682.838343619351</v>
      </c>
      <c r="S118" s="50">
        <v>988668.97</v>
      </c>
      <c r="T118" s="51">
        <f>Ugovori_OPULJP[[#This Row],[Bespovratna sredstva - Ukupno (EU+Nac) HRK
= Ukupna ugovorena vrijednost bespovratnih sredstava]]/7.5345</f>
        <v>131218.92229079566</v>
      </c>
      <c r="U118" s="50">
        <v>0</v>
      </c>
      <c r="V118" s="51">
        <f>Ugovori_OPULJP[[#This Row],[Javni doprinos korisnika - HRK]]/7.5345</f>
        <v>0</v>
      </c>
      <c r="W118" s="50">
        <v>0</v>
      </c>
      <c r="X118" s="51">
        <f>Ugovori_OPULJP[[#This Row],[Privatni doprinos korisnika - HRK]]/7.5345</f>
        <v>0</v>
      </c>
      <c r="Y118" s="52">
        <v>988668.97</v>
      </c>
      <c r="Z118" s="53">
        <f>Ugovori_OPULJP[[#This Row],[UKUPNI PRIHVATLJIVI IZDACI
TOTAL ELIGIBLE EXPENDITURE
= Bespovratna sredstva ukupno + doprinos korisnika
= Ukupni prihvatljivi troškovi
= Ukupna ugovorena vrijednost projekta HRK]]/7.5345</f>
        <v>131218.92229079566</v>
      </c>
      <c r="AA118" s="44" t="s">
        <v>38</v>
      </c>
      <c r="AB118" s="44" t="s">
        <v>35</v>
      </c>
      <c r="AC118" s="43" t="s">
        <v>535</v>
      </c>
      <c r="AD118" s="43" t="s">
        <v>236</v>
      </c>
    </row>
    <row r="119" spans="1:30" ht="51" customHeight="1" x14ac:dyDescent="0.2">
      <c r="A119" s="41" t="s">
        <v>536</v>
      </c>
      <c r="B119" s="42" t="s">
        <v>31</v>
      </c>
      <c r="C119" s="43" t="s">
        <v>230</v>
      </c>
      <c r="D119" s="43" t="s">
        <v>231</v>
      </c>
      <c r="E119" s="44" t="s">
        <v>232</v>
      </c>
      <c r="F119" s="45" t="s">
        <v>537</v>
      </c>
      <c r="G119" s="45" t="s">
        <v>538</v>
      </c>
      <c r="H119" s="47">
        <v>43234</v>
      </c>
      <c r="I119" s="47">
        <v>44057</v>
      </c>
      <c r="J119" s="48" t="str">
        <f>IF(Ugovori_OPULJP[[#This Row],[DATUM ZAVRŠETKA OPERACIJE]]&gt;DATE(2024,3,31),"u provedbi","završen")</f>
        <v>završen</v>
      </c>
      <c r="K119" s="46" t="s">
        <v>249</v>
      </c>
      <c r="L119" s="46" t="s">
        <v>249</v>
      </c>
      <c r="M119" s="49">
        <v>0.85</v>
      </c>
      <c r="N119" s="49">
        <v>0.15</v>
      </c>
      <c r="O119" s="50">
        <f>Ugovori_OPULJP[[#This Row],[Bespovratna sredstva - Ukupno (EU+Nac) HRK
= Ukupna ugovorena vrijednost bespovratnih sredstava]]*Ugovori_OPULJP[[#This Row],[EU STOPA SUFINANCIRANJA %
EU CO-FINANCING RATE %]]</f>
        <v>1689865.875</v>
      </c>
      <c r="P119" s="51">
        <f>Ugovori_OPULJP[[#This Row],[Bespovratna sredstva - EU dio - HRK]]/7.5345</f>
        <v>224283.7447740394</v>
      </c>
      <c r="Q119" s="50">
        <f>Ugovori_OPULJP[[#This Row],[Bespovratna sredstva - Ukupno (EU+Nac) HRK
= Ukupna ugovorena vrijednost bespovratnih sredstava]]*Ugovori_OPULJP[[#This Row],[STOPA NACIONALNOG SUFINANCIRANJA %]]</f>
        <v>298211.625</v>
      </c>
      <c r="R119" s="51">
        <f>Ugovori_OPULJP[[#This Row],[Bespovratna sredstva - Nacionalni dio - HRK]]/7.5345</f>
        <v>39579.48437188931</v>
      </c>
      <c r="S119" s="50">
        <v>1988077.5</v>
      </c>
      <c r="T119" s="51">
        <f>Ugovori_OPULJP[[#This Row],[Bespovratna sredstva - Ukupno (EU+Nac) HRK
= Ukupna ugovorena vrijednost bespovratnih sredstava]]/7.5345</f>
        <v>263863.22914592869</v>
      </c>
      <c r="U119" s="50">
        <v>0</v>
      </c>
      <c r="V119" s="51">
        <f>Ugovori_OPULJP[[#This Row],[Javni doprinos korisnika - HRK]]/7.5345</f>
        <v>0</v>
      </c>
      <c r="W119" s="50">
        <v>0</v>
      </c>
      <c r="X119" s="51">
        <f>Ugovori_OPULJP[[#This Row],[Privatni doprinos korisnika - HRK]]/7.5345</f>
        <v>0</v>
      </c>
      <c r="Y119" s="52">
        <v>1988077.5</v>
      </c>
      <c r="Z119" s="53">
        <f>Ugovori_OPULJP[[#This Row],[UKUPNI PRIHVATLJIVI IZDACI
TOTAL ELIGIBLE EXPENDITURE
= Bespovratna sredstva ukupno + doprinos korisnika
= Ukupni prihvatljivi troškovi
= Ukupna ugovorena vrijednost projekta HRK]]/7.5345</f>
        <v>263863.22914592869</v>
      </c>
      <c r="AA119" s="44" t="s">
        <v>38</v>
      </c>
      <c r="AB119" s="44" t="s">
        <v>35</v>
      </c>
      <c r="AC119" s="43" t="s">
        <v>539</v>
      </c>
      <c r="AD119" s="43" t="s">
        <v>236</v>
      </c>
    </row>
    <row r="120" spans="1:30" ht="51" customHeight="1" x14ac:dyDescent="0.2">
      <c r="A120" s="41" t="s">
        <v>540</v>
      </c>
      <c r="B120" s="42" t="s">
        <v>31</v>
      </c>
      <c r="C120" s="43" t="s">
        <v>230</v>
      </c>
      <c r="D120" s="43" t="s">
        <v>231</v>
      </c>
      <c r="E120" s="44" t="s">
        <v>232</v>
      </c>
      <c r="F120" s="45" t="s">
        <v>541</v>
      </c>
      <c r="G120" s="45" t="s">
        <v>542</v>
      </c>
      <c r="H120" s="47">
        <v>43550</v>
      </c>
      <c r="I120" s="47">
        <v>44100</v>
      </c>
      <c r="J120" s="48" t="str">
        <f>IF(Ugovori_OPULJP[[#This Row],[DATUM ZAVRŠETKA OPERACIJE]]&gt;DATE(2024,3,31),"u provedbi","završen")</f>
        <v>završen</v>
      </c>
      <c r="K120" s="46" t="s">
        <v>543</v>
      </c>
      <c r="L120" s="46" t="s">
        <v>211</v>
      </c>
      <c r="M120" s="49">
        <v>0.85</v>
      </c>
      <c r="N120" s="49">
        <v>0.15</v>
      </c>
      <c r="O120" s="50">
        <f>Ugovori_OPULJP[[#This Row],[Bespovratna sredstva - Ukupno (EU+Nac) HRK
= Ukupna ugovorena vrijednost bespovratnih sredstava]]*Ugovori_OPULJP[[#This Row],[EU STOPA SUFINANCIRANJA %
EU CO-FINANCING RATE %]]</f>
        <v>793939.69499999995</v>
      </c>
      <c r="P120" s="51">
        <f>Ugovori_OPULJP[[#This Row],[Bespovratna sredstva - EU dio - HRK]]/7.5345</f>
        <v>105373.90603225163</v>
      </c>
      <c r="Q120" s="50">
        <f>Ugovori_OPULJP[[#This Row],[Bespovratna sredstva - Ukupno (EU+Nac) HRK
= Ukupna ugovorena vrijednost bespovratnih sredstava]]*Ugovori_OPULJP[[#This Row],[STOPA NACIONALNOG SUFINANCIRANJA %]]</f>
        <v>140107.00499999998</v>
      </c>
      <c r="R120" s="51">
        <f>Ugovori_OPULJP[[#This Row],[Bespovratna sredstva - Nacionalni dio - HRK]]/7.5345</f>
        <v>18595.39518216205</v>
      </c>
      <c r="S120" s="50">
        <v>934046.7</v>
      </c>
      <c r="T120" s="51">
        <f>Ugovori_OPULJP[[#This Row],[Bespovratna sredstva - Ukupno (EU+Nac) HRK
= Ukupna ugovorena vrijednost bespovratnih sredstava]]/7.5345</f>
        <v>123969.30121441369</v>
      </c>
      <c r="U120" s="50">
        <v>0</v>
      </c>
      <c r="V120" s="51">
        <f>Ugovori_OPULJP[[#This Row],[Javni doprinos korisnika - HRK]]/7.5345</f>
        <v>0</v>
      </c>
      <c r="W120" s="50">
        <v>0</v>
      </c>
      <c r="X120" s="51">
        <f>Ugovori_OPULJP[[#This Row],[Privatni doprinos korisnika - HRK]]/7.5345</f>
        <v>0</v>
      </c>
      <c r="Y120" s="52">
        <v>934046.7</v>
      </c>
      <c r="Z120" s="53">
        <f>Ugovori_OPULJP[[#This Row],[UKUPNI PRIHVATLJIVI IZDACI
TOTAL ELIGIBLE EXPENDITURE
= Bespovratna sredstva ukupno + doprinos korisnika
= Ukupni prihvatljivi troškovi
= Ukupna ugovorena vrijednost projekta HRK]]/7.5345</f>
        <v>123969.30121441369</v>
      </c>
      <c r="AA120" s="44" t="s">
        <v>38</v>
      </c>
      <c r="AB120" s="44" t="s">
        <v>35</v>
      </c>
      <c r="AC120" s="43" t="s">
        <v>544</v>
      </c>
      <c r="AD120" s="43" t="s">
        <v>236</v>
      </c>
    </row>
    <row r="121" spans="1:30" ht="51" customHeight="1" x14ac:dyDescent="0.2">
      <c r="A121" s="41" t="s">
        <v>545</v>
      </c>
      <c r="B121" s="42" t="s">
        <v>31</v>
      </c>
      <c r="C121" s="43" t="s">
        <v>230</v>
      </c>
      <c r="D121" s="43" t="s">
        <v>231</v>
      </c>
      <c r="E121" s="44" t="s">
        <v>232</v>
      </c>
      <c r="F121" s="45" t="s">
        <v>546</v>
      </c>
      <c r="G121" s="45" t="s">
        <v>547</v>
      </c>
      <c r="H121" s="47">
        <v>43234</v>
      </c>
      <c r="I121" s="47">
        <v>43783</v>
      </c>
      <c r="J121" s="48" t="str">
        <f>IF(Ugovori_OPULJP[[#This Row],[DATUM ZAVRŠETKA OPERACIJE]]&gt;DATE(2024,3,31),"u provedbi","završen")</f>
        <v>završen</v>
      </c>
      <c r="K121" s="46" t="s">
        <v>543</v>
      </c>
      <c r="L121" s="46" t="s">
        <v>271</v>
      </c>
      <c r="M121" s="49">
        <v>0.85</v>
      </c>
      <c r="N121" s="49">
        <v>0.15</v>
      </c>
      <c r="O121" s="50">
        <f>Ugovori_OPULJP[[#This Row],[Bespovratna sredstva - Ukupno (EU+Nac) HRK
= Ukupna ugovorena vrijednost bespovratnih sredstava]]*Ugovori_OPULJP[[#This Row],[EU STOPA SUFINANCIRANJA %
EU CO-FINANCING RATE %]]</f>
        <v>788765.56649999996</v>
      </c>
      <c r="P121" s="51">
        <f>Ugovori_OPULJP[[#This Row],[Bespovratna sredstva - EU dio - HRK]]/7.5345</f>
        <v>104687.18116663347</v>
      </c>
      <c r="Q121" s="50">
        <f>Ugovori_OPULJP[[#This Row],[Bespovratna sredstva - Ukupno (EU+Nac) HRK
= Ukupna ugovorena vrijednost bespovratnih sredstava]]*Ugovori_OPULJP[[#This Row],[STOPA NACIONALNOG SUFINANCIRANJA %]]</f>
        <v>139193.9235</v>
      </c>
      <c r="R121" s="51">
        <f>Ugovori_OPULJP[[#This Row],[Bespovratna sredstva - Nacionalni dio - HRK]]/7.5345</f>
        <v>18474.208441170616</v>
      </c>
      <c r="S121" s="50">
        <v>927959.49</v>
      </c>
      <c r="T121" s="51">
        <f>Ugovori_OPULJP[[#This Row],[Bespovratna sredstva - Ukupno (EU+Nac) HRK
= Ukupna ugovorena vrijednost bespovratnih sredstava]]/7.5345</f>
        <v>123161.3896078041</v>
      </c>
      <c r="U121" s="50">
        <v>0</v>
      </c>
      <c r="V121" s="51">
        <f>Ugovori_OPULJP[[#This Row],[Javni doprinos korisnika - HRK]]/7.5345</f>
        <v>0</v>
      </c>
      <c r="W121" s="50">
        <v>0</v>
      </c>
      <c r="X121" s="51">
        <f>Ugovori_OPULJP[[#This Row],[Privatni doprinos korisnika - HRK]]/7.5345</f>
        <v>0</v>
      </c>
      <c r="Y121" s="52">
        <v>927959.49</v>
      </c>
      <c r="Z121" s="53">
        <f>Ugovori_OPULJP[[#This Row],[UKUPNI PRIHVATLJIVI IZDACI
TOTAL ELIGIBLE EXPENDITURE
= Bespovratna sredstva ukupno + doprinos korisnika
= Ukupni prihvatljivi troškovi
= Ukupna ugovorena vrijednost projekta HRK]]/7.5345</f>
        <v>123161.3896078041</v>
      </c>
      <c r="AA121" s="44" t="s">
        <v>38</v>
      </c>
      <c r="AB121" s="44" t="s">
        <v>35</v>
      </c>
      <c r="AC121" s="43" t="s">
        <v>548</v>
      </c>
      <c r="AD121" s="43" t="s">
        <v>236</v>
      </c>
    </row>
    <row r="122" spans="1:30" ht="51" customHeight="1" x14ac:dyDescent="0.2">
      <c r="A122" s="41" t="s">
        <v>549</v>
      </c>
      <c r="B122" s="42" t="s">
        <v>31</v>
      </c>
      <c r="C122" s="43" t="s">
        <v>230</v>
      </c>
      <c r="D122" s="43" t="s">
        <v>231</v>
      </c>
      <c r="E122" s="44" t="s">
        <v>232</v>
      </c>
      <c r="F122" s="45" t="s">
        <v>550</v>
      </c>
      <c r="G122" s="45" t="s">
        <v>551</v>
      </c>
      <c r="H122" s="47">
        <v>43550</v>
      </c>
      <c r="I122" s="47">
        <v>44191</v>
      </c>
      <c r="J122" s="48" t="str">
        <f>IF(Ugovori_OPULJP[[#This Row],[DATUM ZAVRŠETKA OPERACIJE]]&gt;DATE(2024,3,31),"u provedbi","završen")</f>
        <v>završen</v>
      </c>
      <c r="K122" s="46" t="s">
        <v>154</v>
      </c>
      <c r="L122" s="46" t="s">
        <v>37</v>
      </c>
      <c r="M122" s="49">
        <v>0.85</v>
      </c>
      <c r="N122" s="49">
        <v>0.15</v>
      </c>
      <c r="O122" s="50">
        <f>Ugovori_OPULJP[[#This Row],[Bespovratna sredstva - Ukupno (EU+Nac) HRK
= Ukupna ugovorena vrijednost bespovratnih sredstava]]*Ugovori_OPULJP[[#This Row],[EU STOPA SUFINANCIRANJA %
EU CO-FINANCING RATE %]]</f>
        <v>842565.75549999997</v>
      </c>
      <c r="P122" s="51">
        <f>Ugovori_OPULJP[[#This Row],[Bespovratna sredstva - EU dio - HRK]]/7.5345</f>
        <v>111827.69334395115</v>
      </c>
      <c r="Q122" s="50">
        <f>Ugovori_OPULJP[[#This Row],[Bespovratna sredstva - Ukupno (EU+Nac) HRK
= Ukupna ugovorena vrijednost bespovratnih sredstava]]*Ugovori_OPULJP[[#This Row],[STOPA NACIONALNOG SUFINANCIRANJA %]]</f>
        <v>148688.07449999999</v>
      </c>
      <c r="R122" s="51">
        <f>Ugovori_OPULJP[[#This Row],[Bespovratna sredstva - Nacionalni dio - HRK]]/7.5345</f>
        <v>19734.298825403144</v>
      </c>
      <c r="S122" s="50">
        <v>991253.83</v>
      </c>
      <c r="T122" s="51">
        <f>Ugovori_OPULJP[[#This Row],[Bespovratna sredstva - Ukupno (EU+Nac) HRK
= Ukupna ugovorena vrijednost bespovratnih sredstava]]/7.5345</f>
        <v>131561.99216935429</v>
      </c>
      <c r="U122" s="50">
        <v>0</v>
      </c>
      <c r="V122" s="51">
        <f>Ugovori_OPULJP[[#This Row],[Javni doprinos korisnika - HRK]]/7.5345</f>
        <v>0</v>
      </c>
      <c r="W122" s="50">
        <v>0</v>
      </c>
      <c r="X122" s="51">
        <f>Ugovori_OPULJP[[#This Row],[Privatni doprinos korisnika - HRK]]/7.5345</f>
        <v>0</v>
      </c>
      <c r="Y122" s="52">
        <v>991253.83</v>
      </c>
      <c r="Z122" s="53">
        <f>Ugovori_OPULJP[[#This Row],[UKUPNI PRIHVATLJIVI IZDACI
TOTAL ELIGIBLE EXPENDITURE
= Bespovratna sredstva ukupno + doprinos korisnika
= Ukupni prihvatljivi troškovi
= Ukupna ugovorena vrijednost projekta HRK]]/7.5345</f>
        <v>131561.99216935429</v>
      </c>
      <c r="AA122" s="44" t="s">
        <v>38</v>
      </c>
      <c r="AB122" s="44" t="s">
        <v>35</v>
      </c>
      <c r="AC122" s="43" t="s">
        <v>552</v>
      </c>
      <c r="AD122" s="43" t="s">
        <v>236</v>
      </c>
    </row>
    <row r="123" spans="1:30" ht="51" customHeight="1" x14ac:dyDescent="0.2">
      <c r="A123" s="41" t="s">
        <v>553</v>
      </c>
      <c r="B123" s="42" t="s">
        <v>31</v>
      </c>
      <c r="C123" s="43" t="s">
        <v>230</v>
      </c>
      <c r="D123" s="43" t="s">
        <v>231</v>
      </c>
      <c r="E123" s="44" t="s">
        <v>232</v>
      </c>
      <c r="F123" s="45" t="s">
        <v>554</v>
      </c>
      <c r="G123" s="45" t="s">
        <v>555</v>
      </c>
      <c r="H123" s="47">
        <v>43550</v>
      </c>
      <c r="I123" s="47">
        <v>43916</v>
      </c>
      <c r="J123" s="48" t="str">
        <f>IF(Ugovori_OPULJP[[#This Row],[DATUM ZAVRŠETKA OPERACIJE]]&gt;DATE(2024,3,31),"u provedbi","završen")</f>
        <v>završen</v>
      </c>
      <c r="K123" s="46" t="s">
        <v>37</v>
      </c>
      <c r="L123" s="46" t="s">
        <v>37</v>
      </c>
      <c r="M123" s="49">
        <v>0.85</v>
      </c>
      <c r="N123" s="49">
        <v>0.15</v>
      </c>
      <c r="O123" s="50">
        <f>Ugovori_OPULJP[[#This Row],[Bespovratna sredstva - Ukupno (EU+Nac) HRK
= Ukupna ugovorena vrijednost bespovratnih sredstava]]*Ugovori_OPULJP[[#This Row],[EU STOPA SUFINANCIRANJA %
EU CO-FINANCING RATE %]]</f>
        <v>451665.68150000001</v>
      </c>
      <c r="P123" s="51">
        <f>Ugovori_OPULJP[[#This Row],[Bespovratna sredstva - EU dio - HRK]]/7.5345</f>
        <v>59946.337713186011</v>
      </c>
      <c r="Q123" s="50">
        <f>Ugovori_OPULJP[[#This Row],[Bespovratna sredstva - Ukupno (EU+Nac) HRK
= Ukupna ugovorena vrijednost bespovratnih sredstava]]*Ugovori_OPULJP[[#This Row],[STOPA NACIONALNOG SUFINANCIRANJA %]]</f>
        <v>79705.708499999993</v>
      </c>
      <c r="R123" s="51">
        <f>Ugovori_OPULJP[[#This Row],[Bespovratna sredstva - Nacionalni dio - HRK]]/7.5345</f>
        <v>10578.76547879753</v>
      </c>
      <c r="S123" s="50">
        <v>531371.39</v>
      </c>
      <c r="T123" s="51">
        <f>Ugovori_OPULJP[[#This Row],[Bespovratna sredstva - Ukupno (EU+Nac) HRK
= Ukupna ugovorena vrijednost bespovratnih sredstava]]/7.5345</f>
        <v>70525.103191983537</v>
      </c>
      <c r="U123" s="50">
        <v>0</v>
      </c>
      <c r="V123" s="51">
        <f>Ugovori_OPULJP[[#This Row],[Javni doprinos korisnika - HRK]]/7.5345</f>
        <v>0</v>
      </c>
      <c r="W123" s="50">
        <v>0</v>
      </c>
      <c r="X123" s="51">
        <f>Ugovori_OPULJP[[#This Row],[Privatni doprinos korisnika - HRK]]/7.5345</f>
        <v>0</v>
      </c>
      <c r="Y123" s="52">
        <v>531371.39</v>
      </c>
      <c r="Z123" s="53">
        <f>Ugovori_OPULJP[[#This Row],[UKUPNI PRIHVATLJIVI IZDACI
TOTAL ELIGIBLE EXPENDITURE
= Bespovratna sredstva ukupno + doprinos korisnika
= Ukupni prihvatljivi troškovi
= Ukupna ugovorena vrijednost projekta HRK]]/7.5345</f>
        <v>70525.103191983537</v>
      </c>
      <c r="AA123" s="44" t="s">
        <v>38</v>
      </c>
      <c r="AB123" s="44" t="s">
        <v>35</v>
      </c>
      <c r="AC123" s="43" t="s">
        <v>556</v>
      </c>
      <c r="AD123" s="43" t="s">
        <v>236</v>
      </c>
    </row>
    <row r="124" spans="1:30" ht="51" customHeight="1" x14ac:dyDescent="0.2">
      <c r="A124" s="41" t="s">
        <v>557</v>
      </c>
      <c r="B124" s="42" t="s">
        <v>31</v>
      </c>
      <c r="C124" s="43" t="s">
        <v>230</v>
      </c>
      <c r="D124" s="43" t="s">
        <v>231</v>
      </c>
      <c r="E124" s="44" t="s">
        <v>232</v>
      </c>
      <c r="F124" s="45" t="s">
        <v>558</v>
      </c>
      <c r="G124" s="45" t="s">
        <v>559</v>
      </c>
      <c r="H124" s="47">
        <v>43550</v>
      </c>
      <c r="I124" s="47">
        <v>44465</v>
      </c>
      <c r="J124" s="48" t="str">
        <f>IF(Ugovori_OPULJP[[#This Row],[DATUM ZAVRŠETKA OPERACIJE]]&gt;DATE(2024,3,31),"u provedbi","završen")</f>
        <v>završen</v>
      </c>
      <c r="K124" s="46" t="s">
        <v>249</v>
      </c>
      <c r="L124" s="46" t="s">
        <v>249</v>
      </c>
      <c r="M124" s="49">
        <v>0.85</v>
      </c>
      <c r="N124" s="49">
        <v>0.15</v>
      </c>
      <c r="O124" s="50">
        <f>Ugovori_OPULJP[[#This Row],[Bespovratna sredstva - Ukupno (EU+Nac) HRK
= Ukupna ugovorena vrijednost bespovratnih sredstava]]*Ugovori_OPULJP[[#This Row],[EU STOPA SUFINANCIRANJA %
EU CO-FINANCING RATE %]]</f>
        <v>849964.46149999998</v>
      </c>
      <c r="P124" s="51">
        <f>Ugovori_OPULJP[[#This Row],[Bespovratna sredstva - EU dio - HRK]]/7.5345</f>
        <v>112809.67038290529</v>
      </c>
      <c r="Q124" s="50">
        <f>Ugovori_OPULJP[[#This Row],[Bespovratna sredstva - Ukupno (EU+Nac) HRK
= Ukupna ugovorena vrijednost bespovratnih sredstava]]*Ugovori_OPULJP[[#This Row],[STOPA NACIONALNOG SUFINANCIRANJA %]]</f>
        <v>149993.7285</v>
      </c>
      <c r="R124" s="51">
        <f>Ugovori_OPULJP[[#This Row],[Bespovratna sredstva - Nacionalni dio - HRK]]/7.5345</f>
        <v>19907.588891100935</v>
      </c>
      <c r="S124" s="50">
        <v>999958.19</v>
      </c>
      <c r="T124" s="51">
        <f>Ugovori_OPULJP[[#This Row],[Bespovratna sredstva - Ukupno (EU+Nac) HRK
= Ukupna ugovorena vrijednost bespovratnih sredstava]]/7.5345</f>
        <v>132717.25927400621</v>
      </c>
      <c r="U124" s="50">
        <v>0</v>
      </c>
      <c r="V124" s="51">
        <f>Ugovori_OPULJP[[#This Row],[Javni doprinos korisnika - HRK]]/7.5345</f>
        <v>0</v>
      </c>
      <c r="W124" s="50">
        <v>0</v>
      </c>
      <c r="X124" s="51">
        <f>Ugovori_OPULJP[[#This Row],[Privatni doprinos korisnika - HRK]]/7.5345</f>
        <v>0</v>
      </c>
      <c r="Y124" s="52">
        <v>999958.19</v>
      </c>
      <c r="Z124" s="53">
        <f>Ugovori_OPULJP[[#This Row],[UKUPNI PRIHVATLJIVI IZDACI
TOTAL ELIGIBLE EXPENDITURE
= Bespovratna sredstva ukupno + doprinos korisnika
= Ukupni prihvatljivi troškovi
= Ukupna ugovorena vrijednost projekta HRK]]/7.5345</f>
        <v>132717.25927400621</v>
      </c>
      <c r="AA124" s="44" t="s">
        <v>38</v>
      </c>
      <c r="AB124" s="44" t="s">
        <v>35</v>
      </c>
      <c r="AC124" s="43" t="s">
        <v>560</v>
      </c>
      <c r="AD124" s="43" t="s">
        <v>236</v>
      </c>
    </row>
    <row r="125" spans="1:30" ht="51" customHeight="1" x14ac:dyDescent="0.2">
      <c r="A125" s="41" t="s">
        <v>561</v>
      </c>
      <c r="B125" s="42" t="s">
        <v>31</v>
      </c>
      <c r="C125" s="43" t="s">
        <v>230</v>
      </c>
      <c r="D125" s="43" t="s">
        <v>231</v>
      </c>
      <c r="E125" s="44" t="s">
        <v>232</v>
      </c>
      <c r="F125" s="45" t="s">
        <v>562</v>
      </c>
      <c r="G125" s="45" t="s">
        <v>129</v>
      </c>
      <c r="H125" s="47">
        <v>43550</v>
      </c>
      <c r="I125" s="47">
        <v>44465</v>
      </c>
      <c r="J125" s="48" t="str">
        <f>IF(Ugovori_OPULJP[[#This Row],[DATUM ZAVRŠETKA OPERACIJE]]&gt;DATE(2024,3,31),"u provedbi","završen")</f>
        <v>završen</v>
      </c>
      <c r="K125" s="46" t="s">
        <v>130</v>
      </c>
      <c r="L125" s="46" t="s">
        <v>130</v>
      </c>
      <c r="M125" s="49">
        <v>0.85</v>
      </c>
      <c r="N125" s="49">
        <v>0.15</v>
      </c>
      <c r="O125" s="50">
        <f>Ugovori_OPULJP[[#This Row],[Bespovratna sredstva - Ukupno (EU+Nac) HRK
= Ukupna ugovorena vrijednost bespovratnih sredstava]]*Ugovori_OPULJP[[#This Row],[EU STOPA SUFINANCIRANJA %
EU CO-FINANCING RATE %]]</f>
        <v>831001.9219999999</v>
      </c>
      <c r="P125" s="51">
        <f>Ugovori_OPULJP[[#This Row],[Bespovratna sredstva - EU dio - HRK]]/7.5345</f>
        <v>110292.908885792</v>
      </c>
      <c r="Q125" s="50">
        <f>Ugovori_OPULJP[[#This Row],[Bespovratna sredstva - Ukupno (EU+Nac) HRK
= Ukupna ugovorena vrijednost bespovratnih sredstava]]*Ugovori_OPULJP[[#This Row],[STOPA NACIONALNOG SUFINANCIRANJA %]]</f>
        <v>146647.39799999999</v>
      </c>
      <c r="R125" s="51">
        <f>Ugovori_OPULJP[[#This Row],[Bespovratna sredstva - Nacionalni dio - HRK]]/7.5345</f>
        <v>19463.454509257412</v>
      </c>
      <c r="S125" s="50">
        <v>977649.32</v>
      </c>
      <c r="T125" s="51">
        <f>Ugovori_OPULJP[[#This Row],[Bespovratna sredstva - Ukupno (EU+Nac) HRK
= Ukupna ugovorena vrijednost bespovratnih sredstava]]/7.5345</f>
        <v>129756.36339504943</v>
      </c>
      <c r="U125" s="50">
        <v>0</v>
      </c>
      <c r="V125" s="51">
        <f>Ugovori_OPULJP[[#This Row],[Javni doprinos korisnika - HRK]]/7.5345</f>
        <v>0</v>
      </c>
      <c r="W125" s="50">
        <v>0</v>
      </c>
      <c r="X125" s="51">
        <f>Ugovori_OPULJP[[#This Row],[Privatni doprinos korisnika - HRK]]/7.5345</f>
        <v>0</v>
      </c>
      <c r="Y125" s="52">
        <v>977649.32</v>
      </c>
      <c r="Z125" s="53">
        <f>Ugovori_OPULJP[[#This Row],[UKUPNI PRIHVATLJIVI IZDACI
TOTAL ELIGIBLE EXPENDITURE
= Bespovratna sredstva ukupno + doprinos korisnika
= Ukupni prihvatljivi troškovi
= Ukupna ugovorena vrijednost projekta HRK]]/7.5345</f>
        <v>129756.36339504943</v>
      </c>
      <c r="AA125" s="44" t="s">
        <v>38</v>
      </c>
      <c r="AB125" s="44" t="s">
        <v>35</v>
      </c>
      <c r="AC125" s="43" t="s">
        <v>563</v>
      </c>
      <c r="AD125" s="43" t="s">
        <v>236</v>
      </c>
    </row>
    <row r="126" spans="1:30" ht="51" customHeight="1" x14ac:dyDescent="0.2">
      <c r="A126" s="41" t="s">
        <v>564</v>
      </c>
      <c r="B126" s="42" t="s">
        <v>31</v>
      </c>
      <c r="C126" s="43" t="s">
        <v>230</v>
      </c>
      <c r="D126" s="43" t="s">
        <v>231</v>
      </c>
      <c r="E126" s="44" t="s">
        <v>232</v>
      </c>
      <c r="F126" s="45" t="s">
        <v>565</v>
      </c>
      <c r="G126" s="62" t="s">
        <v>566</v>
      </c>
      <c r="H126" s="47">
        <v>43234</v>
      </c>
      <c r="I126" s="47">
        <v>43844</v>
      </c>
      <c r="J126" s="48" t="str">
        <f>IF(Ugovori_OPULJP[[#This Row],[DATUM ZAVRŠETKA OPERACIJE]]&gt;DATE(2024,3,31),"u provedbi","završen")</f>
        <v>završen</v>
      </c>
      <c r="K126" s="46" t="s">
        <v>155</v>
      </c>
      <c r="L126" s="46" t="s">
        <v>155</v>
      </c>
      <c r="M126" s="49">
        <v>0.85</v>
      </c>
      <c r="N126" s="49">
        <v>0.15</v>
      </c>
      <c r="O126" s="50">
        <f>Ugovori_OPULJP[[#This Row],[Bespovratna sredstva - Ukupno (EU+Nac) HRK
= Ukupna ugovorena vrijednost bespovratnih sredstava]]*Ugovori_OPULJP[[#This Row],[EU STOPA SUFINANCIRANJA %
EU CO-FINANCING RATE %]]</f>
        <v>849533.97049999994</v>
      </c>
      <c r="P126" s="51">
        <f>Ugovori_OPULJP[[#This Row],[Bespovratna sredstva - EU dio - HRK]]/7.5345</f>
        <v>112752.53440838806</v>
      </c>
      <c r="Q126" s="50">
        <f>Ugovori_OPULJP[[#This Row],[Bespovratna sredstva - Ukupno (EU+Nac) HRK
= Ukupna ugovorena vrijednost bespovratnih sredstava]]*Ugovori_OPULJP[[#This Row],[STOPA NACIONALNOG SUFINANCIRANJA %]]</f>
        <v>149917.75949999999</v>
      </c>
      <c r="R126" s="51">
        <f>Ugovori_OPULJP[[#This Row],[Bespovratna sredstva - Nacionalni dio - HRK]]/7.5345</f>
        <v>19897.506072068481</v>
      </c>
      <c r="S126" s="50">
        <v>999451.73</v>
      </c>
      <c r="T126" s="51">
        <f>Ugovori_OPULJP[[#This Row],[Bespovratna sredstva - Ukupno (EU+Nac) HRK
= Ukupna ugovorena vrijednost bespovratnih sredstava]]/7.5345</f>
        <v>132650.04048045655</v>
      </c>
      <c r="U126" s="50">
        <v>0</v>
      </c>
      <c r="V126" s="51">
        <f>Ugovori_OPULJP[[#This Row],[Javni doprinos korisnika - HRK]]/7.5345</f>
        <v>0</v>
      </c>
      <c r="W126" s="50">
        <v>25673.989999999991</v>
      </c>
      <c r="X126" s="51">
        <f>Ugovori_OPULJP[[#This Row],[Privatni doprinos korisnika - HRK]]/7.5345</f>
        <v>3407.5240560090238</v>
      </c>
      <c r="Y126" s="52">
        <v>1025125.72</v>
      </c>
      <c r="Z126" s="53">
        <f>Ugovori_OPULJP[[#This Row],[UKUPNI PRIHVATLJIVI IZDACI
TOTAL ELIGIBLE EXPENDITURE
= Bespovratna sredstva ukupno + doprinos korisnika
= Ukupni prihvatljivi troškovi
= Ukupna ugovorena vrijednost projekta HRK]]/7.5345</f>
        <v>136057.56453646559</v>
      </c>
      <c r="AA126" s="44" t="s">
        <v>38</v>
      </c>
      <c r="AB126" s="44" t="s">
        <v>35</v>
      </c>
      <c r="AC126" s="43" t="s">
        <v>567</v>
      </c>
      <c r="AD126" s="43" t="s">
        <v>236</v>
      </c>
    </row>
    <row r="127" spans="1:30" ht="51" customHeight="1" x14ac:dyDescent="0.2">
      <c r="A127" s="41" t="s">
        <v>568</v>
      </c>
      <c r="B127" s="42" t="s">
        <v>31</v>
      </c>
      <c r="C127" s="43" t="s">
        <v>230</v>
      </c>
      <c r="D127" s="43" t="s">
        <v>231</v>
      </c>
      <c r="E127" s="44" t="s">
        <v>232</v>
      </c>
      <c r="F127" s="45" t="s">
        <v>569</v>
      </c>
      <c r="G127" s="45" t="s">
        <v>570</v>
      </c>
      <c r="H127" s="47">
        <v>43550</v>
      </c>
      <c r="I127" s="47">
        <v>44281</v>
      </c>
      <c r="J127" s="48" t="str">
        <f>IF(Ugovori_OPULJP[[#This Row],[DATUM ZAVRŠETKA OPERACIJE]]&gt;DATE(2024,3,31),"u provedbi","završen")</f>
        <v>završen</v>
      </c>
      <c r="K127" s="46" t="s">
        <v>371</v>
      </c>
      <c r="L127" s="46" t="s">
        <v>371</v>
      </c>
      <c r="M127" s="49">
        <v>0.85</v>
      </c>
      <c r="N127" s="49">
        <v>0.15</v>
      </c>
      <c r="O127" s="50">
        <f>Ugovori_OPULJP[[#This Row],[Bespovratna sredstva - Ukupno (EU+Nac) HRK
= Ukupna ugovorena vrijednost bespovratnih sredstava]]*Ugovori_OPULJP[[#This Row],[EU STOPA SUFINANCIRANJA %
EU CO-FINANCING RATE %]]</f>
        <v>476678.43599999999</v>
      </c>
      <c r="P127" s="51">
        <f>Ugovori_OPULJP[[#This Row],[Bespovratna sredstva - EU dio - HRK]]/7.5345</f>
        <v>63266.100736611581</v>
      </c>
      <c r="Q127" s="50">
        <f>Ugovori_OPULJP[[#This Row],[Bespovratna sredstva - Ukupno (EU+Nac) HRK
= Ukupna ugovorena vrijednost bespovratnih sredstava]]*Ugovori_OPULJP[[#This Row],[STOPA NACIONALNOG SUFINANCIRANJA %]]</f>
        <v>84119.724000000002</v>
      </c>
      <c r="R127" s="51">
        <f>Ugovori_OPULJP[[#This Row],[Bespovratna sredstva - Nacionalni dio - HRK]]/7.5345</f>
        <v>11164.606012343222</v>
      </c>
      <c r="S127" s="50">
        <v>560798.16</v>
      </c>
      <c r="T127" s="51">
        <f>Ugovori_OPULJP[[#This Row],[Bespovratna sredstva - Ukupno (EU+Nac) HRK
= Ukupna ugovorena vrijednost bespovratnih sredstava]]/7.5345</f>
        <v>74430.706748954806</v>
      </c>
      <c r="U127" s="50">
        <v>0</v>
      </c>
      <c r="V127" s="51">
        <f>Ugovori_OPULJP[[#This Row],[Javni doprinos korisnika - HRK]]/7.5345</f>
        <v>0</v>
      </c>
      <c r="W127" s="50">
        <v>0</v>
      </c>
      <c r="X127" s="51">
        <f>Ugovori_OPULJP[[#This Row],[Privatni doprinos korisnika - HRK]]/7.5345</f>
        <v>0</v>
      </c>
      <c r="Y127" s="52">
        <v>560798.16</v>
      </c>
      <c r="Z127" s="53">
        <f>Ugovori_OPULJP[[#This Row],[UKUPNI PRIHVATLJIVI IZDACI
TOTAL ELIGIBLE EXPENDITURE
= Bespovratna sredstva ukupno + doprinos korisnika
= Ukupni prihvatljivi troškovi
= Ukupna ugovorena vrijednost projekta HRK]]/7.5345</f>
        <v>74430.706748954806</v>
      </c>
      <c r="AA127" s="44" t="s">
        <v>38</v>
      </c>
      <c r="AB127" s="44" t="s">
        <v>35</v>
      </c>
      <c r="AC127" s="43" t="s">
        <v>571</v>
      </c>
      <c r="AD127" s="43" t="s">
        <v>236</v>
      </c>
    </row>
    <row r="128" spans="1:30" ht="51" customHeight="1" x14ac:dyDescent="0.2">
      <c r="A128" s="41" t="s">
        <v>572</v>
      </c>
      <c r="B128" s="42" t="s">
        <v>31</v>
      </c>
      <c r="C128" s="43" t="s">
        <v>230</v>
      </c>
      <c r="D128" s="43" t="s">
        <v>231</v>
      </c>
      <c r="E128" s="44" t="s">
        <v>232</v>
      </c>
      <c r="F128" s="45" t="s">
        <v>573</v>
      </c>
      <c r="G128" s="62" t="s">
        <v>574</v>
      </c>
      <c r="H128" s="47">
        <v>43550</v>
      </c>
      <c r="I128" s="47">
        <v>43916</v>
      </c>
      <c r="J128" s="48" t="str">
        <f>IF(Ugovori_OPULJP[[#This Row],[DATUM ZAVRŠETKA OPERACIJE]]&gt;DATE(2024,3,31),"u provedbi","završen")</f>
        <v>završen</v>
      </c>
      <c r="K128" s="46" t="s">
        <v>244</v>
      </c>
      <c r="L128" s="46" t="s">
        <v>244</v>
      </c>
      <c r="M128" s="49">
        <v>0.85</v>
      </c>
      <c r="N128" s="49">
        <v>0.15</v>
      </c>
      <c r="O128" s="50">
        <f>Ugovori_OPULJP[[#This Row],[Bespovratna sredstva - Ukupno (EU+Nac) HRK
= Ukupna ugovorena vrijednost bespovratnih sredstava]]*Ugovori_OPULJP[[#This Row],[EU STOPA SUFINANCIRANJA %
EU CO-FINANCING RATE %]]</f>
        <v>359980.86499999999</v>
      </c>
      <c r="P128" s="51">
        <f>Ugovori_OPULJP[[#This Row],[Bespovratna sredstva - EU dio - HRK]]/7.5345</f>
        <v>47777.671378326362</v>
      </c>
      <c r="Q128" s="50">
        <f>Ugovori_OPULJP[[#This Row],[Bespovratna sredstva - Ukupno (EU+Nac) HRK
= Ukupna ugovorena vrijednost bespovratnih sredstava]]*Ugovori_OPULJP[[#This Row],[STOPA NACIONALNOG SUFINANCIRANJA %]]</f>
        <v>63526.035000000003</v>
      </c>
      <c r="R128" s="51">
        <f>Ugovori_OPULJP[[#This Row],[Bespovratna sredstva - Nacionalni dio - HRK]]/7.5345</f>
        <v>8431.3537726458289</v>
      </c>
      <c r="S128" s="50">
        <v>423506.9</v>
      </c>
      <c r="T128" s="51">
        <f>Ugovori_OPULJP[[#This Row],[Bespovratna sredstva - Ukupno (EU+Nac) HRK
= Ukupna ugovorena vrijednost bespovratnih sredstava]]/7.5345</f>
        <v>56209.025150972193</v>
      </c>
      <c r="U128" s="50">
        <v>0</v>
      </c>
      <c r="V128" s="51">
        <f>Ugovori_OPULJP[[#This Row],[Javni doprinos korisnika - HRK]]/7.5345</f>
        <v>0</v>
      </c>
      <c r="W128" s="50">
        <v>0</v>
      </c>
      <c r="X128" s="51">
        <f>Ugovori_OPULJP[[#This Row],[Privatni doprinos korisnika - HRK]]/7.5345</f>
        <v>0</v>
      </c>
      <c r="Y128" s="52">
        <v>423506.9</v>
      </c>
      <c r="Z128" s="53">
        <f>Ugovori_OPULJP[[#This Row],[UKUPNI PRIHVATLJIVI IZDACI
TOTAL ELIGIBLE EXPENDITURE
= Bespovratna sredstva ukupno + doprinos korisnika
= Ukupni prihvatljivi troškovi
= Ukupna ugovorena vrijednost projekta HRK]]/7.5345</f>
        <v>56209.025150972193</v>
      </c>
      <c r="AA128" s="44" t="s">
        <v>38</v>
      </c>
      <c r="AB128" s="44" t="s">
        <v>35</v>
      </c>
      <c r="AC128" s="43" t="s">
        <v>575</v>
      </c>
      <c r="AD128" s="43" t="s">
        <v>236</v>
      </c>
    </row>
    <row r="129" spans="1:30" ht="51" customHeight="1" x14ac:dyDescent="0.2">
      <c r="A129" s="41" t="s">
        <v>576</v>
      </c>
      <c r="B129" s="42" t="s">
        <v>31</v>
      </c>
      <c r="C129" s="43" t="s">
        <v>230</v>
      </c>
      <c r="D129" s="43" t="s">
        <v>231</v>
      </c>
      <c r="E129" s="44" t="s">
        <v>232</v>
      </c>
      <c r="F129" s="45" t="s">
        <v>577</v>
      </c>
      <c r="G129" s="45" t="s">
        <v>578</v>
      </c>
      <c r="H129" s="47">
        <v>43556</v>
      </c>
      <c r="I129" s="47">
        <v>44348</v>
      </c>
      <c r="J129" s="48" t="str">
        <f>IF(Ugovori_OPULJP[[#This Row],[DATUM ZAVRŠETKA OPERACIJE]]&gt;DATE(2024,3,31),"u provedbi","završen")</f>
        <v>završen</v>
      </c>
      <c r="K129" s="46" t="s">
        <v>79</v>
      </c>
      <c r="L129" s="46" t="s">
        <v>79</v>
      </c>
      <c r="M129" s="49">
        <v>0.85</v>
      </c>
      <c r="N129" s="49">
        <v>0.15</v>
      </c>
      <c r="O129" s="50">
        <f>Ugovori_OPULJP[[#This Row],[Bespovratna sredstva - Ukupno (EU+Nac) HRK
= Ukupna ugovorena vrijednost bespovratnih sredstava]]*Ugovori_OPULJP[[#This Row],[EU STOPA SUFINANCIRANJA %
EU CO-FINANCING RATE %]]</f>
        <v>472248.55900000001</v>
      </c>
      <c r="P129" s="51">
        <f>Ugovori_OPULJP[[#This Row],[Bespovratna sredstva - EU dio - HRK]]/7.5345</f>
        <v>62678.155020240229</v>
      </c>
      <c r="Q129" s="50">
        <f>Ugovori_OPULJP[[#This Row],[Bespovratna sredstva - Ukupno (EU+Nac) HRK
= Ukupna ugovorena vrijednost bespovratnih sredstava]]*Ugovori_OPULJP[[#This Row],[STOPA NACIONALNOG SUFINANCIRANJA %]]</f>
        <v>83337.981</v>
      </c>
      <c r="R129" s="51">
        <f>Ugovori_OPULJP[[#This Row],[Bespovratna sredstva - Nacionalni dio - HRK]]/7.5345</f>
        <v>11060.850885924745</v>
      </c>
      <c r="S129" s="50">
        <v>555586.54</v>
      </c>
      <c r="T129" s="51">
        <f>Ugovori_OPULJP[[#This Row],[Bespovratna sredstva - Ukupno (EU+Nac) HRK
= Ukupna ugovorena vrijednost bespovratnih sredstava]]/7.5345</f>
        <v>73739.005906164981</v>
      </c>
      <c r="U129" s="50">
        <v>0</v>
      </c>
      <c r="V129" s="51">
        <f>Ugovori_OPULJP[[#This Row],[Javni doprinos korisnika - HRK]]/7.5345</f>
        <v>0</v>
      </c>
      <c r="W129" s="50">
        <v>0</v>
      </c>
      <c r="X129" s="51">
        <f>Ugovori_OPULJP[[#This Row],[Privatni doprinos korisnika - HRK]]/7.5345</f>
        <v>0</v>
      </c>
      <c r="Y129" s="52">
        <v>555586.54</v>
      </c>
      <c r="Z129" s="53">
        <f>Ugovori_OPULJP[[#This Row],[UKUPNI PRIHVATLJIVI IZDACI
TOTAL ELIGIBLE EXPENDITURE
= Bespovratna sredstva ukupno + doprinos korisnika
= Ukupni prihvatljivi troškovi
= Ukupna ugovorena vrijednost projekta HRK]]/7.5345</f>
        <v>73739.005906164981</v>
      </c>
      <c r="AA129" s="44" t="s">
        <v>38</v>
      </c>
      <c r="AB129" s="44" t="s">
        <v>35</v>
      </c>
      <c r="AC129" s="43" t="s">
        <v>579</v>
      </c>
      <c r="AD129" s="43" t="s">
        <v>236</v>
      </c>
    </row>
    <row r="130" spans="1:30" ht="51" customHeight="1" x14ac:dyDescent="0.2">
      <c r="A130" s="41" t="s">
        <v>580</v>
      </c>
      <c r="B130" s="42" t="s">
        <v>31</v>
      </c>
      <c r="C130" s="43" t="s">
        <v>230</v>
      </c>
      <c r="D130" s="43" t="s">
        <v>231</v>
      </c>
      <c r="E130" s="44" t="s">
        <v>232</v>
      </c>
      <c r="F130" s="45" t="s">
        <v>581</v>
      </c>
      <c r="G130" s="45" t="s">
        <v>78</v>
      </c>
      <c r="H130" s="47">
        <v>43237</v>
      </c>
      <c r="I130" s="47">
        <v>43786</v>
      </c>
      <c r="J130" s="48" t="str">
        <f>IF(Ugovori_OPULJP[[#This Row],[DATUM ZAVRŠETKA OPERACIJE]]&gt;DATE(2024,3,31),"u provedbi","završen")</f>
        <v>završen</v>
      </c>
      <c r="K130" s="46" t="s">
        <v>79</v>
      </c>
      <c r="L130" s="46" t="s">
        <v>79</v>
      </c>
      <c r="M130" s="49">
        <v>0.85</v>
      </c>
      <c r="N130" s="49">
        <v>0.15</v>
      </c>
      <c r="O130" s="50">
        <f>Ugovori_OPULJP[[#This Row],[Bespovratna sredstva - Ukupno (EU+Nac) HRK
= Ukupna ugovorena vrijednost bespovratnih sredstava]]*Ugovori_OPULJP[[#This Row],[EU STOPA SUFINANCIRANJA %
EU CO-FINANCING RATE %]]</f>
        <v>818665.05599999998</v>
      </c>
      <c r="P130" s="51">
        <f>Ugovori_OPULJP[[#This Row],[Bespovratna sredstva - EU dio - HRK]]/7.5345</f>
        <v>108655.52538323709</v>
      </c>
      <c r="Q130" s="50">
        <f>Ugovori_OPULJP[[#This Row],[Bespovratna sredstva - Ukupno (EU+Nac) HRK
= Ukupna ugovorena vrijednost bespovratnih sredstava]]*Ugovori_OPULJP[[#This Row],[STOPA NACIONALNOG SUFINANCIRANJA %]]</f>
        <v>144470.304</v>
      </c>
      <c r="R130" s="51">
        <f>Ugovori_OPULJP[[#This Row],[Bespovratna sredstva - Nacionalni dio - HRK]]/7.5345</f>
        <v>19174.504479394782</v>
      </c>
      <c r="S130" s="50">
        <v>963135.36</v>
      </c>
      <c r="T130" s="51">
        <f>Ugovori_OPULJP[[#This Row],[Bespovratna sredstva - Ukupno (EU+Nac) HRK
= Ukupna ugovorena vrijednost bespovratnih sredstava]]/7.5345</f>
        <v>127830.02986263188</v>
      </c>
      <c r="U130" s="50">
        <v>0</v>
      </c>
      <c r="V130" s="51">
        <f>Ugovori_OPULJP[[#This Row],[Javni doprinos korisnika - HRK]]/7.5345</f>
        <v>0</v>
      </c>
      <c r="W130" s="50">
        <v>0</v>
      </c>
      <c r="X130" s="51">
        <f>Ugovori_OPULJP[[#This Row],[Privatni doprinos korisnika - HRK]]/7.5345</f>
        <v>0</v>
      </c>
      <c r="Y130" s="52">
        <v>963135.36</v>
      </c>
      <c r="Z130" s="53">
        <f>Ugovori_OPULJP[[#This Row],[UKUPNI PRIHVATLJIVI IZDACI
TOTAL ELIGIBLE EXPENDITURE
= Bespovratna sredstva ukupno + doprinos korisnika
= Ukupni prihvatljivi troškovi
= Ukupna ugovorena vrijednost projekta HRK]]/7.5345</f>
        <v>127830.02986263188</v>
      </c>
      <c r="AA130" s="44" t="s">
        <v>38</v>
      </c>
      <c r="AB130" s="44" t="s">
        <v>35</v>
      </c>
      <c r="AC130" s="43" t="s">
        <v>582</v>
      </c>
      <c r="AD130" s="43" t="s">
        <v>236</v>
      </c>
    </row>
    <row r="131" spans="1:30" ht="51" customHeight="1" x14ac:dyDescent="0.2">
      <c r="A131" s="41" t="s">
        <v>583</v>
      </c>
      <c r="B131" s="42" t="s">
        <v>31</v>
      </c>
      <c r="C131" s="43" t="s">
        <v>230</v>
      </c>
      <c r="D131" s="43" t="s">
        <v>231</v>
      </c>
      <c r="E131" s="44" t="s">
        <v>232</v>
      </c>
      <c r="F131" s="45" t="s">
        <v>584</v>
      </c>
      <c r="G131" s="45" t="s">
        <v>585</v>
      </c>
      <c r="H131" s="47">
        <v>43550</v>
      </c>
      <c r="I131" s="47">
        <v>44100</v>
      </c>
      <c r="J131" s="48" t="str">
        <f>IF(Ugovori_OPULJP[[#This Row],[DATUM ZAVRŠETKA OPERACIJE]]&gt;DATE(2024,3,31),"u provedbi","završen")</f>
        <v>završen</v>
      </c>
      <c r="K131" s="46" t="s">
        <v>200</v>
      </c>
      <c r="L131" s="46" t="s">
        <v>200</v>
      </c>
      <c r="M131" s="49">
        <v>0.85</v>
      </c>
      <c r="N131" s="49">
        <v>0.15</v>
      </c>
      <c r="O131" s="50">
        <f>Ugovori_OPULJP[[#This Row],[Bespovratna sredstva - Ukupno (EU+Nac) HRK
= Ukupna ugovorena vrijednost bespovratnih sredstava]]*Ugovori_OPULJP[[#This Row],[EU STOPA SUFINANCIRANJA %
EU CO-FINANCING RATE %]]</f>
        <v>637612.27649999992</v>
      </c>
      <c r="P131" s="51">
        <f>Ugovori_OPULJP[[#This Row],[Bespovratna sredstva - EU dio - HRK]]/7.5345</f>
        <v>84625.692016723056</v>
      </c>
      <c r="Q131" s="50">
        <f>Ugovori_OPULJP[[#This Row],[Bespovratna sredstva - Ukupno (EU+Nac) HRK
= Ukupna ugovorena vrijednost bespovratnih sredstava]]*Ugovori_OPULJP[[#This Row],[STOPA NACIONALNOG SUFINANCIRANJA %]]</f>
        <v>112519.81349999999</v>
      </c>
      <c r="R131" s="51">
        <f>Ugovori_OPULJP[[#This Row],[Bespovratna sredstva - Nacionalni dio - HRK]]/7.5345</f>
        <v>14933.945650009951</v>
      </c>
      <c r="S131" s="50">
        <v>750132.09</v>
      </c>
      <c r="T131" s="51">
        <f>Ugovori_OPULJP[[#This Row],[Bespovratna sredstva - Ukupno (EU+Nac) HRK
= Ukupna ugovorena vrijednost bespovratnih sredstava]]/7.5345</f>
        <v>99559.637666733019</v>
      </c>
      <c r="U131" s="50">
        <v>0</v>
      </c>
      <c r="V131" s="51">
        <f>Ugovori_OPULJP[[#This Row],[Javni doprinos korisnika - HRK]]/7.5345</f>
        <v>0</v>
      </c>
      <c r="W131" s="50">
        <v>0</v>
      </c>
      <c r="X131" s="51">
        <f>Ugovori_OPULJP[[#This Row],[Privatni doprinos korisnika - HRK]]/7.5345</f>
        <v>0</v>
      </c>
      <c r="Y131" s="52">
        <v>750132.09</v>
      </c>
      <c r="Z131" s="53">
        <f>Ugovori_OPULJP[[#This Row],[UKUPNI PRIHVATLJIVI IZDACI
TOTAL ELIGIBLE EXPENDITURE
= Bespovratna sredstva ukupno + doprinos korisnika
= Ukupni prihvatljivi troškovi
= Ukupna ugovorena vrijednost projekta HRK]]/7.5345</f>
        <v>99559.637666733019</v>
      </c>
      <c r="AA131" s="44" t="s">
        <v>38</v>
      </c>
      <c r="AB131" s="44" t="s">
        <v>35</v>
      </c>
      <c r="AC131" s="43" t="s">
        <v>586</v>
      </c>
      <c r="AD131" s="43" t="s">
        <v>236</v>
      </c>
    </row>
    <row r="132" spans="1:30" ht="63.75" customHeight="1" x14ac:dyDescent="0.2">
      <c r="A132" s="41" t="s">
        <v>587</v>
      </c>
      <c r="B132" s="42" t="s">
        <v>31</v>
      </c>
      <c r="C132" s="43" t="s">
        <v>230</v>
      </c>
      <c r="D132" s="43" t="s">
        <v>231</v>
      </c>
      <c r="E132" s="44" t="s">
        <v>232</v>
      </c>
      <c r="F132" s="45" t="s">
        <v>588</v>
      </c>
      <c r="G132" s="45" t="s">
        <v>589</v>
      </c>
      <c r="H132" s="47">
        <v>43234</v>
      </c>
      <c r="I132" s="47">
        <v>44026</v>
      </c>
      <c r="J132" s="48" t="str">
        <f>IF(Ugovori_OPULJP[[#This Row],[DATUM ZAVRŠETKA OPERACIJE]]&gt;DATE(2024,3,31),"u provedbi","završen")</f>
        <v>završen</v>
      </c>
      <c r="K132" s="46" t="s">
        <v>271</v>
      </c>
      <c r="L132" s="46" t="s">
        <v>271</v>
      </c>
      <c r="M132" s="49">
        <v>0.85</v>
      </c>
      <c r="N132" s="49">
        <v>0.15</v>
      </c>
      <c r="O132" s="50">
        <f>Ugovori_OPULJP[[#This Row],[Bespovratna sredstva - Ukupno (EU+Nac) HRK
= Ukupna ugovorena vrijednost bespovratnih sredstava]]*Ugovori_OPULJP[[#This Row],[EU STOPA SUFINANCIRANJA %
EU CO-FINANCING RATE %]]</f>
        <v>841026.54999999993</v>
      </c>
      <c r="P132" s="51">
        <f>Ugovori_OPULJP[[#This Row],[Bespovratna sredstva - EU dio - HRK]]/7.5345</f>
        <v>111623.4056672639</v>
      </c>
      <c r="Q132" s="50">
        <f>Ugovori_OPULJP[[#This Row],[Bespovratna sredstva - Ukupno (EU+Nac) HRK
= Ukupna ugovorena vrijednost bespovratnih sredstava]]*Ugovori_OPULJP[[#This Row],[STOPA NACIONALNOG SUFINANCIRANJA %]]</f>
        <v>148416.44999999998</v>
      </c>
      <c r="R132" s="51">
        <f>Ugovori_OPULJP[[#This Row],[Bespovratna sredstva - Nacionalni dio - HRK]]/7.5345</f>
        <v>19698.248058928923</v>
      </c>
      <c r="S132" s="50">
        <v>989443</v>
      </c>
      <c r="T132" s="51">
        <f>Ugovori_OPULJP[[#This Row],[Bespovratna sredstva - Ukupno (EU+Nac) HRK
= Ukupna ugovorena vrijednost bespovratnih sredstava]]/7.5345</f>
        <v>131321.65372619283</v>
      </c>
      <c r="U132" s="50">
        <v>0</v>
      </c>
      <c r="V132" s="51">
        <f>Ugovori_OPULJP[[#This Row],[Javni doprinos korisnika - HRK]]/7.5345</f>
        <v>0</v>
      </c>
      <c r="W132" s="50">
        <v>0</v>
      </c>
      <c r="X132" s="51">
        <f>Ugovori_OPULJP[[#This Row],[Privatni doprinos korisnika - HRK]]/7.5345</f>
        <v>0</v>
      </c>
      <c r="Y132" s="52">
        <v>989443</v>
      </c>
      <c r="Z132" s="53">
        <f>Ugovori_OPULJP[[#This Row],[UKUPNI PRIHVATLJIVI IZDACI
TOTAL ELIGIBLE EXPENDITURE
= Bespovratna sredstva ukupno + doprinos korisnika
= Ukupni prihvatljivi troškovi
= Ukupna ugovorena vrijednost projekta HRK]]/7.5345</f>
        <v>131321.65372619283</v>
      </c>
      <c r="AA132" s="44" t="s">
        <v>38</v>
      </c>
      <c r="AB132" s="44" t="s">
        <v>35</v>
      </c>
      <c r="AC132" s="43" t="s">
        <v>590</v>
      </c>
      <c r="AD132" s="43" t="s">
        <v>236</v>
      </c>
    </row>
    <row r="133" spans="1:30" ht="51" customHeight="1" x14ac:dyDescent="0.2">
      <c r="A133" s="41" t="s">
        <v>591</v>
      </c>
      <c r="B133" s="42" t="s">
        <v>31</v>
      </c>
      <c r="C133" s="43" t="s">
        <v>230</v>
      </c>
      <c r="D133" s="43" t="s">
        <v>231</v>
      </c>
      <c r="E133" s="44" t="s">
        <v>232</v>
      </c>
      <c r="F133" s="45" t="s">
        <v>592</v>
      </c>
      <c r="G133" s="45" t="s">
        <v>593</v>
      </c>
      <c r="H133" s="47">
        <v>43234</v>
      </c>
      <c r="I133" s="47">
        <v>44149</v>
      </c>
      <c r="J133" s="48" t="str">
        <f>IF(Ugovori_OPULJP[[#This Row],[DATUM ZAVRŠETKA OPERACIJE]]&gt;DATE(2024,3,31),"u provedbi","završen")</f>
        <v>završen</v>
      </c>
      <c r="K133" s="46" t="s">
        <v>594</v>
      </c>
      <c r="L133" s="46" t="s">
        <v>594</v>
      </c>
      <c r="M133" s="49">
        <v>0.85</v>
      </c>
      <c r="N133" s="49">
        <v>0.15</v>
      </c>
      <c r="O133" s="50">
        <f>Ugovori_OPULJP[[#This Row],[Bespovratna sredstva - Ukupno (EU+Nac) HRK
= Ukupna ugovorena vrijednost bespovratnih sredstava]]*Ugovori_OPULJP[[#This Row],[EU STOPA SUFINANCIRANJA %
EU CO-FINANCING RATE %]]</f>
        <v>800877.08049999992</v>
      </c>
      <c r="P133" s="51">
        <f>Ugovori_OPULJP[[#This Row],[Bespovratna sredstva - EU dio - HRK]]/7.5345</f>
        <v>106294.65531886653</v>
      </c>
      <c r="Q133" s="50">
        <f>Ugovori_OPULJP[[#This Row],[Bespovratna sredstva - Ukupno (EU+Nac) HRK
= Ukupna ugovorena vrijednost bespovratnih sredstava]]*Ugovori_OPULJP[[#This Row],[STOPA NACIONALNOG SUFINANCIRANJA %]]</f>
        <v>141331.24949999998</v>
      </c>
      <c r="R133" s="51">
        <f>Ugovori_OPULJP[[#This Row],[Bespovratna sredstva - Nacionalni dio - HRK]]/7.5345</f>
        <v>18757.880350388212</v>
      </c>
      <c r="S133" s="50">
        <v>942208.33</v>
      </c>
      <c r="T133" s="51">
        <f>Ugovori_OPULJP[[#This Row],[Bespovratna sredstva - Ukupno (EU+Nac) HRK
= Ukupna ugovorena vrijednost bespovratnih sredstava]]/7.5345</f>
        <v>125052.53566925475</v>
      </c>
      <c r="U133" s="50">
        <v>0</v>
      </c>
      <c r="V133" s="51">
        <f>Ugovori_OPULJP[[#This Row],[Javni doprinos korisnika - HRK]]/7.5345</f>
        <v>0</v>
      </c>
      <c r="W133" s="50">
        <v>0</v>
      </c>
      <c r="X133" s="51">
        <f>Ugovori_OPULJP[[#This Row],[Privatni doprinos korisnika - HRK]]/7.5345</f>
        <v>0</v>
      </c>
      <c r="Y133" s="52">
        <v>942208.33</v>
      </c>
      <c r="Z133" s="53">
        <f>Ugovori_OPULJP[[#This Row],[UKUPNI PRIHVATLJIVI IZDACI
TOTAL ELIGIBLE EXPENDITURE
= Bespovratna sredstva ukupno + doprinos korisnika
= Ukupni prihvatljivi troškovi
= Ukupna ugovorena vrijednost projekta HRK]]/7.5345</f>
        <v>125052.53566925475</v>
      </c>
      <c r="AA133" s="44" t="s">
        <v>38</v>
      </c>
      <c r="AB133" s="44" t="s">
        <v>35</v>
      </c>
      <c r="AC133" s="43" t="s">
        <v>595</v>
      </c>
      <c r="AD133" s="43" t="s">
        <v>236</v>
      </c>
    </row>
    <row r="134" spans="1:30" ht="51" customHeight="1" x14ac:dyDescent="0.2">
      <c r="A134" s="41" t="s">
        <v>596</v>
      </c>
      <c r="B134" s="42" t="s">
        <v>31</v>
      </c>
      <c r="C134" s="43" t="s">
        <v>230</v>
      </c>
      <c r="D134" s="43" t="s">
        <v>231</v>
      </c>
      <c r="E134" s="44" t="s">
        <v>232</v>
      </c>
      <c r="F134" s="45" t="s">
        <v>597</v>
      </c>
      <c r="G134" s="45" t="s">
        <v>598</v>
      </c>
      <c r="H134" s="47">
        <v>43234</v>
      </c>
      <c r="I134" s="47">
        <v>44149</v>
      </c>
      <c r="J134" s="48" t="str">
        <f>IF(Ugovori_OPULJP[[#This Row],[DATUM ZAVRŠETKA OPERACIJE]]&gt;DATE(2024,3,31),"u provedbi","završen")</f>
        <v>završen</v>
      </c>
      <c r="K134" s="46" t="s">
        <v>599</v>
      </c>
      <c r="L134" s="46" t="s">
        <v>599</v>
      </c>
      <c r="M134" s="49">
        <v>0.85</v>
      </c>
      <c r="N134" s="49">
        <v>0.15</v>
      </c>
      <c r="O134" s="50">
        <f>Ugovori_OPULJP[[#This Row],[Bespovratna sredstva - Ukupno (EU+Nac) HRK
= Ukupna ugovorena vrijednost bespovratnih sredstava]]*Ugovori_OPULJP[[#This Row],[EU STOPA SUFINANCIRANJA %
EU CO-FINANCING RATE %]]</f>
        <v>1679507.5965</v>
      </c>
      <c r="P134" s="51">
        <f>Ugovori_OPULJP[[#This Row],[Bespovratna sredstva - EU dio - HRK]]/7.5345</f>
        <v>222908.96496117857</v>
      </c>
      <c r="Q134" s="50">
        <f>Ugovori_OPULJP[[#This Row],[Bespovratna sredstva - Ukupno (EU+Nac) HRK
= Ukupna ugovorena vrijednost bespovratnih sredstava]]*Ugovori_OPULJP[[#This Row],[STOPA NACIONALNOG SUFINANCIRANJA %]]</f>
        <v>296383.69349999999</v>
      </c>
      <c r="R134" s="51">
        <f>Ugovori_OPULJP[[#This Row],[Bespovratna sredstva - Nacionalni dio - HRK]]/7.5345</f>
        <v>39336.876169619747</v>
      </c>
      <c r="S134" s="50">
        <v>1975891.29</v>
      </c>
      <c r="T134" s="51">
        <f>Ugovori_OPULJP[[#This Row],[Bespovratna sredstva - Ukupno (EU+Nac) HRK
= Ukupna ugovorena vrijednost bespovratnih sredstava]]/7.5345</f>
        <v>262245.84113079833</v>
      </c>
      <c r="U134" s="50">
        <v>0</v>
      </c>
      <c r="V134" s="51">
        <f>Ugovori_OPULJP[[#This Row],[Javni doprinos korisnika - HRK]]/7.5345</f>
        <v>0</v>
      </c>
      <c r="W134" s="50">
        <v>0</v>
      </c>
      <c r="X134" s="51">
        <f>Ugovori_OPULJP[[#This Row],[Privatni doprinos korisnika - HRK]]/7.5345</f>
        <v>0</v>
      </c>
      <c r="Y134" s="52">
        <v>1975891.29</v>
      </c>
      <c r="Z134" s="53">
        <f>Ugovori_OPULJP[[#This Row],[UKUPNI PRIHVATLJIVI IZDACI
TOTAL ELIGIBLE EXPENDITURE
= Bespovratna sredstva ukupno + doprinos korisnika
= Ukupni prihvatljivi troškovi
= Ukupna ugovorena vrijednost projekta HRK]]/7.5345</f>
        <v>262245.84113079833</v>
      </c>
      <c r="AA134" s="44" t="s">
        <v>38</v>
      </c>
      <c r="AB134" s="44" t="s">
        <v>35</v>
      </c>
      <c r="AC134" s="43" t="s">
        <v>600</v>
      </c>
      <c r="AD134" s="43" t="s">
        <v>236</v>
      </c>
    </row>
    <row r="135" spans="1:30" ht="51" customHeight="1" x14ac:dyDescent="0.2">
      <c r="A135" s="41" t="s">
        <v>601</v>
      </c>
      <c r="B135" s="42" t="s">
        <v>31</v>
      </c>
      <c r="C135" s="43" t="s">
        <v>230</v>
      </c>
      <c r="D135" s="43" t="s">
        <v>231</v>
      </c>
      <c r="E135" s="44" t="s">
        <v>232</v>
      </c>
      <c r="F135" s="45" t="s">
        <v>602</v>
      </c>
      <c r="G135" s="45" t="s">
        <v>603</v>
      </c>
      <c r="H135" s="47">
        <v>43234</v>
      </c>
      <c r="I135" s="47">
        <v>44149</v>
      </c>
      <c r="J135" s="48" t="str">
        <f>IF(Ugovori_OPULJP[[#This Row],[DATUM ZAVRŠETKA OPERACIJE]]&gt;DATE(2024,3,31),"u provedbi","završen")</f>
        <v>završen</v>
      </c>
      <c r="K135" s="46" t="s">
        <v>594</v>
      </c>
      <c r="L135" s="46" t="s">
        <v>594</v>
      </c>
      <c r="M135" s="49">
        <v>0.85</v>
      </c>
      <c r="N135" s="49">
        <v>0.15</v>
      </c>
      <c r="O135" s="50">
        <f>Ugovori_OPULJP[[#This Row],[Bespovratna sredstva - Ukupno (EU+Nac) HRK
= Ukupna ugovorena vrijednost bespovratnih sredstava]]*Ugovori_OPULJP[[#This Row],[EU STOPA SUFINANCIRANJA %
EU CO-FINANCING RATE %]]</f>
        <v>846562.99949999992</v>
      </c>
      <c r="P135" s="51">
        <f>Ugovori_OPULJP[[#This Row],[Bespovratna sredstva - EU dio - HRK]]/7.5345</f>
        <v>112358.21879354965</v>
      </c>
      <c r="Q135" s="50">
        <f>Ugovori_OPULJP[[#This Row],[Bespovratna sredstva - Ukupno (EU+Nac) HRK
= Ukupna ugovorena vrijednost bespovratnih sredstava]]*Ugovori_OPULJP[[#This Row],[STOPA NACIONALNOG SUFINANCIRANJA %]]</f>
        <v>149393.4705</v>
      </c>
      <c r="R135" s="51">
        <f>Ugovori_OPULJP[[#This Row],[Bespovratna sredstva - Nacionalni dio - HRK]]/7.5345</f>
        <v>19827.920963567587</v>
      </c>
      <c r="S135" s="50">
        <v>995956.47</v>
      </c>
      <c r="T135" s="51">
        <f>Ugovori_OPULJP[[#This Row],[Bespovratna sredstva - Ukupno (EU+Nac) HRK
= Ukupna ugovorena vrijednost bespovratnih sredstava]]/7.5345</f>
        <v>132186.13975711726</v>
      </c>
      <c r="U135" s="50">
        <v>933724.42999999993</v>
      </c>
      <c r="V135" s="51">
        <f>Ugovori_OPULJP[[#This Row],[Javni doprinos korisnika - HRK]]/7.5345</f>
        <v>123926.52863494591</v>
      </c>
      <c r="W135" s="50">
        <v>0</v>
      </c>
      <c r="X135" s="51">
        <f>Ugovori_OPULJP[[#This Row],[Privatni doprinos korisnika - HRK]]/7.5345</f>
        <v>0</v>
      </c>
      <c r="Y135" s="52">
        <v>1929680.9</v>
      </c>
      <c r="Z135" s="53">
        <f>Ugovori_OPULJP[[#This Row],[UKUPNI PRIHVATLJIVI IZDACI
TOTAL ELIGIBLE EXPENDITURE
= Bespovratna sredstva ukupno + doprinos korisnika
= Ukupni prihvatljivi troškovi
= Ukupna ugovorena vrijednost projekta HRK]]/7.5345</f>
        <v>256112.66839206315</v>
      </c>
      <c r="AA135" s="44" t="s">
        <v>38</v>
      </c>
      <c r="AB135" s="44" t="s">
        <v>35</v>
      </c>
      <c r="AC135" s="43" t="s">
        <v>604</v>
      </c>
      <c r="AD135" s="43" t="s">
        <v>236</v>
      </c>
    </row>
    <row r="136" spans="1:30" ht="51" customHeight="1" x14ac:dyDescent="0.2">
      <c r="A136" s="41" t="s">
        <v>605</v>
      </c>
      <c r="B136" s="42" t="s">
        <v>31</v>
      </c>
      <c r="C136" s="43" t="s">
        <v>230</v>
      </c>
      <c r="D136" s="43" t="s">
        <v>231</v>
      </c>
      <c r="E136" s="44" t="s">
        <v>232</v>
      </c>
      <c r="F136" s="45" t="s">
        <v>606</v>
      </c>
      <c r="G136" s="45" t="s">
        <v>607</v>
      </c>
      <c r="H136" s="47">
        <v>43550</v>
      </c>
      <c r="I136" s="47">
        <v>44465</v>
      </c>
      <c r="J136" s="48" t="str">
        <f>IF(Ugovori_OPULJP[[#This Row],[DATUM ZAVRŠETKA OPERACIJE]]&gt;DATE(2024,3,31),"u provedbi","završen")</f>
        <v>završen</v>
      </c>
      <c r="K136" s="46" t="s">
        <v>94</v>
      </c>
      <c r="L136" s="46" t="s">
        <v>94</v>
      </c>
      <c r="M136" s="49">
        <v>0.85</v>
      </c>
      <c r="N136" s="49">
        <v>0.15</v>
      </c>
      <c r="O136" s="50">
        <f>Ugovori_OPULJP[[#This Row],[Bespovratna sredstva - Ukupno (EU+Nac) HRK
= Ukupna ugovorena vrijednost bespovratnih sredstava]]*Ugovori_OPULJP[[#This Row],[EU STOPA SUFINANCIRANJA %
EU CO-FINANCING RATE %]]</f>
        <v>807342.89450000005</v>
      </c>
      <c r="P136" s="51">
        <f>Ugovori_OPULJP[[#This Row],[Bespovratna sredstva - EU dio - HRK]]/7.5345</f>
        <v>107152.81631163316</v>
      </c>
      <c r="Q136" s="50">
        <f>Ugovori_OPULJP[[#This Row],[Bespovratna sredstva - Ukupno (EU+Nac) HRK
= Ukupna ugovorena vrijednost bespovratnih sredstava]]*Ugovori_OPULJP[[#This Row],[STOPA NACIONALNOG SUFINANCIRANJA %]]</f>
        <v>142472.27549999999</v>
      </c>
      <c r="R136" s="51">
        <f>Ugovori_OPULJP[[#This Row],[Bespovratna sredstva - Nacionalni dio - HRK]]/7.5345</f>
        <v>18909.32052558232</v>
      </c>
      <c r="S136" s="50">
        <v>949815.17</v>
      </c>
      <c r="T136" s="51">
        <f>Ugovori_OPULJP[[#This Row],[Bespovratna sredstva - Ukupno (EU+Nac) HRK
= Ukupna ugovorena vrijednost bespovratnih sredstava]]/7.5345</f>
        <v>126062.13683721547</v>
      </c>
      <c r="U136" s="50">
        <v>0</v>
      </c>
      <c r="V136" s="51">
        <f>Ugovori_OPULJP[[#This Row],[Javni doprinos korisnika - HRK]]/7.5345</f>
        <v>0</v>
      </c>
      <c r="W136" s="50">
        <v>0</v>
      </c>
      <c r="X136" s="51">
        <f>Ugovori_OPULJP[[#This Row],[Privatni doprinos korisnika - HRK]]/7.5345</f>
        <v>0</v>
      </c>
      <c r="Y136" s="52">
        <v>949815.17</v>
      </c>
      <c r="Z136" s="53">
        <f>Ugovori_OPULJP[[#This Row],[UKUPNI PRIHVATLJIVI IZDACI
TOTAL ELIGIBLE EXPENDITURE
= Bespovratna sredstva ukupno + doprinos korisnika
= Ukupni prihvatljivi troškovi
= Ukupna ugovorena vrijednost projekta HRK]]/7.5345</f>
        <v>126062.13683721547</v>
      </c>
      <c r="AA136" s="44" t="s">
        <v>38</v>
      </c>
      <c r="AB136" s="44" t="s">
        <v>35</v>
      </c>
      <c r="AC136" s="43" t="s">
        <v>608</v>
      </c>
      <c r="AD136" s="43" t="s">
        <v>236</v>
      </c>
    </row>
    <row r="137" spans="1:30" ht="51" customHeight="1" x14ac:dyDescent="0.2">
      <c r="A137" s="41" t="s">
        <v>609</v>
      </c>
      <c r="B137" s="42" t="s">
        <v>31</v>
      </c>
      <c r="C137" s="43" t="s">
        <v>230</v>
      </c>
      <c r="D137" s="43" t="s">
        <v>231</v>
      </c>
      <c r="E137" s="44" t="s">
        <v>232</v>
      </c>
      <c r="F137" s="45" t="s">
        <v>610</v>
      </c>
      <c r="G137" s="45" t="s">
        <v>611</v>
      </c>
      <c r="H137" s="47">
        <v>43234</v>
      </c>
      <c r="I137" s="47">
        <v>43965</v>
      </c>
      <c r="J137" s="48" t="str">
        <f>IF(Ugovori_OPULJP[[#This Row],[DATUM ZAVRŠETKA OPERACIJE]]&gt;DATE(2024,3,31),"u provedbi","završen")</f>
        <v>završen</v>
      </c>
      <c r="K137" s="46" t="s">
        <v>425</v>
      </c>
      <c r="L137" s="46" t="s">
        <v>425</v>
      </c>
      <c r="M137" s="49">
        <v>0.85</v>
      </c>
      <c r="N137" s="49">
        <v>0.15</v>
      </c>
      <c r="O137" s="50">
        <f>Ugovori_OPULJP[[#This Row],[Bespovratna sredstva - Ukupno (EU+Nac) HRK
= Ukupna ugovorena vrijednost bespovratnih sredstava]]*Ugovori_OPULJP[[#This Row],[EU STOPA SUFINANCIRANJA %
EU CO-FINANCING RATE %]]</f>
        <v>726022.17050000001</v>
      </c>
      <c r="P137" s="51">
        <f>Ugovori_OPULJP[[#This Row],[Bespovratna sredstva - EU dio - HRK]]/7.5345</f>
        <v>96359.701440042467</v>
      </c>
      <c r="Q137" s="50">
        <f>Ugovori_OPULJP[[#This Row],[Bespovratna sredstva - Ukupno (EU+Nac) HRK
= Ukupna ugovorena vrijednost bespovratnih sredstava]]*Ugovori_OPULJP[[#This Row],[STOPA NACIONALNOG SUFINANCIRANJA %]]</f>
        <v>128121.55949999999</v>
      </c>
      <c r="R137" s="51">
        <f>Ugovori_OPULJP[[#This Row],[Bespovratna sredstva - Nacionalni dio - HRK]]/7.5345</f>
        <v>17004.653195301609</v>
      </c>
      <c r="S137" s="50">
        <v>854143.73</v>
      </c>
      <c r="T137" s="51">
        <f>Ugovori_OPULJP[[#This Row],[Bespovratna sredstva - Ukupno (EU+Nac) HRK
= Ukupna ugovorena vrijednost bespovratnih sredstava]]/7.5345</f>
        <v>113364.35463534408</v>
      </c>
      <c r="U137" s="50">
        <v>0</v>
      </c>
      <c r="V137" s="51">
        <f>Ugovori_OPULJP[[#This Row],[Javni doprinos korisnika - HRK]]/7.5345</f>
        <v>0</v>
      </c>
      <c r="W137" s="50">
        <v>0</v>
      </c>
      <c r="X137" s="51">
        <f>Ugovori_OPULJP[[#This Row],[Privatni doprinos korisnika - HRK]]/7.5345</f>
        <v>0</v>
      </c>
      <c r="Y137" s="52">
        <v>854143.73</v>
      </c>
      <c r="Z137" s="53">
        <f>Ugovori_OPULJP[[#This Row],[UKUPNI PRIHVATLJIVI IZDACI
TOTAL ELIGIBLE EXPENDITURE
= Bespovratna sredstva ukupno + doprinos korisnika
= Ukupni prihvatljivi troškovi
= Ukupna ugovorena vrijednost projekta HRK]]/7.5345</f>
        <v>113364.35463534408</v>
      </c>
      <c r="AA137" s="44" t="s">
        <v>38</v>
      </c>
      <c r="AB137" s="44" t="s">
        <v>35</v>
      </c>
      <c r="AC137" s="43" t="s">
        <v>612</v>
      </c>
      <c r="AD137" s="43" t="s">
        <v>236</v>
      </c>
    </row>
    <row r="138" spans="1:30" ht="51" customHeight="1" x14ac:dyDescent="0.2">
      <c r="A138" s="41" t="s">
        <v>613</v>
      </c>
      <c r="B138" s="42" t="s">
        <v>31</v>
      </c>
      <c r="C138" s="43" t="s">
        <v>230</v>
      </c>
      <c r="D138" s="43" t="s">
        <v>231</v>
      </c>
      <c r="E138" s="44" t="s">
        <v>232</v>
      </c>
      <c r="F138" s="45" t="s">
        <v>614</v>
      </c>
      <c r="G138" s="45" t="s">
        <v>615</v>
      </c>
      <c r="H138" s="47">
        <v>43234</v>
      </c>
      <c r="I138" s="47">
        <v>43722</v>
      </c>
      <c r="J138" s="48" t="str">
        <f>IF(Ugovori_OPULJP[[#This Row],[DATUM ZAVRŠETKA OPERACIJE]]&gt;DATE(2024,3,31),"u provedbi","završen")</f>
        <v>završen</v>
      </c>
      <c r="K138" s="46" t="s">
        <v>94</v>
      </c>
      <c r="L138" s="46" t="s">
        <v>94</v>
      </c>
      <c r="M138" s="49">
        <v>0.85</v>
      </c>
      <c r="N138" s="49">
        <v>0.15</v>
      </c>
      <c r="O138" s="50">
        <f>Ugovori_OPULJP[[#This Row],[Bespovratna sredstva - Ukupno (EU+Nac) HRK
= Ukupna ugovorena vrijednost bespovratnih sredstava]]*Ugovori_OPULJP[[#This Row],[EU STOPA SUFINANCIRANJA %
EU CO-FINANCING RATE %]]</f>
        <v>763799.93599999999</v>
      </c>
      <c r="P138" s="51">
        <f>Ugovori_OPULJP[[#This Row],[Bespovratna sredstva - EU dio - HRK]]/7.5345</f>
        <v>101373.67257283164</v>
      </c>
      <c r="Q138" s="50">
        <f>Ugovori_OPULJP[[#This Row],[Bespovratna sredstva - Ukupno (EU+Nac) HRK
= Ukupna ugovorena vrijednost bespovratnih sredstava]]*Ugovori_OPULJP[[#This Row],[STOPA NACIONALNOG SUFINANCIRANJA %]]</f>
        <v>134788.22399999999</v>
      </c>
      <c r="R138" s="51">
        <f>Ugovori_OPULJP[[#This Row],[Bespovratna sredstva - Nacionalni dio - HRK]]/7.5345</f>
        <v>17889.471630499698</v>
      </c>
      <c r="S138" s="50">
        <v>898588.16000000003</v>
      </c>
      <c r="T138" s="51">
        <f>Ugovori_OPULJP[[#This Row],[Bespovratna sredstva - Ukupno (EU+Nac) HRK
= Ukupna ugovorena vrijednost bespovratnih sredstava]]/7.5345</f>
        <v>119263.14420333134</v>
      </c>
      <c r="U138" s="50">
        <v>0</v>
      </c>
      <c r="V138" s="51">
        <f>Ugovori_OPULJP[[#This Row],[Javni doprinos korisnika - HRK]]/7.5345</f>
        <v>0</v>
      </c>
      <c r="W138" s="50">
        <v>0</v>
      </c>
      <c r="X138" s="51">
        <f>Ugovori_OPULJP[[#This Row],[Privatni doprinos korisnika - HRK]]/7.5345</f>
        <v>0</v>
      </c>
      <c r="Y138" s="52">
        <v>898588.16000000003</v>
      </c>
      <c r="Z138" s="53">
        <f>Ugovori_OPULJP[[#This Row],[UKUPNI PRIHVATLJIVI IZDACI
TOTAL ELIGIBLE EXPENDITURE
= Bespovratna sredstva ukupno + doprinos korisnika
= Ukupni prihvatljivi troškovi
= Ukupna ugovorena vrijednost projekta HRK]]/7.5345</f>
        <v>119263.14420333134</v>
      </c>
      <c r="AA138" s="44" t="s">
        <v>38</v>
      </c>
      <c r="AB138" s="44" t="s">
        <v>35</v>
      </c>
      <c r="AC138" s="43" t="s">
        <v>616</v>
      </c>
      <c r="AD138" s="43" t="s">
        <v>236</v>
      </c>
    </row>
    <row r="139" spans="1:30" ht="51" customHeight="1" x14ac:dyDescent="0.2">
      <c r="A139" s="41" t="s">
        <v>617</v>
      </c>
      <c r="B139" s="42" t="s">
        <v>31</v>
      </c>
      <c r="C139" s="43" t="s">
        <v>230</v>
      </c>
      <c r="D139" s="43" t="s">
        <v>231</v>
      </c>
      <c r="E139" s="44" t="s">
        <v>232</v>
      </c>
      <c r="F139" s="45" t="s">
        <v>618</v>
      </c>
      <c r="G139" s="45" t="s">
        <v>619</v>
      </c>
      <c r="H139" s="47">
        <v>43234</v>
      </c>
      <c r="I139" s="47">
        <v>43660</v>
      </c>
      <c r="J139" s="48" t="str">
        <f>IF(Ugovori_OPULJP[[#This Row],[DATUM ZAVRŠETKA OPERACIJE]]&gt;DATE(2024,3,31),"u provedbi","završen")</f>
        <v>završen</v>
      </c>
      <c r="K139" s="46" t="s">
        <v>211</v>
      </c>
      <c r="L139" s="46" t="s">
        <v>211</v>
      </c>
      <c r="M139" s="49">
        <v>0.85</v>
      </c>
      <c r="N139" s="49">
        <v>0.15</v>
      </c>
      <c r="O139" s="50">
        <f>Ugovori_OPULJP[[#This Row],[Bespovratna sredstva - Ukupno (EU+Nac) HRK
= Ukupna ugovorena vrijednost bespovratnih sredstava]]*Ugovori_OPULJP[[#This Row],[EU STOPA SUFINANCIRANJA %
EU CO-FINANCING RATE %]]</f>
        <v>690397.12349999999</v>
      </c>
      <c r="P139" s="51">
        <f>Ugovori_OPULJP[[#This Row],[Bespovratna sredstva - EU dio - HRK]]/7.5345</f>
        <v>91631.44515229942</v>
      </c>
      <c r="Q139" s="50">
        <f>Ugovori_OPULJP[[#This Row],[Bespovratna sredstva - Ukupno (EU+Nac) HRK
= Ukupna ugovorena vrijednost bespovratnih sredstava]]*Ugovori_OPULJP[[#This Row],[STOPA NACIONALNOG SUFINANCIRANJA %]]</f>
        <v>121834.7865</v>
      </c>
      <c r="R139" s="51">
        <f>Ugovori_OPULJP[[#This Row],[Bespovratna sredstva - Nacionalni dio - HRK]]/7.5345</f>
        <v>16170.255026876368</v>
      </c>
      <c r="S139" s="50">
        <v>812231.91</v>
      </c>
      <c r="T139" s="51">
        <f>Ugovori_OPULJP[[#This Row],[Bespovratna sredstva - Ukupno (EU+Nac) HRK
= Ukupna ugovorena vrijednost bespovratnih sredstava]]/7.5345</f>
        <v>107801.70017917579</v>
      </c>
      <c r="U139" s="50">
        <v>0</v>
      </c>
      <c r="V139" s="51">
        <f>Ugovori_OPULJP[[#This Row],[Javni doprinos korisnika - HRK]]/7.5345</f>
        <v>0</v>
      </c>
      <c r="W139" s="50">
        <v>0</v>
      </c>
      <c r="X139" s="51">
        <f>Ugovori_OPULJP[[#This Row],[Privatni doprinos korisnika - HRK]]/7.5345</f>
        <v>0</v>
      </c>
      <c r="Y139" s="52">
        <v>812231.91</v>
      </c>
      <c r="Z139" s="53">
        <f>Ugovori_OPULJP[[#This Row],[UKUPNI PRIHVATLJIVI IZDACI
TOTAL ELIGIBLE EXPENDITURE
= Bespovratna sredstva ukupno + doprinos korisnika
= Ukupni prihvatljivi troškovi
= Ukupna ugovorena vrijednost projekta HRK]]/7.5345</f>
        <v>107801.70017917579</v>
      </c>
      <c r="AA139" s="44" t="s">
        <v>38</v>
      </c>
      <c r="AB139" s="44" t="s">
        <v>35</v>
      </c>
      <c r="AC139" s="43" t="s">
        <v>620</v>
      </c>
      <c r="AD139" s="43" t="s">
        <v>236</v>
      </c>
    </row>
    <row r="140" spans="1:30" ht="51" customHeight="1" x14ac:dyDescent="0.2">
      <c r="A140" s="41" t="s">
        <v>621</v>
      </c>
      <c r="B140" s="42" t="s">
        <v>31</v>
      </c>
      <c r="C140" s="43" t="s">
        <v>230</v>
      </c>
      <c r="D140" s="43" t="s">
        <v>231</v>
      </c>
      <c r="E140" s="44" t="s">
        <v>232</v>
      </c>
      <c r="F140" s="45" t="s">
        <v>622</v>
      </c>
      <c r="G140" s="45" t="s">
        <v>623</v>
      </c>
      <c r="H140" s="47">
        <v>43234</v>
      </c>
      <c r="I140" s="47">
        <v>43783</v>
      </c>
      <c r="J140" s="48" t="str">
        <f>IF(Ugovori_OPULJP[[#This Row],[DATUM ZAVRŠETKA OPERACIJE]]&gt;DATE(2024,3,31),"u provedbi","završen")</f>
        <v>završen</v>
      </c>
      <c r="K140" s="46" t="s">
        <v>99</v>
      </c>
      <c r="L140" s="46" t="s">
        <v>99</v>
      </c>
      <c r="M140" s="49">
        <v>0.85</v>
      </c>
      <c r="N140" s="49">
        <v>0.15</v>
      </c>
      <c r="O140" s="50">
        <f>Ugovori_OPULJP[[#This Row],[Bespovratna sredstva - Ukupno (EU+Nac) HRK
= Ukupna ugovorena vrijednost bespovratnih sredstava]]*Ugovori_OPULJP[[#This Row],[EU STOPA SUFINANCIRANJA %
EU CO-FINANCING RATE %]]</f>
        <v>849488.21499999997</v>
      </c>
      <c r="P140" s="51">
        <f>Ugovori_OPULJP[[#This Row],[Bespovratna sredstva - EU dio - HRK]]/7.5345</f>
        <v>112746.46160992766</v>
      </c>
      <c r="Q140" s="50">
        <f>Ugovori_OPULJP[[#This Row],[Bespovratna sredstva - Ukupno (EU+Nac) HRK
= Ukupna ugovorena vrijednost bespovratnih sredstava]]*Ugovori_OPULJP[[#This Row],[STOPA NACIONALNOG SUFINANCIRANJA %]]</f>
        <v>149909.685</v>
      </c>
      <c r="R140" s="51">
        <f>Ugovori_OPULJP[[#This Row],[Bespovratna sredstva - Nacionalni dio - HRK]]/7.5345</f>
        <v>19896.43440175194</v>
      </c>
      <c r="S140" s="50">
        <v>999397.9</v>
      </c>
      <c r="T140" s="51">
        <f>Ugovori_OPULJP[[#This Row],[Bespovratna sredstva - Ukupno (EU+Nac) HRK
= Ukupna ugovorena vrijednost bespovratnih sredstava]]/7.5345</f>
        <v>132642.89601167961</v>
      </c>
      <c r="U140" s="50">
        <v>0</v>
      </c>
      <c r="V140" s="51">
        <f>Ugovori_OPULJP[[#This Row],[Javni doprinos korisnika - HRK]]/7.5345</f>
        <v>0</v>
      </c>
      <c r="W140" s="50">
        <v>0</v>
      </c>
      <c r="X140" s="51">
        <f>Ugovori_OPULJP[[#This Row],[Privatni doprinos korisnika - HRK]]/7.5345</f>
        <v>0</v>
      </c>
      <c r="Y140" s="52">
        <v>999397.9</v>
      </c>
      <c r="Z140" s="53">
        <f>Ugovori_OPULJP[[#This Row],[UKUPNI PRIHVATLJIVI IZDACI
TOTAL ELIGIBLE EXPENDITURE
= Bespovratna sredstva ukupno + doprinos korisnika
= Ukupni prihvatljivi troškovi
= Ukupna ugovorena vrijednost projekta HRK]]/7.5345</f>
        <v>132642.89601167961</v>
      </c>
      <c r="AA140" s="44" t="s">
        <v>38</v>
      </c>
      <c r="AB140" s="44" t="s">
        <v>35</v>
      </c>
      <c r="AC140" s="43" t="s">
        <v>624</v>
      </c>
      <c r="AD140" s="43" t="s">
        <v>236</v>
      </c>
    </row>
    <row r="141" spans="1:30" ht="51" customHeight="1" x14ac:dyDescent="0.2">
      <c r="A141" s="41" t="s">
        <v>625</v>
      </c>
      <c r="B141" s="42" t="s">
        <v>31</v>
      </c>
      <c r="C141" s="43" t="s">
        <v>230</v>
      </c>
      <c r="D141" s="43" t="s">
        <v>231</v>
      </c>
      <c r="E141" s="44" t="s">
        <v>232</v>
      </c>
      <c r="F141" s="45" t="s">
        <v>626</v>
      </c>
      <c r="G141" s="45" t="s">
        <v>627</v>
      </c>
      <c r="H141" s="47">
        <v>43550</v>
      </c>
      <c r="I141" s="47">
        <v>44281</v>
      </c>
      <c r="J141" s="48" t="str">
        <f>IF(Ugovori_OPULJP[[#This Row],[DATUM ZAVRŠETKA OPERACIJE]]&gt;DATE(2024,3,31),"u provedbi","završen")</f>
        <v>završen</v>
      </c>
      <c r="K141" s="46" t="s">
        <v>104</v>
      </c>
      <c r="L141" s="46" t="s">
        <v>104</v>
      </c>
      <c r="M141" s="49">
        <v>0.85</v>
      </c>
      <c r="N141" s="49">
        <v>0.15</v>
      </c>
      <c r="O141" s="50">
        <f>Ugovori_OPULJP[[#This Row],[Bespovratna sredstva - Ukupno (EU+Nac) HRK
= Ukupna ugovorena vrijednost bespovratnih sredstava]]*Ugovori_OPULJP[[#This Row],[EU STOPA SUFINANCIRANJA %
EU CO-FINANCING RATE %]]</f>
        <v>705571.52749999997</v>
      </c>
      <c r="P141" s="51">
        <f>Ugovori_OPULJP[[#This Row],[Bespovratna sredstva - EU dio - HRK]]/7.5345</f>
        <v>93645.434667197551</v>
      </c>
      <c r="Q141" s="50">
        <f>Ugovori_OPULJP[[#This Row],[Bespovratna sredstva - Ukupno (EU+Nac) HRK
= Ukupna ugovorena vrijednost bespovratnih sredstava]]*Ugovori_OPULJP[[#This Row],[STOPA NACIONALNOG SUFINANCIRANJA %]]</f>
        <v>124512.6225</v>
      </c>
      <c r="R141" s="51">
        <f>Ugovori_OPULJP[[#This Row],[Bespovratna sredstva - Nacionalni dio - HRK]]/7.5345</f>
        <v>16525.664941270155</v>
      </c>
      <c r="S141" s="50">
        <v>830084.15</v>
      </c>
      <c r="T141" s="51">
        <f>Ugovori_OPULJP[[#This Row],[Bespovratna sredstva - Ukupno (EU+Nac) HRK
= Ukupna ugovorena vrijednost bespovratnih sredstava]]/7.5345</f>
        <v>110171.09960846772</v>
      </c>
      <c r="U141" s="50">
        <v>0</v>
      </c>
      <c r="V141" s="51">
        <f>Ugovori_OPULJP[[#This Row],[Javni doprinos korisnika - HRK]]/7.5345</f>
        <v>0</v>
      </c>
      <c r="W141" s="50">
        <v>0</v>
      </c>
      <c r="X141" s="51">
        <f>Ugovori_OPULJP[[#This Row],[Privatni doprinos korisnika - HRK]]/7.5345</f>
        <v>0</v>
      </c>
      <c r="Y141" s="52">
        <v>830084.15</v>
      </c>
      <c r="Z141" s="53">
        <f>Ugovori_OPULJP[[#This Row],[UKUPNI PRIHVATLJIVI IZDACI
TOTAL ELIGIBLE EXPENDITURE
= Bespovratna sredstva ukupno + doprinos korisnika
= Ukupni prihvatljivi troškovi
= Ukupna ugovorena vrijednost projekta HRK]]/7.5345</f>
        <v>110171.09960846772</v>
      </c>
      <c r="AA141" s="44" t="s">
        <v>38</v>
      </c>
      <c r="AB141" s="44" t="s">
        <v>35</v>
      </c>
      <c r="AC141" s="43" t="s">
        <v>628</v>
      </c>
      <c r="AD141" s="43" t="s">
        <v>236</v>
      </c>
    </row>
    <row r="142" spans="1:30" ht="51" customHeight="1" x14ac:dyDescent="0.2">
      <c r="A142" s="41" t="s">
        <v>630</v>
      </c>
      <c r="B142" s="42" t="s">
        <v>31</v>
      </c>
      <c r="C142" s="43" t="s">
        <v>230</v>
      </c>
      <c r="D142" s="43" t="s">
        <v>231</v>
      </c>
      <c r="E142" s="44" t="s">
        <v>232</v>
      </c>
      <c r="F142" s="45" t="s">
        <v>631</v>
      </c>
      <c r="G142" s="45" t="s">
        <v>632</v>
      </c>
      <c r="H142" s="47">
        <v>43234</v>
      </c>
      <c r="I142" s="47">
        <v>44057</v>
      </c>
      <c r="J142" s="48" t="str">
        <f>IF(Ugovori_OPULJP[[#This Row],[DATUM ZAVRŠETKA OPERACIJE]]&gt;DATE(2024,3,31),"u provedbi","završen")</f>
        <v>završen</v>
      </c>
      <c r="K142" s="46" t="s">
        <v>333</v>
      </c>
      <c r="L142" s="46" t="s">
        <v>333</v>
      </c>
      <c r="M142" s="49">
        <v>0.85</v>
      </c>
      <c r="N142" s="49">
        <v>0.15</v>
      </c>
      <c r="O142" s="50">
        <f>Ugovori_OPULJP[[#This Row],[Bespovratna sredstva - Ukupno (EU+Nac) HRK
= Ukupna ugovorena vrijednost bespovratnih sredstava]]*Ugovori_OPULJP[[#This Row],[EU STOPA SUFINANCIRANJA %
EU CO-FINANCING RATE %]]</f>
        <v>836739.15</v>
      </c>
      <c r="P142" s="51">
        <f>Ugovori_OPULJP[[#This Row],[Bespovratna sredstva - EU dio - HRK]]/7.5345</f>
        <v>111054.36989846705</v>
      </c>
      <c r="Q142" s="50">
        <f>Ugovori_OPULJP[[#This Row],[Bespovratna sredstva - Ukupno (EU+Nac) HRK
= Ukupna ugovorena vrijednost bespovratnih sredstava]]*Ugovori_OPULJP[[#This Row],[STOPA NACIONALNOG SUFINANCIRANJA %]]</f>
        <v>147659.85</v>
      </c>
      <c r="R142" s="51">
        <f>Ugovori_OPULJP[[#This Row],[Bespovratna sredstva - Nacionalni dio - HRK]]/7.5345</f>
        <v>19597.829982082421</v>
      </c>
      <c r="S142" s="50">
        <v>984399</v>
      </c>
      <c r="T142" s="51">
        <f>Ugovori_OPULJP[[#This Row],[Bespovratna sredstva - Ukupno (EU+Nac) HRK
= Ukupna ugovorena vrijednost bespovratnih sredstava]]/7.5345</f>
        <v>130652.19988054947</v>
      </c>
      <c r="U142" s="50">
        <v>0</v>
      </c>
      <c r="V142" s="51">
        <f>Ugovori_OPULJP[[#This Row],[Javni doprinos korisnika - HRK]]/7.5345</f>
        <v>0</v>
      </c>
      <c r="W142" s="50">
        <v>0</v>
      </c>
      <c r="X142" s="51">
        <f>Ugovori_OPULJP[[#This Row],[Privatni doprinos korisnika - HRK]]/7.5345</f>
        <v>0</v>
      </c>
      <c r="Y142" s="52">
        <v>984399</v>
      </c>
      <c r="Z142" s="53">
        <f>Ugovori_OPULJP[[#This Row],[UKUPNI PRIHVATLJIVI IZDACI
TOTAL ELIGIBLE EXPENDITURE
= Bespovratna sredstva ukupno + doprinos korisnika
= Ukupni prihvatljivi troškovi
= Ukupna ugovorena vrijednost projekta HRK]]/7.5345</f>
        <v>130652.19988054947</v>
      </c>
      <c r="AA142" s="44" t="s">
        <v>38</v>
      </c>
      <c r="AB142" s="44" t="s">
        <v>35</v>
      </c>
      <c r="AC142" s="43" t="s">
        <v>633</v>
      </c>
      <c r="AD142" s="43" t="s">
        <v>236</v>
      </c>
    </row>
    <row r="143" spans="1:30" ht="51" customHeight="1" x14ac:dyDescent="0.2">
      <c r="A143" s="41" t="s">
        <v>634</v>
      </c>
      <c r="B143" s="42" t="s">
        <v>31</v>
      </c>
      <c r="C143" s="43" t="s">
        <v>230</v>
      </c>
      <c r="D143" s="43" t="s">
        <v>231</v>
      </c>
      <c r="E143" s="44" t="s">
        <v>232</v>
      </c>
      <c r="F143" s="45" t="s">
        <v>635</v>
      </c>
      <c r="G143" s="45" t="s">
        <v>636</v>
      </c>
      <c r="H143" s="47">
        <v>43550</v>
      </c>
      <c r="I143" s="47">
        <v>44281</v>
      </c>
      <c r="J143" s="48" t="str">
        <f>IF(Ugovori_OPULJP[[#This Row],[DATUM ZAVRŠETKA OPERACIJE]]&gt;DATE(2024,3,31),"u provedbi","završen")</f>
        <v>završen</v>
      </c>
      <c r="K143" s="46" t="s">
        <v>637</v>
      </c>
      <c r="L143" s="46" t="s">
        <v>425</v>
      </c>
      <c r="M143" s="49">
        <v>0.85</v>
      </c>
      <c r="N143" s="49">
        <v>0.15</v>
      </c>
      <c r="O143" s="50">
        <f>Ugovori_OPULJP[[#This Row],[Bespovratna sredstva - Ukupno (EU+Nac) HRK
= Ukupna ugovorena vrijednost bespovratnih sredstava]]*Ugovori_OPULJP[[#This Row],[EU STOPA SUFINANCIRANJA %
EU CO-FINANCING RATE %]]</f>
        <v>830067.5</v>
      </c>
      <c r="P143" s="51">
        <f>Ugovori_OPULJP[[#This Row],[Bespovratna sredstva - EU dio - HRK]]/7.5345</f>
        <v>110168.8897737076</v>
      </c>
      <c r="Q143" s="50">
        <f>Ugovori_OPULJP[[#This Row],[Bespovratna sredstva - Ukupno (EU+Nac) HRK
= Ukupna ugovorena vrijednost bespovratnih sredstava]]*Ugovori_OPULJP[[#This Row],[STOPA NACIONALNOG SUFINANCIRANJA %]]</f>
        <v>146482.5</v>
      </c>
      <c r="R143" s="51">
        <f>Ugovori_OPULJP[[#This Row],[Bespovratna sredstva - Nacionalni dio - HRK]]/7.5345</f>
        <v>19441.56878359546</v>
      </c>
      <c r="S143" s="50">
        <v>976550</v>
      </c>
      <c r="T143" s="51">
        <f>Ugovori_OPULJP[[#This Row],[Bespovratna sredstva - Ukupno (EU+Nac) HRK
= Ukupna ugovorena vrijednost bespovratnih sredstava]]/7.5345</f>
        <v>129610.45855730306</v>
      </c>
      <c r="U143" s="50">
        <v>0</v>
      </c>
      <c r="V143" s="51">
        <f>Ugovori_OPULJP[[#This Row],[Javni doprinos korisnika - HRK]]/7.5345</f>
        <v>0</v>
      </c>
      <c r="W143" s="50">
        <v>0</v>
      </c>
      <c r="X143" s="51">
        <f>Ugovori_OPULJP[[#This Row],[Privatni doprinos korisnika - HRK]]/7.5345</f>
        <v>0</v>
      </c>
      <c r="Y143" s="52">
        <v>976550</v>
      </c>
      <c r="Z143" s="53">
        <f>Ugovori_OPULJP[[#This Row],[UKUPNI PRIHVATLJIVI IZDACI
TOTAL ELIGIBLE EXPENDITURE
= Bespovratna sredstva ukupno + doprinos korisnika
= Ukupni prihvatljivi troškovi
= Ukupna ugovorena vrijednost projekta HRK]]/7.5345</f>
        <v>129610.45855730306</v>
      </c>
      <c r="AA143" s="44" t="s">
        <v>38</v>
      </c>
      <c r="AB143" s="44" t="s">
        <v>35</v>
      </c>
      <c r="AC143" s="43" t="s">
        <v>638</v>
      </c>
      <c r="AD143" s="43" t="s">
        <v>236</v>
      </c>
    </row>
    <row r="144" spans="1:30" ht="51" customHeight="1" x14ac:dyDescent="0.2">
      <c r="A144" s="41" t="s">
        <v>639</v>
      </c>
      <c r="B144" s="42" t="s">
        <v>31</v>
      </c>
      <c r="C144" s="43" t="s">
        <v>230</v>
      </c>
      <c r="D144" s="43" t="s">
        <v>231</v>
      </c>
      <c r="E144" s="44" t="s">
        <v>232</v>
      </c>
      <c r="F144" s="45" t="s">
        <v>640</v>
      </c>
      <c r="G144" s="45" t="s">
        <v>641</v>
      </c>
      <c r="H144" s="47">
        <v>43550</v>
      </c>
      <c r="I144" s="47">
        <v>44151</v>
      </c>
      <c r="J144" s="48" t="str">
        <f>IF(Ugovori_OPULJP[[#This Row],[DATUM ZAVRŠETKA OPERACIJE]]&gt;DATE(2024,3,31),"u provedbi","završen")</f>
        <v>završen</v>
      </c>
      <c r="K144" s="46" t="s">
        <v>104</v>
      </c>
      <c r="L144" s="46" t="s">
        <v>104</v>
      </c>
      <c r="M144" s="49">
        <v>0.85</v>
      </c>
      <c r="N144" s="49">
        <v>0.15</v>
      </c>
      <c r="O144" s="50">
        <f>Ugovori_OPULJP[[#This Row],[Bespovratna sredstva - Ukupno (EU+Nac) HRK
= Ukupna ugovorena vrijednost bespovratnih sredstava]]*Ugovori_OPULJP[[#This Row],[EU STOPA SUFINANCIRANJA %
EU CO-FINANCING RATE %]]</f>
        <v>778254.55149999994</v>
      </c>
      <c r="P144" s="51">
        <f>Ugovori_OPULJP[[#This Row],[Bespovratna sredstva - EU dio - HRK]]/7.5345</f>
        <v>103292.12973654522</v>
      </c>
      <c r="Q144" s="50">
        <f>Ugovori_OPULJP[[#This Row],[Bespovratna sredstva - Ukupno (EU+Nac) HRK
= Ukupna ugovorena vrijednost bespovratnih sredstava]]*Ugovori_OPULJP[[#This Row],[STOPA NACIONALNOG SUFINANCIRANJA %]]</f>
        <v>137339.0385</v>
      </c>
      <c r="R144" s="51">
        <f>Ugovori_OPULJP[[#This Row],[Bespovratna sredstva - Nacionalni dio - HRK]]/7.5345</f>
        <v>18228.022894684451</v>
      </c>
      <c r="S144" s="50">
        <v>915593.59</v>
      </c>
      <c r="T144" s="51">
        <f>Ugovori_OPULJP[[#This Row],[Bespovratna sredstva - Ukupno (EU+Nac) HRK
= Ukupna ugovorena vrijednost bespovratnih sredstava]]/7.5345</f>
        <v>121520.15263122966</v>
      </c>
      <c r="U144" s="50">
        <v>0</v>
      </c>
      <c r="V144" s="51">
        <f>Ugovori_OPULJP[[#This Row],[Javni doprinos korisnika - HRK]]/7.5345</f>
        <v>0</v>
      </c>
      <c r="W144" s="50">
        <v>0</v>
      </c>
      <c r="X144" s="51">
        <f>Ugovori_OPULJP[[#This Row],[Privatni doprinos korisnika - HRK]]/7.5345</f>
        <v>0</v>
      </c>
      <c r="Y144" s="52">
        <v>915593.59</v>
      </c>
      <c r="Z144" s="53">
        <f>Ugovori_OPULJP[[#This Row],[UKUPNI PRIHVATLJIVI IZDACI
TOTAL ELIGIBLE EXPENDITURE
= Bespovratna sredstva ukupno + doprinos korisnika
= Ukupni prihvatljivi troškovi
= Ukupna ugovorena vrijednost projekta HRK]]/7.5345</f>
        <v>121520.15263122966</v>
      </c>
      <c r="AA144" s="44" t="s">
        <v>38</v>
      </c>
      <c r="AB144" s="44" t="s">
        <v>35</v>
      </c>
      <c r="AC144" s="43" t="s">
        <v>642</v>
      </c>
      <c r="AD144" s="43" t="s">
        <v>236</v>
      </c>
    </row>
    <row r="145" spans="1:30" ht="51" customHeight="1" x14ac:dyDescent="0.2">
      <c r="A145" s="41" t="s">
        <v>643</v>
      </c>
      <c r="B145" s="42" t="s">
        <v>31</v>
      </c>
      <c r="C145" s="43" t="s">
        <v>230</v>
      </c>
      <c r="D145" s="43" t="s">
        <v>231</v>
      </c>
      <c r="E145" s="44" t="s">
        <v>232</v>
      </c>
      <c r="F145" s="45" t="s">
        <v>644</v>
      </c>
      <c r="G145" s="62" t="s">
        <v>645</v>
      </c>
      <c r="H145" s="47">
        <v>43550</v>
      </c>
      <c r="I145" s="47">
        <v>43916</v>
      </c>
      <c r="J145" s="48" t="str">
        <f>IF(Ugovori_OPULJP[[#This Row],[DATUM ZAVRŠETKA OPERACIJE]]&gt;DATE(2024,3,31),"u provedbi","završen")</f>
        <v>završen</v>
      </c>
      <c r="K145" s="46" t="s">
        <v>84</v>
      </c>
      <c r="L145" s="46" t="s">
        <v>84</v>
      </c>
      <c r="M145" s="49">
        <v>0.85</v>
      </c>
      <c r="N145" s="49">
        <v>0.15</v>
      </c>
      <c r="O145" s="50">
        <f>Ugovori_OPULJP[[#This Row],[Bespovratna sredstva - Ukupno (EU+Nac) HRK
= Ukupna ugovorena vrijednost bespovratnih sredstava]]*Ugovori_OPULJP[[#This Row],[EU STOPA SUFINANCIRANJA %
EU CO-FINANCING RATE %]]</f>
        <v>494151.49499999994</v>
      </c>
      <c r="P145" s="51">
        <f>Ugovori_OPULJP[[#This Row],[Bespovratna sredstva - EU dio - HRK]]/7.5345</f>
        <v>65585.174198686029</v>
      </c>
      <c r="Q145" s="50">
        <f>Ugovori_OPULJP[[#This Row],[Bespovratna sredstva - Ukupno (EU+Nac) HRK
= Ukupna ugovorena vrijednost bespovratnih sredstava]]*Ugovori_OPULJP[[#This Row],[STOPA NACIONALNOG SUFINANCIRANJA %]]</f>
        <v>87203.204999999987</v>
      </c>
      <c r="R145" s="51">
        <f>Ugovori_OPULJP[[#This Row],[Bespovratna sredstva - Nacionalni dio - HRK]]/7.5345</f>
        <v>11573.854270356358</v>
      </c>
      <c r="S145" s="50">
        <v>581354.69999999995</v>
      </c>
      <c r="T145" s="51">
        <f>Ugovori_OPULJP[[#This Row],[Bespovratna sredstva - Ukupno (EU+Nac) HRK
= Ukupna ugovorena vrijednost bespovratnih sredstava]]/7.5345</f>
        <v>77159.028469042401</v>
      </c>
      <c r="U145" s="50">
        <v>0</v>
      </c>
      <c r="V145" s="51">
        <f>Ugovori_OPULJP[[#This Row],[Javni doprinos korisnika - HRK]]/7.5345</f>
        <v>0</v>
      </c>
      <c r="W145" s="50">
        <v>0</v>
      </c>
      <c r="X145" s="51">
        <f>Ugovori_OPULJP[[#This Row],[Privatni doprinos korisnika - HRK]]/7.5345</f>
        <v>0</v>
      </c>
      <c r="Y145" s="52">
        <v>581354.69999999995</v>
      </c>
      <c r="Z145" s="53">
        <f>Ugovori_OPULJP[[#This Row],[UKUPNI PRIHVATLJIVI IZDACI
TOTAL ELIGIBLE EXPENDITURE
= Bespovratna sredstva ukupno + doprinos korisnika
= Ukupni prihvatljivi troškovi
= Ukupna ugovorena vrijednost projekta HRK]]/7.5345</f>
        <v>77159.028469042401</v>
      </c>
      <c r="AA145" s="44" t="s">
        <v>38</v>
      </c>
      <c r="AB145" s="44" t="s">
        <v>35</v>
      </c>
      <c r="AC145" s="43" t="s">
        <v>646</v>
      </c>
      <c r="AD145" s="43" t="s">
        <v>236</v>
      </c>
    </row>
    <row r="146" spans="1:30" ht="51" customHeight="1" x14ac:dyDescent="0.2">
      <c r="A146" s="41" t="s">
        <v>647</v>
      </c>
      <c r="B146" s="42" t="s">
        <v>31</v>
      </c>
      <c r="C146" s="43" t="s">
        <v>230</v>
      </c>
      <c r="D146" s="43" t="s">
        <v>231</v>
      </c>
      <c r="E146" s="44" t="s">
        <v>232</v>
      </c>
      <c r="F146" s="45" t="s">
        <v>648</v>
      </c>
      <c r="G146" s="45" t="s">
        <v>649</v>
      </c>
      <c r="H146" s="47">
        <v>43234</v>
      </c>
      <c r="I146" s="47">
        <v>43599</v>
      </c>
      <c r="J146" s="48" t="str">
        <f>IF(Ugovori_OPULJP[[#This Row],[DATUM ZAVRŠETKA OPERACIJE]]&gt;DATE(2024,3,31),"u provedbi","završen")</f>
        <v>završen</v>
      </c>
      <c r="K146" s="46" t="s">
        <v>371</v>
      </c>
      <c r="L146" s="46" t="s">
        <v>371</v>
      </c>
      <c r="M146" s="49">
        <v>0.85</v>
      </c>
      <c r="N146" s="49">
        <v>0.15</v>
      </c>
      <c r="O146" s="50">
        <f>Ugovori_OPULJP[[#This Row],[Bespovratna sredstva - Ukupno (EU+Nac) HRK
= Ukupna ugovorena vrijednost bespovratnih sredstava]]*Ugovori_OPULJP[[#This Row],[EU STOPA SUFINANCIRANJA %
EU CO-FINANCING RATE %]]</f>
        <v>614926.38</v>
      </c>
      <c r="P146" s="51">
        <f>Ugovori_OPULJP[[#This Row],[Bespovratna sredstva - EU dio - HRK]]/7.5345</f>
        <v>81614.756121839528</v>
      </c>
      <c r="Q146" s="50">
        <f>Ugovori_OPULJP[[#This Row],[Bespovratna sredstva - Ukupno (EU+Nac) HRK
= Ukupna ugovorena vrijednost bespovratnih sredstava]]*Ugovori_OPULJP[[#This Row],[STOPA NACIONALNOG SUFINANCIRANJA %]]</f>
        <v>108516.42</v>
      </c>
      <c r="R146" s="51">
        <f>Ugovori_OPULJP[[#This Row],[Bespovratna sredstva - Nacionalni dio - HRK]]/7.5345</f>
        <v>14402.604021501094</v>
      </c>
      <c r="S146" s="50">
        <v>723442.8</v>
      </c>
      <c r="T146" s="51">
        <f>Ugovori_OPULJP[[#This Row],[Bespovratna sredstva - Ukupno (EU+Nac) HRK
= Ukupna ugovorena vrijednost bespovratnih sredstava]]/7.5345</f>
        <v>96017.360143340629</v>
      </c>
      <c r="U146" s="50">
        <v>0</v>
      </c>
      <c r="V146" s="51">
        <f>Ugovori_OPULJP[[#This Row],[Javni doprinos korisnika - HRK]]/7.5345</f>
        <v>0</v>
      </c>
      <c r="W146" s="50">
        <v>0</v>
      </c>
      <c r="X146" s="51">
        <f>Ugovori_OPULJP[[#This Row],[Privatni doprinos korisnika - HRK]]/7.5345</f>
        <v>0</v>
      </c>
      <c r="Y146" s="52">
        <v>723442.8</v>
      </c>
      <c r="Z146" s="53">
        <f>Ugovori_OPULJP[[#This Row],[UKUPNI PRIHVATLJIVI IZDACI
TOTAL ELIGIBLE EXPENDITURE
= Bespovratna sredstva ukupno + doprinos korisnika
= Ukupni prihvatljivi troškovi
= Ukupna ugovorena vrijednost projekta HRK]]/7.5345</f>
        <v>96017.360143340629</v>
      </c>
      <c r="AA146" s="44" t="s">
        <v>38</v>
      </c>
      <c r="AB146" s="44" t="s">
        <v>35</v>
      </c>
      <c r="AC146" s="43" t="s">
        <v>650</v>
      </c>
      <c r="AD146" s="43" t="s">
        <v>236</v>
      </c>
    </row>
    <row r="147" spans="1:30" ht="51" customHeight="1" x14ac:dyDescent="0.2">
      <c r="A147" s="41" t="s">
        <v>651</v>
      </c>
      <c r="B147" s="42" t="s">
        <v>31</v>
      </c>
      <c r="C147" s="43" t="s">
        <v>230</v>
      </c>
      <c r="D147" s="43" t="s">
        <v>231</v>
      </c>
      <c r="E147" s="44" t="s">
        <v>232</v>
      </c>
      <c r="F147" s="45" t="s">
        <v>652</v>
      </c>
      <c r="G147" s="45" t="s">
        <v>653</v>
      </c>
      <c r="H147" s="47">
        <v>43234</v>
      </c>
      <c r="I147" s="47">
        <v>44149</v>
      </c>
      <c r="J147" s="48" t="str">
        <f>IF(Ugovori_OPULJP[[#This Row],[DATUM ZAVRŠETKA OPERACIJE]]&gt;DATE(2024,3,31),"u provedbi","završen")</f>
        <v>završen</v>
      </c>
      <c r="K147" s="46" t="s">
        <v>84</v>
      </c>
      <c r="L147" s="46" t="s">
        <v>84</v>
      </c>
      <c r="M147" s="49">
        <v>0.85</v>
      </c>
      <c r="N147" s="49">
        <v>0.15</v>
      </c>
      <c r="O147" s="50">
        <f>Ugovori_OPULJP[[#This Row],[Bespovratna sredstva - Ukupno (EU+Nac) HRK
= Ukupna ugovorena vrijednost bespovratnih sredstava]]*Ugovori_OPULJP[[#This Row],[EU STOPA SUFINANCIRANJA %
EU CO-FINANCING RATE %]]</f>
        <v>725941.27600000007</v>
      </c>
      <c r="P147" s="51">
        <f>Ugovori_OPULJP[[#This Row],[Bespovratna sredstva - EU dio - HRK]]/7.5345</f>
        <v>96348.964894817182</v>
      </c>
      <c r="Q147" s="50">
        <f>Ugovori_OPULJP[[#This Row],[Bespovratna sredstva - Ukupno (EU+Nac) HRK
= Ukupna ugovorena vrijednost bespovratnih sredstava]]*Ugovori_OPULJP[[#This Row],[STOPA NACIONALNOG SUFINANCIRANJA %]]</f>
        <v>128107.284</v>
      </c>
      <c r="R147" s="51">
        <f>Ugovori_OPULJP[[#This Row],[Bespovratna sredstva - Nacionalni dio - HRK]]/7.5345</f>
        <v>17002.75851085009</v>
      </c>
      <c r="S147" s="50">
        <v>854048.56</v>
      </c>
      <c r="T147" s="51">
        <f>Ugovori_OPULJP[[#This Row],[Bespovratna sredstva - Ukupno (EU+Nac) HRK
= Ukupna ugovorena vrijednost bespovratnih sredstava]]/7.5345</f>
        <v>113351.72340566726</v>
      </c>
      <c r="U147" s="50">
        <v>0</v>
      </c>
      <c r="V147" s="51">
        <f>Ugovori_OPULJP[[#This Row],[Javni doprinos korisnika - HRK]]/7.5345</f>
        <v>0</v>
      </c>
      <c r="W147" s="50">
        <v>0</v>
      </c>
      <c r="X147" s="51">
        <f>Ugovori_OPULJP[[#This Row],[Privatni doprinos korisnika - HRK]]/7.5345</f>
        <v>0</v>
      </c>
      <c r="Y147" s="52">
        <v>854048.56</v>
      </c>
      <c r="Z147" s="53">
        <f>Ugovori_OPULJP[[#This Row],[UKUPNI PRIHVATLJIVI IZDACI
TOTAL ELIGIBLE EXPENDITURE
= Bespovratna sredstva ukupno + doprinos korisnika
= Ukupni prihvatljivi troškovi
= Ukupna ugovorena vrijednost projekta HRK]]/7.5345</f>
        <v>113351.72340566726</v>
      </c>
      <c r="AA147" s="44" t="s">
        <v>38</v>
      </c>
      <c r="AB147" s="44" t="s">
        <v>35</v>
      </c>
      <c r="AC147" s="43" t="s">
        <v>654</v>
      </c>
      <c r="AD147" s="43" t="s">
        <v>236</v>
      </c>
    </row>
    <row r="148" spans="1:30" ht="51" customHeight="1" x14ac:dyDescent="0.2">
      <c r="A148" s="41" t="s">
        <v>655</v>
      </c>
      <c r="B148" s="42" t="s">
        <v>31</v>
      </c>
      <c r="C148" s="43" t="s">
        <v>230</v>
      </c>
      <c r="D148" s="43" t="s">
        <v>231</v>
      </c>
      <c r="E148" s="44" t="s">
        <v>232</v>
      </c>
      <c r="F148" s="45" t="s">
        <v>656</v>
      </c>
      <c r="G148" s="45" t="s">
        <v>657</v>
      </c>
      <c r="H148" s="47">
        <v>43234</v>
      </c>
      <c r="I148" s="47">
        <v>44149</v>
      </c>
      <c r="J148" s="48" t="str">
        <f>IF(Ugovori_OPULJP[[#This Row],[DATUM ZAVRŠETKA OPERACIJE]]&gt;DATE(2024,3,31),"u provedbi","završen")</f>
        <v>završen</v>
      </c>
      <c r="K148" s="46" t="s">
        <v>594</v>
      </c>
      <c r="L148" s="46" t="s">
        <v>594</v>
      </c>
      <c r="M148" s="49">
        <v>0.85</v>
      </c>
      <c r="N148" s="49">
        <v>0.15</v>
      </c>
      <c r="O148" s="50">
        <f>Ugovori_OPULJP[[#This Row],[Bespovratna sredstva - Ukupno (EU+Nac) HRK
= Ukupna ugovorena vrijednost bespovratnih sredstava]]*Ugovori_OPULJP[[#This Row],[EU STOPA SUFINANCIRANJA %
EU CO-FINANCING RATE %]]</f>
        <v>1451702.6154999998</v>
      </c>
      <c r="P148" s="51">
        <f>Ugovori_OPULJP[[#This Row],[Bespovratna sredstva - EU dio - HRK]]/7.5345</f>
        <v>192674.048112018</v>
      </c>
      <c r="Q148" s="50">
        <f>Ugovori_OPULJP[[#This Row],[Bespovratna sredstva - Ukupno (EU+Nac) HRK
= Ukupna ugovorena vrijednost bespovratnih sredstava]]*Ugovori_OPULJP[[#This Row],[STOPA NACIONALNOG SUFINANCIRANJA %]]</f>
        <v>256182.81449999998</v>
      </c>
      <c r="R148" s="51">
        <f>Ugovori_OPULJP[[#This Row],[Bespovratna sredstva - Nacionalni dio - HRK]]/7.5345</f>
        <v>34001.302608003178</v>
      </c>
      <c r="S148" s="50">
        <v>1707885.43</v>
      </c>
      <c r="T148" s="51">
        <f>Ugovori_OPULJP[[#This Row],[Bespovratna sredstva - Ukupno (EU+Nac) HRK
= Ukupna ugovorena vrijednost bespovratnih sredstava]]/7.5345</f>
        <v>226675.3507200212</v>
      </c>
      <c r="U148" s="50">
        <v>0</v>
      </c>
      <c r="V148" s="51">
        <f>Ugovori_OPULJP[[#This Row],[Javni doprinos korisnika - HRK]]/7.5345</f>
        <v>0</v>
      </c>
      <c r="W148" s="50">
        <v>0</v>
      </c>
      <c r="X148" s="51">
        <f>Ugovori_OPULJP[[#This Row],[Privatni doprinos korisnika - HRK]]/7.5345</f>
        <v>0</v>
      </c>
      <c r="Y148" s="52">
        <v>1707885.43</v>
      </c>
      <c r="Z148" s="53">
        <f>Ugovori_OPULJP[[#This Row],[UKUPNI PRIHVATLJIVI IZDACI
TOTAL ELIGIBLE EXPENDITURE
= Bespovratna sredstva ukupno + doprinos korisnika
= Ukupni prihvatljivi troškovi
= Ukupna ugovorena vrijednost projekta HRK]]/7.5345</f>
        <v>226675.3507200212</v>
      </c>
      <c r="AA148" s="44" t="s">
        <v>38</v>
      </c>
      <c r="AB148" s="44" t="s">
        <v>35</v>
      </c>
      <c r="AC148" s="43" t="s">
        <v>658</v>
      </c>
      <c r="AD148" s="43" t="s">
        <v>236</v>
      </c>
    </row>
    <row r="149" spans="1:30" ht="51" customHeight="1" x14ac:dyDescent="0.2">
      <c r="A149" s="41" t="s">
        <v>659</v>
      </c>
      <c r="B149" s="42" t="s">
        <v>31</v>
      </c>
      <c r="C149" s="43" t="s">
        <v>230</v>
      </c>
      <c r="D149" s="43" t="s">
        <v>231</v>
      </c>
      <c r="E149" s="44" t="s">
        <v>232</v>
      </c>
      <c r="F149" s="45" t="s">
        <v>660</v>
      </c>
      <c r="G149" s="45" t="s">
        <v>661</v>
      </c>
      <c r="H149" s="47">
        <v>43550</v>
      </c>
      <c r="I149" s="47">
        <v>44100</v>
      </c>
      <c r="J149" s="48" t="str">
        <f>IF(Ugovori_OPULJP[[#This Row],[DATUM ZAVRŠETKA OPERACIJE]]&gt;DATE(2024,3,31),"u provedbi","završen")</f>
        <v>završen</v>
      </c>
      <c r="K149" s="46" t="s">
        <v>244</v>
      </c>
      <c r="L149" s="46" t="s">
        <v>244</v>
      </c>
      <c r="M149" s="49">
        <v>0.85</v>
      </c>
      <c r="N149" s="49">
        <v>0.15</v>
      </c>
      <c r="O149" s="50">
        <f>Ugovori_OPULJP[[#This Row],[Bespovratna sredstva - Ukupno (EU+Nac) HRK
= Ukupna ugovorena vrijednost bespovratnih sredstava]]*Ugovori_OPULJP[[#This Row],[EU STOPA SUFINANCIRANJA %
EU CO-FINANCING RATE %]]</f>
        <v>357136</v>
      </c>
      <c r="P149" s="51">
        <f>Ugovori_OPULJP[[#This Row],[Bespovratna sredstva - EU dio - HRK]]/7.5345</f>
        <v>47400.092905965888</v>
      </c>
      <c r="Q149" s="50">
        <f>Ugovori_OPULJP[[#This Row],[Bespovratna sredstva - Ukupno (EU+Nac) HRK
= Ukupna ugovorena vrijednost bespovratnih sredstava]]*Ugovori_OPULJP[[#This Row],[STOPA NACIONALNOG SUFINANCIRANJA %]]</f>
        <v>63024</v>
      </c>
      <c r="R149" s="51">
        <f>Ugovori_OPULJP[[#This Row],[Bespovratna sredstva - Nacionalni dio - HRK]]/7.5345</f>
        <v>8364.7222775233913</v>
      </c>
      <c r="S149" s="50">
        <v>420160</v>
      </c>
      <c r="T149" s="51">
        <f>Ugovori_OPULJP[[#This Row],[Bespovratna sredstva - Ukupno (EU+Nac) HRK
= Ukupna ugovorena vrijednost bespovratnih sredstava]]/7.5345</f>
        <v>55764.815183489278</v>
      </c>
      <c r="U149" s="50">
        <v>0</v>
      </c>
      <c r="V149" s="51">
        <f>Ugovori_OPULJP[[#This Row],[Javni doprinos korisnika - HRK]]/7.5345</f>
        <v>0</v>
      </c>
      <c r="W149" s="50">
        <v>0</v>
      </c>
      <c r="X149" s="51">
        <f>Ugovori_OPULJP[[#This Row],[Privatni doprinos korisnika - HRK]]/7.5345</f>
        <v>0</v>
      </c>
      <c r="Y149" s="52">
        <v>420160</v>
      </c>
      <c r="Z149" s="53">
        <f>Ugovori_OPULJP[[#This Row],[UKUPNI PRIHVATLJIVI IZDACI
TOTAL ELIGIBLE EXPENDITURE
= Bespovratna sredstva ukupno + doprinos korisnika
= Ukupni prihvatljivi troškovi
= Ukupna ugovorena vrijednost projekta HRK]]/7.5345</f>
        <v>55764.815183489278</v>
      </c>
      <c r="AA149" s="44" t="s">
        <v>38</v>
      </c>
      <c r="AB149" s="44" t="s">
        <v>35</v>
      </c>
      <c r="AC149" s="43" t="s">
        <v>662</v>
      </c>
      <c r="AD149" s="43" t="s">
        <v>236</v>
      </c>
    </row>
    <row r="150" spans="1:30" ht="51" customHeight="1" x14ac:dyDescent="0.2">
      <c r="A150" s="41" t="s">
        <v>663</v>
      </c>
      <c r="B150" s="42" t="s">
        <v>31</v>
      </c>
      <c r="C150" s="43" t="s">
        <v>230</v>
      </c>
      <c r="D150" s="43" t="s">
        <v>231</v>
      </c>
      <c r="E150" s="44" t="s">
        <v>232</v>
      </c>
      <c r="F150" s="45" t="s">
        <v>664</v>
      </c>
      <c r="G150" s="45" t="s">
        <v>665</v>
      </c>
      <c r="H150" s="47">
        <v>43550</v>
      </c>
      <c r="I150" s="47">
        <v>44465</v>
      </c>
      <c r="J150" s="48" t="str">
        <f>IF(Ugovori_OPULJP[[#This Row],[DATUM ZAVRŠETKA OPERACIJE]]&gt;DATE(2024,3,31),"u provedbi","završen")</f>
        <v>završen</v>
      </c>
      <c r="K150" s="46" t="s">
        <v>244</v>
      </c>
      <c r="L150" s="46" t="s">
        <v>244</v>
      </c>
      <c r="M150" s="49">
        <v>0.85</v>
      </c>
      <c r="N150" s="49">
        <v>0.15</v>
      </c>
      <c r="O150" s="50">
        <f>Ugovori_OPULJP[[#This Row],[Bespovratna sredstva - Ukupno (EU+Nac) HRK
= Ukupna ugovorena vrijednost bespovratnih sredstava]]*Ugovori_OPULJP[[#This Row],[EU STOPA SUFINANCIRANJA %
EU CO-FINANCING RATE %]]</f>
        <v>630288.37049999996</v>
      </c>
      <c r="P150" s="51">
        <f>Ugovori_OPULJP[[#This Row],[Bespovratna sredstva - EU dio - HRK]]/7.5345</f>
        <v>83653.642643838335</v>
      </c>
      <c r="Q150" s="50">
        <f>Ugovori_OPULJP[[#This Row],[Bespovratna sredstva - Ukupno (EU+Nac) HRK
= Ukupna ugovorena vrijednost bespovratnih sredstava]]*Ugovori_OPULJP[[#This Row],[STOPA NACIONALNOG SUFINANCIRANJA %]]</f>
        <v>111227.35949999999</v>
      </c>
      <c r="R150" s="51">
        <f>Ugovori_OPULJP[[#This Row],[Bespovratna sredstva - Nacionalni dio - HRK]]/7.5345</f>
        <v>14762.407525383234</v>
      </c>
      <c r="S150" s="50">
        <v>741515.73</v>
      </c>
      <c r="T150" s="51">
        <f>Ugovori_OPULJP[[#This Row],[Bespovratna sredstva - Ukupno (EU+Nac) HRK
= Ukupna ugovorena vrijednost bespovratnih sredstava]]/7.5345</f>
        <v>98416.050169221577</v>
      </c>
      <c r="U150" s="50">
        <v>0</v>
      </c>
      <c r="V150" s="51">
        <f>Ugovori_OPULJP[[#This Row],[Javni doprinos korisnika - HRK]]/7.5345</f>
        <v>0</v>
      </c>
      <c r="W150" s="50">
        <v>0</v>
      </c>
      <c r="X150" s="51">
        <f>Ugovori_OPULJP[[#This Row],[Privatni doprinos korisnika - HRK]]/7.5345</f>
        <v>0</v>
      </c>
      <c r="Y150" s="52">
        <v>741515.73</v>
      </c>
      <c r="Z150" s="53">
        <f>Ugovori_OPULJP[[#This Row],[UKUPNI PRIHVATLJIVI IZDACI
TOTAL ELIGIBLE EXPENDITURE
= Bespovratna sredstva ukupno + doprinos korisnika
= Ukupni prihvatljivi troškovi
= Ukupna ugovorena vrijednost projekta HRK]]/7.5345</f>
        <v>98416.050169221577</v>
      </c>
      <c r="AA150" s="44" t="s">
        <v>38</v>
      </c>
      <c r="AB150" s="44" t="s">
        <v>35</v>
      </c>
      <c r="AC150" s="43" t="s">
        <v>666</v>
      </c>
      <c r="AD150" s="43" t="s">
        <v>236</v>
      </c>
    </row>
    <row r="151" spans="1:30" ht="51" customHeight="1" x14ac:dyDescent="0.2">
      <c r="A151" s="41" t="s">
        <v>667</v>
      </c>
      <c r="B151" s="42" t="s">
        <v>31</v>
      </c>
      <c r="C151" s="43" t="s">
        <v>230</v>
      </c>
      <c r="D151" s="43" t="s">
        <v>231</v>
      </c>
      <c r="E151" s="44" t="s">
        <v>232</v>
      </c>
      <c r="F151" s="45" t="s">
        <v>668</v>
      </c>
      <c r="G151" s="45" t="s">
        <v>669</v>
      </c>
      <c r="H151" s="47">
        <v>43550</v>
      </c>
      <c r="I151" s="47">
        <v>43947</v>
      </c>
      <c r="J151" s="48" t="str">
        <f>IF(Ugovori_OPULJP[[#This Row],[DATUM ZAVRŠETKA OPERACIJE]]&gt;DATE(2024,3,31),"u provedbi","završen")</f>
        <v>završen</v>
      </c>
      <c r="K151" s="46" t="s">
        <v>249</v>
      </c>
      <c r="L151" s="46" t="s">
        <v>249</v>
      </c>
      <c r="M151" s="49">
        <v>0.85</v>
      </c>
      <c r="N151" s="49">
        <v>0.15</v>
      </c>
      <c r="O151" s="50">
        <f>Ugovori_OPULJP[[#This Row],[Bespovratna sredstva - Ukupno (EU+Nac) HRK
= Ukupna ugovorena vrijednost bespovratnih sredstava]]*Ugovori_OPULJP[[#This Row],[EU STOPA SUFINANCIRANJA %
EU CO-FINANCING RATE %]]</f>
        <v>413956.70650000003</v>
      </c>
      <c r="P151" s="51">
        <f>Ugovori_OPULJP[[#This Row],[Bespovratna sredstva - EU dio - HRK]]/7.5345</f>
        <v>54941.496648749089</v>
      </c>
      <c r="Q151" s="50">
        <f>Ugovori_OPULJP[[#This Row],[Bespovratna sredstva - Ukupno (EU+Nac) HRK
= Ukupna ugovorena vrijednost bespovratnih sredstava]]*Ugovori_OPULJP[[#This Row],[STOPA NACIONALNOG SUFINANCIRANJA %]]</f>
        <v>73051.183499999999</v>
      </c>
      <c r="R151" s="51">
        <f>Ugovori_OPULJP[[#This Row],[Bespovratna sredstva - Nacionalni dio - HRK]]/7.5345</f>
        <v>9695.5582321321908</v>
      </c>
      <c r="S151" s="50">
        <v>487007.89</v>
      </c>
      <c r="T151" s="51">
        <f>Ugovori_OPULJP[[#This Row],[Bespovratna sredstva - Ukupno (EU+Nac) HRK
= Ukupna ugovorena vrijednost bespovratnih sredstava]]/7.5345</f>
        <v>64637.054880881275</v>
      </c>
      <c r="U151" s="50">
        <v>0</v>
      </c>
      <c r="V151" s="51">
        <f>Ugovori_OPULJP[[#This Row],[Javni doprinos korisnika - HRK]]/7.5345</f>
        <v>0</v>
      </c>
      <c r="W151" s="50">
        <v>0</v>
      </c>
      <c r="X151" s="51">
        <f>Ugovori_OPULJP[[#This Row],[Privatni doprinos korisnika - HRK]]/7.5345</f>
        <v>0</v>
      </c>
      <c r="Y151" s="52">
        <v>487007.89</v>
      </c>
      <c r="Z151" s="53">
        <f>Ugovori_OPULJP[[#This Row],[UKUPNI PRIHVATLJIVI IZDACI
TOTAL ELIGIBLE EXPENDITURE
= Bespovratna sredstva ukupno + doprinos korisnika
= Ukupni prihvatljivi troškovi
= Ukupna ugovorena vrijednost projekta HRK]]/7.5345</f>
        <v>64637.054880881275</v>
      </c>
      <c r="AA151" s="44" t="s">
        <v>38</v>
      </c>
      <c r="AB151" s="44" t="s">
        <v>35</v>
      </c>
      <c r="AC151" s="43" t="s">
        <v>670</v>
      </c>
      <c r="AD151" s="43" t="s">
        <v>236</v>
      </c>
    </row>
    <row r="152" spans="1:30" ht="51" customHeight="1" x14ac:dyDescent="0.2">
      <c r="A152" s="41" t="s">
        <v>671</v>
      </c>
      <c r="B152" s="42" t="s">
        <v>31</v>
      </c>
      <c r="C152" s="43" t="s">
        <v>230</v>
      </c>
      <c r="D152" s="43" t="s">
        <v>231</v>
      </c>
      <c r="E152" s="44" t="s">
        <v>232</v>
      </c>
      <c r="F152" s="45" t="s">
        <v>672</v>
      </c>
      <c r="G152" s="45" t="s">
        <v>673</v>
      </c>
      <c r="H152" s="47">
        <v>43550</v>
      </c>
      <c r="I152" s="47">
        <v>44465</v>
      </c>
      <c r="J152" s="48" t="str">
        <f>IF(Ugovori_OPULJP[[#This Row],[DATUM ZAVRŠETKA OPERACIJE]]&gt;DATE(2024,3,31),"u provedbi","završen")</f>
        <v>završen</v>
      </c>
      <c r="K152" s="46" t="s">
        <v>104</v>
      </c>
      <c r="L152" s="46" t="s">
        <v>104</v>
      </c>
      <c r="M152" s="49">
        <v>0.85</v>
      </c>
      <c r="N152" s="49">
        <v>0.15</v>
      </c>
      <c r="O152" s="50">
        <f>Ugovori_OPULJP[[#This Row],[Bespovratna sredstva - Ukupno (EU+Nac) HRK
= Ukupna ugovorena vrijednost bespovratnih sredstava]]*Ugovori_OPULJP[[#This Row],[EU STOPA SUFINANCIRANJA %
EU CO-FINANCING RATE %]]</f>
        <v>849948.12449999992</v>
      </c>
      <c r="P152" s="51">
        <f>Ugovori_OPULJP[[#This Row],[Bespovratna sredstva - EU dio - HRK]]/7.5345</f>
        <v>112807.50209038421</v>
      </c>
      <c r="Q152" s="50">
        <f>Ugovori_OPULJP[[#This Row],[Bespovratna sredstva - Ukupno (EU+Nac) HRK
= Ukupna ugovorena vrijednost bespovratnih sredstava]]*Ugovori_OPULJP[[#This Row],[STOPA NACIONALNOG SUFINANCIRANJA %]]</f>
        <v>149990.8455</v>
      </c>
      <c r="R152" s="51">
        <f>Ugovori_OPULJP[[#This Row],[Bespovratna sredstva - Nacionalni dio - HRK]]/7.5345</f>
        <v>19907.206251244275</v>
      </c>
      <c r="S152" s="50">
        <v>999938.97</v>
      </c>
      <c r="T152" s="51">
        <f>Ugovori_OPULJP[[#This Row],[Bespovratna sredstva - Ukupno (EU+Nac) HRK
= Ukupna ugovorena vrijednost bespovratnih sredstava]]/7.5345</f>
        <v>132714.70834162849</v>
      </c>
      <c r="U152" s="50">
        <v>0</v>
      </c>
      <c r="V152" s="51">
        <f>Ugovori_OPULJP[[#This Row],[Javni doprinos korisnika - HRK]]/7.5345</f>
        <v>0</v>
      </c>
      <c r="W152" s="50">
        <v>0</v>
      </c>
      <c r="X152" s="51">
        <f>Ugovori_OPULJP[[#This Row],[Privatni doprinos korisnika - HRK]]/7.5345</f>
        <v>0</v>
      </c>
      <c r="Y152" s="52">
        <v>999938.97</v>
      </c>
      <c r="Z152" s="53">
        <f>Ugovori_OPULJP[[#This Row],[UKUPNI PRIHVATLJIVI IZDACI
TOTAL ELIGIBLE EXPENDITURE
= Bespovratna sredstva ukupno + doprinos korisnika
= Ukupni prihvatljivi troškovi
= Ukupna ugovorena vrijednost projekta HRK]]/7.5345</f>
        <v>132714.70834162849</v>
      </c>
      <c r="AA152" s="44" t="s">
        <v>38</v>
      </c>
      <c r="AB152" s="44" t="s">
        <v>35</v>
      </c>
      <c r="AC152" s="43" t="s">
        <v>674</v>
      </c>
      <c r="AD152" s="43" t="s">
        <v>236</v>
      </c>
    </row>
    <row r="153" spans="1:30" ht="51" customHeight="1" x14ac:dyDescent="0.2">
      <c r="A153" s="41" t="s">
        <v>675</v>
      </c>
      <c r="B153" s="42" t="s">
        <v>31</v>
      </c>
      <c r="C153" s="43" t="s">
        <v>230</v>
      </c>
      <c r="D153" s="43" t="s">
        <v>231</v>
      </c>
      <c r="E153" s="44" t="s">
        <v>232</v>
      </c>
      <c r="F153" s="45" t="s">
        <v>676</v>
      </c>
      <c r="G153" s="45" t="s">
        <v>677</v>
      </c>
      <c r="H153" s="47">
        <v>43550</v>
      </c>
      <c r="I153" s="47">
        <v>43916</v>
      </c>
      <c r="J153" s="48" t="str">
        <f>IF(Ugovori_OPULJP[[#This Row],[DATUM ZAVRŠETKA OPERACIJE]]&gt;DATE(2024,3,31),"u provedbi","završen")</f>
        <v>završen</v>
      </c>
      <c r="K153" s="46" t="s">
        <v>244</v>
      </c>
      <c r="L153" s="46" t="s">
        <v>244</v>
      </c>
      <c r="M153" s="49">
        <v>0.85</v>
      </c>
      <c r="N153" s="49">
        <v>0.15</v>
      </c>
      <c r="O153" s="50">
        <f>Ugovori_OPULJP[[#This Row],[Bespovratna sredstva - Ukupno (EU+Nac) HRK
= Ukupna ugovorena vrijednost bespovratnih sredstava]]*Ugovori_OPULJP[[#This Row],[EU STOPA SUFINANCIRANJA %
EU CO-FINANCING RATE %]]</f>
        <v>458781.97499999998</v>
      </c>
      <c r="P153" s="51">
        <f>Ugovori_OPULJP[[#This Row],[Bespovratna sredstva - EU dio - HRK]]/7.5345</f>
        <v>60890.832172008755</v>
      </c>
      <c r="Q153" s="50">
        <f>Ugovori_OPULJP[[#This Row],[Bespovratna sredstva - Ukupno (EU+Nac) HRK
= Ukupna ugovorena vrijednost bespovratnih sredstava]]*Ugovori_OPULJP[[#This Row],[STOPA NACIONALNOG SUFINANCIRANJA %]]</f>
        <v>80961.524999999994</v>
      </c>
      <c r="R153" s="51">
        <f>Ugovori_OPULJP[[#This Row],[Bespovratna sredstva - Nacionalni dio - HRK]]/7.5345</f>
        <v>10745.440971530956</v>
      </c>
      <c r="S153" s="50">
        <v>539743.5</v>
      </c>
      <c r="T153" s="51">
        <f>Ugovori_OPULJP[[#This Row],[Bespovratna sredstva - Ukupno (EU+Nac) HRK
= Ukupna ugovorena vrijednost bespovratnih sredstava]]/7.5345</f>
        <v>71636.273143539715</v>
      </c>
      <c r="U153" s="50">
        <v>0</v>
      </c>
      <c r="V153" s="51">
        <f>Ugovori_OPULJP[[#This Row],[Javni doprinos korisnika - HRK]]/7.5345</f>
        <v>0</v>
      </c>
      <c r="W153" s="50">
        <v>0</v>
      </c>
      <c r="X153" s="51">
        <f>Ugovori_OPULJP[[#This Row],[Privatni doprinos korisnika - HRK]]/7.5345</f>
        <v>0</v>
      </c>
      <c r="Y153" s="52">
        <v>539743.5</v>
      </c>
      <c r="Z153" s="53">
        <f>Ugovori_OPULJP[[#This Row],[UKUPNI PRIHVATLJIVI IZDACI
TOTAL ELIGIBLE EXPENDITURE
= Bespovratna sredstva ukupno + doprinos korisnika
= Ukupni prihvatljivi troškovi
= Ukupna ugovorena vrijednost projekta HRK]]/7.5345</f>
        <v>71636.273143539715</v>
      </c>
      <c r="AA153" s="44" t="s">
        <v>38</v>
      </c>
      <c r="AB153" s="44" t="s">
        <v>35</v>
      </c>
      <c r="AC153" s="43" t="s">
        <v>678</v>
      </c>
      <c r="AD153" s="43" t="s">
        <v>236</v>
      </c>
    </row>
    <row r="154" spans="1:30" ht="51" customHeight="1" x14ac:dyDescent="0.2">
      <c r="A154" s="41" t="s">
        <v>679</v>
      </c>
      <c r="B154" s="42" t="s">
        <v>31</v>
      </c>
      <c r="C154" s="43" t="s">
        <v>230</v>
      </c>
      <c r="D154" s="43" t="s">
        <v>231</v>
      </c>
      <c r="E154" s="44" t="s">
        <v>232</v>
      </c>
      <c r="F154" s="45" t="s">
        <v>680</v>
      </c>
      <c r="G154" s="45" t="s">
        <v>681</v>
      </c>
      <c r="H154" s="47">
        <v>43550</v>
      </c>
      <c r="I154" s="47">
        <v>44281</v>
      </c>
      <c r="J154" s="48" t="str">
        <f>IF(Ugovori_OPULJP[[#This Row],[DATUM ZAVRŠETKA OPERACIJE]]&gt;DATE(2024,3,31),"u provedbi","završen")</f>
        <v>završen</v>
      </c>
      <c r="K154" s="46" t="s">
        <v>244</v>
      </c>
      <c r="L154" s="46" t="s">
        <v>244</v>
      </c>
      <c r="M154" s="49">
        <v>0.85</v>
      </c>
      <c r="N154" s="49">
        <v>0.15</v>
      </c>
      <c r="O154" s="50">
        <f>Ugovori_OPULJP[[#This Row],[Bespovratna sredstva - Ukupno (EU+Nac) HRK
= Ukupna ugovorena vrijednost bespovratnih sredstava]]*Ugovori_OPULJP[[#This Row],[EU STOPA SUFINANCIRANJA %
EU CO-FINANCING RATE %]]</f>
        <v>684975.01599999995</v>
      </c>
      <c r="P154" s="51">
        <f>Ugovori_OPULJP[[#This Row],[Bespovratna sredstva - EU dio - HRK]]/7.5345</f>
        <v>90911.80781737341</v>
      </c>
      <c r="Q154" s="50">
        <f>Ugovori_OPULJP[[#This Row],[Bespovratna sredstva - Ukupno (EU+Nac) HRK
= Ukupna ugovorena vrijednost bespovratnih sredstava]]*Ugovori_OPULJP[[#This Row],[STOPA NACIONALNOG SUFINANCIRANJA %]]</f>
        <v>120877.94399999999</v>
      </c>
      <c r="R154" s="51">
        <f>Ugovori_OPULJP[[#This Row],[Bespovratna sredstva - Nacionalni dio - HRK]]/7.5345</f>
        <v>16043.260203065895</v>
      </c>
      <c r="S154" s="50">
        <v>805852.96</v>
      </c>
      <c r="T154" s="51">
        <f>Ugovori_OPULJP[[#This Row],[Bespovratna sredstva - Ukupno (EU+Nac) HRK
= Ukupna ugovorena vrijednost bespovratnih sredstava]]/7.5345</f>
        <v>106955.0680204393</v>
      </c>
      <c r="U154" s="50">
        <v>0</v>
      </c>
      <c r="V154" s="51">
        <f>Ugovori_OPULJP[[#This Row],[Javni doprinos korisnika - HRK]]/7.5345</f>
        <v>0</v>
      </c>
      <c r="W154" s="50">
        <v>0</v>
      </c>
      <c r="X154" s="51">
        <f>Ugovori_OPULJP[[#This Row],[Privatni doprinos korisnika - HRK]]/7.5345</f>
        <v>0</v>
      </c>
      <c r="Y154" s="52">
        <v>805852.96</v>
      </c>
      <c r="Z154" s="53">
        <f>Ugovori_OPULJP[[#This Row],[UKUPNI PRIHVATLJIVI IZDACI
TOTAL ELIGIBLE EXPENDITURE
= Bespovratna sredstva ukupno + doprinos korisnika
= Ukupni prihvatljivi troškovi
= Ukupna ugovorena vrijednost projekta HRK]]/7.5345</f>
        <v>106955.0680204393</v>
      </c>
      <c r="AA154" s="44" t="s">
        <v>38</v>
      </c>
      <c r="AB154" s="44" t="s">
        <v>35</v>
      </c>
      <c r="AC154" s="43" t="s">
        <v>682</v>
      </c>
      <c r="AD154" s="43" t="s">
        <v>236</v>
      </c>
    </row>
    <row r="155" spans="1:30" ht="51" customHeight="1" x14ac:dyDescent="0.2">
      <c r="A155" s="41" t="s">
        <v>683</v>
      </c>
      <c r="B155" s="42" t="s">
        <v>31</v>
      </c>
      <c r="C155" s="43" t="s">
        <v>230</v>
      </c>
      <c r="D155" s="43" t="s">
        <v>231</v>
      </c>
      <c r="E155" s="44" t="s">
        <v>232</v>
      </c>
      <c r="F155" s="45" t="s">
        <v>684</v>
      </c>
      <c r="G155" s="45" t="s">
        <v>685</v>
      </c>
      <c r="H155" s="47">
        <v>43234</v>
      </c>
      <c r="I155" s="47">
        <v>44149</v>
      </c>
      <c r="J155" s="48" t="str">
        <f>IF(Ugovori_OPULJP[[#This Row],[DATUM ZAVRŠETKA OPERACIJE]]&gt;DATE(2024,3,31),"u provedbi","završen")</f>
        <v>završen</v>
      </c>
      <c r="K155" s="46" t="s">
        <v>211</v>
      </c>
      <c r="L155" s="46" t="s">
        <v>211</v>
      </c>
      <c r="M155" s="49">
        <v>0.85</v>
      </c>
      <c r="N155" s="49">
        <v>0.15</v>
      </c>
      <c r="O155" s="50">
        <f>Ugovori_OPULJP[[#This Row],[Bespovratna sredstva - Ukupno (EU+Nac) HRK
= Ukupna ugovorena vrijednost bespovratnih sredstava]]*Ugovori_OPULJP[[#This Row],[EU STOPA SUFINANCIRANJA %
EU CO-FINANCING RATE %]]</f>
        <v>849702.5</v>
      </c>
      <c r="P155" s="51">
        <f>Ugovori_OPULJP[[#This Row],[Bespovratna sredstva - EU dio - HRK]]/7.5345</f>
        <v>112774.90211692879</v>
      </c>
      <c r="Q155" s="50">
        <f>Ugovori_OPULJP[[#This Row],[Bespovratna sredstva - Ukupno (EU+Nac) HRK
= Ukupna ugovorena vrijednost bespovratnih sredstava]]*Ugovori_OPULJP[[#This Row],[STOPA NACIONALNOG SUFINANCIRANJA %]]</f>
        <v>149947.5</v>
      </c>
      <c r="R155" s="51">
        <f>Ugovori_OPULJP[[#This Row],[Bespovratna sredstva - Nacionalni dio - HRK]]/7.5345</f>
        <v>19901.45331475214</v>
      </c>
      <c r="S155" s="50">
        <v>999650</v>
      </c>
      <c r="T155" s="51">
        <f>Ugovori_OPULJP[[#This Row],[Bespovratna sredstva - Ukupno (EU+Nac) HRK
= Ukupna ugovorena vrijednost bespovratnih sredstava]]/7.5345</f>
        <v>132676.35543168092</v>
      </c>
      <c r="U155" s="50">
        <v>0</v>
      </c>
      <c r="V155" s="51">
        <f>Ugovori_OPULJP[[#This Row],[Javni doprinos korisnika - HRK]]/7.5345</f>
        <v>0</v>
      </c>
      <c r="W155" s="50">
        <v>0</v>
      </c>
      <c r="X155" s="51">
        <f>Ugovori_OPULJP[[#This Row],[Privatni doprinos korisnika - HRK]]/7.5345</f>
        <v>0</v>
      </c>
      <c r="Y155" s="52">
        <v>999650</v>
      </c>
      <c r="Z155" s="53">
        <f>Ugovori_OPULJP[[#This Row],[UKUPNI PRIHVATLJIVI IZDACI
TOTAL ELIGIBLE EXPENDITURE
= Bespovratna sredstva ukupno + doprinos korisnika
= Ukupni prihvatljivi troškovi
= Ukupna ugovorena vrijednost projekta HRK]]/7.5345</f>
        <v>132676.35543168092</v>
      </c>
      <c r="AA155" s="44" t="s">
        <v>38</v>
      </c>
      <c r="AB155" s="44" t="s">
        <v>35</v>
      </c>
      <c r="AC155" s="43" t="s">
        <v>686</v>
      </c>
      <c r="AD155" s="43" t="s">
        <v>236</v>
      </c>
    </row>
    <row r="156" spans="1:30" ht="51" customHeight="1" x14ac:dyDescent="0.2">
      <c r="A156" s="41" t="s">
        <v>687</v>
      </c>
      <c r="B156" s="42" t="s">
        <v>31</v>
      </c>
      <c r="C156" s="43" t="s">
        <v>230</v>
      </c>
      <c r="D156" s="43" t="s">
        <v>231</v>
      </c>
      <c r="E156" s="44" t="s">
        <v>232</v>
      </c>
      <c r="F156" s="45" t="s">
        <v>688</v>
      </c>
      <c r="G156" s="45" t="s">
        <v>689</v>
      </c>
      <c r="H156" s="47">
        <v>43550</v>
      </c>
      <c r="I156" s="47">
        <v>43916</v>
      </c>
      <c r="J156" s="48" t="str">
        <f>IF(Ugovori_OPULJP[[#This Row],[DATUM ZAVRŠETKA OPERACIJE]]&gt;DATE(2024,3,31),"u provedbi","završen")</f>
        <v>završen</v>
      </c>
      <c r="K156" s="46" t="s">
        <v>690</v>
      </c>
      <c r="L156" s="46" t="s">
        <v>211</v>
      </c>
      <c r="M156" s="49">
        <v>0.85</v>
      </c>
      <c r="N156" s="49">
        <v>0.15</v>
      </c>
      <c r="O156" s="50">
        <f>Ugovori_OPULJP[[#This Row],[Bespovratna sredstva - Ukupno (EU+Nac) HRK
= Ukupna ugovorena vrijednost bespovratnih sredstava]]*Ugovori_OPULJP[[#This Row],[EU STOPA SUFINANCIRANJA %
EU CO-FINANCING RATE %]]</f>
        <v>509915</v>
      </c>
      <c r="P156" s="51">
        <f>Ugovori_OPULJP[[#This Row],[Bespovratna sredstva - EU dio - HRK]]/7.5345</f>
        <v>67677.350852744043</v>
      </c>
      <c r="Q156" s="50">
        <f>Ugovori_OPULJP[[#This Row],[Bespovratna sredstva - Ukupno (EU+Nac) HRK
= Ukupna ugovorena vrijednost bespovratnih sredstava]]*Ugovori_OPULJP[[#This Row],[STOPA NACIONALNOG SUFINANCIRANJA %]]</f>
        <v>89985</v>
      </c>
      <c r="R156" s="51">
        <f>Ugovori_OPULJP[[#This Row],[Bespovratna sredstva - Nacionalni dio - HRK]]/7.5345</f>
        <v>11943.061915190125</v>
      </c>
      <c r="S156" s="50">
        <v>599900</v>
      </c>
      <c r="T156" s="51">
        <f>Ugovori_OPULJP[[#This Row],[Bespovratna sredstva - Ukupno (EU+Nac) HRK
= Ukupna ugovorena vrijednost bespovratnih sredstava]]/7.5345</f>
        <v>79620.412767934162</v>
      </c>
      <c r="U156" s="50">
        <v>0</v>
      </c>
      <c r="V156" s="51">
        <f>Ugovori_OPULJP[[#This Row],[Javni doprinos korisnika - HRK]]/7.5345</f>
        <v>0</v>
      </c>
      <c r="W156" s="50">
        <v>0</v>
      </c>
      <c r="X156" s="51">
        <f>Ugovori_OPULJP[[#This Row],[Privatni doprinos korisnika - HRK]]/7.5345</f>
        <v>0</v>
      </c>
      <c r="Y156" s="52">
        <v>599900</v>
      </c>
      <c r="Z156" s="53">
        <f>Ugovori_OPULJP[[#This Row],[UKUPNI PRIHVATLJIVI IZDACI
TOTAL ELIGIBLE EXPENDITURE
= Bespovratna sredstva ukupno + doprinos korisnika
= Ukupni prihvatljivi troškovi
= Ukupna ugovorena vrijednost projekta HRK]]/7.5345</f>
        <v>79620.412767934162</v>
      </c>
      <c r="AA156" s="44" t="s">
        <v>38</v>
      </c>
      <c r="AB156" s="44" t="s">
        <v>35</v>
      </c>
      <c r="AC156" s="43" t="s">
        <v>691</v>
      </c>
      <c r="AD156" s="43" t="s">
        <v>236</v>
      </c>
    </row>
    <row r="157" spans="1:30" ht="51" customHeight="1" x14ac:dyDescent="0.2">
      <c r="A157" s="41" t="s">
        <v>693</v>
      </c>
      <c r="B157" s="42" t="s">
        <v>31</v>
      </c>
      <c r="C157" s="43" t="s">
        <v>692</v>
      </c>
      <c r="D157" s="43" t="s">
        <v>694</v>
      </c>
      <c r="E157" s="44" t="s">
        <v>34</v>
      </c>
      <c r="F157" s="45" t="s">
        <v>695</v>
      </c>
      <c r="G157" s="45" t="s">
        <v>35</v>
      </c>
      <c r="H157" s="47">
        <v>42612</v>
      </c>
      <c r="I157" s="47">
        <v>43404</v>
      </c>
      <c r="J157" s="48" t="str">
        <f>IF(Ugovori_OPULJP[[#This Row],[DATUM ZAVRŠETKA OPERACIJE]]&gt;DATE(2024,3,31),"u provedbi","završen")</f>
        <v>završen</v>
      </c>
      <c r="K157" s="46" t="s">
        <v>36</v>
      </c>
      <c r="L157" s="46" t="s">
        <v>37</v>
      </c>
      <c r="M157" s="49">
        <v>0.85</v>
      </c>
      <c r="N157" s="49">
        <v>0.15</v>
      </c>
      <c r="O157" s="50">
        <f>Ugovori_OPULJP[[#This Row],[Bespovratna sredstva - Ukupno (EU+Nac) HRK
= Ukupna ugovorena vrijednost bespovratnih sredstava]]*Ugovori_OPULJP[[#This Row],[EU STOPA SUFINANCIRANJA %
EU CO-FINANCING RATE %]]</f>
        <v>1769910.2050000001</v>
      </c>
      <c r="P157" s="51">
        <f>Ugovori_OPULJP[[#This Row],[Bespovratna sredstva - EU dio - HRK]]/7.5345</f>
        <v>234907.45304930652</v>
      </c>
      <c r="Q157" s="50">
        <f>Ugovori_OPULJP[[#This Row],[Bespovratna sredstva - Ukupno (EU+Nac) HRK
= Ukupna ugovorena vrijednost bespovratnih sredstava]]*Ugovori_OPULJP[[#This Row],[STOPA NACIONALNOG SUFINANCIRANJA %]]</f>
        <v>312337.09499999997</v>
      </c>
      <c r="R157" s="51">
        <f>Ugovori_OPULJP[[#This Row],[Bespovratna sredstva - Nacionalni dio - HRK]]/7.5345</f>
        <v>41454.256420465848</v>
      </c>
      <c r="S157" s="50">
        <v>2082247.3</v>
      </c>
      <c r="T157" s="51">
        <f>Ugovori_OPULJP[[#This Row],[Bespovratna sredstva - Ukupno (EU+Nac) HRK
= Ukupna ugovorena vrijednost bespovratnih sredstava]]/7.5345</f>
        <v>276361.70946977235</v>
      </c>
      <c r="U157" s="50">
        <v>0</v>
      </c>
      <c r="V157" s="51">
        <f>Ugovori_OPULJP[[#This Row],[Javni doprinos korisnika - HRK]]/7.5345</f>
        <v>0</v>
      </c>
      <c r="W157" s="50">
        <v>0</v>
      </c>
      <c r="X157" s="51">
        <f>Ugovori_OPULJP[[#This Row],[Privatni doprinos korisnika - HRK]]/7.5345</f>
        <v>0</v>
      </c>
      <c r="Y157" s="52">
        <v>2082247.3</v>
      </c>
      <c r="Z157" s="53">
        <f>Ugovori_OPULJP[[#This Row],[UKUPNI PRIHVATLJIVI IZDACI
TOTAL ELIGIBLE EXPENDITURE
= Bespovratna sredstva ukupno + doprinos korisnika
= Ukupni prihvatljivi troškovi
= Ukupna ugovorena vrijednost projekta HRK]]/7.5345</f>
        <v>276361.70946977235</v>
      </c>
      <c r="AA157" s="44" t="s">
        <v>38</v>
      </c>
      <c r="AB157" s="44" t="s">
        <v>35</v>
      </c>
      <c r="AC157" s="43" t="s">
        <v>696</v>
      </c>
      <c r="AD157" s="43" t="s">
        <v>236</v>
      </c>
    </row>
    <row r="158" spans="1:30" ht="51" customHeight="1" x14ac:dyDescent="0.2">
      <c r="A158" s="41" t="s">
        <v>697</v>
      </c>
      <c r="B158" s="42" t="s">
        <v>31</v>
      </c>
      <c r="C158" s="43" t="s">
        <v>692</v>
      </c>
      <c r="D158" s="43" t="s">
        <v>698</v>
      </c>
      <c r="E158" s="44" t="s">
        <v>34</v>
      </c>
      <c r="F158" s="45" t="s">
        <v>698</v>
      </c>
      <c r="G158" s="45" t="s">
        <v>38</v>
      </c>
      <c r="H158" s="47">
        <v>42648</v>
      </c>
      <c r="I158" s="47">
        <v>43255</v>
      </c>
      <c r="J158" s="48" t="str">
        <f>IF(Ugovori_OPULJP[[#This Row],[DATUM ZAVRŠETKA OPERACIJE]]&gt;DATE(2024,3,31),"u provedbi","završen")</f>
        <v>završen</v>
      </c>
      <c r="K158" s="46" t="s">
        <v>37</v>
      </c>
      <c r="L158" s="46" t="s">
        <v>37</v>
      </c>
      <c r="M158" s="49">
        <v>0.85</v>
      </c>
      <c r="N158" s="49">
        <v>0.15</v>
      </c>
      <c r="O158" s="50">
        <f>Ugovori_OPULJP[[#This Row],[Bespovratna sredstva - Ukupno (EU+Nac) HRK
= Ukupna ugovorena vrijednost bespovratnih sredstava]]*Ugovori_OPULJP[[#This Row],[EU STOPA SUFINANCIRANJA %
EU CO-FINANCING RATE %]]</f>
        <v>549397.5</v>
      </c>
      <c r="P158" s="51">
        <f>Ugovori_OPULJP[[#This Row],[Bespovratna sredstva - EU dio - HRK]]/7.5345</f>
        <v>72917.57913597452</v>
      </c>
      <c r="Q158" s="50">
        <f>Ugovori_OPULJP[[#This Row],[Bespovratna sredstva - Ukupno (EU+Nac) HRK
= Ukupna ugovorena vrijednost bespovratnih sredstava]]*Ugovori_OPULJP[[#This Row],[STOPA NACIONALNOG SUFINANCIRANJA %]]</f>
        <v>96952.5</v>
      </c>
      <c r="R158" s="51">
        <f>Ugovori_OPULJP[[#This Row],[Bespovratna sredstva - Nacionalni dio - HRK]]/7.5345</f>
        <v>12867.808082819032</v>
      </c>
      <c r="S158" s="50">
        <v>646350</v>
      </c>
      <c r="T158" s="51">
        <f>Ugovori_OPULJP[[#This Row],[Bespovratna sredstva - Ukupno (EU+Nac) HRK
= Ukupna ugovorena vrijednost bespovratnih sredstava]]/7.5345</f>
        <v>85785.387218793549</v>
      </c>
      <c r="U158" s="50">
        <v>0</v>
      </c>
      <c r="V158" s="51">
        <f>Ugovori_OPULJP[[#This Row],[Javni doprinos korisnika - HRK]]/7.5345</f>
        <v>0</v>
      </c>
      <c r="W158" s="50">
        <v>0</v>
      </c>
      <c r="X158" s="51">
        <f>Ugovori_OPULJP[[#This Row],[Privatni doprinos korisnika - HRK]]/7.5345</f>
        <v>0</v>
      </c>
      <c r="Y158" s="52">
        <v>646350</v>
      </c>
      <c r="Z158" s="53">
        <f>Ugovori_OPULJP[[#This Row],[UKUPNI PRIHVATLJIVI IZDACI
TOTAL ELIGIBLE EXPENDITURE
= Bespovratna sredstva ukupno + doprinos korisnika
= Ukupni prihvatljivi troškovi
= Ukupna ugovorena vrijednost projekta HRK]]/7.5345</f>
        <v>85785.387218793549</v>
      </c>
      <c r="AA158" s="44" t="s">
        <v>38</v>
      </c>
      <c r="AB158" s="44" t="s">
        <v>35</v>
      </c>
      <c r="AC158" s="43" t="s">
        <v>699</v>
      </c>
      <c r="AD158" s="43" t="s">
        <v>236</v>
      </c>
    </row>
    <row r="159" spans="1:30" ht="51" customHeight="1" x14ac:dyDescent="0.2">
      <c r="A159" s="41" t="s">
        <v>700</v>
      </c>
      <c r="B159" s="42" t="s">
        <v>31</v>
      </c>
      <c r="C159" s="43" t="s">
        <v>692</v>
      </c>
      <c r="D159" s="43" t="s">
        <v>701</v>
      </c>
      <c r="E159" s="44" t="s">
        <v>34</v>
      </c>
      <c r="F159" s="45" t="s">
        <v>702</v>
      </c>
      <c r="G159" s="45" t="s">
        <v>38</v>
      </c>
      <c r="H159" s="47">
        <v>42957</v>
      </c>
      <c r="I159" s="47">
        <v>44237</v>
      </c>
      <c r="J159" s="48" t="str">
        <f>IF(Ugovori_OPULJP[[#This Row],[DATUM ZAVRŠETKA OPERACIJE]]&gt;DATE(2024,3,31),"u provedbi","završen")</f>
        <v>završen</v>
      </c>
      <c r="K159" s="46" t="s">
        <v>37</v>
      </c>
      <c r="L159" s="46" t="s">
        <v>37</v>
      </c>
      <c r="M159" s="49">
        <v>0.85</v>
      </c>
      <c r="N159" s="49">
        <v>0.15</v>
      </c>
      <c r="O159" s="50">
        <f>Ugovori_OPULJP[[#This Row],[Bespovratna sredstva - Ukupno (EU+Nac) HRK
= Ukupna ugovorena vrijednost bespovratnih sredstava]]*Ugovori_OPULJP[[#This Row],[EU STOPA SUFINANCIRANJA %
EU CO-FINANCING RATE %]]</f>
        <v>782195.92499999993</v>
      </c>
      <c r="P159" s="51">
        <f>Ugovori_OPULJP[[#This Row],[Bespovratna sredstva - EU dio - HRK]]/7.5345</f>
        <v>103815.2398964762</v>
      </c>
      <c r="Q159" s="50">
        <f>Ugovori_OPULJP[[#This Row],[Bespovratna sredstva - Ukupno (EU+Nac) HRK
= Ukupna ugovorena vrijednost bespovratnih sredstava]]*Ugovori_OPULJP[[#This Row],[STOPA NACIONALNOG SUFINANCIRANJA %]]</f>
        <v>138034.57499999998</v>
      </c>
      <c r="R159" s="51">
        <f>Ugovori_OPULJP[[#This Row],[Bespovratna sredstva - Nacionalni dio - HRK]]/7.5345</f>
        <v>18320.336452319327</v>
      </c>
      <c r="S159" s="50">
        <v>920230.5</v>
      </c>
      <c r="T159" s="51">
        <f>Ugovori_OPULJP[[#This Row],[Bespovratna sredstva - Ukupno (EU+Nac) HRK
= Ukupna ugovorena vrijednost bespovratnih sredstava]]/7.5345</f>
        <v>122135.57634879554</v>
      </c>
      <c r="U159" s="50">
        <v>0</v>
      </c>
      <c r="V159" s="51">
        <f>Ugovori_OPULJP[[#This Row],[Javni doprinos korisnika - HRK]]/7.5345</f>
        <v>0</v>
      </c>
      <c r="W159" s="50">
        <v>0</v>
      </c>
      <c r="X159" s="51">
        <f>Ugovori_OPULJP[[#This Row],[Privatni doprinos korisnika - HRK]]/7.5345</f>
        <v>0</v>
      </c>
      <c r="Y159" s="52">
        <v>920230.5</v>
      </c>
      <c r="Z159" s="53">
        <f>Ugovori_OPULJP[[#This Row],[UKUPNI PRIHVATLJIVI IZDACI
TOTAL ELIGIBLE EXPENDITURE
= Bespovratna sredstva ukupno + doprinos korisnika
= Ukupni prihvatljivi troškovi
= Ukupna ugovorena vrijednost projekta HRK]]/7.5345</f>
        <v>122135.57634879554</v>
      </c>
      <c r="AA159" s="44" t="s">
        <v>38</v>
      </c>
      <c r="AB159" s="44" t="s">
        <v>35</v>
      </c>
      <c r="AC159" s="43" t="s">
        <v>703</v>
      </c>
      <c r="AD159" s="43" t="s">
        <v>236</v>
      </c>
    </row>
    <row r="160" spans="1:30" ht="51" customHeight="1" x14ac:dyDescent="0.2">
      <c r="A160" s="41" t="s">
        <v>704</v>
      </c>
      <c r="B160" s="42" t="s">
        <v>31</v>
      </c>
      <c r="C160" s="43" t="s">
        <v>692</v>
      </c>
      <c r="D160" s="43" t="s">
        <v>705</v>
      </c>
      <c r="E160" s="44" t="s">
        <v>34</v>
      </c>
      <c r="F160" s="45" t="s">
        <v>705</v>
      </c>
      <c r="G160" s="45" t="s">
        <v>706</v>
      </c>
      <c r="H160" s="47">
        <v>43077</v>
      </c>
      <c r="I160" s="47">
        <v>44173</v>
      </c>
      <c r="J160" s="48" t="str">
        <f>IF(Ugovori_OPULJP[[#This Row],[DATUM ZAVRŠETKA OPERACIJE]]&gt;DATE(2024,3,31),"u provedbi","završen")</f>
        <v>završen</v>
      </c>
      <c r="K160" s="46" t="s">
        <v>36</v>
      </c>
      <c r="L160" s="46" t="s">
        <v>37</v>
      </c>
      <c r="M160" s="49">
        <v>0.85</v>
      </c>
      <c r="N160" s="49">
        <v>0.15</v>
      </c>
      <c r="O160" s="50">
        <f>Ugovori_OPULJP[[#This Row],[Bespovratna sredstva - Ukupno (EU+Nac) HRK
= Ukupna ugovorena vrijednost bespovratnih sredstava]]*Ugovori_OPULJP[[#This Row],[EU STOPA SUFINANCIRANJA %
EU CO-FINANCING RATE %]]</f>
        <v>57672500</v>
      </c>
      <c r="P160" s="51">
        <f>Ugovori_OPULJP[[#This Row],[Bespovratna sredstva - EU dio - HRK]]/7.5345</f>
        <v>7654456.1682925206</v>
      </c>
      <c r="Q160" s="50">
        <f>Ugovori_OPULJP[[#This Row],[Bespovratna sredstva - Ukupno (EU+Nac) HRK
= Ukupna ugovorena vrijednost bespovratnih sredstava]]*Ugovori_OPULJP[[#This Row],[STOPA NACIONALNOG SUFINANCIRANJA %]]</f>
        <v>10177500</v>
      </c>
      <c r="R160" s="51">
        <f>Ugovori_OPULJP[[#This Row],[Bespovratna sredstva - Nacionalni dio - HRK]]/7.5345</f>
        <v>1350786.3826398565</v>
      </c>
      <c r="S160" s="50">
        <v>67850000</v>
      </c>
      <c r="T160" s="51">
        <f>Ugovori_OPULJP[[#This Row],[Bespovratna sredstva - Ukupno (EU+Nac) HRK
= Ukupna ugovorena vrijednost bespovratnih sredstava]]/7.5345</f>
        <v>9005242.5509323776</v>
      </c>
      <c r="U160" s="50">
        <v>0</v>
      </c>
      <c r="V160" s="51">
        <f>Ugovori_OPULJP[[#This Row],[Javni doprinos korisnika - HRK]]/7.5345</f>
        <v>0</v>
      </c>
      <c r="W160" s="50">
        <v>0</v>
      </c>
      <c r="X160" s="51">
        <f>Ugovori_OPULJP[[#This Row],[Privatni doprinos korisnika - HRK]]/7.5345</f>
        <v>0</v>
      </c>
      <c r="Y160" s="52">
        <v>67850000</v>
      </c>
      <c r="Z160" s="53">
        <f>Ugovori_OPULJP[[#This Row],[UKUPNI PRIHVATLJIVI IZDACI
TOTAL ELIGIBLE EXPENDITURE
= Bespovratna sredstva ukupno + doprinos korisnika
= Ukupni prihvatljivi troškovi
= Ukupna ugovorena vrijednost projekta HRK]]/7.5345</f>
        <v>9005242.5509323776</v>
      </c>
      <c r="AA160" s="44" t="s">
        <v>38</v>
      </c>
      <c r="AB160" s="44" t="s">
        <v>35</v>
      </c>
      <c r="AC160" s="43" t="s">
        <v>707</v>
      </c>
      <c r="AD160" s="43" t="s">
        <v>236</v>
      </c>
    </row>
    <row r="161" spans="1:30" ht="51" customHeight="1" x14ac:dyDescent="0.2">
      <c r="A161" s="41" t="s">
        <v>708</v>
      </c>
      <c r="B161" s="42" t="s">
        <v>31</v>
      </c>
      <c r="C161" s="43" t="s">
        <v>692</v>
      </c>
      <c r="D161" s="43" t="s">
        <v>709</v>
      </c>
      <c r="E161" s="44" t="s">
        <v>34</v>
      </c>
      <c r="F161" s="45" t="s">
        <v>710</v>
      </c>
      <c r="G161" s="45" t="s">
        <v>711</v>
      </c>
      <c r="H161" s="47">
        <v>42744</v>
      </c>
      <c r="I161" s="47">
        <v>45096</v>
      </c>
      <c r="J161" s="48" t="str">
        <f>IF(Ugovori_OPULJP[[#This Row],[DATUM ZAVRŠETKA OPERACIJE]]&gt;DATE(2024,3,31),"u provedbi","završen")</f>
        <v>završen</v>
      </c>
      <c r="K161" s="46" t="s">
        <v>36</v>
      </c>
      <c r="L161" s="46" t="s">
        <v>37</v>
      </c>
      <c r="M161" s="49">
        <v>0.85</v>
      </c>
      <c r="N161" s="49">
        <v>0.15</v>
      </c>
      <c r="O161" s="50">
        <f>Ugovori_OPULJP[[#This Row],[Bespovratna sredstva - Ukupno (EU+Nac) HRK
= Ukupna ugovorena vrijednost bespovratnih sredstava]]*Ugovori_OPULJP[[#This Row],[EU STOPA SUFINANCIRANJA %
EU CO-FINANCING RATE %]]</f>
        <v>8485969.7895</v>
      </c>
      <c r="P161" s="51">
        <f>Ugovori_OPULJP[[#This Row],[Bespovratna sredstva - EU dio - HRK]]/7.5345</f>
        <v>1126281.742584113</v>
      </c>
      <c r="Q161" s="50">
        <f>Ugovori_OPULJP[[#This Row],[Bespovratna sredstva - Ukupno (EU+Nac) HRK
= Ukupna ugovorena vrijednost bespovratnih sredstava]]*Ugovori_OPULJP[[#This Row],[STOPA NACIONALNOG SUFINANCIRANJA %]]</f>
        <v>1497524.0804999999</v>
      </c>
      <c r="R161" s="51">
        <f>Ugovori_OPULJP[[#This Row],[Bespovratna sredstva - Nacionalni dio - HRK]]/7.5345</f>
        <v>198755.60163249052</v>
      </c>
      <c r="S161" s="50">
        <v>9983493.8699999992</v>
      </c>
      <c r="T161" s="51">
        <f>Ugovori_OPULJP[[#This Row],[Bespovratna sredstva - Ukupno (EU+Nac) HRK
= Ukupna ugovorena vrijednost bespovratnih sredstava]]/7.5345</f>
        <v>1325037.3442166036</v>
      </c>
      <c r="U161" s="50">
        <v>0</v>
      </c>
      <c r="V161" s="51">
        <f>Ugovori_OPULJP[[#This Row],[Javni doprinos korisnika - HRK]]/7.5345</f>
        <v>0</v>
      </c>
      <c r="W161" s="50">
        <v>0</v>
      </c>
      <c r="X161" s="51">
        <f>Ugovori_OPULJP[[#This Row],[Privatni doprinos korisnika - HRK]]/7.5345</f>
        <v>0</v>
      </c>
      <c r="Y161" s="52">
        <v>9983493.8699999992</v>
      </c>
      <c r="Z161" s="53">
        <f>Ugovori_OPULJP[[#This Row],[UKUPNI PRIHVATLJIVI IZDACI
TOTAL ELIGIBLE EXPENDITURE
= Bespovratna sredstva ukupno + doprinos korisnika
= Ukupni prihvatljivi troškovi
= Ukupna ugovorena vrijednost projekta HRK]]/7.5345</f>
        <v>1325037.3442166036</v>
      </c>
      <c r="AA161" s="44" t="s">
        <v>38</v>
      </c>
      <c r="AB161" s="44" t="s">
        <v>35</v>
      </c>
      <c r="AC161" s="43" t="s">
        <v>712</v>
      </c>
      <c r="AD161" s="43" t="s">
        <v>236</v>
      </c>
    </row>
    <row r="162" spans="1:30" ht="51" customHeight="1" x14ac:dyDescent="0.2">
      <c r="A162" s="41" t="s">
        <v>713</v>
      </c>
      <c r="B162" s="42" t="s">
        <v>31</v>
      </c>
      <c r="C162" s="43" t="s">
        <v>692</v>
      </c>
      <c r="D162" s="43" t="s">
        <v>714</v>
      </c>
      <c r="E162" s="44" t="s">
        <v>34</v>
      </c>
      <c r="F162" s="45" t="s">
        <v>714</v>
      </c>
      <c r="G162" s="45" t="s">
        <v>715</v>
      </c>
      <c r="H162" s="47">
        <v>43235</v>
      </c>
      <c r="I162" s="47">
        <v>43661</v>
      </c>
      <c r="J162" s="48" t="str">
        <f>IF(Ugovori_OPULJP[[#This Row],[DATUM ZAVRŠETKA OPERACIJE]]&gt;DATE(2024,3,31),"u provedbi","završen")</f>
        <v>završen</v>
      </c>
      <c r="K162" s="46" t="s">
        <v>716</v>
      </c>
      <c r="L162" s="46" t="s">
        <v>37</v>
      </c>
      <c r="M162" s="49">
        <v>0.85</v>
      </c>
      <c r="N162" s="49">
        <v>0.15</v>
      </c>
      <c r="O162" s="50">
        <f>Ugovori_OPULJP[[#This Row],[Bespovratna sredstva - Ukupno (EU+Nac) HRK
= Ukupna ugovorena vrijednost bespovratnih sredstava]]*Ugovori_OPULJP[[#This Row],[EU STOPA SUFINANCIRANJA %
EU CO-FINANCING RATE %]]</f>
        <v>1715894.8640000001</v>
      </c>
      <c r="P162" s="51">
        <f>Ugovori_OPULJP[[#This Row],[Bespovratna sredstva - EU dio - HRK]]/7.5345</f>
        <v>227738.38529431281</v>
      </c>
      <c r="Q162" s="50">
        <f>Ugovori_OPULJP[[#This Row],[Bespovratna sredstva - Ukupno (EU+Nac) HRK
= Ukupna ugovorena vrijednost bespovratnih sredstava]]*Ugovori_OPULJP[[#This Row],[STOPA NACIONALNOG SUFINANCIRANJA %]]</f>
        <v>302804.97600000002</v>
      </c>
      <c r="R162" s="51">
        <f>Ugovori_OPULJP[[#This Row],[Bespovratna sredstva - Nacionalni dio - HRK]]/7.5345</f>
        <v>40189.126816643438</v>
      </c>
      <c r="S162" s="50">
        <v>2018699.84</v>
      </c>
      <c r="T162" s="51">
        <f>Ugovori_OPULJP[[#This Row],[Bespovratna sredstva - Ukupno (EU+Nac) HRK
= Ukupna ugovorena vrijednost bespovratnih sredstava]]/7.5345</f>
        <v>267927.51211095625</v>
      </c>
      <c r="U162" s="50">
        <v>0</v>
      </c>
      <c r="V162" s="51">
        <f>Ugovori_OPULJP[[#This Row],[Javni doprinos korisnika - HRK]]/7.5345</f>
        <v>0</v>
      </c>
      <c r="W162" s="50">
        <v>0</v>
      </c>
      <c r="X162" s="51">
        <f>Ugovori_OPULJP[[#This Row],[Privatni doprinos korisnika - HRK]]/7.5345</f>
        <v>0</v>
      </c>
      <c r="Y162" s="52">
        <v>2018699.84</v>
      </c>
      <c r="Z162" s="53">
        <f>Ugovori_OPULJP[[#This Row],[UKUPNI PRIHVATLJIVI IZDACI
TOTAL ELIGIBLE EXPENDITURE
= Bespovratna sredstva ukupno + doprinos korisnika
= Ukupni prihvatljivi troškovi
= Ukupna ugovorena vrijednost projekta HRK]]/7.5345</f>
        <v>267927.51211095625</v>
      </c>
      <c r="AA162" s="44" t="s">
        <v>38</v>
      </c>
      <c r="AB162" s="44" t="s">
        <v>35</v>
      </c>
      <c r="AC162" s="43" t="s">
        <v>717</v>
      </c>
      <c r="AD162" s="43" t="s">
        <v>236</v>
      </c>
    </row>
    <row r="163" spans="1:30" ht="51" customHeight="1" x14ac:dyDescent="0.2">
      <c r="A163" s="41" t="s">
        <v>718</v>
      </c>
      <c r="B163" s="42" t="s">
        <v>31</v>
      </c>
      <c r="C163" s="43" t="s">
        <v>692</v>
      </c>
      <c r="D163" s="43" t="s">
        <v>719</v>
      </c>
      <c r="E163" s="44" t="s">
        <v>34</v>
      </c>
      <c r="F163" s="45" t="s">
        <v>719</v>
      </c>
      <c r="G163" s="45" t="s">
        <v>720</v>
      </c>
      <c r="H163" s="47">
        <v>43360</v>
      </c>
      <c r="I163" s="47">
        <v>44821</v>
      </c>
      <c r="J163" s="48" t="str">
        <f>IF(Ugovori_OPULJP[[#This Row],[DATUM ZAVRŠETKA OPERACIJE]]&gt;DATE(2024,3,31),"u provedbi","završen")</f>
        <v>završen</v>
      </c>
      <c r="K163" s="46" t="s">
        <v>36</v>
      </c>
      <c r="L163" s="46" t="s">
        <v>37</v>
      </c>
      <c r="M163" s="49">
        <v>0.85</v>
      </c>
      <c r="N163" s="49">
        <v>0.15</v>
      </c>
      <c r="O163" s="50">
        <f>Ugovori_OPULJP[[#This Row],[Bespovratna sredstva - Ukupno (EU+Nac) HRK
= Ukupna ugovorena vrijednost bespovratnih sredstava]]*Ugovori_OPULJP[[#This Row],[EU STOPA SUFINANCIRANJA %
EU CO-FINANCING RATE %]]</f>
        <v>4289459.04</v>
      </c>
      <c r="P163" s="51">
        <f>Ugovori_OPULJP[[#This Row],[Bespovratna sredstva - EU dio - HRK]]/7.5345</f>
        <v>569309.05036830576</v>
      </c>
      <c r="Q163" s="50">
        <f>Ugovori_OPULJP[[#This Row],[Bespovratna sredstva - Ukupno (EU+Nac) HRK
= Ukupna ugovorena vrijednost bespovratnih sredstava]]*Ugovori_OPULJP[[#This Row],[STOPA NACIONALNOG SUFINANCIRANJA %]]</f>
        <v>756963.36</v>
      </c>
      <c r="R163" s="51">
        <f>Ugovori_OPULJP[[#This Row],[Bespovratna sredstva - Nacionalni dio - HRK]]/7.5345</f>
        <v>100466.3030061716</v>
      </c>
      <c r="S163" s="50">
        <v>5046422.4000000004</v>
      </c>
      <c r="T163" s="51">
        <f>Ugovori_OPULJP[[#This Row],[Bespovratna sredstva - Ukupno (EU+Nac) HRK
= Ukupna ugovorena vrijednost bespovratnih sredstava]]/7.5345</f>
        <v>669775.35337447736</v>
      </c>
      <c r="U163" s="50">
        <v>0</v>
      </c>
      <c r="V163" s="51">
        <f>Ugovori_OPULJP[[#This Row],[Javni doprinos korisnika - HRK]]/7.5345</f>
        <v>0</v>
      </c>
      <c r="W163" s="50">
        <v>0</v>
      </c>
      <c r="X163" s="51">
        <f>Ugovori_OPULJP[[#This Row],[Privatni doprinos korisnika - HRK]]/7.5345</f>
        <v>0</v>
      </c>
      <c r="Y163" s="52">
        <v>5046422.4000000004</v>
      </c>
      <c r="Z163" s="53">
        <f>Ugovori_OPULJP[[#This Row],[UKUPNI PRIHVATLJIVI IZDACI
TOTAL ELIGIBLE EXPENDITURE
= Bespovratna sredstva ukupno + doprinos korisnika
= Ukupni prihvatljivi troškovi
= Ukupna ugovorena vrijednost projekta HRK]]/7.5345</f>
        <v>669775.35337447736</v>
      </c>
      <c r="AA163" s="44" t="s">
        <v>38</v>
      </c>
      <c r="AB163" s="44" t="s">
        <v>35</v>
      </c>
      <c r="AC163" s="43" t="s">
        <v>721</v>
      </c>
      <c r="AD163" s="43" t="s">
        <v>236</v>
      </c>
    </row>
    <row r="164" spans="1:30" ht="51" customHeight="1" x14ac:dyDescent="0.2">
      <c r="A164" s="41" t="s">
        <v>722</v>
      </c>
      <c r="B164" s="42" t="s">
        <v>31</v>
      </c>
      <c r="C164" s="43" t="s">
        <v>692</v>
      </c>
      <c r="D164" s="43" t="s">
        <v>723</v>
      </c>
      <c r="E164" s="44" t="s">
        <v>34</v>
      </c>
      <c r="F164" s="45" t="s">
        <v>723</v>
      </c>
      <c r="G164" s="45" t="s">
        <v>38</v>
      </c>
      <c r="H164" s="47">
        <v>43388</v>
      </c>
      <c r="I164" s="47">
        <v>44977</v>
      </c>
      <c r="J164" s="48" t="str">
        <f>IF(Ugovori_OPULJP[[#This Row],[DATUM ZAVRŠETKA OPERACIJE]]&gt;DATE(2024,3,31),"u provedbi","završen")</f>
        <v>završen</v>
      </c>
      <c r="K164" s="46" t="s">
        <v>36</v>
      </c>
      <c r="L164" s="46" t="s">
        <v>37</v>
      </c>
      <c r="M164" s="49">
        <v>0.85</v>
      </c>
      <c r="N164" s="49">
        <v>0.15</v>
      </c>
      <c r="O164" s="50">
        <f>Ugovori_OPULJP[[#This Row],[Bespovratna sredstva - Ukupno (EU+Nac) HRK
= Ukupna ugovorena vrijednost bespovratnih sredstava]]*Ugovori_OPULJP[[#This Row],[EU STOPA SUFINANCIRANJA %
EU CO-FINANCING RATE %]]</f>
        <v>21262890.25</v>
      </c>
      <c r="P164" s="51">
        <f>Ugovori_OPULJP[[#This Row],[Bespovratna sredstva - EU dio - HRK]]/7.5345</f>
        <v>2822070.5089919702</v>
      </c>
      <c r="Q164" s="50">
        <f>Ugovori_OPULJP[[#This Row],[Bespovratna sredstva - Ukupno (EU+Nac) HRK
= Ukupna ugovorena vrijednost bespovratnih sredstava]]*Ugovori_OPULJP[[#This Row],[STOPA NACIONALNOG SUFINANCIRANJA %]]</f>
        <v>3752274.75</v>
      </c>
      <c r="R164" s="51">
        <f>Ugovori_OPULJP[[#This Row],[Bespovratna sredstva - Nacionalni dio - HRK]]/7.5345</f>
        <v>498012.44276328885</v>
      </c>
      <c r="S164" s="50">
        <v>25015165</v>
      </c>
      <c r="T164" s="51">
        <f>Ugovori_OPULJP[[#This Row],[Bespovratna sredstva - Ukupno (EU+Nac) HRK
= Ukupna ugovorena vrijednost bespovratnih sredstava]]/7.5345</f>
        <v>3320082.9517552592</v>
      </c>
      <c r="U164" s="50">
        <v>0</v>
      </c>
      <c r="V164" s="51">
        <f>Ugovori_OPULJP[[#This Row],[Javni doprinos korisnika - HRK]]/7.5345</f>
        <v>0</v>
      </c>
      <c r="W164" s="50">
        <v>0</v>
      </c>
      <c r="X164" s="51">
        <f>Ugovori_OPULJP[[#This Row],[Privatni doprinos korisnika - HRK]]/7.5345</f>
        <v>0</v>
      </c>
      <c r="Y164" s="52">
        <v>25015165</v>
      </c>
      <c r="Z164" s="53">
        <f>Ugovori_OPULJP[[#This Row],[UKUPNI PRIHVATLJIVI IZDACI
TOTAL ELIGIBLE EXPENDITURE
= Bespovratna sredstva ukupno + doprinos korisnika
= Ukupni prihvatljivi troškovi
= Ukupna ugovorena vrijednost projekta HRK]]/7.5345</f>
        <v>3320082.9517552592</v>
      </c>
      <c r="AA164" s="44" t="s">
        <v>38</v>
      </c>
      <c r="AB164" s="44" t="s">
        <v>35</v>
      </c>
      <c r="AC164" s="43" t="s">
        <v>724</v>
      </c>
      <c r="AD164" s="43" t="s">
        <v>236</v>
      </c>
    </row>
    <row r="165" spans="1:30" ht="51" customHeight="1" x14ac:dyDescent="0.2">
      <c r="A165" s="41" t="s">
        <v>725</v>
      </c>
      <c r="B165" s="42" t="s">
        <v>31</v>
      </c>
      <c r="C165" s="43" t="s">
        <v>692</v>
      </c>
      <c r="D165" s="43" t="s">
        <v>726</v>
      </c>
      <c r="E165" s="44" t="s">
        <v>34</v>
      </c>
      <c r="F165" s="45" t="s">
        <v>726</v>
      </c>
      <c r="G165" s="45" t="s">
        <v>715</v>
      </c>
      <c r="H165" s="47">
        <v>43467</v>
      </c>
      <c r="I165" s="47">
        <v>45291</v>
      </c>
      <c r="J165" s="48" t="str">
        <f>IF(Ugovori_OPULJP[[#This Row],[DATUM ZAVRŠETKA OPERACIJE]]&gt;DATE(2024,3,31),"u provedbi","završen")</f>
        <v>završen</v>
      </c>
      <c r="K165" s="46" t="s">
        <v>716</v>
      </c>
      <c r="L165" s="46" t="s">
        <v>37</v>
      </c>
      <c r="M165" s="49">
        <v>0.85</v>
      </c>
      <c r="N165" s="49">
        <v>0.15</v>
      </c>
      <c r="O165" s="50">
        <f>Ugovori_OPULJP[[#This Row],[Bespovratna sredstva - Ukupno (EU+Nac) HRK
= Ukupna ugovorena vrijednost bespovratnih sredstava]]*Ugovori_OPULJP[[#This Row],[EU STOPA SUFINANCIRANJA %
EU CO-FINANCING RATE %]]</f>
        <v>16868250.127499998</v>
      </c>
      <c r="P165" s="51">
        <f>Ugovori_OPULJP[[#This Row],[Bespovratna sredstva - EU dio - HRK]]/7.5345</f>
        <v>2238801.5299621737</v>
      </c>
      <c r="Q165" s="50">
        <f>Ugovori_OPULJP[[#This Row],[Bespovratna sredstva - Ukupno (EU+Nac) HRK
= Ukupna ugovorena vrijednost bespovratnih sredstava]]*Ugovori_OPULJP[[#This Row],[STOPA NACIONALNOG SUFINANCIRANJA %]]</f>
        <v>2976750.0224999995</v>
      </c>
      <c r="R165" s="51">
        <f>Ugovori_OPULJP[[#This Row],[Bespovratna sredstva - Nacionalni dio - HRK]]/7.5345</f>
        <v>395082.62293450121</v>
      </c>
      <c r="S165" s="50">
        <v>19845000.149999999</v>
      </c>
      <c r="T165" s="51">
        <f>Ugovori_OPULJP[[#This Row],[Bespovratna sredstva - Ukupno (EU+Nac) HRK
= Ukupna ugovorena vrijednost bespovratnih sredstava]]/7.5345</f>
        <v>2633884.1528966748</v>
      </c>
      <c r="U165" s="50">
        <v>0</v>
      </c>
      <c r="V165" s="51">
        <f>Ugovori_OPULJP[[#This Row],[Javni doprinos korisnika - HRK]]/7.5345</f>
        <v>0</v>
      </c>
      <c r="W165" s="50">
        <v>0</v>
      </c>
      <c r="X165" s="51">
        <f>Ugovori_OPULJP[[#This Row],[Privatni doprinos korisnika - HRK]]/7.5345</f>
        <v>0</v>
      </c>
      <c r="Y165" s="52">
        <v>19845000.149999999</v>
      </c>
      <c r="Z165" s="53">
        <f>Ugovori_OPULJP[[#This Row],[UKUPNI PRIHVATLJIVI IZDACI
TOTAL ELIGIBLE EXPENDITURE
= Bespovratna sredstva ukupno + doprinos korisnika
= Ukupni prihvatljivi troškovi
= Ukupna ugovorena vrijednost projekta HRK]]/7.5345</f>
        <v>2633884.1528966748</v>
      </c>
      <c r="AA165" s="44" t="s">
        <v>38</v>
      </c>
      <c r="AB165" s="44" t="s">
        <v>35</v>
      </c>
      <c r="AC165" s="43" t="s">
        <v>727</v>
      </c>
      <c r="AD165" s="43" t="s">
        <v>236</v>
      </c>
    </row>
    <row r="166" spans="1:30" ht="51" customHeight="1" x14ac:dyDescent="0.2">
      <c r="A166" s="66" t="s">
        <v>728</v>
      </c>
      <c r="B166" s="55" t="s">
        <v>31</v>
      </c>
      <c r="C166" s="56" t="s">
        <v>692</v>
      </c>
      <c r="D166" s="43" t="s">
        <v>729</v>
      </c>
      <c r="E166" s="57" t="s">
        <v>34</v>
      </c>
      <c r="F166" s="45" t="s">
        <v>730</v>
      </c>
      <c r="G166" s="45" t="s">
        <v>706</v>
      </c>
      <c r="H166" s="59">
        <v>43344</v>
      </c>
      <c r="I166" s="59">
        <v>45260</v>
      </c>
      <c r="J166" s="48" t="str">
        <f>IF(Ugovori_OPULJP[[#This Row],[DATUM ZAVRŠETKA OPERACIJE]]&gt;DATE(2024,3,31),"u provedbi","završen")</f>
        <v>završen</v>
      </c>
      <c r="K166" s="67" t="s">
        <v>36</v>
      </c>
      <c r="L166" s="58" t="s">
        <v>37</v>
      </c>
      <c r="M166" s="68">
        <v>0.85</v>
      </c>
      <c r="N166" s="49">
        <v>0.15</v>
      </c>
      <c r="O166" s="50">
        <f>Ugovori_OPULJP[[#This Row],[Bespovratna sredstva - Ukupno (EU+Nac) HRK
= Ukupna ugovorena vrijednost bespovratnih sredstava]]*Ugovori_OPULJP[[#This Row],[EU STOPA SUFINANCIRANJA %
EU CO-FINANCING RATE %]]</f>
        <v>208934250</v>
      </c>
      <c r="P166" s="51">
        <f>Ugovori_OPULJP[[#This Row],[Bespovratna sredstva - EU dio - HRK]]/7.5345</f>
        <v>27730340.43400358</v>
      </c>
      <c r="Q166" s="50">
        <f>Ugovori_OPULJP[[#This Row],[Bespovratna sredstva - Ukupno (EU+Nac) HRK
= Ukupna ugovorena vrijednost bespovratnih sredstava]]*Ugovori_OPULJP[[#This Row],[STOPA NACIONALNOG SUFINANCIRANJA %]]</f>
        <v>36870750</v>
      </c>
      <c r="R166" s="51">
        <f>Ugovori_OPULJP[[#This Row],[Bespovratna sredstva - Nacionalni dio - HRK]]/7.5345</f>
        <v>4893589.4883535737</v>
      </c>
      <c r="S166" s="52">
        <v>245805000</v>
      </c>
      <c r="T166" s="53">
        <f>Ugovori_OPULJP[[#This Row],[Bespovratna sredstva - Ukupno (EU+Nac) HRK
= Ukupna ugovorena vrijednost bespovratnih sredstava]]/7.5345</f>
        <v>32623929.922357157</v>
      </c>
      <c r="U166" s="50">
        <v>0</v>
      </c>
      <c r="V166" s="51">
        <f>Ugovori_OPULJP[[#This Row],[Javni doprinos korisnika - HRK]]/7.5345</f>
        <v>0</v>
      </c>
      <c r="W166" s="50">
        <v>0</v>
      </c>
      <c r="X166" s="51">
        <f>Ugovori_OPULJP[[#This Row],[Privatni doprinos korisnika - HRK]]/7.5345</f>
        <v>0</v>
      </c>
      <c r="Y166" s="52">
        <v>245805000</v>
      </c>
      <c r="Z166" s="53">
        <f>Ugovori_OPULJP[[#This Row],[UKUPNI PRIHVATLJIVI IZDACI
TOTAL ELIGIBLE EXPENDITURE
= Bespovratna sredstva ukupno + doprinos korisnika
= Ukupni prihvatljivi troškovi
= Ukupna ugovorena vrijednost projekta HRK]]/7.5345</f>
        <v>32623929.922357157</v>
      </c>
      <c r="AA166" s="57" t="s">
        <v>38</v>
      </c>
      <c r="AB166" s="57" t="s">
        <v>35</v>
      </c>
      <c r="AC166" s="56" t="s">
        <v>731</v>
      </c>
      <c r="AD166" s="56" t="s">
        <v>236</v>
      </c>
    </row>
    <row r="167" spans="1:30" ht="51" customHeight="1" x14ac:dyDescent="0.2">
      <c r="A167" s="41" t="s">
        <v>732</v>
      </c>
      <c r="B167" s="42" t="s">
        <v>31</v>
      </c>
      <c r="C167" s="43" t="s">
        <v>692</v>
      </c>
      <c r="D167" s="43" t="s">
        <v>733</v>
      </c>
      <c r="E167" s="44" t="s">
        <v>34</v>
      </c>
      <c r="F167" s="45" t="s">
        <v>733</v>
      </c>
      <c r="G167" s="45" t="s">
        <v>35</v>
      </c>
      <c r="H167" s="47">
        <v>43739</v>
      </c>
      <c r="I167" s="47">
        <v>45107</v>
      </c>
      <c r="J167" s="48" t="str">
        <f>IF(Ugovori_OPULJP[[#This Row],[DATUM ZAVRŠETKA OPERACIJE]]&gt;DATE(2024,3,31),"u provedbi","završen")</f>
        <v>završen</v>
      </c>
      <c r="K167" s="46" t="s">
        <v>36</v>
      </c>
      <c r="L167" s="46" t="s">
        <v>37</v>
      </c>
      <c r="M167" s="49">
        <v>0.85</v>
      </c>
      <c r="N167" s="49">
        <v>0.15</v>
      </c>
      <c r="O167" s="50">
        <f>Ugovori_OPULJP[[#This Row],[Bespovratna sredstva - Ukupno (EU+Nac) HRK
= Ukupna ugovorena vrijednost bespovratnih sredstava]]*Ugovori_OPULJP[[#This Row],[EU STOPA SUFINANCIRANJA %
EU CO-FINANCING RATE %]]</f>
        <v>16692839.138</v>
      </c>
      <c r="P167" s="51">
        <f>Ugovori_OPULJP[[#This Row],[Bespovratna sredstva - EU dio - HRK]]/7.5345</f>
        <v>2215520.4908089456</v>
      </c>
      <c r="Q167" s="50">
        <f>Ugovori_OPULJP[[#This Row],[Bespovratna sredstva - Ukupno (EU+Nac) HRK
= Ukupna ugovorena vrijednost bespovratnih sredstava]]*Ugovori_OPULJP[[#This Row],[STOPA NACIONALNOG SUFINANCIRANJA %]]</f>
        <v>2945795.142</v>
      </c>
      <c r="R167" s="51">
        <f>Ugovori_OPULJP[[#This Row],[Bespovratna sredstva - Nacionalni dio - HRK]]/7.5345</f>
        <v>390974.20426040213</v>
      </c>
      <c r="S167" s="50">
        <v>19638634.280000001</v>
      </c>
      <c r="T167" s="51">
        <f>Ugovori_OPULJP[[#This Row],[Bespovratna sredstva - Ukupno (EU+Nac) HRK
= Ukupna ugovorena vrijednost bespovratnih sredstava]]/7.5345</f>
        <v>2606494.6950693475</v>
      </c>
      <c r="U167" s="50">
        <v>0</v>
      </c>
      <c r="V167" s="51">
        <f>Ugovori_OPULJP[[#This Row],[Javni doprinos korisnika - HRK]]/7.5345</f>
        <v>0</v>
      </c>
      <c r="W167" s="50">
        <v>0</v>
      </c>
      <c r="X167" s="51">
        <f>Ugovori_OPULJP[[#This Row],[Privatni doprinos korisnika - HRK]]/7.5345</f>
        <v>0</v>
      </c>
      <c r="Y167" s="52">
        <v>19638634.280000001</v>
      </c>
      <c r="Z167" s="53">
        <f>Ugovori_OPULJP[[#This Row],[UKUPNI PRIHVATLJIVI IZDACI
TOTAL ELIGIBLE EXPENDITURE
= Bespovratna sredstva ukupno + doprinos korisnika
= Ukupni prihvatljivi troškovi
= Ukupna ugovorena vrijednost projekta HRK]]/7.5345</f>
        <v>2606494.6950693475</v>
      </c>
      <c r="AA167" s="44" t="s">
        <v>38</v>
      </c>
      <c r="AB167" s="44" t="s">
        <v>35</v>
      </c>
      <c r="AC167" s="43" t="s">
        <v>734</v>
      </c>
      <c r="AD167" s="43" t="s">
        <v>236</v>
      </c>
    </row>
    <row r="168" spans="1:30" ht="51" customHeight="1" x14ac:dyDescent="0.2">
      <c r="A168" s="41" t="s">
        <v>735</v>
      </c>
      <c r="B168" s="42" t="s">
        <v>31</v>
      </c>
      <c r="C168" s="43" t="s">
        <v>692</v>
      </c>
      <c r="D168" s="43" t="s">
        <v>736</v>
      </c>
      <c r="E168" s="44" t="s">
        <v>34</v>
      </c>
      <c r="F168" s="45" t="s">
        <v>736</v>
      </c>
      <c r="G168" s="45" t="s">
        <v>737</v>
      </c>
      <c r="H168" s="47">
        <v>43525</v>
      </c>
      <c r="I168" s="47">
        <v>45291</v>
      </c>
      <c r="J168" s="48" t="str">
        <f>IF(Ugovori_OPULJP[[#This Row],[DATUM ZAVRŠETKA OPERACIJE]]&gt;DATE(2024,3,31),"u provedbi","završen")</f>
        <v>završen</v>
      </c>
      <c r="K168" s="46" t="s">
        <v>37</v>
      </c>
      <c r="L168" s="46" t="s">
        <v>37</v>
      </c>
      <c r="M168" s="49">
        <v>0.85</v>
      </c>
      <c r="N168" s="49">
        <v>0.15</v>
      </c>
      <c r="O168" s="50">
        <f>Ugovori_OPULJP[[#This Row],[Bespovratna sredstva - Ukupno (EU+Nac) HRK
= Ukupna ugovorena vrijednost bespovratnih sredstava]]*Ugovori_OPULJP[[#This Row],[EU STOPA SUFINANCIRANJA %
EU CO-FINANCING RATE %]]</f>
        <v>45981447.008499995</v>
      </c>
      <c r="P168" s="51">
        <f>Ugovori_OPULJP[[#This Row],[Bespovratna sredstva - EU dio - HRK]]/7.5345</f>
        <v>6102786.7819364248</v>
      </c>
      <c r="Q168" s="50">
        <f>Ugovori_OPULJP[[#This Row],[Bespovratna sredstva - Ukupno (EU+Nac) HRK
= Ukupna ugovorena vrijednost bespovratnih sredstava]]*Ugovori_OPULJP[[#This Row],[STOPA NACIONALNOG SUFINANCIRANJA %]]</f>
        <v>8114373.0014999993</v>
      </c>
      <c r="R168" s="51">
        <f>Ugovori_OPULJP[[#This Row],[Bespovratna sredstva - Nacionalni dio - HRK]]/7.5345</f>
        <v>1076962.3732828985</v>
      </c>
      <c r="S168" s="50">
        <v>54095820.009999998</v>
      </c>
      <c r="T168" s="51">
        <f>Ugovori_OPULJP[[#This Row],[Bespovratna sredstva - Ukupno (EU+Nac) HRK
= Ukupna ugovorena vrijednost bespovratnih sredstava]]/7.5345</f>
        <v>7179749.1552193239</v>
      </c>
      <c r="U168" s="50">
        <v>0</v>
      </c>
      <c r="V168" s="51">
        <f>Ugovori_OPULJP[[#This Row],[Javni doprinos korisnika - HRK]]/7.5345</f>
        <v>0</v>
      </c>
      <c r="W168" s="50">
        <v>0</v>
      </c>
      <c r="X168" s="51">
        <f>Ugovori_OPULJP[[#This Row],[Privatni doprinos korisnika - HRK]]/7.5345</f>
        <v>0</v>
      </c>
      <c r="Y168" s="52">
        <v>54095820.009999998</v>
      </c>
      <c r="Z168" s="53">
        <f>Ugovori_OPULJP[[#This Row],[UKUPNI PRIHVATLJIVI IZDACI
TOTAL ELIGIBLE EXPENDITURE
= Bespovratna sredstva ukupno + doprinos korisnika
= Ukupni prihvatljivi troškovi
= Ukupna ugovorena vrijednost projekta HRK]]/7.5345</f>
        <v>7179749.1552193239</v>
      </c>
      <c r="AA168" s="44" t="s">
        <v>38</v>
      </c>
      <c r="AB168" s="44" t="s">
        <v>35</v>
      </c>
      <c r="AC168" s="43" t="s">
        <v>738</v>
      </c>
      <c r="AD168" s="43" t="s">
        <v>236</v>
      </c>
    </row>
    <row r="169" spans="1:30" ht="51" customHeight="1" x14ac:dyDescent="0.2">
      <c r="A169" s="61" t="s">
        <v>739</v>
      </c>
      <c r="B169" s="55" t="s">
        <v>31</v>
      </c>
      <c r="C169" s="56" t="s">
        <v>692</v>
      </c>
      <c r="D169" s="56" t="s">
        <v>740</v>
      </c>
      <c r="E169" s="57" t="s">
        <v>34</v>
      </c>
      <c r="F169" s="62" t="s">
        <v>740</v>
      </c>
      <c r="G169" s="62" t="s">
        <v>38</v>
      </c>
      <c r="H169" s="59">
        <v>44175</v>
      </c>
      <c r="I169" s="59">
        <v>44905</v>
      </c>
      <c r="J169" s="48" t="str">
        <f>IF(Ugovori_OPULJP[[#This Row],[DATUM ZAVRŠETKA OPERACIJE]]&gt;DATE(2024,3,31),"u provedbi","završen")</f>
        <v>završen</v>
      </c>
      <c r="K169" s="58" t="s">
        <v>37</v>
      </c>
      <c r="L169" s="58" t="s">
        <v>37</v>
      </c>
      <c r="M169" s="49">
        <v>0.85</v>
      </c>
      <c r="N169" s="49">
        <v>0.15</v>
      </c>
      <c r="O169" s="50">
        <f>Ugovori_OPULJP[[#This Row],[Bespovratna sredstva - Ukupno (EU+Nac) HRK
= Ukupna ugovorena vrijednost bespovratnih sredstava]]*Ugovori_OPULJP[[#This Row],[EU STOPA SUFINANCIRANJA %
EU CO-FINANCING RATE %]]</f>
        <v>637500</v>
      </c>
      <c r="P169" s="51">
        <f>Ugovori_OPULJP[[#This Row],[Bespovratna sredstva - EU dio - HRK]]/7.5345</f>
        <v>84610.790364324101</v>
      </c>
      <c r="Q169" s="50">
        <f>Ugovori_OPULJP[[#This Row],[Bespovratna sredstva - Ukupno (EU+Nac) HRK
= Ukupna ugovorena vrijednost bespovratnih sredstava]]*Ugovori_OPULJP[[#This Row],[STOPA NACIONALNOG SUFINANCIRANJA %]]</f>
        <v>112500</v>
      </c>
      <c r="R169" s="51">
        <f>Ugovori_OPULJP[[#This Row],[Bespovratna sredstva - Nacionalni dio - HRK]]/7.5345</f>
        <v>14931.315946645431</v>
      </c>
      <c r="S169" s="52">
        <v>750000</v>
      </c>
      <c r="T169" s="53">
        <f>Ugovori_OPULJP[[#This Row],[Bespovratna sredstva - Ukupno (EU+Nac) HRK
= Ukupna ugovorena vrijednost bespovratnih sredstava]]/7.5345</f>
        <v>99542.106310969539</v>
      </c>
      <c r="U169" s="50">
        <v>0</v>
      </c>
      <c r="V169" s="51">
        <f>Ugovori_OPULJP[[#This Row],[Javni doprinos korisnika - HRK]]/7.5345</f>
        <v>0</v>
      </c>
      <c r="W169" s="50">
        <v>0</v>
      </c>
      <c r="X169" s="51">
        <f>Ugovori_OPULJP[[#This Row],[Privatni doprinos korisnika - HRK]]/7.5345</f>
        <v>0</v>
      </c>
      <c r="Y169" s="52">
        <v>750000</v>
      </c>
      <c r="Z169" s="53">
        <f>Ugovori_OPULJP[[#This Row],[UKUPNI PRIHVATLJIVI IZDACI
TOTAL ELIGIBLE EXPENDITURE
= Bespovratna sredstva ukupno + doprinos korisnika
= Ukupni prihvatljivi troškovi
= Ukupna ugovorena vrijednost projekta HRK]]/7.5345</f>
        <v>99542.106310969539</v>
      </c>
      <c r="AA169" s="57" t="s">
        <v>38</v>
      </c>
      <c r="AB169" s="57" t="s">
        <v>35</v>
      </c>
      <c r="AC169" s="56" t="s">
        <v>741</v>
      </c>
      <c r="AD169" s="56" t="s">
        <v>236</v>
      </c>
    </row>
    <row r="170" spans="1:30" ht="51" customHeight="1" x14ac:dyDescent="0.2">
      <c r="A170" s="41" t="s">
        <v>742</v>
      </c>
      <c r="B170" s="42" t="s">
        <v>743</v>
      </c>
      <c r="C170" s="43" t="s">
        <v>744</v>
      </c>
      <c r="D170" s="43" t="s">
        <v>745</v>
      </c>
      <c r="E170" s="44" t="s">
        <v>34</v>
      </c>
      <c r="F170" s="45" t="s">
        <v>745</v>
      </c>
      <c r="G170" s="45" t="s">
        <v>35</v>
      </c>
      <c r="H170" s="47">
        <v>42005</v>
      </c>
      <c r="I170" s="47">
        <v>43646</v>
      </c>
      <c r="J170" s="48" t="str">
        <f>IF(Ugovori_OPULJP[[#This Row],[DATUM ZAVRŠETKA OPERACIJE]]&gt;DATE(2024,3,31),"u provedbi","završen")</f>
        <v>završen</v>
      </c>
      <c r="K170" s="46" t="s">
        <v>36</v>
      </c>
      <c r="L170" s="46" t="s">
        <v>37</v>
      </c>
      <c r="M170" s="49">
        <v>0.85</v>
      </c>
      <c r="N170" s="49">
        <v>0.15</v>
      </c>
      <c r="O170" s="50">
        <f>Ugovori_OPULJP[[#This Row],[Bespovratna sredstva - Ukupno (EU+Nac) HRK
= Ukupna ugovorena vrijednost bespovratnih sredstava]]*Ugovori_OPULJP[[#This Row],[EU STOPA SUFINANCIRANJA %
EU CO-FINANCING RATE %]]</f>
        <v>78030000</v>
      </c>
      <c r="P170" s="51">
        <f>Ugovori_OPULJP[[#This Row],[Bespovratna sredstva - EU dio - HRK]]/7.5345</f>
        <v>10356360.740593269</v>
      </c>
      <c r="Q170" s="50">
        <f>Ugovori_OPULJP[[#This Row],[Bespovratna sredstva - Ukupno (EU+Nac) HRK
= Ukupna ugovorena vrijednost bespovratnih sredstava]]*Ugovori_OPULJP[[#This Row],[STOPA NACIONALNOG SUFINANCIRANJA %]]</f>
        <v>13770000</v>
      </c>
      <c r="R170" s="51">
        <f>Ugovori_OPULJP[[#This Row],[Bespovratna sredstva - Nacionalni dio - HRK]]/7.5345</f>
        <v>1827593.0718694006</v>
      </c>
      <c r="S170" s="50">
        <v>91800000</v>
      </c>
      <c r="T170" s="51">
        <f>Ugovori_OPULJP[[#This Row],[Bespovratna sredstva - Ukupno (EU+Nac) HRK
= Ukupna ugovorena vrijednost bespovratnih sredstava]]/7.5345</f>
        <v>12183953.812462671</v>
      </c>
      <c r="U170" s="50">
        <v>0</v>
      </c>
      <c r="V170" s="51">
        <f>Ugovori_OPULJP[[#This Row],[Javni doprinos korisnika - HRK]]/7.5345</f>
        <v>0</v>
      </c>
      <c r="W170" s="50">
        <v>0</v>
      </c>
      <c r="X170" s="51">
        <f>Ugovori_OPULJP[[#This Row],[Privatni doprinos korisnika - HRK]]/7.5345</f>
        <v>0</v>
      </c>
      <c r="Y170" s="52">
        <v>91800000</v>
      </c>
      <c r="Z170" s="53">
        <f>Ugovori_OPULJP[[#This Row],[UKUPNI PRIHVATLJIVI IZDACI
TOTAL ELIGIBLE EXPENDITURE
= Bespovratna sredstva ukupno + doprinos korisnika
= Ukupni prihvatljivi troškovi
= Ukupna ugovorena vrijednost projekta HRK]]/7.5345</f>
        <v>12183953.812462671</v>
      </c>
      <c r="AA170" s="44" t="s">
        <v>38</v>
      </c>
      <c r="AB170" s="44" t="s">
        <v>35</v>
      </c>
      <c r="AC170" s="43" t="s">
        <v>746</v>
      </c>
      <c r="AD170" s="43" t="s">
        <v>747</v>
      </c>
    </row>
    <row r="171" spans="1:30" ht="51" customHeight="1" x14ac:dyDescent="0.2">
      <c r="A171" s="41" t="s">
        <v>748</v>
      </c>
      <c r="B171" s="42" t="s">
        <v>743</v>
      </c>
      <c r="C171" s="43" t="s">
        <v>744</v>
      </c>
      <c r="D171" s="43" t="s">
        <v>749</v>
      </c>
      <c r="E171" s="44" t="s">
        <v>232</v>
      </c>
      <c r="F171" s="45" t="s">
        <v>750</v>
      </c>
      <c r="G171" s="45" t="s">
        <v>751</v>
      </c>
      <c r="H171" s="47">
        <v>43139</v>
      </c>
      <c r="I171" s="47">
        <v>43685</v>
      </c>
      <c r="J171" s="48" t="str">
        <f>IF(Ugovori_OPULJP[[#This Row],[DATUM ZAVRŠETKA OPERACIJE]]&gt;DATE(2024,3,31),"u provedbi","završen")</f>
        <v>završen</v>
      </c>
      <c r="K171" s="46" t="s">
        <v>104</v>
      </c>
      <c r="L171" s="46" t="s">
        <v>104</v>
      </c>
      <c r="M171" s="49">
        <v>0.85</v>
      </c>
      <c r="N171" s="49">
        <v>0.15</v>
      </c>
      <c r="O171" s="50">
        <f>Ugovori_OPULJP[[#This Row],[Bespovratna sredstva - Ukupno (EU+Nac) HRK
= Ukupna ugovorena vrijednost bespovratnih sredstava]]*Ugovori_OPULJP[[#This Row],[EU STOPA SUFINANCIRANJA %
EU CO-FINANCING RATE %]]</f>
        <v>411792.69149999996</v>
      </c>
      <c r="P171" s="51">
        <f>Ugovori_OPULJP[[#This Row],[Bespovratna sredstva - EU dio - HRK]]/7.5345</f>
        <v>54654.282500497698</v>
      </c>
      <c r="Q171" s="50">
        <f>Ugovori_OPULJP[[#This Row],[Bespovratna sredstva - Ukupno (EU+Nac) HRK
= Ukupna ugovorena vrijednost bespovratnih sredstava]]*Ugovori_OPULJP[[#This Row],[STOPA NACIONALNOG SUFINANCIRANJA %]]</f>
        <v>72669.29849999999</v>
      </c>
      <c r="R171" s="51">
        <f>Ugovori_OPULJP[[#This Row],[Bespovratna sredstva - Nacionalni dio - HRK]]/7.5345</f>
        <v>9644.87338244077</v>
      </c>
      <c r="S171" s="50">
        <v>484461.99</v>
      </c>
      <c r="T171" s="51">
        <f>Ugovori_OPULJP[[#This Row],[Bespovratna sredstva - Ukupno (EU+Nac) HRK
= Ukupna ugovorena vrijednost bespovratnih sredstava]]/7.5345</f>
        <v>64299.155882938481</v>
      </c>
      <c r="U171" s="50">
        <v>0</v>
      </c>
      <c r="V171" s="51">
        <f>Ugovori_OPULJP[[#This Row],[Javni doprinos korisnika - HRK]]/7.5345</f>
        <v>0</v>
      </c>
      <c r="W171" s="50">
        <v>0</v>
      </c>
      <c r="X171" s="51">
        <f>Ugovori_OPULJP[[#This Row],[Privatni doprinos korisnika - HRK]]/7.5345</f>
        <v>0</v>
      </c>
      <c r="Y171" s="52">
        <v>484461.99</v>
      </c>
      <c r="Z171" s="53">
        <f>Ugovori_OPULJP[[#This Row],[UKUPNI PRIHVATLJIVI IZDACI
TOTAL ELIGIBLE EXPENDITURE
= Bespovratna sredstva ukupno + doprinos korisnika
= Ukupni prihvatljivi troškovi
= Ukupna ugovorena vrijednost projekta HRK]]/7.5345</f>
        <v>64299.155882938481</v>
      </c>
      <c r="AA171" s="44" t="s">
        <v>752</v>
      </c>
      <c r="AB171" s="44" t="s">
        <v>753</v>
      </c>
      <c r="AC171" s="43" t="s">
        <v>754</v>
      </c>
      <c r="AD171" s="43" t="s">
        <v>747</v>
      </c>
    </row>
    <row r="172" spans="1:30" ht="51" customHeight="1" x14ac:dyDescent="0.2">
      <c r="A172" s="41" t="s">
        <v>755</v>
      </c>
      <c r="B172" s="42" t="s">
        <v>743</v>
      </c>
      <c r="C172" s="43" t="s">
        <v>744</v>
      </c>
      <c r="D172" s="43" t="s">
        <v>749</v>
      </c>
      <c r="E172" s="44" t="s">
        <v>232</v>
      </c>
      <c r="F172" s="45" t="s">
        <v>756</v>
      </c>
      <c r="G172" s="45" t="s">
        <v>757</v>
      </c>
      <c r="H172" s="47">
        <v>43214</v>
      </c>
      <c r="I172" s="47">
        <v>43520</v>
      </c>
      <c r="J172" s="48" t="str">
        <f>IF(Ugovori_OPULJP[[#This Row],[DATUM ZAVRŠETKA OPERACIJE]]&gt;DATE(2024,3,31),"u provedbi","završen")</f>
        <v>završen</v>
      </c>
      <c r="K172" s="46" t="s">
        <v>79</v>
      </c>
      <c r="L172" s="46" t="s">
        <v>79</v>
      </c>
      <c r="M172" s="49">
        <v>0.85</v>
      </c>
      <c r="N172" s="49">
        <v>0.15</v>
      </c>
      <c r="O172" s="50">
        <f>Ugovori_OPULJP[[#This Row],[Bespovratna sredstva - Ukupno (EU+Nac) HRK
= Ukupna ugovorena vrijednost bespovratnih sredstava]]*Ugovori_OPULJP[[#This Row],[EU STOPA SUFINANCIRANJA %
EU CO-FINANCING RATE %]]</f>
        <v>578693.59149999998</v>
      </c>
      <c r="P172" s="51">
        <f>Ugovori_OPULJP[[#This Row],[Bespovratna sredstva - EU dio - HRK]]/7.5345</f>
        <v>76805.838675426363</v>
      </c>
      <c r="Q172" s="50">
        <f>Ugovori_OPULJP[[#This Row],[Bespovratna sredstva - Ukupno (EU+Nac) HRK
= Ukupna ugovorena vrijednost bespovratnih sredstava]]*Ugovori_OPULJP[[#This Row],[STOPA NACIONALNOG SUFINANCIRANJA %]]</f>
        <v>102122.3985</v>
      </c>
      <c r="R172" s="51">
        <f>Ugovori_OPULJP[[#This Row],[Bespovratna sredstva - Nacionalni dio - HRK]]/7.5345</f>
        <v>13553.971530957593</v>
      </c>
      <c r="S172" s="50">
        <v>680815.99</v>
      </c>
      <c r="T172" s="51">
        <f>Ugovori_OPULJP[[#This Row],[Bespovratna sredstva - Ukupno (EU+Nac) HRK
= Ukupna ugovorena vrijednost bespovratnih sredstava]]/7.5345</f>
        <v>90359.810206383961</v>
      </c>
      <c r="U172" s="50">
        <v>0</v>
      </c>
      <c r="V172" s="51">
        <f>Ugovori_OPULJP[[#This Row],[Javni doprinos korisnika - HRK]]/7.5345</f>
        <v>0</v>
      </c>
      <c r="W172" s="50">
        <v>0</v>
      </c>
      <c r="X172" s="51">
        <f>Ugovori_OPULJP[[#This Row],[Privatni doprinos korisnika - HRK]]/7.5345</f>
        <v>0</v>
      </c>
      <c r="Y172" s="52">
        <v>680815.99</v>
      </c>
      <c r="Z172" s="53">
        <f>Ugovori_OPULJP[[#This Row],[UKUPNI PRIHVATLJIVI IZDACI
TOTAL ELIGIBLE EXPENDITURE
= Bespovratna sredstva ukupno + doprinos korisnika
= Ukupni prihvatljivi troškovi
= Ukupna ugovorena vrijednost projekta HRK]]/7.5345</f>
        <v>90359.810206383961</v>
      </c>
      <c r="AA172" s="44" t="s">
        <v>752</v>
      </c>
      <c r="AB172" s="44" t="s">
        <v>753</v>
      </c>
      <c r="AC172" s="43" t="s">
        <v>758</v>
      </c>
      <c r="AD172" s="43" t="s">
        <v>747</v>
      </c>
    </row>
    <row r="173" spans="1:30" ht="51" customHeight="1" x14ac:dyDescent="0.2">
      <c r="A173" s="41" t="s">
        <v>759</v>
      </c>
      <c r="B173" s="42" t="s">
        <v>743</v>
      </c>
      <c r="C173" s="43" t="s">
        <v>744</v>
      </c>
      <c r="D173" s="43" t="s">
        <v>749</v>
      </c>
      <c r="E173" s="44" t="s">
        <v>232</v>
      </c>
      <c r="F173" s="45" t="s">
        <v>760</v>
      </c>
      <c r="G173" s="45" t="s">
        <v>761</v>
      </c>
      <c r="H173" s="47">
        <v>43091</v>
      </c>
      <c r="I173" s="47">
        <v>43456</v>
      </c>
      <c r="J173" s="48" t="str">
        <f>IF(Ugovori_OPULJP[[#This Row],[DATUM ZAVRŠETKA OPERACIJE]]&gt;DATE(2024,3,31),"u provedbi","završen")</f>
        <v>završen</v>
      </c>
      <c r="K173" s="46" t="s">
        <v>762</v>
      </c>
      <c r="L173" s="46" t="s">
        <v>37</v>
      </c>
      <c r="M173" s="49">
        <v>0.85</v>
      </c>
      <c r="N173" s="49">
        <v>0.15</v>
      </c>
      <c r="O173" s="50">
        <f>Ugovori_OPULJP[[#This Row],[Bespovratna sredstva - Ukupno (EU+Nac) HRK
= Ukupna ugovorena vrijednost bespovratnih sredstava]]*Ugovori_OPULJP[[#This Row],[EU STOPA SUFINANCIRANJA %
EU CO-FINANCING RATE %]]</f>
        <v>345854.25599999999</v>
      </c>
      <c r="P173" s="51">
        <f>Ugovori_OPULJP[[#This Row],[Bespovratna sredstva - EU dio - HRK]]/7.5345</f>
        <v>45902.748158471033</v>
      </c>
      <c r="Q173" s="50">
        <f>Ugovori_OPULJP[[#This Row],[Bespovratna sredstva - Ukupno (EU+Nac) HRK
= Ukupna ugovorena vrijednost bespovratnih sredstava]]*Ugovori_OPULJP[[#This Row],[STOPA NACIONALNOG SUFINANCIRANJA %]]</f>
        <v>61033.103999999992</v>
      </c>
      <c r="R173" s="51">
        <f>Ugovori_OPULJP[[#This Row],[Bespovratna sredstva - Nacionalni dio - HRK]]/7.5345</f>
        <v>8100.4849691419458</v>
      </c>
      <c r="S173" s="50">
        <v>406887.36</v>
      </c>
      <c r="T173" s="51">
        <f>Ugovori_OPULJP[[#This Row],[Bespovratna sredstva - Ukupno (EU+Nac) HRK
= Ukupna ugovorena vrijednost bespovratnih sredstava]]/7.5345</f>
        <v>54003.233127612977</v>
      </c>
      <c r="U173" s="50">
        <v>0</v>
      </c>
      <c r="V173" s="51">
        <f>Ugovori_OPULJP[[#This Row],[Javni doprinos korisnika - HRK]]/7.5345</f>
        <v>0</v>
      </c>
      <c r="W173" s="50">
        <v>0</v>
      </c>
      <c r="X173" s="51">
        <f>Ugovori_OPULJP[[#This Row],[Privatni doprinos korisnika - HRK]]/7.5345</f>
        <v>0</v>
      </c>
      <c r="Y173" s="52">
        <v>406887.36</v>
      </c>
      <c r="Z173" s="53">
        <f>Ugovori_OPULJP[[#This Row],[UKUPNI PRIHVATLJIVI IZDACI
TOTAL ELIGIBLE EXPENDITURE
= Bespovratna sredstva ukupno + doprinos korisnika
= Ukupni prihvatljivi troškovi
= Ukupna ugovorena vrijednost projekta HRK]]/7.5345</f>
        <v>54003.233127612977</v>
      </c>
      <c r="AA173" s="44" t="s">
        <v>752</v>
      </c>
      <c r="AB173" s="44" t="s">
        <v>753</v>
      </c>
      <c r="AC173" s="43" t="s">
        <v>763</v>
      </c>
      <c r="AD173" s="43" t="s">
        <v>747</v>
      </c>
    </row>
    <row r="174" spans="1:30" ht="51" customHeight="1" x14ac:dyDescent="0.2">
      <c r="A174" s="41" t="s">
        <v>764</v>
      </c>
      <c r="B174" s="42" t="s">
        <v>743</v>
      </c>
      <c r="C174" s="43" t="s">
        <v>744</v>
      </c>
      <c r="D174" s="43" t="s">
        <v>749</v>
      </c>
      <c r="E174" s="44" t="s">
        <v>232</v>
      </c>
      <c r="F174" s="45" t="s">
        <v>765</v>
      </c>
      <c r="G174" s="45" t="s">
        <v>766</v>
      </c>
      <c r="H174" s="47">
        <v>43091</v>
      </c>
      <c r="I174" s="47">
        <v>43426</v>
      </c>
      <c r="J174" s="48" t="str">
        <f>IF(Ugovori_OPULJP[[#This Row],[DATUM ZAVRŠETKA OPERACIJE]]&gt;DATE(2024,3,31),"u provedbi","završen")</f>
        <v>završen</v>
      </c>
      <c r="K174" s="46" t="s">
        <v>767</v>
      </c>
      <c r="L174" s="46" t="s">
        <v>249</v>
      </c>
      <c r="M174" s="49">
        <v>0.85</v>
      </c>
      <c r="N174" s="49">
        <v>0.15</v>
      </c>
      <c r="O174" s="50">
        <f>Ugovori_OPULJP[[#This Row],[Bespovratna sredstva - Ukupno (EU+Nac) HRK
= Ukupna ugovorena vrijednost bespovratnih sredstava]]*Ugovori_OPULJP[[#This Row],[EU STOPA SUFINANCIRANJA %
EU CO-FINANCING RATE %]]</f>
        <v>167254.0325</v>
      </c>
      <c r="P174" s="51">
        <f>Ugovori_OPULJP[[#This Row],[Bespovratna sredstva - EU dio - HRK]]/7.5345</f>
        <v>22198.424912071139</v>
      </c>
      <c r="Q174" s="50">
        <f>Ugovori_OPULJP[[#This Row],[Bespovratna sredstva - Ukupno (EU+Nac) HRK
= Ukupna ugovorena vrijednost bespovratnih sredstava]]*Ugovori_OPULJP[[#This Row],[STOPA NACIONALNOG SUFINANCIRANJA %]]</f>
        <v>29515.4175</v>
      </c>
      <c r="R174" s="51">
        <f>Ugovori_OPULJP[[#This Row],[Bespovratna sredstva - Nacionalni dio - HRK]]/7.5345</f>
        <v>3917.3691021302006</v>
      </c>
      <c r="S174" s="50">
        <v>196769.45</v>
      </c>
      <c r="T174" s="51">
        <f>Ugovori_OPULJP[[#This Row],[Bespovratna sredstva - Ukupno (EU+Nac) HRK
= Ukupna ugovorena vrijednost bespovratnih sredstava]]/7.5345</f>
        <v>26115.794014201339</v>
      </c>
      <c r="U174" s="50">
        <v>0</v>
      </c>
      <c r="V174" s="51">
        <f>Ugovori_OPULJP[[#This Row],[Javni doprinos korisnika - HRK]]/7.5345</f>
        <v>0</v>
      </c>
      <c r="W174" s="50">
        <v>0</v>
      </c>
      <c r="X174" s="51">
        <f>Ugovori_OPULJP[[#This Row],[Privatni doprinos korisnika - HRK]]/7.5345</f>
        <v>0</v>
      </c>
      <c r="Y174" s="52">
        <v>196769.45</v>
      </c>
      <c r="Z174" s="53">
        <f>Ugovori_OPULJP[[#This Row],[UKUPNI PRIHVATLJIVI IZDACI
TOTAL ELIGIBLE EXPENDITURE
= Bespovratna sredstva ukupno + doprinos korisnika
= Ukupni prihvatljivi troškovi
= Ukupna ugovorena vrijednost projekta HRK]]/7.5345</f>
        <v>26115.794014201339</v>
      </c>
      <c r="AA174" s="44" t="s">
        <v>752</v>
      </c>
      <c r="AB174" s="44" t="s">
        <v>753</v>
      </c>
      <c r="AC174" s="43" t="s">
        <v>768</v>
      </c>
      <c r="AD174" s="43" t="s">
        <v>747</v>
      </c>
    </row>
    <row r="175" spans="1:30" ht="51" customHeight="1" x14ac:dyDescent="0.2">
      <c r="A175" s="41" t="s">
        <v>769</v>
      </c>
      <c r="B175" s="42" t="s">
        <v>743</v>
      </c>
      <c r="C175" s="43" t="s">
        <v>744</v>
      </c>
      <c r="D175" s="43" t="s">
        <v>749</v>
      </c>
      <c r="E175" s="44" t="s">
        <v>232</v>
      </c>
      <c r="F175" s="45" t="s">
        <v>770</v>
      </c>
      <c r="G175" s="45" t="s">
        <v>771</v>
      </c>
      <c r="H175" s="47">
        <v>43091</v>
      </c>
      <c r="I175" s="47">
        <v>43456</v>
      </c>
      <c r="J175" s="48" t="str">
        <f>IF(Ugovori_OPULJP[[#This Row],[DATUM ZAVRŠETKA OPERACIJE]]&gt;DATE(2024,3,31),"u provedbi","završen")</f>
        <v>završen</v>
      </c>
      <c r="K175" s="46" t="s">
        <v>425</v>
      </c>
      <c r="L175" s="46" t="s">
        <v>425</v>
      </c>
      <c r="M175" s="49">
        <v>0.85</v>
      </c>
      <c r="N175" s="49">
        <v>0.15</v>
      </c>
      <c r="O175" s="50">
        <f>Ugovori_OPULJP[[#This Row],[Bespovratna sredstva - Ukupno (EU+Nac) HRK
= Ukupna ugovorena vrijednost bespovratnih sredstava]]*Ugovori_OPULJP[[#This Row],[EU STOPA SUFINANCIRANJA %
EU CO-FINANCING RATE %]]</f>
        <v>567065.17499999993</v>
      </c>
      <c r="P175" s="51">
        <f>Ugovori_OPULJP[[#This Row],[Bespovratna sredstva - EU dio - HRK]]/7.5345</f>
        <v>75262.482580131385</v>
      </c>
      <c r="Q175" s="50">
        <f>Ugovori_OPULJP[[#This Row],[Bespovratna sredstva - Ukupno (EU+Nac) HRK
= Ukupna ugovorena vrijednost bespovratnih sredstava]]*Ugovori_OPULJP[[#This Row],[STOPA NACIONALNOG SUFINANCIRANJA %]]</f>
        <v>100070.325</v>
      </c>
      <c r="R175" s="51">
        <f>Ugovori_OPULJP[[#This Row],[Bespovratna sredstva - Nacionalni dio - HRK]]/7.5345</f>
        <v>13281.614572964363</v>
      </c>
      <c r="S175" s="50">
        <v>667135.5</v>
      </c>
      <c r="T175" s="51">
        <f>Ugovori_OPULJP[[#This Row],[Bespovratna sredstva - Ukupno (EU+Nac) HRK
= Ukupna ugovorena vrijednost bespovratnih sredstava]]/7.5345</f>
        <v>88544.097153095761</v>
      </c>
      <c r="U175" s="50">
        <v>0</v>
      </c>
      <c r="V175" s="51">
        <f>Ugovori_OPULJP[[#This Row],[Javni doprinos korisnika - HRK]]/7.5345</f>
        <v>0</v>
      </c>
      <c r="W175" s="50">
        <v>0</v>
      </c>
      <c r="X175" s="51">
        <f>Ugovori_OPULJP[[#This Row],[Privatni doprinos korisnika - HRK]]/7.5345</f>
        <v>0</v>
      </c>
      <c r="Y175" s="52">
        <v>667135.5</v>
      </c>
      <c r="Z175" s="53">
        <f>Ugovori_OPULJP[[#This Row],[UKUPNI PRIHVATLJIVI IZDACI
TOTAL ELIGIBLE EXPENDITURE
= Bespovratna sredstva ukupno + doprinos korisnika
= Ukupni prihvatljivi troškovi
= Ukupna ugovorena vrijednost projekta HRK]]/7.5345</f>
        <v>88544.097153095761</v>
      </c>
      <c r="AA175" s="44" t="s">
        <v>752</v>
      </c>
      <c r="AB175" s="44" t="s">
        <v>753</v>
      </c>
      <c r="AC175" s="43" t="s">
        <v>772</v>
      </c>
      <c r="AD175" s="43" t="s">
        <v>747</v>
      </c>
    </row>
    <row r="176" spans="1:30" ht="51" customHeight="1" x14ac:dyDescent="0.2">
      <c r="A176" s="41" t="s">
        <v>773</v>
      </c>
      <c r="B176" s="42" t="s">
        <v>743</v>
      </c>
      <c r="C176" s="43" t="s">
        <v>744</v>
      </c>
      <c r="D176" s="43" t="s">
        <v>749</v>
      </c>
      <c r="E176" s="44" t="s">
        <v>232</v>
      </c>
      <c r="F176" s="45" t="s">
        <v>774</v>
      </c>
      <c r="G176" s="45" t="s">
        <v>775</v>
      </c>
      <c r="H176" s="47">
        <v>43091</v>
      </c>
      <c r="I176" s="47">
        <v>43518</v>
      </c>
      <c r="J176" s="48" t="str">
        <f>IF(Ugovori_OPULJP[[#This Row],[DATUM ZAVRŠETKA OPERACIJE]]&gt;DATE(2024,3,31),"u provedbi","završen")</f>
        <v>završen</v>
      </c>
      <c r="K176" s="46" t="s">
        <v>776</v>
      </c>
      <c r="L176" s="46" t="s">
        <v>37</v>
      </c>
      <c r="M176" s="49">
        <v>0.85</v>
      </c>
      <c r="N176" s="49">
        <v>0.15</v>
      </c>
      <c r="O176" s="50">
        <f>Ugovori_OPULJP[[#This Row],[Bespovratna sredstva - Ukupno (EU+Nac) HRK
= Ukupna ugovorena vrijednost bespovratnih sredstava]]*Ugovori_OPULJP[[#This Row],[EU STOPA SUFINANCIRANJA %
EU CO-FINANCING RATE %]]</f>
        <v>457693.61799999996</v>
      </c>
      <c r="P176" s="51">
        <f>Ugovori_OPULJP[[#This Row],[Bespovratna sredstva - EU dio - HRK]]/7.5345</f>
        <v>60746.382374411034</v>
      </c>
      <c r="Q176" s="50">
        <f>Ugovori_OPULJP[[#This Row],[Bespovratna sredstva - Ukupno (EU+Nac) HRK
= Ukupna ugovorena vrijednost bespovratnih sredstava]]*Ugovori_OPULJP[[#This Row],[STOPA NACIONALNOG SUFINANCIRANJA %]]</f>
        <v>80769.461999999985</v>
      </c>
      <c r="R176" s="51">
        <f>Ugovori_OPULJP[[#This Row],[Bespovratna sredstva - Nacionalni dio - HRK]]/7.5345</f>
        <v>10719.949830778416</v>
      </c>
      <c r="S176" s="50">
        <v>538463.07999999996</v>
      </c>
      <c r="T176" s="51">
        <f>Ugovori_OPULJP[[#This Row],[Bespovratna sredstva - Ukupno (EU+Nac) HRK
= Ukupna ugovorena vrijednost bespovratnih sredstava]]/7.5345</f>
        <v>71466.33220518945</v>
      </c>
      <c r="U176" s="50">
        <v>0</v>
      </c>
      <c r="V176" s="51">
        <f>Ugovori_OPULJP[[#This Row],[Javni doprinos korisnika - HRK]]/7.5345</f>
        <v>0</v>
      </c>
      <c r="W176" s="50">
        <v>0</v>
      </c>
      <c r="X176" s="51">
        <f>Ugovori_OPULJP[[#This Row],[Privatni doprinos korisnika - HRK]]/7.5345</f>
        <v>0</v>
      </c>
      <c r="Y176" s="52">
        <v>538463.07999999996</v>
      </c>
      <c r="Z176" s="53">
        <f>Ugovori_OPULJP[[#This Row],[UKUPNI PRIHVATLJIVI IZDACI
TOTAL ELIGIBLE EXPENDITURE
= Bespovratna sredstva ukupno + doprinos korisnika
= Ukupni prihvatljivi troškovi
= Ukupna ugovorena vrijednost projekta HRK]]/7.5345</f>
        <v>71466.33220518945</v>
      </c>
      <c r="AA176" s="44" t="s">
        <v>752</v>
      </c>
      <c r="AB176" s="44" t="s">
        <v>753</v>
      </c>
      <c r="AC176" s="43" t="s">
        <v>777</v>
      </c>
      <c r="AD176" s="43" t="s">
        <v>747</v>
      </c>
    </row>
    <row r="177" spans="1:30" ht="51" customHeight="1" x14ac:dyDescent="0.2">
      <c r="A177" s="41" t="s">
        <v>778</v>
      </c>
      <c r="B177" s="42" t="s">
        <v>743</v>
      </c>
      <c r="C177" s="43" t="s">
        <v>744</v>
      </c>
      <c r="D177" s="43" t="s">
        <v>749</v>
      </c>
      <c r="E177" s="44" t="s">
        <v>232</v>
      </c>
      <c r="F177" s="45" t="s">
        <v>779</v>
      </c>
      <c r="G177" s="45" t="s">
        <v>780</v>
      </c>
      <c r="H177" s="47">
        <v>43139</v>
      </c>
      <c r="I177" s="47">
        <v>43685</v>
      </c>
      <c r="J177" s="48" t="str">
        <f>IF(Ugovori_OPULJP[[#This Row],[DATUM ZAVRŠETKA OPERACIJE]]&gt;DATE(2024,3,31),"u provedbi","završen")</f>
        <v>završen</v>
      </c>
      <c r="K177" s="46" t="s">
        <v>37</v>
      </c>
      <c r="L177" s="46" t="s">
        <v>37</v>
      </c>
      <c r="M177" s="49">
        <v>0.85</v>
      </c>
      <c r="N177" s="49">
        <v>0.15</v>
      </c>
      <c r="O177" s="50">
        <f>Ugovori_OPULJP[[#This Row],[Bespovratna sredstva - Ukupno (EU+Nac) HRK
= Ukupna ugovorena vrijednost bespovratnih sredstava]]*Ugovori_OPULJP[[#This Row],[EU STOPA SUFINANCIRANJA %
EU CO-FINANCING RATE %]]</f>
        <v>646836.4</v>
      </c>
      <c r="P177" s="51">
        <f>Ugovori_OPULJP[[#This Row],[Bespovratna sredstva - EU dio - HRK]]/7.5345</f>
        <v>85849.943592806419</v>
      </c>
      <c r="Q177" s="50">
        <f>Ugovori_OPULJP[[#This Row],[Bespovratna sredstva - Ukupno (EU+Nac) HRK
= Ukupna ugovorena vrijednost bespovratnih sredstava]]*Ugovori_OPULJP[[#This Row],[STOPA NACIONALNOG SUFINANCIRANJA %]]</f>
        <v>114147.59999999999</v>
      </c>
      <c r="R177" s="51">
        <f>Ugovori_OPULJP[[#This Row],[Bespovratna sredstva - Nacionalni dio - HRK]]/7.5345</f>
        <v>15149.990045789367</v>
      </c>
      <c r="S177" s="50">
        <v>760984</v>
      </c>
      <c r="T177" s="51">
        <f>Ugovori_OPULJP[[#This Row],[Bespovratna sredstva - Ukupno (EU+Nac) HRK
= Ukupna ugovorena vrijednost bespovratnih sredstava]]/7.5345</f>
        <v>100999.93363859579</v>
      </c>
      <c r="U177" s="50">
        <v>0</v>
      </c>
      <c r="V177" s="51">
        <f>Ugovori_OPULJP[[#This Row],[Javni doprinos korisnika - HRK]]/7.5345</f>
        <v>0</v>
      </c>
      <c r="W177" s="50">
        <v>0</v>
      </c>
      <c r="X177" s="51">
        <f>Ugovori_OPULJP[[#This Row],[Privatni doprinos korisnika - HRK]]/7.5345</f>
        <v>0</v>
      </c>
      <c r="Y177" s="52">
        <v>760984</v>
      </c>
      <c r="Z177" s="53">
        <f>Ugovori_OPULJP[[#This Row],[UKUPNI PRIHVATLJIVI IZDACI
TOTAL ELIGIBLE EXPENDITURE
= Bespovratna sredstva ukupno + doprinos korisnika
= Ukupni prihvatljivi troškovi
= Ukupna ugovorena vrijednost projekta HRK]]/7.5345</f>
        <v>100999.93363859579</v>
      </c>
      <c r="AA177" s="44" t="s">
        <v>752</v>
      </c>
      <c r="AB177" s="44" t="s">
        <v>753</v>
      </c>
      <c r="AC177" s="43" t="s">
        <v>781</v>
      </c>
      <c r="AD177" s="43" t="s">
        <v>747</v>
      </c>
    </row>
    <row r="178" spans="1:30" ht="51" customHeight="1" x14ac:dyDescent="0.2">
      <c r="A178" s="41" t="s">
        <v>782</v>
      </c>
      <c r="B178" s="42" t="s">
        <v>743</v>
      </c>
      <c r="C178" s="43" t="s">
        <v>744</v>
      </c>
      <c r="D178" s="43" t="s">
        <v>749</v>
      </c>
      <c r="E178" s="44" t="s">
        <v>232</v>
      </c>
      <c r="F178" s="45" t="s">
        <v>783</v>
      </c>
      <c r="G178" s="45" t="s">
        <v>308</v>
      </c>
      <c r="H178" s="47">
        <v>43139</v>
      </c>
      <c r="I178" s="47">
        <v>43504</v>
      </c>
      <c r="J178" s="48" t="str">
        <f>IF(Ugovori_OPULJP[[#This Row],[DATUM ZAVRŠETKA OPERACIJE]]&gt;DATE(2024,3,31),"u provedbi","završen")</f>
        <v>završen</v>
      </c>
      <c r="K178" s="46" t="s">
        <v>37</v>
      </c>
      <c r="L178" s="46" t="s">
        <v>37</v>
      </c>
      <c r="M178" s="49">
        <v>0.85</v>
      </c>
      <c r="N178" s="49">
        <v>0.15</v>
      </c>
      <c r="O178" s="50">
        <f>Ugovori_OPULJP[[#This Row],[Bespovratna sredstva - Ukupno (EU+Nac) HRK
= Ukupna ugovorena vrijednost bespovratnih sredstava]]*Ugovori_OPULJP[[#This Row],[EU STOPA SUFINANCIRANJA %
EU CO-FINANCING RATE %]]</f>
        <v>262385.08049999998</v>
      </c>
      <c r="P178" s="51">
        <f>Ugovori_OPULJP[[#This Row],[Bespovratna sredstva - EU dio - HRK]]/7.5345</f>
        <v>34824.48477005773</v>
      </c>
      <c r="Q178" s="50">
        <f>Ugovori_OPULJP[[#This Row],[Bespovratna sredstva - Ukupno (EU+Nac) HRK
= Ukupna ugovorena vrijednost bespovratnih sredstava]]*Ugovori_OPULJP[[#This Row],[STOPA NACIONALNOG SUFINANCIRANJA %]]</f>
        <v>46303.249499999998</v>
      </c>
      <c r="R178" s="51">
        <f>Ugovori_OPULJP[[#This Row],[Bespovratna sredstva - Nacionalni dio - HRK]]/7.5345</f>
        <v>6145.4973123631289</v>
      </c>
      <c r="S178" s="50">
        <v>308688.33</v>
      </c>
      <c r="T178" s="51">
        <f>Ugovori_OPULJP[[#This Row],[Bespovratna sredstva - Ukupno (EU+Nac) HRK
= Ukupna ugovorena vrijednost bespovratnih sredstava]]/7.5345</f>
        <v>40969.982082420865</v>
      </c>
      <c r="U178" s="50">
        <v>0</v>
      </c>
      <c r="V178" s="51">
        <f>Ugovori_OPULJP[[#This Row],[Javni doprinos korisnika - HRK]]/7.5345</f>
        <v>0</v>
      </c>
      <c r="W178" s="50">
        <v>0</v>
      </c>
      <c r="X178" s="51">
        <f>Ugovori_OPULJP[[#This Row],[Privatni doprinos korisnika - HRK]]/7.5345</f>
        <v>0</v>
      </c>
      <c r="Y178" s="52">
        <v>308688.33</v>
      </c>
      <c r="Z178" s="53">
        <f>Ugovori_OPULJP[[#This Row],[UKUPNI PRIHVATLJIVI IZDACI
TOTAL ELIGIBLE EXPENDITURE
= Bespovratna sredstva ukupno + doprinos korisnika
= Ukupni prihvatljivi troškovi
= Ukupna ugovorena vrijednost projekta HRK]]/7.5345</f>
        <v>40969.982082420865</v>
      </c>
      <c r="AA178" s="44" t="s">
        <v>752</v>
      </c>
      <c r="AB178" s="44" t="s">
        <v>753</v>
      </c>
      <c r="AC178" s="43" t="s">
        <v>784</v>
      </c>
      <c r="AD178" s="43" t="s">
        <v>747</v>
      </c>
    </row>
    <row r="179" spans="1:30" ht="51" customHeight="1" x14ac:dyDescent="0.2">
      <c r="A179" s="41" t="s">
        <v>785</v>
      </c>
      <c r="B179" s="42" t="s">
        <v>743</v>
      </c>
      <c r="C179" s="43" t="s">
        <v>744</v>
      </c>
      <c r="D179" s="43" t="s">
        <v>749</v>
      </c>
      <c r="E179" s="44" t="s">
        <v>232</v>
      </c>
      <c r="F179" s="45" t="s">
        <v>786</v>
      </c>
      <c r="G179" s="45" t="s">
        <v>787</v>
      </c>
      <c r="H179" s="47">
        <v>43214</v>
      </c>
      <c r="I179" s="47">
        <v>43640</v>
      </c>
      <c r="J179" s="48" t="str">
        <f>IF(Ugovori_OPULJP[[#This Row],[DATUM ZAVRŠETKA OPERACIJE]]&gt;DATE(2024,3,31),"u provedbi","završen")</f>
        <v>završen</v>
      </c>
      <c r="K179" s="46" t="s">
        <v>788</v>
      </c>
      <c r="L179" s="46" t="s">
        <v>37</v>
      </c>
      <c r="M179" s="49">
        <v>0.85</v>
      </c>
      <c r="N179" s="49">
        <v>0.15</v>
      </c>
      <c r="O179" s="50">
        <f>Ugovori_OPULJP[[#This Row],[Bespovratna sredstva - Ukupno (EU+Nac) HRK
= Ukupna ugovorena vrijednost bespovratnih sredstava]]*Ugovori_OPULJP[[#This Row],[EU STOPA SUFINANCIRANJA %
EU CO-FINANCING RATE %]]</f>
        <v>702712.45050000004</v>
      </c>
      <c r="P179" s="51">
        <f>Ugovori_OPULJP[[#This Row],[Bespovratna sredstva - EU dio - HRK]]/7.5345</f>
        <v>93265.969938283888</v>
      </c>
      <c r="Q179" s="50">
        <f>Ugovori_OPULJP[[#This Row],[Bespovratna sredstva - Ukupno (EU+Nac) HRK
= Ukupna ugovorena vrijednost bespovratnih sredstava]]*Ugovori_OPULJP[[#This Row],[STOPA NACIONALNOG SUFINANCIRANJA %]]</f>
        <v>124008.07949999999</v>
      </c>
      <c r="R179" s="51">
        <f>Ugovori_OPULJP[[#This Row],[Bespovratna sredstva - Nacionalni dio - HRK]]/7.5345</f>
        <v>16458.700577344214</v>
      </c>
      <c r="S179" s="50">
        <v>826720.53</v>
      </c>
      <c r="T179" s="51">
        <f>Ugovori_OPULJP[[#This Row],[Bespovratna sredstva - Ukupno (EU+Nac) HRK
= Ukupna ugovorena vrijednost bespovratnih sredstava]]/7.5345</f>
        <v>109724.67051562811</v>
      </c>
      <c r="U179" s="50">
        <v>0</v>
      </c>
      <c r="V179" s="51">
        <f>Ugovori_OPULJP[[#This Row],[Javni doprinos korisnika - HRK]]/7.5345</f>
        <v>0</v>
      </c>
      <c r="W179" s="50">
        <v>0</v>
      </c>
      <c r="X179" s="51">
        <f>Ugovori_OPULJP[[#This Row],[Privatni doprinos korisnika - HRK]]/7.5345</f>
        <v>0</v>
      </c>
      <c r="Y179" s="52">
        <v>826720.53</v>
      </c>
      <c r="Z179" s="53">
        <f>Ugovori_OPULJP[[#This Row],[UKUPNI PRIHVATLJIVI IZDACI
TOTAL ELIGIBLE EXPENDITURE
= Bespovratna sredstva ukupno + doprinos korisnika
= Ukupni prihvatljivi troškovi
= Ukupna ugovorena vrijednost projekta HRK]]/7.5345</f>
        <v>109724.67051562811</v>
      </c>
      <c r="AA179" s="44" t="s">
        <v>752</v>
      </c>
      <c r="AB179" s="44" t="s">
        <v>753</v>
      </c>
      <c r="AC179" s="43" t="s">
        <v>789</v>
      </c>
      <c r="AD179" s="43" t="s">
        <v>747</v>
      </c>
    </row>
    <row r="180" spans="1:30" ht="51" customHeight="1" x14ac:dyDescent="0.2">
      <c r="A180" s="41" t="s">
        <v>790</v>
      </c>
      <c r="B180" s="42" t="s">
        <v>743</v>
      </c>
      <c r="C180" s="43" t="s">
        <v>744</v>
      </c>
      <c r="D180" s="43" t="s">
        <v>749</v>
      </c>
      <c r="E180" s="44" t="s">
        <v>232</v>
      </c>
      <c r="F180" s="45" t="s">
        <v>791</v>
      </c>
      <c r="G180" s="45" t="s">
        <v>792</v>
      </c>
      <c r="H180" s="47">
        <v>43344</v>
      </c>
      <c r="I180" s="47">
        <v>43709</v>
      </c>
      <c r="J180" s="48" t="str">
        <f>IF(Ugovori_OPULJP[[#This Row],[DATUM ZAVRŠETKA OPERACIJE]]&gt;DATE(2024,3,31),"u provedbi","završen")</f>
        <v>završen</v>
      </c>
      <c r="K180" s="46" t="s">
        <v>200</v>
      </c>
      <c r="L180" s="46" t="s">
        <v>200</v>
      </c>
      <c r="M180" s="49">
        <v>0.85</v>
      </c>
      <c r="N180" s="49">
        <v>0.15</v>
      </c>
      <c r="O180" s="50">
        <f>Ugovori_OPULJP[[#This Row],[Bespovratna sredstva - Ukupno (EU+Nac) HRK
= Ukupna ugovorena vrijednost bespovratnih sredstava]]*Ugovori_OPULJP[[#This Row],[EU STOPA SUFINANCIRANJA %
EU CO-FINANCING RATE %]]</f>
        <v>431427.90399999998</v>
      </c>
      <c r="P180" s="51">
        <f>Ugovori_OPULJP[[#This Row],[Bespovratna sredstva - EU dio - HRK]]/7.5345</f>
        <v>57260.323047315673</v>
      </c>
      <c r="Q180" s="50">
        <f>Ugovori_OPULJP[[#This Row],[Bespovratna sredstva - Ukupno (EU+Nac) HRK
= Ukupna ugovorena vrijednost bespovratnih sredstava]]*Ugovori_OPULJP[[#This Row],[STOPA NACIONALNOG SUFINANCIRANJA %]]</f>
        <v>76134.335999999996</v>
      </c>
      <c r="R180" s="51">
        <f>Ugovori_OPULJP[[#This Row],[Bespovratna sredstva - Nacionalni dio - HRK]]/7.5345</f>
        <v>10104.762890702767</v>
      </c>
      <c r="S180" s="50">
        <v>507562.23999999999</v>
      </c>
      <c r="T180" s="51">
        <f>Ugovori_OPULJP[[#This Row],[Bespovratna sredstva - Ukupno (EU+Nac) HRK
= Ukupna ugovorena vrijednost bespovratnih sredstava]]/7.5345</f>
        <v>67365.085938018441</v>
      </c>
      <c r="U180" s="50">
        <v>0</v>
      </c>
      <c r="V180" s="51">
        <f>Ugovori_OPULJP[[#This Row],[Javni doprinos korisnika - HRK]]/7.5345</f>
        <v>0</v>
      </c>
      <c r="W180" s="50">
        <v>0</v>
      </c>
      <c r="X180" s="51">
        <f>Ugovori_OPULJP[[#This Row],[Privatni doprinos korisnika - HRK]]/7.5345</f>
        <v>0</v>
      </c>
      <c r="Y180" s="52">
        <v>507562.23999999999</v>
      </c>
      <c r="Z180" s="53">
        <f>Ugovori_OPULJP[[#This Row],[UKUPNI PRIHVATLJIVI IZDACI
TOTAL ELIGIBLE EXPENDITURE
= Bespovratna sredstva ukupno + doprinos korisnika
= Ukupni prihvatljivi troškovi
= Ukupna ugovorena vrijednost projekta HRK]]/7.5345</f>
        <v>67365.085938018441</v>
      </c>
      <c r="AA180" s="44" t="s">
        <v>752</v>
      </c>
      <c r="AB180" s="44" t="s">
        <v>753</v>
      </c>
      <c r="AC180" s="43" t="s">
        <v>793</v>
      </c>
      <c r="AD180" s="43" t="s">
        <v>747</v>
      </c>
    </row>
    <row r="181" spans="1:30" ht="51" customHeight="1" x14ac:dyDescent="0.2">
      <c r="A181" s="41" t="s">
        <v>794</v>
      </c>
      <c r="B181" s="42" t="s">
        <v>743</v>
      </c>
      <c r="C181" s="43" t="s">
        <v>744</v>
      </c>
      <c r="D181" s="43" t="s">
        <v>749</v>
      </c>
      <c r="E181" s="44" t="s">
        <v>232</v>
      </c>
      <c r="F181" s="45" t="s">
        <v>795</v>
      </c>
      <c r="G181" s="45" t="s">
        <v>589</v>
      </c>
      <c r="H181" s="47">
        <v>43139</v>
      </c>
      <c r="I181" s="47">
        <v>43504</v>
      </c>
      <c r="J181" s="48" t="str">
        <f>IF(Ugovori_OPULJP[[#This Row],[DATUM ZAVRŠETKA OPERACIJE]]&gt;DATE(2024,3,31),"u provedbi","završen")</f>
        <v>završen</v>
      </c>
      <c r="K181" s="46" t="s">
        <v>37</v>
      </c>
      <c r="L181" s="46" t="s">
        <v>271</v>
      </c>
      <c r="M181" s="49">
        <v>0.85</v>
      </c>
      <c r="N181" s="49">
        <v>0.15</v>
      </c>
      <c r="O181" s="50">
        <f>Ugovori_OPULJP[[#This Row],[Bespovratna sredstva - Ukupno (EU+Nac) HRK
= Ukupna ugovorena vrijednost bespovratnih sredstava]]*Ugovori_OPULJP[[#This Row],[EU STOPA SUFINANCIRANJA %
EU CO-FINANCING RATE %]]</f>
        <v>707775.09299999999</v>
      </c>
      <c r="P181" s="51">
        <f>Ugovori_OPULJP[[#This Row],[Bespovratna sredstva - EU dio - HRK]]/7.5345</f>
        <v>93937.898068883136</v>
      </c>
      <c r="Q181" s="50">
        <f>Ugovori_OPULJP[[#This Row],[Bespovratna sredstva - Ukupno (EU+Nac) HRK
= Ukupna ugovorena vrijednost bespovratnih sredstava]]*Ugovori_OPULJP[[#This Row],[STOPA NACIONALNOG SUFINANCIRANJA %]]</f>
        <v>124901.48699999999</v>
      </c>
      <c r="R181" s="51">
        <f>Ugovori_OPULJP[[#This Row],[Bespovratna sredstva - Nacionalni dio - HRK]]/7.5345</f>
        <v>16577.276129802904</v>
      </c>
      <c r="S181" s="50">
        <v>832676.58</v>
      </c>
      <c r="T181" s="51">
        <f>Ugovori_OPULJP[[#This Row],[Bespovratna sredstva - Ukupno (EU+Nac) HRK
= Ukupna ugovorena vrijednost bespovratnih sredstava]]/7.5345</f>
        <v>110515.17419868603</v>
      </c>
      <c r="U181" s="50">
        <v>0</v>
      </c>
      <c r="V181" s="51">
        <f>Ugovori_OPULJP[[#This Row],[Javni doprinos korisnika - HRK]]/7.5345</f>
        <v>0</v>
      </c>
      <c r="W181" s="50">
        <v>0</v>
      </c>
      <c r="X181" s="51">
        <f>Ugovori_OPULJP[[#This Row],[Privatni doprinos korisnika - HRK]]/7.5345</f>
        <v>0</v>
      </c>
      <c r="Y181" s="52">
        <v>832676.58</v>
      </c>
      <c r="Z181" s="53">
        <f>Ugovori_OPULJP[[#This Row],[UKUPNI PRIHVATLJIVI IZDACI
TOTAL ELIGIBLE EXPENDITURE
= Bespovratna sredstva ukupno + doprinos korisnika
= Ukupni prihvatljivi troškovi
= Ukupna ugovorena vrijednost projekta HRK]]/7.5345</f>
        <v>110515.17419868603</v>
      </c>
      <c r="AA181" s="44" t="s">
        <v>752</v>
      </c>
      <c r="AB181" s="44" t="s">
        <v>753</v>
      </c>
      <c r="AC181" s="43" t="s">
        <v>796</v>
      </c>
      <c r="AD181" s="43" t="s">
        <v>747</v>
      </c>
    </row>
    <row r="182" spans="1:30" ht="51" customHeight="1" x14ac:dyDescent="0.2">
      <c r="A182" s="41" t="s">
        <v>797</v>
      </c>
      <c r="B182" s="42" t="s">
        <v>743</v>
      </c>
      <c r="C182" s="43" t="s">
        <v>744</v>
      </c>
      <c r="D182" s="43" t="s">
        <v>749</v>
      </c>
      <c r="E182" s="44" t="s">
        <v>232</v>
      </c>
      <c r="F182" s="45" t="s">
        <v>798</v>
      </c>
      <c r="G182" s="45" t="s">
        <v>799</v>
      </c>
      <c r="H182" s="47">
        <v>43139</v>
      </c>
      <c r="I182" s="47">
        <v>43685</v>
      </c>
      <c r="J182" s="48" t="str">
        <f>IF(Ugovori_OPULJP[[#This Row],[DATUM ZAVRŠETKA OPERACIJE]]&gt;DATE(2024,3,31),"u provedbi","završen")</f>
        <v>završen</v>
      </c>
      <c r="K182" s="46" t="s">
        <v>800</v>
      </c>
      <c r="L182" s="46" t="s">
        <v>37</v>
      </c>
      <c r="M182" s="49">
        <v>0.85</v>
      </c>
      <c r="N182" s="49">
        <v>0.15</v>
      </c>
      <c r="O182" s="50">
        <f>Ugovori_OPULJP[[#This Row],[Bespovratna sredstva - Ukupno (EU+Nac) HRK
= Ukupna ugovorena vrijednost bespovratnih sredstava]]*Ugovori_OPULJP[[#This Row],[EU STOPA SUFINANCIRANJA %
EU CO-FINANCING RATE %]]</f>
        <v>845062.12049999996</v>
      </c>
      <c r="P182" s="51">
        <f>Ugovori_OPULJP[[#This Row],[Bespovratna sredstva - EU dio - HRK]]/7.5345</f>
        <v>112159.01791757913</v>
      </c>
      <c r="Q182" s="50">
        <f>Ugovori_OPULJP[[#This Row],[Bespovratna sredstva - Ukupno (EU+Nac) HRK
= Ukupna ugovorena vrijednost bespovratnih sredstava]]*Ugovori_OPULJP[[#This Row],[STOPA NACIONALNOG SUFINANCIRANJA %]]</f>
        <v>149128.60949999999</v>
      </c>
      <c r="R182" s="51">
        <f>Ugovori_OPULJP[[#This Row],[Bespovratna sredstva - Nacionalni dio - HRK]]/7.5345</f>
        <v>19792.767867808081</v>
      </c>
      <c r="S182" s="50">
        <v>994190.73</v>
      </c>
      <c r="T182" s="51">
        <f>Ugovori_OPULJP[[#This Row],[Bespovratna sredstva - Ukupno (EU+Nac) HRK
= Ukupna ugovorena vrijednost bespovratnih sredstava]]/7.5345</f>
        <v>131951.78578538721</v>
      </c>
      <c r="U182" s="50">
        <v>0</v>
      </c>
      <c r="V182" s="51">
        <f>Ugovori_OPULJP[[#This Row],[Javni doprinos korisnika - HRK]]/7.5345</f>
        <v>0</v>
      </c>
      <c r="W182" s="50">
        <v>0</v>
      </c>
      <c r="X182" s="51">
        <f>Ugovori_OPULJP[[#This Row],[Privatni doprinos korisnika - HRK]]/7.5345</f>
        <v>0</v>
      </c>
      <c r="Y182" s="52">
        <v>994190.73</v>
      </c>
      <c r="Z182" s="53">
        <f>Ugovori_OPULJP[[#This Row],[UKUPNI PRIHVATLJIVI IZDACI
TOTAL ELIGIBLE EXPENDITURE
= Bespovratna sredstva ukupno + doprinos korisnika
= Ukupni prihvatljivi troškovi
= Ukupna ugovorena vrijednost projekta HRK]]/7.5345</f>
        <v>131951.78578538721</v>
      </c>
      <c r="AA182" s="44" t="s">
        <v>752</v>
      </c>
      <c r="AB182" s="44" t="s">
        <v>753</v>
      </c>
      <c r="AC182" s="43" t="s">
        <v>801</v>
      </c>
      <c r="AD182" s="43" t="s">
        <v>747</v>
      </c>
    </row>
    <row r="183" spans="1:30" ht="51" customHeight="1" x14ac:dyDescent="0.2">
      <c r="A183" s="41" t="s">
        <v>802</v>
      </c>
      <c r="B183" s="42" t="s">
        <v>743</v>
      </c>
      <c r="C183" s="43" t="s">
        <v>744</v>
      </c>
      <c r="D183" s="43" t="s">
        <v>749</v>
      </c>
      <c r="E183" s="44" t="s">
        <v>232</v>
      </c>
      <c r="F183" s="45" t="s">
        <v>803</v>
      </c>
      <c r="G183" s="45" t="s">
        <v>804</v>
      </c>
      <c r="H183" s="47">
        <v>43091</v>
      </c>
      <c r="I183" s="47">
        <v>43518</v>
      </c>
      <c r="J183" s="48" t="str">
        <f>IF(Ugovori_OPULJP[[#This Row],[DATUM ZAVRŠETKA OPERACIJE]]&gt;DATE(2024,3,31),"u provedbi","završen")</f>
        <v>završen</v>
      </c>
      <c r="K183" s="46" t="s">
        <v>594</v>
      </c>
      <c r="L183" s="46" t="s">
        <v>594</v>
      </c>
      <c r="M183" s="49">
        <v>0.85</v>
      </c>
      <c r="N183" s="49">
        <v>0.15</v>
      </c>
      <c r="O183" s="50">
        <f>Ugovori_OPULJP[[#This Row],[Bespovratna sredstva - Ukupno (EU+Nac) HRK
= Ukupna ugovorena vrijednost bespovratnih sredstava]]*Ugovori_OPULJP[[#This Row],[EU STOPA SUFINANCIRANJA %
EU CO-FINANCING RATE %]]</f>
        <v>393346</v>
      </c>
      <c r="P183" s="51">
        <f>Ugovori_OPULJP[[#This Row],[Bespovratna sredstva - EU dio - HRK]]/7.5345</f>
        <v>52205.985798659494</v>
      </c>
      <c r="Q183" s="50">
        <f>Ugovori_OPULJP[[#This Row],[Bespovratna sredstva - Ukupno (EU+Nac) HRK
= Ukupna ugovorena vrijednost bespovratnih sredstava]]*Ugovori_OPULJP[[#This Row],[STOPA NACIONALNOG SUFINANCIRANJA %]]</f>
        <v>69414</v>
      </c>
      <c r="R183" s="51">
        <f>Ugovori_OPULJP[[#This Row],[Bespovratna sredstva - Nacionalni dio - HRK]]/7.5345</f>
        <v>9212.8210232928523</v>
      </c>
      <c r="S183" s="50">
        <v>462760</v>
      </c>
      <c r="T183" s="51">
        <f>Ugovori_OPULJP[[#This Row],[Bespovratna sredstva - Ukupno (EU+Nac) HRK
= Ukupna ugovorena vrijednost bespovratnih sredstava]]/7.5345</f>
        <v>61418.806821952348</v>
      </c>
      <c r="U183" s="50">
        <v>0</v>
      </c>
      <c r="V183" s="51">
        <f>Ugovori_OPULJP[[#This Row],[Javni doprinos korisnika - HRK]]/7.5345</f>
        <v>0</v>
      </c>
      <c r="W183" s="50">
        <v>0</v>
      </c>
      <c r="X183" s="51">
        <f>Ugovori_OPULJP[[#This Row],[Privatni doprinos korisnika - HRK]]/7.5345</f>
        <v>0</v>
      </c>
      <c r="Y183" s="52">
        <v>462760</v>
      </c>
      <c r="Z183" s="53">
        <f>Ugovori_OPULJP[[#This Row],[UKUPNI PRIHVATLJIVI IZDACI
TOTAL ELIGIBLE EXPENDITURE
= Bespovratna sredstva ukupno + doprinos korisnika
= Ukupni prihvatljivi troškovi
= Ukupna ugovorena vrijednost projekta HRK]]/7.5345</f>
        <v>61418.806821952348</v>
      </c>
      <c r="AA183" s="44" t="s">
        <v>752</v>
      </c>
      <c r="AB183" s="44" t="s">
        <v>753</v>
      </c>
      <c r="AC183" s="43" t="s">
        <v>805</v>
      </c>
      <c r="AD183" s="43" t="s">
        <v>747</v>
      </c>
    </row>
    <row r="184" spans="1:30" ht="51" customHeight="1" x14ac:dyDescent="0.2">
      <c r="A184" s="41" t="s">
        <v>806</v>
      </c>
      <c r="B184" s="42" t="s">
        <v>743</v>
      </c>
      <c r="C184" s="43" t="s">
        <v>744</v>
      </c>
      <c r="D184" s="43" t="s">
        <v>749</v>
      </c>
      <c r="E184" s="44" t="s">
        <v>232</v>
      </c>
      <c r="F184" s="45" t="s">
        <v>807</v>
      </c>
      <c r="G184" s="45" t="s">
        <v>808</v>
      </c>
      <c r="H184" s="47">
        <v>43214</v>
      </c>
      <c r="I184" s="47">
        <v>43640</v>
      </c>
      <c r="J184" s="48" t="str">
        <f>IF(Ugovori_OPULJP[[#This Row],[DATUM ZAVRŠETKA OPERACIJE]]&gt;DATE(2024,3,31),"u provedbi","završen")</f>
        <v>završen</v>
      </c>
      <c r="K184" s="46" t="s">
        <v>99</v>
      </c>
      <c r="L184" s="46" t="s">
        <v>99</v>
      </c>
      <c r="M184" s="49">
        <v>0.85</v>
      </c>
      <c r="N184" s="49">
        <v>0.15</v>
      </c>
      <c r="O184" s="50">
        <f>Ugovori_OPULJP[[#This Row],[Bespovratna sredstva - Ukupno (EU+Nac) HRK
= Ukupna ugovorena vrijednost bespovratnih sredstava]]*Ugovori_OPULJP[[#This Row],[EU STOPA SUFINANCIRANJA %
EU CO-FINANCING RATE %]]</f>
        <v>714805.84250000003</v>
      </c>
      <c r="P184" s="51">
        <f>Ugovori_OPULJP[[#This Row],[Bespovratna sredstva - EU dio - HRK]]/7.5345</f>
        <v>94871.038887782866</v>
      </c>
      <c r="Q184" s="50">
        <f>Ugovori_OPULJP[[#This Row],[Bespovratna sredstva - Ukupno (EU+Nac) HRK
= Ukupna ugovorena vrijednost bespovratnih sredstava]]*Ugovori_OPULJP[[#This Row],[STOPA NACIONALNOG SUFINANCIRANJA %]]</f>
        <v>126142.2075</v>
      </c>
      <c r="R184" s="51">
        <f>Ugovori_OPULJP[[#This Row],[Bespovratna sredstva - Nacionalni dio - HRK]]/7.5345</f>
        <v>16741.948039020506</v>
      </c>
      <c r="S184" s="50">
        <v>840948.05</v>
      </c>
      <c r="T184" s="51">
        <f>Ugovori_OPULJP[[#This Row],[Bespovratna sredstva - Ukupno (EU+Nac) HRK
= Ukupna ugovorena vrijednost bespovratnih sredstava]]/7.5345</f>
        <v>111612.98692680337</v>
      </c>
      <c r="U184" s="50">
        <v>0</v>
      </c>
      <c r="V184" s="51">
        <f>Ugovori_OPULJP[[#This Row],[Javni doprinos korisnika - HRK]]/7.5345</f>
        <v>0</v>
      </c>
      <c r="W184" s="50">
        <v>0</v>
      </c>
      <c r="X184" s="51">
        <f>Ugovori_OPULJP[[#This Row],[Privatni doprinos korisnika - HRK]]/7.5345</f>
        <v>0</v>
      </c>
      <c r="Y184" s="52">
        <v>840948.05</v>
      </c>
      <c r="Z184" s="53">
        <f>Ugovori_OPULJP[[#This Row],[UKUPNI PRIHVATLJIVI IZDACI
TOTAL ELIGIBLE EXPENDITURE
= Bespovratna sredstva ukupno + doprinos korisnika
= Ukupni prihvatljivi troškovi
= Ukupna ugovorena vrijednost projekta HRK]]/7.5345</f>
        <v>111612.98692680337</v>
      </c>
      <c r="AA184" s="44" t="s">
        <v>752</v>
      </c>
      <c r="AB184" s="44" t="s">
        <v>753</v>
      </c>
      <c r="AC184" s="43" t="s">
        <v>809</v>
      </c>
      <c r="AD184" s="43" t="s">
        <v>747</v>
      </c>
    </row>
    <row r="185" spans="1:30" ht="51" customHeight="1" x14ac:dyDescent="0.2">
      <c r="A185" s="41" t="s">
        <v>810</v>
      </c>
      <c r="B185" s="42" t="s">
        <v>743</v>
      </c>
      <c r="C185" s="43" t="s">
        <v>744</v>
      </c>
      <c r="D185" s="43" t="s">
        <v>749</v>
      </c>
      <c r="E185" s="44" t="s">
        <v>232</v>
      </c>
      <c r="F185" s="45" t="s">
        <v>811</v>
      </c>
      <c r="G185" s="45" t="s">
        <v>812</v>
      </c>
      <c r="H185" s="47">
        <v>43214</v>
      </c>
      <c r="I185" s="47">
        <v>43670</v>
      </c>
      <c r="J185" s="48" t="str">
        <f>IF(Ugovori_OPULJP[[#This Row],[DATUM ZAVRŠETKA OPERACIJE]]&gt;DATE(2024,3,31),"u provedbi","završen")</f>
        <v>završen</v>
      </c>
      <c r="K185" s="46" t="s">
        <v>37</v>
      </c>
      <c r="L185" s="46" t="s">
        <v>37</v>
      </c>
      <c r="M185" s="49">
        <v>0.85</v>
      </c>
      <c r="N185" s="49">
        <v>0.15</v>
      </c>
      <c r="O185" s="50">
        <f>Ugovori_OPULJP[[#This Row],[Bespovratna sredstva - Ukupno (EU+Nac) HRK
= Ukupna ugovorena vrijednost bespovratnih sredstava]]*Ugovori_OPULJP[[#This Row],[EU STOPA SUFINANCIRANJA %
EU CO-FINANCING RATE %]]</f>
        <v>348384.39999999997</v>
      </c>
      <c r="P185" s="51">
        <f>Ugovori_OPULJP[[#This Row],[Bespovratna sredstva - EU dio - HRK]]/7.5345</f>
        <v>46238.555975844443</v>
      </c>
      <c r="Q185" s="50">
        <f>Ugovori_OPULJP[[#This Row],[Bespovratna sredstva - Ukupno (EU+Nac) HRK
= Ukupna ugovorena vrijednost bespovratnih sredstava]]*Ugovori_OPULJP[[#This Row],[STOPA NACIONALNOG SUFINANCIRANJA %]]</f>
        <v>61479.6</v>
      </c>
      <c r="R185" s="51">
        <f>Ugovori_OPULJP[[#This Row],[Bespovratna sredstva - Nacionalni dio - HRK]]/7.5345</f>
        <v>8159.7451722078431</v>
      </c>
      <c r="S185" s="50">
        <v>409864</v>
      </c>
      <c r="T185" s="51">
        <f>Ugovori_OPULJP[[#This Row],[Bespovratna sredstva - Ukupno (EU+Nac) HRK
= Ukupna ugovorena vrijednost bespovratnih sredstava]]/7.5345</f>
        <v>54398.301148052291</v>
      </c>
      <c r="U185" s="50">
        <v>0</v>
      </c>
      <c r="V185" s="51">
        <f>Ugovori_OPULJP[[#This Row],[Javni doprinos korisnika - HRK]]/7.5345</f>
        <v>0</v>
      </c>
      <c r="W185" s="50">
        <v>0</v>
      </c>
      <c r="X185" s="51">
        <f>Ugovori_OPULJP[[#This Row],[Privatni doprinos korisnika - HRK]]/7.5345</f>
        <v>0</v>
      </c>
      <c r="Y185" s="52">
        <v>409864</v>
      </c>
      <c r="Z185" s="53">
        <f>Ugovori_OPULJP[[#This Row],[UKUPNI PRIHVATLJIVI IZDACI
TOTAL ELIGIBLE EXPENDITURE
= Bespovratna sredstva ukupno + doprinos korisnika
= Ukupni prihvatljivi troškovi
= Ukupna ugovorena vrijednost projekta HRK]]/7.5345</f>
        <v>54398.301148052291</v>
      </c>
      <c r="AA185" s="44" t="s">
        <v>752</v>
      </c>
      <c r="AB185" s="44" t="s">
        <v>753</v>
      </c>
      <c r="AC185" s="43" t="s">
        <v>813</v>
      </c>
      <c r="AD185" s="43" t="s">
        <v>747</v>
      </c>
    </row>
    <row r="186" spans="1:30" ht="51" customHeight="1" x14ac:dyDescent="0.2">
      <c r="A186" s="41" t="s">
        <v>814</v>
      </c>
      <c r="B186" s="42" t="s">
        <v>743</v>
      </c>
      <c r="C186" s="43" t="s">
        <v>744</v>
      </c>
      <c r="D186" s="43" t="s">
        <v>749</v>
      </c>
      <c r="E186" s="44" t="s">
        <v>232</v>
      </c>
      <c r="F186" s="45" t="s">
        <v>815</v>
      </c>
      <c r="G186" s="45" t="s">
        <v>816</v>
      </c>
      <c r="H186" s="47">
        <v>43139</v>
      </c>
      <c r="I186" s="47">
        <v>43685</v>
      </c>
      <c r="J186" s="48" t="str">
        <f>IF(Ugovori_OPULJP[[#This Row],[DATUM ZAVRŠETKA OPERACIJE]]&gt;DATE(2024,3,31),"u provedbi","završen")</f>
        <v>završen</v>
      </c>
      <c r="K186" s="46" t="s">
        <v>130</v>
      </c>
      <c r="L186" s="46" t="s">
        <v>130</v>
      </c>
      <c r="M186" s="49">
        <v>0.85</v>
      </c>
      <c r="N186" s="49">
        <v>0.15</v>
      </c>
      <c r="O186" s="50">
        <f>Ugovori_OPULJP[[#This Row],[Bespovratna sredstva - Ukupno (EU+Nac) HRK
= Ukupna ugovorena vrijednost bespovratnih sredstava]]*Ugovori_OPULJP[[#This Row],[EU STOPA SUFINANCIRANJA %
EU CO-FINANCING RATE %]]</f>
        <v>571653.76399999997</v>
      </c>
      <c r="P186" s="51">
        <f>Ugovori_OPULJP[[#This Row],[Bespovratna sredstva - EU dio - HRK]]/7.5345</f>
        <v>75871.49299887185</v>
      </c>
      <c r="Q186" s="50">
        <f>Ugovori_OPULJP[[#This Row],[Bespovratna sredstva - Ukupno (EU+Nac) HRK
= Ukupna ugovorena vrijednost bespovratnih sredstava]]*Ugovori_OPULJP[[#This Row],[STOPA NACIONALNOG SUFINANCIRANJA %]]</f>
        <v>100880.07599999999</v>
      </c>
      <c r="R186" s="51">
        <f>Ugovori_OPULJP[[#This Row],[Bespovratna sredstva - Nacionalni dio - HRK]]/7.5345</f>
        <v>13389.086999800913</v>
      </c>
      <c r="S186" s="50">
        <v>672533.84</v>
      </c>
      <c r="T186" s="51">
        <f>Ugovori_OPULJP[[#This Row],[Bespovratna sredstva - Ukupno (EU+Nac) HRK
= Ukupna ugovorena vrijednost bespovratnih sredstava]]/7.5345</f>
        <v>89260.579998672765</v>
      </c>
      <c r="U186" s="50">
        <v>0</v>
      </c>
      <c r="V186" s="51">
        <f>Ugovori_OPULJP[[#This Row],[Javni doprinos korisnika - HRK]]/7.5345</f>
        <v>0</v>
      </c>
      <c r="W186" s="50">
        <v>0</v>
      </c>
      <c r="X186" s="51">
        <f>Ugovori_OPULJP[[#This Row],[Privatni doprinos korisnika - HRK]]/7.5345</f>
        <v>0</v>
      </c>
      <c r="Y186" s="52">
        <v>672533.84</v>
      </c>
      <c r="Z186" s="53">
        <f>Ugovori_OPULJP[[#This Row],[UKUPNI PRIHVATLJIVI IZDACI
TOTAL ELIGIBLE EXPENDITURE
= Bespovratna sredstva ukupno + doprinos korisnika
= Ukupni prihvatljivi troškovi
= Ukupna ugovorena vrijednost projekta HRK]]/7.5345</f>
        <v>89260.579998672765</v>
      </c>
      <c r="AA186" s="44" t="s">
        <v>752</v>
      </c>
      <c r="AB186" s="44" t="s">
        <v>753</v>
      </c>
      <c r="AC186" s="43" t="s">
        <v>817</v>
      </c>
      <c r="AD186" s="43" t="s">
        <v>747</v>
      </c>
    </row>
    <row r="187" spans="1:30" ht="51" customHeight="1" x14ac:dyDescent="0.2">
      <c r="A187" s="41" t="s">
        <v>818</v>
      </c>
      <c r="B187" s="42" t="s">
        <v>743</v>
      </c>
      <c r="C187" s="43" t="s">
        <v>744</v>
      </c>
      <c r="D187" s="43" t="s">
        <v>749</v>
      </c>
      <c r="E187" s="44" t="s">
        <v>232</v>
      </c>
      <c r="F187" s="45" t="s">
        <v>819</v>
      </c>
      <c r="G187" s="45" t="s">
        <v>820</v>
      </c>
      <c r="H187" s="47">
        <v>43214</v>
      </c>
      <c r="I187" s="47">
        <v>43520</v>
      </c>
      <c r="J187" s="48" t="str">
        <f>IF(Ugovori_OPULJP[[#This Row],[DATUM ZAVRŠETKA OPERACIJE]]&gt;DATE(2024,3,31),"u provedbi","završen")</f>
        <v>završen</v>
      </c>
      <c r="K187" s="46" t="s">
        <v>821</v>
      </c>
      <c r="L187" s="46" t="s">
        <v>200</v>
      </c>
      <c r="M187" s="49">
        <v>0.85</v>
      </c>
      <c r="N187" s="49">
        <v>0.15</v>
      </c>
      <c r="O187" s="50">
        <f>Ugovori_OPULJP[[#This Row],[Bespovratna sredstva - Ukupno (EU+Nac) HRK
= Ukupna ugovorena vrijednost bespovratnih sredstava]]*Ugovori_OPULJP[[#This Row],[EU STOPA SUFINANCIRANJA %
EU CO-FINANCING RATE %]]</f>
        <v>551004.7905</v>
      </c>
      <c r="P187" s="51">
        <f>Ugovori_OPULJP[[#This Row],[Bespovratna sredstva - EU dio - HRK]]/7.5345</f>
        <v>73130.903245072666</v>
      </c>
      <c r="Q187" s="50">
        <f>Ugovori_OPULJP[[#This Row],[Bespovratna sredstva - Ukupno (EU+Nac) HRK
= Ukupna ugovorena vrijednost bespovratnih sredstava]]*Ugovori_OPULJP[[#This Row],[STOPA NACIONALNOG SUFINANCIRANJA %]]</f>
        <v>97236.139500000005</v>
      </c>
      <c r="R187" s="51">
        <f>Ugovori_OPULJP[[#This Row],[Bespovratna sredstva - Nacionalni dio - HRK]]/7.5345</f>
        <v>12905.453513836354</v>
      </c>
      <c r="S187" s="50">
        <v>648240.93000000005</v>
      </c>
      <c r="T187" s="51">
        <f>Ugovori_OPULJP[[#This Row],[Bespovratna sredstva - Ukupno (EU+Nac) HRK
= Ukupna ugovorena vrijednost bespovratnih sredstava]]/7.5345</f>
        <v>86036.356758909023</v>
      </c>
      <c r="U187" s="50">
        <v>0</v>
      </c>
      <c r="V187" s="51">
        <f>Ugovori_OPULJP[[#This Row],[Javni doprinos korisnika - HRK]]/7.5345</f>
        <v>0</v>
      </c>
      <c r="W187" s="50">
        <v>0</v>
      </c>
      <c r="X187" s="51">
        <f>Ugovori_OPULJP[[#This Row],[Privatni doprinos korisnika - HRK]]/7.5345</f>
        <v>0</v>
      </c>
      <c r="Y187" s="52">
        <v>648240.93000000005</v>
      </c>
      <c r="Z187" s="53">
        <f>Ugovori_OPULJP[[#This Row],[UKUPNI PRIHVATLJIVI IZDACI
TOTAL ELIGIBLE EXPENDITURE
= Bespovratna sredstva ukupno + doprinos korisnika
= Ukupni prihvatljivi troškovi
= Ukupna ugovorena vrijednost projekta HRK]]/7.5345</f>
        <v>86036.356758909023</v>
      </c>
      <c r="AA187" s="44" t="s">
        <v>752</v>
      </c>
      <c r="AB187" s="44" t="s">
        <v>753</v>
      </c>
      <c r="AC187" s="43" t="s">
        <v>822</v>
      </c>
      <c r="AD187" s="43" t="s">
        <v>747</v>
      </c>
    </row>
    <row r="188" spans="1:30" ht="51" customHeight="1" x14ac:dyDescent="0.2">
      <c r="A188" s="41" t="s">
        <v>823</v>
      </c>
      <c r="B188" s="42" t="s">
        <v>743</v>
      </c>
      <c r="C188" s="43" t="s">
        <v>744</v>
      </c>
      <c r="D188" s="43" t="s">
        <v>749</v>
      </c>
      <c r="E188" s="44" t="s">
        <v>232</v>
      </c>
      <c r="F188" s="45" t="s">
        <v>824</v>
      </c>
      <c r="G188" s="45" t="s">
        <v>825</v>
      </c>
      <c r="H188" s="47">
        <v>43139</v>
      </c>
      <c r="I188" s="47">
        <v>43685</v>
      </c>
      <c r="J188" s="48" t="str">
        <f>IF(Ugovori_OPULJP[[#This Row],[DATUM ZAVRŠETKA OPERACIJE]]&gt;DATE(2024,3,31),"u provedbi","završen")</f>
        <v>završen</v>
      </c>
      <c r="K188" s="46" t="s">
        <v>79</v>
      </c>
      <c r="L188" s="46" t="s">
        <v>79</v>
      </c>
      <c r="M188" s="49">
        <v>0.85</v>
      </c>
      <c r="N188" s="49">
        <v>0.15</v>
      </c>
      <c r="O188" s="50">
        <f>Ugovori_OPULJP[[#This Row],[Bespovratna sredstva - Ukupno (EU+Nac) HRK
= Ukupna ugovorena vrijednost bespovratnih sredstava]]*Ugovori_OPULJP[[#This Row],[EU STOPA SUFINANCIRANJA %
EU CO-FINANCING RATE %]]</f>
        <v>678117.37749999994</v>
      </c>
      <c r="P188" s="51">
        <f>Ugovori_OPULJP[[#This Row],[Bespovratna sredstva - EU dio - HRK]]/7.5345</f>
        <v>90001.642776561144</v>
      </c>
      <c r="Q188" s="50">
        <f>Ugovori_OPULJP[[#This Row],[Bespovratna sredstva - Ukupno (EU+Nac) HRK
= Ukupna ugovorena vrijednost bespovratnih sredstava]]*Ugovori_OPULJP[[#This Row],[STOPA NACIONALNOG SUFINANCIRANJA %]]</f>
        <v>119667.77249999999</v>
      </c>
      <c r="R188" s="51">
        <f>Ugovori_OPULJP[[#This Row],[Bespovratna sredstva - Nacionalni dio - HRK]]/7.5345</f>
        <v>15882.642842922554</v>
      </c>
      <c r="S188" s="50">
        <v>797785.15</v>
      </c>
      <c r="T188" s="51">
        <f>Ugovori_OPULJP[[#This Row],[Bespovratna sredstva - Ukupno (EU+Nac) HRK
= Ukupna ugovorena vrijednost bespovratnih sredstava]]/7.5345</f>
        <v>105884.28561948371</v>
      </c>
      <c r="U188" s="50">
        <v>0</v>
      </c>
      <c r="V188" s="51">
        <f>Ugovori_OPULJP[[#This Row],[Javni doprinos korisnika - HRK]]/7.5345</f>
        <v>0</v>
      </c>
      <c r="W188" s="50">
        <v>0</v>
      </c>
      <c r="X188" s="51">
        <f>Ugovori_OPULJP[[#This Row],[Privatni doprinos korisnika - HRK]]/7.5345</f>
        <v>0</v>
      </c>
      <c r="Y188" s="52">
        <v>797785.15</v>
      </c>
      <c r="Z188" s="53">
        <f>Ugovori_OPULJP[[#This Row],[UKUPNI PRIHVATLJIVI IZDACI
TOTAL ELIGIBLE EXPENDITURE
= Bespovratna sredstva ukupno + doprinos korisnika
= Ukupni prihvatljivi troškovi
= Ukupna ugovorena vrijednost projekta HRK]]/7.5345</f>
        <v>105884.28561948371</v>
      </c>
      <c r="AA188" s="44" t="s">
        <v>752</v>
      </c>
      <c r="AB188" s="44" t="s">
        <v>753</v>
      </c>
      <c r="AC188" s="43" t="s">
        <v>826</v>
      </c>
      <c r="AD188" s="43" t="s">
        <v>747</v>
      </c>
    </row>
    <row r="189" spans="1:30" ht="51" customHeight="1" x14ac:dyDescent="0.2">
      <c r="A189" s="41" t="s">
        <v>827</v>
      </c>
      <c r="B189" s="42" t="s">
        <v>743</v>
      </c>
      <c r="C189" s="43" t="s">
        <v>744</v>
      </c>
      <c r="D189" s="43" t="s">
        <v>749</v>
      </c>
      <c r="E189" s="44" t="s">
        <v>232</v>
      </c>
      <c r="F189" s="45" t="s">
        <v>828</v>
      </c>
      <c r="G189" s="45" t="s">
        <v>829</v>
      </c>
      <c r="H189" s="47">
        <v>43214</v>
      </c>
      <c r="I189" s="47">
        <v>43701</v>
      </c>
      <c r="J189" s="48" t="str">
        <f>IF(Ugovori_OPULJP[[#This Row],[DATUM ZAVRŠETKA OPERACIJE]]&gt;DATE(2024,3,31),"u provedbi","završen")</f>
        <v>završen</v>
      </c>
      <c r="K189" s="46" t="s">
        <v>333</v>
      </c>
      <c r="L189" s="46" t="s">
        <v>333</v>
      </c>
      <c r="M189" s="49">
        <v>0.85</v>
      </c>
      <c r="N189" s="49">
        <v>0.15</v>
      </c>
      <c r="O189" s="50">
        <f>Ugovori_OPULJP[[#This Row],[Bespovratna sredstva - Ukupno (EU+Nac) HRK
= Ukupna ugovorena vrijednost bespovratnih sredstava]]*Ugovori_OPULJP[[#This Row],[EU STOPA SUFINANCIRANJA %
EU CO-FINANCING RATE %]]</f>
        <v>508040.52899999998</v>
      </c>
      <c r="P189" s="51">
        <f>Ugovori_OPULJP[[#This Row],[Bespovratna sredstva - EU dio - HRK]]/7.5345</f>
        <v>67428.565797332267</v>
      </c>
      <c r="Q189" s="50">
        <f>Ugovori_OPULJP[[#This Row],[Bespovratna sredstva - Ukupno (EU+Nac) HRK
= Ukupna ugovorena vrijednost bespovratnih sredstava]]*Ugovori_OPULJP[[#This Row],[STOPA NACIONALNOG SUFINANCIRANJA %]]</f>
        <v>89654.210999999996</v>
      </c>
      <c r="R189" s="51">
        <f>Ugovori_OPULJP[[#This Row],[Bespovratna sredstva - Nacionalni dio - HRK]]/7.5345</f>
        <v>11899.158670117458</v>
      </c>
      <c r="S189" s="50">
        <v>597694.74</v>
      </c>
      <c r="T189" s="51">
        <f>Ugovori_OPULJP[[#This Row],[Bespovratna sredstva - Ukupno (EU+Nac) HRK
= Ukupna ugovorena vrijednost bespovratnih sredstava]]/7.5345</f>
        <v>79327.72446744972</v>
      </c>
      <c r="U189" s="50">
        <v>0</v>
      </c>
      <c r="V189" s="51">
        <f>Ugovori_OPULJP[[#This Row],[Javni doprinos korisnika - HRK]]/7.5345</f>
        <v>0</v>
      </c>
      <c r="W189" s="50">
        <v>0</v>
      </c>
      <c r="X189" s="51">
        <f>Ugovori_OPULJP[[#This Row],[Privatni doprinos korisnika - HRK]]/7.5345</f>
        <v>0</v>
      </c>
      <c r="Y189" s="52">
        <v>597694.74</v>
      </c>
      <c r="Z189" s="53">
        <f>Ugovori_OPULJP[[#This Row],[UKUPNI PRIHVATLJIVI IZDACI
TOTAL ELIGIBLE EXPENDITURE
= Bespovratna sredstva ukupno + doprinos korisnika
= Ukupni prihvatljivi troškovi
= Ukupna ugovorena vrijednost projekta HRK]]/7.5345</f>
        <v>79327.72446744972</v>
      </c>
      <c r="AA189" s="44" t="s">
        <v>752</v>
      </c>
      <c r="AB189" s="44" t="s">
        <v>753</v>
      </c>
      <c r="AC189" s="43" t="s">
        <v>830</v>
      </c>
      <c r="AD189" s="43" t="s">
        <v>747</v>
      </c>
    </row>
    <row r="190" spans="1:30" ht="51" customHeight="1" x14ac:dyDescent="0.2">
      <c r="A190" s="41" t="s">
        <v>831</v>
      </c>
      <c r="B190" s="42" t="s">
        <v>743</v>
      </c>
      <c r="C190" s="43" t="s">
        <v>744</v>
      </c>
      <c r="D190" s="43" t="s">
        <v>749</v>
      </c>
      <c r="E190" s="44" t="s">
        <v>232</v>
      </c>
      <c r="F190" s="45" t="s">
        <v>832</v>
      </c>
      <c r="G190" s="45" t="s">
        <v>833</v>
      </c>
      <c r="H190" s="47">
        <v>43214</v>
      </c>
      <c r="I190" s="47">
        <v>43640</v>
      </c>
      <c r="J190" s="48" t="str">
        <f>IF(Ugovori_OPULJP[[#This Row],[DATUM ZAVRŠETKA OPERACIJE]]&gt;DATE(2024,3,31),"u provedbi","završen")</f>
        <v>završen</v>
      </c>
      <c r="K190" s="46" t="s">
        <v>37</v>
      </c>
      <c r="L190" s="46" t="s">
        <v>37</v>
      </c>
      <c r="M190" s="49">
        <v>0.85</v>
      </c>
      <c r="N190" s="49">
        <v>0.15</v>
      </c>
      <c r="O190" s="50">
        <f>Ugovori_OPULJP[[#This Row],[Bespovratna sredstva - Ukupno (EU+Nac) HRK
= Ukupna ugovorena vrijednost bespovratnih sredstava]]*Ugovori_OPULJP[[#This Row],[EU STOPA SUFINANCIRANJA %
EU CO-FINANCING RATE %]]</f>
        <v>375538.5</v>
      </c>
      <c r="P190" s="51">
        <f>Ugovori_OPULJP[[#This Row],[Bespovratna sredstva - EU dio - HRK]]/7.5345</f>
        <v>49842.52438781604</v>
      </c>
      <c r="Q190" s="50">
        <f>Ugovori_OPULJP[[#This Row],[Bespovratna sredstva - Ukupno (EU+Nac) HRK
= Ukupna ugovorena vrijednost bespovratnih sredstava]]*Ugovori_OPULJP[[#This Row],[STOPA NACIONALNOG SUFINANCIRANJA %]]</f>
        <v>66271.5</v>
      </c>
      <c r="R190" s="51">
        <f>Ugovori_OPULJP[[#This Row],[Bespovratna sredstva - Nacionalni dio - HRK]]/7.5345</f>
        <v>8795.7395978498898</v>
      </c>
      <c r="S190" s="50">
        <v>441810</v>
      </c>
      <c r="T190" s="51">
        <f>Ugovori_OPULJP[[#This Row],[Bespovratna sredstva - Ukupno (EU+Nac) HRK
= Ukupna ugovorena vrijednost bespovratnih sredstava]]/7.5345</f>
        <v>58638.26398566593</v>
      </c>
      <c r="U190" s="50">
        <v>0</v>
      </c>
      <c r="V190" s="51">
        <f>Ugovori_OPULJP[[#This Row],[Javni doprinos korisnika - HRK]]/7.5345</f>
        <v>0</v>
      </c>
      <c r="W190" s="50">
        <v>0</v>
      </c>
      <c r="X190" s="51">
        <f>Ugovori_OPULJP[[#This Row],[Privatni doprinos korisnika - HRK]]/7.5345</f>
        <v>0</v>
      </c>
      <c r="Y190" s="52">
        <v>441810</v>
      </c>
      <c r="Z190" s="53">
        <f>Ugovori_OPULJP[[#This Row],[UKUPNI PRIHVATLJIVI IZDACI
TOTAL ELIGIBLE EXPENDITURE
= Bespovratna sredstva ukupno + doprinos korisnika
= Ukupni prihvatljivi troškovi
= Ukupna ugovorena vrijednost projekta HRK]]/7.5345</f>
        <v>58638.26398566593</v>
      </c>
      <c r="AA190" s="44" t="s">
        <v>752</v>
      </c>
      <c r="AB190" s="44" t="s">
        <v>753</v>
      </c>
      <c r="AC190" s="43" t="s">
        <v>834</v>
      </c>
      <c r="AD190" s="43" t="s">
        <v>747</v>
      </c>
    </row>
    <row r="191" spans="1:30" ht="51" customHeight="1" x14ac:dyDescent="0.2">
      <c r="A191" s="41" t="s">
        <v>835</v>
      </c>
      <c r="B191" s="42" t="s">
        <v>743</v>
      </c>
      <c r="C191" s="43" t="s">
        <v>744</v>
      </c>
      <c r="D191" s="43" t="s">
        <v>749</v>
      </c>
      <c r="E191" s="44" t="s">
        <v>232</v>
      </c>
      <c r="F191" s="45" t="s">
        <v>836</v>
      </c>
      <c r="G191" s="45" t="s">
        <v>837</v>
      </c>
      <c r="H191" s="47">
        <v>43091</v>
      </c>
      <c r="I191" s="47">
        <v>43546</v>
      </c>
      <c r="J191" s="48" t="str">
        <f>IF(Ugovori_OPULJP[[#This Row],[DATUM ZAVRŠETKA OPERACIJE]]&gt;DATE(2024,3,31),"u provedbi","završen")</f>
        <v>završen</v>
      </c>
      <c r="K191" s="46" t="s">
        <v>594</v>
      </c>
      <c r="L191" s="46" t="s">
        <v>594</v>
      </c>
      <c r="M191" s="49">
        <v>0.85</v>
      </c>
      <c r="N191" s="49">
        <v>0.15</v>
      </c>
      <c r="O191" s="50">
        <f>Ugovori_OPULJP[[#This Row],[Bespovratna sredstva - Ukupno (EU+Nac) HRK
= Ukupna ugovorena vrijednost bespovratnih sredstava]]*Ugovori_OPULJP[[#This Row],[EU STOPA SUFINANCIRANJA %
EU CO-FINANCING RATE %]]</f>
        <v>591774.96399999992</v>
      </c>
      <c r="P191" s="51">
        <f>Ugovori_OPULJP[[#This Row],[Bespovratna sredstva - EU dio - HRK]]/7.5345</f>
        <v>78542.035171544208</v>
      </c>
      <c r="Q191" s="50">
        <f>Ugovori_OPULJP[[#This Row],[Bespovratna sredstva - Ukupno (EU+Nac) HRK
= Ukupna ugovorena vrijednost bespovratnih sredstava]]*Ugovori_OPULJP[[#This Row],[STOPA NACIONALNOG SUFINANCIRANJA %]]</f>
        <v>104430.87599999999</v>
      </c>
      <c r="R191" s="51">
        <f>Ugovori_OPULJP[[#This Row],[Bespovratna sredstva - Nacionalni dio - HRK]]/7.5345</f>
        <v>13860.359147919567</v>
      </c>
      <c r="S191" s="50">
        <v>696205.84</v>
      </c>
      <c r="T191" s="51">
        <f>Ugovori_OPULJP[[#This Row],[Bespovratna sredstva - Ukupno (EU+Nac) HRK
= Ukupna ugovorena vrijednost bespovratnih sredstava]]/7.5345</f>
        <v>92402.394319463783</v>
      </c>
      <c r="U191" s="50">
        <v>0</v>
      </c>
      <c r="V191" s="51">
        <f>Ugovori_OPULJP[[#This Row],[Javni doprinos korisnika - HRK]]/7.5345</f>
        <v>0</v>
      </c>
      <c r="W191" s="50">
        <v>0</v>
      </c>
      <c r="X191" s="51">
        <f>Ugovori_OPULJP[[#This Row],[Privatni doprinos korisnika - HRK]]/7.5345</f>
        <v>0</v>
      </c>
      <c r="Y191" s="52">
        <v>696205.84</v>
      </c>
      <c r="Z191" s="53">
        <f>Ugovori_OPULJP[[#This Row],[UKUPNI PRIHVATLJIVI IZDACI
TOTAL ELIGIBLE EXPENDITURE
= Bespovratna sredstva ukupno + doprinos korisnika
= Ukupni prihvatljivi troškovi
= Ukupna ugovorena vrijednost projekta HRK]]/7.5345</f>
        <v>92402.394319463783</v>
      </c>
      <c r="AA191" s="44" t="s">
        <v>752</v>
      </c>
      <c r="AB191" s="44" t="s">
        <v>753</v>
      </c>
      <c r="AC191" s="43" t="s">
        <v>838</v>
      </c>
      <c r="AD191" s="43" t="s">
        <v>747</v>
      </c>
    </row>
    <row r="192" spans="1:30" ht="51" customHeight="1" x14ac:dyDescent="0.2">
      <c r="A192" s="41" t="s">
        <v>839</v>
      </c>
      <c r="B192" s="42" t="s">
        <v>743</v>
      </c>
      <c r="C192" s="43" t="s">
        <v>744</v>
      </c>
      <c r="D192" s="43" t="s">
        <v>749</v>
      </c>
      <c r="E192" s="44" t="s">
        <v>232</v>
      </c>
      <c r="F192" s="45" t="s">
        <v>840</v>
      </c>
      <c r="G192" s="45" t="s">
        <v>121</v>
      </c>
      <c r="H192" s="47">
        <v>43139</v>
      </c>
      <c r="I192" s="47">
        <v>43685</v>
      </c>
      <c r="J192" s="48" t="str">
        <f>IF(Ugovori_OPULJP[[#This Row],[DATUM ZAVRŠETKA OPERACIJE]]&gt;DATE(2024,3,31),"u provedbi","završen")</f>
        <v>završen</v>
      </c>
      <c r="K192" s="46" t="s">
        <v>109</v>
      </c>
      <c r="L192" s="46" t="s">
        <v>99</v>
      </c>
      <c r="M192" s="49">
        <v>0.85</v>
      </c>
      <c r="N192" s="49">
        <v>0.15</v>
      </c>
      <c r="O192" s="50">
        <f>Ugovori_OPULJP[[#This Row],[Bespovratna sredstva - Ukupno (EU+Nac) HRK
= Ukupna ugovorena vrijednost bespovratnih sredstava]]*Ugovori_OPULJP[[#This Row],[EU STOPA SUFINANCIRANJA %
EU CO-FINANCING RATE %]]</f>
        <v>662090.88249999995</v>
      </c>
      <c r="P192" s="51">
        <f>Ugovori_OPULJP[[#This Row],[Bespovratna sredstva - EU dio - HRK]]/7.5345</f>
        <v>87874.561351118173</v>
      </c>
      <c r="Q192" s="50">
        <f>Ugovori_OPULJP[[#This Row],[Bespovratna sredstva - Ukupno (EU+Nac) HRK
= Ukupna ugovorena vrijednost bespovratnih sredstava]]*Ugovori_OPULJP[[#This Row],[STOPA NACIONALNOG SUFINANCIRANJA %]]</f>
        <v>116839.56749999999</v>
      </c>
      <c r="R192" s="51">
        <f>Ugovori_OPULJP[[#This Row],[Bespovratna sredstva - Nacionalni dio - HRK]]/7.5345</f>
        <v>15507.275532550266</v>
      </c>
      <c r="S192" s="50">
        <v>778930.45</v>
      </c>
      <c r="T192" s="51">
        <f>Ugovori_OPULJP[[#This Row],[Bespovratna sredstva - Ukupno (EU+Nac) HRK
= Ukupna ugovorena vrijednost bespovratnih sredstava]]/7.5345</f>
        <v>103381.83688366845</v>
      </c>
      <c r="U192" s="50">
        <v>0</v>
      </c>
      <c r="V192" s="51">
        <f>Ugovori_OPULJP[[#This Row],[Javni doprinos korisnika - HRK]]/7.5345</f>
        <v>0</v>
      </c>
      <c r="W192" s="50">
        <v>0</v>
      </c>
      <c r="X192" s="51">
        <f>Ugovori_OPULJP[[#This Row],[Privatni doprinos korisnika - HRK]]/7.5345</f>
        <v>0</v>
      </c>
      <c r="Y192" s="52">
        <v>778930.45</v>
      </c>
      <c r="Z192" s="53">
        <f>Ugovori_OPULJP[[#This Row],[UKUPNI PRIHVATLJIVI IZDACI
TOTAL ELIGIBLE EXPENDITURE
= Bespovratna sredstva ukupno + doprinos korisnika
= Ukupni prihvatljivi troškovi
= Ukupna ugovorena vrijednost projekta HRK]]/7.5345</f>
        <v>103381.83688366845</v>
      </c>
      <c r="AA192" s="44" t="s">
        <v>752</v>
      </c>
      <c r="AB192" s="44" t="s">
        <v>753</v>
      </c>
      <c r="AC192" s="43" t="s">
        <v>841</v>
      </c>
      <c r="AD192" s="43" t="s">
        <v>747</v>
      </c>
    </row>
    <row r="193" spans="1:30" ht="51" customHeight="1" x14ac:dyDescent="0.2">
      <c r="A193" s="41" t="s">
        <v>842</v>
      </c>
      <c r="B193" s="42" t="s">
        <v>743</v>
      </c>
      <c r="C193" s="43" t="s">
        <v>744</v>
      </c>
      <c r="D193" s="43" t="s">
        <v>749</v>
      </c>
      <c r="E193" s="44" t="s">
        <v>232</v>
      </c>
      <c r="F193" s="45" t="s">
        <v>843</v>
      </c>
      <c r="G193" s="45" t="s">
        <v>844</v>
      </c>
      <c r="H193" s="47">
        <v>43344</v>
      </c>
      <c r="I193" s="47">
        <v>43891</v>
      </c>
      <c r="J193" s="48" t="str">
        <f>IF(Ugovori_OPULJP[[#This Row],[DATUM ZAVRŠETKA OPERACIJE]]&gt;DATE(2024,3,31),"u provedbi","završen")</f>
        <v>završen</v>
      </c>
      <c r="K193" s="46" t="s">
        <v>271</v>
      </c>
      <c r="L193" s="46" t="s">
        <v>271</v>
      </c>
      <c r="M193" s="49">
        <v>0.85</v>
      </c>
      <c r="N193" s="49">
        <v>0.15</v>
      </c>
      <c r="O193" s="50">
        <f>Ugovori_OPULJP[[#This Row],[Bespovratna sredstva - Ukupno (EU+Nac) HRK
= Ukupna ugovorena vrijednost bespovratnih sredstava]]*Ugovori_OPULJP[[#This Row],[EU STOPA SUFINANCIRANJA %
EU CO-FINANCING RATE %]]</f>
        <v>761286.48600000003</v>
      </c>
      <c r="P193" s="51">
        <f>Ugovori_OPULJP[[#This Row],[Bespovratna sredstva - EU dio - HRK]]/7.5345</f>
        <v>101040.0804300219</v>
      </c>
      <c r="Q193" s="50">
        <f>Ugovori_OPULJP[[#This Row],[Bespovratna sredstva - Ukupno (EU+Nac) HRK
= Ukupna ugovorena vrijednost bespovratnih sredstava]]*Ugovori_OPULJP[[#This Row],[STOPA NACIONALNOG SUFINANCIRANJA %]]</f>
        <v>134344.674</v>
      </c>
      <c r="R193" s="51">
        <f>Ugovori_OPULJP[[#This Row],[Bespovratna sredstva - Nacionalni dio - HRK]]/7.5345</f>
        <v>17830.602428827391</v>
      </c>
      <c r="S193" s="50">
        <v>895631.16</v>
      </c>
      <c r="T193" s="51">
        <f>Ugovori_OPULJP[[#This Row],[Bespovratna sredstva - Ukupno (EU+Nac) HRK
= Ukupna ugovorena vrijednost bespovratnih sredstava]]/7.5345</f>
        <v>118870.68285884929</v>
      </c>
      <c r="U193" s="50">
        <v>0</v>
      </c>
      <c r="V193" s="51">
        <f>Ugovori_OPULJP[[#This Row],[Javni doprinos korisnika - HRK]]/7.5345</f>
        <v>0</v>
      </c>
      <c r="W193" s="50">
        <v>0</v>
      </c>
      <c r="X193" s="51">
        <f>Ugovori_OPULJP[[#This Row],[Privatni doprinos korisnika - HRK]]/7.5345</f>
        <v>0</v>
      </c>
      <c r="Y193" s="52">
        <v>895631.16</v>
      </c>
      <c r="Z193" s="53">
        <f>Ugovori_OPULJP[[#This Row],[UKUPNI PRIHVATLJIVI IZDACI
TOTAL ELIGIBLE EXPENDITURE
= Bespovratna sredstva ukupno + doprinos korisnika
= Ukupni prihvatljivi troškovi
= Ukupna ugovorena vrijednost projekta HRK]]/7.5345</f>
        <v>118870.68285884929</v>
      </c>
      <c r="AA193" s="44" t="s">
        <v>752</v>
      </c>
      <c r="AB193" s="44" t="s">
        <v>753</v>
      </c>
      <c r="AC193" s="43" t="s">
        <v>845</v>
      </c>
      <c r="AD193" s="43" t="s">
        <v>747</v>
      </c>
    </row>
    <row r="194" spans="1:30" ht="51" customHeight="1" x14ac:dyDescent="0.2">
      <c r="A194" s="41" t="s">
        <v>846</v>
      </c>
      <c r="B194" s="42" t="s">
        <v>743</v>
      </c>
      <c r="C194" s="43" t="s">
        <v>744</v>
      </c>
      <c r="D194" s="43" t="s">
        <v>749</v>
      </c>
      <c r="E194" s="44" t="s">
        <v>232</v>
      </c>
      <c r="F194" s="45" t="s">
        <v>847</v>
      </c>
      <c r="G194" s="45" t="s">
        <v>848</v>
      </c>
      <c r="H194" s="47">
        <v>43139</v>
      </c>
      <c r="I194" s="47">
        <v>43685</v>
      </c>
      <c r="J194" s="48" t="str">
        <f>IF(Ugovori_OPULJP[[#This Row],[DATUM ZAVRŠETKA OPERACIJE]]&gt;DATE(2024,3,31),"u provedbi","završen")</f>
        <v>završen</v>
      </c>
      <c r="K194" s="46" t="s">
        <v>249</v>
      </c>
      <c r="L194" s="46" t="s">
        <v>249</v>
      </c>
      <c r="M194" s="49">
        <v>0.85</v>
      </c>
      <c r="N194" s="49">
        <v>0.15</v>
      </c>
      <c r="O194" s="50">
        <f>Ugovori_OPULJP[[#This Row],[Bespovratna sredstva - Ukupno (EU+Nac) HRK
= Ukupna ugovorena vrijednost bespovratnih sredstava]]*Ugovori_OPULJP[[#This Row],[EU STOPA SUFINANCIRANJA %
EU CO-FINANCING RATE %]]</f>
        <v>311141.72649999999</v>
      </c>
      <c r="P194" s="51">
        <f>Ugovori_OPULJP[[#This Row],[Bespovratna sredstva - EU dio - HRK]]/7.5345</f>
        <v>41295.603756055476</v>
      </c>
      <c r="Q194" s="50">
        <f>Ugovori_OPULJP[[#This Row],[Bespovratna sredstva - Ukupno (EU+Nac) HRK
= Ukupna ugovorena vrijednost bespovratnih sredstava]]*Ugovori_OPULJP[[#This Row],[STOPA NACIONALNOG SUFINANCIRANJA %]]</f>
        <v>54907.363499999999</v>
      </c>
      <c r="R194" s="51">
        <f>Ugovori_OPULJP[[#This Row],[Bespovratna sredstva - Nacionalni dio - HRK]]/7.5345</f>
        <v>7287.4594863627308</v>
      </c>
      <c r="S194" s="50">
        <v>366049.09</v>
      </c>
      <c r="T194" s="51">
        <f>Ugovori_OPULJP[[#This Row],[Bespovratna sredstva - Ukupno (EU+Nac) HRK
= Ukupna ugovorena vrijednost bespovratnih sredstava]]/7.5345</f>
        <v>48583.063242418211</v>
      </c>
      <c r="U194" s="50">
        <v>0</v>
      </c>
      <c r="V194" s="51">
        <f>Ugovori_OPULJP[[#This Row],[Javni doprinos korisnika - HRK]]/7.5345</f>
        <v>0</v>
      </c>
      <c r="W194" s="50">
        <v>0</v>
      </c>
      <c r="X194" s="51">
        <f>Ugovori_OPULJP[[#This Row],[Privatni doprinos korisnika - HRK]]/7.5345</f>
        <v>0</v>
      </c>
      <c r="Y194" s="52">
        <v>366049.09</v>
      </c>
      <c r="Z194" s="53">
        <f>Ugovori_OPULJP[[#This Row],[UKUPNI PRIHVATLJIVI IZDACI
TOTAL ELIGIBLE EXPENDITURE
= Bespovratna sredstva ukupno + doprinos korisnika
= Ukupni prihvatljivi troškovi
= Ukupna ugovorena vrijednost projekta HRK]]/7.5345</f>
        <v>48583.063242418211</v>
      </c>
      <c r="AA194" s="44" t="s">
        <v>752</v>
      </c>
      <c r="AB194" s="44" t="s">
        <v>753</v>
      </c>
      <c r="AC194" s="43" t="s">
        <v>849</v>
      </c>
      <c r="AD194" s="43" t="s">
        <v>747</v>
      </c>
    </row>
    <row r="195" spans="1:30" ht="51" customHeight="1" x14ac:dyDescent="0.2">
      <c r="A195" s="41" t="s">
        <v>850</v>
      </c>
      <c r="B195" s="42" t="s">
        <v>743</v>
      </c>
      <c r="C195" s="43" t="s">
        <v>744</v>
      </c>
      <c r="D195" s="43" t="s">
        <v>749</v>
      </c>
      <c r="E195" s="44" t="s">
        <v>232</v>
      </c>
      <c r="F195" s="45" t="s">
        <v>851</v>
      </c>
      <c r="G195" s="45" t="s">
        <v>852</v>
      </c>
      <c r="H195" s="47">
        <v>43139</v>
      </c>
      <c r="I195" s="47">
        <v>43685</v>
      </c>
      <c r="J195" s="48" t="str">
        <f>IF(Ugovori_OPULJP[[#This Row],[DATUM ZAVRŠETKA OPERACIJE]]&gt;DATE(2024,3,31),"u provedbi","završen")</f>
        <v>završen</v>
      </c>
      <c r="K195" s="46" t="s">
        <v>853</v>
      </c>
      <c r="L195" s="46" t="s">
        <v>37</v>
      </c>
      <c r="M195" s="49">
        <v>0.85</v>
      </c>
      <c r="N195" s="49">
        <v>0.15</v>
      </c>
      <c r="O195" s="50">
        <f>Ugovori_OPULJP[[#This Row],[Bespovratna sredstva - Ukupno (EU+Nac) HRK
= Ukupna ugovorena vrijednost bespovratnih sredstava]]*Ugovori_OPULJP[[#This Row],[EU STOPA SUFINANCIRANJA %
EU CO-FINANCING RATE %]]</f>
        <v>670900.43550000002</v>
      </c>
      <c r="P195" s="51">
        <f>Ugovori_OPULJP[[#This Row],[Bespovratna sredstva - EU dio - HRK]]/7.5345</f>
        <v>89043.789966155688</v>
      </c>
      <c r="Q195" s="50">
        <f>Ugovori_OPULJP[[#This Row],[Bespovratna sredstva - Ukupno (EU+Nac) HRK
= Ukupna ugovorena vrijednost bespovratnih sredstava]]*Ugovori_OPULJP[[#This Row],[STOPA NACIONALNOG SUFINANCIRANJA %]]</f>
        <v>118394.1945</v>
      </c>
      <c r="R195" s="51">
        <f>Ugovori_OPULJP[[#This Row],[Bespovratna sredstva - Nacionalni dio - HRK]]/7.5345</f>
        <v>15713.609994027473</v>
      </c>
      <c r="S195" s="50">
        <v>789294.63</v>
      </c>
      <c r="T195" s="51">
        <f>Ugovori_OPULJP[[#This Row],[Bespovratna sredstva - Ukupno (EU+Nac) HRK
= Ukupna ugovorena vrijednost bespovratnih sredstava]]/7.5345</f>
        <v>104757.39996018315</v>
      </c>
      <c r="U195" s="50">
        <v>0</v>
      </c>
      <c r="V195" s="51">
        <f>Ugovori_OPULJP[[#This Row],[Javni doprinos korisnika - HRK]]/7.5345</f>
        <v>0</v>
      </c>
      <c r="W195" s="50">
        <v>0</v>
      </c>
      <c r="X195" s="51">
        <f>Ugovori_OPULJP[[#This Row],[Privatni doprinos korisnika - HRK]]/7.5345</f>
        <v>0</v>
      </c>
      <c r="Y195" s="52">
        <v>789294.63</v>
      </c>
      <c r="Z195" s="53">
        <f>Ugovori_OPULJP[[#This Row],[UKUPNI PRIHVATLJIVI IZDACI
TOTAL ELIGIBLE EXPENDITURE
= Bespovratna sredstva ukupno + doprinos korisnika
= Ukupni prihvatljivi troškovi
= Ukupna ugovorena vrijednost projekta HRK]]/7.5345</f>
        <v>104757.39996018315</v>
      </c>
      <c r="AA195" s="44" t="s">
        <v>752</v>
      </c>
      <c r="AB195" s="44" t="s">
        <v>753</v>
      </c>
      <c r="AC195" s="43" t="s">
        <v>854</v>
      </c>
      <c r="AD195" s="43" t="s">
        <v>747</v>
      </c>
    </row>
    <row r="196" spans="1:30" ht="51" customHeight="1" x14ac:dyDescent="0.2">
      <c r="A196" s="41" t="s">
        <v>855</v>
      </c>
      <c r="B196" s="42" t="s">
        <v>743</v>
      </c>
      <c r="C196" s="43" t="s">
        <v>744</v>
      </c>
      <c r="D196" s="43" t="s">
        <v>749</v>
      </c>
      <c r="E196" s="44" t="s">
        <v>232</v>
      </c>
      <c r="F196" s="45" t="s">
        <v>856</v>
      </c>
      <c r="G196" s="45" t="s">
        <v>857</v>
      </c>
      <c r="H196" s="47">
        <v>43214</v>
      </c>
      <c r="I196" s="47">
        <v>43762</v>
      </c>
      <c r="J196" s="48" t="str">
        <f>IF(Ugovori_OPULJP[[#This Row],[DATUM ZAVRŠETKA OPERACIJE]]&gt;DATE(2024,3,31),"u provedbi","završen")</f>
        <v>završen</v>
      </c>
      <c r="K196" s="46" t="s">
        <v>333</v>
      </c>
      <c r="L196" s="46" t="s">
        <v>333</v>
      </c>
      <c r="M196" s="49">
        <v>0.85</v>
      </c>
      <c r="N196" s="49">
        <v>0.15</v>
      </c>
      <c r="O196" s="50">
        <f>Ugovori_OPULJP[[#This Row],[Bespovratna sredstva - Ukupno (EU+Nac) HRK
= Ukupna ugovorena vrijednost bespovratnih sredstava]]*Ugovori_OPULJP[[#This Row],[EU STOPA SUFINANCIRANJA %
EU CO-FINANCING RATE %]]</f>
        <v>636793.95600000001</v>
      </c>
      <c r="P196" s="51">
        <f>Ugovori_OPULJP[[#This Row],[Bespovratna sredstva - EU dio - HRK]]/7.5345</f>
        <v>84517.082221779812</v>
      </c>
      <c r="Q196" s="50">
        <f>Ugovori_OPULJP[[#This Row],[Bespovratna sredstva - Ukupno (EU+Nac) HRK
= Ukupna ugovorena vrijednost bespovratnih sredstava]]*Ugovori_OPULJP[[#This Row],[STOPA NACIONALNOG SUFINANCIRANJA %]]</f>
        <v>112375.40399999999</v>
      </c>
      <c r="R196" s="51">
        <f>Ugovori_OPULJP[[#This Row],[Bespovratna sredstva - Nacionalni dio - HRK]]/7.5345</f>
        <v>14914.779215608201</v>
      </c>
      <c r="S196" s="50">
        <v>749169.36</v>
      </c>
      <c r="T196" s="51">
        <f>Ugovori_OPULJP[[#This Row],[Bespovratna sredstva - Ukupno (EU+Nac) HRK
= Ukupna ugovorena vrijednost bespovratnih sredstava]]/7.5345</f>
        <v>99431.861437388012</v>
      </c>
      <c r="U196" s="50">
        <v>0</v>
      </c>
      <c r="V196" s="51">
        <f>Ugovori_OPULJP[[#This Row],[Javni doprinos korisnika - HRK]]/7.5345</f>
        <v>0</v>
      </c>
      <c r="W196" s="50">
        <v>0</v>
      </c>
      <c r="X196" s="51">
        <f>Ugovori_OPULJP[[#This Row],[Privatni doprinos korisnika - HRK]]/7.5345</f>
        <v>0</v>
      </c>
      <c r="Y196" s="52">
        <v>749169.36</v>
      </c>
      <c r="Z196" s="53">
        <f>Ugovori_OPULJP[[#This Row],[UKUPNI PRIHVATLJIVI IZDACI
TOTAL ELIGIBLE EXPENDITURE
= Bespovratna sredstva ukupno + doprinos korisnika
= Ukupni prihvatljivi troškovi
= Ukupna ugovorena vrijednost projekta HRK]]/7.5345</f>
        <v>99431.861437388012</v>
      </c>
      <c r="AA196" s="44" t="s">
        <v>752</v>
      </c>
      <c r="AB196" s="44" t="s">
        <v>753</v>
      </c>
      <c r="AC196" s="43" t="s">
        <v>858</v>
      </c>
      <c r="AD196" s="43" t="s">
        <v>747</v>
      </c>
    </row>
    <row r="197" spans="1:30" ht="51" customHeight="1" x14ac:dyDescent="0.2">
      <c r="A197" s="41" t="s">
        <v>859</v>
      </c>
      <c r="B197" s="42" t="s">
        <v>743</v>
      </c>
      <c r="C197" s="43" t="s">
        <v>744</v>
      </c>
      <c r="D197" s="43" t="s">
        <v>749</v>
      </c>
      <c r="E197" s="44" t="s">
        <v>232</v>
      </c>
      <c r="F197" s="45" t="s">
        <v>860</v>
      </c>
      <c r="G197" s="45" t="s">
        <v>861</v>
      </c>
      <c r="H197" s="47">
        <v>43139</v>
      </c>
      <c r="I197" s="47">
        <v>43685</v>
      </c>
      <c r="J197" s="48" t="str">
        <f>IF(Ugovori_OPULJP[[#This Row],[DATUM ZAVRŠETKA OPERACIJE]]&gt;DATE(2024,3,31),"u provedbi","završen")</f>
        <v>završen</v>
      </c>
      <c r="K197" s="46" t="s">
        <v>37</v>
      </c>
      <c r="L197" s="46" t="s">
        <v>37</v>
      </c>
      <c r="M197" s="49">
        <v>0.85</v>
      </c>
      <c r="N197" s="49">
        <v>0.15</v>
      </c>
      <c r="O197" s="50">
        <f>Ugovori_OPULJP[[#This Row],[Bespovratna sredstva - Ukupno (EU+Nac) HRK
= Ukupna ugovorena vrijednost bespovratnih sredstava]]*Ugovori_OPULJP[[#This Row],[EU STOPA SUFINANCIRANJA %
EU CO-FINANCING RATE %]]</f>
        <v>367406.47349999996</v>
      </c>
      <c r="P197" s="51">
        <f>Ugovori_OPULJP[[#This Row],[Bespovratna sredstva - EU dio - HRK]]/7.5345</f>
        <v>48763.218992633876</v>
      </c>
      <c r="Q197" s="50">
        <f>Ugovori_OPULJP[[#This Row],[Bespovratna sredstva - Ukupno (EU+Nac) HRK
= Ukupna ugovorena vrijednost bespovratnih sredstava]]*Ugovori_OPULJP[[#This Row],[STOPA NACIONALNOG SUFINANCIRANJA %]]</f>
        <v>64836.436499999996</v>
      </c>
      <c r="R197" s="51">
        <f>Ugovori_OPULJP[[#This Row],[Bespovratna sredstva - Nacionalni dio - HRK]]/7.5345</f>
        <v>8605.2739398765661</v>
      </c>
      <c r="S197" s="50">
        <v>432242.91</v>
      </c>
      <c r="T197" s="51">
        <f>Ugovori_OPULJP[[#This Row],[Bespovratna sredstva - Ukupno (EU+Nac) HRK
= Ukupna ugovorena vrijednost bespovratnih sredstava]]/7.5345</f>
        <v>57368.492932510446</v>
      </c>
      <c r="U197" s="50">
        <v>0</v>
      </c>
      <c r="V197" s="51">
        <f>Ugovori_OPULJP[[#This Row],[Javni doprinos korisnika - HRK]]/7.5345</f>
        <v>0</v>
      </c>
      <c r="W197" s="50">
        <v>1189.0899999999999</v>
      </c>
      <c r="X197" s="51">
        <f>Ugovori_OPULJP[[#This Row],[Privatni doprinos korisnika - HRK]]/7.5345</f>
        <v>157.81936425774768</v>
      </c>
      <c r="Y197" s="52">
        <v>433432</v>
      </c>
      <c r="Z197" s="53">
        <f>Ugovori_OPULJP[[#This Row],[UKUPNI PRIHVATLJIVI IZDACI
TOTAL ELIGIBLE EXPENDITURE
= Bespovratna sredstva ukupno + doprinos korisnika
= Ukupni prihvatljivi troškovi
= Ukupna ugovorena vrijednost projekta HRK]]/7.5345</f>
        <v>57526.312296768199</v>
      </c>
      <c r="AA197" s="44" t="s">
        <v>752</v>
      </c>
      <c r="AB197" s="44" t="s">
        <v>753</v>
      </c>
      <c r="AC197" s="43" t="s">
        <v>862</v>
      </c>
      <c r="AD197" s="43" t="s">
        <v>747</v>
      </c>
    </row>
    <row r="198" spans="1:30" ht="51" customHeight="1" x14ac:dyDescent="0.2">
      <c r="A198" s="41" t="s">
        <v>863</v>
      </c>
      <c r="B198" s="42" t="s">
        <v>743</v>
      </c>
      <c r="C198" s="43" t="s">
        <v>744</v>
      </c>
      <c r="D198" s="43" t="s">
        <v>749</v>
      </c>
      <c r="E198" s="44" t="s">
        <v>232</v>
      </c>
      <c r="F198" s="45" t="s">
        <v>864</v>
      </c>
      <c r="G198" s="45" t="s">
        <v>865</v>
      </c>
      <c r="H198" s="47">
        <v>43139</v>
      </c>
      <c r="I198" s="47">
        <v>43593</v>
      </c>
      <c r="J198" s="48" t="str">
        <f>IF(Ugovori_OPULJP[[#This Row],[DATUM ZAVRŠETKA OPERACIJE]]&gt;DATE(2024,3,31),"u provedbi","završen")</f>
        <v>završen</v>
      </c>
      <c r="K198" s="46" t="s">
        <v>104</v>
      </c>
      <c r="L198" s="46" t="s">
        <v>104</v>
      </c>
      <c r="M198" s="49">
        <v>0.85</v>
      </c>
      <c r="N198" s="49">
        <v>0.15</v>
      </c>
      <c r="O198" s="50">
        <f>Ugovori_OPULJP[[#This Row],[Bespovratna sredstva - Ukupno (EU+Nac) HRK
= Ukupna ugovorena vrijednost bespovratnih sredstava]]*Ugovori_OPULJP[[#This Row],[EU STOPA SUFINANCIRANJA %
EU CO-FINANCING RATE %]]</f>
        <v>239837.95499999999</v>
      </c>
      <c r="P198" s="51">
        <f>Ugovori_OPULJP[[#This Row],[Bespovratna sredstva - EU dio - HRK]]/7.5345</f>
        <v>31831.966952020703</v>
      </c>
      <c r="Q198" s="50">
        <f>Ugovori_OPULJP[[#This Row],[Bespovratna sredstva - Ukupno (EU+Nac) HRK
= Ukupna ugovorena vrijednost bespovratnih sredstava]]*Ugovori_OPULJP[[#This Row],[STOPA NACIONALNOG SUFINANCIRANJA %]]</f>
        <v>42324.344999999994</v>
      </c>
      <c r="R198" s="51">
        <f>Ugovori_OPULJP[[#This Row],[Bespovratna sredstva - Nacionalni dio - HRK]]/7.5345</f>
        <v>5617.4059327095347</v>
      </c>
      <c r="S198" s="50">
        <v>282162.3</v>
      </c>
      <c r="T198" s="51">
        <f>Ugovori_OPULJP[[#This Row],[Bespovratna sredstva - Ukupno (EU+Nac) HRK
= Ukupna ugovorena vrijednost bespovratnih sredstava]]/7.5345</f>
        <v>37449.372884730234</v>
      </c>
      <c r="U198" s="50">
        <v>0</v>
      </c>
      <c r="V198" s="51">
        <f>Ugovori_OPULJP[[#This Row],[Javni doprinos korisnika - HRK]]/7.5345</f>
        <v>0</v>
      </c>
      <c r="W198" s="50">
        <v>0</v>
      </c>
      <c r="X198" s="51">
        <f>Ugovori_OPULJP[[#This Row],[Privatni doprinos korisnika - HRK]]/7.5345</f>
        <v>0</v>
      </c>
      <c r="Y198" s="52">
        <v>282162.3</v>
      </c>
      <c r="Z198" s="53">
        <f>Ugovori_OPULJP[[#This Row],[UKUPNI PRIHVATLJIVI IZDACI
TOTAL ELIGIBLE EXPENDITURE
= Bespovratna sredstva ukupno + doprinos korisnika
= Ukupni prihvatljivi troškovi
= Ukupna ugovorena vrijednost projekta HRK]]/7.5345</f>
        <v>37449.372884730234</v>
      </c>
      <c r="AA198" s="44" t="s">
        <v>752</v>
      </c>
      <c r="AB198" s="44" t="s">
        <v>753</v>
      </c>
      <c r="AC198" s="43" t="s">
        <v>866</v>
      </c>
      <c r="AD198" s="43" t="s">
        <v>747</v>
      </c>
    </row>
    <row r="199" spans="1:30" ht="51" customHeight="1" x14ac:dyDescent="0.2">
      <c r="A199" s="41" t="s">
        <v>867</v>
      </c>
      <c r="B199" s="42" t="s">
        <v>743</v>
      </c>
      <c r="C199" s="43" t="s">
        <v>744</v>
      </c>
      <c r="D199" s="43" t="s">
        <v>749</v>
      </c>
      <c r="E199" s="44" t="s">
        <v>232</v>
      </c>
      <c r="F199" s="45" t="s">
        <v>868</v>
      </c>
      <c r="G199" s="45" t="s">
        <v>869</v>
      </c>
      <c r="H199" s="47">
        <v>43214</v>
      </c>
      <c r="I199" s="47">
        <v>43579</v>
      </c>
      <c r="J199" s="48" t="str">
        <f>IF(Ugovori_OPULJP[[#This Row],[DATUM ZAVRŠETKA OPERACIJE]]&gt;DATE(2024,3,31),"u provedbi","završen")</f>
        <v>završen</v>
      </c>
      <c r="K199" s="46" t="s">
        <v>94</v>
      </c>
      <c r="L199" s="46" t="s">
        <v>94</v>
      </c>
      <c r="M199" s="49">
        <v>0.85</v>
      </c>
      <c r="N199" s="49">
        <v>0.15</v>
      </c>
      <c r="O199" s="50">
        <f>Ugovori_OPULJP[[#This Row],[Bespovratna sredstva - Ukupno (EU+Nac) HRK
= Ukupna ugovorena vrijednost bespovratnih sredstava]]*Ugovori_OPULJP[[#This Row],[EU STOPA SUFINANCIRANJA %
EU CO-FINANCING RATE %]]</f>
        <v>766311.54999999993</v>
      </c>
      <c r="P199" s="51">
        <f>Ugovori_OPULJP[[#This Row],[Bespovratna sredstva - EU dio - HRK]]/7.5345</f>
        <v>101707.02103656511</v>
      </c>
      <c r="Q199" s="50">
        <f>Ugovori_OPULJP[[#This Row],[Bespovratna sredstva - Ukupno (EU+Nac) HRK
= Ukupna ugovorena vrijednost bespovratnih sredstava]]*Ugovori_OPULJP[[#This Row],[STOPA NACIONALNOG SUFINANCIRANJA %]]</f>
        <v>135231.44999999998</v>
      </c>
      <c r="R199" s="51">
        <f>Ugovori_OPULJP[[#This Row],[Bespovratna sredstva - Nacionalni dio - HRK]]/7.5345</f>
        <v>17948.297829982079</v>
      </c>
      <c r="S199" s="50">
        <v>901543</v>
      </c>
      <c r="T199" s="51">
        <f>Ugovori_OPULJP[[#This Row],[Bespovratna sredstva - Ukupno (EU+Nac) HRK
= Ukupna ugovorena vrijednost bespovratnih sredstava]]/7.5345</f>
        <v>119655.31886654721</v>
      </c>
      <c r="U199" s="50">
        <v>0</v>
      </c>
      <c r="V199" s="51">
        <f>Ugovori_OPULJP[[#This Row],[Javni doprinos korisnika - HRK]]/7.5345</f>
        <v>0</v>
      </c>
      <c r="W199" s="50">
        <v>0</v>
      </c>
      <c r="X199" s="51">
        <f>Ugovori_OPULJP[[#This Row],[Privatni doprinos korisnika - HRK]]/7.5345</f>
        <v>0</v>
      </c>
      <c r="Y199" s="52">
        <v>901543</v>
      </c>
      <c r="Z199" s="53">
        <f>Ugovori_OPULJP[[#This Row],[UKUPNI PRIHVATLJIVI IZDACI
TOTAL ELIGIBLE EXPENDITURE
= Bespovratna sredstva ukupno + doprinos korisnika
= Ukupni prihvatljivi troškovi
= Ukupna ugovorena vrijednost projekta HRK]]/7.5345</f>
        <v>119655.31886654721</v>
      </c>
      <c r="AA199" s="44" t="s">
        <v>752</v>
      </c>
      <c r="AB199" s="44" t="s">
        <v>753</v>
      </c>
      <c r="AC199" s="43" t="s">
        <v>870</v>
      </c>
      <c r="AD199" s="43" t="s">
        <v>747</v>
      </c>
    </row>
    <row r="200" spans="1:30" ht="51" customHeight="1" x14ac:dyDescent="0.2">
      <c r="A200" s="41" t="s">
        <v>871</v>
      </c>
      <c r="B200" s="42" t="s">
        <v>743</v>
      </c>
      <c r="C200" s="43" t="s">
        <v>744</v>
      </c>
      <c r="D200" s="43" t="s">
        <v>872</v>
      </c>
      <c r="E200" s="44" t="s">
        <v>232</v>
      </c>
      <c r="F200" s="45" t="s">
        <v>873</v>
      </c>
      <c r="G200" s="45" t="s">
        <v>874</v>
      </c>
      <c r="H200" s="47">
        <v>43304</v>
      </c>
      <c r="I200" s="47">
        <v>43731</v>
      </c>
      <c r="J200" s="48" t="str">
        <f>IF(Ugovori_OPULJP[[#This Row],[DATUM ZAVRŠETKA OPERACIJE]]&gt;DATE(2024,3,31),"u provedbi","završen")</f>
        <v>završen</v>
      </c>
      <c r="K200" s="46" t="s">
        <v>37</v>
      </c>
      <c r="L200" s="46" t="s">
        <v>37</v>
      </c>
      <c r="M200" s="49">
        <v>0.85</v>
      </c>
      <c r="N200" s="49">
        <v>0.15</v>
      </c>
      <c r="O200" s="50">
        <f>Ugovori_OPULJP[[#This Row],[Bespovratna sredstva - Ukupno (EU+Nac) HRK
= Ukupna ugovorena vrijednost bespovratnih sredstava]]*Ugovori_OPULJP[[#This Row],[EU STOPA SUFINANCIRANJA %
EU CO-FINANCING RATE %]]</f>
        <v>419073.62149999995</v>
      </c>
      <c r="P200" s="51">
        <f>Ugovori_OPULJP[[#This Row],[Bespovratna sredstva - EU dio - HRK]]/7.5345</f>
        <v>55620.627977968004</v>
      </c>
      <c r="Q200" s="50">
        <f>Ugovori_OPULJP[[#This Row],[Bespovratna sredstva - Ukupno (EU+Nac) HRK
= Ukupna ugovorena vrijednost bespovratnih sredstava]]*Ugovori_OPULJP[[#This Row],[STOPA NACIONALNOG SUFINANCIRANJA %]]</f>
        <v>73954.1685</v>
      </c>
      <c r="R200" s="51">
        <f>Ugovori_OPULJP[[#This Row],[Bespovratna sredstva - Nacionalni dio - HRK]]/7.5345</f>
        <v>9815.4049372884729</v>
      </c>
      <c r="S200" s="50">
        <v>493027.79</v>
      </c>
      <c r="T200" s="51">
        <f>Ugovori_OPULJP[[#This Row],[Bespovratna sredstva - Ukupno (EU+Nac) HRK
= Ukupna ugovorena vrijednost bespovratnih sredstava]]/7.5345</f>
        <v>65436.032915256481</v>
      </c>
      <c r="U200" s="50">
        <v>0</v>
      </c>
      <c r="V200" s="51">
        <f>Ugovori_OPULJP[[#This Row],[Javni doprinos korisnika - HRK]]/7.5345</f>
        <v>0</v>
      </c>
      <c r="W200" s="50">
        <v>0</v>
      </c>
      <c r="X200" s="51">
        <f>Ugovori_OPULJP[[#This Row],[Privatni doprinos korisnika - HRK]]/7.5345</f>
        <v>0</v>
      </c>
      <c r="Y200" s="52">
        <v>493027.79</v>
      </c>
      <c r="Z200" s="53">
        <f>Ugovori_OPULJP[[#This Row],[UKUPNI PRIHVATLJIVI IZDACI
TOTAL ELIGIBLE EXPENDITURE
= Bespovratna sredstva ukupno + doprinos korisnika
= Ukupni prihvatljivi troškovi
= Ukupna ugovorena vrijednost projekta HRK]]/7.5345</f>
        <v>65436.032915256481</v>
      </c>
      <c r="AA200" s="44" t="s">
        <v>752</v>
      </c>
      <c r="AB200" s="44" t="s">
        <v>753</v>
      </c>
      <c r="AC200" s="43" t="s">
        <v>875</v>
      </c>
      <c r="AD200" s="43" t="s">
        <v>747</v>
      </c>
    </row>
    <row r="201" spans="1:30" ht="51" customHeight="1" x14ac:dyDescent="0.2">
      <c r="A201" s="41" t="s">
        <v>876</v>
      </c>
      <c r="B201" s="42" t="s">
        <v>743</v>
      </c>
      <c r="C201" s="43" t="s">
        <v>744</v>
      </c>
      <c r="D201" s="43" t="s">
        <v>872</v>
      </c>
      <c r="E201" s="44" t="s">
        <v>232</v>
      </c>
      <c r="F201" s="45" t="s">
        <v>877</v>
      </c>
      <c r="G201" s="45" t="s">
        <v>878</v>
      </c>
      <c r="H201" s="47">
        <v>43374</v>
      </c>
      <c r="I201" s="47">
        <v>43586</v>
      </c>
      <c r="J201" s="48" t="str">
        <f>IF(Ugovori_OPULJP[[#This Row],[DATUM ZAVRŠETKA OPERACIJE]]&gt;DATE(2024,3,31),"u provedbi","završen")</f>
        <v>završen</v>
      </c>
      <c r="K201" s="46" t="s">
        <v>200</v>
      </c>
      <c r="L201" s="46" t="s">
        <v>200</v>
      </c>
      <c r="M201" s="49">
        <v>0.85</v>
      </c>
      <c r="N201" s="49">
        <v>0.15</v>
      </c>
      <c r="O201" s="50">
        <f>Ugovori_OPULJP[[#This Row],[Bespovratna sredstva - Ukupno (EU+Nac) HRK
= Ukupna ugovorena vrijednost bespovratnih sredstava]]*Ugovori_OPULJP[[#This Row],[EU STOPA SUFINANCIRANJA %
EU CO-FINANCING RATE %]]</f>
        <v>279560.11249999999</v>
      </c>
      <c r="P201" s="51">
        <f>Ugovori_OPULJP[[#This Row],[Bespovratna sredstva - EU dio - HRK]]/7.5345</f>
        <v>37104.003251708804</v>
      </c>
      <c r="Q201" s="50">
        <f>Ugovori_OPULJP[[#This Row],[Bespovratna sredstva - Ukupno (EU+Nac) HRK
= Ukupna ugovorena vrijednost bespovratnih sredstava]]*Ugovori_OPULJP[[#This Row],[STOPA NACIONALNOG SUFINANCIRANJA %]]</f>
        <v>49334.137499999997</v>
      </c>
      <c r="R201" s="51">
        <f>Ugovori_OPULJP[[#This Row],[Bespovratna sredstva - Nacionalni dio - HRK]]/7.5345</f>
        <v>6547.7652797133178</v>
      </c>
      <c r="S201" s="50">
        <v>328894.25</v>
      </c>
      <c r="T201" s="51">
        <f>Ugovori_OPULJP[[#This Row],[Bespovratna sredstva - Ukupno (EU+Nac) HRK
= Ukupna ugovorena vrijednost bespovratnih sredstava]]/7.5345</f>
        <v>43651.768531422123</v>
      </c>
      <c r="U201" s="50">
        <v>0</v>
      </c>
      <c r="V201" s="51">
        <f>Ugovori_OPULJP[[#This Row],[Javni doprinos korisnika - HRK]]/7.5345</f>
        <v>0</v>
      </c>
      <c r="W201" s="50">
        <v>0</v>
      </c>
      <c r="X201" s="51">
        <f>Ugovori_OPULJP[[#This Row],[Privatni doprinos korisnika - HRK]]/7.5345</f>
        <v>0</v>
      </c>
      <c r="Y201" s="52">
        <v>328894.25</v>
      </c>
      <c r="Z201" s="53">
        <f>Ugovori_OPULJP[[#This Row],[UKUPNI PRIHVATLJIVI IZDACI
TOTAL ELIGIBLE EXPENDITURE
= Bespovratna sredstva ukupno + doprinos korisnika
= Ukupni prihvatljivi troškovi
= Ukupna ugovorena vrijednost projekta HRK]]/7.5345</f>
        <v>43651.768531422123</v>
      </c>
      <c r="AA201" s="44" t="s">
        <v>752</v>
      </c>
      <c r="AB201" s="44" t="s">
        <v>753</v>
      </c>
      <c r="AC201" s="43" t="s">
        <v>879</v>
      </c>
      <c r="AD201" s="43" t="s">
        <v>747</v>
      </c>
    </row>
    <row r="202" spans="1:30" ht="51" customHeight="1" x14ac:dyDescent="0.2">
      <c r="A202" s="41" t="s">
        <v>880</v>
      </c>
      <c r="B202" s="42" t="s">
        <v>743</v>
      </c>
      <c r="C202" s="43" t="s">
        <v>744</v>
      </c>
      <c r="D202" s="43" t="s">
        <v>872</v>
      </c>
      <c r="E202" s="44" t="s">
        <v>232</v>
      </c>
      <c r="F202" s="45" t="s">
        <v>881</v>
      </c>
      <c r="G202" s="45" t="s">
        <v>882</v>
      </c>
      <c r="H202" s="47">
        <v>43304</v>
      </c>
      <c r="I202" s="47">
        <v>43853</v>
      </c>
      <c r="J202" s="48" t="str">
        <f>IF(Ugovori_OPULJP[[#This Row],[DATUM ZAVRŠETKA OPERACIJE]]&gt;DATE(2024,3,31),"u provedbi","završen")</f>
        <v>završen</v>
      </c>
      <c r="K202" s="46" t="s">
        <v>37</v>
      </c>
      <c r="L202" s="46" t="s">
        <v>37</v>
      </c>
      <c r="M202" s="49">
        <v>0.85</v>
      </c>
      <c r="N202" s="49">
        <v>0.15</v>
      </c>
      <c r="O202" s="50">
        <f>Ugovori_OPULJP[[#This Row],[Bespovratna sredstva - Ukupno (EU+Nac) HRK
= Ukupna ugovorena vrijednost bespovratnih sredstava]]*Ugovori_OPULJP[[#This Row],[EU STOPA SUFINANCIRANJA %
EU CO-FINANCING RATE %]]</f>
        <v>257804.58350000001</v>
      </c>
      <c r="P202" s="51">
        <f>Ugovori_OPULJP[[#This Row],[Bespovratna sredstva - EU dio - HRK]]/7.5345</f>
        <v>34216.548344282965</v>
      </c>
      <c r="Q202" s="50">
        <f>Ugovori_OPULJP[[#This Row],[Bespovratna sredstva - Ukupno (EU+Nac) HRK
= Ukupna ugovorena vrijednost bespovratnih sredstava]]*Ugovori_OPULJP[[#This Row],[STOPA NACIONALNOG SUFINANCIRANJA %]]</f>
        <v>45494.926500000001</v>
      </c>
      <c r="R202" s="51">
        <f>Ugovori_OPULJP[[#This Row],[Bespovratna sredstva - Nacionalni dio - HRK]]/7.5345</f>
        <v>6038.2144136969937</v>
      </c>
      <c r="S202" s="50">
        <v>303299.51</v>
      </c>
      <c r="T202" s="51">
        <f>Ugovori_OPULJP[[#This Row],[Bespovratna sredstva - Ukupno (EU+Nac) HRK
= Ukupna ugovorena vrijednost bespovratnih sredstava]]/7.5345</f>
        <v>40254.762757979959</v>
      </c>
      <c r="U202" s="50">
        <v>0</v>
      </c>
      <c r="V202" s="51">
        <f>Ugovori_OPULJP[[#This Row],[Javni doprinos korisnika - HRK]]/7.5345</f>
        <v>0</v>
      </c>
      <c r="W202" s="50">
        <v>0</v>
      </c>
      <c r="X202" s="51">
        <f>Ugovori_OPULJP[[#This Row],[Privatni doprinos korisnika - HRK]]/7.5345</f>
        <v>0</v>
      </c>
      <c r="Y202" s="52">
        <v>303299.51</v>
      </c>
      <c r="Z202" s="53">
        <f>Ugovori_OPULJP[[#This Row],[UKUPNI PRIHVATLJIVI IZDACI
TOTAL ELIGIBLE EXPENDITURE
= Bespovratna sredstva ukupno + doprinos korisnika
= Ukupni prihvatljivi troškovi
= Ukupna ugovorena vrijednost projekta HRK]]/7.5345</f>
        <v>40254.762757979959</v>
      </c>
      <c r="AA202" s="44" t="s">
        <v>752</v>
      </c>
      <c r="AB202" s="44" t="s">
        <v>753</v>
      </c>
      <c r="AC202" s="43" t="s">
        <v>883</v>
      </c>
      <c r="AD202" s="43" t="s">
        <v>747</v>
      </c>
    </row>
    <row r="203" spans="1:30" ht="51" customHeight="1" x14ac:dyDescent="0.2">
      <c r="A203" s="41" t="s">
        <v>884</v>
      </c>
      <c r="B203" s="42" t="s">
        <v>743</v>
      </c>
      <c r="C203" s="43" t="s">
        <v>744</v>
      </c>
      <c r="D203" s="43" t="s">
        <v>872</v>
      </c>
      <c r="E203" s="44" t="s">
        <v>232</v>
      </c>
      <c r="F203" s="45" t="s">
        <v>885</v>
      </c>
      <c r="G203" s="45" t="s">
        <v>886</v>
      </c>
      <c r="H203" s="47">
        <v>43304</v>
      </c>
      <c r="I203" s="47">
        <v>43488</v>
      </c>
      <c r="J203" s="48" t="str">
        <f>IF(Ugovori_OPULJP[[#This Row],[DATUM ZAVRŠETKA OPERACIJE]]&gt;DATE(2024,3,31),"u provedbi","završen")</f>
        <v>završen</v>
      </c>
      <c r="K203" s="46" t="s">
        <v>887</v>
      </c>
      <c r="L203" s="46" t="s">
        <v>37</v>
      </c>
      <c r="M203" s="49">
        <v>0.85</v>
      </c>
      <c r="N203" s="49">
        <v>0.15</v>
      </c>
      <c r="O203" s="50">
        <f>Ugovori_OPULJP[[#This Row],[Bespovratna sredstva - Ukupno (EU+Nac) HRK
= Ukupna ugovorena vrijednost bespovratnih sredstava]]*Ugovori_OPULJP[[#This Row],[EU STOPA SUFINANCIRANJA %
EU CO-FINANCING RATE %]]</f>
        <v>190962.989</v>
      </c>
      <c r="P203" s="51">
        <f>Ugovori_OPULJP[[#This Row],[Bespovratna sredstva - EU dio - HRK]]/7.5345</f>
        <v>25345.14420333134</v>
      </c>
      <c r="Q203" s="50">
        <f>Ugovori_OPULJP[[#This Row],[Bespovratna sredstva - Ukupno (EU+Nac) HRK
= Ukupna ugovorena vrijednost bespovratnih sredstava]]*Ugovori_OPULJP[[#This Row],[STOPA NACIONALNOG SUFINANCIRANJA %]]</f>
        <v>33699.350999999995</v>
      </c>
      <c r="R203" s="51">
        <f>Ugovori_OPULJP[[#This Row],[Bespovratna sredstva - Nacionalni dio - HRK]]/7.5345</f>
        <v>4472.6725064702359</v>
      </c>
      <c r="S203" s="50">
        <v>224662.34</v>
      </c>
      <c r="T203" s="51">
        <f>Ugovori_OPULJP[[#This Row],[Bespovratna sredstva - Ukupno (EU+Nac) HRK
= Ukupna ugovorena vrijednost bespovratnih sredstava]]/7.5345</f>
        <v>29817.816709801577</v>
      </c>
      <c r="U203" s="50">
        <v>0</v>
      </c>
      <c r="V203" s="51">
        <f>Ugovori_OPULJP[[#This Row],[Javni doprinos korisnika - HRK]]/7.5345</f>
        <v>0</v>
      </c>
      <c r="W203" s="50">
        <v>0</v>
      </c>
      <c r="X203" s="51">
        <f>Ugovori_OPULJP[[#This Row],[Privatni doprinos korisnika - HRK]]/7.5345</f>
        <v>0</v>
      </c>
      <c r="Y203" s="52">
        <v>224662.34</v>
      </c>
      <c r="Z203" s="53">
        <f>Ugovori_OPULJP[[#This Row],[UKUPNI PRIHVATLJIVI IZDACI
TOTAL ELIGIBLE EXPENDITURE
= Bespovratna sredstva ukupno + doprinos korisnika
= Ukupni prihvatljivi troškovi
= Ukupna ugovorena vrijednost projekta HRK]]/7.5345</f>
        <v>29817.816709801577</v>
      </c>
      <c r="AA203" s="44" t="s">
        <v>752</v>
      </c>
      <c r="AB203" s="44" t="s">
        <v>753</v>
      </c>
      <c r="AC203" s="43" t="s">
        <v>888</v>
      </c>
      <c r="AD203" s="43" t="s">
        <v>747</v>
      </c>
    </row>
    <row r="204" spans="1:30" ht="51" customHeight="1" x14ac:dyDescent="0.2">
      <c r="A204" s="41" t="s">
        <v>889</v>
      </c>
      <c r="B204" s="42" t="s">
        <v>743</v>
      </c>
      <c r="C204" s="43" t="s">
        <v>744</v>
      </c>
      <c r="D204" s="43" t="s">
        <v>872</v>
      </c>
      <c r="E204" s="44" t="s">
        <v>232</v>
      </c>
      <c r="F204" s="45" t="s">
        <v>890</v>
      </c>
      <c r="G204" s="45" t="s">
        <v>891</v>
      </c>
      <c r="H204" s="47">
        <v>43344</v>
      </c>
      <c r="I204" s="47">
        <v>43709</v>
      </c>
      <c r="J204" s="48" t="str">
        <f>IF(Ugovori_OPULJP[[#This Row],[DATUM ZAVRŠETKA OPERACIJE]]&gt;DATE(2024,3,31),"u provedbi","završen")</f>
        <v>završen</v>
      </c>
      <c r="K204" s="46" t="s">
        <v>892</v>
      </c>
      <c r="L204" s="46" t="s">
        <v>37</v>
      </c>
      <c r="M204" s="49">
        <v>0.85</v>
      </c>
      <c r="N204" s="49">
        <v>0.15</v>
      </c>
      <c r="O204" s="50">
        <f>Ugovori_OPULJP[[#This Row],[Bespovratna sredstva - Ukupno (EU+Nac) HRK
= Ukupna ugovorena vrijednost bespovratnih sredstava]]*Ugovori_OPULJP[[#This Row],[EU STOPA SUFINANCIRANJA %
EU CO-FINANCING RATE %]]</f>
        <v>554958.24250000005</v>
      </c>
      <c r="P204" s="51">
        <f>Ugovori_OPULJP[[#This Row],[Bespovratna sredstva - EU dio - HRK]]/7.5345</f>
        <v>73655.616497445095</v>
      </c>
      <c r="Q204" s="50">
        <f>Ugovori_OPULJP[[#This Row],[Bespovratna sredstva - Ukupno (EU+Nac) HRK
= Ukupna ugovorena vrijednost bespovratnih sredstava]]*Ugovori_OPULJP[[#This Row],[STOPA NACIONALNOG SUFINANCIRANJA %]]</f>
        <v>97933.80750000001</v>
      </c>
      <c r="R204" s="51">
        <f>Ugovori_OPULJP[[#This Row],[Bespovratna sredstva - Nacionalni dio - HRK]]/7.5345</f>
        <v>12998.049970137368</v>
      </c>
      <c r="S204" s="50">
        <v>652892.05000000005</v>
      </c>
      <c r="T204" s="51">
        <f>Ugovori_OPULJP[[#This Row],[Bespovratna sredstva - Ukupno (EU+Nac) HRK
= Ukupna ugovorena vrijednost bespovratnih sredstava]]/7.5345</f>
        <v>86653.666467582458</v>
      </c>
      <c r="U204" s="50">
        <v>0</v>
      </c>
      <c r="V204" s="51">
        <f>Ugovori_OPULJP[[#This Row],[Javni doprinos korisnika - HRK]]/7.5345</f>
        <v>0</v>
      </c>
      <c r="W204" s="50">
        <v>0</v>
      </c>
      <c r="X204" s="51">
        <f>Ugovori_OPULJP[[#This Row],[Privatni doprinos korisnika - HRK]]/7.5345</f>
        <v>0</v>
      </c>
      <c r="Y204" s="52">
        <v>652892.05000000005</v>
      </c>
      <c r="Z204" s="53">
        <f>Ugovori_OPULJP[[#This Row],[UKUPNI PRIHVATLJIVI IZDACI
TOTAL ELIGIBLE EXPENDITURE
= Bespovratna sredstva ukupno + doprinos korisnika
= Ukupni prihvatljivi troškovi
= Ukupna ugovorena vrijednost projekta HRK]]/7.5345</f>
        <v>86653.666467582458</v>
      </c>
      <c r="AA204" s="44" t="s">
        <v>752</v>
      </c>
      <c r="AB204" s="44" t="s">
        <v>753</v>
      </c>
      <c r="AC204" s="43" t="s">
        <v>893</v>
      </c>
      <c r="AD204" s="43" t="s">
        <v>747</v>
      </c>
    </row>
    <row r="205" spans="1:30" ht="51" customHeight="1" x14ac:dyDescent="0.2">
      <c r="A205" s="41" t="s">
        <v>894</v>
      </c>
      <c r="B205" s="42" t="s">
        <v>743</v>
      </c>
      <c r="C205" s="43" t="s">
        <v>744</v>
      </c>
      <c r="D205" s="43" t="s">
        <v>872</v>
      </c>
      <c r="E205" s="44" t="s">
        <v>232</v>
      </c>
      <c r="F205" s="45" t="s">
        <v>895</v>
      </c>
      <c r="G205" s="45" t="s">
        <v>896</v>
      </c>
      <c r="H205" s="47">
        <v>43308</v>
      </c>
      <c r="I205" s="47">
        <v>43857</v>
      </c>
      <c r="J205" s="48" t="str">
        <f>IF(Ugovori_OPULJP[[#This Row],[DATUM ZAVRŠETKA OPERACIJE]]&gt;DATE(2024,3,31),"u provedbi","završen")</f>
        <v>završen</v>
      </c>
      <c r="K205" s="46" t="s">
        <v>37</v>
      </c>
      <c r="L205" s="46" t="s">
        <v>37</v>
      </c>
      <c r="M205" s="49">
        <v>0.85</v>
      </c>
      <c r="N205" s="49">
        <v>0.15</v>
      </c>
      <c r="O205" s="50">
        <f>Ugovori_OPULJP[[#This Row],[Bespovratna sredstva - Ukupno (EU+Nac) HRK
= Ukupna ugovorena vrijednost bespovratnih sredstava]]*Ugovori_OPULJP[[#This Row],[EU STOPA SUFINANCIRANJA %
EU CO-FINANCING RATE %]]</f>
        <v>576506.26950000005</v>
      </c>
      <c r="P205" s="51">
        <f>Ugovori_OPULJP[[#This Row],[Bespovratna sredstva - EU dio - HRK]]/7.5345</f>
        <v>76515.531156679281</v>
      </c>
      <c r="Q205" s="50">
        <f>Ugovori_OPULJP[[#This Row],[Bespovratna sredstva - Ukupno (EU+Nac) HRK
= Ukupna ugovorena vrijednost bespovratnih sredstava]]*Ugovori_OPULJP[[#This Row],[STOPA NACIONALNOG SUFINANCIRANJA %]]</f>
        <v>101736.4005</v>
      </c>
      <c r="R205" s="51">
        <f>Ugovori_OPULJP[[#This Row],[Bespovratna sredstva - Nacionalni dio - HRK]]/7.5345</f>
        <v>13502.740792355165</v>
      </c>
      <c r="S205" s="50">
        <v>678242.67</v>
      </c>
      <c r="T205" s="51">
        <f>Ugovori_OPULJP[[#This Row],[Bespovratna sredstva - Ukupno (EU+Nac) HRK
= Ukupna ugovorena vrijednost bespovratnih sredstava]]/7.5345</f>
        <v>90018.271949034446</v>
      </c>
      <c r="U205" s="50">
        <v>0</v>
      </c>
      <c r="V205" s="51">
        <f>Ugovori_OPULJP[[#This Row],[Javni doprinos korisnika - HRK]]/7.5345</f>
        <v>0</v>
      </c>
      <c r="W205" s="50">
        <v>0</v>
      </c>
      <c r="X205" s="51">
        <f>Ugovori_OPULJP[[#This Row],[Privatni doprinos korisnika - HRK]]/7.5345</f>
        <v>0</v>
      </c>
      <c r="Y205" s="52">
        <v>678242.67</v>
      </c>
      <c r="Z205" s="53">
        <f>Ugovori_OPULJP[[#This Row],[UKUPNI PRIHVATLJIVI IZDACI
TOTAL ELIGIBLE EXPENDITURE
= Bespovratna sredstva ukupno + doprinos korisnika
= Ukupni prihvatljivi troškovi
= Ukupna ugovorena vrijednost projekta HRK]]/7.5345</f>
        <v>90018.271949034446</v>
      </c>
      <c r="AA205" s="44" t="s">
        <v>752</v>
      </c>
      <c r="AB205" s="44" t="s">
        <v>753</v>
      </c>
      <c r="AC205" s="43" t="s">
        <v>897</v>
      </c>
      <c r="AD205" s="43" t="s">
        <v>747</v>
      </c>
    </row>
    <row r="206" spans="1:30" ht="51" customHeight="1" x14ac:dyDescent="0.2">
      <c r="A206" s="41" t="s">
        <v>898</v>
      </c>
      <c r="B206" s="42" t="s">
        <v>743</v>
      </c>
      <c r="C206" s="43" t="s">
        <v>744</v>
      </c>
      <c r="D206" s="43" t="s">
        <v>872</v>
      </c>
      <c r="E206" s="44" t="s">
        <v>232</v>
      </c>
      <c r="F206" s="45" t="s">
        <v>899</v>
      </c>
      <c r="G206" s="45" t="s">
        <v>900</v>
      </c>
      <c r="H206" s="47">
        <v>43329</v>
      </c>
      <c r="I206" s="47">
        <v>43786</v>
      </c>
      <c r="J206" s="48" t="str">
        <f>IF(Ugovori_OPULJP[[#This Row],[DATUM ZAVRŠETKA OPERACIJE]]&gt;DATE(2024,3,31),"u provedbi","završen")</f>
        <v>završen</v>
      </c>
      <c r="K206" s="46" t="s">
        <v>271</v>
      </c>
      <c r="L206" s="46" t="s">
        <v>271</v>
      </c>
      <c r="M206" s="49">
        <v>0.85</v>
      </c>
      <c r="N206" s="49">
        <v>0.15</v>
      </c>
      <c r="O206" s="50">
        <f>Ugovori_OPULJP[[#This Row],[Bespovratna sredstva - Ukupno (EU+Nac) HRK
= Ukupna ugovorena vrijednost bespovratnih sredstava]]*Ugovori_OPULJP[[#This Row],[EU STOPA SUFINANCIRANJA %
EU CO-FINANCING RATE %]]</f>
        <v>458340.69749999995</v>
      </c>
      <c r="P206" s="51">
        <f>Ugovori_OPULJP[[#This Row],[Bespovratna sredstva - EU dio - HRK]]/7.5345</f>
        <v>60832.264582918564</v>
      </c>
      <c r="Q206" s="50">
        <f>Ugovori_OPULJP[[#This Row],[Bespovratna sredstva - Ukupno (EU+Nac) HRK
= Ukupna ugovorena vrijednost bespovratnih sredstava]]*Ugovori_OPULJP[[#This Row],[STOPA NACIONALNOG SUFINANCIRANJA %]]</f>
        <v>80883.652499999997</v>
      </c>
      <c r="R206" s="51">
        <f>Ugovori_OPULJP[[#This Row],[Bespovratna sredstva - Nacionalni dio - HRK]]/7.5345</f>
        <v>10735.105514632689</v>
      </c>
      <c r="S206" s="50">
        <v>539224.35</v>
      </c>
      <c r="T206" s="51">
        <f>Ugovori_OPULJP[[#This Row],[Bespovratna sredstva - Ukupno (EU+Nac) HRK
= Ukupna ugovorena vrijednost bespovratnih sredstava]]/7.5345</f>
        <v>71567.370097551262</v>
      </c>
      <c r="U206" s="50">
        <v>0</v>
      </c>
      <c r="V206" s="51">
        <f>Ugovori_OPULJP[[#This Row],[Javni doprinos korisnika - HRK]]/7.5345</f>
        <v>0</v>
      </c>
      <c r="W206" s="50">
        <v>0</v>
      </c>
      <c r="X206" s="51">
        <f>Ugovori_OPULJP[[#This Row],[Privatni doprinos korisnika - HRK]]/7.5345</f>
        <v>0</v>
      </c>
      <c r="Y206" s="52">
        <v>539224.35</v>
      </c>
      <c r="Z206" s="53">
        <f>Ugovori_OPULJP[[#This Row],[UKUPNI PRIHVATLJIVI IZDACI
TOTAL ELIGIBLE EXPENDITURE
= Bespovratna sredstva ukupno + doprinos korisnika
= Ukupni prihvatljivi troškovi
= Ukupna ugovorena vrijednost projekta HRK]]/7.5345</f>
        <v>71567.370097551262</v>
      </c>
      <c r="AA206" s="44" t="s">
        <v>752</v>
      </c>
      <c r="AB206" s="44" t="s">
        <v>753</v>
      </c>
      <c r="AC206" s="43" t="s">
        <v>901</v>
      </c>
      <c r="AD206" s="43" t="s">
        <v>747</v>
      </c>
    </row>
    <row r="207" spans="1:30" ht="51" customHeight="1" x14ac:dyDescent="0.2">
      <c r="A207" s="41" t="s">
        <v>902</v>
      </c>
      <c r="B207" s="42" t="s">
        <v>743</v>
      </c>
      <c r="C207" s="43" t="s">
        <v>744</v>
      </c>
      <c r="D207" s="43" t="s">
        <v>872</v>
      </c>
      <c r="E207" s="44" t="s">
        <v>232</v>
      </c>
      <c r="F207" s="45" t="s">
        <v>903</v>
      </c>
      <c r="G207" s="45" t="s">
        <v>904</v>
      </c>
      <c r="H207" s="47">
        <v>43304</v>
      </c>
      <c r="I207" s="47">
        <v>43669</v>
      </c>
      <c r="J207" s="48" t="str">
        <f>IF(Ugovori_OPULJP[[#This Row],[DATUM ZAVRŠETKA OPERACIJE]]&gt;DATE(2024,3,31),"u provedbi","završen")</f>
        <v>završen</v>
      </c>
      <c r="K207" s="46" t="s">
        <v>905</v>
      </c>
      <c r="L207" s="46" t="s">
        <v>37</v>
      </c>
      <c r="M207" s="49">
        <v>0.85</v>
      </c>
      <c r="N207" s="49">
        <v>0.15</v>
      </c>
      <c r="O207" s="50">
        <f>Ugovori_OPULJP[[#This Row],[Bespovratna sredstva - Ukupno (EU+Nac) HRK
= Ukupna ugovorena vrijednost bespovratnih sredstava]]*Ugovori_OPULJP[[#This Row],[EU STOPA SUFINANCIRANJA %
EU CO-FINANCING RATE %]]</f>
        <v>465159.11700000003</v>
      </c>
      <c r="P207" s="51">
        <f>Ugovori_OPULJP[[#This Row],[Bespovratna sredstva - EU dio - HRK]]/7.5345</f>
        <v>61737.224367907627</v>
      </c>
      <c r="Q207" s="50">
        <f>Ugovori_OPULJP[[#This Row],[Bespovratna sredstva - Ukupno (EU+Nac) HRK
= Ukupna ugovorena vrijednost bespovratnih sredstava]]*Ugovori_OPULJP[[#This Row],[STOPA NACIONALNOG SUFINANCIRANJA %]]</f>
        <v>82086.903000000006</v>
      </c>
      <c r="R207" s="51">
        <f>Ugovori_OPULJP[[#This Row],[Bespovratna sredstva - Nacionalni dio - HRK]]/7.5345</f>
        <v>10894.804300218993</v>
      </c>
      <c r="S207" s="50">
        <v>547246.02</v>
      </c>
      <c r="T207" s="51">
        <f>Ugovori_OPULJP[[#This Row],[Bespovratna sredstva - Ukupno (EU+Nac) HRK
= Ukupna ugovorena vrijednost bespovratnih sredstava]]/7.5345</f>
        <v>72632.028668126615</v>
      </c>
      <c r="U207" s="50">
        <v>0</v>
      </c>
      <c r="V207" s="51">
        <f>Ugovori_OPULJP[[#This Row],[Javni doprinos korisnika - HRK]]/7.5345</f>
        <v>0</v>
      </c>
      <c r="W207" s="50">
        <v>0</v>
      </c>
      <c r="X207" s="51">
        <f>Ugovori_OPULJP[[#This Row],[Privatni doprinos korisnika - HRK]]/7.5345</f>
        <v>0</v>
      </c>
      <c r="Y207" s="52">
        <v>547246.02</v>
      </c>
      <c r="Z207" s="53">
        <f>Ugovori_OPULJP[[#This Row],[UKUPNI PRIHVATLJIVI IZDACI
TOTAL ELIGIBLE EXPENDITURE
= Bespovratna sredstva ukupno + doprinos korisnika
= Ukupni prihvatljivi troškovi
= Ukupna ugovorena vrijednost projekta HRK]]/7.5345</f>
        <v>72632.028668126615</v>
      </c>
      <c r="AA207" s="44" t="s">
        <v>752</v>
      </c>
      <c r="AB207" s="44" t="s">
        <v>753</v>
      </c>
      <c r="AC207" s="43" t="s">
        <v>906</v>
      </c>
      <c r="AD207" s="43" t="s">
        <v>747</v>
      </c>
    </row>
    <row r="208" spans="1:30" ht="51" customHeight="1" x14ac:dyDescent="0.2">
      <c r="A208" s="41" t="s">
        <v>907</v>
      </c>
      <c r="B208" s="42" t="s">
        <v>743</v>
      </c>
      <c r="C208" s="43" t="s">
        <v>744</v>
      </c>
      <c r="D208" s="43" t="s">
        <v>872</v>
      </c>
      <c r="E208" s="44" t="s">
        <v>232</v>
      </c>
      <c r="F208" s="45" t="s">
        <v>908</v>
      </c>
      <c r="G208" s="45" t="s">
        <v>909</v>
      </c>
      <c r="H208" s="47">
        <v>43329</v>
      </c>
      <c r="I208" s="47">
        <v>43633</v>
      </c>
      <c r="J208" s="48" t="str">
        <f>IF(Ugovori_OPULJP[[#This Row],[DATUM ZAVRŠETKA OPERACIJE]]&gt;DATE(2024,3,31),"u provedbi","završen")</f>
        <v>završen</v>
      </c>
      <c r="K208" s="46" t="s">
        <v>37</v>
      </c>
      <c r="L208" s="46" t="s">
        <v>37</v>
      </c>
      <c r="M208" s="49">
        <v>0.85</v>
      </c>
      <c r="N208" s="49">
        <v>0.15</v>
      </c>
      <c r="O208" s="50">
        <f>Ugovori_OPULJP[[#This Row],[Bespovratna sredstva - Ukupno (EU+Nac) HRK
= Ukupna ugovorena vrijednost bespovratnih sredstava]]*Ugovori_OPULJP[[#This Row],[EU STOPA SUFINANCIRANJA %
EU CO-FINANCING RATE %]]</f>
        <v>63151.472500000003</v>
      </c>
      <c r="P208" s="51">
        <f>Ugovori_OPULJP[[#This Row],[Bespovratna sredstva - EU dio - HRK]]/7.5345</f>
        <v>8381.6407857190261</v>
      </c>
      <c r="Q208" s="50">
        <f>Ugovori_OPULJP[[#This Row],[Bespovratna sredstva - Ukupno (EU+Nac) HRK
= Ukupna ugovorena vrijednost bespovratnih sredstava]]*Ugovori_OPULJP[[#This Row],[STOPA NACIONALNOG SUFINANCIRANJA %]]</f>
        <v>11144.377500000001</v>
      </c>
      <c r="R208" s="51">
        <f>Ugovori_OPULJP[[#This Row],[Bespovratna sredstva - Nacionalni dio - HRK]]/7.5345</f>
        <v>1479.1130798327692</v>
      </c>
      <c r="S208" s="50">
        <v>74295.850000000006</v>
      </c>
      <c r="T208" s="51">
        <f>Ugovori_OPULJP[[#This Row],[Bespovratna sredstva - Ukupno (EU+Nac) HRK
= Ukupna ugovorena vrijednost bespovratnih sredstava]]/7.5345</f>
        <v>9860.7538655517947</v>
      </c>
      <c r="U208" s="50">
        <v>0</v>
      </c>
      <c r="V208" s="51">
        <f>Ugovori_OPULJP[[#This Row],[Javni doprinos korisnika - HRK]]/7.5345</f>
        <v>0</v>
      </c>
      <c r="W208" s="50">
        <v>0</v>
      </c>
      <c r="X208" s="51">
        <f>Ugovori_OPULJP[[#This Row],[Privatni doprinos korisnika - HRK]]/7.5345</f>
        <v>0</v>
      </c>
      <c r="Y208" s="52">
        <v>74295.850000000006</v>
      </c>
      <c r="Z208" s="53">
        <f>Ugovori_OPULJP[[#This Row],[UKUPNI PRIHVATLJIVI IZDACI
TOTAL ELIGIBLE EXPENDITURE
= Bespovratna sredstva ukupno + doprinos korisnika
= Ukupni prihvatljivi troškovi
= Ukupna ugovorena vrijednost projekta HRK]]/7.5345</f>
        <v>9860.7538655517947</v>
      </c>
      <c r="AA208" s="44" t="s">
        <v>752</v>
      </c>
      <c r="AB208" s="44" t="s">
        <v>753</v>
      </c>
      <c r="AC208" s="43" t="s">
        <v>910</v>
      </c>
      <c r="AD208" s="43" t="s">
        <v>747</v>
      </c>
    </row>
    <row r="209" spans="1:30" ht="51" customHeight="1" x14ac:dyDescent="0.2">
      <c r="A209" s="41" t="s">
        <v>911</v>
      </c>
      <c r="B209" s="42" t="s">
        <v>743</v>
      </c>
      <c r="C209" s="43" t="s">
        <v>744</v>
      </c>
      <c r="D209" s="43" t="s">
        <v>872</v>
      </c>
      <c r="E209" s="44" t="s">
        <v>232</v>
      </c>
      <c r="F209" s="45" t="s">
        <v>912</v>
      </c>
      <c r="G209" s="45" t="s">
        <v>913</v>
      </c>
      <c r="H209" s="47">
        <v>43304</v>
      </c>
      <c r="I209" s="47">
        <v>43853</v>
      </c>
      <c r="J209" s="48" t="str">
        <f>IF(Ugovori_OPULJP[[#This Row],[DATUM ZAVRŠETKA OPERACIJE]]&gt;DATE(2024,3,31),"u provedbi","završen")</f>
        <v>završen</v>
      </c>
      <c r="K209" s="46" t="s">
        <v>594</v>
      </c>
      <c r="L209" s="46" t="s">
        <v>594</v>
      </c>
      <c r="M209" s="49">
        <v>0.85</v>
      </c>
      <c r="N209" s="49">
        <v>0.15</v>
      </c>
      <c r="O209" s="50">
        <f>Ugovori_OPULJP[[#This Row],[Bespovratna sredstva - Ukupno (EU+Nac) HRK
= Ukupna ugovorena vrijednost bespovratnih sredstava]]*Ugovori_OPULJP[[#This Row],[EU STOPA SUFINANCIRANJA %
EU CO-FINANCING RATE %]]</f>
        <v>317235.77600000001</v>
      </c>
      <c r="P209" s="51">
        <f>Ugovori_OPULJP[[#This Row],[Bespovratna sredstva - EU dio - HRK]]/7.5345</f>
        <v>42104.423120313222</v>
      </c>
      <c r="Q209" s="50">
        <f>Ugovori_OPULJP[[#This Row],[Bespovratna sredstva - Ukupno (EU+Nac) HRK
= Ukupna ugovorena vrijednost bespovratnih sredstava]]*Ugovori_OPULJP[[#This Row],[STOPA NACIONALNOG SUFINANCIRANJA %]]</f>
        <v>55982.784</v>
      </c>
      <c r="R209" s="51">
        <f>Ugovori_OPULJP[[#This Row],[Bespovratna sredstva - Nacionalni dio - HRK]]/7.5345</f>
        <v>7430.1923153493926</v>
      </c>
      <c r="S209" s="50">
        <v>373218.56</v>
      </c>
      <c r="T209" s="51">
        <f>Ugovori_OPULJP[[#This Row],[Bespovratna sredstva - Ukupno (EU+Nac) HRK
= Ukupna ugovorena vrijednost bespovratnih sredstava]]/7.5345</f>
        <v>49534.615435662614</v>
      </c>
      <c r="U209" s="50">
        <v>0</v>
      </c>
      <c r="V209" s="51">
        <f>Ugovori_OPULJP[[#This Row],[Javni doprinos korisnika - HRK]]/7.5345</f>
        <v>0</v>
      </c>
      <c r="W209" s="50">
        <v>0</v>
      </c>
      <c r="X209" s="51">
        <f>Ugovori_OPULJP[[#This Row],[Privatni doprinos korisnika - HRK]]/7.5345</f>
        <v>0</v>
      </c>
      <c r="Y209" s="52">
        <v>373218.56</v>
      </c>
      <c r="Z209" s="53">
        <f>Ugovori_OPULJP[[#This Row],[UKUPNI PRIHVATLJIVI IZDACI
TOTAL ELIGIBLE EXPENDITURE
= Bespovratna sredstva ukupno + doprinos korisnika
= Ukupni prihvatljivi troškovi
= Ukupna ugovorena vrijednost projekta HRK]]/7.5345</f>
        <v>49534.615435662614</v>
      </c>
      <c r="AA209" s="44" t="s">
        <v>752</v>
      </c>
      <c r="AB209" s="44" t="s">
        <v>753</v>
      </c>
      <c r="AC209" s="43" t="s">
        <v>914</v>
      </c>
      <c r="AD209" s="43" t="s">
        <v>747</v>
      </c>
    </row>
    <row r="210" spans="1:30" ht="51" customHeight="1" x14ac:dyDescent="0.2">
      <c r="A210" s="41" t="s">
        <v>915</v>
      </c>
      <c r="B210" s="42" t="s">
        <v>743</v>
      </c>
      <c r="C210" s="43" t="s">
        <v>744</v>
      </c>
      <c r="D210" s="43" t="s">
        <v>872</v>
      </c>
      <c r="E210" s="44" t="s">
        <v>232</v>
      </c>
      <c r="F210" s="45" t="s">
        <v>916</v>
      </c>
      <c r="G210" s="45" t="s">
        <v>917</v>
      </c>
      <c r="H210" s="47">
        <v>43304</v>
      </c>
      <c r="I210" s="47">
        <v>43700</v>
      </c>
      <c r="J210" s="48" t="str">
        <f>IF(Ugovori_OPULJP[[#This Row],[DATUM ZAVRŠETKA OPERACIJE]]&gt;DATE(2024,3,31),"u provedbi","završen")</f>
        <v>završen</v>
      </c>
      <c r="K210" s="46" t="s">
        <v>130</v>
      </c>
      <c r="L210" s="46" t="s">
        <v>130</v>
      </c>
      <c r="M210" s="49">
        <v>0.85</v>
      </c>
      <c r="N210" s="49">
        <v>0.15</v>
      </c>
      <c r="O210" s="50">
        <f>Ugovori_OPULJP[[#This Row],[Bespovratna sredstva - Ukupno (EU+Nac) HRK
= Ukupna ugovorena vrijednost bespovratnih sredstava]]*Ugovori_OPULJP[[#This Row],[EU STOPA SUFINANCIRANJA %
EU CO-FINANCING RATE %]]</f>
        <v>599104.79450000008</v>
      </c>
      <c r="P210" s="51">
        <f>Ugovori_OPULJP[[#This Row],[Bespovratna sredstva - EU dio - HRK]]/7.5345</f>
        <v>79514.870860707422</v>
      </c>
      <c r="Q210" s="50">
        <f>Ugovori_OPULJP[[#This Row],[Bespovratna sredstva - Ukupno (EU+Nac) HRK
= Ukupna ugovorena vrijednost bespovratnih sredstava]]*Ugovori_OPULJP[[#This Row],[STOPA NACIONALNOG SUFINANCIRANJA %]]</f>
        <v>105724.37550000001</v>
      </c>
      <c r="R210" s="51">
        <f>Ugovori_OPULJP[[#This Row],[Bespovratna sredstva - Nacionalni dio - HRK]]/7.5345</f>
        <v>14032.036034242485</v>
      </c>
      <c r="S210" s="50">
        <v>704829.17</v>
      </c>
      <c r="T210" s="51">
        <f>Ugovori_OPULJP[[#This Row],[Bespovratna sredstva - Ukupno (EU+Nac) HRK
= Ukupna ugovorena vrijednost bespovratnih sredstava]]/7.5345</f>
        <v>93546.906894949891</v>
      </c>
      <c r="U210" s="50">
        <v>0</v>
      </c>
      <c r="V210" s="51">
        <f>Ugovori_OPULJP[[#This Row],[Javni doprinos korisnika - HRK]]/7.5345</f>
        <v>0</v>
      </c>
      <c r="W210" s="50">
        <v>0</v>
      </c>
      <c r="X210" s="51">
        <f>Ugovori_OPULJP[[#This Row],[Privatni doprinos korisnika - HRK]]/7.5345</f>
        <v>0</v>
      </c>
      <c r="Y210" s="52">
        <v>704829.17</v>
      </c>
      <c r="Z210" s="53">
        <f>Ugovori_OPULJP[[#This Row],[UKUPNI PRIHVATLJIVI IZDACI
TOTAL ELIGIBLE EXPENDITURE
= Bespovratna sredstva ukupno + doprinos korisnika
= Ukupni prihvatljivi troškovi
= Ukupna ugovorena vrijednost projekta HRK]]/7.5345</f>
        <v>93546.906894949891</v>
      </c>
      <c r="AA210" s="44" t="s">
        <v>752</v>
      </c>
      <c r="AB210" s="44" t="s">
        <v>753</v>
      </c>
      <c r="AC210" s="43" t="s">
        <v>918</v>
      </c>
      <c r="AD210" s="43" t="s">
        <v>747</v>
      </c>
    </row>
    <row r="211" spans="1:30" ht="51" customHeight="1" x14ac:dyDescent="0.2">
      <c r="A211" s="41" t="s">
        <v>919</v>
      </c>
      <c r="B211" s="42" t="s">
        <v>743</v>
      </c>
      <c r="C211" s="43" t="s">
        <v>744</v>
      </c>
      <c r="D211" s="43" t="s">
        <v>872</v>
      </c>
      <c r="E211" s="44" t="s">
        <v>232</v>
      </c>
      <c r="F211" s="45" t="s">
        <v>920</v>
      </c>
      <c r="G211" s="45" t="s">
        <v>837</v>
      </c>
      <c r="H211" s="47">
        <v>43304</v>
      </c>
      <c r="I211" s="47">
        <v>43822</v>
      </c>
      <c r="J211" s="48" t="str">
        <f>IF(Ugovori_OPULJP[[#This Row],[DATUM ZAVRŠETKA OPERACIJE]]&gt;DATE(2024,3,31),"u provedbi","završen")</f>
        <v>završen</v>
      </c>
      <c r="K211" s="46" t="s">
        <v>594</v>
      </c>
      <c r="L211" s="46" t="s">
        <v>594</v>
      </c>
      <c r="M211" s="49">
        <v>0.85</v>
      </c>
      <c r="N211" s="49">
        <v>0.15</v>
      </c>
      <c r="O211" s="50">
        <f>Ugovori_OPULJP[[#This Row],[Bespovratna sredstva - Ukupno (EU+Nac) HRK
= Ukupna ugovorena vrijednost bespovratnih sredstava]]*Ugovori_OPULJP[[#This Row],[EU STOPA SUFINANCIRANJA %
EU CO-FINANCING RATE %]]</f>
        <v>795612.13800000004</v>
      </c>
      <c r="P211" s="51">
        <f>Ugovori_OPULJP[[#This Row],[Bespovratna sredstva - EU dio - HRK]]/7.5345</f>
        <v>105595.87736412503</v>
      </c>
      <c r="Q211" s="50">
        <f>Ugovori_OPULJP[[#This Row],[Bespovratna sredstva - Ukupno (EU+Nac) HRK
= Ukupna ugovorena vrijednost bespovratnih sredstava]]*Ugovori_OPULJP[[#This Row],[STOPA NACIONALNOG SUFINANCIRANJA %]]</f>
        <v>140402.14199999999</v>
      </c>
      <c r="R211" s="51">
        <f>Ugovori_OPULJP[[#This Row],[Bespovratna sredstva - Nacionalni dio - HRK]]/7.5345</f>
        <v>18634.566593669118</v>
      </c>
      <c r="S211" s="50">
        <v>936014.28</v>
      </c>
      <c r="T211" s="51">
        <f>Ugovori_OPULJP[[#This Row],[Bespovratna sredstva - Ukupno (EU+Nac) HRK
= Ukupna ugovorena vrijednost bespovratnih sredstava]]/7.5345</f>
        <v>124230.44395779414</v>
      </c>
      <c r="U211" s="50">
        <v>0</v>
      </c>
      <c r="V211" s="51">
        <f>Ugovori_OPULJP[[#This Row],[Javni doprinos korisnika - HRK]]/7.5345</f>
        <v>0</v>
      </c>
      <c r="W211" s="50">
        <v>0</v>
      </c>
      <c r="X211" s="51">
        <f>Ugovori_OPULJP[[#This Row],[Privatni doprinos korisnika - HRK]]/7.5345</f>
        <v>0</v>
      </c>
      <c r="Y211" s="52">
        <v>936014.28</v>
      </c>
      <c r="Z211" s="53">
        <f>Ugovori_OPULJP[[#This Row],[UKUPNI PRIHVATLJIVI IZDACI
TOTAL ELIGIBLE EXPENDITURE
= Bespovratna sredstva ukupno + doprinos korisnika
= Ukupni prihvatljivi troškovi
= Ukupna ugovorena vrijednost projekta HRK]]/7.5345</f>
        <v>124230.44395779414</v>
      </c>
      <c r="AA211" s="44" t="s">
        <v>752</v>
      </c>
      <c r="AB211" s="44" t="s">
        <v>753</v>
      </c>
      <c r="AC211" s="43" t="s">
        <v>921</v>
      </c>
      <c r="AD211" s="43" t="s">
        <v>747</v>
      </c>
    </row>
    <row r="212" spans="1:30" ht="51" customHeight="1" x14ac:dyDescent="0.2">
      <c r="A212" s="41" t="s">
        <v>922</v>
      </c>
      <c r="B212" s="42" t="s">
        <v>743</v>
      </c>
      <c r="C212" s="43" t="s">
        <v>744</v>
      </c>
      <c r="D212" s="43" t="s">
        <v>872</v>
      </c>
      <c r="E212" s="44" t="s">
        <v>232</v>
      </c>
      <c r="F212" s="45" t="s">
        <v>923</v>
      </c>
      <c r="G212" s="62" t="s">
        <v>924</v>
      </c>
      <c r="H212" s="47">
        <v>43304</v>
      </c>
      <c r="I212" s="47">
        <v>43639</v>
      </c>
      <c r="J212" s="48" t="str">
        <f>IF(Ugovori_OPULJP[[#This Row],[DATUM ZAVRŠETKA OPERACIJE]]&gt;DATE(2024,3,31),"u provedbi","završen")</f>
        <v>završen</v>
      </c>
      <c r="K212" s="46" t="s">
        <v>925</v>
      </c>
      <c r="L212" s="46" t="s">
        <v>37</v>
      </c>
      <c r="M212" s="49">
        <v>0.85</v>
      </c>
      <c r="N212" s="49">
        <v>0.15</v>
      </c>
      <c r="O212" s="50">
        <f>Ugovori_OPULJP[[#This Row],[Bespovratna sredstva - Ukupno (EU+Nac) HRK
= Ukupna ugovorena vrijednost bespovratnih sredstava]]*Ugovori_OPULJP[[#This Row],[EU STOPA SUFINANCIRANJA %
EU CO-FINANCING RATE %]]</f>
        <v>405334.4595</v>
      </c>
      <c r="P212" s="51">
        <f>Ugovori_OPULJP[[#This Row],[Bespovratna sredstva - EU dio - HRK]]/7.5345</f>
        <v>53797.1278120645</v>
      </c>
      <c r="Q212" s="50">
        <f>Ugovori_OPULJP[[#This Row],[Bespovratna sredstva - Ukupno (EU+Nac) HRK
= Ukupna ugovorena vrijednost bespovratnih sredstava]]*Ugovori_OPULJP[[#This Row],[STOPA NACIONALNOG SUFINANCIRANJA %]]</f>
        <v>71529.610499999995</v>
      </c>
      <c r="R212" s="51">
        <f>Ugovori_OPULJP[[#This Row],[Bespovratna sredstva - Nacionalni dio - HRK]]/7.5345</f>
        <v>9493.6107903643224</v>
      </c>
      <c r="S212" s="50">
        <v>476864.07</v>
      </c>
      <c r="T212" s="51">
        <f>Ugovori_OPULJP[[#This Row],[Bespovratna sredstva - Ukupno (EU+Nac) HRK
= Ukupna ugovorena vrijednost bespovratnih sredstava]]/7.5345</f>
        <v>63290.738602428828</v>
      </c>
      <c r="U212" s="50">
        <v>0</v>
      </c>
      <c r="V212" s="51">
        <f>Ugovori_OPULJP[[#This Row],[Javni doprinos korisnika - HRK]]/7.5345</f>
        <v>0</v>
      </c>
      <c r="W212" s="50">
        <v>0</v>
      </c>
      <c r="X212" s="51">
        <f>Ugovori_OPULJP[[#This Row],[Privatni doprinos korisnika - HRK]]/7.5345</f>
        <v>0</v>
      </c>
      <c r="Y212" s="52">
        <v>476864.07</v>
      </c>
      <c r="Z212" s="53">
        <f>Ugovori_OPULJP[[#This Row],[UKUPNI PRIHVATLJIVI IZDACI
TOTAL ELIGIBLE EXPENDITURE
= Bespovratna sredstva ukupno + doprinos korisnika
= Ukupni prihvatljivi troškovi
= Ukupna ugovorena vrijednost projekta HRK]]/7.5345</f>
        <v>63290.738602428828</v>
      </c>
      <c r="AA212" s="44" t="s">
        <v>752</v>
      </c>
      <c r="AB212" s="44" t="s">
        <v>753</v>
      </c>
      <c r="AC212" s="43" t="s">
        <v>926</v>
      </c>
      <c r="AD212" s="43" t="s">
        <v>747</v>
      </c>
    </row>
    <row r="213" spans="1:30" ht="51" customHeight="1" x14ac:dyDescent="0.2">
      <c r="A213" s="41" t="s">
        <v>927</v>
      </c>
      <c r="B213" s="42" t="s">
        <v>743</v>
      </c>
      <c r="C213" s="43" t="s">
        <v>744</v>
      </c>
      <c r="D213" s="43" t="s">
        <v>872</v>
      </c>
      <c r="E213" s="44" t="s">
        <v>232</v>
      </c>
      <c r="F213" s="45" t="s">
        <v>928</v>
      </c>
      <c r="G213" s="45" t="s">
        <v>929</v>
      </c>
      <c r="H213" s="47">
        <v>43304</v>
      </c>
      <c r="I213" s="47">
        <v>43669</v>
      </c>
      <c r="J213" s="48" t="str">
        <f>IF(Ugovori_OPULJP[[#This Row],[DATUM ZAVRŠETKA OPERACIJE]]&gt;DATE(2024,3,31),"u provedbi","završen")</f>
        <v>završen</v>
      </c>
      <c r="K213" s="46" t="s">
        <v>99</v>
      </c>
      <c r="L213" s="46" t="s">
        <v>99</v>
      </c>
      <c r="M213" s="49">
        <v>0.85</v>
      </c>
      <c r="N213" s="49">
        <v>0.15</v>
      </c>
      <c r="O213" s="50">
        <f>Ugovori_OPULJP[[#This Row],[Bespovratna sredstva - Ukupno (EU+Nac) HRK
= Ukupna ugovorena vrijednost bespovratnih sredstava]]*Ugovori_OPULJP[[#This Row],[EU STOPA SUFINANCIRANJA %
EU CO-FINANCING RATE %]]</f>
        <v>565563.83699999994</v>
      </c>
      <c r="P213" s="51">
        <f>Ugovori_OPULJP[[#This Row],[Bespovratna sredstva - EU dio - HRK]]/7.5345</f>
        <v>75063.220784391786</v>
      </c>
      <c r="Q213" s="50">
        <f>Ugovori_OPULJP[[#This Row],[Bespovratna sredstva - Ukupno (EU+Nac) HRK
= Ukupna ugovorena vrijednost bespovratnih sredstava]]*Ugovori_OPULJP[[#This Row],[STOPA NACIONALNOG SUFINANCIRANJA %]]</f>
        <v>99805.382999999987</v>
      </c>
      <c r="R213" s="51">
        <f>Ugovori_OPULJP[[#This Row],[Bespovratna sredstva - Nacionalni dio - HRK]]/7.5345</f>
        <v>13246.450726657373</v>
      </c>
      <c r="S213" s="50">
        <v>665369.22</v>
      </c>
      <c r="T213" s="51">
        <f>Ugovori_OPULJP[[#This Row],[Bespovratna sredstva - Ukupno (EU+Nac) HRK
= Ukupna ugovorena vrijednost bespovratnih sredstava]]/7.5345</f>
        <v>88309.671511049164</v>
      </c>
      <c r="U213" s="50">
        <v>0</v>
      </c>
      <c r="V213" s="51">
        <f>Ugovori_OPULJP[[#This Row],[Javni doprinos korisnika - HRK]]/7.5345</f>
        <v>0</v>
      </c>
      <c r="W213" s="50">
        <v>0</v>
      </c>
      <c r="X213" s="51">
        <f>Ugovori_OPULJP[[#This Row],[Privatni doprinos korisnika - HRK]]/7.5345</f>
        <v>0</v>
      </c>
      <c r="Y213" s="52">
        <v>665369.22</v>
      </c>
      <c r="Z213" s="53">
        <f>Ugovori_OPULJP[[#This Row],[UKUPNI PRIHVATLJIVI IZDACI
TOTAL ELIGIBLE EXPENDITURE
= Bespovratna sredstva ukupno + doprinos korisnika
= Ukupni prihvatljivi troškovi
= Ukupna ugovorena vrijednost projekta HRK]]/7.5345</f>
        <v>88309.671511049164</v>
      </c>
      <c r="AA213" s="44" t="s">
        <v>752</v>
      </c>
      <c r="AB213" s="44" t="s">
        <v>753</v>
      </c>
      <c r="AC213" s="43" t="s">
        <v>930</v>
      </c>
      <c r="AD213" s="43" t="s">
        <v>747</v>
      </c>
    </row>
    <row r="214" spans="1:30" ht="63.75" customHeight="1" x14ac:dyDescent="0.2">
      <c r="A214" s="41" t="s">
        <v>931</v>
      </c>
      <c r="B214" s="42" t="s">
        <v>743</v>
      </c>
      <c r="C214" s="43" t="s">
        <v>744</v>
      </c>
      <c r="D214" s="43" t="s">
        <v>872</v>
      </c>
      <c r="E214" s="44" t="s">
        <v>232</v>
      </c>
      <c r="F214" s="45" t="s">
        <v>932</v>
      </c>
      <c r="G214" s="45" t="s">
        <v>761</v>
      </c>
      <c r="H214" s="47">
        <v>43304</v>
      </c>
      <c r="I214" s="47">
        <v>43608</v>
      </c>
      <c r="J214" s="48" t="str">
        <f>IF(Ugovori_OPULJP[[#This Row],[DATUM ZAVRŠETKA OPERACIJE]]&gt;DATE(2024,3,31),"u provedbi","završen")</f>
        <v>završen</v>
      </c>
      <c r="K214" s="46" t="s">
        <v>933</v>
      </c>
      <c r="L214" s="46" t="s">
        <v>37</v>
      </c>
      <c r="M214" s="49">
        <v>0.85</v>
      </c>
      <c r="N214" s="49">
        <v>0.15</v>
      </c>
      <c r="O214" s="50">
        <f>Ugovori_OPULJP[[#This Row],[Bespovratna sredstva - Ukupno (EU+Nac) HRK
= Ukupna ugovorena vrijednost bespovratnih sredstava]]*Ugovori_OPULJP[[#This Row],[EU STOPA SUFINANCIRANJA %
EU CO-FINANCING RATE %]]</f>
        <v>376132.64999999997</v>
      </c>
      <c r="P214" s="51">
        <f>Ugovori_OPULJP[[#This Row],[Bespovratna sredstva - EU dio - HRK]]/7.5345</f>
        <v>49921.381644435591</v>
      </c>
      <c r="Q214" s="50">
        <f>Ugovori_OPULJP[[#This Row],[Bespovratna sredstva - Ukupno (EU+Nac) HRK
= Ukupna ugovorena vrijednost bespovratnih sredstava]]*Ugovori_OPULJP[[#This Row],[STOPA NACIONALNOG SUFINANCIRANJA %]]</f>
        <v>66376.349999999991</v>
      </c>
      <c r="R214" s="51">
        <f>Ugovori_OPULJP[[#This Row],[Bespovratna sredstva - Nacionalni dio - HRK]]/7.5345</f>
        <v>8809.6555843121623</v>
      </c>
      <c r="S214" s="50">
        <v>442509</v>
      </c>
      <c r="T214" s="51">
        <f>Ugovori_OPULJP[[#This Row],[Bespovratna sredstva - Ukupno (EU+Nac) HRK
= Ukupna ugovorena vrijednost bespovratnih sredstava]]/7.5345</f>
        <v>58731.037228747758</v>
      </c>
      <c r="U214" s="50">
        <v>0</v>
      </c>
      <c r="V214" s="51">
        <f>Ugovori_OPULJP[[#This Row],[Javni doprinos korisnika - HRK]]/7.5345</f>
        <v>0</v>
      </c>
      <c r="W214" s="50">
        <v>0</v>
      </c>
      <c r="X214" s="51">
        <f>Ugovori_OPULJP[[#This Row],[Privatni doprinos korisnika - HRK]]/7.5345</f>
        <v>0</v>
      </c>
      <c r="Y214" s="52">
        <v>442509</v>
      </c>
      <c r="Z214" s="53">
        <f>Ugovori_OPULJP[[#This Row],[UKUPNI PRIHVATLJIVI IZDACI
TOTAL ELIGIBLE EXPENDITURE
= Bespovratna sredstva ukupno + doprinos korisnika
= Ukupni prihvatljivi troškovi
= Ukupna ugovorena vrijednost projekta HRK]]/7.5345</f>
        <v>58731.037228747758</v>
      </c>
      <c r="AA214" s="44" t="s">
        <v>752</v>
      </c>
      <c r="AB214" s="44" t="s">
        <v>753</v>
      </c>
      <c r="AC214" s="43" t="s">
        <v>934</v>
      </c>
      <c r="AD214" s="43" t="s">
        <v>747</v>
      </c>
    </row>
    <row r="215" spans="1:30" ht="51" customHeight="1" x14ac:dyDescent="0.2">
      <c r="A215" s="41" t="s">
        <v>935</v>
      </c>
      <c r="B215" s="42" t="s">
        <v>743</v>
      </c>
      <c r="C215" s="43" t="s">
        <v>744</v>
      </c>
      <c r="D215" s="43" t="s">
        <v>872</v>
      </c>
      <c r="E215" s="44" t="s">
        <v>232</v>
      </c>
      <c r="F215" s="45" t="s">
        <v>936</v>
      </c>
      <c r="G215" s="45" t="s">
        <v>937</v>
      </c>
      <c r="H215" s="47">
        <v>43329</v>
      </c>
      <c r="I215" s="47">
        <v>43633</v>
      </c>
      <c r="J215" s="48" t="str">
        <f>IF(Ugovori_OPULJP[[#This Row],[DATUM ZAVRŠETKA OPERACIJE]]&gt;DATE(2024,3,31),"u provedbi","završen")</f>
        <v>završen</v>
      </c>
      <c r="K215" s="46" t="s">
        <v>79</v>
      </c>
      <c r="L215" s="46" t="s">
        <v>79</v>
      </c>
      <c r="M215" s="49">
        <v>0.85</v>
      </c>
      <c r="N215" s="49">
        <v>0.15</v>
      </c>
      <c r="O215" s="50">
        <f>Ugovori_OPULJP[[#This Row],[Bespovratna sredstva - Ukupno (EU+Nac) HRK
= Ukupna ugovorena vrijednost bespovratnih sredstava]]*Ugovori_OPULJP[[#This Row],[EU STOPA SUFINANCIRANJA %
EU CO-FINANCING RATE %]]</f>
        <v>384241.75199999998</v>
      </c>
      <c r="P215" s="51">
        <f>Ugovori_OPULJP[[#This Row],[Bespovratna sredstva - EU dio - HRK]]/7.5345</f>
        <v>50997.644435596252</v>
      </c>
      <c r="Q215" s="50">
        <f>Ugovori_OPULJP[[#This Row],[Bespovratna sredstva - Ukupno (EU+Nac) HRK
= Ukupna ugovorena vrijednost bespovratnih sredstava]]*Ugovori_OPULJP[[#This Row],[STOPA NACIONALNOG SUFINANCIRANJA %]]</f>
        <v>67807.368000000002</v>
      </c>
      <c r="R215" s="51">
        <f>Ugovori_OPULJP[[#This Row],[Bespovratna sredstva - Nacionalni dio - HRK]]/7.5345</f>
        <v>8999.5843121640446</v>
      </c>
      <c r="S215" s="50">
        <v>452049.12</v>
      </c>
      <c r="T215" s="51">
        <f>Ugovori_OPULJP[[#This Row],[Bespovratna sredstva - Ukupno (EU+Nac) HRK
= Ukupna ugovorena vrijednost bespovratnih sredstava]]/7.5345</f>
        <v>59997.228747760302</v>
      </c>
      <c r="U215" s="50">
        <v>0</v>
      </c>
      <c r="V215" s="51">
        <f>Ugovori_OPULJP[[#This Row],[Javni doprinos korisnika - HRK]]/7.5345</f>
        <v>0</v>
      </c>
      <c r="W215" s="50">
        <v>0</v>
      </c>
      <c r="X215" s="51">
        <f>Ugovori_OPULJP[[#This Row],[Privatni doprinos korisnika - HRK]]/7.5345</f>
        <v>0</v>
      </c>
      <c r="Y215" s="52">
        <v>452049.12</v>
      </c>
      <c r="Z215" s="53">
        <f>Ugovori_OPULJP[[#This Row],[UKUPNI PRIHVATLJIVI IZDACI
TOTAL ELIGIBLE EXPENDITURE
= Bespovratna sredstva ukupno + doprinos korisnika
= Ukupni prihvatljivi troškovi
= Ukupna ugovorena vrijednost projekta HRK]]/7.5345</f>
        <v>59997.228747760302</v>
      </c>
      <c r="AA215" s="44" t="s">
        <v>752</v>
      </c>
      <c r="AB215" s="44" t="s">
        <v>753</v>
      </c>
      <c r="AC215" s="43" t="s">
        <v>938</v>
      </c>
      <c r="AD215" s="43" t="s">
        <v>747</v>
      </c>
    </row>
    <row r="216" spans="1:30" ht="51" customHeight="1" x14ac:dyDescent="0.2">
      <c r="A216" s="41" t="s">
        <v>939</v>
      </c>
      <c r="B216" s="42" t="s">
        <v>743</v>
      </c>
      <c r="C216" s="43" t="s">
        <v>744</v>
      </c>
      <c r="D216" s="43" t="s">
        <v>872</v>
      </c>
      <c r="E216" s="44" t="s">
        <v>232</v>
      </c>
      <c r="F216" s="45" t="s">
        <v>940</v>
      </c>
      <c r="G216" s="45" t="s">
        <v>941</v>
      </c>
      <c r="H216" s="47">
        <v>43435</v>
      </c>
      <c r="I216" s="47">
        <v>43739</v>
      </c>
      <c r="J216" s="48" t="str">
        <f>IF(Ugovori_OPULJP[[#This Row],[DATUM ZAVRŠETKA OPERACIJE]]&gt;DATE(2024,3,31),"u provedbi","završen")</f>
        <v>završen</v>
      </c>
      <c r="K216" s="46" t="s">
        <v>130</v>
      </c>
      <c r="L216" s="46" t="s">
        <v>130</v>
      </c>
      <c r="M216" s="49">
        <v>0.85</v>
      </c>
      <c r="N216" s="49">
        <v>0.15</v>
      </c>
      <c r="O216" s="50">
        <f>Ugovori_OPULJP[[#This Row],[Bespovratna sredstva - Ukupno (EU+Nac) HRK
= Ukupna ugovorena vrijednost bespovratnih sredstava]]*Ugovori_OPULJP[[#This Row],[EU STOPA SUFINANCIRANJA %
EU CO-FINANCING RATE %]]</f>
        <v>617875.42949999997</v>
      </c>
      <c r="P216" s="51">
        <f>Ugovori_OPULJP[[#This Row],[Bespovratna sredstva - EU dio - HRK]]/7.5345</f>
        <v>82006.162253633272</v>
      </c>
      <c r="Q216" s="50">
        <f>Ugovori_OPULJP[[#This Row],[Bespovratna sredstva - Ukupno (EU+Nac) HRK
= Ukupna ugovorena vrijednost bespovratnih sredstava]]*Ugovori_OPULJP[[#This Row],[STOPA NACIONALNOG SUFINANCIRANJA %]]</f>
        <v>109036.84050000001</v>
      </c>
      <c r="R216" s="51">
        <f>Ugovori_OPULJP[[#This Row],[Bespovratna sredstva - Nacionalni dio - HRK]]/7.5345</f>
        <v>14471.675691817638</v>
      </c>
      <c r="S216" s="50">
        <v>726912.27</v>
      </c>
      <c r="T216" s="51">
        <f>Ugovori_OPULJP[[#This Row],[Bespovratna sredstva - Ukupno (EU+Nac) HRK
= Ukupna ugovorena vrijednost bespovratnih sredstava]]/7.5345</f>
        <v>96477.837945450927</v>
      </c>
      <c r="U216" s="50">
        <v>0</v>
      </c>
      <c r="V216" s="51">
        <f>Ugovori_OPULJP[[#This Row],[Javni doprinos korisnika - HRK]]/7.5345</f>
        <v>0</v>
      </c>
      <c r="W216" s="50">
        <v>0</v>
      </c>
      <c r="X216" s="51">
        <f>Ugovori_OPULJP[[#This Row],[Privatni doprinos korisnika - HRK]]/7.5345</f>
        <v>0</v>
      </c>
      <c r="Y216" s="52">
        <v>726912.27</v>
      </c>
      <c r="Z216" s="53">
        <f>Ugovori_OPULJP[[#This Row],[UKUPNI PRIHVATLJIVI IZDACI
TOTAL ELIGIBLE EXPENDITURE
= Bespovratna sredstva ukupno + doprinos korisnika
= Ukupni prihvatljivi troškovi
= Ukupna ugovorena vrijednost projekta HRK]]/7.5345</f>
        <v>96477.837945450927</v>
      </c>
      <c r="AA216" s="44" t="s">
        <v>752</v>
      </c>
      <c r="AB216" s="44" t="s">
        <v>753</v>
      </c>
      <c r="AC216" s="43" t="s">
        <v>942</v>
      </c>
      <c r="AD216" s="43" t="s">
        <v>747</v>
      </c>
    </row>
    <row r="217" spans="1:30" ht="51" customHeight="1" x14ac:dyDescent="0.2">
      <c r="A217" s="41" t="s">
        <v>943</v>
      </c>
      <c r="B217" s="42" t="s">
        <v>743</v>
      </c>
      <c r="C217" s="43" t="s">
        <v>744</v>
      </c>
      <c r="D217" s="43" t="s">
        <v>872</v>
      </c>
      <c r="E217" s="44" t="s">
        <v>232</v>
      </c>
      <c r="F217" s="45" t="s">
        <v>944</v>
      </c>
      <c r="G217" s="45" t="s">
        <v>945</v>
      </c>
      <c r="H217" s="47">
        <v>43304</v>
      </c>
      <c r="I217" s="47">
        <v>43669</v>
      </c>
      <c r="J217" s="48" t="str">
        <f>IF(Ugovori_OPULJP[[#This Row],[DATUM ZAVRŠETKA OPERACIJE]]&gt;DATE(2024,3,31),"u provedbi","završen")</f>
        <v>završen</v>
      </c>
      <c r="K217" s="46" t="s">
        <v>946</v>
      </c>
      <c r="L217" s="46" t="s">
        <v>173</v>
      </c>
      <c r="M217" s="49">
        <v>0.85</v>
      </c>
      <c r="N217" s="49">
        <v>0.15</v>
      </c>
      <c r="O217" s="50">
        <f>Ugovori_OPULJP[[#This Row],[Bespovratna sredstva - Ukupno (EU+Nac) HRK
= Ukupna ugovorena vrijednost bespovratnih sredstava]]*Ugovori_OPULJP[[#This Row],[EU STOPA SUFINANCIRANJA %
EU CO-FINANCING RATE %]]</f>
        <v>203032.7255</v>
      </c>
      <c r="P217" s="51">
        <f>Ugovori_OPULJP[[#This Row],[Bespovratna sredstva - EU dio - HRK]]/7.5345</f>
        <v>26947.07352843586</v>
      </c>
      <c r="Q217" s="50">
        <f>Ugovori_OPULJP[[#This Row],[Bespovratna sredstva - Ukupno (EU+Nac) HRK
= Ukupna ugovorena vrijednost bespovratnih sredstava]]*Ugovori_OPULJP[[#This Row],[STOPA NACIONALNOG SUFINANCIRANJA %]]</f>
        <v>35829.304499999998</v>
      </c>
      <c r="R217" s="51">
        <f>Ugovori_OPULJP[[#This Row],[Bespovratna sredstva - Nacionalni dio - HRK]]/7.5345</f>
        <v>4755.3659167827982</v>
      </c>
      <c r="S217" s="50">
        <v>238862.03</v>
      </c>
      <c r="T217" s="51">
        <f>Ugovori_OPULJP[[#This Row],[Bespovratna sredstva - Ukupno (EU+Nac) HRK
= Ukupna ugovorena vrijednost bespovratnih sredstava]]/7.5345</f>
        <v>31702.439445218661</v>
      </c>
      <c r="U217" s="50">
        <v>0</v>
      </c>
      <c r="V217" s="51">
        <f>Ugovori_OPULJP[[#This Row],[Javni doprinos korisnika - HRK]]/7.5345</f>
        <v>0</v>
      </c>
      <c r="W217" s="50">
        <v>0</v>
      </c>
      <c r="X217" s="51">
        <f>Ugovori_OPULJP[[#This Row],[Privatni doprinos korisnika - HRK]]/7.5345</f>
        <v>0</v>
      </c>
      <c r="Y217" s="52">
        <v>238862.03</v>
      </c>
      <c r="Z217" s="53">
        <f>Ugovori_OPULJP[[#This Row],[UKUPNI PRIHVATLJIVI IZDACI
TOTAL ELIGIBLE EXPENDITURE
= Bespovratna sredstva ukupno + doprinos korisnika
= Ukupni prihvatljivi troškovi
= Ukupna ugovorena vrijednost projekta HRK]]/7.5345</f>
        <v>31702.439445218661</v>
      </c>
      <c r="AA217" s="44" t="s">
        <v>752</v>
      </c>
      <c r="AB217" s="44" t="s">
        <v>753</v>
      </c>
      <c r="AC217" s="43" t="s">
        <v>947</v>
      </c>
      <c r="AD217" s="43" t="s">
        <v>747</v>
      </c>
    </row>
    <row r="218" spans="1:30" ht="51" customHeight="1" x14ac:dyDescent="0.2">
      <c r="A218" s="41" t="s">
        <v>948</v>
      </c>
      <c r="B218" s="42" t="s">
        <v>743</v>
      </c>
      <c r="C218" s="43" t="s">
        <v>744</v>
      </c>
      <c r="D218" s="43" t="s">
        <v>872</v>
      </c>
      <c r="E218" s="44" t="s">
        <v>232</v>
      </c>
      <c r="F218" s="45" t="s">
        <v>949</v>
      </c>
      <c r="G218" s="45" t="s">
        <v>950</v>
      </c>
      <c r="H218" s="47">
        <v>43304</v>
      </c>
      <c r="I218" s="47">
        <v>43853</v>
      </c>
      <c r="J218" s="48" t="str">
        <f>IF(Ugovori_OPULJP[[#This Row],[DATUM ZAVRŠETKA OPERACIJE]]&gt;DATE(2024,3,31),"u provedbi","završen")</f>
        <v>završen</v>
      </c>
      <c r="K218" s="46" t="s">
        <v>155</v>
      </c>
      <c r="L218" s="46" t="s">
        <v>155</v>
      </c>
      <c r="M218" s="49">
        <v>0.85</v>
      </c>
      <c r="N218" s="49">
        <v>0.15</v>
      </c>
      <c r="O218" s="50">
        <f>Ugovori_OPULJP[[#This Row],[Bespovratna sredstva - Ukupno (EU+Nac) HRK
= Ukupna ugovorena vrijednost bespovratnih sredstava]]*Ugovori_OPULJP[[#This Row],[EU STOPA SUFINANCIRANJA %
EU CO-FINANCING RATE %]]</f>
        <v>685709.26300000004</v>
      </c>
      <c r="P218" s="51">
        <f>Ugovori_OPULJP[[#This Row],[Bespovratna sredstva - EU dio - HRK]]/7.5345</f>
        <v>91009.25914128343</v>
      </c>
      <c r="Q218" s="50">
        <f>Ugovori_OPULJP[[#This Row],[Bespovratna sredstva - Ukupno (EU+Nac) HRK
= Ukupna ugovorena vrijednost bespovratnih sredstava]]*Ugovori_OPULJP[[#This Row],[STOPA NACIONALNOG SUFINANCIRANJA %]]</f>
        <v>121007.51699999999</v>
      </c>
      <c r="R218" s="51">
        <f>Ugovori_OPULJP[[#This Row],[Bespovratna sredstva - Nacionalni dio - HRK]]/7.5345</f>
        <v>16060.457495520603</v>
      </c>
      <c r="S218" s="50">
        <v>806716.78</v>
      </c>
      <c r="T218" s="51">
        <f>Ugovori_OPULJP[[#This Row],[Bespovratna sredstva - Ukupno (EU+Nac) HRK
= Ukupna ugovorena vrijednost bespovratnih sredstava]]/7.5345</f>
        <v>107069.71663680403</v>
      </c>
      <c r="U218" s="50">
        <v>0</v>
      </c>
      <c r="V218" s="51">
        <f>Ugovori_OPULJP[[#This Row],[Javni doprinos korisnika - HRK]]/7.5345</f>
        <v>0</v>
      </c>
      <c r="W218" s="50">
        <v>0</v>
      </c>
      <c r="X218" s="51">
        <f>Ugovori_OPULJP[[#This Row],[Privatni doprinos korisnika - HRK]]/7.5345</f>
        <v>0</v>
      </c>
      <c r="Y218" s="52">
        <v>806716.78</v>
      </c>
      <c r="Z218" s="53">
        <f>Ugovori_OPULJP[[#This Row],[UKUPNI PRIHVATLJIVI IZDACI
TOTAL ELIGIBLE EXPENDITURE
= Bespovratna sredstva ukupno + doprinos korisnika
= Ukupni prihvatljivi troškovi
= Ukupna ugovorena vrijednost projekta HRK]]/7.5345</f>
        <v>107069.71663680403</v>
      </c>
      <c r="AA218" s="44" t="s">
        <v>752</v>
      </c>
      <c r="AB218" s="44" t="s">
        <v>753</v>
      </c>
      <c r="AC218" s="43" t="s">
        <v>951</v>
      </c>
      <c r="AD218" s="43" t="s">
        <v>747</v>
      </c>
    </row>
    <row r="219" spans="1:30" ht="51" customHeight="1" x14ac:dyDescent="0.2">
      <c r="A219" s="41" t="s">
        <v>952</v>
      </c>
      <c r="B219" s="42" t="s">
        <v>743</v>
      </c>
      <c r="C219" s="43" t="s">
        <v>744</v>
      </c>
      <c r="D219" s="43" t="s">
        <v>872</v>
      </c>
      <c r="E219" s="44" t="s">
        <v>232</v>
      </c>
      <c r="F219" s="45" t="s">
        <v>953</v>
      </c>
      <c r="G219" s="62" t="s">
        <v>954</v>
      </c>
      <c r="H219" s="47">
        <v>43344</v>
      </c>
      <c r="I219" s="47">
        <v>43831</v>
      </c>
      <c r="J219" s="48" t="str">
        <f>IF(Ugovori_OPULJP[[#This Row],[DATUM ZAVRŠETKA OPERACIJE]]&gt;DATE(2024,3,31),"u provedbi","završen")</f>
        <v>završen</v>
      </c>
      <c r="K219" s="46" t="s">
        <v>37</v>
      </c>
      <c r="L219" s="46" t="s">
        <v>37</v>
      </c>
      <c r="M219" s="49">
        <v>0.85</v>
      </c>
      <c r="N219" s="49">
        <v>0.15</v>
      </c>
      <c r="O219" s="50">
        <f>Ugovori_OPULJP[[#This Row],[Bespovratna sredstva - Ukupno (EU+Nac) HRK
= Ukupna ugovorena vrijednost bespovratnih sredstava]]*Ugovori_OPULJP[[#This Row],[EU STOPA SUFINANCIRANJA %
EU CO-FINANCING RATE %]]</f>
        <v>412011.26900000003</v>
      </c>
      <c r="P219" s="51">
        <f>Ugovori_OPULJP[[#This Row],[Bespovratna sredstva - EU dio - HRK]]/7.5345</f>
        <v>54683.292720153957</v>
      </c>
      <c r="Q219" s="50">
        <f>Ugovori_OPULJP[[#This Row],[Bespovratna sredstva - Ukupno (EU+Nac) HRK
= Ukupna ugovorena vrijednost bespovratnih sredstava]]*Ugovori_OPULJP[[#This Row],[STOPA NACIONALNOG SUFINANCIRANJA %]]</f>
        <v>72707.870999999999</v>
      </c>
      <c r="R219" s="51">
        <f>Ugovori_OPULJP[[#This Row],[Bespovratna sredstva - Nacionalni dio - HRK]]/7.5345</f>
        <v>9649.9928329683444</v>
      </c>
      <c r="S219" s="50">
        <v>484719.14</v>
      </c>
      <c r="T219" s="51">
        <f>Ugovori_OPULJP[[#This Row],[Bespovratna sredstva - Ukupno (EU+Nac) HRK
= Ukupna ugovorena vrijednost bespovratnih sredstava]]/7.5345</f>
        <v>64333.285553122303</v>
      </c>
      <c r="U219" s="50">
        <v>0</v>
      </c>
      <c r="V219" s="51">
        <f>Ugovori_OPULJP[[#This Row],[Javni doprinos korisnika - HRK]]/7.5345</f>
        <v>0</v>
      </c>
      <c r="W219" s="50">
        <v>0</v>
      </c>
      <c r="X219" s="51">
        <f>Ugovori_OPULJP[[#This Row],[Privatni doprinos korisnika - HRK]]/7.5345</f>
        <v>0</v>
      </c>
      <c r="Y219" s="52">
        <v>484719.14</v>
      </c>
      <c r="Z219" s="53">
        <f>Ugovori_OPULJP[[#This Row],[UKUPNI PRIHVATLJIVI IZDACI
TOTAL ELIGIBLE EXPENDITURE
= Bespovratna sredstva ukupno + doprinos korisnika
= Ukupni prihvatljivi troškovi
= Ukupna ugovorena vrijednost projekta HRK]]/7.5345</f>
        <v>64333.285553122303</v>
      </c>
      <c r="AA219" s="44" t="s">
        <v>752</v>
      </c>
      <c r="AB219" s="44" t="s">
        <v>753</v>
      </c>
      <c r="AC219" s="43" t="s">
        <v>955</v>
      </c>
      <c r="AD219" s="43" t="s">
        <v>747</v>
      </c>
    </row>
    <row r="220" spans="1:30" ht="51" customHeight="1" x14ac:dyDescent="0.2">
      <c r="A220" s="41" t="s">
        <v>956</v>
      </c>
      <c r="B220" s="42" t="s">
        <v>743</v>
      </c>
      <c r="C220" s="43" t="s">
        <v>744</v>
      </c>
      <c r="D220" s="43" t="s">
        <v>872</v>
      </c>
      <c r="E220" s="44" t="s">
        <v>232</v>
      </c>
      <c r="F220" s="45" t="s">
        <v>957</v>
      </c>
      <c r="G220" s="45" t="s">
        <v>958</v>
      </c>
      <c r="H220" s="47">
        <v>43307</v>
      </c>
      <c r="I220" s="47">
        <v>43672</v>
      </c>
      <c r="J220" s="48" t="str">
        <f>IF(Ugovori_OPULJP[[#This Row],[DATUM ZAVRŠETKA OPERACIJE]]&gt;DATE(2024,3,31),"u provedbi","završen")</f>
        <v>završen</v>
      </c>
      <c r="K220" s="46" t="s">
        <v>959</v>
      </c>
      <c r="L220" s="46" t="s">
        <v>37</v>
      </c>
      <c r="M220" s="49">
        <v>0.85</v>
      </c>
      <c r="N220" s="49">
        <v>0.15</v>
      </c>
      <c r="O220" s="50">
        <f>Ugovori_OPULJP[[#This Row],[Bespovratna sredstva - Ukupno (EU+Nac) HRK
= Ukupna ugovorena vrijednost bespovratnih sredstava]]*Ugovori_OPULJP[[#This Row],[EU STOPA SUFINANCIRANJA %
EU CO-FINANCING RATE %]]</f>
        <v>617858.19999999995</v>
      </c>
      <c r="P220" s="51">
        <f>Ugovori_OPULJP[[#This Row],[Bespovratna sredstva - EU dio - HRK]]/7.5345</f>
        <v>82003.875506005701</v>
      </c>
      <c r="Q220" s="50">
        <f>Ugovori_OPULJP[[#This Row],[Bespovratna sredstva - Ukupno (EU+Nac) HRK
= Ukupna ugovorena vrijednost bespovratnih sredstava]]*Ugovori_OPULJP[[#This Row],[STOPA NACIONALNOG SUFINANCIRANJA %]]</f>
        <v>109033.8</v>
      </c>
      <c r="R220" s="51">
        <f>Ugovori_OPULJP[[#This Row],[Bespovratna sredstva - Nacionalni dio - HRK]]/7.5345</f>
        <v>14471.272148118655</v>
      </c>
      <c r="S220" s="50">
        <v>726892</v>
      </c>
      <c r="T220" s="51">
        <f>Ugovori_OPULJP[[#This Row],[Bespovratna sredstva - Ukupno (EU+Nac) HRK
= Ukupna ugovorena vrijednost bespovratnih sredstava]]/7.5345</f>
        <v>96475.147654124361</v>
      </c>
      <c r="U220" s="50">
        <v>0</v>
      </c>
      <c r="V220" s="51">
        <f>Ugovori_OPULJP[[#This Row],[Javni doprinos korisnika - HRK]]/7.5345</f>
        <v>0</v>
      </c>
      <c r="W220" s="50">
        <v>0</v>
      </c>
      <c r="X220" s="51">
        <f>Ugovori_OPULJP[[#This Row],[Privatni doprinos korisnika - HRK]]/7.5345</f>
        <v>0</v>
      </c>
      <c r="Y220" s="52">
        <v>726892</v>
      </c>
      <c r="Z220" s="53">
        <f>Ugovori_OPULJP[[#This Row],[UKUPNI PRIHVATLJIVI IZDACI
TOTAL ELIGIBLE EXPENDITURE
= Bespovratna sredstva ukupno + doprinos korisnika
= Ukupni prihvatljivi troškovi
= Ukupna ugovorena vrijednost projekta HRK]]/7.5345</f>
        <v>96475.147654124361</v>
      </c>
      <c r="AA220" s="44" t="s">
        <v>752</v>
      </c>
      <c r="AB220" s="44" t="s">
        <v>753</v>
      </c>
      <c r="AC220" s="43" t="s">
        <v>960</v>
      </c>
      <c r="AD220" s="43" t="s">
        <v>747</v>
      </c>
    </row>
    <row r="221" spans="1:30" ht="51" customHeight="1" x14ac:dyDescent="0.2">
      <c r="A221" s="41" t="s">
        <v>961</v>
      </c>
      <c r="B221" s="42" t="s">
        <v>743</v>
      </c>
      <c r="C221" s="43" t="s">
        <v>744</v>
      </c>
      <c r="D221" s="43" t="s">
        <v>872</v>
      </c>
      <c r="E221" s="44" t="s">
        <v>232</v>
      </c>
      <c r="F221" s="45" t="s">
        <v>962</v>
      </c>
      <c r="G221" s="45" t="s">
        <v>963</v>
      </c>
      <c r="H221" s="47">
        <v>43304</v>
      </c>
      <c r="I221" s="47">
        <v>43547</v>
      </c>
      <c r="J221" s="48" t="str">
        <f>IF(Ugovori_OPULJP[[#This Row],[DATUM ZAVRŠETKA OPERACIJE]]&gt;DATE(2024,3,31),"u provedbi","završen")</f>
        <v>završen</v>
      </c>
      <c r="K221" s="46" t="s">
        <v>200</v>
      </c>
      <c r="L221" s="46" t="s">
        <v>200</v>
      </c>
      <c r="M221" s="49">
        <v>0.85</v>
      </c>
      <c r="N221" s="49">
        <v>0.15</v>
      </c>
      <c r="O221" s="50">
        <f>Ugovori_OPULJP[[#This Row],[Bespovratna sredstva - Ukupno (EU+Nac) HRK
= Ukupna ugovorena vrijednost bespovratnih sredstava]]*Ugovori_OPULJP[[#This Row],[EU STOPA SUFINANCIRANJA %
EU CO-FINANCING RATE %]]</f>
        <v>362166.3</v>
      </c>
      <c r="P221" s="51">
        <f>Ugovori_OPULJP[[#This Row],[Bespovratna sredstva - EU dio - HRK]]/7.5345</f>
        <v>48067.728449133981</v>
      </c>
      <c r="Q221" s="50">
        <f>Ugovori_OPULJP[[#This Row],[Bespovratna sredstva - Ukupno (EU+Nac) HRK
= Ukupna ugovorena vrijednost bespovratnih sredstava]]*Ugovori_OPULJP[[#This Row],[STOPA NACIONALNOG SUFINANCIRANJA %]]</f>
        <v>63911.7</v>
      </c>
      <c r="R221" s="51">
        <f>Ugovori_OPULJP[[#This Row],[Bespovratna sredstva - Nacionalni dio - HRK]]/7.5345</f>
        <v>8482.5403145530545</v>
      </c>
      <c r="S221" s="50">
        <v>426078</v>
      </c>
      <c r="T221" s="51">
        <f>Ugovori_OPULJP[[#This Row],[Bespovratna sredstva - Ukupno (EU+Nac) HRK
= Ukupna ugovorena vrijednost bespovratnih sredstava]]/7.5345</f>
        <v>56550.26876368704</v>
      </c>
      <c r="U221" s="50">
        <v>0</v>
      </c>
      <c r="V221" s="51">
        <f>Ugovori_OPULJP[[#This Row],[Javni doprinos korisnika - HRK]]/7.5345</f>
        <v>0</v>
      </c>
      <c r="W221" s="50">
        <v>0</v>
      </c>
      <c r="X221" s="51">
        <f>Ugovori_OPULJP[[#This Row],[Privatni doprinos korisnika - HRK]]/7.5345</f>
        <v>0</v>
      </c>
      <c r="Y221" s="52">
        <v>426078</v>
      </c>
      <c r="Z221" s="53">
        <f>Ugovori_OPULJP[[#This Row],[UKUPNI PRIHVATLJIVI IZDACI
TOTAL ELIGIBLE EXPENDITURE
= Bespovratna sredstva ukupno + doprinos korisnika
= Ukupni prihvatljivi troškovi
= Ukupna ugovorena vrijednost projekta HRK]]/7.5345</f>
        <v>56550.26876368704</v>
      </c>
      <c r="AA221" s="44" t="s">
        <v>752</v>
      </c>
      <c r="AB221" s="44" t="s">
        <v>753</v>
      </c>
      <c r="AC221" s="43" t="s">
        <v>964</v>
      </c>
      <c r="AD221" s="43" t="s">
        <v>747</v>
      </c>
    </row>
    <row r="222" spans="1:30" ht="51" customHeight="1" x14ac:dyDescent="0.2">
      <c r="A222" s="41" t="s">
        <v>965</v>
      </c>
      <c r="B222" s="42" t="s">
        <v>743</v>
      </c>
      <c r="C222" s="43" t="s">
        <v>744</v>
      </c>
      <c r="D222" s="43" t="s">
        <v>872</v>
      </c>
      <c r="E222" s="44" t="s">
        <v>232</v>
      </c>
      <c r="F222" s="45" t="s">
        <v>966</v>
      </c>
      <c r="G222" s="45" t="s">
        <v>967</v>
      </c>
      <c r="H222" s="47">
        <v>43374</v>
      </c>
      <c r="I222" s="47">
        <v>43586</v>
      </c>
      <c r="J222" s="48" t="str">
        <f>IF(Ugovori_OPULJP[[#This Row],[DATUM ZAVRŠETKA OPERACIJE]]&gt;DATE(2024,3,31),"u provedbi","završen")</f>
        <v>završen</v>
      </c>
      <c r="K222" s="46" t="s">
        <v>249</v>
      </c>
      <c r="L222" s="46" t="s">
        <v>249</v>
      </c>
      <c r="M222" s="49">
        <v>0.85</v>
      </c>
      <c r="N222" s="49">
        <v>0.15</v>
      </c>
      <c r="O222" s="50">
        <f>Ugovori_OPULJP[[#This Row],[Bespovratna sredstva - Ukupno (EU+Nac) HRK
= Ukupna ugovorena vrijednost bespovratnih sredstava]]*Ugovori_OPULJP[[#This Row],[EU STOPA SUFINANCIRANJA %
EU CO-FINANCING RATE %]]</f>
        <v>144746.94199999998</v>
      </c>
      <c r="P222" s="51">
        <f>Ugovori_OPULJP[[#This Row],[Bespovratna sredstva - EU dio - HRK]]/7.5345</f>
        <v>19211.220651668984</v>
      </c>
      <c r="Q222" s="50">
        <f>Ugovori_OPULJP[[#This Row],[Bespovratna sredstva - Ukupno (EU+Nac) HRK
= Ukupna ugovorena vrijednost bespovratnih sredstava]]*Ugovori_OPULJP[[#This Row],[STOPA NACIONALNOG SUFINANCIRANJA %]]</f>
        <v>25543.577999999998</v>
      </c>
      <c r="R222" s="51">
        <f>Ugovori_OPULJP[[#This Row],[Bespovratna sredstva - Nacionalni dio - HRK]]/7.5345</f>
        <v>3390.2154091180564</v>
      </c>
      <c r="S222" s="50">
        <v>170290.52</v>
      </c>
      <c r="T222" s="51">
        <f>Ugovori_OPULJP[[#This Row],[Bespovratna sredstva - Ukupno (EU+Nac) HRK
= Ukupna ugovorena vrijednost bespovratnih sredstava]]/7.5345</f>
        <v>22601.436060787044</v>
      </c>
      <c r="U222" s="50">
        <v>0</v>
      </c>
      <c r="V222" s="51">
        <f>Ugovori_OPULJP[[#This Row],[Javni doprinos korisnika - HRK]]/7.5345</f>
        <v>0</v>
      </c>
      <c r="W222" s="50">
        <v>0</v>
      </c>
      <c r="X222" s="51">
        <f>Ugovori_OPULJP[[#This Row],[Privatni doprinos korisnika - HRK]]/7.5345</f>
        <v>0</v>
      </c>
      <c r="Y222" s="52">
        <v>170290.52</v>
      </c>
      <c r="Z222" s="53">
        <f>Ugovori_OPULJP[[#This Row],[UKUPNI PRIHVATLJIVI IZDACI
TOTAL ELIGIBLE EXPENDITURE
= Bespovratna sredstva ukupno + doprinos korisnika
= Ukupni prihvatljivi troškovi
= Ukupna ugovorena vrijednost projekta HRK]]/7.5345</f>
        <v>22601.436060787044</v>
      </c>
      <c r="AA222" s="44" t="s">
        <v>752</v>
      </c>
      <c r="AB222" s="44" t="s">
        <v>753</v>
      </c>
      <c r="AC222" s="43" t="s">
        <v>968</v>
      </c>
      <c r="AD222" s="43" t="s">
        <v>747</v>
      </c>
    </row>
    <row r="223" spans="1:30" ht="51" customHeight="1" x14ac:dyDescent="0.2">
      <c r="A223" s="41" t="s">
        <v>969</v>
      </c>
      <c r="B223" s="42" t="s">
        <v>743</v>
      </c>
      <c r="C223" s="43" t="s">
        <v>744</v>
      </c>
      <c r="D223" s="43" t="s">
        <v>872</v>
      </c>
      <c r="E223" s="44" t="s">
        <v>232</v>
      </c>
      <c r="F223" s="45" t="s">
        <v>970</v>
      </c>
      <c r="G223" s="45" t="s">
        <v>971</v>
      </c>
      <c r="H223" s="47">
        <v>43358</v>
      </c>
      <c r="I223" s="47">
        <v>43723</v>
      </c>
      <c r="J223" s="48" t="str">
        <f>IF(Ugovori_OPULJP[[#This Row],[DATUM ZAVRŠETKA OPERACIJE]]&gt;DATE(2024,3,31),"u provedbi","završen")</f>
        <v>završen</v>
      </c>
      <c r="K223" s="46" t="s">
        <v>972</v>
      </c>
      <c r="L223" s="46" t="s">
        <v>79</v>
      </c>
      <c r="M223" s="49">
        <v>0.85</v>
      </c>
      <c r="N223" s="49">
        <v>0.15</v>
      </c>
      <c r="O223" s="50">
        <f>Ugovori_OPULJP[[#This Row],[Bespovratna sredstva - Ukupno (EU+Nac) HRK
= Ukupna ugovorena vrijednost bespovratnih sredstava]]*Ugovori_OPULJP[[#This Row],[EU STOPA SUFINANCIRANJA %
EU CO-FINANCING RATE %]]</f>
        <v>440012.54700000002</v>
      </c>
      <c r="P223" s="51">
        <f>Ugovori_OPULJP[[#This Row],[Bespovratna sredstva - EU dio - HRK]]/7.5345</f>
        <v>58399.700975512642</v>
      </c>
      <c r="Q223" s="50">
        <f>Ugovori_OPULJP[[#This Row],[Bespovratna sredstva - Ukupno (EU+Nac) HRK
= Ukupna ugovorena vrijednost bespovratnih sredstava]]*Ugovori_OPULJP[[#This Row],[STOPA NACIONALNOG SUFINANCIRANJA %]]</f>
        <v>77649.273000000001</v>
      </c>
      <c r="R223" s="51">
        <f>Ugovori_OPULJP[[#This Row],[Bespovratna sredstva - Nacionalni dio - HRK]]/7.5345</f>
        <v>10305.829583913996</v>
      </c>
      <c r="S223" s="50">
        <v>517661.82</v>
      </c>
      <c r="T223" s="51">
        <f>Ugovori_OPULJP[[#This Row],[Bespovratna sredstva - Ukupno (EU+Nac) HRK
= Ukupna ugovorena vrijednost bespovratnih sredstava]]/7.5345</f>
        <v>68705.530559426639</v>
      </c>
      <c r="U223" s="50">
        <v>0</v>
      </c>
      <c r="V223" s="51">
        <f>Ugovori_OPULJP[[#This Row],[Javni doprinos korisnika - HRK]]/7.5345</f>
        <v>0</v>
      </c>
      <c r="W223" s="50">
        <v>0</v>
      </c>
      <c r="X223" s="51">
        <f>Ugovori_OPULJP[[#This Row],[Privatni doprinos korisnika - HRK]]/7.5345</f>
        <v>0</v>
      </c>
      <c r="Y223" s="52">
        <v>517661.82</v>
      </c>
      <c r="Z223" s="53">
        <f>Ugovori_OPULJP[[#This Row],[UKUPNI PRIHVATLJIVI IZDACI
TOTAL ELIGIBLE EXPENDITURE
= Bespovratna sredstva ukupno + doprinos korisnika
= Ukupni prihvatljivi troškovi
= Ukupna ugovorena vrijednost projekta HRK]]/7.5345</f>
        <v>68705.530559426639</v>
      </c>
      <c r="AA223" s="44" t="s">
        <v>752</v>
      </c>
      <c r="AB223" s="44" t="s">
        <v>753</v>
      </c>
      <c r="AC223" s="43" t="s">
        <v>973</v>
      </c>
      <c r="AD223" s="43" t="s">
        <v>747</v>
      </c>
    </row>
    <row r="224" spans="1:30" ht="51" customHeight="1" x14ac:dyDescent="0.2">
      <c r="A224" s="41" t="s">
        <v>974</v>
      </c>
      <c r="B224" s="42" t="s">
        <v>743</v>
      </c>
      <c r="C224" s="43" t="s">
        <v>744</v>
      </c>
      <c r="D224" s="43" t="s">
        <v>872</v>
      </c>
      <c r="E224" s="44" t="s">
        <v>232</v>
      </c>
      <c r="F224" s="45" t="s">
        <v>975</v>
      </c>
      <c r="G224" s="45" t="s">
        <v>976</v>
      </c>
      <c r="H224" s="47">
        <v>43304</v>
      </c>
      <c r="I224" s="47">
        <v>43608</v>
      </c>
      <c r="J224" s="48" t="str">
        <f>IF(Ugovori_OPULJP[[#This Row],[DATUM ZAVRŠETKA OPERACIJE]]&gt;DATE(2024,3,31),"u provedbi","završen")</f>
        <v>završen</v>
      </c>
      <c r="K224" s="46" t="s">
        <v>249</v>
      </c>
      <c r="L224" s="46" t="s">
        <v>249</v>
      </c>
      <c r="M224" s="49">
        <v>0.85</v>
      </c>
      <c r="N224" s="49">
        <v>0.15</v>
      </c>
      <c r="O224" s="50">
        <f>Ugovori_OPULJP[[#This Row],[Bespovratna sredstva - Ukupno (EU+Nac) HRK
= Ukupna ugovorena vrijednost bespovratnih sredstava]]*Ugovori_OPULJP[[#This Row],[EU STOPA SUFINANCIRANJA %
EU CO-FINANCING RATE %]]</f>
        <v>108338.3055</v>
      </c>
      <c r="P224" s="51">
        <f>Ugovori_OPULJP[[#This Row],[Bespovratna sredstva - EU dio - HRK]]/7.5345</f>
        <v>14378.964164841727</v>
      </c>
      <c r="Q224" s="50">
        <f>Ugovori_OPULJP[[#This Row],[Bespovratna sredstva - Ukupno (EU+Nac) HRK
= Ukupna ugovorena vrijednost bespovratnih sredstava]]*Ugovori_OPULJP[[#This Row],[STOPA NACIONALNOG SUFINANCIRANJA %]]</f>
        <v>19118.5245</v>
      </c>
      <c r="R224" s="51">
        <f>Ugovori_OPULJP[[#This Row],[Bespovratna sredstva - Nacionalni dio - HRK]]/7.5345</f>
        <v>2537.4642643838342</v>
      </c>
      <c r="S224" s="50">
        <v>127456.83</v>
      </c>
      <c r="T224" s="51">
        <f>Ugovori_OPULJP[[#This Row],[Bespovratna sredstva - Ukupno (EU+Nac) HRK
= Ukupna ugovorena vrijednost bespovratnih sredstava]]/7.5345</f>
        <v>16916.428429225562</v>
      </c>
      <c r="U224" s="50">
        <v>0</v>
      </c>
      <c r="V224" s="51">
        <f>Ugovori_OPULJP[[#This Row],[Javni doprinos korisnika - HRK]]/7.5345</f>
        <v>0</v>
      </c>
      <c r="W224" s="50">
        <v>0</v>
      </c>
      <c r="X224" s="51">
        <f>Ugovori_OPULJP[[#This Row],[Privatni doprinos korisnika - HRK]]/7.5345</f>
        <v>0</v>
      </c>
      <c r="Y224" s="52">
        <v>127456.83</v>
      </c>
      <c r="Z224" s="53">
        <f>Ugovori_OPULJP[[#This Row],[UKUPNI PRIHVATLJIVI IZDACI
TOTAL ELIGIBLE EXPENDITURE
= Bespovratna sredstva ukupno + doprinos korisnika
= Ukupni prihvatljivi troškovi
= Ukupna ugovorena vrijednost projekta HRK]]/7.5345</f>
        <v>16916.428429225562</v>
      </c>
      <c r="AA224" s="44" t="s">
        <v>752</v>
      </c>
      <c r="AB224" s="44" t="s">
        <v>753</v>
      </c>
      <c r="AC224" s="43" t="s">
        <v>977</v>
      </c>
      <c r="AD224" s="43" t="s">
        <v>747</v>
      </c>
    </row>
    <row r="225" spans="1:30" ht="51" customHeight="1" x14ac:dyDescent="0.2">
      <c r="A225" s="41" t="s">
        <v>978</v>
      </c>
      <c r="B225" s="42" t="s">
        <v>743</v>
      </c>
      <c r="C225" s="43" t="s">
        <v>744</v>
      </c>
      <c r="D225" s="43" t="s">
        <v>872</v>
      </c>
      <c r="E225" s="44" t="s">
        <v>232</v>
      </c>
      <c r="F225" s="45" t="s">
        <v>979</v>
      </c>
      <c r="G225" s="45" t="s">
        <v>980</v>
      </c>
      <c r="H225" s="47">
        <v>43304</v>
      </c>
      <c r="I225" s="47">
        <v>43669</v>
      </c>
      <c r="J225" s="48" t="str">
        <f>IF(Ugovori_OPULJP[[#This Row],[DATUM ZAVRŠETKA OPERACIJE]]&gt;DATE(2024,3,31),"u provedbi","završen")</f>
        <v>završen</v>
      </c>
      <c r="K225" s="46" t="s">
        <v>981</v>
      </c>
      <c r="L225" s="46" t="s">
        <v>37</v>
      </c>
      <c r="M225" s="49">
        <v>0.85</v>
      </c>
      <c r="N225" s="49">
        <v>0.15</v>
      </c>
      <c r="O225" s="50">
        <f>Ugovori_OPULJP[[#This Row],[Bespovratna sredstva - Ukupno (EU+Nac) HRK
= Ukupna ugovorena vrijednost bespovratnih sredstava]]*Ugovori_OPULJP[[#This Row],[EU STOPA SUFINANCIRANJA %
EU CO-FINANCING RATE %]]</f>
        <v>262406.86600000004</v>
      </c>
      <c r="P225" s="51">
        <f>Ugovori_OPULJP[[#This Row],[Bespovratna sredstva - EU dio - HRK]]/7.5345</f>
        <v>34827.376202800457</v>
      </c>
      <c r="Q225" s="50">
        <f>Ugovori_OPULJP[[#This Row],[Bespovratna sredstva - Ukupno (EU+Nac) HRK
= Ukupna ugovorena vrijednost bespovratnih sredstava]]*Ugovori_OPULJP[[#This Row],[STOPA NACIONALNOG SUFINANCIRANJA %]]</f>
        <v>46307.094000000005</v>
      </c>
      <c r="R225" s="51">
        <f>Ugovori_OPULJP[[#This Row],[Bespovratna sredstva - Nacionalni dio - HRK]]/7.5345</f>
        <v>6146.0075652000796</v>
      </c>
      <c r="S225" s="50">
        <v>308713.96000000002</v>
      </c>
      <c r="T225" s="51">
        <f>Ugovori_OPULJP[[#This Row],[Bespovratna sredstva - Ukupno (EU+Nac) HRK
= Ukupna ugovorena vrijednost bespovratnih sredstava]]/7.5345</f>
        <v>40973.383768000531</v>
      </c>
      <c r="U225" s="50">
        <v>0</v>
      </c>
      <c r="V225" s="51">
        <f>Ugovori_OPULJP[[#This Row],[Javni doprinos korisnika - HRK]]/7.5345</f>
        <v>0</v>
      </c>
      <c r="W225" s="50">
        <v>0</v>
      </c>
      <c r="X225" s="51">
        <f>Ugovori_OPULJP[[#This Row],[Privatni doprinos korisnika - HRK]]/7.5345</f>
        <v>0</v>
      </c>
      <c r="Y225" s="52">
        <v>308713.96000000002</v>
      </c>
      <c r="Z225" s="53">
        <f>Ugovori_OPULJP[[#This Row],[UKUPNI PRIHVATLJIVI IZDACI
TOTAL ELIGIBLE EXPENDITURE
= Bespovratna sredstva ukupno + doprinos korisnika
= Ukupni prihvatljivi troškovi
= Ukupna ugovorena vrijednost projekta HRK]]/7.5345</f>
        <v>40973.383768000531</v>
      </c>
      <c r="AA225" s="44" t="s">
        <v>752</v>
      </c>
      <c r="AB225" s="44" t="s">
        <v>753</v>
      </c>
      <c r="AC225" s="43" t="s">
        <v>982</v>
      </c>
      <c r="AD225" s="43" t="s">
        <v>747</v>
      </c>
    </row>
    <row r="226" spans="1:30" ht="51" customHeight="1" x14ac:dyDescent="0.2">
      <c r="A226" s="41" t="s">
        <v>983</v>
      </c>
      <c r="B226" s="42" t="s">
        <v>743</v>
      </c>
      <c r="C226" s="43" t="s">
        <v>744</v>
      </c>
      <c r="D226" s="43" t="s">
        <v>872</v>
      </c>
      <c r="E226" s="44" t="s">
        <v>232</v>
      </c>
      <c r="F226" s="45" t="s">
        <v>984</v>
      </c>
      <c r="G226" s="45" t="s">
        <v>985</v>
      </c>
      <c r="H226" s="47">
        <v>43344</v>
      </c>
      <c r="I226" s="47">
        <v>43586</v>
      </c>
      <c r="J226" s="48" t="str">
        <f>IF(Ugovori_OPULJP[[#This Row],[DATUM ZAVRŠETKA OPERACIJE]]&gt;DATE(2024,3,31),"u provedbi","završen")</f>
        <v>završen</v>
      </c>
      <c r="K226" s="46" t="s">
        <v>37</v>
      </c>
      <c r="L226" s="46" t="s">
        <v>37</v>
      </c>
      <c r="M226" s="49">
        <v>0.85</v>
      </c>
      <c r="N226" s="49">
        <v>0.15</v>
      </c>
      <c r="O226" s="50">
        <f>Ugovori_OPULJP[[#This Row],[Bespovratna sredstva - Ukupno (EU+Nac) HRK
= Ukupna ugovorena vrijednost bespovratnih sredstava]]*Ugovori_OPULJP[[#This Row],[EU STOPA SUFINANCIRANJA %
EU CO-FINANCING RATE %]]</f>
        <v>326519.64600000001</v>
      </c>
      <c r="P226" s="51">
        <f>Ugovori_OPULJP[[#This Row],[Bespovratna sredstva - EU dio - HRK]]/7.5345</f>
        <v>43336.604419669522</v>
      </c>
      <c r="Q226" s="50">
        <f>Ugovori_OPULJP[[#This Row],[Bespovratna sredstva - Ukupno (EU+Nac) HRK
= Ukupna ugovorena vrijednost bespovratnih sredstava]]*Ugovori_OPULJP[[#This Row],[STOPA NACIONALNOG SUFINANCIRANJA %]]</f>
        <v>57621.114000000001</v>
      </c>
      <c r="R226" s="51">
        <f>Ugovori_OPULJP[[#This Row],[Bespovratna sredstva - Nacionalni dio - HRK]]/7.5345</f>
        <v>7647.6360740593273</v>
      </c>
      <c r="S226" s="50">
        <v>384140.76</v>
      </c>
      <c r="T226" s="51">
        <f>Ugovori_OPULJP[[#This Row],[Bespovratna sredstva - Ukupno (EU+Nac) HRK
= Ukupna ugovorena vrijednost bespovratnih sredstava]]/7.5345</f>
        <v>50984.240493728845</v>
      </c>
      <c r="U226" s="50">
        <v>0</v>
      </c>
      <c r="V226" s="51">
        <f>Ugovori_OPULJP[[#This Row],[Javni doprinos korisnika - HRK]]/7.5345</f>
        <v>0</v>
      </c>
      <c r="W226" s="50">
        <v>0</v>
      </c>
      <c r="X226" s="51">
        <f>Ugovori_OPULJP[[#This Row],[Privatni doprinos korisnika - HRK]]/7.5345</f>
        <v>0</v>
      </c>
      <c r="Y226" s="52">
        <v>384140.76</v>
      </c>
      <c r="Z226" s="53">
        <f>Ugovori_OPULJP[[#This Row],[UKUPNI PRIHVATLJIVI IZDACI
TOTAL ELIGIBLE EXPENDITURE
= Bespovratna sredstva ukupno + doprinos korisnika
= Ukupni prihvatljivi troškovi
= Ukupna ugovorena vrijednost projekta HRK]]/7.5345</f>
        <v>50984.240493728845</v>
      </c>
      <c r="AA226" s="44" t="s">
        <v>752</v>
      </c>
      <c r="AB226" s="44" t="s">
        <v>753</v>
      </c>
      <c r="AC226" s="43" t="s">
        <v>986</v>
      </c>
      <c r="AD226" s="43" t="s">
        <v>747</v>
      </c>
    </row>
    <row r="227" spans="1:30" ht="51" customHeight="1" x14ac:dyDescent="0.2">
      <c r="A227" s="41" t="s">
        <v>987</v>
      </c>
      <c r="B227" s="42" t="s">
        <v>743</v>
      </c>
      <c r="C227" s="43" t="s">
        <v>744</v>
      </c>
      <c r="D227" s="43" t="s">
        <v>872</v>
      </c>
      <c r="E227" s="44" t="s">
        <v>232</v>
      </c>
      <c r="F227" s="45" t="s">
        <v>988</v>
      </c>
      <c r="G227" s="45" t="s">
        <v>989</v>
      </c>
      <c r="H227" s="47">
        <v>43304</v>
      </c>
      <c r="I227" s="47">
        <v>43669</v>
      </c>
      <c r="J227" s="48" t="str">
        <f>IF(Ugovori_OPULJP[[#This Row],[DATUM ZAVRŠETKA OPERACIJE]]&gt;DATE(2024,3,31),"u provedbi","završen")</f>
        <v>završen</v>
      </c>
      <c r="K227" s="46" t="s">
        <v>338</v>
      </c>
      <c r="L227" s="46" t="s">
        <v>338</v>
      </c>
      <c r="M227" s="49">
        <v>0.85</v>
      </c>
      <c r="N227" s="49">
        <v>0.15</v>
      </c>
      <c r="O227" s="50">
        <f>Ugovori_OPULJP[[#This Row],[Bespovratna sredstva - Ukupno (EU+Nac) HRK
= Ukupna ugovorena vrijednost bespovratnih sredstava]]*Ugovori_OPULJP[[#This Row],[EU STOPA SUFINANCIRANJA %
EU CO-FINANCING RATE %]]</f>
        <v>182731.72500000001</v>
      </c>
      <c r="P227" s="51">
        <f>Ugovori_OPULJP[[#This Row],[Bespovratna sredstva - EU dio - HRK]]/7.5345</f>
        <v>24252.667728449134</v>
      </c>
      <c r="Q227" s="50">
        <f>Ugovori_OPULJP[[#This Row],[Bespovratna sredstva - Ukupno (EU+Nac) HRK
= Ukupna ugovorena vrijednost bespovratnih sredstava]]*Ugovori_OPULJP[[#This Row],[STOPA NACIONALNOG SUFINANCIRANJA %]]</f>
        <v>32246.774999999998</v>
      </c>
      <c r="R227" s="51">
        <f>Ugovori_OPULJP[[#This Row],[Bespovratna sredstva - Nacionalni dio - HRK]]/7.5345</f>
        <v>4279.8825403145529</v>
      </c>
      <c r="S227" s="50">
        <v>214978.5</v>
      </c>
      <c r="T227" s="51">
        <f>Ugovori_OPULJP[[#This Row],[Bespovratna sredstva - Ukupno (EU+Nac) HRK
= Ukupna ugovorena vrijednost bespovratnih sredstava]]/7.5345</f>
        <v>28532.550268763687</v>
      </c>
      <c r="U227" s="50">
        <v>0</v>
      </c>
      <c r="V227" s="51">
        <f>Ugovori_OPULJP[[#This Row],[Javni doprinos korisnika - HRK]]/7.5345</f>
        <v>0</v>
      </c>
      <c r="W227" s="50">
        <v>0</v>
      </c>
      <c r="X227" s="51">
        <f>Ugovori_OPULJP[[#This Row],[Privatni doprinos korisnika - HRK]]/7.5345</f>
        <v>0</v>
      </c>
      <c r="Y227" s="52">
        <v>214978.5</v>
      </c>
      <c r="Z227" s="53">
        <f>Ugovori_OPULJP[[#This Row],[UKUPNI PRIHVATLJIVI IZDACI
TOTAL ELIGIBLE EXPENDITURE
= Bespovratna sredstva ukupno + doprinos korisnika
= Ukupni prihvatljivi troškovi
= Ukupna ugovorena vrijednost projekta HRK]]/7.5345</f>
        <v>28532.550268763687</v>
      </c>
      <c r="AA227" s="44" t="s">
        <v>752</v>
      </c>
      <c r="AB227" s="44" t="s">
        <v>753</v>
      </c>
      <c r="AC227" s="43" t="s">
        <v>990</v>
      </c>
      <c r="AD227" s="43" t="s">
        <v>747</v>
      </c>
    </row>
    <row r="228" spans="1:30" ht="51" customHeight="1" x14ac:dyDescent="0.2">
      <c r="A228" s="41" t="s">
        <v>991</v>
      </c>
      <c r="B228" s="42" t="s">
        <v>743</v>
      </c>
      <c r="C228" s="43" t="s">
        <v>744</v>
      </c>
      <c r="D228" s="43" t="s">
        <v>872</v>
      </c>
      <c r="E228" s="44" t="s">
        <v>232</v>
      </c>
      <c r="F228" s="45" t="s">
        <v>992</v>
      </c>
      <c r="G228" s="45" t="s">
        <v>993</v>
      </c>
      <c r="H228" s="47">
        <v>43304</v>
      </c>
      <c r="I228" s="47">
        <v>43669</v>
      </c>
      <c r="J228" s="48" t="str">
        <f>IF(Ugovori_OPULJP[[#This Row],[DATUM ZAVRŠETKA OPERACIJE]]&gt;DATE(2024,3,31),"u provedbi","završen")</f>
        <v>završen</v>
      </c>
      <c r="K228" s="46" t="s">
        <v>79</v>
      </c>
      <c r="L228" s="46" t="s">
        <v>79</v>
      </c>
      <c r="M228" s="49">
        <v>0.85</v>
      </c>
      <c r="N228" s="49">
        <v>0.15</v>
      </c>
      <c r="O228" s="50">
        <f>Ugovori_OPULJP[[#This Row],[Bespovratna sredstva - Ukupno (EU+Nac) HRK
= Ukupna ugovorena vrijednost bespovratnih sredstava]]*Ugovori_OPULJP[[#This Row],[EU STOPA SUFINANCIRANJA %
EU CO-FINANCING RATE %]]</f>
        <v>343757.85</v>
      </c>
      <c r="P228" s="51">
        <f>Ugovori_OPULJP[[#This Row],[Bespovratna sredstva - EU dio - HRK]]/7.5345</f>
        <v>45624.507266573753</v>
      </c>
      <c r="Q228" s="50">
        <f>Ugovori_OPULJP[[#This Row],[Bespovratna sredstva - Ukupno (EU+Nac) HRK
= Ukupna ugovorena vrijednost bespovratnih sredstava]]*Ugovori_OPULJP[[#This Row],[STOPA NACIONALNOG SUFINANCIRANJA %]]</f>
        <v>60663.149999999994</v>
      </c>
      <c r="R228" s="51">
        <f>Ugovori_OPULJP[[#This Row],[Bespovratna sredstva - Nacionalni dio - HRK]]/7.5345</f>
        <v>8051.3836352777216</v>
      </c>
      <c r="S228" s="50">
        <v>404421</v>
      </c>
      <c r="T228" s="51">
        <f>Ugovori_OPULJP[[#This Row],[Bespovratna sredstva - Ukupno (EU+Nac) HRK
= Ukupna ugovorena vrijednost bespovratnih sredstava]]/7.5345</f>
        <v>53675.890901851482</v>
      </c>
      <c r="U228" s="50">
        <v>0</v>
      </c>
      <c r="V228" s="51">
        <f>Ugovori_OPULJP[[#This Row],[Javni doprinos korisnika - HRK]]/7.5345</f>
        <v>0</v>
      </c>
      <c r="W228" s="50">
        <v>0</v>
      </c>
      <c r="X228" s="51">
        <f>Ugovori_OPULJP[[#This Row],[Privatni doprinos korisnika - HRK]]/7.5345</f>
        <v>0</v>
      </c>
      <c r="Y228" s="52">
        <v>404421</v>
      </c>
      <c r="Z228" s="53">
        <f>Ugovori_OPULJP[[#This Row],[UKUPNI PRIHVATLJIVI IZDACI
TOTAL ELIGIBLE EXPENDITURE
= Bespovratna sredstva ukupno + doprinos korisnika
= Ukupni prihvatljivi troškovi
= Ukupna ugovorena vrijednost projekta HRK]]/7.5345</f>
        <v>53675.890901851482</v>
      </c>
      <c r="AA228" s="44" t="s">
        <v>752</v>
      </c>
      <c r="AB228" s="44" t="s">
        <v>753</v>
      </c>
      <c r="AC228" s="43" t="s">
        <v>994</v>
      </c>
      <c r="AD228" s="43" t="s">
        <v>747</v>
      </c>
    </row>
    <row r="229" spans="1:30" ht="51" customHeight="1" x14ac:dyDescent="0.2">
      <c r="A229" s="41" t="s">
        <v>995</v>
      </c>
      <c r="B229" s="42" t="s">
        <v>743</v>
      </c>
      <c r="C229" s="43" t="s">
        <v>744</v>
      </c>
      <c r="D229" s="43" t="s">
        <v>872</v>
      </c>
      <c r="E229" s="44" t="s">
        <v>232</v>
      </c>
      <c r="F229" s="45" t="s">
        <v>996</v>
      </c>
      <c r="G229" s="45" t="s">
        <v>308</v>
      </c>
      <c r="H229" s="47">
        <v>43304</v>
      </c>
      <c r="I229" s="47">
        <v>43731</v>
      </c>
      <c r="J229" s="48" t="str">
        <f>IF(Ugovori_OPULJP[[#This Row],[DATUM ZAVRŠETKA OPERACIJE]]&gt;DATE(2024,3,31),"u provedbi","završen")</f>
        <v>završen</v>
      </c>
      <c r="K229" s="46" t="s">
        <v>997</v>
      </c>
      <c r="L229" s="46" t="s">
        <v>37</v>
      </c>
      <c r="M229" s="49">
        <v>0.85</v>
      </c>
      <c r="N229" s="49">
        <v>0.15</v>
      </c>
      <c r="O229" s="50">
        <f>Ugovori_OPULJP[[#This Row],[Bespovratna sredstva - Ukupno (EU+Nac) HRK
= Ukupna ugovorena vrijednost bespovratnih sredstava]]*Ugovori_OPULJP[[#This Row],[EU STOPA SUFINANCIRANJA %
EU CO-FINANCING RATE %]]</f>
        <v>538347.11750000005</v>
      </c>
      <c r="P229" s="51">
        <f>Ugovori_OPULJP[[#This Row],[Bespovratna sredstva - EU dio - HRK]]/7.5345</f>
        <v>71450.941336518677</v>
      </c>
      <c r="Q229" s="50">
        <f>Ugovori_OPULJP[[#This Row],[Bespovratna sredstva - Ukupno (EU+Nac) HRK
= Ukupna ugovorena vrijednost bespovratnih sredstava]]*Ugovori_OPULJP[[#This Row],[STOPA NACIONALNOG SUFINANCIRANJA %]]</f>
        <v>95002.43250000001</v>
      </c>
      <c r="R229" s="51">
        <f>Ugovori_OPULJP[[#This Row],[Bespovratna sredstva - Nacionalni dio - HRK]]/7.5345</f>
        <v>12608.989647620945</v>
      </c>
      <c r="S229" s="50">
        <v>633349.55000000005</v>
      </c>
      <c r="T229" s="51">
        <f>Ugovori_OPULJP[[#This Row],[Bespovratna sredstva - Ukupno (EU+Nac) HRK
= Ukupna ugovorena vrijednost bespovratnih sredstava]]/7.5345</f>
        <v>84059.930984139632</v>
      </c>
      <c r="U229" s="50">
        <v>0</v>
      </c>
      <c r="V229" s="51">
        <f>Ugovori_OPULJP[[#This Row],[Javni doprinos korisnika - HRK]]/7.5345</f>
        <v>0</v>
      </c>
      <c r="W229" s="50">
        <v>0</v>
      </c>
      <c r="X229" s="51">
        <f>Ugovori_OPULJP[[#This Row],[Privatni doprinos korisnika - HRK]]/7.5345</f>
        <v>0</v>
      </c>
      <c r="Y229" s="52">
        <v>633349.55000000005</v>
      </c>
      <c r="Z229" s="53">
        <f>Ugovori_OPULJP[[#This Row],[UKUPNI PRIHVATLJIVI IZDACI
TOTAL ELIGIBLE EXPENDITURE
= Bespovratna sredstva ukupno + doprinos korisnika
= Ukupni prihvatljivi troškovi
= Ukupna ugovorena vrijednost projekta HRK]]/7.5345</f>
        <v>84059.930984139632</v>
      </c>
      <c r="AA229" s="44" t="s">
        <v>752</v>
      </c>
      <c r="AB229" s="44" t="s">
        <v>753</v>
      </c>
      <c r="AC229" s="43" t="s">
        <v>998</v>
      </c>
      <c r="AD229" s="43" t="s">
        <v>747</v>
      </c>
    </row>
    <row r="230" spans="1:30" ht="51" customHeight="1" x14ac:dyDescent="0.2">
      <c r="A230" s="41" t="s">
        <v>999</v>
      </c>
      <c r="B230" s="42" t="s">
        <v>743</v>
      </c>
      <c r="C230" s="43" t="s">
        <v>744</v>
      </c>
      <c r="D230" s="43" t="s">
        <v>872</v>
      </c>
      <c r="E230" s="44" t="s">
        <v>232</v>
      </c>
      <c r="F230" s="45" t="s">
        <v>1000</v>
      </c>
      <c r="G230" s="45" t="s">
        <v>1001</v>
      </c>
      <c r="H230" s="47">
        <v>43304</v>
      </c>
      <c r="I230" s="47">
        <v>43669</v>
      </c>
      <c r="J230" s="48" t="str">
        <f>IF(Ugovori_OPULJP[[#This Row],[DATUM ZAVRŠETKA OPERACIJE]]&gt;DATE(2024,3,31),"u provedbi","završen")</f>
        <v>završen</v>
      </c>
      <c r="K230" s="46" t="s">
        <v>186</v>
      </c>
      <c r="L230" s="46" t="s">
        <v>186</v>
      </c>
      <c r="M230" s="49">
        <v>0.85</v>
      </c>
      <c r="N230" s="49">
        <v>0.15</v>
      </c>
      <c r="O230" s="50">
        <f>Ugovori_OPULJP[[#This Row],[Bespovratna sredstva - Ukupno (EU+Nac) HRK
= Ukupna ugovorena vrijednost bespovratnih sredstava]]*Ugovori_OPULJP[[#This Row],[EU STOPA SUFINANCIRANJA %
EU CO-FINANCING RATE %]]</f>
        <v>207630.71549999999</v>
      </c>
      <c r="P230" s="51">
        <f>Ugovori_OPULJP[[#This Row],[Bespovratna sredstva - EU dio - HRK]]/7.5345</f>
        <v>27557.331674298224</v>
      </c>
      <c r="Q230" s="50">
        <f>Ugovori_OPULJP[[#This Row],[Bespovratna sredstva - Ukupno (EU+Nac) HRK
= Ukupna ugovorena vrijednost bespovratnih sredstava]]*Ugovori_OPULJP[[#This Row],[STOPA NACIONALNOG SUFINANCIRANJA %]]</f>
        <v>36640.714499999995</v>
      </c>
      <c r="R230" s="51">
        <f>Ugovori_OPULJP[[#This Row],[Bespovratna sredstva - Nacionalni dio - HRK]]/7.5345</f>
        <v>4863.0585307585097</v>
      </c>
      <c r="S230" s="50">
        <v>244271.43</v>
      </c>
      <c r="T230" s="51">
        <f>Ugovori_OPULJP[[#This Row],[Bespovratna sredstva - Ukupno (EU+Nac) HRK
= Ukupna ugovorena vrijednost bespovratnih sredstava]]/7.5345</f>
        <v>32420.390205056738</v>
      </c>
      <c r="U230" s="50">
        <v>0</v>
      </c>
      <c r="V230" s="51">
        <f>Ugovori_OPULJP[[#This Row],[Javni doprinos korisnika - HRK]]/7.5345</f>
        <v>0</v>
      </c>
      <c r="W230" s="50">
        <v>0</v>
      </c>
      <c r="X230" s="51">
        <f>Ugovori_OPULJP[[#This Row],[Privatni doprinos korisnika - HRK]]/7.5345</f>
        <v>0</v>
      </c>
      <c r="Y230" s="52">
        <v>244271.43</v>
      </c>
      <c r="Z230" s="53">
        <f>Ugovori_OPULJP[[#This Row],[UKUPNI PRIHVATLJIVI IZDACI
TOTAL ELIGIBLE EXPENDITURE
= Bespovratna sredstva ukupno + doprinos korisnika
= Ukupni prihvatljivi troškovi
= Ukupna ugovorena vrijednost projekta HRK]]/7.5345</f>
        <v>32420.390205056738</v>
      </c>
      <c r="AA230" s="44" t="s">
        <v>752</v>
      </c>
      <c r="AB230" s="44" t="s">
        <v>753</v>
      </c>
      <c r="AC230" s="43" t="s">
        <v>1002</v>
      </c>
      <c r="AD230" s="43" t="s">
        <v>747</v>
      </c>
    </row>
    <row r="231" spans="1:30" ht="51" customHeight="1" x14ac:dyDescent="0.2">
      <c r="A231" s="41" t="s">
        <v>1003</v>
      </c>
      <c r="B231" s="42" t="s">
        <v>743</v>
      </c>
      <c r="C231" s="43" t="s">
        <v>744</v>
      </c>
      <c r="D231" s="43" t="s">
        <v>872</v>
      </c>
      <c r="E231" s="44" t="s">
        <v>232</v>
      </c>
      <c r="F231" s="45" t="s">
        <v>1004</v>
      </c>
      <c r="G231" s="45" t="s">
        <v>1005</v>
      </c>
      <c r="H231" s="47">
        <v>43313</v>
      </c>
      <c r="I231" s="47">
        <v>43800</v>
      </c>
      <c r="J231" s="48" t="str">
        <f>IF(Ugovori_OPULJP[[#This Row],[DATUM ZAVRŠETKA OPERACIJE]]&gt;DATE(2024,3,31),"u provedbi","završen")</f>
        <v>završen</v>
      </c>
      <c r="K231" s="46" t="s">
        <v>79</v>
      </c>
      <c r="L231" s="46" t="s">
        <v>37</v>
      </c>
      <c r="M231" s="49">
        <v>0.85</v>
      </c>
      <c r="N231" s="49">
        <v>0.15</v>
      </c>
      <c r="O231" s="50">
        <f>Ugovori_OPULJP[[#This Row],[Bespovratna sredstva - Ukupno (EU+Nac) HRK
= Ukupna ugovorena vrijednost bespovratnih sredstava]]*Ugovori_OPULJP[[#This Row],[EU STOPA SUFINANCIRANJA %
EU CO-FINANCING RATE %]]</f>
        <v>505604.11449999997</v>
      </c>
      <c r="P231" s="51">
        <f>Ugovori_OPULJP[[#This Row],[Bespovratna sredstva - EU dio - HRK]]/7.5345</f>
        <v>67105.198022430151</v>
      </c>
      <c r="Q231" s="50">
        <f>Ugovori_OPULJP[[#This Row],[Bespovratna sredstva - Ukupno (EU+Nac) HRK
= Ukupna ugovorena vrijednost bespovratnih sredstava]]*Ugovori_OPULJP[[#This Row],[STOPA NACIONALNOG SUFINANCIRANJA %]]</f>
        <v>89224.255499999999</v>
      </c>
      <c r="R231" s="51">
        <f>Ugovori_OPULJP[[#This Row],[Bespovratna sredstva - Nacionalni dio - HRK]]/7.5345</f>
        <v>11842.093768664145</v>
      </c>
      <c r="S231" s="50">
        <v>594828.37</v>
      </c>
      <c r="T231" s="51">
        <f>Ugovori_OPULJP[[#This Row],[Bespovratna sredstva - Ukupno (EU+Nac) HRK
= Ukupna ugovorena vrijednost bespovratnih sredstava]]/7.5345</f>
        <v>78947.291791094292</v>
      </c>
      <c r="U231" s="50">
        <v>0</v>
      </c>
      <c r="V231" s="51">
        <f>Ugovori_OPULJP[[#This Row],[Javni doprinos korisnika - HRK]]/7.5345</f>
        <v>0</v>
      </c>
      <c r="W231" s="50">
        <v>0</v>
      </c>
      <c r="X231" s="51">
        <f>Ugovori_OPULJP[[#This Row],[Privatni doprinos korisnika - HRK]]/7.5345</f>
        <v>0</v>
      </c>
      <c r="Y231" s="52">
        <v>594828.37</v>
      </c>
      <c r="Z231" s="53">
        <f>Ugovori_OPULJP[[#This Row],[UKUPNI PRIHVATLJIVI IZDACI
TOTAL ELIGIBLE EXPENDITURE
= Bespovratna sredstva ukupno + doprinos korisnika
= Ukupni prihvatljivi troškovi
= Ukupna ugovorena vrijednost projekta HRK]]/7.5345</f>
        <v>78947.291791094292</v>
      </c>
      <c r="AA231" s="44" t="s">
        <v>752</v>
      </c>
      <c r="AB231" s="44" t="s">
        <v>753</v>
      </c>
      <c r="AC231" s="43" t="s">
        <v>1006</v>
      </c>
      <c r="AD231" s="43" t="s">
        <v>747</v>
      </c>
    </row>
    <row r="232" spans="1:30" ht="51" customHeight="1" x14ac:dyDescent="0.2">
      <c r="A232" s="41" t="s">
        <v>1007</v>
      </c>
      <c r="B232" s="42" t="s">
        <v>743</v>
      </c>
      <c r="C232" s="43" t="s">
        <v>744</v>
      </c>
      <c r="D232" s="43" t="s">
        <v>872</v>
      </c>
      <c r="E232" s="44" t="s">
        <v>232</v>
      </c>
      <c r="F232" s="45" t="s">
        <v>1008</v>
      </c>
      <c r="G232" s="45" t="s">
        <v>1009</v>
      </c>
      <c r="H232" s="47">
        <v>43304</v>
      </c>
      <c r="I232" s="47">
        <v>43488</v>
      </c>
      <c r="J232" s="48" t="str">
        <f>IF(Ugovori_OPULJP[[#This Row],[DATUM ZAVRŠETKA OPERACIJE]]&gt;DATE(2024,3,31),"u provedbi","završen")</f>
        <v>završen</v>
      </c>
      <c r="K232" s="46" t="s">
        <v>37</v>
      </c>
      <c r="L232" s="46" t="s">
        <v>37</v>
      </c>
      <c r="M232" s="49">
        <v>0.85</v>
      </c>
      <c r="N232" s="49">
        <v>0.15</v>
      </c>
      <c r="O232" s="50">
        <f>Ugovori_OPULJP[[#This Row],[Bespovratna sredstva - Ukupno (EU+Nac) HRK
= Ukupna ugovorena vrijednost bespovratnih sredstava]]*Ugovori_OPULJP[[#This Row],[EU STOPA SUFINANCIRANJA %
EU CO-FINANCING RATE %]]</f>
        <v>164990.69500000001</v>
      </c>
      <c r="P232" s="51">
        <f>Ugovori_OPULJP[[#This Row],[Bespovratna sredstva - EU dio - HRK]]/7.5345</f>
        <v>21898.028402681</v>
      </c>
      <c r="Q232" s="50">
        <f>Ugovori_OPULJP[[#This Row],[Bespovratna sredstva - Ukupno (EU+Nac) HRK
= Ukupna ugovorena vrijednost bespovratnih sredstava]]*Ugovori_OPULJP[[#This Row],[STOPA NACIONALNOG SUFINANCIRANJA %]]</f>
        <v>29116.005000000001</v>
      </c>
      <c r="R232" s="51">
        <f>Ugovori_OPULJP[[#This Row],[Bespovratna sredstva - Nacionalni dio - HRK]]/7.5345</f>
        <v>3864.3579534142941</v>
      </c>
      <c r="S232" s="50">
        <v>194106.7</v>
      </c>
      <c r="T232" s="51">
        <f>Ugovori_OPULJP[[#This Row],[Bespovratna sredstva - Ukupno (EU+Nac) HRK
= Ukupna ugovorena vrijednost bespovratnih sredstava]]/7.5345</f>
        <v>25762.386356095296</v>
      </c>
      <c r="U232" s="50">
        <v>0</v>
      </c>
      <c r="V232" s="51">
        <f>Ugovori_OPULJP[[#This Row],[Javni doprinos korisnika - HRK]]/7.5345</f>
        <v>0</v>
      </c>
      <c r="W232" s="50">
        <v>0</v>
      </c>
      <c r="X232" s="51">
        <f>Ugovori_OPULJP[[#This Row],[Privatni doprinos korisnika - HRK]]/7.5345</f>
        <v>0</v>
      </c>
      <c r="Y232" s="52">
        <v>194106.7</v>
      </c>
      <c r="Z232" s="53">
        <f>Ugovori_OPULJP[[#This Row],[UKUPNI PRIHVATLJIVI IZDACI
TOTAL ELIGIBLE EXPENDITURE
= Bespovratna sredstva ukupno + doprinos korisnika
= Ukupni prihvatljivi troškovi
= Ukupna ugovorena vrijednost projekta HRK]]/7.5345</f>
        <v>25762.386356095296</v>
      </c>
      <c r="AA232" s="44" t="s">
        <v>752</v>
      </c>
      <c r="AB232" s="44" t="s">
        <v>753</v>
      </c>
      <c r="AC232" s="43" t="s">
        <v>1010</v>
      </c>
      <c r="AD232" s="43" t="s">
        <v>747</v>
      </c>
    </row>
    <row r="233" spans="1:30" ht="51" customHeight="1" x14ac:dyDescent="0.2">
      <c r="A233" s="41" t="s">
        <v>1011</v>
      </c>
      <c r="B233" s="42" t="s">
        <v>743</v>
      </c>
      <c r="C233" s="43" t="s">
        <v>744</v>
      </c>
      <c r="D233" s="43" t="s">
        <v>872</v>
      </c>
      <c r="E233" s="44" t="s">
        <v>232</v>
      </c>
      <c r="F233" s="45" t="s">
        <v>1012</v>
      </c>
      <c r="G233" s="45" t="s">
        <v>1013</v>
      </c>
      <c r="H233" s="47">
        <v>43304</v>
      </c>
      <c r="I233" s="47">
        <v>43731</v>
      </c>
      <c r="J233" s="48" t="str">
        <f>IF(Ugovori_OPULJP[[#This Row],[DATUM ZAVRŠETKA OPERACIJE]]&gt;DATE(2024,3,31),"u provedbi","završen")</f>
        <v>završen</v>
      </c>
      <c r="K233" s="46" t="s">
        <v>130</v>
      </c>
      <c r="L233" s="46" t="s">
        <v>130</v>
      </c>
      <c r="M233" s="49">
        <v>0.85</v>
      </c>
      <c r="N233" s="49">
        <v>0.15</v>
      </c>
      <c r="O233" s="50">
        <f>Ugovori_OPULJP[[#This Row],[Bespovratna sredstva - Ukupno (EU+Nac) HRK
= Ukupna ugovorena vrijednost bespovratnih sredstava]]*Ugovori_OPULJP[[#This Row],[EU STOPA SUFINANCIRANJA %
EU CO-FINANCING RATE %]]</f>
        <v>503658.71100000001</v>
      </c>
      <c r="P233" s="51">
        <f>Ugovori_OPULJP[[#This Row],[Bespovratna sredstva - EU dio - HRK]]/7.5345</f>
        <v>66846.998606410503</v>
      </c>
      <c r="Q233" s="50">
        <f>Ugovori_OPULJP[[#This Row],[Bespovratna sredstva - Ukupno (EU+Nac) HRK
= Ukupna ugovorena vrijednost bespovratnih sredstava]]*Ugovori_OPULJP[[#This Row],[STOPA NACIONALNOG SUFINANCIRANJA %]]</f>
        <v>88880.949000000008</v>
      </c>
      <c r="R233" s="51">
        <f>Ugovori_OPULJP[[#This Row],[Bespovratna sredstva - Nacionalni dio - HRK]]/7.5345</f>
        <v>11796.52916583715</v>
      </c>
      <c r="S233" s="50">
        <v>592539.66</v>
      </c>
      <c r="T233" s="51">
        <f>Ugovori_OPULJP[[#This Row],[Bespovratna sredstva - Ukupno (EU+Nac) HRK
= Ukupna ugovorena vrijednost bespovratnih sredstava]]/7.5345</f>
        <v>78643.52777224766</v>
      </c>
      <c r="U233" s="50">
        <v>0</v>
      </c>
      <c r="V233" s="51">
        <f>Ugovori_OPULJP[[#This Row],[Javni doprinos korisnika - HRK]]/7.5345</f>
        <v>0</v>
      </c>
      <c r="W233" s="50">
        <v>0</v>
      </c>
      <c r="X233" s="51">
        <f>Ugovori_OPULJP[[#This Row],[Privatni doprinos korisnika - HRK]]/7.5345</f>
        <v>0</v>
      </c>
      <c r="Y233" s="52">
        <v>592539.66</v>
      </c>
      <c r="Z233" s="53">
        <f>Ugovori_OPULJP[[#This Row],[UKUPNI PRIHVATLJIVI IZDACI
TOTAL ELIGIBLE EXPENDITURE
= Bespovratna sredstva ukupno + doprinos korisnika
= Ukupni prihvatljivi troškovi
= Ukupna ugovorena vrijednost projekta HRK]]/7.5345</f>
        <v>78643.52777224766</v>
      </c>
      <c r="AA233" s="44" t="s">
        <v>752</v>
      </c>
      <c r="AB233" s="44" t="s">
        <v>753</v>
      </c>
      <c r="AC233" s="43" t="s">
        <v>1014</v>
      </c>
      <c r="AD233" s="43" t="s">
        <v>747</v>
      </c>
    </row>
    <row r="234" spans="1:30" ht="51" customHeight="1" x14ac:dyDescent="0.2">
      <c r="A234" s="41" t="s">
        <v>1015</v>
      </c>
      <c r="B234" s="42" t="s">
        <v>743</v>
      </c>
      <c r="C234" s="43" t="s">
        <v>744</v>
      </c>
      <c r="D234" s="43" t="s">
        <v>872</v>
      </c>
      <c r="E234" s="44" t="s">
        <v>232</v>
      </c>
      <c r="F234" s="45" t="s">
        <v>1016</v>
      </c>
      <c r="G234" s="45" t="s">
        <v>1017</v>
      </c>
      <c r="H234" s="47">
        <v>43329</v>
      </c>
      <c r="I234" s="47">
        <v>43816</v>
      </c>
      <c r="J234" s="48" t="str">
        <f>IF(Ugovori_OPULJP[[#This Row],[DATUM ZAVRŠETKA OPERACIJE]]&gt;DATE(2024,3,31),"u provedbi","završen")</f>
        <v>završen</v>
      </c>
      <c r="K234" s="46" t="s">
        <v>37</v>
      </c>
      <c r="L234" s="46" t="s">
        <v>37</v>
      </c>
      <c r="M234" s="49">
        <v>0.85</v>
      </c>
      <c r="N234" s="49">
        <v>0.15</v>
      </c>
      <c r="O234" s="50">
        <f>Ugovori_OPULJP[[#This Row],[Bespovratna sredstva - Ukupno (EU+Nac) HRK
= Ukupna ugovorena vrijednost bespovratnih sredstava]]*Ugovori_OPULJP[[#This Row],[EU STOPA SUFINANCIRANJA %
EU CO-FINANCING RATE %]]</f>
        <v>818562.31649999996</v>
      </c>
      <c r="P234" s="51">
        <f>Ugovori_OPULJP[[#This Row],[Bespovratna sredstva - EU dio - HRK]]/7.5345</f>
        <v>108641.88950826199</v>
      </c>
      <c r="Q234" s="50">
        <f>Ugovori_OPULJP[[#This Row],[Bespovratna sredstva - Ukupno (EU+Nac) HRK
= Ukupna ugovorena vrijednost bespovratnih sredstava]]*Ugovori_OPULJP[[#This Row],[STOPA NACIONALNOG SUFINANCIRANJA %]]</f>
        <v>144452.1735</v>
      </c>
      <c r="R234" s="51">
        <f>Ugovori_OPULJP[[#This Row],[Bespovratna sredstva - Nacionalni dio - HRK]]/7.5345</f>
        <v>19172.098148516823</v>
      </c>
      <c r="S234" s="50">
        <v>963014.49</v>
      </c>
      <c r="T234" s="51">
        <f>Ugovori_OPULJP[[#This Row],[Bespovratna sredstva - Ukupno (EU+Nac) HRK
= Ukupna ugovorena vrijednost bespovratnih sredstava]]/7.5345</f>
        <v>127813.98765677882</v>
      </c>
      <c r="U234" s="50">
        <v>0</v>
      </c>
      <c r="V234" s="51">
        <f>Ugovori_OPULJP[[#This Row],[Javni doprinos korisnika - HRK]]/7.5345</f>
        <v>0</v>
      </c>
      <c r="W234" s="50">
        <v>0</v>
      </c>
      <c r="X234" s="51">
        <f>Ugovori_OPULJP[[#This Row],[Privatni doprinos korisnika - HRK]]/7.5345</f>
        <v>0</v>
      </c>
      <c r="Y234" s="52">
        <v>963014.49</v>
      </c>
      <c r="Z234" s="53">
        <f>Ugovori_OPULJP[[#This Row],[UKUPNI PRIHVATLJIVI IZDACI
TOTAL ELIGIBLE EXPENDITURE
= Bespovratna sredstva ukupno + doprinos korisnika
= Ukupni prihvatljivi troškovi
= Ukupna ugovorena vrijednost projekta HRK]]/7.5345</f>
        <v>127813.98765677882</v>
      </c>
      <c r="AA234" s="44" t="s">
        <v>752</v>
      </c>
      <c r="AB234" s="44" t="s">
        <v>753</v>
      </c>
      <c r="AC234" s="43" t="s">
        <v>1018</v>
      </c>
      <c r="AD234" s="43" t="s">
        <v>747</v>
      </c>
    </row>
    <row r="235" spans="1:30" ht="51" customHeight="1" x14ac:dyDescent="0.2">
      <c r="A235" s="41" t="s">
        <v>1019</v>
      </c>
      <c r="B235" s="42" t="s">
        <v>743</v>
      </c>
      <c r="C235" s="43" t="s">
        <v>744</v>
      </c>
      <c r="D235" s="43" t="s">
        <v>872</v>
      </c>
      <c r="E235" s="44" t="s">
        <v>232</v>
      </c>
      <c r="F235" s="45" t="s">
        <v>1020</v>
      </c>
      <c r="G235" s="45" t="s">
        <v>1021</v>
      </c>
      <c r="H235" s="47">
        <v>43304</v>
      </c>
      <c r="I235" s="47">
        <v>43792</v>
      </c>
      <c r="J235" s="48" t="str">
        <f>IF(Ugovori_OPULJP[[#This Row],[DATUM ZAVRŠETKA OPERACIJE]]&gt;DATE(2024,3,31),"u provedbi","završen")</f>
        <v>završen</v>
      </c>
      <c r="K235" s="46" t="s">
        <v>99</v>
      </c>
      <c r="L235" s="46" t="s">
        <v>99</v>
      </c>
      <c r="M235" s="49">
        <v>0.85</v>
      </c>
      <c r="N235" s="49">
        <v>0.15</v>
      </c>
      <c r="O235" s="50">
        <f>Ugovori_OPULJP[[#This Row],[Bespovratna sredstva - Ukupno (EU+Nac) HRK
= Ukupna ugovorena vrijednost bespovratnih sredstava]]*Ugovori_OPULJP[[#This Row],[EU STOPA SUFINANCIRANJA %
EU CO-FINANCING RATE %]]</f>
        <v>471898.46100000001</v>
      </c>
      <c r="P235" s="51">
        <f>Ugovori_OPULJP[[#This Row],[Bespovratna sredstva - EU dio - HRK]]/7.5345</f>
        <v>62631.689030459886</v>
      </c>
      <c r="Q235" s="50">
        <f>Ugovori_OPULJP[[#This Row],[Bespovratna sredstva - Ukupno (EU+Nac) HRK
= Ukupna ugovorena vrijednost bespovratnih sredstava]]*Ugovori_OPULJP[[#This Row],[STOPA NACIONALNOG SUFINANCIRANJA %]]</f>
        <v>83276.199000000008</v>
      </c>
      <c r="R235" s="51">
        <f>Ugovori_OPULJP[[#This Row],[Bespovratna sredstva - Nacionalni dio - HRK]]/7.5345</f>
        <v>11052.651005375274</v>
      </c>
      <c r="S235" s="50">
        <v>555174.66</v>
      </c>
      <c r="T235" s="51">
        <f>Ugovori_OPULJP[[#This Row],[Bespovratna sredstva - Ukupno (EU+Nac) HRK
= Ukupna ugovorena vrijednost bespovratnih sredstava]]/7.5345</f>
        <v>73684.340035835165</v>
      </c>
      <c r="U235" s="50">
        <v>0</v>
      </c>
      <c r="V235" s="51">
        <f>Ugovori_OPULJP[[#This Row],[Javni doprinos korisnika - HRK]]/7.5345</f>
        <v>0</v>
      </c>
      <c r="W235" s="50">
        <v>0</v>
      </c>
      <c r="X235" s="51">
        <f>Ugovori_OPULJP[[#This Row],[Privatni doprinos korisnika - HRK]]/7.5345</f>
        <v>0</v>
      </c>
      <c r="Y235" s="52">
        <v>555174.66</v>
      </c>
      <c r="Z235" s="53">
        <f>Ugovori_OPULJP[[#This Row],[UKUPNI PRIHVATLJIVI IZDACI
TOTAL ELIGIBLE EXPENDITURE
= Bespovratna sredstva ukupno + doprinos korisnika
= Ukupni prihvatljivi troškovi
= Ukupna ugovorena vrijednost projekta HRK]]/7.5345</f>
        <v>73684.340035835165</v>
      </c>
      <c r="AA235" s="44" t="s">
        <v>752</v>
      </c>
      <c r="AB235" s="44" t="s">
        <v>753</v>
      </c>
      <c r="AC235" s="43" t="s">
        <v>1022</v>
      </c>
      <c r="AD235" s="43" t="s">
        <v>747</v>
      </c>
    </row>
    <row r="236" spans="1:30" ht="51" customHeight="1" x14ac:dyDescent="0.2">
      <c r="A236" s="41" t="s">
        <v>1023</v>
      </c>
      <c r="B236" s="42" t="s">
        <v>743</v>
      </c>
      <c r="C236" s="43" t="s">
        <v>744</v>
      </c>
      <c r="D236" s="43" t="s">
        <v>872</v>
      </c>
      <c r="E236" s="44" t="s">
        <v>232</v>
      </c>
      <c r="F236" s="45" t="s">
        <v>1024</v>
      </c>
      <c r="G236" s="45" t="s">
        <v>1025</v>
      </c>
      <c r="H236" s="47">
        <v>43358</v>
      </c>
      <c r="I236" s="47">
        <v>43631</v>
      </c>
      <c r="J236" s="48" t="str">
        <f>IF(Ugovori_OPULJP[[#This Row],[DATUM ZAVRŠETKA OPERACIJE]]&gt;DATE(2024,3,31),"u provedbi","završen")</f>
        <v>završen</v>
      </c>
      <c r="K236" s="46" t="s">
        <v>1026</v>
      </c>
      <c r="L236" s="46" t="s">
        <v>37</v>
      </c>
      <c r="M236" s="49">
        <v>0.85</v>
      </c>
      <c r="N236" s="49">
        <v>0.15</v>
      </c>
      <c r="O236" s="50">
        <f>Ugovori_OPULJP[[#This Row],[Bespovratna sredstva - Ukupno (EU+Nac) HRK
= Ukupna ugovorena vrijednost bespovratnih sredstava]]*Ugovori_OPULJP[[#This Row],[EU STOPA SUFINANCIRANJA %
EU CO-FINANCING RATE %]]</f>
        <v>644184.30649999995</v>
      </c>
      <c r="P236" s="51">
        <f>Ugovori_OPULJP[[#This Row],[Bespovratna sredstva - EU dio - HRK]]/7.5345</f>
        <v>85497.950295308241</v>
      </c>
      <c r="Q236" s="50">
        <f>Ugovori_OPULJP[[#This Row],[Bespovratna sredstva - Ukupno (EU+Nac) HRK
= Ukupna ugovorena vrijednost bespovratnih sredstava]]*Ugovori_OPULJP[[#This Row],[STOPA NACIONALNOG SUFINANCIRANJA %]]</f>
        <v>113679.58349999999</v>
      </c>
      <c r="R236" s="51">
        <f>Ugovori_OPULJP[[#This Row],[Bespovratna sredstva - Nacionalni dio - HRK]]/7.5345</f>
        <v>15087.873581524984</v>
      </c>
      <c r="S236" s="50">
        <v>757863.89</v>
      </c>
      <c r="T236" s="51">
        <f>Ugovori_OPULJP[[#This Row],[Bespovratna sredstva - Ukupno (EU+Nac) HRK
= Ukupna ugovorena vrijednost bespovratnih sredstava]]/7.5345</f>
        <v>100585.82387683322</v>
      </c>
      <c r="U236" s="50">
        <v>0</v>
      </c>
      <c r="V236" s="51">
        <f>Ugovori_OPULJP[[#This Row],[Javni doprinos korisnika - HRK]]/7.5345</f>
        <v>0</v>
      </c>
      <c r="W236" s="50">
        <v>0</v>
      </c>
      <c r="X236" s="51">
        <f>Ugovori_OPULJP[[#This Row],[Privatni doprinos korisnika - HRK]]/7.5345</f>
        <v>0</v>
      </c>
      <c r="Y236" s="52">
        <v>757863.89</v>
      </c>
      <c r="Z236" s="53">
        <f>Ugovori_OPULJP[[#This Row],[UKUPNI PRIHVATLJIVI IZDACI
TOTAL ELIGIBLE EXPENDITURE
= Bespovratna sredstva ukupno + doprinos korisnika
= Ukupni prihvatljivi troškovi
= Ukupna ugovorena vrijednost projekta HRK]]/7.5345</f>
        <v>100585.82387683322</v>
      </c>
      <c r="AA236" s="44" t="s">
        <v>752</v>
      </c>
      <c r="AB236" s="44" t="s">
        <v>753</v>
      </c>
      <c r="AC236" s="43" t="s">
        <v>1027</v>
      </c>
      <c r="AD236" s="43" t="s">
        <v>747</v>
      </c>
    </row>
    <row r="237" spans="1:30" ht="51" customHeight="1" x14ac:dyDescent="0.2">
      <c r="A237" s="41" t="s">
        <v>1028</v>
      </c>
      <c r="B237" s="42" t="s">
        <v>743</v>
      </c>
      <c r="C237" s="43" t="s">
        <v>744</v>
      </c>
      <c r="D237" s="43" t="s">
        <v>872</v>
      </c>
      <c r="E237" s="44" t="s">
        <v>232</v>
      </c>
      <c r="F237" s="45" t="s">
        <v>1029</v>
      </c>
      <c r="G237" s="45" t="s">
        <v>1030</v>
      </c>
      <c r="H237" s="47">
        <v>43344</v>
      </c>
      <c r="I237" s="47">
        <v>43709</v>
      </c>
      <c r="J237" s="48" t="str">
        <f>IF(Ugovori_OPULJP[[#This Row],[DATUM ZAVRŠETKA OPERACIJE]]&gt;DATE(2024,3,31),"u provedbi","završen")</f>
        <v>završen</v>
      </c>
      <c r="K237" s="46" t="s">
        <v>1031</v>
      </c>
      <c r="L237" s="46" t="s">
        <v>37</v>
      </c>
      <c r="M237" s="49">
        <v>0.85</v>
      </c>
      <c r="N237" s="49">
        <v>0.15</v>
      </c>
      <c r="O237" s="50">
        <f>Ugovori_OPULJP[[#This Row],[Bespovratna sredstva - Ukupno (EU+Nac) HRK
= Ukupna ugovorena vrijednost bespovratnih sredstava]]*Ugovori_OPULJP[[#This Row],[EU STOPA SUFINANCIRANJA %
EU CO-FINANCING RATE %]]</f>
        <v>773822.52399999998</v>
      </c>
      <c r="P237" s="51">
        <f>Ugovori_OPULJP[[#This Row],[Bespovratna sredstva - EU dio - HRK]]/7.5345</f>
        <v>102703.89859977436</v>
      </c>
      <c r="Q237" s="50">
        <f>Ugovori_OPULJP[[#This Row],[Bespovratna sredstva - Ukupno (EU+Nac) HRK
= Ukupna ugovorena vrijednost bespovratnih sredstava]]*Ugovori_OPULJP[[#This Row],[STOPA NACIONALNOG SUFINANCIRANJA %]]</f>
        <v>136556.916</v>
      </c>
      <c r="R237" s="51">
        <f>Ugovori_OPULJP[[#This Row],[Bespovratna sredstva - Nacionalni dio - HRK]]/7.5345</f>
        <v>18124.21739996018</v>
      </c>
      <c r="S237" s="50">
        <v>910379.44</v>
      </c>
      <c r="T237" s="51">
        <f>Ugovori_OPULJP[[#This Row],[Bespovratna sredstva - Ukupno (EU+Nac) HRK
= Ukupna ugovorena vrijednost bespovratnih sredstava]]/7.5345</f>
        <v>120828.11599973454</v>
      </c>
      <c r="U237" s="50">
        <v>0</v>
      </c>
      <c r="V237" s="51">
        <f>Ugovori_OPULJP[[#This Row],[Javni doprinos korisnika - HRK]]/7.5345</f>
        <v>0</v>
      </c>
      <c r="W237" s="50">
        <v>0</v>
      </c>
      <c r="X237" s="51">
        <f>Ugovori_OPULJP[[#This Row],[Privatni doprinos korisnika - HRK]]/7.5345</f>
        <v>0</v>
      </c>
      <c r="Y237" s="52">
        <v>910379.44</v>
      </c>
      <c r="Z237" s="53">
        <f>Ugovori_OPULJP[[#This Row],[UKUPNI PRIHVATLJIVI IZDACI
TOTAL ELIGIBLE EXPENDITURE
= Bespovratna sredstva ukupno + doprinos korisnika
= Ukupni prihvatljivi troškovi
= Ukupna ugovorena vrijednost projekta HRK]]/7.5345</f>
        <v>120828.11599973454</v>
      </c>
      <c r="AA237" s="44" t="s">
        <v>752</v>
      </c>
      <c r="AB237" s="44" t="s">
        <v>753</v>
      </c>
      <c r="AC237" s="43" t="s">
        <v>1032</v>
      </c>
      <c r="AD237" s="43" t="s">
        <v>747</v>
      </c>
    </row>
    <row r="238" spans="1:30" ht="51" customHeight="1" x14ac:dyDescent="0.2">
      <c r="A238" s="41" t="s">
        <v>1033</v>
      </c>
      <c r="B238" s="42" t="s">
        <v>743</v>
      </c>
      <c r="C238" s="43" t="s">
        <v>744</v>
      </c>
      <c r="D238" s="43" t="s">
        <v>872</v>
      </c>
      <c r="E238" s="44" t="s">
        <v>232</v>
      </c>
      <c r="F238" s="45" t="s">
        <v>1034</v>
      </c>
      <c r="G238" s="45" t="s">
        <v>1035</v>
      </c>
      <c r="H238" s="47">
        <v>43304</v>
      </c>
      <c r="I238" s="47">
        <v>43700</v>
      </c>
      <c r="J238" s="48" t="str">
        <f>IF(Ugovori_OPULJP[[#This Row],[DATUM ZAVRŠETKA OPERACIJE]]&gt;DATE(2024,3,31),"u provedbi","završen")</f>
        <v>završen</v>
      </c>
      <c r="K238" s="46" t="s">
        <v>1036</v>
      </c>
      <c r="L238" s="46" t="s">
        <v>37</v>
      </c>
      <c r="M238" s="49">
        <v>0.85</v>
      </c>
      <c r="N238" s="49">
        <v>0.15</v>
      </c>
      <c r="O238" s="50">
        <f>Ugovori_OPULJP[[#This Row],[Bespovratna sredstva - Ukupno (EU+Nac) HRK
= Ukupna ugovorena vrijednost bespovratnih sredstava]]*Ugovori_OPULJP[[#This Row],[EU STOPA SUFINANCIRANJA %
EU CO-FINANCING RATE %]]</f>
        <v>591021.94050000003</v>
      </c>
      <c r="P238" s="51">
        <f>Ugovori_OPULJP[[#This Row],[Bespovratna sredstva - EU dio - HRK]]/7.5345</f>
        <v>78442.091777822017</v>
      </c>
      <c r="Q238" s="50">
        <f>Ugovori_OPULJP[[#This Row],[Bespovratna sredstva - Ukupno (EU+Nac) HRK
= Ukupna ugovorena vrijednost bespovratnih sredstava]]*Ugovori_OPULJP[[#This Row],[STOPA NACIONALNOG SUFINANCIRANJA %]]</f>
        <v>104297.98950000001</v>
      </c>
      <c r="R238" s="51">
        <f>Ugovori_OPULJP[[#This Row],[Bespovratna sredstva - Nacionalni dio - HRK]]/7.5345</f>
        <v>13842.722078439181</v>
      </c>
      <c r="S238" s="50">
        <v>695319.93</v>
      </c>
      <c r="T238" s="51">
        <f>Ugovori_OPULJP[[#This Row],[Bespovratna sredstva - Ukupno (EU+Nac) HRK
= Ukupna ugovorena vrijednost bespovratnih sredstava]]/7.5345</f>
        <v>92284.8138562612</v>
      </c>
      <c r="U238" s="50">
        <v>0</v>
      </c>
      <c r="V238" s="51">
        <f>Ugovori_OPULJP[[#This Row],[Javni doprinos korisnika - HRK]]/7.5345</f>
        <v>0</v>
      </c>
      <c r="W238" s="50">
        <v>0</v>
      </c>
      <c r="X238" s="51">
        <f>Ugovori_OPULJP[[#This Row],[Privatni doprinos korisnika - HRK]]/7.5345</f>
        <v>0</v>
      </c>
      <c r="Y238" s="52">
        <v>695319.93</v>
      </c>
      <c r="Z238" s="53">
        <f>Ugovori_OPULJP[[#This Row],[UKUPNI PRIHVATLJIVI IZDACI
TOTAL ELIGIBLE EXPENDITURE
= Bespovratna sredstva ukupno + doprinos korisnika
= Ukupni prihvatljivi troškovi
= Ukupna ugovorena vrijednost projekta HRK]]/7.5345</f>
        <v>92284.8138562612</v>
      </c>
      <c r="AA238" s="44" t="s">
        <v>752</v>
      </c>
      <c r="AB238" s="44" t="s">
        <v>753</v>
      </c>
      <c r="AC238" s="43" t="s">
        <v>1037</v>
      </c>
      <c r="AD238" s="43" t="s">
        <v>747</v>
      </c>
    </row>
    <row r="239" spans="1:30" ht="51" customHeight="1" x14ac:dyDescent="0.2">
      <c r="A239" s="41" t="s">
        <v>1038</v>
      </c>
      <c r="B239" s="42" t="s">
        <v>743</v>
      </c>
      <c r="C239" s="43" t="s">
        <v>744</v>
      </c>
      <c r="D239" s="43" t="s">
        <v>872</v>
      </c>
      <c r="E239" s="44" t="s">
        <v>232</v>
      </c>
      <c r="F239" s="45" t="s">
        <v>1039</v>
      </c>
      <c r="G239" s="45" t="s">
        <v>1040</v>
      </c>
      <c r="H239" s="47">
        <v>43304</v>
      </c>
      <c r="I239" s="47">
        <v>43488</v>
      </c>
      <c r="J239" s="48" t="str">
        <f>IF(Ugovori_OPULJP[[#This Row],[DATUM ZAVRŠETKA OPERACIJE]]&gt;DATE(2024,3,31),"u provedbi","završen")</f>
        <v>završen</v>
      </c>
      <c r="K239" s="46" t="s">
        <v>371</v>
      </c>
      <c r="L239" s="46" t="s">
        <v>371</v>
      </c>
      <c r="M239" s="49">
        <v>0.85</v>
      </c>
      <c r="N239" s="49">
        <v>0.15</v>
      </c>
      <c r="O239" s="50">
        <f>Ugovori_OPULJP[[#This Row],[Bespovratna sredstva - Ukupno (EU+Nac) HRK
= Ukupna ugovorena vrijednost bespovratnih sredstava]]*Ugovori_OPULJP[[#This Row],[EU STOPA SUFINANCIRANJA %
EU CO-FINANCING RATE %]]</f>
        <v>104326.62850000001</v>
      </c>
      <c r="P239" s="51">
        <f>Ugovori_OPULJP[[#This Row],[Bespovratna sredstva - EU dio - HRK]]/7.5345</f>
        <v>13846.523126949367</v>
      </c>
      <c r="Q239" s="50">
        <f>Ugovori_OPULJP[[#This Row],[Bespovratna sredstva - Ukupno (EU+Nac) HRK
= Ukupna ugovorena vrijednost bespovratnih sredstava]]*Ugovori_OPULJP[[#This Row],[STOPA NACIONALNOG SUFINANCIRANJA %]]</f>
        <v>18410.5815</v>
      </c>
      <c r="R239" s="51">
        <f>Ugovori_OPULJP[[#This Row],[Bespovratna sredstva - Nacionalni dio - HRK]]/7.5345</f>
        <v>2443.5040812263587</v>
      </c>
      <c r="S239" s="50">
        <v>122737.21</v>
      </c>
      <c r="T239" s="51">
        <f>Ugovori_OPULJP[[#This Row],[Bespovratna sredstva - Ukupno (EU+Nac) HRK
= Ukupna ugovorena vrijednost bespovratnih sredstava]]/7.5345</f>
        <v>16290.027208175725</v>
      </c>
      <c r="U239" s="50">
        <v>0</v>
      </c>
      <c r="V239" s="51">
        <f>Ugovori_OPULJP[[#This Row],[Javni doprinos korisnika - HRK]]/7.5345</f>
        <v>0</v>
      </c>
      <c r="W239" s="50">
        <v>0</v>
      </c>
      <c r="X239" s="51">
        <f>Ugovori_OPULJP[[#This Row],[Privatni doprinos korisnika - HRK]]/7.5345</f>
        <v>0</v>
      </c>
      <c r="Y239" s="52">
        <v>122737.21</v>
      </c>
      <c r="Z239" s="53">
        <f>Ugovori_OPULJP[[#This Row],[UKUPNI PRIHVATLJIVI IZDACI
TOTAL ELIGIBLE EXPENDITURE
= Bespovratna sredstva ukupno + doprinos korisnika
= Ukupni prihvatljivi troškovi
= Ukupna ugovorena vrijednost projekta HRK]]/7.5345</f>
        <v>16290.027208175725</v>
      </c>
      <c r="AA239" s="44" t="s">
        <v>752</v>
      </c>
      <c r="AB239" s="44" t="s">
        <v>753</v>
      </c>
      <c r="AC239" s="43" t="s">
        <v>1041</v>
      </c>
      <c r="AD239" s="43" t="s">
        <v>747</v>
      </c>
    </row>
    <row r="240" spans="1:30" ht="51" customHeight="1" x14ac:dyDescent="0.2">
      <c r="A240" s="41" t="s">
        <v>1042</v>
      </c>
      <c r="B240" s="42" t="s">
        <v>743</v>
      </c>
      <c r="C240" s="43" t="s">
        <v>744</v>
      </c>
      <c r="D240" s="43" t="s">
        <v>1043</v>
      </c>
      <c r="E240" s="44" t="s">
        <v>232</v>
      </c>
      <c r="F240" s="45" t="s">
        <v>1044</v>
      </c>
      <c r="G240" s="45" t="s">
        <v>168</v>
      </c>
      <c r="H240" s="47">
        <v>43238</v>
      </c>
      <c r="I240" s="47">
        <v>43969</v>
      </c>
      <c r="J240" s="48" t="str">
        <f>IF(Ugovori_OPULJP[[#This Row],[DATUM ZAVRŠETKA OPERACIJE]]&gt;DATE(2024,3,31),"u provedbi","završen")</f>
        <v>završen</v>
      </c>
      <c r="K240" s="46" t="s">
        <v>37</v>
      </c>
      <c r="L240" s="46" t="s">
        <v>37</v>
      </c>
      <c r="M240" s="49">
        <v>0.85</v>
      </c>
      <c r="N240" s="49">
        <v>0.15</v>
      </c>
      <c r="O240" s="50">
        <f>Ugovori_OPULJP[[#This Row],[Bespovratna sredstva - Ukupno (EU+Nac) HRK
= Ukupna ugovorena vrijednost bespovratnih sredstava]]*Ugovori_OPULJP[[#This Row],[EU STOPA SUFINANCIRANJA %
EU CO-FINANCING RATE %]]</f>
        <v>1268817.1340000001</v>
      </c>
      <c r="P240" s="51">
        <f>Ugovori_OPULJP[[#This Row],[Bespovratna sredstva - EU dio - HRK]]/7.5345</f>
        <v>168400.97338907691</v>
      </c>
      <c r="Q240" s="50">
        <f>Ugovori_OPULJP[[#This Row],[Bespovratna sredstva - Ukupno (EU+Nac) HRK
= Ukupna ugovorena vrijednost bespovratnih sredstava]]*Ugovori_OPULJP[[#This Row],[STOPA NACIONALNOG SUFINANCIRANJA %]]</f>
        <v>223908.90599999999</v>
      </c>
      <c r="R240" s="51">
        <f>Ugovori_OPULJP[[#This Row],[Bespovratna sredstva - Nacionalni dio - HRK]]/7.5345</f>
        <v>29717.818833366509</v>
      </c>
      <c r="S240" s="50">
        <v>1492726.04</v>
      </c>
      <c r="T240" s="51">
        <f>Ugovori_OPULJP[[#This Row],[Bespovratna sredstva - Ukupno (EU+Nac) HRK
= Ukupna ugovorena vrijednost bespovratnih sredstava]]/7.5345</f>
        <v>198118.79222244342</v>
      </c>
      <c r="U240" s="50">
        <v>0</v>
      </c>
      <c r="V240" s="51">
        <f>Ugovori_OPULJP[[#This Row],[Javni doprinos korisnika - HRK]]/7.5345</f>
        <v>0</v>
      </c>
      <c r="W240" s="50">
        <v>0</v>
      </c>
      <c r="X240" s="51">
        <f>Ugovori_OPULJP[[#This Row],[Privatni doprinos korisnika - HRK]]/7.5345</f>
        <v>0</v>
      </c>
      <c r="Y240" s="52">
        <v>1492726.04</v>
      </c>
      <c r="Z240" s="53">
        <f>Ugovori_OPULJP[[#This Row],[UKUPNI PRIHVATLJIVI IZDACI
TOTAL ELIGIBLE EXPENDITURE
= Bespovratna sredstva ukupno + doprinos korisnika
= Ukupni prihvatljivi troškovi
= Ukupna ugovorena vrijednost projekta HRK]]/7.5345</f>
        <v>198118.79222244342</v>
      </c>
      <c r="AA240" s="44" t="s">
        <v>38</v>
      </c>
      <c r="AB240" s="44" t="s">
        <v>753</v>
      </c>
      <c r="AC240" s="43" t="s">
        <v>1045</v>
      </c>
      <c r="AD240" s="43" t="s">
        <v>747</v>
      </c>
    </row>
    <row r="241" spans="1:30" ht="51" customHeight="1" x14ac:dyDescent="0.2">
      <c r="A241" s="41" t="s">
        <v>1046</v>
      </c>
      <c r="B241" s="42" t="s">
        <v>743</v>
      </c>
      <c r="C241" s="43" t="s">
        <v>744</v>
      </c>
      <c r="D241" s="43" t="s">
        <v>1043</v>
      </c>
      <c r="E241" s="44" t="s">
        <v>232</v>
      </c>
      <c r="F241" s="45" t="s">
        <v>1047</v>
      </c>
      <c r="G241" s="45" t="s">
        <v>1048</v>
      </c>
      <c r="H241" s="47">
        <v>43238</v>
      </c>
      <c r="I241" s="47">
        <v>44061</v>
      </c>
      <c r="J241" s="48" t="str">
        <f>IF(Ugovori_OPULJP[[#This Row],[DATUM ZAVRŠETKA OPERACIJE]]&gt;DATE(2024,3,31),"u provedbi","završen")</f>
        <v>završen</v>
      </c>
      <c r="K241" s="46" t="s">
        <v>1049</v>
      </c>
      <c r="L241" s="46" t="s">
        <v>37</v>
      </c>
      <c r="M241" s="49">
        <v>0.85</v>
      </c>
      <c r="N241" s="49">
        <v>0.15</v>
      </c>
      <c r="O241" s="50">
        <f>Ugovori_OPULJP[[#This Row],[Bespovratna sredstva - Ukupno (EU+Nac) HRK
= Ukupna ugovorena vrijednost bespovratnih sredstava]]*Ugovori_OPULJP[[#This Row],[EU STOPA SUFINANCIRANJA %
EU CO-FINANCING RATE %]]</f>
        <v>476511.7</v>
      </c>
      <c r="P241" s="51">
        <f>Ugovori_OPULJP[[#This Row],[Bespovratna sredstva - EU dio - HRK]]/7.5345</f>
        <v>63243.971066427766</v>
      </c>
      <c r="Q241" s="50">
        <f>Ugovori_OPULJP[[#This Row],[Bespovratna sredstva - Ukupno (EU+Nac) HRK
= Ukupna ugovorena vrijednost bespovratnih sredstava]]*Ugovori_OPULJP[[#This Row],[STOPA NACIONALNOG SUFINANCIRANJA %]]</f>
        <v>84090.3</v>
      </c>
      <c r="R241" s="51">
        <f>Ugovori_OPULJP[[#This Row],[Bespovratna sredstva - Nacionalni dio - HRK]]/7.5345</f>
        <v>11160.70077642843</v>
      </c>
      <c r="S241" s="50">
        <v>560602</v>
      </c>
      <c r="T241" s="51">
        <f>Ugovori_OPULJP[[#This Row],[Bespovratna sredstva - Ukupno (EU+Nac) HRK
= Ukupna ugovorena vrijednost bespovratnih sredstava]]/7.5345</f>
        <v>74404.671842856187</v>
      </c>
      <c r="U241" s="50">
        <v>0</v>
      </c>
      <c r="V241" s="51">
        <f>Ugovori_OPULJP[[#This Row],[Javni doprinos korisnika - HRK]]/7.5345</f>
        <v>0</v>
      </c>
      <c r="W241" s="50">
        <v>0</v>
      </c>
      <c r="X241" s="51">
        <f>Ugovori_OPULJP[[#This Row],[Privatni doprinos korisnika - HRK]]/7.5345</f>
        <v>0</v>
      </c>
      <c r="Y241" s="52">
        <v>560602</v>
      </c>
      <c r="Z241" s="53">
        <f>Ugovori_OPULJP[[#This Row],[UKUPNI PRIHVATLJIVI IZDACI
TOTAL ELIGIBLE EXPENDITURE
= Bespovratna sredstva ukupno + doprinos korisnika
= Ukupni prihvatljivi troškovi
= Ukupna ugovorena vrijednost projekta HRK]]/7.5345</f>
        <v>74404.671842856187</v>
      </c>
      <c r="AA241" s="44" t="s">
        <v>38</v>
      </c>
      <c r="AB241" s="44" t="s">
        <v>753</v>
      </c>
      <c r="AC241" s="43" t="s">
        <v>1050</v>
      </c>
      <c r="AD241" s="43" t="s">
        <v>747</v>
      </c>
    </row>
    <row r="242" spans="1:30" ht="51" customHeight="1" x14ac:dyDescent="0.2">
      <c r="A242" s="41" t="s">
        <v>1051</v>
      </c>
      <c r="B242" s="42" t="s">
        <v>743</v>
      </c>
      <c r="C242" s="43" t="s">
        <v>744</v>
      </c>
      <c r="D242" s="43" t="s">
        <v>1043</v>
      </c>
      <c r="E242" s="44" t="s">
        <v>232</v>
      </c>
      <c r="F242" s="45" t="s">
        <v>1052</v>
      </c>
      <c r="G242" s="45" t="s">
        <v>1053</v>
      </c>
      <c r="H242" s="47">
        <v>43249</v>
      </c>
      <c r="I242" s="47">
        <v>43980</v>
      </c>
      <c r="J242" s="48" t="str">
        <f>IF(Ugovori_OPULJP[[#This Row],[DATUM ZAVRŠETKA OPERACIJE]]&gt;DATE(2024,3,31),"u provedbi","završen")</f>
        <v>završen</v>
      </c>
      <c r="K242" s="46" t="s">
        <v>211</v>
      </c>
      <c r="L242" s="46" t="s">
        <v>211</v>
      </c>
      <c r="M242" s="49">
        <v>0.85</v>
      </c>
      <c r="N242" s="49">
        <v>0.15</v>
      </c>
      <c r="O242" s="50">
        <f>Ugovori_OPULJP[[#This Row],[Bespovratna sredstva - Ukupno (EU+Nac) HRK
= Ukupna ugovorena vrijednost bespovratnih sredstava]]*Ugovori_OPULJP[[#This Row],[EU STOPA SUFINANCIRANJA %
EU CO-FINANCING RATE %]]</f>
        <v>588663.02899999998</v>
      </c>
      <c r="P242" s="51">
        <f>Ugovori_OPULJP[[#This Row],[Bespovratna sredstva - EU dio - HRK]]/7.5345</f>
        <v>78129.01041874045</v>
      </c>
      <c r="Q242" s="50">
        <f>Ugovori_OPULJP[[#This Row],[Bespovratna sredstva - Ukupno (EU+Nac) HRK
= Ukupna ugovorena vrijednost bespovratnih sredstava]]*Ugovori_OPULJP[[#This Row],[STOPA NACIONALNOG SUFINANCIRANJA %]]</f>
        <v>103881.711</v>
      </c>
      <c r="R242" s="51">
        <f>Ugovori_OPULJP[[#This Row],[Bespovratna sredstva - Nacionalni dio - HRK]]/7.5345</f>
        <v>13787.47242683655</v>
      </c>
      <c r="S242" s="50">
        <v>692544.74</v>
      </c>
      <c r="T242" s="51">
        <f>Ugovori_OPULJP[[#This Row],[Bespovratna sredstva - Ukupno (EU+Nac) HRK
= Ukupna ugovorena vrijednost bespovratnih sredstava]]/7.5345</f>
        <v>91916.482845577004</v>
      </c>
      <c r="U242" s="50">
        <v>0</v>
      </c>
      <c r="V242" s="51">
        <f>Ugovori_OPULJP[[#This Row],[Javni doprinos korisnika - HRK]]/7.5345</f>
        <v>0</v>
      </c>
      <c r="W242" s="50">
        <v>0</v>
      </c>
      <c r="X242" s="51">
        <f>Ugovori_OPULJP[[#This Row],[Privatni doprinos korisnika - HRK]]/7.5345</f>
        <v>0</v>
      </c>
      <c r="Y242" s="52">
        <v>692544.74</v>
      </c>
      <c r="Z242" s="53">
        <f>Ugovori_OPULJP[[#This Row],[UKUPNI PRIHVATLJIVI IZDACI
TOTAL ELIGIBLE EXPENDITURE
= Bespovratna sredstva ukupno + doprinos korisnika
= Ukupni prihvatljivi troškovi
= Ukupna ugovorena vrijednost projekta HRK]]/7.5345</f>
        <v>91916.482845577004</v>
      </c>
      <c r="AA242" s="44" t="s">
        <v>38</v>
      </c>
      <c r="AB242" s="44" t="s">
        <v>753</v>
      </c>
      <c r="AC242" s="43" t="s">
        <v>1054</v>
      </c>
      <c r="AD242" s="43" t="s">
        <v>747</v>
      </c>
    </row>
    <row r="243" spans="1:30" ht="51" customHeight="1" x14ac:dyDescent="0.2">
      <c r="A243" s="41" t="s">
        <v>1055</v>
      </c>
      <c r="B243" s="42" t="s">
        <v>743</v>
      </c>
      <c r="C243" s="43" t="s">
        <v>744</v>
      </c>
      <c r="D243" s="43" t="s">
        <v>1043</v>
      </c>
      <c r="E243" s="44" t="s">
        <v>232</v>
      </c>
      <c r="F243" s="45" t="s">
        <v>1056</v>
      </c>
      <c r="G243" s="45" t="s">
        <v>1057</v>
      </c>
      <c r="H243" s="47">
        <v>43238</v>
      </c>
      <c r="I243" s="47">
        <v>43879</v>
      </c>
      <c r="J243" s="48" t="str">
        <f>IF(Ugovori_OPULJP[[#This Row],[DATUM ZAVRŠETKA OPERACIJE]]&gt;DATE(2024,3,31),"u provedbi","završen")</f>
        <v>završen</v>
      </c>
      <c r="K243" s="46" t="s">
        <v>84</v>
      </c>
      <c r="L243" s="46" t="s">
        <v>84</v>
      </c>
      <c r="M243" s="49">
        <v>0.85</v>
      </c>
      <c r="N243" s="49">
        <v>0.15</v>
      </c>
      <c r="O243" s="50">
        <f>Ugovori_OPULJP[[#This Row],[Bespovratna sredstva - Ukupno (EU+Nac) HRK
= Ukupna ugovorena vrijednost bespovratnih sredstava]]*Ugovori_OPULJP[[#This Row],[EU STOPA SUFINANCIRANJA %
EU CO-FINANCING RATE %]]</f>
        <v>285445.36800000002</v>
      </c>
      <c r="P243" s="51">
        <f>Ugovori_OPULJP[[#This Row],[Bespovratna sredstva - EU dio - HRK]]/7.5345</f>
        <v>37885.110889906427</v>
      </c>
      <c r="Q243" s="50">
        <f>Ugovori_OPULJP[[#This Row],[Bespovratna sredstva - Ukupno (EU+Nac) HRK
= Ukupna ugovorena vrijednost bespovratnih sredstava]]*Ugovori_OPULJP[[#This Row],[STOPA NACIONALNOG SUFINANCIRANJA %]]</f>
        <v>50372.712</v>
      </c>
      <c r="R243" s="51">
        <f>Ugovori_OPULJP[[#This Row],[Bespovratna sredstva - Nacionalni dio - HRK]]/7.5345</f>
        <v>6685.6078041011342</v>
      </c>
      <c r="S243" s="50">
        <v>335818.08</v>
      </c>
      <c r="T243" s="51">
        <f>Ugovori_OPULJP[[#This Row],[Bespovratna sredstva - Ukupno (EU+Nac) HRK
= Ukupna ugovorena vrijednost bespovratnih sredstava]]/7.5345</f>
        <v>44570.718694007563</v>
      </c>
      <c r="U243" s="50">
        <v>0</v>
      </c>
      <c r="V243" s="51">
        <f>Ugovori_OPULJP[[#This Row],[Javni doprinos korisnika - HRK]]/7.5345</f>
        <v>0</v>
      </c>
      <c r="W243" s="50">
        <v>0</v>
      </c>
      <c r="X243" s="51">
        <f>Ugovori_OPULJP[[#This Row],[Privatni doprinos korisnika - HRK]]/7.5345</f>
        <v>0</v>
      </c>
      <c r="Y243" s="52">
        <v>335818.08</v>
      </c>
      <c r="Z243" s="53">
        <f>Ugovori_OPULJP[[#This Row],[UKUPNI PRIHVATLJIVI IZDACI
TOTAL ELIGIBLE EXPENDITURE
= Bespovratna sredstva ukupno + doprinos korisnika
= Ukupni prihvatljivi troškovi
= Ukupna ugovorena vrijednost projekta HRK]]/7.5345</f>
        <v>44570.718694007563</v>
      </c>
      <c r="AA243" s="44" t="s">
        <v>38</v>
      </c>
      <c r="AB243" s="44" t="s">
        <v>753</v>
      </c>
      <c r="AC243" s="43" t="s">
        <v>1058</v>
      </c>
      <c r="AD243" s="43" t="s">
        <v>747</v>
      </c>
    </row>
    <row r="244" spans="1:30" ht="51" customHeight="1" x14ac:dyDescent="0.2">
      <c r="A244" s="41" t="s">
        <v>1059</v>
      </c>
      <c r="B244" s="42" t="s">
        <v>743</v>
      </c>
      <c r="C244" s="43" t="s">
        <v>744</v>
      </c>
      <c r="D244" s="43" t="s">
        <v>1043</v>
      </c>
      <c r="E244" s="44" t="s">
        <v>232</v>
      </c>
      <c r="F244" s="45" t="s">
        <v>1060</v>
      </c>
      <c r="G244" s="45" t="s">
        <v>1061</v>
      </c>
      <c r="H244" s="47">
        <v>43238</v>
      </c>
      <c r="I244" s="47">
        <v>43787</v>
      </c>
      <c r="J244" s="48" t="str">
        <f>IF(Ugovori_OPULJP[[#This Row],[DATUM ZAVRŠETKA OPERACIJE]]&gt;DATE(2024,3,31),"u provedbi","završen")</f>
        <v>završen</v>
      </c>
      <c r="K244" s="46" t="s">
        <v>1062</v>
      </c>
      <c r="L244" s="46" t="s">
        <v>371</v>
      </c>
      <c r="M244" s="49">
        <v>0.85</v>
      </c>
      <c r="N244" s="49">
        <v>0.15</v>
      </c>
      <c r="O244" s="50">
        <f>Ugovori_OPULJP[[#This Row],[Bespovratna sredstva - Ukupno (EU+Nac) HRK
= Ukupna ugovorena vrijednost bespovratnih sredstava]]*Ugovori_OPULJP[[#This Row],[EU STOPA SUFINANCIRANJA %
EU CO-FINANCING RATE %]]</f>
        <v>561727.71050000004</v>
      </c>
      <c r="P244" s="51">
        <f>Ugovori_OPULJP[[#This Row],[Bespovratna sredstva - EU dio - HRK]]/7.5345</f>
        <v>74554.079301878024</v>
      </c>
      <c r="Q244" s="50">
        <f>Ugovori_OPULJP[[#This Row],[Bespovratna sredstva - Ukupno (EU+Nac) HRK
= Ukupna ugovorena vrijednost bespovratnih sredstava]]*Ugovori_OPULJP[[#This Row],[STOPA NACIONALNOG SUFINANCIRANJA %]]</f>
        <v>99128.419500000004</v>
      </c>
      <c r="R244" s="51">
        <f>Ugovori_OPULJP[[#This Row],[Bespovratna sredstva - Nacionalni dio - HRK]]/7.5345</f>
        <v>13156.602229743181</v>
      </c>
      <c r="S244" s="50">
        <v>660856.13</v>
      </c>
      <c r="T244" s="51">
        <f>Ugovori_OPULJP[[#This Row],[Bespovratna sredstva - Ukupno (EU+Nac) HRK
= Ukupna ugovorena vrijednost bespovratnih sredstava]]/7.5345</f>
        <v>87710.681531621201</v>
      </c>
      <c r="U244" s="50">
        <v>0</v>
      </c>
      <c r="V244" s="51">
        <f>Ugovori_OPULJP[[#This Row],[Javni doprinos korisnika - HRK]]/7.5345</f>
        <v>0</v>
      </c>
      <c r="W244" s="50">
        <v>0</v>
      </c>
      <c r="X244" s="51">
        <f>Ugovori_OPULJP[[#This Row],[Privatni doprinos korisnika - HRK]]/7.5345</f>
        <v>0</v>
      </c>
      <c r="Y244" s="52">
        <v>660856.13</v>
      </c>
      <c r="Z244" s="53">
        <f>Ugovori_OPULJP[[#This Row],[UKUPNI PRIHVATLJIVI IZDACI
TOTAL ELIGIBLE EXPENDITURE
= Bespovratna sredstva ukupno + doprinos korisnika
= Ukupni prihvatljivi troškovi
= Ukupna ugovorena vrijednost projekta HRK]]/7.5345</f>
        <v>87710.681531621201</v>
      </c>
      <c r="AA244" s="44" t="s">
        <v>38</v>
      </c>
      <c r="AB244" s="44" t="s">
        <v>753</v>
      </c>
      <c r="AC244" s="43" t="s">
        <v>1063</v>
      </c>
      <c r="AD244" s="43" t="s">
        <v>747</v>
      </c>
    </row>
    <row r="245" spans="1:30" ht="51" customHeight="1" x14ac:dyDescent="0.2">
      <c r="A245" s="41" t="s">
        <v>1064</v>
      </c>
      <c r="B245" s="42" t="s">
        <v>743</v>
      </c>
      <c r="C245" s="43" t="s">
        <v>744</v>
      </c>
      <c r="D245" s="43" t="s">
        <v>1043</v>
      </c>
      <c r="E245" s="44" t="s">
        <v>232</v>
      </c>
      <c r="F245" s="45" t="s">
        <v>1065</v>
      </c>
      <c r="G245" s="62" t="s">
        <v>1066</v>
      </c>
      <c r="H245" s="47">
        <v>43238</v>
      </c>
      <c r="I245" s="47">
        <v>43695</v>
      </c>
      <c r="J245" s="48" t="str">
        <f>IF(Ugovori_OPULJP[[#This Row],[DATUM ZAVRŠETKA OPERACIJE]]&gt;DATE(2024,3,31),"u provedbi","završen")</f>
        <v>završen</v>
      </c>
      <c r="K245" s="46" t="s">
        <v>1067</v>
      </c>
      <c r="L245" s="46" t="s">
        <v>37</v>
      </c>
      <c r="M245" s="49">
        <v>0.85</v>
      </c>
      <c r="N245" s="49">
        <v>0.15</v>
      </c>
      <c r="O245" s="50">
        <f>Ugovori_OPULJP[[#This Row],[Bespovratna sredstva - Ukupno (EU+Nac) HRK
= Ukupna ugovorena vrijednost bespovratnih sredstava]]*Ugovori_OPULJP[[#This Row],[EU STOPA SUFINANCIRANJA %
EU CO-FINANCING RATE %]]</f>
        <v>387425.57149999996</v>
      </c>
      <c r="P245" s="51">
        <f>Ugovori_OPULJP[[#This Row],[Bespovratna sredstva - EU dio - HRK]]/7.5345</f>
        <v>51420.209901121503</v>
      </c>
      <c r="Q245" s="50">
        <f>Ugovori_OPULJP[[#This Row],[Bespovratna sredstva - Ukupno (EU+Nac) HRK
= Ukupna ugovorena vrijednost bespovratnih sredstava]]*Ugovori_OPULJP[[#This Row],[STOPA NACIONALNOG SUFINANCIRANJA %]]</f>
        <v>68369.218499999988</v>
      </c>
      <c r="R245" s="51">
        <f>Ugovori_OPULJP[[#This Row],[Bespovratna sredstva - Nacionalni dio - HRK]]/7.5345</f>
        <v>9074.1546884332056</v>
      </c>
      <c r="S245" s="50">
        <v>455794.79</v>
      </c>
      <c r="T245" s="51">
        <f>Ugovori_OPULJP[[#This Row],[Bespovratna sredstva - Ukupno (EU+Nac) HRK
= Ukupna ugovorena vrijednost bespovratnih sredstava]]/7.5345</f>
        <v>60494.364589554709</v>
      </c>
      <c r="U245" s="50">
        <v>0</v>
      </c>
      <c r="V245" s="51">
        <f>Ugovori_OPULJP[[#This Row],[Javni doprinos korisnika - HRK]]/7.5345</f>
        <v>0</v>
      </c>
      <c r="W245" s="50">
        <v>0</v>
      </c>
      <c r="X245" s="51">
        <f>Ugovori_OPULJP[[#This Row],[Privatni doprinos korisnika - HRK]]/7.5345</f>
        <v>0</v>
      </c>
      <c r="Y245" s="52">
        <v>455794.79</v>
      </c>
      <c r="Z245" s="53">
        <f>Ugovori_OPULJP[[#This Row],[UKUPNI PRIHVATLJIVI IZDACI
TOTAL ELIGIBLE EXPENDITURE
= Bespovratna sredstva ukupno + doprinos korisnika
= Ukupni prihvatljivi troškovi
= Ukupna ugovorena vrijednost projekta HRK]]/7.5345</f>
        <v>60494.364589554709</v>
      </c>
      <c r="AA245" s="44" t="s">
        <v>38</v>
      </c>
      <c r="AB245" s="44" t="s">
        <v>753</v>
      </c>
      <c r="AC245" s="43" t="s">
        <v>1068</v>
      </c>
      <c r="AD245" s="43" t="s">
        <v>747</v>
      </c>
    </row>
    <row r="246" spans="1:30" ht="51" customHeight="1" x14ac:dyDescent="0.2">
      <c r="A246" s="41" t="s">
        <v>1069</v>
      </c>
      <c r="B246" s="42" t="s">
        <v>743</v>
      </c>
      <c r="C246" s="43" t="s">
        <v>744</v>
      </c>
      <c r="D246" s="43" t="s">
        <v>1043</v>
      </c>
      <c r="E246" s="44" t="s">
        <v>232</v>
      </c>
      <c r="F246" s="45" t="s">
        <v>1070</v>
      </c>
      <c r="G246" s="45" t="s">
        <v>1071</v>
      </c>
      <c r="H246" s="47">
        <v>43238</v>
      </c>
      <c r="I246" s="47">
        <v>43664</v>
      </c>
      <c r="J246" s="48" t="str">
        <f>IF(Ugovori_OPULJP[[#This Row],[DATUM ZAVRŠETKA OPERACIJE]]&gt;DATE(2024,3,31),"u provedbi","završen")</f>
        <v>završen</v>
      </c>
      <c r="K246" s="46" t="s">
        <v>104</v>
      </c>
      <c r="L246" s="46" t="s">
        <v>104</v>
      </c>
      <c r="M246" s="49">
        <v>0.85</v>
      </c>
      <c r="N246" s="49">
        <v>0.15</v>
      </c>
      <c r="O246" s="50">
        <f>Ugovori_OPULJP[[#This Row],[Bespovratna sredstva - Ukupno (EU+Nac) HRK
= Ukupna ugovorena vrijednost bespovratnih sredstava]]*Ugovori_OPULJP[[#This Row],[EU STOPA SUFINANCIRANJA %
EU CO-FINANCING RATE %]]</f>
        <v>430701.375</v>
      </c>
      <c r="P246" s="51">
        <f>Ugovori_OPULJP[[#This Row],[Bespovratna sredstva - EU dio - HRK]]/7.5345</f>
        <v>57163.896078041005</v>
      </c>
      <c r="Q246" s="50">
        <f>Ugovori_OPULJP[[#This Row],[Bespovratna sredstva - Ukupno (EU+Nac) HRK
= Ukupna ugovorena vrijednost bespovratnih sredstava]]*Ugovori_OPULJP[[#This Row],[STOPA NACIONALNOG SUFINANCIRANJA %]]</f>
        <v>76006.125</v>
      </c>
      <c r="R246" s="51">
        <f>Ugovori_OPULJP[[#This Row],[Bespovratna sredstva - Nacionalni dio - HRK]]/7.5345</f>
        <v>10087.74636671312</v>
      </c>
      <c r="S246" s="50">
        <v>506707.5</v>
      </c>
      <c r="T246" s="51">
        <f>Ugovori_OPULJP[[#This Row],[Bespovratna sredstva - Ukupno (EU+Nac) HRK
= Ukupna ugovorena vrijednost bespovratnih sredstava]]/7.5345</f>
        <v>67251.642444754121</v>
      </c>
      <c r="U246" s="50">
        <v>0</v>
      </c>
      <c r="V246" s="51">
        <f>Ugovori_OPULJP[[#This Row],[Javni doprinos korisnika - HRK]]/7.5345</f>
        <v>0</v>
      </c>
      <c r="W246" s="50">
        <v>0</v>
      </c>
      <c r="X246" s="51">
        <f>Ugovori_OPULJP[[#This Row],[Privatni doprinos korisnika - HRK]]/7.5345</f>
        <v>0</v>
      </c>
      <c r="Y246" s="52">
        <v>506707.5</v>
      </c>
      <c r="Z246" s="53">
        <f>Ugovori_OPULJP[[#This Row],[UKUPNI PRIHVATLJIVI IZDACI
TOTAL ELIGIBLE EXPENDITURE
= Bespovratna sredstva ukupno + doprinos korisnika
= Ukupni prihvatljivi troškovi
= Ukupna ugovorena vrijednost projekta HRK]]/7.5345</f>
        <v>67251.642444754121</v>
      </c>
      <c r="AA246" s="44" t="s">
        <v>38</v>
      </c>
      <c r="AB246" s="44" t="s">
        <v>753</v>
      </c>
      <c r="AC246" s="43" t="s">
        <v>1072</v>
      </c>
      <c r="AD246" s="43" t="s">
        <v>747</v>
      </c>
    </row>
    <row r="247" spans="1:30" ht="51" customHeight="1" x14ac:dyDescent="0.2">
      <c r="A247" s="41" t="s">
        <v>1073</v>
      </c>
      <c r="B247" s="42" t="s">
        <v>743</v>
      </c>
      <c r="C247" s="43" t="s">
        <v>744</v>
      </c>
      <c r="D247" s="43" t="s">
        <v>1043</v>
      </c>
      <c r="E247" s="44" t="s">
        <v>232</v>
      </c>
      <c r="F247" s="45" t="s">
        <v>1074</v>
      </c>
      <c r="G247" s="45" t="s">
        <v>1075</v>
      </c>
      <c r="H247" s="47">
        <v>43238</v>
      </c>
      <c r="I247" s="47">
        <v>43861</v>
      </c>
      <c r="J247" s="48" t="str">
        <f>IF(Ugovori_OPULJP[[#This Row],[DATUM ZAVRŠETKA OPERACIJE]]&gt;DATE(2024,3,31),"u provedbi","završen")</f>
        <v>završen</v>
      </c>
      <c r="K247" s="46" t="s">
        <v>211</v>
      </c>
      <c r="L247" s="46" t="s">
        <v>211</v>
      </c>
      <c r="M247" s="49">
        <v>0.85</v>
      </c>
      <c r="N247" s="49">
        <v>0.15</v>
      </c>
      <c r="O247" s="50">
        <f>Ugovori_OPULJP[[#This Row],[Bespovratna sredstva - Ukupno (EU+Nac) HRK
= Ukupna ugovorena vrijednost bespovratnih sredstava]]*Ugovori_OPULJP[[#This Row],[EU STOPA SUFINANCIRANJA %
EU CO-FINANCING RATE %]]</f>
        <v>1056705.125</v>
      </c>
      <c r="P247" s="51">
        <f>Ugovori_OPULJP[[#This Row],[Bespovratna sredstva - EU dio - HRK]]/7.5345</f>
        <v>140248.87185612848</v>
      </c>
      <c r="Q247" s="50">
        <f>Ugovori_OPULJP[[#This Row],[Bespovratna sredstva - Ukupno (EU+Nac) HRK
= Ukupna ugovorena vrijednost bespovratnih sredstava]]*Ugovori_OPULJP[[#This Row],[STOPA NACIONALNOG SUFINANCIRANJA %]]</f>
        <v>186477.375</v>
      </c>
      <c r="R247" s="51">
        <f>Ugovori_OPULJP[[#This Row],[Bespovratna sredstva - Nacionalni dio - HRK]]/7.5345</f>
        <v>24749.800915787378</v>
      </c>
      <c r="S247" s="50">
        <v>1243182.5</v>
      </c>
      <c r="T247" s="51">
        <f>Ugovori_OPULJP[[#This Row],[Bespovratna sredstva - Ukupno (EU+Nac) HRK
= Ukupna ugovorena vrijednost bespovratnih sredstava]]/7.5345</f>
        <v>164998.67277191585</v>
      </c>
      <c r="U247" s="50">
        <v>0</v>
      </c>
      <c r="V247" s="51">
        <f>Ugovori_OPULJP[[#This Row],[Javni doprinos korisnika - HRK]]/7.5345</f>
        <v>0</v>
      </c>
      <c r="W247" s="50">
        <v>0</v>
      </c>
      <c r="X247" s="51">
        <f>Ugovori_OPULJP[[#This Row],[Privatni doprinos korisnika - HRK]]/7.5345</f>
        <v>0</v>
      </c>
      <c r="Y247" s="52">
        <v>1243182.5</v>
      </c>
      <c r="Z247" s="53">
        <f>Ugovori_OPULJP[[#This Row],[UKUPNI PRIHVATLJIVI IZDACI
TOTAL ELIGIBLE EXPENDITURE
= Bespovratna sredstva ukupno + doprinos korisnika
= Ukupni prihvatljivi troškovi
= Ukupna ugovorena vrijednost projekta HRK]]/7.5345</f>
        <v>164998.67277191585</v>
      </c>
      <c r="AA247" s="44" t="s">
        <v>38</v>
      </c>
      <c r="AB247" s="44" t="s">
        <v>753</v>
      </c>
      <c r="AC247" s="43" t="s">
        <v>1076</v>
      </c>
      <c r="AD247" s="43" t="s">
        <v>747</v>
      </c>
    </row>
    <row r="248" spans="1:30" ht="51" customHeight="1" x14ac:dyDescent="0.2">
      <c r="A248" s="41" t="s">
        <v>1077</v>
      </c>
      <c r="B248" s="42" t="s">
        <v>743</v>
      </c>
      <c r="C248" s="43" t="s">
        <v>744</v>
      </c>
      <c r="D248" s="43" t="s">
        <v>1043</v>
      </c>
      <c r="E248" s="44" t="s">
        <v>232</v>
      </c>
      <c r="F248" s="45" t="s">
        <v>1078</v>
      </c>
      <c r="G248" s="45" t="s">
        <v>1079</v>
      </c>
      <c r="H248" s="47">
        <v>43238</v>
      </c>
      <c r="I248" s="47">
        <v>43787</v>
      </c>
      <c r="J248" s="48" t="str">
        <f>IF(Ugovori_OPULJP[[#This Row],[DATUM ZAVRŠETKA OPERACIJE]]&gt;DATE(2024,3,31),"u provedbi","završen")</f>
        <v>završen</v>
      </c>
      <c r="K248" s="46" t="s">
        <v>425</v>
      </c>
      <c r="L248" s="46" t="s">
        <v>425</v>
      </c>
      <c r="M248" s="49">
        <v>0.85</v>
      </c>
      <c r="N248" s="49">
        <v>0.15</v>
      </c>
      <c r="O248" s="50">
        <f>Ugovori_OPULJP[[#This Row],[Bespovratna sredstva - Ukupno (EU+Nac) HRK
= Ukupna ugovorena vrijednost bespovratnih sredstava]]*Ugovori_OPULJP[[#This Row],[EU STOPA SUFINANCIRANJA %
EU CO-FINANCING RATE %]]</f>
        <v>588950.64350000001</v>
      </c>
      <c r="P248" s="51">
        <f>Ugovori_OPULJP[[#This Row],[Bespovratna sredstva - EU dio - HRK]]/7.5345</f>
        <v>78167.183422921225</v>
      </c>
      <c r="Q248" s="50">
        <f>Ugovori_OPULJP[[#This Row],[Bespovratna sredstva - Ukupno (EU+Nac) HRK
= Ukupna ugovorena vrijednost bespovratnih sredstava]]*Ugovori_OPULJP[[#This Row],[STOPA NACIONALNOG SUFINANCIRANJA %]]</f>
        <v>103932.46649999999</v>
      </c>
      <c r="R248" s="51">
        <f>Ugovori_OPULJP[[#This Row],[Bespovratna sredstva - Nacionalni dio - HRK]]/7.5345</f>
        <v>13794.208839339039</v>
      </c>
      <c r="S248" s="50">
        <v>692883.11</v>
      </c>
      <c r="T248" s="51">
        <f>Ugovori_OPULJP[[#This Row],[Bespovratna sredstva - Ukupno (EU+Nac) HRK
= Ukupna ugovorena vrijednost bespovratnih sredstava]]/7.5345</f>
        <v>91961.392262260269</v>
      </c>
      <c r="U248" s="50">
        <v>0</v>
      </c>
      <c r="V248" s="51">
        <f>Ugovori_OPULJP[[#This Row],[Javni doprinos korisnika - HRK]]/7.5345</f>
        <v>0</v>
      </c>
      <c r="W248" s="50">
        <v>0</v>
      </c>
      <c r="X248" s="51">
        <f>Ugovori_OPULJP[[#This Row],[Privatni doprinos korisnika - HRK]]/7.5345</f>
        <v>0</v>
      </c>
      <c r="Y248" s="52">
        <v>692883.11</v>
      </c>
      <c r="Z248" s="53">
        <f>Ugovori_OPULJP[[#This Row],[UKUPNI PRIHVATLJIVI IZDACI
TOTAL ELIGIBLE EXPENDITURE
= Bespovratna sredstva ukupno + doprinos korisnika
= Ukupni prihvatljivi troškovi
= Ukupna ugovorena vrijednost projekta HRK]]/7.5345</f>
        <v>91961.392262260269</v>
      </c>
      <c r="AA248" s="44" t="s">
        <v>38</v>
      </c>
      <c r="AB248" s="44" t="s">
        <v>753</v>
      </c>
      <c r="AC248" s="43" t="s">
        <v>1080</v>
      </c>
      <c r="AD248" s="43" t="s">
        <v>747</v>
      </c>
    </row>
    <row r="249" spans="1:30" ht="51" customHeight="1" x14ac:dyDescent="0.2">
      <c r="A249" s="41" t="s">
        <v>1081</v>
      </c>
      <c r="B249" s="42" t="s">
        <v>743</v>
      </c>
      <c r="C249" s="43" t="s">
        <v>744</v>
      </c>
      <c r="D249" s="43" t="s">
        <v>1043</v>
      </c>
      <c r="E249" s="44" t="s">
        <v>232</v>
      </c>
      <c r="F249" s="45" t="s">
        <v>1082</v>
      </c>
      <c r="G249" s="45" t="s">
        <v>1083</v>
      </c>
      <c r="H249" s="47">
        <v>43238</v>
      </c>
      <c r="I249" s="47">
        <v>43787</v>
      </c>
      <c r="J249" s="48" t="str">
        <f>IF(Ugovori_OPULJP[[#This Row],[DATUM ZAVRŠETKA OPERACIJE]]&gt;DATE(2024,3,31),"u provedbi","završen")</f>
        <v>završen</v>
      </c>
      <c r="K249" s="46" t="s">
        <v>104</v>
      </c>
      <c r="L249" s="46" t="s">
        <v>104</v>
      </c>
      <c r="M249" s="49">
        <v>0.85</v>
      </c>
      <c r="N249" s="49">
        <v>0.15</v>
      </c>
      <c r="O249" s="50">
        <f>Ugovori_OPULJP[[#This Row],[Bespovratna sredstva - Ukupno (EU+Nac) HRK
= Ukupna ugovorena vrijednost bespovratnih sredstava]]*Ugovori_OPULJP[[#This Row],[EU STOPA SUFINANCIRANJA %
EU CO-FINANCING RATE %]]</f>
        <v>586782.14899999998</v>
      </c>
      <c r="P249" s="51">
        <f>Ugovori_OPULJP[[#This Row],[Bespovratna sredstva - EU dio - HRK]]/7.5345</f>
        <v>77879.374742849555</v>
      </c>
      <c r="Q249" s="50">
        <f>Ugovori_OPULJP[[#This Row],[Bespovratna sredstva - Ukupno (EU+Nac) HRK
= Ukupna ugovorena vrijednost bespovratnih sredstava]]*Ugovori_OPULJP[[#This Row],[STOPA NACIONALNOG SUFINANCIRANJA %]]</f>
        <v>103549.79099999998</v>
      </c>
      <c r="R249" s="51">
        <f>Ugovori_OPULJP[[#This Row],[Bespovratna sredstva - Nacionalni dio - HRK]]/7.5345</f>
        <v>13743.419072267567</v>
      </c>
      <c r="S249" s="50">
        <v>690331.94</v>
      </c>
      <c r="T249" s="51">
        <f>Ugovori_OPULJP[[#This Row],[Bespovratna sredstva - Ukupno (EU+Nac) HRK
= Ukupna ugovorena vrijednost bespovratnih sredstava]]/7.5345</f>
        <v>91622.793815117111</v>
      </c>
      <c r="U249" s="50">
        <v>0</v>
      </c>
      <c r="V249" s="51">
        <f>Ugovori_OPULJP[[#This Row],[Javni doprinos korisnika - HRK]]/7.5345</f>
        <v>0</v>
      </c>
      <c r="W249" s="50">
        <v>0</v>
      </c>
      <c r="X249" s="51">
        <f>Ugovori_OPULJP[[#This Row],[Privatni doprinos korisnika - HRK]]/7.5345</f>
        <v>0</v>
      </c>
      <c r="Y249" s="52">
        <v>690331.94</v>
      </c>
      <c r="Z249" s="53">
        <f>Ugovori_OPULJP[[#This Row],[UKUPNI PRIHVATLJIVI IZDACI
TOTAL ELIGIBLE EXPENDITURE
= Bespovratna sredstva ukupno + doprinos korisnika
= Ukupni prihvatljivi troškovi
= Ukupna ugovorena vrijednost projekta HRK]]/7.5345</f>
        <v>91622.793815117111</v>
      </c>
      <c r="AA249" s="44" t="s">
        <v>38</v>
      </c>
      <c r="AB249" s="44" t="s">
        <v>753</v>
      </c>
      <c r="AC249" s="43" t="s">
        <v>1084</v>
      </c>
      <c r="AD249" s="43" t="s">
        <v>747</v>
      </c>
    </row>
    <row r="250" spans="1:30" ht="51" customHeight="1" x14ac:dyDescent="0.2">
      <c r="A250" s="41" t="s">
        <v>1085</v>
      </c>
      <c r="B250" s="42" t="s">
        <v>743</v>
      </c>
      <c r="C250" s="43" t="s">
        <v>744</v>
      </c>
      <c r="D250" s="43" t="s">
        <v>1043</v>
      </c>
      <c r="E250" s="44" t="s">
        <v>232</v>
      </c>
      <c r="F250" s="45" t="s">
        <v>1086</v>
      </c>
      <c r="G250" s="45" t="s">
        <v>1087</v>
      </c>
      <c r="H250" s="47">
        <v>43238</v>
      </c>
      <c r="I250" s="47">
        <v>43969</v>
      </c>
      <c r="J250" s="48" t="str">
        <f>IF(Ugovori_OPULJP[[#This Row],[DATUM ZAVRŠETKA OPERACIJE]]&gt;DATE(2024,3,31),"u provedbi","završen")</f>
        <v>završen</v>
      </c>
      <c r="K250" s="46" t="s">
        <v>333</v>
      </c>
      <c r="L250" s="46" t="s">
        <v>333</v>
      </c>
      <c r="M250" s="49">
        <v>0.85</v>
      </c>
      <c r="N250" s="49">
        <v>0.15</v>
      </c>
      <c r="O250" s="50">
        <f>Ugovori_OPULJP[[#This Row],[Bespovratna sredstva - Ukupno (EU+Nac) HRK
= Ukupna ugovorena vrijednost bespovratnih sredstava]]*Ugovori_OPULJP[[#This Row],[EU STOPA SUFINANCIRANJA %
EU CO-FINANCING RATE %]]</f>
        <v>586071.78700000001</v>
      </c>
      <c r="P250" s="51">
        <f>Ugovori_OPULJP[[#This Row],[Bespovratna sredstva - EU dio - HRK]]/7.5345</f>
        <v>77785.093503218523</v>
      </c>
      <c r="Q250" s="50">
        <f>Ugovori_OPULJP[[#This Row],[Bespovratna sredstva - Ukupno (EU+Nac) HRK
= Ukupna ugovorena vrijednost bespovratnih sredstava]]*Ugovori_OPULJP[[#This Row],[STOPA NACIONALNOG SUFINANCIRANJA %]]</f>
        <v>103424.43299999999</v>
      </c>
      <c r="R250" s="51">
        <f>Ugovori_OPULJP[[#This Row],[Bespovratna sredstva - Nacionalni dio - HRK]]/7.5345</f>
        <v>13726.781206450327</v>
      </c>
      <c r="S250" s="50">
        <v>689496.22</v>
      </c>
      <c r="T250" s="51">
        <f>Ugovori_OPULJP[[#This Row],[Bespovratna sredstva - Ukupno (EU+Nac) HRK
= Ukupna ugovorena vrijednost bespovratnih sredstava]]/7.5345</f>
        <v>91511.874709668846</v>
      </c>
      <c r="U250" s="50">
        <v>0</v>
      </c>
      <c r="V250" s="51">
        <f>Ugovori_OPULJP[[#This Row],[Javni doprinos korisnika - HRK]]/7.5345</f>
        <v>0</v>
      </c>
      <c r="W250" s="50">
        <v>0</v>
      </c>
      <c r="X250" s="51">
        <f>Ugovori_OPULJP[[#This Row],[Privatni doprinos korisnika - HRK]]/7.5345</f>
        <v>0</v>
      </c>
      <c r="Y250" s="52">
        <v>689496.22</v>
      </c>
      <c r="Z250" s="53">
        <f>Ugovori_OPULJP[[#This Row],[UKUPNI PRIHVATLJIVI IZDACI
TOTAL ELIGIBLE EXPENDITURE
= Bespovratna sredstva ukupno + doprinos korisnika
= Ukupni prihvatljivi troškovi
= Ukupna ugovorena vrijednost projekta HRK]]/7.5345</f>
        <v>91511.874709668846</v>
      </c>
      <c r="AA250" s="44" t="s">
        <v>38</v>
      </c>
      <c r="AB250" s="44" t="s">
        <v>753</v>
      </c>
      <c r="AC250" s="43" t="s">
        <v>1088</v>
      </c>
      <c r="AD250" s="43" t="s">
        <v>747</v>
      </c>
    </row>
    <row r="251" spans="1:30" ht="51" customHeight="1" x14ac:dyDescent="0.2">
      <c r="A251" s="41" t="s">
        <v>1089</v>
      </c>
      <c r="B251" s="42" t="s">
        <v>743</v>
      </c>
      <c r="C251" s="43" t="s">
        <v>744</v>
      </c>
      <c r="D251" s="43" t="s">
        <v>1043</v>
      </c>
      <c r="E251" s="44" t="s">
        <v>232</v>
      </c>
      <c r="F251" s="45" t="s">
        <v>1090</v>
      </c>
      <c r="G251" s="45" t="s">
        <v>1091</v>
      </c>
      <c r="H251" s="47">
        <v>43238</v>
      </c>
      <c r="I251" s="47">
        <v>44061</v>
      </c>
      <c r="J251" s="48" t="str">
        <f>IF(Ugovori_OPULJP[[#This Row],[DATUM ZAVRŠETKA OPERACIJE]]&gt;DATE(2024,3,31),"u provedbi","završen")</f>
        <v>završen</v>
      </c>
      <c r="K251" s="46" t="s">
        <v>84</v>
      </c>
      <c r="L251" s="46" t="s">
        <v>84</v>
      </c>
      <c r="M251" s="49">
        <v>0.85</v>
      </c>
      <c r="N251" s="49">
        <v>0.15</v>
      </c>
      <c r="O251" s="50">
        <f>Ugovori_OPULJP[[#This Row],[Bespovratna sredstva - Ukupno (EU+Nac) HRK
= Ukupna ugovorena vrijednost bespovratnih sredstava]]*Ugovori_OPULJP[[#This Row],[EU STOPA SUFINANCIRANJA %
EU CO-FINANCING RATE %]]</f>
        <v>524746.34400000004</v>
      </c>
      <c r="P251" s="51">
        <f>Ugovori_OPULJP[[#This Row],[Bespovratna sredstva - EU dio - HRK]]/7.5345</f>
        <v>69645.808480987456</v>
      </c>
      <c r="Q251" s="50">
        <f>Ugovori_OPULJP[[#This Row],[Bespovratna sredstva - Ukupno (EU+Nac) HRK
= Ukupna ugovorena vrijednost bespovratnih sredstava]]*Ugovori_OPULJP[[#This Row],[STOPA NACIONALNOG SUFINANCIRANJA %]]</f>
        <v>92602.296000000002</v>
      </c>
      <c r="R251" s="51">
        <f>Ugovori_OPULJP[[#This Row],[Bespovratna sredstva - Nacionalni dio - HRK]]/7.5345</f>
        <v>12290.436790762493</v>
      </c>
      <c r="S251" s="50">
        <v>617348.64</v>
      </c>
      <c r="T251" s="51">
        <f>Ugovori_OPULJP[[#This Row],[Bespovratna sredstva - Ukupno (EU+Nac) HRK
= Ukupna ugovorena vrijednost bespovratnih sredstava]]/7.5345</f>
        <v>81936.245271749955</v>
      </c>
      <c r="U251" s="50">
        <v>0</v>
      </c>
      <c r="V251" s="51">
        <f>Ugovori_OPULJP[[#This Row],[Javni doprinos korisnika - HRK]]/7.5345</f>
        <v>0</v>
      </c>
      <c r="W251" s="50">
        <v>0</v>
      </c>
      <c r="X251" s="51">
        <f>Ugovori_OPULJP[[#This Row],[Privatni doprinos korisnika - HRK]]/7.5345</f>
        <v>0</v>
      </c>
      <c r="Y251" s="52">
        <v>617348.64</v>
      </c>
      <c r="Z251" s="53">
        <f>Ugovori_OPULJP[[#This Row],[UKUPNI PRIHVATLJIVI IZDACI
TOTAL ELIGIBLE EXPENDITURE
= Bespovratna sredstva ukupno + doprinos korisnika
= Ukupni prihvatljivi troškovi
= Ukupna ugovorena vrijednost projekta HRK]]/7.5345</f>
        <v>81936.245271749955</v>
      </c>
      <c r="AA251" s="44" t="s">
        <v>38</v>
      </c>
      <c r="AB251" s="44" t="s">
        <v>753</v>
      </c>
      <c r="AC251" s="43" t="s">
        <v>1092</v>
      </c>
      <c r="AD251" s="43" t="s">
        <v>747</v>
      </c>
    </row>
    <row r="252" spans="1:30" ht="51" customHeight="1" x14ac:dyDescent="0.2">
      <c r="A252" s="41" t="s">
        <v>1093</v>
      </c>
      <c r="B252" s="42" t="s">
        <v>743</v>
      </c>
      <c r="C252" s="43" t="s">
        <v>744</v>
      </c>
      <c r="D252" s="43" t="s">
        <v>1043</v>
      </c>
      <c r="E252" s="44" t="s">
        <v>232</v>
      </c>
      <c r="F252" s="45" t="s">
        <v>1094</v>
      </c>
      <c r="G252" s="45" t="s">
        <v>1095</v>
      </c>
      <c r="H252" s="47">
        <v>43238</v>
      </c>
      <c r="I252" s="47">
        <v>44153</v>
      </c>
      <c r="J252" s="48" t="str">
        <f>IF(Ugovori_OPULJP[[#This Row],[DATUM ZAVRŠETKA OPERACIJE]]&gt;DATE(2024,3,31),"u provedbi","završen")</f>
        <v>završen</v>
      </c>
      <c r="K252" s="46" t="s">
        <v>1096</v>
      </c>
      <c r="L252" s="46" t="s">
        <v>200</v>
      </c>
      <c r="M252" s="49">
        <v>0.85</v>
      </c>
      <c r="N252" s="49">
        <v>0.15</v>
      </c>
      <c r="O252" s="50">
        <f>Ugovori_OPULJP[[#This Row],[Bespovratna sredstva - Ukupno (EU+Nac) HRK
= Ukupna ugovorena vrijednost bespovratnih sredstava]]*Ugovori_OPULJP[[#This Row],[EU STOPA SUFINANCIRANJA %
EU CO-FINANCING RATE %]]</f>
        <v>594638.57149999996</v>
      </c>
      <c r="P252" s="51">
        <f>Ugovori_OPULJP[[#This Row],[Bespovratna sredstva - EU dio - HRK]]/7.5345</f>
        <v>78922.101201141413</v>
      </c>
      <c r="Q252" s="50">
        <f>Ugovori_OPULJP[[#This Row],[Bespovratna sredstva - Ukupno (EU+Nac) HRK
= Ukupna ugovorena vrijednost bespovratnih sredstava]]*Ugovori_OPULJP[[#This Row],[STOPA NACIONALNOG SUFINANCIRANJA %]]</f>
        <v>104936.2185</v>
      </c>
      <c r="R252" s="51">
        <f>Ugovori_OPULJP[[#This Row],[Bespovratna sredstva - Nacionalni dio - HRK]]/7.5345</f>
        <v>13927.429623730837</v>
      </c>
      <c r="S252" s="50">
        <v>699574.79</v>
      </c>
      <c r="T252" s="51">
        <f>Ugovori_OPULJP[[#This Row],[Bespovratna sredstva - Ukupno (EU+Nac) HRK
= Ukupna ugovorena vrijednost bespovratnih sredstava]]/7.5345</f>
        <v>92849.530824872258</v>
      </c>
      <c r="U252" s="50">
        <v>0</v>
      </c>
      <c r="V252" s="51">
        <f>Ugovori_OPULJP[[#This Row],[Javni doprinos korisnika - HRK]]/7.5345</f>
        <v>0</v>
      </c>
      <c r="W252" s="50">
        <v>0</v>
      </c>
      <c r="X252" s="51">
        <f>Ugovori_OPULJP[[#This Row],[Privatni doprinos korisnika - HRK]]/7.5345</f>
        <v>0</v>
      </c>
      <c r="Y252" s="52">
        <v>699574.79</v>
      </c>
      <c r="Z252" s="53">
        <f>Ugovori_OPULJP[[#This Row],[UKUPNI PRIHVATLJIVI IZDACI
TOTAL ELIGIBLE EXPENDITURE
= Bespovratna sredstva ukupno + doprinos korisnika
= Ukupni prihvatljivi troškovi
= Ukupna ugovorena vrijednost projekta HRK]]/7.5345</f>
        <v>92849.530824872258</v>
      </c>
      <c r="AA252" s="44" t="s">
        <v>38</v>
      </c>
      <c r="AB252" s="44" t="s">
        <v>753</v>
      </c>
      <c r="AC252" s="43" t="s">
        <v>1097</v>
      </c>
      <c r="AD252" s="43" t="s">
        <v>747</v>
      </c>
    </row>
    <row r="253" spans="1:30" ht="51" customHeight="1" x14ac:dyDescent="0.2">
      <c r="A253" s="41" t="s">
        <v>1098</v>
      </c>
      <c r="B253" s="42" t="s">
        <v>743</v>
      </c>
      <c r="C253" s="43" t="s">
        <v>744</v>
      </c>
      <c r="D253" s="43" t="s">
        <v>1043</v>
      </c>
      <c r="E253" s="44" t="s">
        <v>232</v>
      </c>
      <c r="F253" s="45" t="s">
        <v>1099</v>
      </c>
      <c r="G253" s="45" t="s">
        <v>1100</v>
      </c>
      <c r="H253" s="47">
        <v>43282</v>
      </c>
      <c r="I253" s="47">
        <v>44134</v>
      </c>
      <c r="J253" s="48" t="str">
        <f>IF(Ugovori_OPULJP[[#This Row],[DATUM ZAVRŠETKA OPERACIJE]]&gt;DATE(2024,3,31),"u provedbi","završen")</f>
        <v>završen</v>
      </c>
      <c r="K253" s="46" t="s">
        <v>173</v>
      </c>
      <c r="L253" s="46" t="s">
        <v>173</v>
      </c>
      <c r="M253" s="49">
        <v>0.85</v>
      </c>
      <c r="N253" s="49">
        <v>0.15</v>
      </c>
      <c r="O253" s="50">
        <f>Ugovori_OPULJP[[#This Row],[Bespovratna sredstva - Ukupno (EU+Nac) HRK
= Ukupna ugovorena vrijednost bespovratnih sredstava]]*Ugovori_OPULJP[[#This Row],[EU STOPA SUFINANCIRANJA %
EU CO-FINANCING RATE %]]</f>
        <v>535335.94149999996</v>
      </c>
      <c r="P253" s="51">
        <f>Ugovori_OPULJP[[#This Row],[Bespovratna sredstva - EU dio - HRK]]/7.5345</f>
        <v>71051.289601167955</v>
      </c>
      <c r="Q253" s="50">
        <f>Ugovori_OPULJP[[#This Row],[Bespovratna sredstva - Ukupno (EU+Nac) HRK
= Ukupna ugovorena vrijednost bespovratnih sredstava]]*Ugovori_OPULJP[[#This Row],[STOPA NACIONALNOG SUFINANCIRANJA %]]</f>
        <v>94471.04849999999</v>
      </c>
      <c r="R253" s="51">
        <f>Ugovori_OPULJP[[#This Row],[Bespovratna sredstva - Nacionalni dio - HRK]]/7.5345</f>
        <v>12538.462870794345</v>
      </c>
      <c r="S253" s="50">
        <v>629806.99</v>
      </c>
      <c r="T253" s="51">
        <f>Ugovori_OPULJP[[#This Row],[Bespovratna sredstva - Ukupno (EU+Nac) HRK
= Ukupna ugovorena vrijednost bespovratnih sredstava]]/7.5345</f>
        <v>83589.752471962303</v>
      </c>
      <c r="U253" s="50">
        <v>0</v>
      </c>
      <c r="V253" s="51">
        <f>Ugovori_OPULJP[[#This Row],[Javni doprinos korisnika - HRK]]/7.5345</f>
        <v>0</v>
      </c>
      <c r="W253" s="50">
        <v>0</v>
      </c>
      <c r="X253" s="51">
        <f>Ugovori_OPULJP[[#This Row],[Privatni doprinos korisnika - HRK]]/7.5345</f>
        <v>0</v>
      </c>
      <c r="Y253" s="52">
        <v>629806.99</v>
      </c>
      <c r="Z253" s="53">
        <f>Ugovori_OPULJP[[#This Row],[UKUPNI PRIHVATLJIVI IZDACI
TOTAL ELIGIBLE EXPENDITURE
= Bespovratna sredstva ukupno + doprinos korisnika
= Ukupni prihvatljivi troškovi
= Ukupna ugovorena vrijednost projekta HRK]]/7.5345</f>
        <v>83589.752471962303</v>
      </c>
      <c r="AA253" s="44" t="s">
        <v>38</v>
      </c>
      <c r="AB253" s="44" t="s">
        <v>753</v>
      </c>
      <c r="AC253" s="43" t="s">
        <v>1101</v>
      </c>
      <c r="AD253" s="43" t="s">
        <v>747</v>
      </c>
    </row>
    <row r="254" spans="1:30" ht="51" customHeight="1" x14ac:dyDescent="0.2">
      <c r="A254" s="41" t="s">
        <v>1102</v>
      </c>
      <c r="B254" s="42" t="s">
        <v>743</v>
      </c>
      <c r="C254" s="43" t="s">
        <v>744</v>
      </c>
      <c r="D254" s="43" t="s">
        <v>1043</v>
      </c>
      <c r="E254" s="44" t="s">
        <v>232</v>
      </c>
      <c r="F254" s="45" t="s">
        <v>1103</v>
      </c>
      <c r="G254" s="45" t="s">
        <v>1104</v>
      </c>
      <c r="H254" s="47">
        <v>43238</v>
      </c>
      <c r="I254" s="47">
        <v>44213</v>
      </c>
      <c r="J254" s="48" t="str">
        <f>IF(Ugovori_OPULJP[[#This Row],[DATUM ZAVRŠETKA OPERACIJE]]&gt;DATE(2024,3,31),"u provedbi","završen")</f>
        <v>završen</v>
      </c>
      <c r="K254" s="46" t="s">
        <v>211</v>
      </c>
      <c r="L254" s="46" t="s">
        <v>37</v>
      </c>
      <c r="M254" s="49">
        <v>0.85</v>
      </c>
      <c r="N254" s="49">
        <v>0.15</v>
      </c>
      <c r="O254" s="50">
        <f>Ugovori_OPULJP[[#This Row],[Bespovratna sredstva - Ukupno (EU+Nac) HRK
= Ukupna ugovorena vrijednost bespovratnih sredstava]]*Ugovori_OPULJP[[#This Row],[EU STOPA SUFINANCIRANJA %
EU CO-FINANCING RATE %]]</f>
        <v>291815.57400000002</v>
      </c>
      <c r="P254" s="51">
        <f>Ugovori_OPULJP[[#This Row],[Bespovratna sredstva - EU dio - HRK]]/7.5345</f>
        <v>38730.582520406133</v>
      </c>
      <c r="Q254" s="50">
        <f>Ugovori_OPULJP[[#This Row],[Bespovratna sredstva - Ukupno (EU+Nac) HRK
= Ukupna ugovorena vrijednost bespovratnih sredstava]]*Ugovori_OPULJP[[#This Row],[STOPA NACIONALNOG SUFINANCIRANJA %]]</f>
        <v>51496.866000000002</v>
      </c>
      <c r="R254" s="51">
        <f>Ugovori_OPULJP[[#This Row],[Bespovratna sredstva - Nacionalni dio - HRK]]/7.5345</f>
        <v>6834.8086800716701</v>
      </c>
      <c r="S254" s="50">
        <v>343312.44</v>
      </c>
      <c r="T254" s="51">
        <f>Ugovori_OPULJP[[#This Row],[Bespovratna sredstva - Ukupno (EU+Nac) HRK
= Ukupna ugovorena vrijednost bespovratnih sredstava]]/7.5345</f>
        <v>45565.391200477803</v>
      </c>
      <c r="U254" s="50">
        <v>0</v>
      </c>
      <c r="V254" s="51">
        <f>Ugovori_OPULJP[[#This Row],[Javni doprinos korisnika - HRK]]/7.5345</f>
        <v>0</v>
      </c>
      <c r="W254" s="50">
        <v>0</v>
      </c>
      <c r="X254" s="51">
        <f>Ugovori_OPULJP[[#This Row],[Privatni doprinos korisnika - HRK]]/7.5345</f>
        <v>0</v>
      </c>
      <c r="Y254" s="52">
        <v>343312.44</v>
      </c>
      <c r="Z254" s="53">
        <f>Ugovori_OPULJP[[#This Row],[UKUPNI PRIHVATLJIVI IZDACI
TOTAL ELIGIBLE EXPENDITURE
= Bespovratna sredstva ukupno + doprinos korisnika
= Ukupni prihvatljivi troškovi
= Ukupna ugovorena vrijednost projekta HRK]]/7.5345</f>
        <v>45565.391200477803</v>
      </c>
      <c r="AA254" s="44" t="s">
        <v>38</v>
      </c>
      <c r="AB254" s="44" t="s">
        <v>753</v>
      </c>
      <c r="AC254" s="43" t="s">
        <v>1105</v>
      </c>
      <c r="AD254" s="43" t="s">
        <v>747</v>
      </c>
    </row>
    <row r="255" spans="1:30" ht="51" customHeight="1" x14ac:dyDescent="0.2">
      <c r="A255" s="41" t="s">
        <v>1106</v>
      </c>
      <c r="B255" s="42" t="s">
        <v>743</v>
      </c>
      <c r="C255" s="43" t="s">
        <v>744</v>
      </c>
      <c r="D255" s="43" t="s">
        <v>1043</v>
      </c>
      <c r="E255" s="44" t="s">
        <v>232</v>
      </c>
      <c r="F255" s="45" t="s">
        <v>1107</v>
      </c>
      <c r="G255" s="45" t="s">
        <v>37</v>
      </c>
      <c r="H255" s="47">
        <v>43238</v>
      </c>
      <c r="I255" s="47">
        <v>43787</v>
      </c>
      <c r="J255" s="48" t="str">
        <f>IF(Ugovori_OPULJP[[#This Row],[DATUM ZAVRŠETKA OPERACIJE]]&gt;DATE(2024,3,31),"u provedbi","završen")</f>
        <v>završen</v>
      </c>
      <c r="K255" s="46" t="s">
        <v>37</v>
      </c>
      <c r="L255" s="46" t="s">
        <v>37</v>
      </c>
      <c r="M255" s="49">
        <v>0.85</v>
      </c>
      <c r="N255" s="49">
        <v>0.15</v>
      </c>
      <c r="O255" s="50">
        <f>Ugovori_OPULJP[[#This Row],[Bespovratna sredstva - Ukupno (EU+Nac) HRK
= Ukupna ugovorena vrijednost bespovratnih sredstava]]*Ugovori_OPULJP[[#This Row],[EU STOPA SUFINANCIRANJA %
EU CO-FINANCING RATE %]]</f>
        <v>592087.26249999995</v>
      </c>
      <c r="P255" s="51">
        <f>Ugovori_OPULJP[[#This Row],[Bespovratna sredstva - EU dio - HRK]]/7.5345</f>
        <v>78583.484305527891</v>
      </c>
      <c r="Q255" s="50">
        <f>Ugovori_OPULJP[[#This Row],[Bespovratna sredstva - Ukupno (EU+Nac) HRK
= Ukupna ugovorena vrijednost bespovratnih sredstava]]*Ugovori_OPULJP[[#This Row],[STOPA NACIONALNOG SUFINANCIRANJA %]]</f>
        <v>104485.9875</v>
      </c>
      <c r="R255" s="51">
        <f>Ugovori_OPULJP[[#This Row],[Bespovratna sredstva - Nacionalni dio - HRK]]/7.5345</f>
        <v>13867.673700975512</v>
      </c>
      <c r="S255" s="50">
        <v>696573.25</v>
      </c>
      <c r="T255" s="51">
        <f>Ugovori_OPULJP[[#This Row],[Bespovratna sredstva - Ukupno (EU+Nac) HRK
= Ukupna ugovorena vrijednost bespovratnih sredstava]]/7.5345</f>
        <v>92451.158006503407</v>
      </c>
      <c r="U255" s="50">
        <v>0</v>
      </c>
      <c r="V255" s="51">
        <f>Ugovori_OPULJP[[#This Row],[Javni doprinos korisnika - HRK]]/7.5345</f>
        <v>0</v>
      </c>
      <c r="W255" s="50">
        <v>0</v>
      </c>
      <c r="X255" s="51">
        <f>Ugovori_OPULJP[[#This Row],[Privatni doprinos korisnika - HRK]]/7.5345</f>
        <v>0</v>
      </c>
      <c r="Y255" s="52">
        <v>696573.25</v>
      </c>
      <c r="Z255" s="53">
        <f>Ugovori_OPULJP[[#This Row],[UKUPNI PRIHVATLJIVI IZDACI
TOTAL ELIGIBLE EXPENDITURE
= Bespovratna sredstva ukupno + doprinos korisnika
= Ukupni prihvatljivi troškovi
= Ukupna ugovorena vrijednost projekta HRK]]/7.5345</f>
        <v>92451.158006503407</v>
      </c>
      <c r="AA255" s="44" t="s">
        <v>38</v>
      </c>
      <c r="AB255" s="44" t="s">
        <v>753</v>
      </c>
      <c r="AC255" s="43" t="s">
        <v>1108</v>
      </c>
      <c r="AD255" s="43" t="s">
        <v>747</v>
      </c>
    </row>
    <row r="256" spans="1:30" ht="51" customHeight="1" x14ac:dyDescent="0.2">
      <c r="A256" s="41" t="s">
        <v>1109</v>
      </c>
      <c r="B256" s="42" t="s">
        <v>743</v>
      </c>
      <c r="C256" s="43" t="s">
        <v>744</v>
      </c>
      <c r="D256" s="43" t="s">
        <v>1043</v>
      </c>
      <c r="E256" s="44" t="s">
        <v>232</v>
      </c>
      <c r="F256" s="45" t="s">
        <v>1110</v>
      </c>
      <c r="G256" s="45" t="s">
        <v>1111</v>
      </c>
      <c r="H256" s="47">
        <v>43238</v>
      </c>
      <c r="I256" s="47">
        <v>43787</v>
      </c>
      <c r="J256" s="48" t="str">
        <f>IF(Ugovori_OPULJP[[#This Row],[DATUM ZAVRŠETKA OPERACIJE]]&gt;DATE(2024,3,31),"u provedbi","završen")</f>
        <v>završen</v>
      </c>
      <c r="K256" s="46" t="s">
        <v>211</v>
      </c>
      <c r="L256" s="46" t="s">
        <v>211</v>
      </c>
      <c r="M256" s="49">
        <v>0.85</v>
      </c>
      <c r="N256" s="49">
        <v>0.15</v>
      </c>
      <c r="O256" s="50">
        <f>Ugovori_OPULJP[[#This Row],[Bespovratna sredstva - Ukupno (EU+Nac) HRK
= Ukupna ugovorena vrijednost bespovratnih sredstava]]*Ugovori_OPULJP[[#This Row],[EU STOPA SUFINANCIRANJA %
EU CO-FINANCING RATE %]]</f>
        <v>544251.04749999999</v>
      </c>
      <c r="P256" s="51">
        <f>Ugovori_OPULJP[[#This Row],[Bespovratna sredstva - EU dio - HRK]]/7.5345</f>
        <v>72234.527506802042</v>
      </c>
      <c r="Q256" s="50">
        <f>Ugovori_OPULJP[[#This Row],[Bespovratna sredstva - Ukupno (EU+Nac) HRK
= Ukupna ugovorena vrijednost bespovratnih sredstava]]*Ugovori_OPULJP[[#This Row],[STOPA NACIONALNOG SUFINANCIRANJA %]]</f>
        <v>96044.302499999991</v>
      </c>
      <c r="R256" s="51">
        <f>Ugovori_OPULJP[[#This Row],[Bespovratna sredstva - Nacionalni dio - HRK]]/7.5345</f>
        <v>12747.269560023888</v>
      </c>
      <c r="S256" s="50">
        <v>640295.35</v>
      </c>
      <c r="T256" s="51">
        <f>Ugovori_OPULJP[[#This Row],[Bespovratna sredstva - Ukupno (EU+Nac) HRK
= Ukupna ugovorena vrijednost bespovratnih sredstava]]/7.5345</f>
        <v>84981.797066825922</v>
      </c>
      <c r="U256" s="50">
        <v>0</v>
      </c>
      <c r="V256" s="51">
        <f>Ugovori_OPULJP[[#This Row],[Javni doprinos korisnika - HRK]]/7.5345</f>
        <v>0</v>
      </c>
      <c r="W256" s="50">
        <v>0</v>
      </c>
      <c r="X256" s="51">
        <f>Ugovori_OPULJP[[#This Row],[Privatni doprinos korisnika - HRK]]/7.5345</f>
        <v>0</v>
      </c>
      <c r="Y256" s="52">
        <v>640295.35</v>
      </c>
      <c r="Z256" s="53">
        <f>Ugovori_OPULJP[[#This Row],[UKUPNI PRIHVATLJIVI IZDACI
TOTAL ELIGIBLE EXPENDITURE
= Bespovratna sredstva ukupno + doprinos korisnika
= Ukupni prihvatljivi troškovi
= Ukupna ugovorena vrijednost projekta HRK]]/7.5345</f>
        <v>84981.797066825922</v>
      </c>
      <c r="AA256" s="44" t="s">
        <v>38</v>
      </c>
      <c r="AB256" s="44" t="s">
        <v>753</v>
      </c>
      <c r="AC256" s="43" t="s">
        <v>1112</v>
      </c>
      <c r="AD256" s="43" t="s">
        <v>747</v>
      </c>
    </row>
    <row r="257" spans="1:30" ht="51" customHeight="1" x14ac:dyDescent="0.2">
      <c r="A257" s="41" t="s">
        <v>1113</v>
      </c>
      <c r="B257" s="42" t="s">
        <v>743</v>
      </c>
      <c r="C257" s="43" t="s">
        <v>744</v>
      </c>
      <c r="D257" s="43" t="s">
        <v>1114</v>
      </c>
      <c r="E257" s="44" t="s">
        <v>76</v>
      </c>
      <c r="F257" s="45" t="s">
        <v>1115</v>
      </c>
      <c r="G257" s="45" t="s">
        <v>1116</v>
      </c>
      <c r="H257" s="47">
        <v>43070</v>
      </c>
      <c r="I257" s="47">
        <v>43983</v>
      </c>
      <c r="J257" s="48" t="str">
        <f>IF(Ugovori_OPULJP[[#This Row],[DATUM ZAVRŠETKA OPERACIJE]]&gt;DATE(2024,3,31),"u provedbi","završen")</f>
        <v>završen</v>
      </c>
      <c r="K257" s="46" t="s">
        <v>104</v>
      </c>
      <c r="L257" s="46" t="s">
        <v>104</v>
      </c>
      <c r="M257" s="49">
        <v>0.85</v>
      </c>
      <c r="N257" s="49">
        <v>0.15</v>
      </c>
      <c r="O257" s="50">
        <f>Ugovori_OPULJP[[#This Row],[Bespovratna sredstva - Ukupno (EU+Nac) HRK
= Ukupna ugovorena vrijednost bespovratnih sredstava]]*Ugovori_OPULJP[[#This Row],[EU STOPA SUFINANCIRANJA %
EU CO-FINANCING RATE %]]</f>
        <v>5744381.9824999999</v>
      </c>
      <c r="P257" s="51">
        <f>Ugovori_OPULJP[[#This Row],[Bespovratna sredstva - EU dio - HRK]]/7.5345</f>
        <v>762410.50932377728</v>
      </c>
      <c r="Q257" s="50">
        <f>Ugovori_OPULJP[[#This Row],[Bespovratna sredstva - Ukupno (EU+Nac) HRK
= Ukupna ugovorena vrijednost bespovratnih sredstava]]*Ugovori_OPULJP[[#This Row],[STOPA NACIONALNOG SUFINANCIRANJA %]]</f>
        <v>1013714.4675</v>
      </c>
      <c r="R257" s="51">
        <f>Ugovori_OPULJP[[#This Row],[Bespovratna sredstva - Nacionalni dio - HRK]]/7.5345</f>
        <v>134543.03105713715</v>
      </c>
      <c r="S257" s="50">
        <v>6758096.4500000002</v>
      </c>
      <c r="T257" s="51">
        <f>Ugovori_OPULJP[[#This Row],[Bespovratna sredstva - Ukupno (EU+Nac) HRK
= Ukupna ugovorena vrijednost bespovratnih sredstava]]/7.5345</f>
        <v>896953.54038091446</v>
      </c>
      <c r="U257" s="50">
        <v>0</v>
      </c>
      <c r="V257" s="51">
        <f>Ugovori_OPULJP[[#This Row],[Javni doprinos korisnika - HRK]]/7.5345</f>
        <v>0</v>
      </c>
      <c r="W257" s="50">
        <v>0</v>
      </c>
      <c r="X257" s="51">
        <f>Ugovori_OPULJP[[#This Row],[Privatni doprinos korisnika - HRK]]/7.5345</f>
        <v>0</v>
      </c>
      <c r="Y257" s="52">
        <v>6758096.4500000002</v>
      </c>
      <c r="Z257" s="53">
        <f>Ugovori_OPULJP[[#This Row],[UKUPNI PRIHVATLJIVI IZDACI
TOTAL ELIGIBLE EXPENDITURE
= Bespovratna sredstva ukupno + doprinos korisnika
= Ukupni prihvatljivi troškovi
= Ukupna ugovorena vrijednost projekta HRK]]/7.5345</f>
        <v>896953.54038091446</v>
      </c>
      <c r="AA257" s="44" t="s">
        <v>38</v>
      </c>
      <c r="AB257" s="44" t="s">
        <v>35</v>
      </c>
      <c r="AC257" s="43" t="s">
        <v>1117</v>
      </c>
      <c r="AD257" s="43" t="s">
        <v>747</v>
      </c>
    </row>
    <row r="258" spans="1:30" ht="51" customHeight="1" x14ac:dyDescent="0.2">
      <c r="A258" s="41" t="s">
        <v>1118</v>
      </c>
      <c r="B258" s="42" t="s">
        <v>743</v>
      </c>
      <c r="C258" s="43" t="s">
        <v>744</v>
      </c>
      <c r="D258" s="43" t="s">
        <v>1114</v>
      </c>
      <c r="E258" s="44" t="s">
        <v>76</v>
      </c>
      <c r="F258" s="45" t="s">
        <v>1119</v>
      </c>
      <c r="G258" s="45" t="s">
        <v>1120</v>
      </c>
      <c r="H258" s="47">
        <v>43070</v>
      </c>
      <c r="I258" s="47">
        <v>43983</v>
      </c>
      <c r="J258" s="48" t="str">
        <f>IF(Ugovori_OPULJP[[#This Row],[DATUM ZAVRŠETKA OPERACIJE]]&gt;DATE(2024,3,31),"u provedbi","završen")</f>
        <v>završen</v>
      </c>
      <c r="K258" s="46" t="s">
        <v>104</v>
      </c>
      <c r="L258" s="46" t="s">
        <v>104</v>
      </c>
      <c r="M258" s="49">
        <v>0.85</v>
      </c>
      <c r="N258" s="49">
        <v>0.15</v>
      </c>
      <c r="O258" s="50">
        <f>Ugovori_OPULJP[[#This Row],[Bespovratna sredstva - Ukupno (EU+Nac) HRK
= Ukupna ugovorena vrijednost bespovratnih sredstava]]*Ugovori_OPULJP[[#This Row],[EU STOPA SUFINANCIRANJA %
EU CO-FINANCING RATE %]]</f>
        <v>2468958.11</v>
      </c>
      <c r="P258" s="51">
        <f>Ugovori_OPULJP[[#This Row],[Bespovratna sredstva - EU dio - HRK]]/7.5345</f>
        <v>327687.0542172672</v>
      </c>
      <c r="Q258" s="50">
        <f>Ugovori_OPULJP[[#This Row],[Bespovratna sredstva - Ukupno (EU+Nac) HRK
= Ukupna ugovorena vrijednost bespovratnih sredstava]]*Ugovori_OPULJP[[#This Row],[STOPA NACIONALNOG SUFINANCIRANJA %]]</f>
        <v>435698.49</v>
      </c>
      <c r="R258" s="51">
        <f>Ugovori_OPULJP[[#This Row],[Bespovratna sredstva - Nacionalni dio - HRK]]/7.5345</f>
        <v>57827.127214811859</v>
      </c>
      <c r="S258" s="50">
        <v>2904656.6</v>
      </c>
      <c r="T258" s="51">
        <f>Ugovori_OPULJP[[#This Row],[Bespovratna sredstva - Ukupno (EU+Nac) HRK
= Ukupna ugovorena vrijednost bespovratnih sredstava]]/7.5345</f>
        <v>385514.18143207912</v>
      </c>
      <c r="U258" s="50">
        <v>0</v>
      </c>
      <c r="V258" s="51">
        <f>Ugovori_OPULJP[[#This Row],[Javni doprinos korisnika - HRK]]/7.5345</f>
        <v>0</v>
      </c>
      <c r="W258" s="50">
        <v>0</v>
      </c>
      <c r="X258" s="51">
        <f>Ugovori_OPULJP[[#This Row],[Privatni doprinos korisnika - HRK]]/7.5345</f>
        <v>0</v>
      </c>
      <c r="Y258" s="52">
        <v>2904656.6</v>
      </c>
      <c r="Z258" s="53">
        <f>Ugovori_OPULJP[[#This Row],[UKUPNI PRIHVATLJIVI IZDACI
TOTAL ELIGIBLE EXPENDITURE
= Bespovratna sredstva ukupno + doprinos korisnika
= Ukupni prihvatljivi troškovi
= Ukupna ugovorena vrijednost projekta HRK]]/7.5345</f>
        <v>385514.18143207912</v>
      </c>
      <c r="AA258" s="44" t="s">
        <v>38</v>
      </c>
      <c r="AB258" s="44" t="s">
        <v>35</v>
      </c>
      <c r="AC258" s="43" t="s">
        <v>1121</v>
      </c>
      <c r="AD258" s="43" t="s">
        <v>747</v>
      </c>
    </row>
    <row r="259" spans="1:30" ht="51" customHeight="1" x14ac:dyDescent="0.2">
      <c r="A259" s="41" t="s">
        <v>1122</v>
      </c>
      <c r="B259" s="42" t="s">
        <v>743</v>
      </c>
      <c r="C259" s="43" t="s">
        <v>744</v>
      </c>
      <c r="D259" s="43" t="s">
        <v>1114</v>
      </c>
      <c r="E259" s="44" t="s">
        <v>76</v>
      </c>
      <c r="F259" s="45" t="s">
        <v>1123</v>
      </c>
      <c r="G259" s="45" t="s">
        <v>1124</v>
      </c>
      <c r="H259" s="47">
        <v>43070</v>
      </c>
      <c r="I259" s="47">
        <v>43983</v>
      </c>
      <c r="J259" s="48" t="str">
        <f>IF(Ugovori_OPULJP[[#This Row],[DATUM ZAVRŠETKA OPERACIJE]]&gt;DATE(2024,3,31),"u provedbi","završen")</f>
        <v>završen</v>
      </c>
      <c r="K259" s="46" t="s">
        <v>104</v>
      </c>
      <c r="L259" s="46" t="s">
        <v>104</v>
      </c>
      <c r="M259" s="49">
        <v>0.85</v>
      </c>
      <c r="N259" s="49">
        <v>0.15</v>
      </c>
      <c r="O259" s="50">
        <f>Ugovori_OPULJP[[#This Row],[Bespovratna sredstva - Ukupno (EU+Nac) HRK
= Ukupna ugovorena vrijednost bespovratnih sredstava]]*Ugovori_OPULJP[[#This Row],[EU STOPA SUFINANCIRANJA %
EU CO-FINANCING RATE %]]</f>
        <v>3664391.1909999996</v>
      </c>
      <c r="P259" s="51">
        <f>Ugovori_OPULJP[[#This Row],[Bespovratna sredstva - EU dio - HRK]]/7.5345</f>
        <v>486348.2899993363</v>
      </c>
      <c r="Q259" s="50">
        <f>Ugovori_OPULJP[[#This Row],[Bespovratna sredstva - Ukupno (EU+Nac) HRK
= Ukupna ugovorena vrijednost bespovratnih sredstava]]*Ugovori_OPULJP[[#This Row],[STOPA NACIONALNOG SUFINANCIRANJA %]]</f>
        <v>646657.26899999997</v>
      </c>
      <c r="R259" s="51">
        <f>Ugovori_OPULJP[[#This Row],[Bespovratna sredstva - Nacionalni dio - HRK]]/7.5345</f>
        <v>85826.168823412299</v>
      </c>
      <c r="S259" s="50">
        <v>4311048.46</v>
      </c>
      <c r="T259" s="51">
        <f>Ugovori_OPULJP[[#This Row],[Bespovratna sredstva - Ukupno (EU+Nac) HRK
= Ukupna ugovorena vrijednost bespovratnih sredstava]]/7.5345</f>
        <v>572174.45882274862</v>
      </c>
      <c r="U259" s="50">
        <v>0</v>
      </c>
      <c r="V259" s="51">
        <f>Ugovori_OPULJP[[#This Row],[Javni doprinos korisnika - HRK]]/7.5345</f>
        <v>0</v>
      </c>
      <c r="W259" s="50">
        <v>0</v>
      </c>
      <c r="X259" s="51">
        <f>Ugovori_OPULJP[[#This Row],[Privatni doprinos korisnika - HRK]]/7.5345</f>
        <v>0</v>
      </c>
      <c r="Y259" s="52">
        <v>4311048.46</v>
      </c>
      <c r="Z259" s="53">
        <f>Ugovori_OPULJP[[#This Row],[UKUPNI PRIHVATLJIVI IZDACI
TOTAL ELIGIBLE EXPENDITURE
= Bespovratna sredstva ukupno + doprinos korisnika
= Ukupni prihvatljivi troškovi
= Ukupna ugovorena vrijednost projekta HRK]]/7.5345</f>
        <v>572174.45882274862</v>
      </c>
      <c r="AA259" s="44" t="s">
        <v>38</v>
      </c>
      <c r="AB259" s="44" t="s">
        <v>35</v>
      </c>
      <c r="AC259" s="43" t="s">
        <v>1125</v>
      </c>
      <c r="AD259" s="43" t="s">
        <v>747</v>
      </c>
    </row>
    <row r="260" spans="1:30" ht="51" customHeight="1" x14ac:dyDescent="0.2">
      <c r="A260" s="41" t="s">
        <v>1126</v>
      </c>
      <c r="B260" s="42" t="s">
        <v>743</v>
      </c>
      <c r="C260" s="43" t="s">
        <v>744</v>
      </c>
      <c r="D260" s="43" t="s">
        <v>1114</v>
      </c>
      <c r="E260" s="44" t="s">
        <v>76</v>
      </c>
      <c r="F260" s="45" t="s">
        <v>1127</v>
      </c>
      <c r="G260" s="45" t="s">
        <v>751</v>
      </c>
      <c r="H260" s="47">
        <v>43070</v>
      </c>
      <c r="I260" s="47">
        <v>43983</v>
      </c>
      <c r="J260" s="48" t="str">
        <f>IF(Ugovori_OPULJP[[#This Row],[DATUM ZAVRŠETKA OPERACIJE]]&gt;DATE(2024,3,31),"u provedbi","završen")</f>
        <v>završen</v>
      </c>
      <c r="K260" s="46" t="s">
        <v>104</v>
      </c>
      <c r="L260" s="46" t="s">
        <v>104</v>
      </c>
      <c r="M260" s="49">
        <v>0.85</v>
      </c>
      <c r="N260" s="49">
        <v>0.15</v>
      </c>
      <c r="O260" s="50">
        <f>Ugovori_OPULJP[[#This Row],[Bespovratna sredstva - Ukupno (EU+Nac) HRK
= Ukupna ugovorena vrijednost bespovratnih sredstava]]*Ugovori_OPULJP[[#This Row],[EU STOPA SUFINANCIRANJA %
EU CO-FINANCING RATE %]]</f>
        <v>5639712.1919999998</v>
      </c>
      <c r="P260" s="51">
        <f>Ugovori_OPULJP[[#This Row],[Bespovratna sredstva - EU dio - HRK]]/7.5345</f>
        <v>748518.44077244669</v>
      </c>
      <c r="Q260" s="50">
        <f>Ugovori_OPULJP[[#This Row],[Bespovratna sredstva - Ukupno (EU+Nac) HRK
= Ukupna ugovorena vrijednost bespovratnih sredstava]]*Ugovori_OPULJP[[#This Row],[STOPA NACIONALNOG SUFINANCIRANJA %]]</f>
        <v>995243.32799999986</v>
      </c>
      <c r="R260" s="51">
        <f>Ugovori_OPULJP[[#This Row],[Bespovratna sredstva - Nacionalni dio - HRK]]/7.5345</f>
        <v>132091.48954807883</v>
      </c>
      <c r="S260" s="50">
        <v>6634955.5199999996</v>
      </c>
      <c r="T260" s="51">
        <f>Ugovori_OPULJP[[#This Row],[Bespovratna sredstva - Ukupno (EU+Nac) HRK
= Ukupna ugovorena vrijednost bespovratnih sredstava]]/7.5345</f>
        <v>880609.93032052543</v>
      </c>
      <c r="U260" s="50">
        <v>0</v>
      </c>
      <c r="V260" s="51">
        <f>Ugovori_OPULJP[[#This Row],[Javni doprinos korisnika - HRK]]/7.5345</f>
        <v>0</v>
      </c>
      <c r="W260" s="50">
        <v>0</v>
      </c>
      <c r="X260" s="51">
        <f>Ugovori_OPULJP[[#This Row],[Privatni doprinos korisnika - HRK]]/7.5345</f>
        <v>0</v>
      </c>
      <c r="Y260" s="52">
        <v>6634955.5199999996</v>
      </c>
      <c r="Z260" s="53">
        <f>Ugovori_OPULJP[[#This Row],[UKUPNI PRIHVATLJIVI IZDACI
TOTAL ELIGIBLE EXPENDITURE
= Bespovratna sredstva ukupno + doprinos korisnika
= Ukupni prihvatljivi troškovi
= Ukupna ugovorena vrijednost projekta HRK]]/7.5345</f>
        <v>880609.93032052543</v>
      </c>
      <c r="AA260" s="44" t="s">
        <v>38</v>
      </c>
      <c r="AB260" s="44" t="s">
        <v>35</v>
      </c>
      <c r="AC260" s="43" t="s">
        <v>1128</v>
      </c>
      <c r="AD260" s="43" t="s">
        <v>747</v>
      </c>
    </row>
    <row r="261" spans="1:30" ht="63.75" customHeight="1" x14ac:dyDescent="0.2">
      <c r="A261" s="41" t="s">
        <v>1129</v>
      </c>
      <c r="B261" s="42" t="s">
        <v>743</v>
      </c>
      <c r="C261" s="43" t="s">
        <v>744</v>
      </c>
      <c r="D261" s="43" t="s">
        <v>1114</v>
      </c>
      <c r="E261" s="44" t="s">
        <v>76</v>
      </c>
      <c r="F261" s="45" t="s">
        <v>1130</v>
      </c>
      <c r="G261" s="45" t="s">
        <v>1131</v>
      </c>
      <c r="H261" s="47">
        <v>43070</v>
      </c>
      <c r="I261" s="47">
        <v>43983</v>
      </c>
      <c r="J261" s="48" t="str">
        <f>IF(Ugovori_OPULJP[[#This Row],[DATUM ZAVRŠETKA OPERACIJE]]&gt;DATE(2024,3,31),"u provedbi","završen")</f>
        <v>završen</v>
      </c>
      <c r="K261" s="46" t="s">
        <v>99</v>
      </c>
      <c r="L261" s="46" t="s">
        <v>99</v>
      </c>
      <c r="M261" s="49">
        <v>0.85</v>
      </c>
      <c r="N261" s="49">
        <v>0.15</v>
      </c>
      <c r="O261" s="50">
        <f>Ugovori_OPULJP[[#This Row],[Bespovratna sredstva - Ukupno (EU+Nac) HRK
= Ukupna ugovorena vrijednost bespovratnih sredstava]]*Ugovori_OPULJP[[#This Row],[EU STOPA SUFINANCIRANJA %
EU CO-FINANCING RATE %]]</f>
        <v>4660616.9630000005</v>
      </c>
      <c r="P261" s="51">
        <f>Ugovori_OPULJP[[#This Row],[Bespovratna sredstva - EU dio - HRK]]/7.5345</f>
        <v>618570.17227420537</v>
      </c>
      <c r="Q261" s="50">
        <f>Ugovori_OPULJP[[#This Row],[Bespovratna sredstva - Ukupno (EU+Nac) HRK
= Ukupna ugovorena vrijednost bespovratnih sredstava]]*Ugovori_OPULJP[[#This Row],[STOPA NACIONALNOG SUFINANCIRANJA %]]</f>
        <v>822461.81700000004</v>
      </c>
      <c r="R261" s="51">
        <f>Ugovori_OPULJP[[#This Row],[Bespovratna sredstva - Nacionalni dio - HRK]]/7.5345</f>
        <v>109159.44216603623</v>
      </c>
      <c r="S261" s="50">
        <v>5483078.7800000003</v>
      </c>
      <c r="T261" s="51">
        <f>Ugovori_OPULJP[[#This Row],[Bespovratna sredstva - Ukupno (EU+Nac) HRK
= Ukupna ugovorena vrijednost bespovratnih sredstava]]/7.5345</f>
        <v>727729.6144402416</v>
      </c>
      <c r="U261" s="50">
        <v>0</v>
      </c>
      <c r="V261" s="51">
        <f>Ugovori_OPULJP[[#This Row],[Javni doprinos korisnika - HRK]]/7.5345</f>
        <v>0</v>
      </c>
      <c r="W261" s="50">
        <v>0</v>
      </c>
      <c r="X261" s="51">
        <f>Ugovori_OPULJP[[#This Row],[Privatni doprinos korisnika - HRK]]/7.5345</f>
        <v>0</v>
      </c>
      <c r="Y261" s="52">
        <v>5483078.7800000003</v>
      </c>
      <c r="Z261" s="53">
        <f>Ugovori_OPULJP[[#This Row],[UKUPNI PRIHVATLJIVI IZDACI
TOTAL ELIGIBLE EXPENDITURE
= Bespovratna sredstva ukupno + doprinos korisnika
= Ukupni prihvatljivi troškovi
= Ukupna ugovorena vrijednost projekta HRK]]/7.5345</f>
        <v>727729.6144402416</v>
      </c>
      <c r="AA261" s="44" t="s">
        <v>38</v>
      </c>
      <c r="AB261" s="44" t="s">
        <v>35</v>
      </c>
      <c r="AC261" s="43" t="s">
        <v>1132</v>
      </c>
      <c r="AD261" s="43" t="s">
        <v>747</v>
      </c>
    </row>
    <row r="262" spans="1:30" ht="51" customHeight="1" x14ac:dyDescent="0.2">
      <c r="A262" s="41" t="s">
        <v>1133</v>
      </c>
      <c r="B262" s="42" t="s">
        <v>743</v>
      </c>
      <c r="C262" s="43" t="s">
        <v>744</v>
      </c>
      <c r="D262" s="43" t="s">
        <v>1114</v>
      </c>
      <c r="E262" s="44" t="s">
        <v>76</v>
      </c>
      <c r="F262" s="45" t="s">
        <v>1134</v>
      </c>
      <c r="G262" s="45" t="s">
        <v>1135</v>
      </c>
      <c r="H262" s="47">
        <v>43070</v>
      </c>
      <c r="I262" s="47">
        <v>43983</v>
      </c>
      <c r="J262" s="48" t="str">
        <f>IF(Ugovori_OPULJP[[#This Row],[DATUM ZAVRŠETKA OPERACIJE]]&gt;DATE(2024,3,31),"u provedbi","završen")</f>
        <v>završen</v>
      </c>
      <c r="K262" s="46" t="s">
        <v>211</v>
      </c>
      <c r="L262" s="46" t="s">
        <v>211</v>
      </c>
      <c r="M262" s="49">
        <v>0.85</v>
      </c>
      <c r="N262" s="49">
        <v>0.15</v>
      </c>
      <c r="O262" s="50">
        <f>Ugovori_OPULJP[[#This Row],[Bespovratna sredstva - Ukupno (EU+Nac) HRK
= Ukupna ugovorena vrijednost bespovratnih sredstava]]*Ugovori_OPULJP[[#This Row],[EU STOPA SUFINANCIRANJA %
EU CO-FINANCING RATE %]]</f>
        <v>2153359.8079999997</v>
      </c>
      <c r="P262" s="51">
        <f>Ugovori_OPULJP[[#This Row],[Bespovratna sredstva - EU dio - HRK]]/7.5345</f>
        <v>285799.96124493988</v>
      </c>
      <c r="Q262" s="50">
        <f>Ugovori_OPULJP[[#This Row],[Bespovratna sredstva - Ukupno (EU+Nac) HRK
= Ukupna ugovorena vrijednost bespovratnih sredstava]]*Ugovori_OPULJP[[#This Row],[STOPA NACIONALNOG SUFINANCIRANJA %]]</f>
        <v>380004.67199999996</v>
      </c>
      <c r="R262" s="51">
        <f>Ugovori_OPULJP[[#This Row],[Bespovratna sredstva - Nacionalni dio - HRK]]/7.5345</f>
        <v>50435.287278518808</v>
      </c>
      <c r="S262" s="50">
        <v>2533364.48</v>
      </c>
      <c r="T262" s="51">
        <f>Ugovori_OPULJP[[#This Row],[Bespovratna sredstva - Ukupno (EU+Nac) HRK
= Ukupna ugovorena vrijednost bespovratnih sredstava]]/7.5345</f>
        <v>336235.24852345872</v>
      </c>
      <c r="U262" s="50">
        <v>0</v>
      </c>
      <c r="V262" s="51">
        <f>Ugovori_OPULJP[[#This Row],[Javni doprinos korisnika - HRK]]/7.5345</f>
        <v>0</v>
      </c>
      <c r="W262" s="50">
        <v>0</v>
      </c>
      <c r="X262" s="51">
        <f>Ugovori_OPULJP[[#This Row],[Privatni doprinos korisnika - HRK]]/7.5345</f>
        <v>0</v>
      </c>
      <c r="Y262" s="52">
        <v>2533364.48</v>
      </c>
      <c r="Z262" s="53">
        <f>Ugovori_OPULJP[[#This Row],[UKUPNI PRIHVATLJIVI IZDACI
TOTAL ELIGIBLE EXPENDITURE
= Bespovratna sredstva ukupno + doprinos korisnika
= Ukupni prihvatljivi troškovi
= Ukupna ugovorena vrijednost projekta HRK]]/7.5345</f>
        <v>336235.24852345872</v>
      </c>
      <c r="AA262" s="44" t="s">
        <v>38</v>
      </c>
      <c r="AB262" s="44" t="s">
        <v>35</v>
      </c>
      <c r="AC262" s="43" t="s">
        <v>1136</v>
      </c>
      <c r="AD262" s="43" t="s">
        <v>747</v>
      </c>
    </row>
    <row r="263" spans="1:30" ht="51" customHeight="1" x14ac:dyDescent="0.2">
      <c r="A263" s="41" t="s">
        <v>1137</v>
      </c>
      <c r="B263" s="42" t="s">
        <v>743</v>
      </c>
      <c r="C263" s="43" t="s">
        <v>744</v>
      </c>
      <c r="D263" s="43" t="s">
        <v>1114</v>
      </c>
      <c r="E263" s="44" t="s">
        <v>76</v>
      </c>
      <c r="F263" s="45" t="s">
        <v>1138</v>
      </c>
      <c r="G263" s="45" t="s">
        <v>275</v>
      </c>
      <c r="H263" s="47">
        <v>43070</v>
      </c>
      <c r="I263" s="47">
        <v>43983</v>
      </c>
      <c r="J263" s="48" t="str">
        <f>IF(Ugovori_OPULJP[[#This Row],[DATUM ZAVRŠETKA OPERACIJE]]&gt;DATE(2024,3,31),"u provedbi","završen")</f>
        <v>završen</v>
      </c>
      <c r="K263" s="46" t="s">
        <v>94</v>
      </c>
      <c r="L263" s="46" t="s">
        <v>94</v>
      </c>
      <c r="M263" s="49">
        <v>0.85</v>
      </c>
      <c r="N263" s="49">
        <v>0.15</v>
      </c>
      <c r="O263" s="50">
        <f>Ugovori_OPULJP[[#This Row],[Bespovratna sredstva - Ukupno (EU+Nac) HRK
= Ukupna ugovorena vrijednost bespovratnih sredstava]]*Ugovori_OPULJP[[#This Row],[EU STOPA SUFINANCIRANJA %
EU CO-FINANCING RATE %]]</f>
        <v>1105243.44</v>
      </c>
      <c r="P263" s="51">
        <f>Ugovori_OPULJP[[#This Row],[Bespovratna sredstva - EU dio - HRK]]/7.5345</f>
        <v>146691.01333864222</v>
      </c>
      <c r="Q263" s="50">
        <f>Ugovori_OPULJP[[#This Row],[Bespovratna sredstva - Ukupno (EU+Nac) HRK
= Ukupna ugovorena vrijednost bespovratnih sredstava]]*Ugovori_OPULJP[[#This Row],[STOPA NACIONALNOG SUFINANCIRANJA %]]</f>
        <v>195042.96</v>
      </c>
      <c r="R263" s="51">
        <f>Ugovori_OPULJP[[#This Row],[Bespovratna sredstva - Nacionalni dio - HRK]]/7.5345</f>
        <v>25886.649412701569</v>
      </c>
      <c r="S263" s="50">
        <v>1300286.3999999999</v>
      </c>
      <c r="T263" s="51">
        <f>Ugovori_OPULJP[[#This Row],[Bespovratna sredstva - Ukupno (EU+Nac) HRK
= Ukupna ugovorena vrijednost bespovratnih sredstava]]/7.5345</f>
        <v>172577.6627513438</v>
      </c>
      <c r="U263" s="50">
        <v>0</v>
      </c>
      <c r="V263" s="51">
        <f>Ugovori_OPULJP[[#This Row],[Javni doprinos korisnika - HRK]]/7.5345</f>
        <v>0</v>
      </c>
      <c r="W263" s="50">
        <v>0</v>
      </c>
      <c r="X263" s="51">
        <f>Ugovori_OPULJP[[#This Row],[Privatni doprinos korisnika - HRK]]/7.5345</f>
        <v>0</v>
      </c>
      <c r="Y263" s="52">
        <v>1300286.3999999999</v>
      </c>
      <c r="Z263" s="53">
        <f>Ugovori_OPULJP[[#This Row],[UKUPNI PRIHVATLJIVI IZDACI
TOTAL ELIGIBLE EXPENDITURE
= Bespovratna sredstva ukupno + doprinos korisnika
= Ukupni prihvatljivi troškovi
= Ukupna ugovorena vrijednost projekta HRK]]/7.5345</f>
        <v>172577.6627513438</v>
      </c>
      <c r="AA263" s="44" t="s">
        <v>38</v>
      </c>
      <c r="AB263" s="44" t="s">
        <v>35</v>
      </c>
      <c r="AC263" s="43" t="s">
        <v>1139</v>
      </c>
      <c r="AD263" s="43" t="s">
        <v>747</v>
      </c>
    </row>
    <row r="264" spans="1:30" ht="51" customHeight="1" x14ac:dyDescent="0.2">
      <c r="A264" s="41" t="s">
        <v>1140</v>
      </c>
      <c r="B264" s="42" t="s">
        <v>743</v>
      </c>
      <c r="C264" s="43" t="s">
        <v>744</v>
      </c>
      <c r="D264" s="43" t="s">
        <v>1114</v>
      </c>
      <c r="E264" s="44" t="s">
        <v>76</v>
      </c>
      <c r="F264" s="45" t="s">
        <v>1141</v>
      </c>
      <c r="G264" s="45" t="s">
        <v>438</v>
      </c>
      <c r="H264" s="47">
        <v>43070</v>
      </c>
      <c r="I264" s="47">
        <v>43983</v>
      </c>
      <c r="J264" s="48" t="str">
        <f>IF(Ugovori_OPULJP[[#This Row],[DATUM ZAVRŠETKA OPERACIJE]]&gt;DATE(2024,3,31),"u provedbi","završen")</f>
        <v>završen</v>
      </c>
      <c r="K264" s="46" t="s">
        <v>104</v>
      </c>
      <c r="L264" s="46" t="s">
        <v>104</v>
      </c>
      <c r="M264" s="49">
        <v>0.85</v>
      </c>
      <c r="N264" s="49">
        <v>0.15</v>
      </c>
      <c r="O264" s="50">
        <f>Ugovori_OPULJP[[#This Row],[Bespovratna sredstva - Ukupno (EU+Nac) HRK
= Ukupna ugovorena vrijednost bespovratnih sredstava]]*Ugovori_OPULJP[[#This Row],[EU STOPA SUFINANCIRANJA %
EU CO-FINANCING RATE %]]</f>
        <v>4755325</v>
      </c>
      <c r="P264" s="51">
        <f>Ugovori_OPULJP[[#This Row],[Bespovratna sredstva - EU dio - HRK]]/7.5345</f>
        <v>631140.08892428165</v>
      </c>
      <c r="Q264" s="50">
        <f>Ugovori_OPULJP[[#This Row],[Bespovratna sredstva - Ukupno (EU+Nac) HRK
= Ukupna ugovorena vrijednost bespovratnih sredstava]]*Ugovori_OPULJP[[#This Row],[STOPA NACIONALNOG SUFINANCIRANJA %]]</f>
        <v>839175</v>
      </c>
      <c r="R264" s="51">
        <f>Ugovori_OPULJP[[#This Row],[Bespovratna sredstva - Nacionalni dio - HRK]]/7.5345</f>
        <v>111377.66275134381</v>
      </c>
      <c r="S264" s="50">
        <v>5594500</v>
      </c>
      <c r="T264" s="51">
        <f>Ugovori_OPULJP[[#This Row],[Bespovratna sredstva - Ukupno (EU+Nac) HRK
= Ukupna ugovorena vrijednost bespovratnih sredstava]]/7.5345</f>
        <v>742517.75167562545</v>
      </c>
      <c r="U264" s="50">
        <v>0</v>
      </c>
      <c r="V264" s="51">
        <f>Ugovori_OPULJP[[#This Row],[Javni doprinos korisnika - HRK]]/7.5345</f>
        <v>0</v>
      </c>
      <c r="W264" s="50">
        <v>0</v>
      </c>
      <c r="X264" s="51">
        <f>Ugovori_OPULJP[[#This Row],[Privatni doprinos korisnika - HRK]]/7.5345</f>
        <v>0</v>
      </c>
      <c r="Y264" s="52">
        <v>5594500</v>
      </c>
      <c r="Z264" s="53">
        <f>Ugovori_OPULJP[[#This Row],[UKUPNI PRIHVATLJIVI IZDACI
TOTAL ELIGIBLE EXPENDITURE
= Bespovratna sredstva ukupno + doprinos korisnika
= Ukupni prihvatljivi troškovi
= Ukupna ugovorena vrijednost projekta HRK]]/7.5345</f>
        <v>742517.75167562545</v>
      </c>
      <c r="AA264" s="44" t="s">
        <v>38</v>
      </c>
      <c r="AB264" s="44" t="s">
        <v>35</v>
      </c>
      <c r="AC264" s="43" t="s">
        <v>1142</v>
      </c>
      <c r="AD264" s="43" t="s">
        <v>747</v>
      </c>
    </row>
    <row r="265" spans="1:30" ht="51" customHeight="1" x14ac:dyDescent="0.2">
      <c r="A265" s="41" t="s">
        <v>1143</v>
      </c>
      <c r="B265" s="42" t="s">
        <v>743</v>
      </c>
      <c r="C265" s="43" t="s">
        <v>744</v>
      </c>
      <c r="D265" s="43" t="s">
        <v>1114</v>
      </c>
      <c r="E265" s="44" t="s">
        <v>76</v>
      </c>
      <c r="F265" s="45" t="s">
        <v>1144</v>
      </c>
      <c r="G265" s="45" t="s">
        <v>1145</v>
      </c>
      <c r="H265" s="47">
        <v>43070</v>
      </c>
      <c r="I265" s="47">
        <v>43983</v>
      </c>
      <c r="J265" s="48" t="str">
        <f>IF(Ugovori_OPULJP[[#This Row],[DATUM ZAVRŠETKA OPERACIJE]]&gt;DATE(2024,3,31),"u provedbi","završen")</f>
        <v>završen</v>
      </c>
      <c r="K265" s="46" t="s">
        <v>104</v>
      </c>
      <c r="L265" s="46" t="s">
        <v>104</v>
      </c>
      <c r="M265" s="49">
        <v>0.85</v>
      </c>
      <c r="N265" s="49">
        <v>0.15</v>
      </c>
      <c r="O265" s="50">
        <f>Ugovori_OPULJP[[#This Row],[Bespovratna sredstva - Ukupno (EU+Nac) HRK
= Ukupna ugovorena vrijednost bespovratnih sredstava]]*Ugovori_OPULJP[[#This Row],[EU STOPA SUFINANCIRANJA %
EU CO-FINANCING RATE %]]</f>
        <v>3738257.5</v>
      </c>
      <c r="P265" s="51">
        <f>Ugovori_OPULJP[[#This Row],[Bespovratna sredstva - EU dio - HRK]]/7.5345</f>
        <v>496152.03397703893</v>
      </c>
      <c r="Q265" s="50">
        <f>Ugovori_OPULJP[[#This Row],[Bespovratna sredstva - Ukupno (EU+Nac) HRK
= Ukupna ugovorena vrijednost bespovratnih sredstava]]*Ugovori_OPULJP[[#This Row],[STOPA NACIONALNOG SUFINANCIRANJA %]]</f>
        <v>659692.5</v>
      </c>
      <c r="R265" s="51">
        <f>Ugovori_OPULJP[[#This Row],[Bespovratna sredstva - Nacionalni dio - HRK]]/7.5345</f>
        <v>87556.241290065693</v>
      </c>
      <c r="S265" s="50">
        <v>4397950</v>
      </c>
      <c r="T265" s="51">
        <f>Ugovori_OPULJP[[#This Row],[Bespovratna sredstva - Ukupno (EU+Nac) HRK
= Ukupna ugovorena vrijednost bespovratnih sredstava]]/7.5345</f>
        <v>583708.27526710462</v>
      </c>
      <c r="U265" s="50">
        <v>0</v>
      </c>
      <c r="V265" s="51">
        <f>Ugovori_OPULJP[[#This Row],[Javni doprinos korisnika - HRK]]/7.5345</f>
        <v>0</v>
      </c>
      <c r="W265" s="50">
        <v>0</v>
      </c>
      <c r="X265" s="51">
        <f>Ugovori_OPULJP[[#This Row],[Privatni doprinos korisnika - HRK]]/7.5345</f>
        <v>0</v>
      </c>
      <c r="Y265" s="52">
        <v>4397950</v>
      </c>
      <c r="Z265" s="53">
        <f>Ugovori_OPULJP[[#This Row],[UKUPNI PRIHVATLJIVI IZDACI
TOTAL ELIGIBLE EXPENDITURE
= Bespovratna sredstva ukupno + doprinos korisnika
= Ukupni prihvatljivi troškovi
= Ukupna ugovorena vrijednost projekta HRK]]/7.5345</f>
        <v>583708.27526710462</v>
      </c>
      <c r="AA265" s="44" t="s">
        <v>38</v>
      </c>
      <c r="AB265" s="44" t="s">
        <v>35</v>
      </c>
      <c r="AC265" s="43" t="s">
        <v>1146</v>
      </c>
      <c r="AD265" s="43" t="s">
        <v>747</v>
      </c>
    </row>
    <row r="266" spans="1:30" ht="51" customHeight="1" x14ac:dyDescent="0.2">
      <c r="A266" s="41" t="s">
        <v>1147</v>
      </c>
      <c r="B266" s="42" t="s">
        <v>743</v>
      </c>
      <c r="C266" s="43" t="s">
        <v>744</v>
      </c>
      <c r="D266" s="43" t="s">
        <v>1114</v>
      </c>
      <c r="E266" s="44" t="s">
        <v>76</v>
      </c>
      <c r="F266" s="45" t="s">
        <v>1148</v>
      </c>
      <c r="G266" s="45" t="s">
        <v>354</v>
      </c>
      <c r="H266" s="47">
        <v>43070</v>
      </c>
      <c r="I266" s="47">
        <v>43983</v>
      </c>
      <c r="J266" s="48" t="str">
        <f>IF(Ugovori_OPULJP[[#This Row],[DATUM ZAVRŠETKA OPERACIJE]]&gt;DATE(2024,3,31),"u provedbi","završen")</f>
        <v>završen</v>
      </c>
      <c r="K266" s="46" t="s">
        <v>104</v>
      </c>
      <c r="L266" s="46" t="s">
        <v>104</v>
      </c>
      <c r="M266" s="49">
        <v>0.85</v>
      </c>
      <c r="N266" s="49">
        <v>0.15</v>
      </c>
      <c r="O266" s="50">
        <f>Ugovori_OPULJP[[#This Row],[Bespovratna sredstva - Ukupno (EU+Nac) HRK
= Ukupna ugovorena vrijednost bespovratnih sredstava]]*Ugovori_OPULJP[[#This Row],[EU STOPA SUFINANCIRANJA %
EU CO-FINANCING RATE %]]</f>
        <v>3246532.5</v>
      </c>
      <c r="P266" s="51">
        <f>Ugovori_OPULJP[[#This Row],[Bespovratna sredstva - EU dio - HRK]]/7.5345</f>
        <v>430888.91100935696</v>
      </c>
      <c r="Q266" s="50">
        <f>Ugovori_OPULJP[[#This Row],[Bespovratna sredstva - Ukupno (EU+Nac) HRK
= Ukupna ugovorena vrijednost bespovratnih sredstava]]*Ugovori_OPULJP[[#This Row],[STOPA NACIONALNOG SUFINANCIRANJA %]]</f>
        <v>572917.5</v>
      </c>
      <c r="R266" s="51">
        <f>Ugovori_OPULJP[[#This Row],[Bespovratna sredstva - Nacionalni dio - HRK]]/7.5345</f>
        <v>76039.219589886517</v>
      </c>
      <c r="S266" s="50">
        <v>3819450</v>
      </c>
      <c r="T266" s="51">
        <f>Ugovori_OPULJP[[#This Row],[Bespovratna sredstva - Ukupno (EU+Nac) HRK
= Ukupna ugovorena vrijednost bespovratnih sredstava]]/7.5345</f>
        <v>506928.13059924345</v>
      </c>
      <c r="U266" s="50">
        <v>0</v>
      </c>
      <c r="V266" s="51">
        <f>Ugovori_OPULJP[[#This Row],[Javni doprinos korisnika - HRK]]/7.5345</f>
        <v>0</v>
      </c>
      <c r="W266" s="50">
        <v>0</v>
      </c>
      <c r="X266" s="51">
        <f>Ugovori_OPULJP[[#This Row],[Privatni doprinos korisnika - HRK]]/7.5345</f>
        <v>0</v>
      </c>
      <c r="Y266" s="52">
        <v>3819450</v>
      </c>
      <c r="Z266" s="53">
        <f>Ugovori_OPULJP[[#This Row],[UKUPNI PRIHVATLJIVI IZDACI
TOTAL ELIGIBLE EXPENDITURE
= Bespovratna sredstva ukupno + doprinos korisnika
= Ukupni prihvatljivi troškovi
= Ukupna ugovorena vrijednost projekta HRK]]/7.5345</f>
        <v>506928.13059924345</v>
      </c>
      <c r="AA266" s="44" t="s">
        <v>38</v>
      </c>
      <c r="AB266" s="44" t="s">
        <v>35</v>
      </c>
      <c r="AC266" s="43" t="s">
        <v>1149</v>
      </c>
      <c r="AD266" s="43" t="s">
        <v>747</v>
      </c>
    </row>
    <row r="267" spans="1:30" ht="51" customHeight="1" x14ac:dyDescent="0.2">
      <c r="A267" s="41" t="s">
        <v>1150</v>
      </c>
      <c r="B267" s="42" t="s">
        <v>743</v>
      </c>
      <c r="C267" s="43" t="s">
        <v>744</v>
      </c>
      <c r="D267" s="43" t="s">
        <v>1114</v>
      </c>
      <c r="E267" s="44" t="s">
        <v>76</v>
      </c>
      <c r="F267" s="45" t="s">
        <v>1151</v>
      </c>
      <c r="G267" s="45" t="s">
        <v>1152</v>
      </c>
      <c r="H267" s="47">
        <v>43070</v>
      </c>
      <c r="I267" s="47">
        <v>43983</v>
      </c>
      <c r="J267" s="48" t="str">
        <f>IF(Ugovori_OPULJP[[#This Row],[DATUM ZAVRŠETKA OPERACIJE]]&gt;DATE(2024,3,31),"u provedbi","završen")</f>
        <v>završen</v>
      </c>
      <c r="K267" s="46" t="s">
        <v>104</v>
      </c>
      <c r="L267" s="46" t="s">
        <v>104</v>
      </c>
      <c r="M267" s="49">
        <v>0.85</v>
      </c>
      <c r="N267" s="49">
        <v>0.15</v>
      </c>
      <c r="O267" s="50">
        <f>Ugovori_OPULJP[[#This Row],[Bespovratna sredstva - Ukupno (EU+Nac) HRK
= Ukupna ugovorena vrijednost bespovratnih sredstava]]*Ugovori_OPULJP[[#This Row],[EU STOPA SUFINANCIRANJA %
EU CO-FINANCING RATE %]]</f>
        <v>1939615</v>
      </c>
      <c r="P267" s="51">
        <f>Ugovori_OPULJP[[#This Row],[Bespovratna sredstva - EU dio - HRK]]/7.5345</f>
        <v>257431.1500431349</v>
      </c>
      <c r="Q267" s="50">
        <f>Ugovori_OPULJP[[#This Row],[Bespovratna sredstva - Ukupno (EU+Nac) HRK
= Ukupna ugovorena vrijednost bespovratnih sredstava]]*Ugovori_OPULJP[[#This Row],[STOPA NACIONALNOG SUFINANCIRANJA %]]</f>
        <v>342285</v>
      </c>
      <c r="R267" s="51">
        <f>Ugovori_OPULJP[[#This Row],[Bespovratna sredstva - Nacionalni dio - HRK]]/7.5345</f>
        <v>45429.026478200278</v>
      </c>
      <c r="S267" s="50">
        <v>2281900</v>
      </c>
      <c r="T267" s="51">
        <f>Ugovori_OPULJP[[#This Row],[Bespovratna sredstva - Ukupno (EU+Nac) HRK
= Ukupna ugovorena vrijednost bespovratnih sredstava]]/7.5345</f>
        <v>302860.17652133515</v>
      </c>
      <c r="U267" s="50">
        <v>0</v>
      </c>
      <c r="V267" s="51">
        <f>Ugovori_OPULJP[[#This Row],[Javni doprinos korisnika - HRK]]/7.5345</f>
        <v>0</v>
      </c>
      <c r="W267" s="50">
        <v>0</v>
      </c>
      <c r="X267" s="51">
        <f>Ugovori_OPULJP[[#This Row],[Privatni doprinos korisnika - HRK]]/7.5345</f>
        <v>0</v>
      </c>
      <c r="Y267" s="52">
        <v>2281900</v>
      </c>
      <c r="Z267" s="53">
        <f>Ugovori_OPULJP[[#This Row],[UKUPNI PRIHVATLJIVI IZDACI
TOTAL ELIGIBLE EXPENDITURE
= Bespovratna sredstva ukupno + doprinos korisnika
= Ukupni prihvatljivi troškovi
= Ukupna ugovorena vrijednost projekta HRK]]/7.5345</f>
        <v>302860.17652133515</v>
      </c>
      <c r="AA267" s="44" t="s">
        <v>38</v>
      </c>
      <c r="AB267" s="44" t="s">
        <v>35</v>
      </c>
      <c r="AC267" s="43" t="s">
        <v>1153</v>
      </c>
      <c r="AD267" s="43" t="s">
        <v>747</v>
      </c>
    </row>
    <row r="268" spans="1:30" ht="51" customHeight="1" x14ac:dyDescent="0.2">
      <c r="A268" s="41" t="s">
        <v>1154</v>
      </c>
      <c r="B268" s="42" t="s">
        <v>743</v>
      </c>
      <c r="C268" s="43" t="s">
        <v>744</v>
      </c>
      <c r="D268" s="43" t="s">
        <v>1114</v>
      </c>
      <c r="E268" s="44" t="s">
        <v>76</v>
      </c>
      <c r="F268" s="45" t="s">
        <v>1155</v>
      </c>
      <c r="G268" s="45" t="s">
        <v>358</v>
      </c>
      <c r="H268" s="47">
        <v>43070</v>
      </c>
      <c r="I268" s="47">
        <v>43983</v>
      </c>
      <c r="J268" s="48" t="str">
        <f>IF(Ugovori_OPULJP[[#This Row],[DATUM ZAVRŠETKA OPERACIJE]]&gt;DATE(2024,3,31),"u provedbi","završen")</f>
        <v>završen</v>
      </c>
      <c r="K268" s="46" t="s">
        <v>104</v>
      </c>
      <c r="L268" s="46" t="s">
        <v>104</v>
      </c>
      <c r="M268" s="49">
        <v>0.85</v>
      </c>
      <c r="N268" s="49">
        <v>0.15</v>
      </c>
      <c r="O268" s="50">
        <f>Ugovori_OPULJP[[#This Row],[Bespovratna sredstva - Ukupno (EU+Nac) HRK
= Ukupna ugovorena vrijednost bespovratnih sredstava]]*Ugovori_OPULJP[[#This Row],[EU STOPA SUFINANCIRANJA %
EU CO-FINANCING RATE %]]</f>
        <v>3328132.5</v>
      </c>
      <c r="P268" s="51">
        <f>Ugovori_OPULJP[[#This Row],[Bespovratna sredstva - EU dio - HRK]]/7.5345</f>
        <v>441719.0921759904</v>
      </c>
      <c r="Q268" s="50">
        <f>Ugovori_OPULJP[[#This Row],[Bespovratna sredstva - Ukupno (EU+Nac) HRK
= Ukupna ugovorena vrijednost bespovratnih sredstava]]*Ugovori_OPULJP[[#This Row],[STOPA NACIONALNOG SUFINANCIRANJA %]]</f>
        <v>587317.5</v>
      </c>
      <c r="R268" s="51">
        <f>Ugovori_OPULJP[[#This Row],[Bespovratna sredstva - Nacionalni dio - HRK]]/7.5345</f>
        <v>77950.428031057134</v>
      </c>
      <c r="S268" s="50">
        <v>3915450</v>
      </c>
      <c r="T268" s="51">
        <f>Ugovori_OPULJP[[#This Row],[Bespovratna sredstva - Ukupno (EU+Nac) HRK
= Ukupna ugovorena vrijednost bespovratnih sredstava]]/7.5345</f>
        <v>519669.52020704758</v>
      </c>
      <c r="U268" s="50">
        <v>0</v>
      </c>
      <c r="V268" s="51">
        <f>Ugovori_OPULJP[[#This Row],[Javni doprinos korisnika - HRK]]/7.5345</f>
        <v>0</v>
      </c>
      <c r="W268" s="50">
        <v>0</v>
      </c>
      <c r="X268" s="51">
        <f>Ugovori_OPULJP[[#This Row],[Privatni doprinos korisnika - HRK]]/7.5345</f>
        <v>0</v>
      </c>
      <c r="Y268" s="52">
        <v>3915450</v>
      </c>
      <c r="Z268" s="53">
        <f>Ugovori_OPULJP[[#This Row],[UKUPNI PRIHVATLJIVI IZDACI
TOTAL ELIGIBLE EXPENDITURE
= Bespovratna sredstva ukupno + doprinos korisnika
= Ukupni prihvatljivi troškovi
= Ukupna ugovorena vrijednost projekta HRK]]/7.5345</f>
        <v>519669.52020704758</v>
      </c>
      <c r="AA268" s="44" t="s">
        <v>38</v>
      </c>
      <c r="AB268" s="44" t="s">
        <v>35</v>
      </c>
      <c r="AC268" s="43" t="s">
        <v>1156</v>
      </c>
      <c r="AD268" s="43" t="s">
        <v>747</v>
      </c>
    </row>
    <row r="269" spans="1:30" ht="51" customHeight="1" x14ac:dyDescent="0.2">
      <c r="A269" s="41" t="s">
        <v>1157</v>
      </c>
      <c r="B269" s="42" t="s">
        <v>743</v>
      </c>
      <c r="C269" s="43" t="s">
        <v>744</v>
      </c>
      <c r="D269" s="43" t="s">
        <v>1114</v>
      </c>
      <c r="E269" s="44" t="s">
        <v>76</v>
      </c>
      <c r="F269" s="45" t="s">
        <v>1158</v>
      </c>
      <c r="G269" s="45" t="s">
        <v>1159</v>
      </c>
      <c r="H269" s="47">
        <v>43070</v>
      </c>
      <c r="I269" s="47">
        <v>43983</v>
      </c>
      <c r="J269" s="48" t="str">
        <f>IF(Ugovori_OPULJP[[#This Row],[DATUM ZAVRŠETKA OPERACIJE]]&gt;DATE(2024,3,31),"u provedbi","završen")</f>
        <v>završen</v>
      </c>
      <c r="K269" s="46" t="s">
        <v>211</v>
      </c>
      <c r="L269" s="46" t="s">
        <v>211</v>
      </c>
      <c r="M269" s="49">
        <v>0.85</v>
      </c>
      <c r="N269" s="49">
        <v>0.15</v>
      </c>
      <c r="O269" s="50">
        <f>Ugovori_OPULJP[[#This Row],[Bespovratna sredstva - Ukupno (EU+Nac) HRK
= Ukupna ugovorena vrijednost bespovratnih sredstava]]*Ugovori_OPULJP[[#This Row],[EU STOPA SUFINANCIRANJA %
EU CO-FINANCING RATE %]]</f>
        <v>2895315.9</v>
      </c>
      <c r="P269" s="51">
        <f>Ugovori_OPULJP[[#This Row],[Bespovratna sredstva - EU dio - HRK]]/7.5345</f>
        <v>384274.45749552059</v>
      </c>
      <c r="Q269" s="50">
        <f>Ugovori_OPULJP[[#This Row],[Bespovratna sredstva - Ukupno (EU+Nac) HRK
= Ukupna ugovorena vrijednost bespovratnih sredstava]]*Ugovori_OPULJP[[#This Row],[STOPA NACIONALNOG SUFINANCIRANJA %]]</f>
        <v>510938.1</v>
      </c>
      <c r="R269" s="51">
        <f>Ugovori_OPULJP[[#This Row],[Bespovratna sredstva - Nacionalni dio - HRK]]/7.5345</f>
        <v>67813.139558033043</v>
      </c>
      <c r="S269" s="50">
        <v>3406254</v>
      </c>
      <c r="T269" s="51">
        <f>Ugovori_OPULJP[[#This Row],[Bespovratna sredstva - Ukupno (EU+Nac) HRK
= Ukupna ugovorena vrijednost bespovratnih sredstava]]/7.5345</f>
        <v>452087.59705355362</v>
      </c>
      <c r="U269" s="50">
        <v>115393.24</v>
      </c>
      <c r="V269" s="51">
        <f>Ugovori_OPULJP[[#This Row],[Javni doprinos korisnika - HRK]]/7.5345</f>
        <v>15315.314884862964</v>
      </c>
      <c r="W269" s="50">
        <v>0</v>
      </c>
      <c r="X269" s="51">
        <f>Ugovori_OPULJP[[#This Row],[Privatni doprinos korisnika - HRK]]/7.5345</f>
        <v>0</v>
      </c>
      <c r="Y269" s="52">
        <v>3521647.24</v>
      </c>
      <c r="Z269" s="53">
        <f>Ugovori_OPULJP[[#This Row],[UKUPNI PRIHVATLJIVI IZDACI
TOTAL ELIGIBLE EXPENDITURE
= Bespovratna sredstva ukupno + doprinos korisnika
= Ukupni prihvatljivi troškovi
= Ukupna ugovorena vrijednost projekta HRK]]/7.5345</f>
        <v>467402.9119384166</v>
      </c>
      <c r="AA269" s="44" t="s">
        <v>38</v>
      </c>
      <c r="AB269" s="44" t="s">
        <v>35</v>
      </c>
      <c r="AC269" s="43" t="s">
        <v>1160</v>
      </c>
      <c r="AD269" s="43" t="s">
        <v>747</v>
      </c>
    </row>
    <row r="270" spans="1:30" ht="51" customHeight="1" x14ac:dyDescent="0.2">
      <c r="A270" s="41" t="s">
        <v>1161</v>
      </c>
      <c r="B270" s="42" t="s">
        <v>743</v>
      </c>
      <c r="C270" s="43" t="s">
        <v>744</v>
      </c>
      <c r="D270" s="43" t="s">
        <v>1114</v>
      </c>
      <c r="E270" s="44" t="s">
        <v>76</v>
      </c>
      <c r="F270" s="45" t="s">
        <v>1162</v>
      </c>
      <c r="G270" s="45" t="s">
        <v>1163</v>
      </c>
      <c r="H270" s="47">
        <v>43070</v>
      </c>
      <c r="I270" s="47">
        <v>43891</v>
      </c>
      <c r="J270" s="48" t="str">
        <f>IF(Ugovori_OPULJP[[#This Row],[DATUM ZAVRŠETKA OPERACIJE]]&gt;DATE(2024,3,31),"u provedbi","završen")</f>
        <v>završen</v>
      </c>
      <c r="K270" s="46" t="s">
        <v>104</v>
      </c>
      <c r="L270" s="46" t="s">
        <v>104</v>
      </c>
      <c r="M270" s="49">
        <v>0.85</v>
      </c>
      <c r="N270" s="49">
        <v>0.15</v>
      </c>
      <c r="O270" s="50">
        <f>Ugovori_OPULJP[[#This Row],[Bespovratna sredstva - Ukupno (EU+Nac) HRK
= Ukupna ugovorena vrijednost bespovratnih sredstava]]*Ugovori_OPULJP[[#This Row],[EU STOPA SUFINANCIRANJA %
EU CO-FINANCING RATE %]]</f>
        <v>2200671.5474999999</v>
      </c>
      <c r="P270" s="51">
        <f>Ugovori_OPULJP[[#This Row],[Bespovratna sredstva - EU dio - HRK]]/7.5345</f>
        <v>292079.30818236113</v>
      </c>
      <c r="Q270" s="50">
        <f>Ugovori_OPULJP[[#This Row],[Bespovratna sredstva - Ukupno (EU+Nac) HRK
= Ukupna ugovorena vrijednost bespovratnih sredstava]]*Ugovori_OPULJP[[#This Row],[STOPA NACIONALNOG SUFINANCIRANJA %]]</f>
        <v>388353.80249999999</v>
      </c>
      <c r="R270" s="51">
        <f>Ugovori_OPULJP[[#This Row],[Bespovratna sredstva - Nacionalni dio - HRK]]/7.5345</f>
        <v>51543.40732629902</v>
      </c>
      <c r="S270" s="50">
        <v>2589025.35</v>
      </c>
      <c r="T270" s="51">
        <f>Ugovori_OPULJP[[#This Row],[Bespovratna sredstva - Ukupno (EU+Nac) HRK
= Ukupna ugovorena vrijednost bespovratnih sredstava]]/7.5345</f>
        <v>343622.71550866019</v>
      </c>
      <c r="U270" s="50">
        <v>0</v>
      </c>
      <c r="V270" s="51">
        <f>Ugovori_OPULJP[[#This Row],[Javni doprinos korisnika - HRK]]/7.5345</f>
        <v>0</v>
      </c>
      <c r="W270" s="50">
        <v>0</v>
      </c>
      <c r="X270" s="51">
        <f>Ugovori_OPULJP[[#This Row],[Privatni doprinos korisnika - HRK]]/7.5345</f>
        <v>0</v>
      </c>
      <c r="Y270" s="52">
        <v>2589025.35</v>
      </c>
      <c r="Z270" s="53">
        <f>Ugovori_OPULJP[[#This Row],[UKUPNI PRIHVATLJIVI IZDACI
TOTAL ELIGIBLE EXPENDITURE
= Bespovratna sredstva ukupno + doprinos korisnika
= Ukupni prihvatljivi troškovi
= Ukupna ugovorena vrijednost projekta HRK]]/7.5345</f>
        <v>343622.71550866019</v>
      </c>
      <c r="AA270" s="44" t="s">
        <v>38</v>
      </c>
      <c r="AB270" s="44" t="s">
        <v>35</v>
      </c>
      <c r="AC270" s="43" t="s">
        <v>1164</v>
      </c>
      <c r="AD270" s="43" t="s">
        <v>747</v>
      </c>
    </row>
    <row r="271" spans="1:30" ht="51" customHeight="1" x14ac:dyDescent="0.2">
      <c r="A271" s="41" t="s">
        <v>1165</v>
      </c>
      <c r="B271" s="42" t="s">
        <v>743</v>
      </c>
      <c r="C271" s="43" t="s">
        <v>744</v>
      </c>
      <c r="D271" s="43" t="s">
        <v>1114</v>
      </c>
      <c r="E271" s="44" t="s">
        <v>76</v>
      </c>
      <c r="F271" s="45" t="s">
        <v>1166</v>
      </c>
      <c r="G271" s="45" t="s">
        <v>1167</v>
      </c>
      <c r="H271" s="47">
        <v>43070</v>
      </c>
      <c r="I271" s="47">
        <v>43983</v>
      </c>
      <c r="J271" s="48" t="str">
        <f>IF(Ugovori_OPULJP[[#This Row],[DATUM ZAVRŠETKA OPERACIJE]]&gt;DATE(2024,3,31),"u provedbi","završen")</f>
        <v>završen</v>
      </c>
      <c r="K271" s="46" t="s">
        <v>104</v>
      </c>
      <c r="L271" s="46" t="s">
        <v>104</v>
      </c>
      <c r="M271" s="49">
        <v>0.85</v>
      </c>
      <c r="N271" s="49">
        <v>0.15</v>
      </c>
      <c r="O271" s="50">
        <f>Ugovori_OPULJP[[#This Row],[Bespovratna sredstva - Ukupno (EU+Nac) HRK
= Ukupna ugovorena vrijednost bespovratnih sredstava]]*Ugovori_OPULJP[[#This Row],[EU STOPA SUFINANCIRANJA %
EU CO-FINANCING RATE %]]</f>
        <v>5403724.8134999992</v>
      </c>
      <c r="P271" s="51">
        <f>Ugovori_OPULJP[[#This Row],[Bespovratna sredstva - EU dio - HRK]]/7.5345</f>
        <v>717197.53314752132</v>
      </c>
      <c r="Q271" s="50">
        <f>Ugovori_OPULJP[[#This Row],[Bespovratna sredstva - Ukupno (EU+Nac) HRK
= Ukupna ugovorena vrijednost bespovratnih sredstava]]*Ugovori_OPULJP[[#This Row],[STOPA NACIONALNOG SUFINANCIRANJA %]]</f>
        <v>953598.49649999989</v>
      </c>
      <c r="R271" s="51">
        <f>Ugovori_OPULJP[[#This Row],[Bespovratna sredstva - Nacionalni dio - HRK]]/7.5345</f>
        <v>126564.27055544493</v>
      </c>
      <c r="S271" s="50">
        <v>6357323.3099999996</v>
      </c>
      <c r="T271" s="51">
        <f>Ugovori_OPULJP[[#This Row],[Bespovratna sredstva - Ukupno (EU+Nac) HRK
= Ukupna ugovorena vrijednost bespovratnih sredstava]]/7.5345</f>
        <v>843761.80370296631</v>
      </c>
      <c r="U271" s="50">
        <v>0</v>
      </c>
      <c r="V271" s="51">
        <f>Ugovori_OPULJP[[#This Row],[Javni doprinos korisnika - HRK]]/7.5345</f>
        <v>0</v>
      </c>
      <c r="W271" s="50">
        <v>0</v>
      </c>
      <c r="X271" s="51">
        <f>Ugovori_OPULJP[[#This Row],[Privatni doprinos korisnika - HRK]]/7.5345</f>
        <v>0</v>
      </c>
      <c r="Y271" s="52">
        <v>6357323.3099999996</v>
      </c>
      <c r="Z271" s="53">
        <f>Ugovori_OPULJP[[#This Row],[UKUPNI PRIHVATLJIVI IZDACI
TOTAL ELIGIBLE EXPENDITURE
= Bespovratna sredstva ukupno + doprinos korisnika
= Ukupni prihvatljivi troškovi
= Ukupna ugovorena vrijednost projekta HRK]]/7.5345</f>
        <v>843761.80370296631</v>
      </c>
      <c r="AA271" s="44" t="s">
        <v>38</v>
      </c>
      <c r="AB271" s="44" t="s">
        <v>35</v>
      </c>
      <c r="AC271" s="43" t="s">
        <v>1168</v>
      </c>
      <c r="AD271" s="43" t="s">
        <v>747</v>
      </c>
    </row>
    <row r="272" spans="1:30" ht="51" customHeight="1" x14ac:dyDescent="0.2">
      <c r="A272" s="41" t="s">
        <v>1169</v>
      </c>
      <c r="B272" s="42" t="s">
        <v>743</v>
      </c>
      <c r="C272" s="43" t="s">
        <v>744</v>
      </c>
      <c r="D272" s="43" t="s">
        <v>1114</v>
      </c>
      <c r="E272" s="44" t="s">
        <v>76</v>
      </c>
      <c r="F272" s="45" t="s">
        <v>1170</v>
      </c>
      <c r="G272" s="45" t="s">
        <v>1171</v>
      </c>
      <c r="H272" s="47">
        <v>43070</v>
      </c>
      <c r="I272" s="47">
        <v>43922</v>
      </c>
      <c r="J272" s="48" t="str">
        <f>IF(Ugovori_OPULJP[[#This Row],[DATUM ZAVRŠETKA OPERACIJE]]&gt;DATE(2024,3,31),"u provedbi","završen")</f>
        <v>završen</v>
      </c>
      <c r="K272" s="46" t="s">
        <v>333</v>
      </c>
      <c r="L272" s="46" t="s">
        <v>333</v>
      </c>
      <c r="M272" s="49">
        <v>0.85</v>
      </c>
      <c r="N272" s="49">
        <v>0.15</v>
      </c>
      <c r="O272" s="50">
        <f>Ugovori_OPULJP[[#This Row],[Bespovratna sredstva - Ukupno (EU+Nac) HRK
= Ukupna ugovorena vrijednost bespovratnih sredstava]]*Ugovori_OPULJP[[#This Row],[EU STOPA SUFINANCIRANJA %
EU CO-FINANCING RATE %]]</f>
        <v>4655313.5240000002</v>
      </c>
      <c r="P272" s="51">
        <f>Ugovori_OPULJP[[#This Row],[Bespovratna sredstva - EU dio - HRK]]/7.5345</f>
        <v>617866.28495586966</v>
      </c>
      <c r="Q272" s="50">
        <f>Ugovori_OPULJP[[#This Row],[Bespovratna sredstva - Ukupno (EU+Nac) HRK
= Ukupna ugovorena vrijednost bespovratnih sredstava]]*Ugovori_OPULJP[[#This Row],[STOPA NACIONALNOG SUFINANCIRANJA %]]</f>
        <v>821525.91600000008</v>
      </c>
      <c r="R272" s="51">
        <f>Ugovori_OPULJP[[#This Row],[Bespovratna sredstva - Nacionalni dio - HRK]]/7.5345</f>
        <v>109035.22675691819</v>
      </c>
      <c r="S272" s="50">
        <v>5476839.4400000004</v>
      </c>
      <c r="T272" s="51">
        <f>Ugovori_OPULJP[[#This Row],[Bespovratna sredstva - Ukupno (EU+Nac) HRK
= Ukupna ugovorena vrijednost bespovratnih sredstava]]/7.5345</f>
        <v>726901.51171278791</v>
      </c>
      <c r="U272" s="50">
        <v>0</v>
      </c>
      <c r="V272" s="51">
        <f>Ugovori_OPULJP[[#This Row],[Javni doprinos korisnika - HRK]]/7.5345</f>
        <v>0</v>
      </c>
      <c r="W272" s="50">
        <v>0</v>
      </c>
      <c r="X272" s="51">
        <f>Ugovori_OPULJP[[#This Row],[Privatni doprinos korisnika - HRK]]/7.5345</f>
        <v>0</v>
      </c>
      <c r="Y272" s="52">
        <v>5476839.4400000004</v>
      </c>
      <c r="Z272" s="53">
        <f>Ugovori_OPULJP[[#This Row],[UKUPNI PRIHVATLJIVI IZDACI
TOTAL ELIGIBLE EXPENDITURE
= Bespovratna sredstva ukupno + doprinos korisnika
= Ukupni prihvatljivi troškovi
= Ukupna ugovorena vrijednost projekta HRK]]/7.5345</f>
        <v>726901.51171278791</v>
      </c>
      <c r="AA272" s="44" t="s">
        <v>38</v>
      </c>
      <c r="AB272" s="44" t="s">
        <v>35</v>
      </c>
      <c r="AC272" s="43" t="s">
        <v>1172</v>
      </c>
      <c r="AD272" s="43" t="s">
        <v>747</v>
      </c>
    </row>
    <row r="273" spans="1:30" ht="51" customHeight="1" x14ac:dyDescent="0.2">
      <c r="A273" s="41" t="s">
        <v>1173</v>
      </c>
      <c r="B273" s="42" t="s">
        <v>743</v>
      </c>
      <c r="C273" s="43" t="s">
        <v>744</v>
      </c>
      <c r="D273" s="43" t="s">
        <v>1114</v>
      </c>
      <c r="E273" s="44" t="s">
        <v>76</v>
      </c>
      <c r="F273" s="45" t="s">
        <v>1174</v>
      </c>
      <c r="G273" s="45" t="s">
        <v>1175</v>
      </c>
      <c r="H273" s="47">
        <v>43070</v>
      </c>
      <c r="I273" s="47">
        <v>43983</v>
      </c>
      <c r="J273" s="48" t="str">
        <f>IF(Ugovori_OPULJP[[#This Row],[DATUM ZAVRŠETKA OPERACIJE]]&gt;DATE(2024,3,31),"u provedbi","završen")</f>
        <v>završen</v>
      </c>
      <c r="K273" s="46" t="s">
        <v>333</v>
      </c>
      <c r="L273" s="46" t="s">
        <v>333</v>
      </c>
      <c r="M273" s="49">
        <v>0.85</v>
      </c>
      <c r="N273" s="49">
        <v>0.15</v>
      </c>
      <c r="O273" s="50">
        <f>Ugovori_OPULJP[[#This Row],[Bespovratna sredstva - Ukupno (EU+Nac) HRK
= Ukupna ugovorena vrijednost bespovratnih sredstava]]*Ugovori_OPULJP[[#This Row],[EU STOPA SUFINANCIRANJA %
EU CO-FINANCING RATE %]]</f>
        <v>4300335.3</v>
      </c>
      <c r="P273" s="51">
        <f>Ugovori_OPULJP[[#This Row],[Bespovratna sredstva - EU dio - HRK]]/7.5345</f>
        <v>570752.57814055344</v>
      </c>
      <c r="Q273" s="50">
        <f>Ugovori_OPULJP[[#This Row],[Bespovratna sredstva - Ukupno (EU+Nac) HRK
= Ukupna ugovorena vrijednost bespovratnih sredstava]]*Ugovori_OPULJP[[#This Row],[STOPA NACIONALNOG SUFINANCIRANJA %]]</f>
        <v>758882.7</v>
      </c>
      <c r="R273" s="51">
        <f>Ugovori_OPULJP[[#This Row],[Bespovratna sredstva - Nacionalni dio - HRK]]/7.5345</f>
        <v>100721.04320127412</v>
      </c>
      <c r="S273" s="50">
        <v>5059218</v>
      </c>
      <c r="T273" s="51">
        <f>Ugovori_OPULJP[[#This Row],[Bespovratna sredstva - Ukupno (EU+Nac) HRK
= Ukupna ugovorena vrijednost bespovratnih sredstava]]/7.5345</f>
        <v>671473.62134182756</v>
      </c>
      <c r="U273" s="50">
        <v>0</v>
      </c>
      <c r="V273" s="51">
        <f>Ugovori_OPULJP[[#This Row],[Javni doprinos korisnika - HRK]]/7.5345</f>
        <v>0</v>
      </c>
      <c r="W273" s="50">
        <v>0</v>
      </c>
      <c r="X273" s="51">
        <f>Ugovori_OPULJP[[#This Row],[Privatni doprinos korisnika - HRK]]/7.5345</f>
        <v>0</v>
      </c>
      <c r="Y273" s="52">
        <v>5059218</v>
      </c>
      <c r="Z273" s="53">
        <f>Ugovori_OPULJP[[#This Row],[UKUPNI PRIHVATLJIVI IZDACI
TOTAL ELIGIBLE EXPENDITURE
= Bespovratna sredstva ukupno + doprinos korisnika
= Ukupni prihvatljivi troškovi
= Ukupna ugovorena vrijednost projekta HRK]]/7.5345</f>
        <v>671473.62134182756</v>
      </c>
      <c r="AA273" s="44" t="s">
        <v>38</v>
      </c>
      <c r="AB273" s="44" t="s">
        <v>35</v>
      </c>
      <c r="AC273" s="43" t="s">
        <v>1176</v>
      </c>
      <c r="AD273" s="43" t="s">
        <v>747</v>
      </c>
    </row>
    <row r="274" spans="1:30" ht="51" customHeight="1" x14ac:dyDescent="0.2">
      <c r="A274" s="41" t="s">
        <v>1177</v>
      </c>
      <c r="B274" s="42" t="s">
        <v>743</v>
      </c>
      <c r="C274" s="43" t="s">
        <v>744</v>
      </c>
      <c r="D274" s="43" t="s">
        <v>1114</v>
      </c>
      <c r="E274" s="44" t="s">
        <v>76</v>
      </c>
      <c r="F274" s="45" t="s">
        <v>1178</v>
      </c>
      <c r="G274" s="45" t="s">
        <v>1179</v>
      </c>
      <c r="H274" s="47">
        <v>43070</v>
      </c>
      <c r="I274" s="47">
        <v>43966</v>
      </c>
      <c r="J274" s="48" t="str">
        <f>IF(Ugovori_OPULJP[[#This Row],[DATUM ZAVRŠETKA OPERACIJE]]&gt;DATE(2024,3,31),"u provedbi","završen")</f>
        <v>završen</v>
      </c>
      <c r="K274" s="46" t="s">
        <v>99</v>
      </c>
      <c r="L274" s="46" t="s">
        <v>99</v>
      </c>
      <c r="M274" s="49">
        <v>0.85</v>
      </c>
      <c r="N274" s="49">
        <v>0.15</v>
      </c>
      <c r="O274" s="50">
        <f>Ugovori_OPULJP[[#This Row],[Bespovratna sredstva - Ukupno (EU+Nac) HRK
= Ukupna ugovorena vrijednost bespovratnih sredstava]]*Ugovori_OPULJP[[#This Row],[EU STOPA SUFINANCIRANJA %
EU CO-FINANCING RATE %]]</f>
        <v>2569799.1434999998</v>
      </c>
      <c r="P274" s="51">
        <f>Ugovori_OPULJP[[#This Row],[Bespovratna sredstva - EU dio - HRK]]/7.5345</f>
        <v>341070.95938682056</v>
      </c>
      <c r="Q274" s="50">
        <f>Ugovori_OPULJP[[#This Row],[Bespovratna sredstva - Ukupno (EU+Nac) HRK
= Ukupna ugovorena vrijednost bespovratnih sredstava]]*Ugovori_OPULJP[[#This Row],[STOPA NACIONALNOG SUFINANCIRANJA %]]</f>
        <v>453493.96649999998</v>
      </c>
      <c r="R274" s="51">
        <f>Ugovori_OPULJP[[#This Row],[Bespovratna sredstva - Nacionalni dio - HRK]]/7.5345</f>
        <v>60188.992832968339</v>
      </c>
      <c r="S274" s="50">
        <v>3023293.11</v>
      </c>
      <c r="T274" s="51">
        <f>Ugovori_OPULJP[[#This Row],[Bespovratna sredstva - Ukupno (EU+Nac) HRK
= Ukupna ugovorena vrijednost bespovratnih sredstava]]/7.5345</f>
        <v>401259.95221978892</v>
      </c>
      <c r="U274" s="50">
        <v>0</v>
      </c>
      <c r="V274" s="51">
        <f>Ugovori_OPULJP[[#This Row],[Javni doprinos korisnika - HRK]]/7.5345</f>
        <v>0</v>
      </c>
      <c r="W274" s="50">
        <v>0</v>
      </c>
      <c r="X274" s="51">
        <f>Ugovori_OPULJP[[#This Row],[Privatni doprinos korisnika - HRK]]/7.5345</f>
        <v>0</v>
      </c>
      <c r="Y274" s="52">
        <v>3023293.11</v>
      </c>
      <c r="Z274" s="53">
        <f>Ugovori_OPULJP[[#This Row],[UKUPNI PRIHVATLJIVI IZDACI
TOTAL ELIGIBLE EXPENDITURE
= Bespovratna sredstva ukupno + doprinos korisnika
= Ukupni prihvatljivi troškovi
= Ukupna ugovorena vrijednost projekta HRK]]/7.5345</f>
        <v>401259.95221978892</v>
      </c>
      <c r="AA274" s="44" t="s">
        <v>38</v>
      </c>
      <c r="AB274" s="44" t="s">
        <v>35</v>
      </c>
      <c r="AC274" s="43" t="s">
        <v>1180</v>
      </c>
      <c r="AD274" s="43" t="s">
        <v>747</v>
      </c>
    </row>
    <row r="275" spans="1:30" ht="51" customHeight="1" x14ac:dyDescent="0.2">
      <c r="A275" s="41" t="s">
        <v>1181</v>
      </c>
      <c r="B275" s="42" t="s">
        <v>743</v>
      </c>
      <c r="C275" s="43" t="s">
        <v>744</v>
      </c>
      <c r="D275" s="43" t="s">
        <v>1114</v>
      </c>
      <c r="E275" s="44" t="s">
        <v>76</v>
      </c>
      <c r="F275" s="45" t="s">
        <v>1182</v>
      </c>
      <c r="G275" s="45" t="s">
        <v>1183</v>
      </c>
      <c r="H275" s="47">
        <v>43070</v>
      </c>
      <c r="I275" s="47">
        <v>43983</v>
      </c>
      <c r="J275" s="48" t="str">
        <f>IF(Ugovori_OPULJP[[#This Row],[DATUM ZAVRŠETKA OPERACIJE]]&gt;DATE(2024,3,31),"u provedbi","završen")</f>
        <v>završen</v>
      </c>
      <c r="K275" s="46" t="s">
        <v>211</v>
      </c>
      <c r="L275" s="46" t="s">
        <v>211</v>
      </c>
      <c r="M275" s="49">
        <v>0.85</v>
      </c>
      <c r="N275" s="49">
        <v>0.15</v>
      </c>
      <c r="O275" s="50">
        <f>Ugovori_OPULJP[[#This Row],[Bespovratna sredstva - Ukupno (EU+Nac) HRK
= Ukupna ugovorena vrijednost bespovratnih sredstava]]*Ugovori_OPULJP[[#This Row],[EU STOPA SUFINANCIRANJA %
EU CO-FINANCING RATE %]]</f>
        <v>3678411.4394999999</v>
      </c>
      <c r="P275" s="51">
        <f>Ugovori_OPULJP[[#This Row],[Bespovratna sredstva - EU dio - HRK]]/7.5345</f>
        <v>488209.0967549273</v>
      </c>
      <c r="Q275" s="50">
        <f>Ugovori_OPULJP[[#This Row],[Bespovratna sredstva - Ukupno (EU+Nac) HRK
= Ukupna ugovorena vrijednost bespovratnih sredstava]]*Ugovori_OPULJP[[#This Row],[STOPA NACIONALNOG SUFINANCIRANJA %]]</f>
        <v>649131.43050000002</v>
      </c>
      <c r="R275" s="51">
        <f>Ugovori_OPULJP[[#This Row],[Bespovratna sredstva - Nacionalni dio - HRK]]/7.5345</f>
        <v>86154.546486163643</v>
      </c>
      <c r="S275" s="50">
        <v>4327542.87</v>
      </c>
      <c r="T275" s="51">
        <f>Ugovori_OPULJP[[#This Row],[Bespovratna sredstva - Ukupno (EU+Nac) HRK
= Ukupna ugovorena vrijednost bespovratnih sredstava]]/7.5345</f>
        <v>574363.64324109093</v>
      </c>
      <c r="U275" s="50">
        <v>0</v>
      </c>
      <c r="V275" s="51">
        <f>Ugovori_OPULJP[[#This Row],[Javni doprinos korisnika - HRK]]/7.5345</f>
        <v>0</v>
      </c>
      <c r="W275" s="50">
        <v>0</v>
      </c>
      <c r="X275" s="51">
        <f>Ugovori_OPULJP[[#This Row],[Privatni doprinos korisnika - HRK]]/7.5345</f>
        <v>0</v>
      </c>
      <c r="Y275" s="52">
        <v>4327542.87</v>
      </c>
      <c r="Z275" s="53">
        <f>Ugovori_OPULJP[[#This Row],[UKUPNI PRIHVATLJIVI IZDACI
TOTAL ELIGIBLE EXPENDITURE
= Bespovratna sredstva ukupno + doprinos korisnika
= Ukupni prihvatljivi troškovi
= Ukupna ugovorena vrijednost projekta HRK]]/7.5345</f>
        <v>574363.64324109093</v>
      </c>
      <c r="AA275" s="44" t="s">
        <v>38</v>
      </c>
      <c r="AB275" s="44" t="s">
        <v>35</v>
      </c>
      <c r="AC275" s="43" t="s">
        <v>1184</v>
      </c>
      <c r="AD275" s="43" t="s">
        <v>747</v>
      </c>
    </row>
    <row r="276" spans="1:30" ht="51" customHeight="1" x14ac:dyDescent="0.2">
      <c r="A276" s="41" t="s">
        <v>1185</v>
      </c>
      <c r="B276" s="42" t="s">
        <v>743</v>
      </c>
      <c r="C276" s="43" t="s">
        <v>744</v>
      </c>
      <c r="D276" s="43" t="s">
        <v>1114</v>
      </c>
      <c r="E276" s="44" t="s">
        <v>76</v>
      </c>
      <c r="F276" s="45" t="s">
        <v>1186</v>
      </c>
      <c r="G276" s="45" t="s">
        <v>1187</v>
      </c>
      <c r="H276" s="47">
        <v>43070</v>
      </c>
      <c r="I276" s="47">
        <v>43983</v>
      </c>
      <c r="J276" s="48" t="str">
        <f>IF(Ugovori_OPULJP[[#This Row],[DATUM ZAVRŠETKA OPERACIJE]]&gt;DATE(2024,3,31),"u provedbi","završen")</f>
        <v>završen</v>
      </c>
      <c r="K276" s="46" t="s">
        <v>104</v>
      </c>
      <c r="L276" s="46" t="s">
        <v>104</v>
      </c>
      <c r="M276" s="49">
        <v>0.85</v>
      </c>
      <c r="N276" s="49">
        <v>0.15</v>
      </c>
      <c r="O276" s="50">
        <f>Ugovori_OPULJP[[#This Row],[Bespovratna sredstva - Ukupno (EU+Nac) HRK
= Ukupna ugovorena vrijednost bespovratnih sredstava]]*Ugovori_OPULJP[[#This Row],[EU STOPA SUFINANCIRANJA %
EU CO-FINANCING RATE %]]</f>
        <v>2106257.5</v>
      </c>
      <c r="P276" s="51">
        <f>Ugovori_OPULJP[[#This Row],[Bespovratna sredstva - EU dio - HRK]]/7.5345</f>
        <v>279548.4106443692</v>
      </c>
      <c r="Q276" s="50">
        <f>Ugovori_OPULJP[[#This Row],[Bespovratna sredstva - Ukupno (EU+Nac) HRK
= Ukupna ugovorena vrijednost bespovratnih sredstava]]*Ugovori_OPULJP[[#This Row],[STOPA NACIONALNOG SUFINANCIRANJA %]]</f>
        <v>371692.5</v>
      </c>
      <c r="R276" s="51">
        <f>Ugovori_OPULJP[[#This Row],[Bespovratna sredstva - Nacionalni dio - HRK]]/7.5345</f>
        <v>49332.072466653393</v>
      </c>
      <c r="S276" s="50">
        <v>2477950</v>
      </c>
      <c r="T276" s="51">
        <f>Ugovori_OPULJP[[#This Row],[Bespovratna sredstva - Ukupno (EU+Nac) HRK
= Ukupna ugovorena vrijednost bespovratnih sredstava]]/7.5345</f>
        <v>328880.48311102262</v>
      </c>
      <c r="U276" s="50">
        <v>0</v>
      </c>
      <c r="V276" s="51">
        <f>Ugovori_OPULJP[[#This Row],[Javni doprinos korisnika - HRK]]/7.5345</f>
        <v>0</v>
      </c>
      <c r="W276" s="50">
        <v>0</v>
      </c>
      <c r="X276" s="51">
        <f>Ugovori_OPULJP[[#This Row],[Privatni doprinos korisnika - HRK]]/7.5345</f>
        <v>0</v>
      </c>
      <c r="Y276" s="52">
        <v>2477950</v>
      </c>
      <c r="Z276" s="53">
        <f>Ugovori_OPULJP[[#This Row],[UKUPNI PRIHVATLJIVI IZDACI
TOTAL ELIGIBLE EXPENDITURE
= Bespovratna sredstva ukupno + doprinos korisnika
= Ukupni prihvatljivi troškovi
= Ukupna ugovorena vrijednost projekta HRK]]/7.5345</f>
        <v>328880.48311102262</v>
      </c>
      <c r="AA276" s="44" t="s">
        <v>38</v>
      </c>
      <c r="AB276" s="44" t="s">
        <v>35</v>
      </c>
      <c r="AC276" s="43" t="s">
        <v>1188</v>
      </c>
      <c r="AD276" s="43" t="s">
        <v>747</v>
      </c>
    </row>
    <row r="277" spans="1:30" ht="51" customHeight="1" x14ac:dyDescent="0.2">
      <c r="A277" s="41" t="s">
        <v>1189</v>
      </c>
      <c r="B277" s="42" t="s">
        <v>743</v>
      </c>
      <c r="C277" s="43" t="s">
        <v>744</v>
      </c>
      <c r="D277" s="43" t="s">
        <v>1114</v>
      </c>
      <c r="E277" s="44" t="s">
        <v>76</v>
      </c>
      <c r="F277" s="45" t="s">
        <v>1190</v>
      </c>
      <c r="G277" s="62" t="s">
        <v>1191</v>
      </c>
      <c r="H277" s="47">
        <v>43070</v>
      </c>
      <c r="I277" s="47">
        <v>43983</v>
      </c>
      <c r="J277" s="48" t="str">
        <f>IF(Ugovori_OPULJP[[#This Row],[DATUM ZAVRŠETKA OPERACIJE]]&gt;DATE(2024,3,31),"u provedbi","završen")</f>
        <v>završen</v>
      </c>
      <c r="K277" s="46" t="s">
        <v>104</v>
      </c>
      <c r="L277" s="46" t="s">
        <v>104</v>
      </c>
      <c r="M277" s="49">
        <v>0.85</v>
      </c>
      <c r="N277" s="49">
        <v>0.15</v>
      </c>
      <c r="O277" s="50">
        <f>Ugovori_OPULJP[[#This Row],[Bespovratna sredstva - Ukupno (EU+Nac) HRK
= Ukupna ugovorena vrijednost bespovratnih sredstava]]*Ugovori_OPULJP[[#This Row],[EU STOPA SUFINANCIRANJA %
EU CO-FINANCING RATE %]]</f>
        <v>4448442.0200000005</v>
      </c>
      <c r="P277" s="51">
        <f>Ugovori_OPULJP[[#This Row],[Bespovratna sredstva - EU dio - HRK]]/7.5345</f>
        <v>590409.7179640322</v>
      </c>
      <c r="Q277" s="50">
        <f>Ugovori_OPULJP[[#This Row],[Bespovratna sredstva - Ukupno (EU+Nac) HRK
= Ukupna ugovorena vrijednost bespovratnih sredstava]]*Ugovori_OPULJP[[#This Row],[STOPA NACIONALNOG SUFINANCIRANJA %]]</f>
        <v>785019.18</v>
      </c>
      <c r="R277" s="51">
        <f>Ugovori_OPULJP[[#This Row],[Bespovratna sredstva - Nacionalni dio - HRK]]/7.5345</f>
        <v>104189.95022894685</v>
      </c>
      <c r="S277" s="50">
        <v>5233461.2</v>
      </c>
      <c r="T277" s="51">
        <f>Ugovori_OPULJP[[#This Row],[Bespovratna sredstva - Ukupno (EU+Nac) HRK
= Ukupna ugovorena vrijednost bespovratnih sredstava]]/7.5345</f>
        <v>694599.66819297895</v>
      </c>
      <c r="U277" s="50">
        <v>0</v>
      </c>
      <c r="V277" s="51">
        <f>Ugovori_OPULJP[[#This Row],[Javni doprinos korisnika - HRK]]/7.5345</f>
        <v>0</v>
      </c>
      <c r="W277" s="50">
        <v>0</v>
      </c>
      <c r="X277" s="51">
        <f>Ugovori_OPULJP[[#This Row],[Privatni doprinos korisnika - HRK]]/7.5345</f>
        <v>0</v>
      </c>
      <c r="Y277" s="52">
        <v>5233461.2</v>
      </c>
      <c r="Z277" s="53">
        <f>Ugovori_OPULJP[[#This Row],[UKUPNI PRIHVATLJIVI IZDACI
TOTAL ELIGIBLE EXPENDITURE
= Bespovratna sredstva ukupno + doprinos korisnika
= Ukupni prihvatljivi troškovi
= Ukupna ugovorena vrijednost projekta HRK]]/7.5345</f>
        <v>694599.66819297895</v>
      </c>
      <c r="AA277" s="44" t="s">
        <v>38</v>
      </c>
      <c r="AB277" s="44" t="s">
        <v>35</v>
      </c>
      <c r="AC277" s="43" t="s">
        <v>1192</v>
      </c>
      <c r="AD277" s="43" t="s">
        <v>747</v>
      </c>
    </row>
    <row r="278" spans="1:30" ht="51" customHeight="1" x14ac:dyDescent="0.2">
      <c r="A278" s="41" t="s">
        <v>1193</v>
      </c>
      <c r="B278" s="42" t="s">
        <v>743</v>
      </c>
      <c r="C278" s="43" t="s">
        <v>744</v>
      </c>
      <c r="D278" s="43" t="s">
        <v>1114</v>
      </c>
      <c r="E278" s="44" t="s">
        <v>76</v>
      </c>
      <c r="F278" s="45" t="s">
        <v>1194</v>
      </c>
      <c r="G278" s="45" t="s">
        <v>632</v>
      </c>
      <c r="H278" s="47">
        <v>43070</v>
      </c>
      <c r="I278" s="47">
        <v>43983</v>
      </c>
      <c r="J278" s="48" t="str">
        <f>IF(Ugovori_OPULJP[[#This Row],[DATUM ZAVRŠETKA OPERACIJE]]&gt;DATE(2024,3,31),"u provedbi","završen")</f>
        <v>završen</v>
      </c>
      <c r="K278" s="46" t="s">
        <v>333</v>
      </c>
      <c r="L278" s="46" t="s">
        <v>333</v>
      </c>
      <c r="M278" s="49">
        <v>0.85</v>
      </c>
      <c r="N278" s="49">
        <v>0.15</v>
      </c>
      <c r="O278" s="50">
        <f>Ugovori_OPULJP[[#This Row],[Bespovratna sredstva - Ukupno (EU+Nac) HRK
= Ukupna ugovorena vrijednost bespovratnih sredstava]]*Ugovori_OPULJP[[#This Row],[EU STOPA SUFINANCIRANJA %
EU CO-FINANCING RATE %]]</f>
        <v>2607692.8234999999</v>
      </c>
      <c r="P278" s="51">
        <f>Ugovori_OPULJP[[#This Row],[Bespovratna sredstva - EU dio - HRK]]/7.5345</f>
        <v>346100.31501758576</v>
      </c>
      <c r="Q278" s="50">
        <f>Ugovori_OPULJP[[#This Row],[Bespovratna sredstva - Ukupno (EU+Nac) HRK
= Ukupna ugovorena vrijednost bespovratnih sredstava]]*Ugovori_OPULJP[[#This Row],[STOPA NACIONALNOG SUFINANCIRANJA %]]</f>
        <v>460181.08650000003</v>
      </c>
      <c r="R278" s="51">
        <f>Ugovori_OPULJP[[#This Row],[Bespovratna sredstva - Nacionalni dio - HRK]]/7.5345</f>
        <v>61076.526179573964</v>
      </c>
      <c r="S278" s="50">
        <v>3067873.91</v>
      </c>
      <c r="T278" s="51">
        <f>Ugovori_OPULJP[[#This Row],[Bespovratna sredstva - Ukupno (EU+Nac) HRK
= Ukupna ugovorena vrijednost bespovratnih sredstava]]/7.5345</f>
        <v>407176.84119715972</v>
      </c>
      <c r="U278" s="50">
        <v>0</v>
      </c>
      <c r="V278" s="51">
        <f>Ugovori_OPULJP[[#This Row],[Javni doprinos korisnika - HRK]]/7.5345</f>
        <v>0</v>
      </c>
      <c r="W278" s="50">
        <v>0</v>
      </c>
      <c r="X278" s="51">
        <f>Ugovori_OPULJP[[#This Row],[Privatni doprinos korisnika - HRK]]/7.5345</f>
        <v>0</v>
      </c>
      <c r="Y278" s="52">
        <v>3067873.91</v>
      </c>
      <c r="Z278" s="53">
        <f>Ugovori_OPULJP[[#This Row],[UKUPNI PRIHVATLJIVI IZDACI
TOTAL ELIGIBLE EXPENDITURE
= Bespovratna sredstva ukupno + doprinos korisnika
= Ukupni prihvatljivi troškovi
= Ukupna ugovorena vrijednost projekta HRK]]/7.5345</f>
        <v>407176.84119715972</v>
      </c>
      <c r="AA278" s="44" t="s">
        <v>38</v>
      </c>
      <c r="AB278" s="44" t="s">
        <v>35</v>
      </c>
      <c r="AC278" s="43" t="s">
        <v>1195</v>
      </c>
      <c r="AD278" s="43" t="s">
        <v>747</v>
      </c>
    </row>
    <row r="279" spans="1:30" ht="51" customHeight="1" x14ac:dyDescent="0.2">
      <c r="A279" s="41" t="s">
        <v>1196</v>
      </c>
      <c r="B279" s="42" t="s">
        <v>743</v>
      </c>
      <c r="C279" s="43" t="s">
        <v>744</v>
      </c>
      <c r="D279" s="43" t="s">
        <v>1114</v>
      </c>
      <c r="E279" s="44" t="s">
        <v>76</v>
      </c>
      <c r="F279" s="45" t="s">
        <v>1197</v>
      </c>
      <c r="G279" s="45" t="s">
        <v>1198</v>
      </c>
      <c r="H279" s="47">
        <v>43070</v>
      </c>
      <c r="I279" s="47">
        <v>43983</v>
      </c>
      <c r="J279" s="48" t="str">
        <f>IF(Ugovori_OPULJP[[#This Row],[DATUM ZAVRŠETKA OPERACIJE]]&gt;DATE(2024,3,31),"u provedbi","završen")</f>
        <v>završen</v>
      </c>
      <c r="K279" s="46" t="s">
        <v>211</v>
      </c>
      <c r="L279" s="46" t="s">
        <v>211</v>
      </c>
      <c r="M279" s="49">
        <v>0.85</v>
      </c>
      <c r="N279" s="49">
        <v>0.15</v>
      </c>
      <c r="O279" s="50">
        <f>Ugovori_OPULJP[[#This Row],[Bespovratna sredstva - Ukupno (EU+Nac) HRK
= Ukupna ugovorena vrijednost bespovratnih sredstava]]*Ugovori_OPULJP[[#This Row],[EU STOPA SUFINANCIRANJA %
EU CO-FINANCING RATE %]]</f>
        <v>2761021</v>
      </c>
      <c r="P279" s="51">
        <f>Ugovori_OPULJP[[#This Row],[Bespovratna sredstva - EU dio - HRK]]/7.5345</f>
        <v>366450.46121175925</v>
      </c>
      <c r="Q279" s="50">
        <f>Ugovori_OPULJP[[#This Row],[Bespovratna sredstva - Ukupno (EU+Nac) HRK
= Ukupna ugovorena vrijednost bespovratnih sredstava]]*Ugovori_OPULJP[[#This Row],[STOPA NACIONALNOG SUFINANCIRANJA %]]</f>
        <v>487239</v>
      </c>
      <c r="R279" s="51">
        <f>Ugovori_OPULJP[[#This Row],[Bespovratna sredstva - Nacionalni dio - HRK]]/7.5345</f>
        <v>64667.728449133981</v>
      </c>
      <c r="S279" s="50">
        <v>3248260</v>
      </c>
      <c r="T279" s="51">
        <f>Ugovori_OPULJP[[#This Row],[Bespovratna sredstva - Ukupno (EU+Nac) HRK
= Ukupna ugovorena vrijednost bespovratnih sredstava]]/7.5345</f>
        <v>431118.18966089323</v>
      </c>
      <c r="U279" s="50">
        <v>0</v>
      </c>
      <c r="V279" s="51">
        <f>Ugovori_OPULJP[[#This Row],[Javni doprinos korisnika - HRK]]/7.5345</f>
        <v>0</v>
      </c>
      <c r="W279" s="50">
        <v>0</v>
      </c>
      <c r="X279" s="51">
        <f>Ugovori_OPULJP[[#This Row],[Privatni doprinos korisnika - HRK]]/7.5345</f>
        <v>0</v>
      </c>
      <c r="Y279" s="52">
        <v>3248260</v>
      </c>
      <c r="Z279" s="53">
        <f>Ugovori_OPULJP[[#This Row],[UKUPNI PRIHVATLJIVI IZDACI
TOTAL ELIGIBLE EXPENDITURE
= Bespovratna sredstva ukupno + doprinos korisnika
= Ukupni prihvatljivi troškovi
= Ukupna ugovorena vrijednost projekta HRK]]/7.5345</f>
        <v>431118.18966089323</v>
      </c>
      <c r="AA279" s="44" t="s">
        <v>38</v>
      </c>
      <c r="AB279" s="44" t="s">
        <v>35</v>
      </c>
      <c r="AC279" s="43" t="s">
        <v>1199</v>
      </c>
      <c r="AD279" s="43" t="s">
        <v>747</v>
      </c>
    </row>
    <row r="280" spans="1:30" ht="51" customHeight="1" x14ac:dyDescent="0.2">
      <c r="A280" s="41" t="s">
        <v>1200</v>
      </c>
      <c r="B280" s="42" t="s">
        <v>743</v>
      </c>
      <c r="C280" s="43" t="s">
        <v>744</v>
      </c>
      <c r="D280" s="43" t="s">
        <v>1114</v>
      </c>
      <c r="E280" s="44" t="s">
        <v>76</v>
      </c>
      <c r="F280" s="45" t="s">
        <v>1201</v>
      </c>
      <c r="G280" s="45" t="s">
        <v>1202</v>
      </c>
      <c r="H280" s="47">
        <v>43089</v>
      </c>
      <c r="I280" s="47">
        <v>44002</v>
      </c>
      <c r="J280" s="48" t="str">
        <f>IF(Ugovori_OPULJP[[#This Row],[DATUM ZAVRŠETKA OPERACIJE]]&gt;DATE(2024,3,31),"u provedbi","završen")</f>
        <v>završen</v>
      </c>
      <c r="K280" s="46" t="s">
        <v>249</v>
      </c>
      <c r="L280" s="46" t="s">
        <v>249</v>
      </c>
      <c r="M280" s="49">
        <v>0.85</v>
      </c>
      <c r="N280" s="49">
        <v>0.15</v>
      </c>
      <c r="O280" s="50">
        <f>Ugovori_OPULJP[[#This Row],[Bespovratna sredstva - Ukupno (EU+Nac) HRK
= Ukupna ugovorena vrijednost bespovratnih sredstava]]*Ugovori_OPULJP[[#This Row],[EU STOPA SUFINANCIRANJA %
EU CO-FINANCING RATE %]]</f>
        <v>4229876.25</v>
      </c>
      <c r="P280" s="51">
        <f>Ugovori_OPULJP[[#This Row],[Bespovratna sredstva - EU dio - HRK]]/7.5345</f>
        <v>561401.05514632689</v>
      </c>
      <c r="Q280" s="50">
        <f>Ugovori_OPULJP[[#This Row],[Bespovratna sredstva - Ukupno (EU+Nac) HRK
= Ukupna ugovorena vrijednost bespovratnih sredstava]]*Ugovori_OPULJP[[#This Row],[STOPA NACIONALNOG SUFINANCIRANJA %]]</f>
        <v>746448.75</v>
      </c>
      <c r="R280" s="51">
        <f>Ugovori_OPULJP[[#This Row],[Bespovratna sredstva - Nacionalni dio - HRK]]/7.5345</f>
        <v>99070.774437587097</v>
      </c>
      <c r="S280" s="50">
        <v>4976325</v>
      </c>
      <c r="T280" s="51">
        <f>Ugovori_OPULJP[[#This Row],[Bespovratna sredstva - Ukupno (EU+Nac) HRK
= Ukupna ugovorena vrijednost bespovratnih sredstava]]/7.5345</f>
        <v>660471.8295839139</v>
      </c>
      <c r="U280" s="50">
        <v>0</v>
      </c>
      <c r="V280" s="51">
        <f>Ugovori_OPULJP[[#This Row],[Javni doprinos korisnika - HRK]]/7.5345</f>
        <v>0</v>
      </c>
      <c r="W280" s="50">
        <v>0</v>
      </c>
      <c r="X280" s="51">
        <f>Ugovori_OPULJP[[#This Row],[Privatni doprinos korisnika - HRK]]/7.5345</f>
        <v>0</v>
      </c>
      <c r="Y280" s="52">
        <v>4976325</v>
      </c>
      <c r="Z280" s="53">
        <f>Ugovori_OPULJP[[#This Row],[UKUPNI PRIHVATLJIVI IZDACI
TOTAL ELIGIBLE EXPENDITURE
= Bespovratna sredstva ukupno + doprinos korisnika
= Ukupni prihvatljivi troškovi
= Ukupna ugovorena vrijednost projekta HRK]]/7.5345</f>
        <v>660471.8295839139</v>
      </c>
      <c r="AA280" s="44" t="s">
        <v>38</v>
      </c>
      <c r="AB280" s="44" t="s">
        <v>35</v>
      </c>
      <c r="AC280" s="43" t="s">
        <v>1203</v>
      </c>
      <c r="AD280" s="43" t="s">
        <v>747</v>
      </c>
    </row>
    <row r="281" spans="1:30" ht="51" customHeight="1" x14ac:dyDescent="0.2">
      <c r="A281" s="41" t="s">
        <v>1204</v>
      </c>
      <c r="B281" s="42" t="s">
        <v>743</v>
      </c>
      <c r="C281" s="43" t="s">
        <v>744</v>
      </c>
      <c r="D281" s="43" t="s">
        <v>1114</v>
      </c>
      <c r="E281" s="44" t="s">
        <v>76</v>
      </c>
      <c r="F281" s="45" t="s">
        <v>1205</v>
      </c>
      <c r="G281" s="45" t="s">
        <v>1206</v>
      </c>
      <c r="H281" s="47">
        <v>43070</v>
      </c>
      <c r="I281" s="47">
        <v>43983</v>
      </c>
      <c r="J281" s="48" t="str">
        <f>IF(Ugovori_OPULJP[[#This Row],[DATUM ZAVRŠETKA OPERACIJE]]&gt;DATE(2024,3,31),"u provedbi","završen")</f>
        <v>završen</v>
      </c>
      <c r="K281" s="46" t="s">
        <v>84</v>
      </c>
      <c r="L281" s="46" t="s">
        <v>84</v>
      </c>
      <c r="M281" s="49">
        <v>0.85</v>
      </c>
      <c r="N281" s="49">
        <v>0.15</v>
      </c>
      <c r="O281" s="50">
        <f>Ugovori_OPULJP[[#This Row],[Bespovratna sredstva - Ukupno (EU+Nac) HRK
= Ukupna ugovorena vrijednost bespovratnih sredstava]]*Ugovori_OPULJP[[#This Row],[EU STOPA SUFINANCIRANJA %
EU CO-FINANCING RATE %]]</f>
        <v>1614363.52</v>
      </c>
      <c r="P281" s="51">
        <f>Ugovori_OPULJP[[#This Row],[Bespovratna sredstva - EU dio - HRK]]/7.5345</f>
        <v>214262.86017652132</v>
      </c>
      <c r="Q281" s="50">
        <f>Ugovori_OPULJP[[#This Row],[Bespovratna sredstva - Ukupno (EU+Nac) HRK
= Ukupna ugovorena vrijednost bespovratnih sredstava]]*Ugovori_OPULJP[[#This Row],[STOPA NACIONALNOG SUFINANCIRANJA %]]</f>
        <v>284887.67999999999</v>
      </c>
      <c r="R281" s="51">
        <f>Ugovori_OPULJP[[#This Row],[Bespovratna sredstva - Nacionalni dio - HRK]]/7.5345</f>
        <v>37811.092972327293</v>
      </c>
      <c r="S281" s="50">
        <v>1899251.2</v>
      </c>
      <c r="T281" s="51">
        <f>Ugovori_OPULJP[[#This Row],[Bespovratna sredstva - Ukupno (EU+Nac) HRK
= Ukupna ugovorena vrijednost bespovratnih sredstava]]/7.5345</f>
        <v>252073.95314884861</v>
      </c>
      <c r="U281" s="50">
        <v>0</v>
      </c>
      <c r="V281" s="51">
        <f>Ugovori_OPULJP[[#This Row],[Javni doprinos korisnika - HRK]]/7.5345</f>
        <v>0</v>
      </c>
      <c r="W281" s="50">
        <v>0</v>
      </c>
      <c r="X281" s="51">
        <f>Ugovori_OPULJP[[#This Row],[Privatni doprinos korisnika - HRK]]/7.5345</f>
        <v>0</v>
      </c>
      <c r="Y281" s="52">
        <v>1899251.2</v>
      </c>
      <c r="Z281" s="53">
        <f>Ugovori_OPULJP[[#This Row],[UKUPNI PRIHVATLJIVI IZDACI
TOTAL ELIGIBLE EXPENDITURE
= Bespovratna sredstva ukupno + doprinos korisnika
= Ukupni prihvatljivi troškovi
= Ukupna ugovorena vrijednost projekta HRK]]/7.5345</f>
        <v>252073.95314884861</v>
      </c>
      <c r="AA281" s="44" t="s">
        <v>38</v>
      </c>
      <c r="AB281" s="44" t="s">
        <v>35</v>
      </c>
      <c r="AC281" s="43" t="s">
        <v>1207</v>
      </c>
      <c r="AD281" s="43" t="s">
        <v>747</v>
      </c>
    </row>
    <row r="282" spans="1:30" ht="51" customHeight="1" x14ac:dyDescent="0.2">
      <c r="A282" s="41" t="s">
        <v>1208</v>
      </c>
      <c r="B282" s="42" t="s">
        <v>743</v>
      </c>
      <c r="C282" s="43" t="s">
        <v>744</v>
      </c>
      <c r="D282" s="43" t="s">
        <v>1114</v>
      </c>
      <c r="E282" s="44" t="s">
        <v>76</v>
      </c>
      <c r="F282" s="45" t="s">
        <v>1209</v>
      </c>
      <c r="G282" s="45" t="s">
        <v>1210</v>
      </c>
      <c r="H282" s="47">
        <v>43070</v>
      </c>
      <c r="I282" s="47">
        <v>43983</v>
      </c>
      <c r="J282" s="48" t="str">
        <f>IF(Ugovori_OPULJP[[#This Row],[DATUM ZAVRŠETKA OPERACIJE]]&gt;DATE(2024,3,31),"u provedbi","završen")</f>
        <v>završen</v>
      </c>
      <c r="K282" s="46" t="s">
        <v>211</v>
      </c>
      <c r="L282" s="46" t="s">
        <v>211</v>
      </c>
      <c r="M282" s="49">
        <v>0.85</v>
      </c>
      <c r="N282" s="49">
        <v>0.15</v>
      </c>
      <c r="O282" s="50">
        <f>Ugovori_OPULJP[[#This Row],[Bespovratna sredstva - Ukupno (EU+Nac) HRK
= Ukupna ugovorena vrijednost bespovratnih sredstava]]*Ugovori_OPULJP[[#This Row],[EU STOPA SUFINANCIRANJA %
EU CO-FINANCING RATE %]]</f>
        <v>1822434</v>
      </c>
      <c r="P282" s="51">
        <f>Ugovori_OPULJP[[#This Row],[Bespovratna sredstva - EU dio - HRK]]/7.5345</f>
        <v>241878.5586303006</v>
      </c>
      <c r="Q282" s="50">
        <f>Ugovori_OPULJP[[#This Row],[Bespovratna sredstva - Ukupno (EU+Nac) HRK
= Ukupna ugovorena vrijednost bespovratnih sredstava]]*Ugovori_OPULJP[[#This Row],[STOPA NACIONALNOG SUFINANCIRANJA %]]</f>
        <v>321606</v>
      </c>
      <c r="R282" s="51">
        <f>Ugovori_OPULJP[[#This Row],[Bespovratna sredstva - Nacionalni dio - HRK]]/7.5345</f>
        <v>42684.451522994226</v>
      </c>
      <c r="S282" s="50">
        <v>2144040</v>
      </c>
      <c r="T282" s="51">
        <f>Ugovori_OPULJP[[#This Row],[Bespovratna sredstva - Ukupno (EU+Nac) HRK
= Ukupna ugovorena vrijednost bespovratnih sredstava]]/7.5345</f>
        <v>284563.01015329483</v>
      </c>
      <c r="U282" s="50">
        <v>0</v>
      </c>
      <c r="V282" s="51">
        <f>Ugovori_OPULJP[[#This Row],[Javni doprinos korisnika - HRK]]/7.5345</f>
        <v>0</v>
      </c>
      <c r="W282" s="50">
        <v>0</v>
      </c>
      <c r="X282" s="51">
        <f>Ugovori_OPULJP[[#This Row],[Privatni doprinos korisnika - HRK]]/7.5345</f>
        <v>0</v>
      </c>
      <c r="Y282" s="52">
        <v>2144040</v>
      </c>
      <c r="Z282" s="53">
        <f>Ugovori_OPULJP[[#This Row],[UKUPNI PRIHVATLJIVI IZDACI
TOTAL ELIGIBLE EXPENDITURE
= Bespovratna sredstva ukupno + doprinos korisnika
= Ukupni prihvatljivi troškovi
= Ukupna ugovorena vrijednost projekta HRK]]/7.5345</f>
        <v>284563.01015329483</v>
      </c>
      <c r="AA282" s="44" t="s">
        <v>38</v>
      </c>
      <c r="AB282" s="44" t="s">
        <v>35</v>
      </c>
      <c r="AC282" s="43" t="s">
        <v>1211</v>
      </c>
      <c r="AD282" s="43" t="s">
        <v>747</v>
      </c>
    </row>
    <row r="283" spans="1:30" ht="51" customHeight="1" x14ac:dyDescent="0.2">
      <c r="A283" s="41" t="s">
        <v>1212</v>
      </c>
      <c r="B283" s="42" t="s">
        <v>743</v>
      </c>
      <c r="C283" s="43" t="s">
        <v>744</v>
      </c>
      <c r="D283" s="43" t="s">
        <v>1114</v>
      </c>
      <c r="E283" s="44" t="s">
        <v>76</v>
      </c>
      <c r="F283" s="45" t="s">
        <v>1213</v>
      </c>
      <c r="G283" s="45" t="s">
        <v>1214</v>
      </c>
      <c r="H283" s="47">
        <v>43089</v>
      </c>
      <c r="I283" s="47">
        <v>44002</v>
      </c>
      <c r="J283" s="48" t="str">
        <f>IF(Ugovori_OPULJP[[#This Row],[DATUM ZAVRŠETKA OPERACIJE]]&gt;DATE(2024,3,31),"u provedbi","završen")</f>
        <v>završen</v>
      </c>
      <c r="K283" s="46" t="s">
        <v>371</v>
      </c>
      <c r="L283" s="46" t="s">
        <v>371</v>
      </c>
      <c r="M283" s="49">
        <v>0.85</v>
      </c>
      <c r="N283" s="49">
        <v>0.15</v>
      </c>
      <c r="O283" s="50">
        <f>Ugovori_OPULJP[[#This Row],[Bespovratna sredstva - Ukupno (EU+Nac) HRK
= Ukupna ugovorena vrijednost bespovratnih sredstava]]*Ugovori_OPULJP[[#This Row],[EU STOPA SUFINANCIRANJA %
EU CO-FINANCING RATE %]]</f>
        <v>5189544.5334999999</v>
      </c>
      <c r="P283" s="51">
        <f>Ugovori_OPULJP[[#This Row],[Bespovratna sredstva - EU dio - HRK]]/7.5345</f>
        <v>688770.92487889039</v>
      </c>
      <c r="Q283" s="50">
        <f>Ugovori_OPULJP[[#This Row],[Bespovratna sredstva - Ukupno (EU+Nac) HRK
= Ukupna ugovorena vrijednost bespovratnih sredstava]]*Ugovori_OPULJP[[#This Row],[STOPA NACIONALNOG SUFINANCIRANJA %]]</f>
        <v>915801.97649999999</v>
      </c>
      <c r="R283" s="51">
        <f>Ugovori_OPULJP[[#This Row],[Bespovratna sredstva - Nacionalni dio - HRK]]/7.5345</f>
        <v>121547.81027274537</v>
      </c>
      <c r="S283" s="50">
        <v>6105346.5099999998</v>
      </c>
      <c r="T283" s="51">
        <f>Ugovori_OPULJP[[#This Row],[Bespovratna sredstva - Ukupno (EU+Nac) HRK
= Ukupna ugovorena vrijednost bespovratnih sredstava]]/7.5345</f>
        <v>810318.73515163572</v>
      </c>
      <c r="U283" s="50">
        <v>0</v>
      </c>
      <c r="V283" s="51">
        <f>Ugovori_OPULJP[[#This Row],[Javni doprinos korisnika - HRK]]/7.5345</f>
        <v>0</v>
      </c>
      <c r="W283" s="50">
        <v>0</v>
      </c>
      <c r="X283" s="51">
        <f>Ugovori_OPULJP[[#This Row],[Privatni doprinos korisnika - HRK]]/7.5345</f>
        <v>0</v>
      </c>
      <c r="Y283" s="52">
        <v>6105346.5099999998</v>
      </c>
      <c r="Z283" s="53">
        <f>Ugovori_OPULJP[[#This Row],[UKUPNI PRIHVATLJIVI IZDACI
TOTAL ELIGIBLE EXPENDITURE
= Bespovratna sredstva ukupno + doprinos korisnika
= Ukupni prihvatljivi troškovi
= Ukupna ugovorena vrijednost projekta HRK]]/7.5345</f>
        <v>810318.73515163572</v>
      </c>
      <c r="AA283" s="44" t="s">
        <v>38</v>
      </c>
      <c r="AB283" s="44" t="s">
        <v>35</v>
      </c>
      <c r="AC283" s="43" t="s">
        <v>1215</v>
      </c>
      <c r="AD283" s="43" t="s">
        <v>747</v>
      </c>
    </row>
    <row r="284" spans="1:30" ht="51" customHeight="1" x14ac:dyDescent="0.2">
      <c r="A284" s="41" t="s">
        <v>1216</v>
      </c>
      <c r="B284" s="42" t="s">
        <v>743</v>
      </c>
      <c r="C284" s="43" t="s">
        <v>744</v>
      </c>
      <c r="D284" s="43" t="s">
        <v>1114</v>
      </c>
      <c r="E284" s="44" t="s">
        <v>76</v>
      </c>
      <c r="F284" s="45" t="s">
        <v>1217</v>
      </c>
      <c r="G284" s="45" t="s">
        <v>1218</v>
      </c>
      <c r="H284" s="47">
        <v>43077</v>
      </c>
      <c r="I284" s="47">
        <v>43990</v>
      </c>
      <c r="J284" s="48" t="str">
        <f>IF(Ugovori_OPULJP[[#This Row],[DATUM ZAVRŠETKA OPERACIJE]]&gt;DATE(2024,3,31),"u provedbi","završen")</f>
        <v>završen</v>
      </c>
      <c r="K284" s="46" t="s">
        <v>249</v>
      </c>
      <c r="L284" s="46" t="s">
        <v>249</v>
      </c>
      <c r="M284" s="49">
        <v>0.85</v>
      </c>
      <c r="N284" s="49">
        <v>0.15</v>
      </c>
      <c r="O284" s="50">
        <f>Ugovori_OPULJP[[#This Row],[Bespovratna sredstva - Ukupno (EU+Nac) HRK
= Ukupna ugovorena vrijednost bespovratnih sredstava]]*Ugovori_OPULJP[[#This Row],[EU STOPA SUFINANCIRANJA %
EU CO-FINANCING RATE %]]</f>
        <v>1066956.3800000001</v>
      </c>
      <c r="P284" s="51">
        <f>Ugovori_OPULJP[[#This Row],[Bespovratna sredstva - EU dio - HRK]]/7.5345</f>
        <v>141609.44720950295</v>
      </c>
      <c r="Q284" s="50">
        <f>Ugovori_OPULJP[[#This Row],[Bespovratna sredstva - Ukupno (EU+Nac) HRK
= Ukupna ugovorena vrijednost bespovratnih sredstava]]*Ugovori_OPULJP[[#This Row],[STOPA NACIONALNOG SUFINANCIRANJA %]]</f>
        <v>188286.42</v>
      </c>
      <c r="R284" s="51">
        <f>Ugovori_OPULJP[[#This Row],[Bespovratna sredstva - Nacionalni dio - HRK]]/7.5345</f>
        <v>24989.902448735815</v>
      </c>
      <c r="S284" s="50">
        <v>1255242.8</v>
      </c>
      <c r="T284" s="51">
        <f>Ugovori_OPULJP[[#This Row],[Bespovratna sredstva - Ukupno (EU+Nac) HRK
= Ukupna ugovorena vrijednost bespovratnih sredstava]]/7.5345</f>
        <v>166599.34965823876</v>
      </c>
      <c r="U284" s="50">
        <v>0</v>
      </c>
      <c r="V284" s="51">
        <f>Ugovori_OPULJP[[#This Row],[Javni doprinos korisnika - HRK]]/7.5345</f>
        <v>0</v>
      </c>
      <c r="W284" s="50">
        <v>0</v>
      </c>
      <c r="X284" s="51">
        <f>Ugovori_OPULJP[[#This Row],[Privatni doprinos korisnika - HRK]]/7.5345</f>
        <v>0</v>
      </c>
      <c r="Y284" s="52">
        <v>1255242.8</v>
      </c>
      <c r="Z284" s="53">
        <f>Ugovori_OPULJP[[#This Row],[UKUPNI PRIHVATLJIVI IZDACI
TOTAL ELIGIBLE EXPENDITURE
= Bespovratna sredstva ukupno + doprinos korisnika
= Ukupni prihvatljivi troškovi
= Ukupna ugovorena vrijednost projekta HRK]]/7.5345</f>
        <v>166599.34965823876</v>
      </c>
      <c r="AA284" s="44" t="s">
        <v>38</v>
      </c>
      <c r="AB284" s="44" t="s">
        <v>35</v>
      </c>
      <c r="AC284" s="43" t="s">
        <v>1219</v>
      </c>
      <c r="AD284" s="43" t="s">
        <v>747</v>
      </c>
    </row>
    <row r="285" spans="1:30" ht="51" customHeight="1" x14ac:dyDescent="0.2">
      <c r="A285" s="41" t="s">
        <v>1220</v>
      </c>
      <c r="B285" s="42" t="s">
        <v>743</v>
      </c>
      <c r="C285" s="43" t="s">
        <v>744</v>
      </c>
      <c r="D285" s="43" t="s">
        <v>1114</v>
      </c>
      <c r="E285" s="44" t="s">
        <v>76</v>
      </c>
      <c r="F285" s="45" t="s">
        <v>1221</v>
      </c>
      <c r="G285" s="45" t="s">
        <v>1222</v>
      </c>
      <c r="H285" s="47">
        <v>43089</v>
      </c>
      <c r="I285" s="47">
        <v>44002</v>
      </c>
      <c r="J285" s="48" t="str">
        <f>IF(Ugovori_OPULJP[[#This Row],[DATUM ZAVRŠETKA OPERACIJE]]&gt;DATE(2024,3,31),"u provedbi","završen")</f>
        <v>završen</v>
      </c>
      <c r="K285" s="46" t="s">
        <v>99</v>
      </c>
      <c r="L285" s="46" t="s">
        <v>99</v>
      </c>
      <c r="M285" s="49">
        <v>0.85</v>
      </c>
      <c r="N285" s="49">
        <v>0.15</v>
      </c>
      <c r="O285" s="50">
        <f>Ugovori_OPULJP[[#This Row],[Bespovratna sredstva - Ukupno (EU+Nac) HRK
= Ukupna ugovorena vrijednost bespovratnih sredstava]]*Ugovori_OPULJP[[#This Row],[EU STOPA SUFINANCIRANJA %
EU CO-FINANCING RATE %]]</f>
        <v>5958274.3250000002</v>
      </c>
      <c r="P285" s="51">
        <f>Ugovori_OPULJP[[#This Row],[Bespovratna sredstva - EU dio - HRK]]/7.5345</f>
        <v>790798.90171876037</v>
      </c>
      <c r="Q285" s="50">
        <f>Ugovori_OPULJP[[#This Row],[Bespovratna sredstva - Ukupno (EU+Nac) HRK
= Ukupna ugovorena vrijednost bespovratnih sredstava]]*Ugovori_OPULJP[[#This Row],[STOPA NACIONALNOG SUFINANCIRANJA %]]</f>
        <v>1051460.175</v>
      </c>
      <c r="R285" s="51">
        <f>Ugovori_OPULJP[[#This Row],[Bespovratna sredstva - Nacionalni dio - HRK]]/7.5345</f>
        <v>139552.74736213419</v>
      </c>
      <c r="S285" s="50">
        <v>7009734.5</v>
      </c>
      <c r="T285" s="51">
        <f>Ugovori_OPULJP[[#This Row],[Bespovratna sredstva - Ukupno (EU+Nac) HRK
= Ukupna ugovorena vrijednost bespovratnih sredstava]]/7.5345</f>
        <v>930351.64908089454</v>
      </c>
      <c r="U285" s="50">
        <v>0</v>
      </c>
      <c r="V285" s="51">
        <f>Ugovori_OPULJP[[#This Row],[Javni doprinos korisnika - HRK]]/7.5345</f>
        <v>0</v>
      </c>
      <c r="W285" s="50">
        <v>0</v>
      </c>
      <c r="X285" s="51">
        <f>Ugovori_OPULJP[[#This Row],[Privatni doprinos korisnika - HRK]]/7.5345</f>
        <v>0</v>
      </c>
      <c r="Y285" s="52">
        <v>7009734.5</v>
      </c>
      <c r="Z285" s="53">
        <f>Ugovori_OPULJP[[#This Row],[UKUPNI PRIHVATLJIVI IZDACI
TOTAL ELIGIBLE EXPENDITURE
= Bespovratna sredstva ukupno + doprinos korisnika
= Ukupni prihvatljivi troškovi
= Ukupna ugovorena vrijednost projekta HRK]]/7.5345</f>
        <v>930351.64908089454</v>
      </c>
      <c r="AA285" s="44" t="s">
        <v>38</v>
      </c>
      <c r="AB285" s="44" t="s">
        <v>35</v>
      </c>
      <c r="AC285" s="43" t="s">
        <v>1223</v>
      </c>
      <c r="AD285" s="43" t="s">
        <v>747</v>
      </c>
    </row>
    <row r="286" spans="1:30" ht="51" customHeight="1" x14ac:dyDescent="0.2">
      <c r="A286" s="41" t="s">
        <v>1224</v>
      </c>
      <c r="B286" s="42" t="s">
        <v>743</v>
      </c>
      <c r="C286" s="43" t="s">
        <v>744</v>
      </c>
      <c r="D286" s="43" t="s">
        <v>1114</v>
      </c>
      <c r="E286" s="44" t="s">
        <v>76</v>
      </c>
      <c r="F286" s="45" t="s">
        <v>1225</v>
      </c>
      <c r="G286" s="45" t="s">
        <v>1226</v>
      </c>
      <c r="H286" s="47">
        <v>43070</v>
      </c>
      <c r="I286" s="47">
        <v>43983</v>
      </c>
      <c r="J286" s="48" t="str">
        <f>IF(Ugovori_OPULJP[[#This Row],[DATUM ZAVRŠETKA OPERACIJE]]&gt;DATE(2024,3,31),"u provedbi","završen")</f>
        <v>završen</v>
      </c>
      <c r="K286" s="46" t="s">
        <v>104</v>
      </c>
      <c r="L286" s="46" t="s">
        <v>104</v>
      </c>
      <c r="M286" s="49">
        <v>0.85</v>
      </c>
      <c r="N286" s="49">
        <v>0.15</v>
      </c>
      <c r="O286" s="50">
        <f>Ugovori_OPULJP[[#This Row],[Bespovratna sredstva - Ukupno (EU+Nac) HRK
= Ukupna ugovorena vrijednost bespovratnih sredstava]]*Ugovori_OPULJP[[#This Row],[EU STOPA SUFINANCIRANJA %
EU CO-FINANCING RATE %]]</f>
        <v>1339921.1299999999</v>
      </c>
      <c r="P286" s="51">
        <f>Ugovori_OPULJP[[#This Row],[Bespovratna sredstva - EU dio - HRK]]/7.5345</f>
        <v>177838.09542769921</v>
      </c>
      <c r="Q286" s="50">
        <f>Ugovori_OPULJP[[#This Row],[Bespovratna sredstva - Ukupno (EU+Nac) HRK
= Ukupna ugovorena vrijednost bespovratnih sredstava]]*Ugovori_OPULJP[[#This Row],[STOPA NACIONALNOG SUFINANCIRANJA %]]</f>
        <v>236456.66999999998</v>
      </c>
      <c r="R286" s="51">
        <f>Ugovori_OPULJP[[#This Row],[Bespovratna sredstva - Nacionalni dio - HRK]]/7.5345</f>
        <v>31383.193310770454</v>
      </c>
      <c r="S286" s="50">
        <v>1576377.8</v>
      </c>
      <c r="T286" s="51">
        <f>Ugovori_OPULJP[[#This Row],[Bespovratna sredstva - Ukupno (EU+Nac) HRK
= Ukupna ugovorena vrijednost bespovratnih sredstava]]/7.5345</f>
        <v>209221.28873846971</v>
      </c>
      <c r="U286" s="50">
        <v>0</v>
      </c>
      <c r="V286" s="51">
        <f>Ugovori_OPULJP[[#This Row],[Javni doprinos korisnika - HRK]]/7.5345</f>
        <v>0</v>
      </c>
      <c r="W286" s="50">
        <v>0</v>
      </c>
      <c r="X286" s="51">
        <f>Ugovori_OPULJP[[#This Row],[Privatni doprinos korisnika - HRK]]/7.5345</f>
        <v>0</v>
      </c>
      <c r="Y286" s="52">
        <v>1576377.8</v>
      </c>
      <c r="Z286" s="53">
        <f>Ugovori_OPULJP[[#This Row],[UKUPNI PRIHVATLJIVI IZDACI
TOTAL ELIGIBLE EXPENDITURE
= Bespovratna sredstva ukupno + doprinos korisnika
= Ukupni prihvatljivi troškovi
= Ukupna ugovorena vrijednost projekta HRK]]/7.5345</f>
        <v>209221.28873846971</v>
      </c>
      <c r="AA286" s="44" t="s">
        <v>38</v>
      </c>
      <c r="AB286" s="44" t="s">
        <v>35</v>
      </c>
      <c r="AC286" s="43" t="s">
        <v>1227</v>
      </c>
      <c r="AD286" s="43" t="s">
        <v>747</v>
      </c>
    </row>
    <row r="287" spans="1:30" ht="51" customHeight="1" x14ac:dyDescent="0.2">
      <c r="A287" s="41" t="s">
        <v>1228</v>
      </c>
      <c r="B287" s="42" t="s">
        <v>743</v>
      </c>
      <c r="C287" s="43" t="s">
        <v>744</v>
      </c>
      <c r="D287" s="43" t="s">
        <v>1114</v>
      </c>
      <c r="E287" s="44" t="s">
        <v>76</v>
      </c>
      <c r="F287" s="45" t="s">
        <v>1229</v>
      </c>
      <c r="G287" s="45" t="s">
        <v>1230</v>
      </c>
      <c r="H287" s="47">
        <v>43070</v>
      </c>
      <c r="I287" s="47">
        <v>43983</v>
      </c>
      <c r="J287" s="48" t="str">
        <f>IF(Ugovori_OPULJP[[#This Row],[DATUM ZAVRŠETKA OPERACIJE]]&gt;DATE(2024,3,31),"u provedbi","završen")</f>
        <v>završen</v>
      </c>
      <c r="K287" s="46" t="s">
        <v>104</v>
      </c>
      <c r="L287" s="46" t="s">
        <v>104</v>
      </c>
      <c r="M287" s="49">
        <v>0.85</v>
      </c>
      <c r="N287" s="49">
        <v>0.15</v>
      </c>
      <c r="O287" s="50">
        <f>Ugovori_OPULJP[[#This Row],[Bespovratna sredstva - Ukupno (EU+Nac) HRK
= Ukupna ugovorena vrijednost bespovratnih sredstava]]*Ugovori_OPULJP[[#This Row],[EU STOPA SUFINANCIRANJA %
EU CO-FINANCING RATE %]]</f>
        <v>2680485.9139999999</v>
      </c>
      <c r="P287" s="51">
        <f>Ugovori_OPULJP[[#This Row],[Bespovratna sredstva - EU dio - HRK]]/7.5345</f>
        <v>355761.61842192576</v>
      </c>
      <c r="Q287" s="50">
        <f>Ugovori_OPULJP[[#This Row],[Bespovratna sredstva - Ukupno (EU+Nac) HRK
= Ukupna ugovorena vrijednost bespovratnih sredstava]]*Ugovori_OPULJP[[#This Row],[STOPA NACIONALNOG SUFINANCIRANJA %]]</f>
        <v>473026.92599999998</v>
      </c>
      <c r="R287" s="51">
        <f>Ugovori_OPULJP[[#This Row],[Bespovratna sredstva - Nacionalni dio - HRK]]/7.5345</f>
        <v>62781.462074457486</v>
      </c>
      <c r="S287" s="50">
        <v>3153512.84</v>
      </c>
      <c r="T287" s="51">
        <f>Ugovori_OPULJP[[#This Row],[Bespovratna sredstva - Ukupno (EU+Nac) HRK
= Ukupna ugovorena vrijednost bespovratnih sredstava]]/7.5345</f>
        <v>418543.08049638325</v>
      </c>
      <c r="U287" s="50">
        <v>0</v>
      </c>
      <c r="V287" s="51">
        <f>Ugovori_OPULJP[[#This Row],[Javni doprinos korisnika - HRK]]/7.5345</f>
        <v>0</v>
      </c>
      <c r="W287" s="50">
        <v>0</v>
      </c>
      <c r="X287" s="51">
        <f>Ugovori_OPULJP[[#This Row],[Privatni doprinos korisnika - HRK]]/7.5345</f>
        <v>0</v>
      </c>
      <c r="Y287" s="52">
        <v>3153512.84</v>
      </c>
      <c r="Z287" s="53">
        <f>Ugovori_OPULJP[[#This Row],[UKUPNI PRIHVATLJIVI IZDACI
TOTAL ELIGIBLE EXPENDITURE
= Bespovratna sredstva ukupno + doprinos korisnika
= Ukupni prihvatljivi troškovi
= Ukupna ugovorena vrijednost projekta HRK]]/7.5345</f>
        <v>418543.08049638325</v>
      </c>
      <c r="AA287" s="44" t="s">
        <v>38</v>
      </c>
      <c r="AB287" s="44" t="s">
        <v>35</v>
      </c>
      <c r="AC287" s="43" t="s">
        <v>1231</v>
      </c>
      <c r="AD287" s="43" t="s">
        <v>747</v>
      </c>
    </row>
    <row r="288" spans="1:30" ht="51" customHeight="1" x14ac:dyDescent="0.2">
      <c r="A288" s="41" t="s">
        <v>1232</v>
      </c>
      <c r="B288" s="42" t="s">
        <v>743</v>
      </c>
      <c r="C288" s="43" t="s">
        <v>744</v>
      </c>
      <c r="D288" s="43" t="s">
        <v>1114</v>
      </c>
      <c r="E288" s="44" t="s">
        <v>76</v>
      </c>
      <c r="F288" s="45" t="s">
        <v>1233</v>
      </c>
      <c r="G288" s="45" t="s">
        <v>1234</v>
      </c>
      <c r="H288" s="47">
        <v>43089</v>
      </c>
      <c r="I288" s="47">
        <v>44002</v>
      </c>
      <c r="J288" s="48" t="str">
        <f>IF(Ugovori_OPULJP[[#This Row],[DATUM ZAVRŠETKA OPERACIJE]]&gt;DATE(2024,3,31),"u provedbi","završen")</f>
        <v>završen</v>
      </c>
      <c r="K288" s="46" t="s">
        <v>333</v>
      </c>
      <c r="L288" s="46" t="s">
        <v>333</v>
      </c>
      <c r="M288" s="49">
        <v>0.85</v>
      </c>
      <c r="N288" s="49">
        <v>0.15</v>
      </c>
      <c r="O288" s="50">
        <f>Ugovori_OPULJP[[#This Row],[Bespovratna sredstva - Ukupno (EU+Nac) HRK
= Ukupna ugovorena vrijednost bespovratnih sredstava]]*Ugovori_OPULJP[[#This Row],[EU STOPA SUFINANCIRANJA %
EU CO-FINANCING RATE %]]</f>
        <v>2608347.3829999999</v>
      </c>
      <c r="P288" s="51">
        <f>Ugovori_OPULJP[[#This Row],[Bespovratna sredstva - EU dio - HRK]]/7.5345</f>
        <v>346187.18999270024</v>
      </c>
      <c r="Q288" s="50">
        <f>Ugovori_OPULJP[[#This Row],[Bespovratna sredstva - Ukupno (EU+Nac) HRK
= Ukupna ugovorena vrijednost bespovratnih sredstava]]*Ugovori_OPULJP[[#This Row],[STOPA NACIONALNOG SUFINANCIRANJA %]]</f>
        <v>460296.59700000001</v>
      </c>
      <c r="R288" s="51">
        <f>Ugovori_OPULJP[[#This Row],[Bespovratna sredstva - Nacionalni dio - HRK]]/7.5345</f>
        <v>61091.857057535337</v>
      </c>
      <c r="S288" s="50">
        <v>3068643.98</v>
      </c>
      <c r="T288" s="51">
        <f>Ugovori_OPULJP[[#This Row],[Bespovratna sredstva - Ukupno (EU+Nac) HRK
= Ukupna ugovorena vrijednost bespovratnih sredstava]]/7.5345</f>
        <v>407279.04705023556</v>
      </c>
      <c r="U288" s="50">
        <v>0</v>
      </c>
      <c r="V288" s="51">
        <f>Ugovori_OPULJP[[#This Row],[Javni doprinos korisnika - HRK]]/7.5345</f>
        <v>0</v>
      </c>
      <c r="W288" s="50">
        <v>0</v>
      </c>
      <c r="X288" s="51">
        <f>Ugovori_OPULJP[[#This Row],[Privatni doprinos korisnika - HRK]]/7.5345</f>
        <v>0</v>
      </c>
      <c r="Y288" s="52">
        <v>3068643.98</v>
      </c>
      <c r="Z288" s="53">
        <f>Ugovori_OPULJP[[#This Row],[UKUPNI PRIHVATLJIVI IZDACI
TOTAL ELIGIBLE EXPENDITURE
= Bespovratna sredstva ukupno + doprinos korisnika
= Ukupni prihvatljivi troškovi
= Ukupna ugovorena vrijednost projekta HRK]]/7.5345</f>
        <v>407279.04705023556</v>
      </c>
      <c r="AA288" s="44" t="s">
        <v>38</v>
      </c>
      <c r="AB288" s="44" t="s">
        <v>35</v>
      </c>
      <c r="AC288" s="43" t="s">
        <v>1235</v>
      </c>
      <c r="AD288" s="43" t="s">
        <v>747</v>
      </c>
    </row>
    <row r="289" spans="1:30" ht="51" customHeight="1" x14ac:dyDescent="0.2">
      <c r="A289" s="41" t="s">
        <v>1236</v>
      </c>
      <c r="B289" s="42" t="s">
        <v>743</v>
      </c>
      <c r="C289" s="43" t="s">
        <v>744</v>
      </c>
      <c r="D289" s="43" t="s">
        <v>1114</v>
      </c>
      <c r="E289" s="44" t="s">
        <v>76</v>
      </c>
      <c r="F289" s="45" t="s">
        <v>1237</v>
      </c>
      <c r="G289" s="45" t="s">
        <v>629</v>
      </c>
      <c r="H289" s="47">
        <v>43089</v>
      </c>
      <c r="I289" s="47">
        <v>44002</v>
      </c>
      <c r="J289" s="48" t="str">
        <f>IF(Ugovori_OPULJP[[#This Row],[DATUM ZAVRŠETKA OPERACIJE]]&gt;DATE(2024,3,31),"u provedbi","završen")</f>
        <v>završen</v>
      </c>
      <c r="K289" s="46" t="s">
        <v>99</v>
      </c>
      <c r="L289" s="46" t="s">
        <v>99</v>
      </c>
      <c r="M289" s="49">
        <v>0.85</v>
      </c>
      <c r="N289" s="49">
        <v>0.15</v>
      </c>
      <c r="O289" s="50">
        <f>Ugovori_OPULJP[[#This Row],[Bespovratna sredstva - Ukupno (EU+Nac) HRK
= Ukupna ugovorena vrijednost bespovratnih sredstava]]*Ugovori_OPULJP[[#This Row],[EU STOPA SUFINANCIRANJA %
EU CO-FINANCING RATE %]]</f>
        <v>7836227.3245000001</v>
      </c>
      <c r="P289" s="51">
        <f>Ugovori_OPULJP[[#This Row],[Bespovratna sredstva - EU dio - HRK]]/7.5345</f>
        <v>1040046.0978830712</v>
      </c>
      <c r="Q289" s="50">
        <f>Ugovori_OPULJP[[#This Row],[Bespovratna sredstva - Ukupno (EU+Nac) HRK
= Ukupna ugovorena vrijednost bespovratnih sredstava]]*Ugovori_OPULJP[[#This Row],[STOPA NACIONALNOG SUFINANCIRANJA %]]</f>
        <v>1382863.6455000001</v>
      </c>
      <c r="R289" s="51">
        <f>Ugovori_OPULJP[[#This Row],[Bespovratna sredstva - Nacionalni dio - HRK]]/7.5345</f>
        <v>183537.54668524786</v>
      </c>
      <c r="S289" s="50">
        <v>9219090.9700000007</v>
      </c>
      <c r="T289" s="51">
        <f>Ugovori_OPULJP[[#This Row],[Bespovratna sredstva - Ukupno (EU+Nac) HRK
= Ukupna ugovorena vrijednost bespovratnih sredstava]]/7.5345</f>
        <v>1223583.6445683192</v>
      </c>
      <c r="U289" s="50">
        <v>0</v>
      </c>
      <c r="V289" s="51">
        <f>Ugovori_OPULJP[[#This Row],[Javni doprinos korisnika - HRK]]/7.5345</f>
        <v>0</v>
      </c>
      <c r="W289" s="50">
        <v>0</v>
      </c>
      <c r="X289" s="51">
        <f>Ugovori_OPULJP[[#This Row],[Privatni doprinos korisnika - HRK]]/7.5345</f>
        <v>0</v>
      </c>
      <c r="Y289" s="52">
        <v>9219090.9700000007</v>
      </c>
      <c r="Z289" s="53">
        <f>Ugovori_OPULJP[[#This Row],[UKUPNI PRIHVATLJIVI IZDACI
TOTAL ELIGIBLE EXPENDITURE
= Bespovratna sredstva ukupno + doprinos korisnika
= Ukupni prihvatljivi troškovi
= Ukupna ugovorena vrijednost projekta HRK]]/7.5345</f>
        <v>1223583.6445683192</v>
      </c>
      <c r="AA289" s="44" t="s">
        <v>38</v>
      </c>
      <c r="AB289" s="44" t="s">
        <v>35</v>
      </c>
      <c r="AC289" s="43" t="s">
        <v>1238</v>
      </c>
      <c r="AD289" s="43" t="s">
        <v>747</v>
      </c>
    </row>
    <row r="290" spans="1:30" ht="51" customHeight="1" x14ac:dyDescent="0.2">
      <c r="A290" s="41" t="s">
        <v>1239</v>
      </c>
      <c r="B290" s="42" t="s">
        <v>743</v>
      </c>
      <c r="C290" s="43" t="s">
        <v>744</v>
      </c>
      <c r="D290" s="43" t="s">
        <v>1114</v>
      </c>
      <c r="E290" s="44" t="s">
        <v>76</v>
      </c>
      <c r="F290" s="45" t="s">
        <v>1240</v>
      </c>
      <c r="G290" s="45" t="s">
        <v>929</v>
      </c>
      <c r="H290" s="47">
        <v>43108</v>
      </c>
      <c r="I290" s="47">
        <v>44020</v>
      </c>
      <c r="J290" s="48" t="str">
        <f>IF(Ugovori_OPULJP[[#This Row],[DATUM ZAVRŠETKA OPERACIJE]]&gt;DATE(2024,3,31),"u provedbi","završen")</f>
        <v>završen</v>
      </c>
      <c r="K290" s="46" t="s">
        <v>99</v>
      </c>
      <c r="L290" s="46" t="s">
        <v>99</v>
      </c>
      <c r="M290" s="49">
        <v>0.85</v>
      </c>
      <c r="N290" s="49">
        <v>0.15</v>
      </c>
      <c r="O290" s="50">
        <f>Ugovori_OPULJP[[#This Row],[Bespovratna sredstva - Ukupno (EU+Nac) HRK
= Ukupna ugovorena vrijednost bespovratnih sredstava]]*Ugovori_OPULJP[[#This Row],[EU STOPA SUFINANCIRANJA %
EU CO-FINANCING RATE %]]</f>
        <v>2319141.4450000003</v>
      </c>
      <c r="P290" s="51">
        <f>Ugovori_OPULJP[[#This Row],[Bespovratna sredstva - EU dio - HRK]]/7.5345</f>
        <v>307802.96569115407</v>
      </c>
      <c r="Q290" s="50">
        <f>Ugovori_OPULJP[[#This Row],[Bespovratna sredstva - Ukupno (EU+Nac) HRK
= Ukupna ugovorena vrijednost bespovratnih sredstava]]*Ugovori_OPULJP[[#This Row],[STOPA NACIONALNOG SUFINANCIRANJA %]]</f>
        <v>409260.255</v>
      </c>
      <c r="R290" s="51">
        <f>Ugovori_OPULJP[[#This Row],[Bespovratna sredstva - Nacionalni dio - HRK]]/7.5345</f>
        <v>54318.170416086003</v>
      </c>
      <c r="S290" s="50">
        <v>2728401.7</v>
      </c>
      <c r="T290" s="51">
        <f>Ugovori_OPULJP[[#This Row],[Bespovratna sredstva - Ukupno (EU+Nac) HRK
= Ukupna ugovorena vrijednost bespovratnih sredstava]]/7.5345</f>
        <v>362121.13610724005</v>
      </c>
      <c r="U290" s="50">
        <v>0</v>
      </c>
      <c r="V290" s="51">
        <f>Ugovori_OPULJP[[#This Row],[Javni doprinos korisnika - HRK]]/7.5345</f>
        <v>0</v>
      </c>
      <c r="W290" s="50">
        <v>0</v>
      </c>
      <c r="X290" s="51">
        <f>Ugovori_OPULJP[[#This Row],[Privatni doprinos korisnika - HRK]]/7.5345</f>
        <v>0</v>
      </c>
      <c r="Y290" s="52">
        <v>2728401.7</v>
      </c>
      <c r="Z290" s="53">
        <f>Ugovori_OPULJP[[#This Row],[UKUPNI PRIHVATLJIVI IZDACI
TOTAL ELIGIBLE EXPENDITURE
= Bespovratna sredstva ukupno + doprinos korisnika
= Ukupni prihvatljivi troškovi
= Ukupna ugovorena vrijednost projekta HRK]]/7.5345</f>
        <v>362121.13610724005</v>
      </c>
      <c r="AA290" s="44" t="s">
        <v>38</v>
      </c>
      <c r="AB290" s="44" t="s">
        <v>35</v>
      </c>
      <c r="AC290" s="43" t="s">
        <v>1241</v>
      </c>
      <c r="AD290" s="43" t="s">
        <v>747</v>
      </c>
    </row>
    <row r="291" spans="1:30" ht="51" customHeight="1" x14ac:dyDescent="0.2">
      <c r="A291" s="41" t="s">
        <v>1242</v>
      </c>
      <c r="B291" s="42" t="s">
        <v>743</v>
      </c>
      <c r="C291" s="43" t="s">
        <v>744</v>
      </c>
      <c r="D291" s="43" t="s">
        <v>1114</v>
      </c>
      <c r="E291" s="44" t="s">
        <v>76</v>
      </c>
      <c r="F291" s="45" t="s">
        <v>1243</v>
      </c>
      <c r="G291" s="45" t="s">
        <v>865</v>
      </c>
      <c r="H291" s="47">
        <v>43070</v>
      </c>
      <c r="I291" s="47">
        <v>43983</v>
      </c>
      <c r="J291" s="48" t="str">
        <f>IF(Ugovori_OPULJP[[#This Row],[DATUM ZAVRŠETKA OPERACIJE]]&gt;DATE(2024,3,31),"u provedbi","završen")</f>
        <v>završen</v>
      </c>
      <c r="K291" s="46" t="s">
        <v>104</v>
      </c>
      <c r="L291" s="46" t="s">
        <v>104</v>
      </c>
      <c r="M291" s="49">
        <v>0.85</v>
      </c>
      <c r="N291" s="49">
        <v>0.15</v>
      </c>
      <c r="O291" s="50">
        <f>Ugovori_OPULJP[[#This Row],[Bespovratna sredstva - Ukupno (EU+Nac) HRK
= Ukupna ugovorena vrijednost bespovratnih sredstava]]*Ugovori_OPULJP[[#This Row],[EU STOPA SUFINANCIRANJA %
EU CO-FINANCING RATE %]]</f>
        <v>5696466.9979999997</v>
      </c>
      <c r="P291" s="51">
        <f>Ugovori_OPULJP[[#This Row],[Bespovratna sredstva - EU dio - HRK]]/7.5345</f>
        <v>756051.09801579395</v>
      </c>
      <c r="Q291" s="50">
        <f>Ugovori_OPULJP[[#This Row],[Bespovratna sredstva - Ukupno (EU+Nac) HRK
= Ukupna ugovorena vrijednost bespovratnih sredstava]]*Ugovori_OPULJP[[#This Row],[STOPA NACIONALNOG SUFINANCIRANJA %]]</f>
        <v>1005258.882</v>
      </c>
      <c r="R291" s="51">
        <f>Ugovori_OPULJP[[#This Row],[Bespovratna sredstva - Nacionalni dio - HRK]]/7.5345</f>
        <v>133420.78200278716</v>
      </c>
      <c r="S291" s="50">
        <v>6701725.8799999999</v>
      </c>
      <c r="T291" s="51">
        <f>Ugovori_OPULJP[[#This Row],[Bespovratna sredstva - Ukupno (EU+Nac) HRK
= Ukupna ugovorena vrijednost bespovratnih sredstava]]/7.5345</f>
        <v>889471.88001858117</v>
      </c>
      <c r="U291" s="50">
        <v>0</v>
      </c>
      <c r="V291" s="51">
        <f>Ugovori_OPULJP[[#This Row],[Javni doprinos korisnika - HRK]]/7.5345</f>
        <v>0</v>
      </c>
      <c r="W291" s="50">
        <v>0</v>
      </c>
      <c r="X291" s="51">
        <f>Ugovori_OPULJP[[#This Row],[Privatni doprinos korisnika - HRK]]/7.5345</f>
        <v>0</v>
      </c>
      <c r="Y291" s="52">
        <v>6701725.8799999999</v>
      </c>
      <c r="Z291" s="53">
        <f>Ugovori_OPULJP[[#This Row],[UKUPNI PRIHVATLJIVI IZDACI
TOTAL ELIGIBLE EXPENDITURE
= Bespovratna sredstva ukupno + doprinos korisnika
= Ukupni prihvatljivi troškovi
= Ukupna ugovorena vrijednost projekta HRK]]/7.5345</f>
        <v>889471.88001858117</v>
      </c>
      <c r="AA291" s="44" t="s">
        <v>38</v>
      </c>
      <c r="AB291" s="44" t="s">
        <v>35</v>
      </c>
      <c r="AC291" s="43" t="s">
        <v>1244</v>
      </c>
      <c r="AD291" s="43" t="s">
        <v>747</v>
      </c>
    </row>
    <row r="292" spans="1:30" ht="51" customHeight="1" x14ac:dyDescent="0.2">
      <c r="A292" s="41" t="s">
        <v>1245</v>
      </c>
      <c r="B292" s="42" t="s">
        <v>743</v>
      </c>
      <c r="C292" s="43" t="s">
        <v>744</v>
      </c>
      <c r="D292" s="43" t="s">
        <v>1114</v>
      </c>
      <c r="E292" s="44" t="s">
        <v>76</v>
      </c>
      <c r="F292" s="45" t="s">
        <v>1246</v>
      </c>
      <c r="G292" s="45" t="s">
        <v>1247</v>
      </c>
      <c r="H292" s="47">
        <v>43108</v>
      </c>
      <c r="I292" s="47">
        <v>44020</v>
      </c>
      <c r="J292" s="48" t="str">
        <f>IF(Ugovori_OPULJP[[#This Row],[DATUM ZAVRŠETKA OPERACIJE]]&gt;DATE(2024,3,31),"u provedbi","završen")</f>
        <v>završen</v>
      </c>
      <c r="K292" s="46" t="s">
        <v>104</v>
      </c>
      <c r="L292" s="46" t="s">
        <v>104</v>
      </c>
      <c r="M292" s="49">
        <v>0.85</v>
      </c>
      <c r="N292" s="49">
        <v>0.15</v>
      </c>
      <c r="O292" s="50">
        <f>Ugovori_OPULJP[[#This Row],[Bespovratna sredstva - Ukupno (EU+Nac) HRK
= Ukupna ugovorena vrijednost bespovratnih sredstava]]*Ugovori_OPULJP[[#This Row],[EU STOPA SUFINANCIRANJA %
EU CO-FINANCING RATE %]]</f>
        <v>2548884.9954999997</v>
      </c>
      <c r="P292" s="51">
        <f>Ugovori_OPULJP[[#This Row],[Bespovratna sredstva - EU dio - HRK]]/7.5345</f>
        <v>338295.17492866144</v>
      </c>
      <c r="Q292" s="50">
        <f>Ugovori_OPULJP[[#This Row],[Bespovratna sredstva - Ukupno (EU+Nac) HRK
= Ukupna ugovorena vrijednost bespovratnih sredstava]]*Ugovori_OPULJP[[#This Row],[STOPA NACIONALNOG SUFINANCIRANJA %]]</f>
        <v>449803.23449999996</v>
      </c>
      <c r="R292" s="51">
        <f>Ugovori_OPULJP[[#This Row],[Bespovratna sredstva - Nacionalni dio - HRK]]/7.5345</f>
        <v>59699.148516822606</v>
      </c>
      <c r="S292" s="50">
        <v>2998688.23</v>
      </c>
      <c r="T292" s="51">
        <f>Ugovori_OPULJP[[#This Row],[Bespovratna sredstva - Ukupno (EU+Nac) HRK
= Ukupna ugovorena vrijednost bespovratnih sredstava]]/7.5345</f>
        <v>397994.3234454841</v>
      </c>
      <c r="U292" s="50">
        <v>0</v>
      </c>
      <c r="V292" s="51">
        <f>Ugovori_OPULJP[[#This Row],[Javni doprinos korisnika - HRK]]/7.5345</f>
        <v>0</v>
      </c>
      <c r="W292" s="50">
        <v>0</v>
      </c>
      <c r="X292" s="51">
        <f>Ugovori_OPULJP[[#This Row],[Privatni doprinos korisnika - HRK]]/7.5345</f>
        <v>0</v>
      </c>
      <c r="Y292" s="52">
        <v>2998688.23</v>
      </c>
      <c r="Z292" s="53">
        <f>Ugovori_OPULJP[[#This Row],[UKUPNI PRIHVATLJIVI IZDACI
TOTAL ELIGIBLE EXPENDITURE
= Bespovratna sredstva ukupno + doprinos korisnika
= Ukupni prihvatljivi troškovi
= Ukupna ugovorena vrijednost projekta HRK]]/7.5345</f>
        <v>397994.3234454841</v>
      </c>
      <c r="AA292" s="44" t="s">
        <v>38</v>
      </c>
      <c r="AB292" s="44" t="s">
        <v>35</v>
      </c>
      <c r="AC292" s="43" t="s">
        <v>1248</v>
      </c>
      <c r="AD292" s="43" t="s">
        <v>747</v>
      </c>
    </row>
    <row r="293" spans="1:30" ht="51" customHeight="1" x14ac:dyDescent="0.2">
      <c r="A293" s="41" t="s">
        <v>1249</v>
      </c>
      <c r="B293" s="42" t="s">
        <v>743</v>
      </c>
      <c r="C293" s="43" t="s">
        <v>744</v>
      </c>
      <c r="D293" s="43" t="s">
        <v>1114</v>
      </c>
      <c r="E293" s="44" t="s">
        <v>76</v>
      </c>
      <c r="F293" s="45" t="s">
        <v>1250</v>
      </c>
      <c r="G293" s="45" t="s">
        <v>1251</v>
      </c>
      <c r="H293" s="47">
        <v>43070</v>
      </c>
      <c r="I293" s="47">
        <v>43983</v>
      </c>
      <c r="J293" s="48" t="str">
        <f>IF(Ugovori_OPULJP[[#This Row],[DATUM ZAVRŠETKA OPERACIJE]]&gt;DATE(2024,3,31),"u provedbi","završen")</f>
        <v>završen</v>
      </c>
      <c r="K293" s="46" t="s">
        <v>104</v>
      </c>
      <c r="L293" s="46" t="s">
        <v>104</v>
      </c>
      <c r="M293" s="49">
        <v>0.85</v>
      </c>
      <c r="N293" s="49">
        <v>0.15</v>
      </c>
      <c r="O293" s="50">
        <f>Ugovori_OPULJP[[#This Row],[Bespovratna sredstva - Ukupno (EU+Nac) HRK
= Ukupna ugovorena vrijednost bespovratnih sredstava]]*Ugovori_OPULJP[[#This Row],[EU STOPA SUFINANCIRANJA %
EU CO-FINANCING RATE %]]</f>
        <v>2143644.2825000002</v>
      </c>
      <c r="P293" s="51">
        <f>Ugovori_OPULJP[[#This Row],[Bespovratna sredstva - EU dio - HRK]]/7.5345</f>
        <v>284510.48941535602</v>
      </c>
      <c r="Q293" s="50">
        <f>Ugovori_OPULJP[[#This Row],[Bespovratna sredstva - Ukupno (EU+Nac) HRK
= Ukupna ugovorena vrijednost bespovratnih sredstava]]*Ugovori_OPULJP[[#This Row],[STOPA NACIONALNOG SUFINANCIRANJA %]]</f>
        <v>378290.16750000004</v>
      </c>
      <c r="R293" s="51">
        <f>Ugovori_OPULJP[[#This Row],[Bespovratna sredstva - Nacionalni dio - HRK]]/7.5345</f>
        <v>50207.733426239305</v>
      </c>
      <c r="S293" s="50">
        <v>2521934.4500000002</v>
      </c>
      <c r="T293" s="51">
        <f>Ugovori_OPULJP[[#This Row],[Bespovratna sredstva - Ukupno (EU+Nac) HRK
= Ukupna ugovorena vrijednost bespovratnih sredstava]]/7.5345</f>
        <v>334718.22284159536</v>
      </c>
      <c r="U293" s="50">
        <v>0</v>
      </c>
      <c r="V293" s="51">
        <f>Ugovori_OPULJP[[#This Row],[Javni doprinos korisnika - HRK]]/7.5345</f>
        <v>0</v>
      </c>
      <c r="W293" s="50">
        <v>0</v>
      </c>
      <c r="X293" s="51">
        <f>Ugovori_OPULJP[[#This Row],[Privatni doprinos korisnika - HRK]]/7.5345</f>
        <v>0</v>
      </c>
      <c r="Y293" s="52">
        <v>2521934.4500000002</v>
      </c>
      <c r="Z293" s="53">
        <f>Ugovori_OPULJP[[#This Row],[UKUPNI PRIHVATLJIVI IZDACI
TOTAL ELIGIBLE EXPENDITURE
= Bespovratna sredstva ukupno + doprinos korisnika
= Ukupni prihvatljivi troškovi
= Ukupna ugovorena vrijednost projekta HRK]]/7.5345</f>
        <v>334718.22284159536</v>
      </c>
      <c r="AA293" s="44" t="s">
        <v>38</v>
      </c>
      <c r="AB293" s="44" t="s">
        <v>35</v>
      </c>
      <c r="AC293" s="43" t="s">
        <v>1252</v>
      </c>
      <c r="AD293" s="43" t="s">
        <v>747</v>
      </c>
    </row>
    <row r="294" spans="1:30" ht="51" customHeight="1" x14ac:dyDescent="0.2">
      <c r="A294" s="41" t="s">
        <v>1253</v>
      </c>
      <c r="B294" s="42" t="s">
        <v>743</v>
      </c>
      <c r="C294" s="43" t="s">
        <v>744</v>
      </c>
      <c r="D294" s="43" t="s">
        <v>1114</v>
      </c>
      <c r="E294" s="44" t="s">
        <v>76</v>
      </c>
      <c r="F294" s="45" t="s">
        <v>1254</v>
      </c>
      <c r="G294" s="45" t="s">
        <v>1255</v>
      </c>
      <c r="H294" s="47">
        <v>43089</v>
      </c>
      <c r="I294" s="47">
        <v>44002</v>
      </c>
      <c r="J294" s="48" t="str">
        <f>IF(Ugovori_OPULJP[[#This Row],[DATUM ZAVRŠETKA OPERACIJE]]&gt;DATE(2024,3,31),"u provedbi","završen")</f>
        <v>završen</v>
      </c>
      <c r="K294" s="46" t="s">
        <v>104</v>
      </c>
      <c r="L294" s="46" t="s">
        <v>104</v>
      </c>
      <c r="M294" s="49">
        <v>0.85</v>
      </c>
      <c r="N294" s="49">
        <v>0.15</v>
      </c>
      <c r="O294" s="50">
        <f>Ugovori_OPULJP[[#This Row],[Bespovratna sredstva - Ukupno (EU+Nac) HRK
= Ukupna ugovorena vrijednost bespovratnih sredstava]]*Ugovori_OPULJP[[#This Row],[EU STOPA SUFINANCIRANJA %
EU CO-FINANCING RATE %]]</f>
        <v>2556626.3620000002</v>
      </c>
      <c r="P294" s="51">
        <f>Ugovori_OPULJP[[#This Row],[Bespovratna sredstva - EU dio - HRK]]/7.5345</f>
        <v>339322.63083150837</v>
      </c>
      <c r="Q294" s="50">
        <f>Ugovori_OPULJP[[#This Row],[Bespovratna sredstva - Ukupno (EU+Nac) HRK
= Ukupna ugovorena vrijednost bespovratnih sredstava]]*Ugovori_OPULJP[[#This Row],[STOPA NACIONALNOG SUFINANCIRANJA %]]</f>
        <v>451169.35800000001</v>
      </c>
      <c r="R294" s="51">
        <f>Ugovori_OPULJP[[#This Row],[Bespovratna sredstva - Nacionalni dio - HRK]]/7.5345</f>
        <v>59880.464264383831</v>
      </c>
      <c r="S294" s="50">
        <v>3007795.72</v>
      </c>
      <c r="T294" s="51">
        <f>Ugovori_OPULJP[[#This Row],[Bespovratna sredstva - Ukupno (EU+Nac) HRK
= Ukupna ugovorena vrijednost bespovratnih sredstava]]/7.5345</f>
        <v>399203.09509589226</v>
      </c>
      <c r="U294" s="50">
        <v>0</v>
      </c>
      <c r="V294" s="51">
        <f>Ugovori_OPULJP[[#This Row],[Javni doprinos korisnika - HRK]]/7.5345</f>
        <v>0</v>
      </c>
      <c r="W294" s="50">
        <v>0</v>
      </c>
      <c r="X294" s="51">
        <f>Ugovori_OPULJP[[#This Row],[Privatni doprinos korisnika - HRK]]/7.5345</f>
        <v>0</v>
      </c>
      <c r="Y294" s="52">
        <v>3007795.72</v>
      </c>
      <c r="Z294" s="53">
        <f>Ugovori_OPULJP[[#This Row],[UKUPNI PRIHVATLJIVI IZDACI
TOTAL ELIGIBLE EXPENDITURE
= Bespovratna sredstva ukupno + doprinos korisnika
= Ukupni prihvatljivi troškovi
= Ukupna ugovorena vrijednost projekta HRK]]/7.5345</f>
        <v>399203.09509589226</v>
      </c>
      <c r="AA294" s="44" t="s">
        <v>38</v>
      </c>
      <c r="AB294" s="44" t="s">
        <v>35</v>
      </c>
      <c r="AC294" s="43" t="s">
        <v>1256</v>
      </c>
      <c r="AD294" s="43" t="s">
        <v>747</v>
      </c>
    </row>
    <row r="295" spans="1:30" ht="51" customHeight="1" x14ac:dyDescent="0.2">
      <c r="A295" s="41" t="s">
        <v>1257</v>
      </c>
      <c r="B295" s="42" t="s">
        <v>743</v>
      </c>
      <c r="C295" s="43" t="s">
        <v>744</v>
      </c>
      <c r="D295" s="43" t="s">
        <v>1114</v>
      </c>
      <c r="E295" s="44" t="s">
        <v>76</v>
      </c>
      <c r="F295" s="45" t="s">
        <v>1258</v>
      </c>
      <c r="G295" s="45" t="s">
        <v>1259</v>
      </c>
      <c r="H295" s="47">
        <v>43089</v>
      </c>
      <c r="I295" s="47">
        <v>44002</v>
      </c>
      <c r="J295" s="48" t="str">
        <f>IF(Ugovori_OPULJP[[#This Row],[DATUM ZAVRŠETKA OPERACIJE]]&gt;DATE(2024,3,31),"u provedbi","završen")</f>
        <v>završen</v>
      </c>
      <c r="K295" s="46" t="s">
        <v>104</v>
      </c>
      <c r="L295" s="46" t="s">
        <v>104</v>
      </c>
      <c r="M295" s="49">
        <v>0.85</v>
      </c>
      <c r="N295" s="49">
        <v>0.15</v>
      </c>
      <c r="O295" s="50">
        <f>Ugovori_OPULJP[[#This Row],[Bespovratna sredstva - Ukupno (EU+Nac) HRK
= Ukupna ugovorena vrijednost bespovratnih sredstava]]*Ugovori_OPULJP[[#This Row],[EU STOPA SUFINANCIRANJA %
EU CO-FINANCING RATE %]]</f>
        <v>1642789.8659999999</v>
      </c>
      <c r="P295" s="51">
        <f>Ugovori_OPULJP[[#This Row],[Bespovratna sredstva - EU dio - HRK]]/7.5345</f>
        <v>218035.68465060717</v>
      </c>
      <c r="Q295" s="50">
        <f>Ugovori_OPULJP[[#This Row],[Bespovratna sredstva - Ukupno (EU+Nac) HRK
= Ukupna ugovorena vrijednost bespovratnih sredstava]]*Ugovori_OPULJP[[#This Row],[STOPA NACIONALNOG SUFINANCIRANJA %]]</f>
        <v>289904.09399999998</v>
      </c>
      <c r="R295" s="51">
        <f>Ugovori_OPULJP[[#This Row],[Bespovratna sredstva - Nacionalni dio - HRK]]/7.5345</f>
        <v>38476.885526577738</v>
      </c>
      <c r="S295" s="50">
        <v>1932693.96</v>
      </c>
      <c r="T295" s="51">
        <f>Ugovori_OPULJP[[#This Row],[Bespovratna sredstva - Ukupno (EU+Nac) HRK
= Ukupna ugovorena vrijednost bespovratnih sredstava]]/7.5345</f>
        <v>256512.57017718494</v>
      </c>
      <c r="U295" s="50">
        <v>0</v>
      </c>
      <c r="V295" s="51">
        <f>Ugovori_OPULJP[[#This Row],[Javni doprinos korisnika - HRK]]/7.5345</f>
        <v>0</v>
      </c>
      <c r="W295" s="50">
        <v>0</v>
      </c>
      <c r="X295" s="51">
        <f>Ugovori_OPULJP[[#This Row],[Privatni doprinos korisnika - HRK]]/7.5345</f>
        <v>0</v>
      </c>
      <c r="Y295" s="52">
        <v>1932693.96</v>
      </c>
      <c r="Z295" s="53">
        <f>Ugovori_OPULJP[[#This Row],[UKUPNI PRIHVATLJIVI IZDACI
TOTAL ELIGIBLE EXPENDITURE
= Bespovratna sredstva ukupno + doprinos korisnika
= Ukupni prihvatljivi troškovi
= Ukupna ugovorena vrijednost projekta HRK]]/7.5345</f>
        <v>256512.57017718494</v>
      </c>
      <c r="AA295" s="44" t="s">
        <v>38</v>
      </c>
      <c r="AB295" s="44" t="s">
        <v>35</v>
      </c>
      <c r="AC295" s="43" t="s">
        <v>1260</v>
      </c>
      <c r="AD295" s="43" t="s">
        <v>747</v>
      </c>
    </row>
    <row r="296" spans="1:30" ht="51" customHeight="1" x14ac:dyDescent="0.2">
      <c r="A296" s="41" t="s">
        <v>1261</v>
      </c>
      <c r="B296" s="42" t="s">
        <v>743</v>
      </c>
      <c r="C296" s="43" t="s">
        <v>744</v>
      </c>
      <c r="D296" s="43" t="s">
        <v>1114</v>
      </c>
      <c r="E296" s="44" t="s">
        <v>76</v>
      </c>
      <c r="F296" s="45" t="s">
        <v>1262</v>
      </c>
      <c r="G296" s="45" t="s">
        <v>1263</v>
      </c>
      <c r="H296" s="47">
        <v>43070</v>
      </c>
      <c r="I296" s="47">
        <v>43983</v>
      </c>
      <c r="J296" s="48" t="str">
        <f>IF(Ugovori_OPULJP[[#This Row],[DATUM ZAVRŠETKA OPERACIJE]]&gt;DATE(2024,3,31),"u provedbi","završen")</f>
        <v>završen</v>
      </c>
      <c r="K296" s="46" t="s">
        <v>104</v>
      </c>
      <c r="L296" s="46" t="s">
        <v>104</v>
      </c>
      <c r="M296" s="49">
        <v>0.85</v>
      </c>
      <c r="N296" s="49">
        <v>0.15</v>
      </c>
      <c r="O296" s="50">
        <f>Ugovori_OPULJP[[#This Row],[Bespovratna sredstva - Ukupno (EU+Nac) HRK
= Ukupna ugovorena vrijednost bespovratnih sredstava]]*Ugovori_OPULJP[[#This Row],[EU STOPA SUFINANCIRANJA %
EU CO-FINANCING RATE %]]</f>
        <v>3643512.8619999997</v>
      </c>
      <c r="P296" s="51">
        <f>Ugovori_OPULJP[[#This Row],[Bespovratna sredstva - EU dio - HRK]]/7.5345</f>
        <v>483577.2595394518</v>
      </c>
      <c r="Q296" s="50">
        <f>Ugovori_OPULJP[[#This Row],[Bespovratna sredstva - Ukupno (EU+Nac) HRK
= Ukupna ugovorena vrijednost bespovratnih sredstava]]*Ugovori_OPULJP[[#This Row],[STOPA NACIONALNOG SUFINANCIRANJA %]]</f>
        <v>642972.85799999989</v>
      </c>
      <c r="R296" s="51">
        <f>Ugovori_OPULJP[[#This Row],[Bespovratna sredstva - Nacionalni dio - HRK]]/7.5345</f>
        <v>85337.163448138541</v>
      </c>
      <c r="S296" s="50">
        <v>4286485.72</v>
      </c>
      <c r="T296" s="51">
        <f>Ugovori_OPULJP[[#This Row],[Bespovratna sredstva - Ukupno (EU+Nac) HRK
= Ukupna ugovorena vrijednost bespovratnih sredstava]]/7.5345</f>
        <v>568914.42298759031</v>
      </c>
      <c r="U296" s="50">
        <v>0</v>
      </c>
      <c r="V296" s="51">
        <f>Ugovori_OPULJP[[#This Row],[Javni doprinos korisnika - HRK]]/7.5345</f>
        <v>0</v>
      </c>
      <c r="W296" s="50">
        <v>0</v>
      </c>
      <c r="X296" s="51">
        <f>Ugovori_OPULJP[[#This Row],[Privatni doprinos korisnika - HRK]]/7.5345</f>
        <v>0</v>
      </c>
      <c r="Y296" s="52">
        <v>4286485.72</v>
      </c>
      <c r="Z296" s="53">
        <f>Ugovori_OPULJP[[#This Row],[UKUPNI PRIHVATLJIVI IZDACI
TOTAL ELIGIBLE EXPENDITURE
= Bespovratna sredstva ukupno + doprinos korisnika
= Ukupni prihvatljivi troškovi
= Ukupna ugovorena vrijednost projekta HRK]]/7.5345</f>
        <v>568914.42298759031</v>
      </c>
      <c r="AA296" s="44" t="s">
        <v>38</v>
      </c>
      <c r="AB296" s="44" t="s">
        <v>35</v>
      </c>
      <c r="AC296" s="43" t="s">
        <v>1264</v>
      </c>
      <c r="AD296" s="43" t="s">
        <v>747</v>
      </c>
    </row>
    <row r="297" spans="1:30" ht="51" customHeight="1" x14ac:dyDescent="0.2">
      <c r="A297" s="41" t="s">
        <v>1265</v>
      </c>
      <c r="B297" s="42" t="s">
        <v>743</v>
      </c>
      <c r="C297" s="43" t="s">
        <v>744</v>
      </c>
      <c r="D297" s="43" t="s">
        <v>1114</v>
      </c>
      <c r="E297" s="44" t="s">
        <v>76</v>
      </c>
      <c r="F297" s="45" t="s">
        <v>1266</v>
      </c>
      <c r="G297" s="45" t="s">
        <v>1267</v>
      </c>
      <c r="H297" s="47">
        <v>43070</v>
      </c>
      <c r="I297" s="47">
        <v>43983</v>
      </c>
      <c r="J297" s="48" t="str">
        <f>IF(Ugovori_OPULJP[[#This Row],[DATUM ZAVRŠETKA OPERACIJE]]&gt;DATE(2024,3,31),"u provedbi","završen")</f>
        <v>završen</v>
      </c>
      <c r="K297" s="46" t="s">
        <v>104</v>
      </c>
      <c r="L297" s="46" t="s">
        <v>104</v>
      </c>
      <c r="M297" s="49">
        <v>0.85</v>
      </c>
      <c r="N297" s="49">
        <v>0.15</v>
      </c>
      <c r="O297" s="50">
        <f>Ugovori_OPULJP[[#This Row],[Bespovratna sredstva - Ukupno (EU+Nac) HRK
= Ukupna ugovorena vrijednost bespovratnih sredstava]]*Ugovori_OPULJP[[#This Row],[EU STOPA SUFINANCIRANJA %
EU CO-FINANCING RATE %]]</f>
        <v>1308948.8725000001</v>
      </c>
      <c r="P297" s="51">
        <f>Ugovori_OPULJP[[#This Row],[Bespovratna sredstva - EU dio - HRK]]/7.5345</f>
        <v>173727.37042935827</v>
      </c>
      <c r="Q297" s="50">
        <f>Ugovori_OPULJP[[#This Row],[Bespovratna sredstva - Ukupno (EU+Nac) HRK
= Ukupna ugovorena vrijednost bespovratnih sredstava]]*Ugovori_OPULJP[[#This Row],[STOPA NACIONALNOG SUFINANCIRANJA %]]</f>
        <v>230990.97750000001</v>
      </c>
      <c r="R297" s="51">
        <f>Ugovori_OPULJP[[#This Row],[Bespovratna sredstva - Nacionalni dio - HRK]]/7.5345</f>
        <v>30657.771252239698</v>
      </c>
      <c r="S297" s="50">
        <v>1539939.85</v>
      </c>
      <c r="T297" s="51">
        <f>Ugovori_OPULJP[[#This Row],[Bespovratna sredstva - Ukupno (EU+Nac) HRK
= Ukupna ugovorena vrijednost bespovratnih sredstava]]/7.5345</f>
        <v>204385.14168159798</v>
      </c>
      <c r="U297" s="50">
        <v>0</v>
      </c>
      <c r="V297" s="51">
        <f>Ugovori_OPULJP[[#This Row],[Javni doprinos korisnika - HRK]]/7.5345</f>
        <v>0</v>
      </c>
      <c r="W297" s="50">
        <v>0</v>
      </c>
      <c r="X297" s="51">
        <f>Ugovori_OPULJP[[#This Row],[Privatni doprinos korisnika - HRK]]/7.5345</f>
        <v>0</v>
      </c>
      <c r="Y297" s="52">
        <v>1539939.85</v>
      </c>
      <c r="Z297" s="53">
        <f>Ugovori_OPULJP[[#This Row],[UKUPNI PRIHVATLJIVI IZDACI
TOTAL ELIGIBLE EXPENDITURE
= Bespovratna sredstva ukupno + doprinos korisnika
= Ukupni prihvatljivi troškovi
= Ukupna ugovorena vrijednost projekta HRK]]/7.5345</f>
        <v>204385.14168159798</v>
      </c>
      <c r="AA297" s="44" t="s">
        <v>38</v>
      </c>
      <c r="AB297" s="44" t="s">
        <v>35</v>
      </c>
      <c r="AC297" s="43" t="s">
        <v>1268</v>
      </c>
      <c r="AD297" s="43" t="s">
        <v>747</v>
      </c>
    </row>
    <row r="298" spans="1:30" ht="51" customHeight="1" x14ac:dyDescent="0.2">
      <c r="A298" s="41" t="s">
        <v>1269</v>
      </c>
      <c r="B298" s="42" t="s">
        <v>743</v>
      </c>
      <c r="C298" s="43" t="s">
        <v>744</v>
      </c>
      <c r="D298" s="43" t="s">
        <v>1114</v>
      </c>
      <c r="E298" s="44" t="s">
        <v>76</v>
      </c>
      <c r="F298" s="45" t="s">
        <v>1270</v>
      </c>
      <c r="G298" s="45" t="s">
        <v>1271</v>
      </c>
      <c r="H298" s="47">
        <v>43108</v>
      </c>
      <c r="I298" s="47">
        <v>43959</v>
      </c>
      <c r="J298" s="48" t="str">
        <f>IF(Ugovori_OPULJP[[#This Row],[DATUM ZAVRŠETKA OPERACIJE]]&gt;DATE(2024,3,31),"u provedbi","završen")</f>
        <v>završen</v>
      </c>
      <c r="K298" s="46" t="s">
        <v>94</v>
      </c>
      <c r="L298" s="46" t="s">
        <v>94</v>
      </c>
      <c r="M298" s="49">
        <v>0.85</v>
      </c>
      <c r="N298" s="49">
        <v>0.15</v>
      </c>
      <c r="O298" s="50">
        <f>Ugovori_OPULJP[[#This Row],[Bespovratna sredstva - Ukupno (EU+Nac) HRK
= Ukupna ugovorena vrijednost bespovratnih sredstava]]*Ugovori_OPULJP[[#This Row],[EU STOPA SUFINANCIRANJA %
EU CO-FINANCING RATE %]]</f>
        <v>1937638.784</v>
      </c>
      <c r="P298" s="51">
        <f>Ugovori_OPULJP[[#This Row],[Bespovratna sredstva - EU dio - HRK]]/7.5345</f>
        <v>257168.86110558099</v>
      </c>
      <c r="Q298" s="50">
        <f>Ugovori_OPULJP[[#This Row],[Bespovratna sredstva - Ukupno (EU+Nac) HRK
= Ukupna ugovorena vrijednost bespovratnih sredstava]]*Ugovori_OPULJP[[#This Row],[STOPA NACIONALNOG SUFINANCIRANJA %]]</f>
        <v>341936.25599999999</v>
      </c>
      <c r="R298" s="51">
        <f>Ugovori_OPULJP[[#This Row],[Bespovratna sredstva - Nacionalni dio - HRK]]/7.5345</f>
        <v>45382.740195102524</v>
      </c>
      <c r="S298" s="50">
        <v>2279575.04</v>
      </c>
      <c r="T298" s="51">
        <f>Ugovori_OPULJP[[#This Row],[Bespovratna sredstva - Ukupno (EU+Nac) HRK
= Ukupna ugovorena vrijednost bespovratnih sredstava]]/7.5345</f>
        <v>302551.60130068351</v>
      </c>
      <c r="U298" s="50">
        <v>0</v>
      </c>
      <c r="V298" s="51">
        <f>Ugovori_OPULJP[[#This Row],[Javni doprinos korisnika - HRK]]/7.5345</f>
        <v>0</v>
      </c>
      <c r="W298" s="50">
        <v>0</v>
      </c>
      <c r="X298" s="51">
        <f>Ugovori_OPULJP[[#This Row],[Privatni doprinos korisnika - HRK]]/7.5345</f>
        <v>0</v>
      </c>
      <c r="Y298" s="52">
        <v>2279575.04</v>
      </c>
      <c r="Z298" s="53">
        <f>Ugovori_OPULJP[[#This Row],[UKUPNI PRIHVATLJIVI IZDACI
TOTAL ELIGIBLE EXPENDITURE
= Bespovratna sredstva ukupno + doprinos korisnika
= Ukupni prihvatljivi troškovi
= Ukupna ugovorena vrijednost projekta HRK]]/7.5345</f>
        <v>302551.60130068351</v>
      </c>
      <c r="AA298" s="44" t="s">
        <v>38</v>
      </c>
      <c r="AB298" s="44" t="s">
        <v>35</v>
      </c>
      <c r="AC298" s="43" t="s">
        <v>1272</v>
      </c>
      <c r="AD298" s="43" t="s">
        <v>747</v>
      </c>
    </row>
    <row r="299" spans="1:30" ht="51" customHeight="1" x14ac:dyDescent="0.2">
      <c r="A299" s="41" t="s">
        <v>1273</v>
      </c>
      <c r="B299" s="42" t="s">
        <v>743</v>
      </c>
      <c r="C299" s="43" t="s">
        <v>744</v>
      </c>
      <c r="D299" s="43" t="s">
        <v>1114</v>
      </c>
      <c r="E299" s="44" t="s">
        <v>76</v>
      </c>
      <c r="F299" s="45" t="s">
        <v>1274</v>
      </c>
      <c r="G299" s="45" t="s">
        <v>324</v>
      </c>
      <c r="H299" s="47">
        <v>43125</v>
      </c>
      <c r="I299" s="47">
        <v>44037</v>
      </c>
      <c r="J299" s="48" t="str">
        <f>IF(Ugovori_OPULJP[[#This Row],[DATUM ZAVRŠETKA OPERACIJE]]&gt;DATE(2024,3,31),"u provedbi","završen")</f>
        <v>završen</v>
      </c>
      <c r="K299" s="46" t="s">
        <v>249</v>
      </c>
      <c r="L299" s="46" t="s">
        <v>249</v>
      </c>
      <c r="M299" s="49">
        <v>0.85</v>
      </c>
      <c r="N299" s="49">
        <v>0.15</v>
      </c>
      <c r="O299" s="50">
        <f>Ugovori_OPULJP[[#This Row],[Bespovratna sredstva - Ukupno (EU+Nac) HRK
= Ukupna ugovorena vrijednost bespovratnih sredstava]]*Ugovori_OPULJP[[#This Row],[EU STOPA SUFINANCIRANJA %
EU CO-FINANCING RATE %]]</f>
        <v>4983527.05</v>
      </c>
      <c r="P299" s="51">
        <f>Ugovori_OPULJP[[#This Row],[Bespovratna sredstva - EU dio - HRK]]/7.5345</f>
        <v>661427.70588625653</v>
      </c>
      <c r="Q299" s="50">
        <f>Ugovori_OPULJP[[#This Row],[Bespovratna sredstva - Ukupno (EU+Nac) HRK
= Ukupna ugovorena vrijednost bespovratnih sredstava]]*Ugovori_OPULJP[[#This Row],[STOPA NACIONALNOG SUFINANCIRANJA %]]</f>
        <v>879445.95</v>
      </c>
      <c r="R299" s="51">
        <f>Ugovori_OPULJP[[#This Row],[Bespovratna sredstva - Nacionalni dio - HRK]]/7.5345</f>
        <v>116722.5363328688</v>
      </c>
      <c r="S299" s="50">
        <v>5862973</v>
      </c>
      <c r="T299" s="51">
        <f>Ugovori_OPULJP[[#This Row],[Bespovratna sredstva - Ukupno (EU+Nac) HRK
= Ukupna ugovorena vrijednost bespovratnih sredstava]]/7.5345</f>
        <v>778150.24221912527</v>
      </c>
      <c r="U299" s="50">
        <v>0</v>
      </c>
      <c r="V299" s="51">
        <f>Ugovori_OPULJP[[#This Row],[Javni doprinos korisnika - HRK]]/7.5345</f>
        <v>0</v>
      </c>
      <c r="W299" s="50">
        <v>0</v>
      </c>
      <c r="X299" s="51">
        <f>Ugovori_OPULJP[[#This Row],[Privatni doprinos korisnika - HRK]]/7.5345</f>
        <v>0</v>
      </c>
      <c r="Y299" s="52">
        <v>5862973</v>
      </c>
      <c r="Z299" s="53">
        <f>Ugovori_OPULJP[[#This Row],[UKUPNI PRIHVATLJIVI IZDACI
TOTAL ELIGIBLE EXPENDITURE
= Bespovratna sredstva ukupno + doprinos korisnika
= Ukupni prihvatljivi troškovi
= Ukupna ugovorena vrijednost projekta HRK]]/7.5345</f>
        <v>778150.24221912527</v>
      </c>
      <c r="AA299" s="44" t="s">
        <v>38</v>
      </c>
      <c r="AB299" s="44" t="s">
        <v>35</v>
      </c>
      <c r="AC299" s="43" t="s">
        <v>1275</v>
      </c>
      <c r="AD299" s="43" t="s">
        <v>747</v>
      </c>
    </row>
    <row r="300" spans="1:30" ht="51" customHeight="1" x14ac:dyDescent="0.2">
      <c r="A300" s="41" t="s">
        <v>1276</v>
      </c>
      <c r="B300" s="42" t="s">
        <v>743</v>
      </c>
      <c r="C300" s="43" t="s">
        <v>744</v>
      </c>
      <c r="D300" s="43" t="s">
        <v>1114</v>
      </c>
      <c r="E300" s="44" t="s">
        <v>76</v>
      </c>
      <c r="F300" s="45" t="s">
        <v>1277</v>
      </c>
      <c r="G300" s="45" t="s">
        <v>1278</v>
      </c>
      <c r="H300" s="47">
        <v>43089</v>
      </c>
      <c r="I300" s="47">
        <v>44002</v>
      </c>
      <c r="J300" s="48" t="str">
        <f>IF(Ugovori_OPULJP[[#This Row],[DATUM ZAVRŠETKA OPERACIJE]]&gt;DATE(2024,3,31),"u provedbi","završen")</f>
        <v>završen</v>
      </c>
      <c r="K300" s="46" t="s">
        <v>333</v>
      </c>
      <c r="L300" s="46" t="s">
        <v>333</v>
      </c>
      <c r="M300" s="49">
        <v>0.85</v>
      </c>
      <c r="N300" s="49">
        <v>0.15</v>
      </c>
      <c r="O300" s="50">
        <f>Ugovori_OPULJP[[#This Row],[Bespovratna sredstva - Ukupno (EU+Nac) HRK
= Ukupna ugovorena vrijednost bespovratnih sredstava]]*Ugovori_OPULJP[[#This Row],[EU STOPA SUFINANCIRANJA %
EU CO-FINANCING RATE %]]</f>
        <v>7026611.5299999993</v>
      </c>
      <c r="P300" s="51">
        <f>Ugovori_OPULJP[[#This Row],[Bespovratna sredstva - EU dio - HRK]]/7.5345</f>
        <v>932591.61590019229</v>
      </c>
      <c r="Q300" s="50">
        <f>Ugovori_OPULJP[[#This Row],[Bespovratna sredstva - Ukupno (EU+Nac) HRK
= Ukupna ugovorena vrijednost bespovratnih sredstava]]*Ugovori_OPULJP[[#This Row],[STOPA NACIONALNOG SUFINANCIRANJA %]]</f>
        <v>1239990.27</v>
      </c>
      <c r="R300" s="51">
        <f>Ugovori_OPULJP[[#This Row],[Bespovratna sredstva - Nacionalni dio - HRK]]/7.5345</f>
        <v>164574.99104121042</v>
      </c>
      <c r="S300" s="50">
        <v>8266601.7999999998</v>
      </c>
      <c r="T300" s="51">
        <f>Ugovori_OPULJP[[#This Row],[Bespovratna sredstva - Ukupno (EU+Nac) HRK
= Ukupna ugovorena vrijednost bespovratnih sredstava]]/7.5345</f>
        <v>1097166.6069414029</v>
      </c>
      <c r="U300" s="50">
        <v>0</v>
      </c>
      <c r="V300" s="51">
        <f>Ugovori_OPULJP[[#This Row],[Javni doprinos korisnika - HRK]]/7.5345</f>
        <v>0</v>
      </c>
      <c r="W300" s="50">
        <v>0</v>
      </c>
      <c r="X300" s="51">
        <f>Ugovori_OPULJP[[#This Row],[Privatni doprinos korisnika - HRK]]/7.5345</f>
        <v>0</v>
      </c>
      <c r="Y300" s="52">
        <v>8266601.7999999998</v>
      </c>
      <c r="Z300" s="53">
        <f>Ugovori_OPULJP[[#This Row],[UKUPNI PRIHVATLJIVI IZDACI
TOTAL ELIGIBLE EXPENDITURE
= Bespovratna sredstva ukupno + doprinos korisnika
= Ukupni prihvatljivi troškovi
= Ukupna ugovorena vrijednost projekta HRK]]/7.5345</f>
        <v>1097166.6069414029</v>
      </c>
      <c r="AA300" s="44" t="s">
        <v>38</v>
      </c>
      <c r="AB300" s="44" t="s">
        <v>35</v>
      </c>
      <c r="AC300" s="43" t="s">
        <v>1279</v>
      </c>
      <c r="AD300" s="43" t="s">
        <v>747</v>
      </c>
    </row>
    <row r="301" spans="1:30" ht="51" customHeight="1" x14ac:dyDescent="0.2">
      <c r="A301" s="41" t="s">
        <v>1280</v>
      </c>
      <c r="B301" s="42" t="s">
        <v>743</v>
      </c>
      <c r="C301" s="43" t="s">
        <v>744</v>
      </c>
      <c r="D301" s="43" t="s">
        <v>1114</v>
      </c>
      <c r="E301" s="44" t="s">
        <v>76</v>
      </c>
      <c r="F301" s="45" t="s">
        <v>1281</v>
      </c>
      <c r="G301" s="45" t="s">
        <v>1282</v>
      </c>
      <c r="H301" s="47">
        <v>43108</v>
      </c>
      <c r="I301" s="47">
        <v>44020</v>
      </c>
      <c r="J301" s="48" t="str">
        <f>IF(Ugovori_OPULJP[[#This Row],[DATUM ZAVRŠETKA OPERACIJE]]&gt;DATE(2024,3,31),"u provedbi","završen")</f>
        <v>završen</v>
      </c>
      <c r="K301" s="46" t="s">
        <v>211</v>
      </c>
      <c r="L301" s="46" t="s">
        <v>211</v>
      </c>
      <c r="M301" s="49">
        <v>0.85</v>
      </c>
      <c r="N301" s="49">
        <v>0.15</v>
      </c>
      <c r="O301" s="50">
        <f>Ugovori_OPULJP[[#This Row],[Bespovratna sredstva - Ukupno (EU+Nac) HRK
= Ukupna ugovorena vrijednost bespovratnih sredstava]]*Ugovori_OPULJP[[#This Row],[EU STOPA SUFINANCIRANJA %
EU CO-FINANCING RATE %]]</f>
        <v>3587463.216</v>
      </c>
      <c r="P301" s="51">
        <f>Ugovori_OPULJP[[#This Row],[Bespovratna sredstva - EU dio - HRK]]/7.5345</f>
        <v>476138.19311168621</v>
      </c>
      <c r="Q301" s="50">
        <f>Ugovori_OPULJP[[#This Row],[Bespovratna sredstva - Ukupno (EU+Nac) HRK
= Ukupna ugovorena vrijednost bespovratnih sredstava]]*Ugovori_OPULJP[[#This Row],[STOPA NACIONALNOG SUFINANCIRANJA %]]</f>
        <v>633081.74399999995</v>
      </c>
      <c r="R301" s="51">
        <f>Ugovori_OPULJP[[#This Row],[Bespovratna sredstva - Nacionalni dio - HRK]]/7.5345</f>
        <v>84024.38701970932</v>
      </c>
      <c r="S301" s="50">
        <v>4220544.96</v>
      </c>
      <c r="T301" s="51">
        <f>Ugovori_OPULJP[[#This Row],[Bespovratna sredstva - Ukupno (EU+Nac) HRK
= Ukupna ugovorena vrijednost bespovratnih sredstava]]/7.5345</f>
        <v>560162.58013139549</v>
      </c>
      <c r="U301" s="50">
        <v>0</v>
      </c>
      <c r="V301" s="51">
        <f>Ugovori_OPULJP[[#This Row],[Javni doprinos korisnika - HRK]]/7.5345</f>
        <v>0</v>
      </c>
      <c r="W301" s="50">
        <v>0</v>
      </c>
      <c r="X301" s="51">
        <f>Ugovori_OPULJP[[#This Row],[Privatni doprinos korisnika - HRK]]/7.5345</f>
        <v>0</v>
      </c>
      <c r="Y301" s="52">
        <v>4220544.96</v>
      </c>
      <c r="Z301" s="53">
        <f>Ugovori_OPULJP[[#This Row],[UKUPNI PRIHVATLJIVI IZDACI
TOTAL ELIGIBLE EXPENDITURE
= Bespovratna sredstva ukupno + doprinos korisnika
= Ukupni prihvatljivi troškovi
= Ukupna ugovorena vrijednost projekta HRK]]/7.5345</f>
        <v>560162.58013139549</v>
      </c>
      <c r="AA301" s="44" t="s">
        <v>38</v>
      </c>
      <c r="AB301" s="44" t="s">
        <v>35</v>
      </c>
      <c r="AC301" s="43" t="s">
        <v>1283</v>
      </c>
      <c r="AD301" s="43" t="s">
        <v>747</v>
      </c>
    </row>
    <row r="302" spans="1:30" ht="51" customHeight="1" x14ac:dyDescent="0.2">
      <c r="A302" s="41" t="s">
        <v>1284</v>
      </c>
      <c r="B302" s="42" t="s">
        <v>743</v>
      </c>
      <c r="C302" s="43" t="s">
        <v>744</v>
      </c>
      <c r="D302" s="43" t="s">
        <v>1114</v>
      </c>
      <c r="E302" s="44" t="s">
        <v>76</v>
      </c>
      <c r="F302" s="45" t="s">
        <v>1285</v>
      </c>
      <c r="G302" s="45" t="s">
        <v>1286</v>
      </c>
      <c r="H302" s="47">
        <v>43070</v>
      </c>
      <c r="I302" s="47">
        <v>43922</v>
      </c>
      <c r="J302" s="48" t="str">
        <f>IF(Ugovori_OPULJP[[#This Row],[DATUM ZAVRŠETKA OPERACIJE]]&gt;DATE(2024,3,31),"u provedbi","završen")</f>
        <v>završen</v>
      </c>
      <c r="K302" s="46" t="s">
        <v>94</v>
      </c>
      <c r="L302" s="46" t="s">
        <v>94</v>
      </c>
      <c r="M302" s="49">
        <v>0.85</v>
      </c>
      <c r="N302" s="49">
        <v>0.15</v>
      </c>
      <c r="O302" s="50">
        <f>Ugovori_OPULJP[[#This Row],[Bespovratna sredstva - Ukupno (EU+Nac) HRK
= Ukupna ugovorena vrijednost bespovratnih sredstava]]*Ugovori_OPULJP[[#This Row],[EU STOPA SUFINANCIRANJA %
EU CO-FINANCING RATE %]]</f>
        <v>2178806.1305</v>
      </c>
      <c r="P302" s="51">
        <f>Ugovori_OPULJP[[#This Row],[Bespovratna sredstva - EU dio - HRK]]/7.5345</f>
        <v>289177.26863096422</v>
      </c>
      <c r="Q302" s="50">
        <f>Ugovori_OPULJP[[#This Row],[Bespovratna sredstva - Ukupno (EU+Nac) HRK
= Ukupna ugovorena vrijednost bespovratnih sredstava]]*Ugovori_OPULJP[[#This Row],[STOPA NACIONALNOG SUFINANCIRANJA %]]</f>
        <v>384495.19949999999</v>
      </c>
      <c r="R302" s="51">
        <f>Ugovori_OPULJP[[#This Row],[Bespovratna sredstva - Nacionalni dio - HRK]]/7.5345</f>
        <v>51031.28269958192</v>
      </c>
      <c r="S302" s="50">
        <v>2563301.33</v>
      </c>
      <c r="T302" s="51">
        <f>Ugovori_OPULJP[[#This Row],[Bespovratna sredstva - Ukupno (EU+Nac) HRK
= Ukupna ugovorena vrijednost bespovratnih sredstava]]/7.5345</f>
        <v>340208.55133054615</v>
      </c>
      <c r="U302" s="50">
        <v>0</v>
      </c>
      <c r="V302" s="51">
        <f>Ugovori_OPULJP[[#This Row],[Javni doprinos korisnika - HRK]]/7.5345</f>
        <v>0</v>
      </c>
      <c r="W302" s="50">
        <v>0</v>
      </c>
      <c r="X302" s="51">
        <f>Ugovori_OPULJP[[#This Row],[Privatni doprinos korisnika - HRK]]/7.5345</f>
        <v>0</v>
      </c>
      <c r="Y302" s="52">
        <v>2563301.33</v>
      </c>
      <c r="Z302" s="53">
        <f>Ugovori_OPULJP[[#This Row],[UKUPNI PRIHVATLJIVI IZDACI
TOTAL ELIGIBLE EXPENDITURE
= Bespovratna sredstva ukupno + doprinos korisnika
= Ukupni prihvatljivi troškovi
= Ukupna ugovorena vrijednost projekta HRK]]/7.5345</f>
        <v>340208.55133054615</v>
      </c>
      <c r="AA302" s="44" t="s">
        <v>38</v>
      </c>
      <c r="AB302" s="44" t="s">
        <v>35</v>
      </c>
      <c r="AC302" s="43" t="s">
        <v>1287</v>
      </c>
      <c r="AD302" s="43" t="s">
        <v>747</v>
      </c>
    </row>
    <row r="303" spans="1:30" ht="51" customHeight="1" x14ac:dyDescent="0.2">
      <c r="A303" s="41" t="s">
        <v>1288</v>
      </c>
      <c r="B303" s="42" t="s">
        <v>743</v>
      </c>
      <c r="C303" s="43" t="s">
        <v>744</v>
      </c>
      <c r="D303" s="43" t="s">
        <v>1114</v>
      </c>
      <c r="E303" s="44" t="s">
        <v>76</v>
      </c>
      <c r="F303" s="45" t="s">
        <v>1289</v>
      </c>
      <c r="G303" s="45" t="s">
        <v>1290</v>
      </c>
      <c r="H303" s="47">
        <v>43070</v>
      </c>
      <c r="I303" s="47">
        <v>43922</v>
      </c>
      <c r="J303" s="48" t="str">
        <f>IF(Ugovori_OPULJP[[#This Row],[DATUM ZAVRŠETKA OPERACIJE]]&gt;DATE(2024,3,31),"u provedbi","završen")</f>
        <v>završen</v>
      </c>
      <c r="K303" s="46" t="s">
        <v>94</v>
      </c>
      <c r="L303" s="46" t="s">
        <v>94</v>
      </c>
      <c r="M303" s="49">
        <v>0.85</v>
      </c>
      <c r="N303" s="49">
        <v>0.15</v>
      </c>
      <c r="O303" s="50">
        <f>Ugovori_OPULJP[[#This Row],[Bespovratna sredstva - Ukupno (EU+Nac) HRK
= Ukupna ugovorena vrijednost bespovratnih sredstava]]*Ugovori_OPULJP[[#This Row],[EU STOPA SUFINANCIRANJA %
EU CO-FINANCING RATE %]]</f>
        <v>1773604.4920000001</v>
      </c>
      <c r="P303" s="51">
        <f>Ugovori_OPULJP[[#This Row],[Bespovratna sredstva - EU dio - HRK]]/7.5345</f>
        <v>235397.76919503618</v>
      </c>
      <c r="Q303" s="50">
        <f>Ugovori_OPULJP[[#This Row],[Bespovratna sredstva - Ukupno (EU+Nac) HRK
= Ukupna ugovorena vrijednost bespovratnih sredstava]]*Ugovori_OPULJP[[#This Row],[STOPA NACIONALNOG SUFINANCIRANJA %]]</f>
        <v>312989.02799999999</v>
      </c>
      <c r="R303" s="51">
        <f>Ugovori_OPULJP[[#This Row],[Bespovratna sredstva - Nacionalni dio - HRK]]/7.5345</f>
        <v>41540.782799124026</v>
      </c>
      <c r="S303" s="50">
        <v>2086593.52</v>
      </c>
      <c r="T303" s="51">
        <f>Ugovori_OPULJP[[#This Row],[Bespovratna sredstva - Ukupno (EU+Nac) HRK
= Ukupna ugovorena vrijednost bespovratnih sredstava]]/7.5345</f>
        <v>276938.55199416017</v>
      </c>
      <c r="U303" s="50">
        <v>0</v>
      </c>
      <c r="V303" s="51">
        <f>Ugovori_OPULJP[[#This Row],[Javni doprinos korisnika - HRK]]/7.5345</f>
        <v>0</v>
      </c>
      <c r="W303" s="50">
        <v>0</v>
      </c>
      <c r="X303" s="51">
        <f>Ugovori_OPULJP[[#This Row],[Privatni doprinos korisnika - HRK]]/7.5345</f>
        <v>0</v>
      </c>
      <c r="Y303" s="52">
        <v>2086593.52</v>
      </c>
      <c r="Z303" s="53">
        <f>Ugovori_OPULJP[[#This Row],[UKUPNI PRIHVATLJIVI IZDACI
TOTAL ELIGIBLE EXPENDITURE
= Bespovratna sredstva ukupno + doprinos korisnika
= Ukupni prihvatljivi troškovi
= Ukupna ugovorena vrijednost projekta HRK]]/7.5345</f>
        <v>276938.55199416017</v>
      </c>
      <c r="AA303" s="44" t="s">
        <v>38</v>
      </c>
      <c r="AB303" s="44" t="s">
        <v>35</v>
      </c>
      <c r="AC303" s="43" t="s">
        <v>1291</v>
      </c>
      <c r="AD303" s="43" t="s">
        <v>747</v>
      </c>
    </row>
    <row r="304" spans="1:30" ht="51" customHeight="1" x14ac:dyDescent="0.2">
      <c r="A304" s="41" t="s">
        <v>1292</v>
      </c>
      <c r="B304" s="42" t="s">
        <v>743</v>
      </c>
      <c r="C304" s="43" t="s">
        <v>744</v>
      </c>
      <c r="D304" s="43" t="s">
        <v>1114</v>
      </c>
      <c r="E304" s="44" t="s">
        <v>76</v>
      </c>
      <c r="F304" s="45" t="s">
        <v>1293</v>
      </c>
      <c r="G304" s="45" t="s">
        <v>1294</v>
      </c>
      <c r="H304" s="47">
        <v>43089</v>
      </c>
      <c r="I304" s="47">
        <v>44002</v>
      </c>
      <c r="J304" s="48" t="str">
        <f>IF(Ugovori_OPULJP[[#This Row],[DATUM ZAVRŠETKA OPERACIJE]]&gt;DATE(2024,3,31),"u provedbi","završen")</f>
        <v>završen</v>
      </c>
      <c r="K304" s="46" t="s">
        <v>104</v>
      </c>
      <c r="L304" s="46" t="s">
        <v>104</v>
      </c>
      <c r="M304" s="49">
        <v>0.85</v>
      </c>
      <c r="N304" s="49">
        <v>0.15</v>
      </c>
      <c r="O304" s="50">
        <f>Ugovori_OPULJP[[#This Row],[Bespovratna sredstva - Ukupno (EU+Nac) HRK
= Ukupna ugovorena vrijednost bespovratnih sredstava]]*Ugovori_OPULJP[[#This Row],[EU STOPA SUFINANCIRANJA %
EU CO-FINANCING RATE %]]</f>
        <v>1529405.7225000001</v>
      </c>
      <c r="P304" s="51">
        <f>Ugovori_OPULJP[[#This Row],[Bespovratna sredstva - EU dio - HRK]]/7.5345</f>
        <v>202987.02269560026</v>
      </c>
      <c r="Q304" s="50">
        <f>Ugovori_OPULJP[[#This Row],[Bespovratna sredstva - Ukupno (EU+Nac) HRK
= Ukupna ugovorena vrijednost bespovratnih sredstava]]*Ugovori_OPULJP[[#This Row],[STOPA NACIONALNOG SUFINANCIRANJA %]]</f>
        <v>269895.1275</v>
      </c>
      <c r="R304" s="51">
        <f>Ugovori_OPULJP[[#This Row],[Bespovratna sredstva - Nacionalni dio - HRK]]/7.5345</f>
        <v>35821.239299223569</v>
      </c>
      <c r="S304" s="50">
        <v>1799300.85</v>
      </c>
      <c r="T304" s="51">
        <f>Ugovori_OPULJP[[#This Row],[Bespovratna sredstva - Ukupno (EU+Nac) HRK
= Ukupna ugovorena vrijednost bespovratnih sredstava]]/7.5345</f>
        <v>238808.26199482381</v>
      </c>
      <c r="U304" s="50">
        <v>0</v>
      </c>
      <c r="V304" s="51">
        <f>Ugovori_OPULJP[[#This Row],[Javni doprinos korisnika - HRK]]/7.5345</f>
        <v>0</v>
      </c>
      <c r="W304" s="50">
        <v>0</v>
      </c>
      <c r="X304" s="51">
        <f>Ugovori_OPULJP[[#This Row],[Privatni doprinos korisnika - HRK]]/7.5345</f>
        <v>0</v>
      </c>
      <c r="Y304" s="52">
        <v>1799300.85</v>
      </c>
      <c r="Z304" s="53">
        <f>Ugovori_OPULJP[[#This Row],[UKUPNI PRIHVATLJIVI IZDACI
TOTAL ELIGIBLE EXPENDITURE
= Bespovratna sredstva ukupno + doprinos korisnika
= Ukupni prihvatljivi troškovi
= Ukupna ugovorena vrijednost projekta HRK]]/7.5345</f>
        <v>238808.26199482381</v>
      </c>
      <c r="AA304" s="44" t="s">
        <v>38</v>
      </c>
      <c r="AB304" s="44" t="s">
        <v>35</v>
      </c>
      <c r="AC304" s="43" t="s">
        <v>1295</v>
      </c>
      <c r="AD304" s="43" t="s">
        <v>747</v>
      </c>
    </row>
    <row r="305" spans="1:30" ht="51" customHeight="1" x14ac:dyDescent="0.2">
      <c r="A305" s="41" t="s">
        <v>1296</v>
      </c>
      <c r="B305" s="42" t="s">
        <v>743</v>
      </c>
      <c r="C305" s="43" t="s">
        <v>744</v>
      </c>
      <c r="D305" s="43" t="s">
        <v>1114</v>
      </c>
      <c r="E305" s="44" t="s">
        <v>76</v>
      </c>
      <c r="F305" s="45" t="s">
        <v>1297</v>
      </c>
      <c r="G305" s="45" t="s">
        <v>1298</v>
      </c>
      <c r="H305" s="47">
        <v>43108</v>
      </c>
      <c r="I305" s="47">
        <v>44020</v>
      </c>
      <c r="J305" s="48" t="str">
        <f>IF(Ugovori_OPULJP[[#This Row],[DATUM ZAVRŠETKA OPERACIJE]]&gt;DATE(2024,3,31),"u provedbi","završen")</f>
        <v>završen</v>
      </c>
      <c r="K305" s="46" t="s">
        <v>211</v>
      </c>
      <c r="L305" s="46" t="s">
        <v>211</v>
      </c>
      <c r="M305" s="49">
        <v>0.85</v>
      </c>
      <c r="N305" s="49">
        <v>0.15</v>
      </c>
      <c r="O305" s="50">
        <f>Ugovori_OPULJP[[#This Row],[Bespovratna sredstva - Ukupno (EU+Nac) HRK
= Ukupna ugovorena vrijednost bespovratnih sredstava]]*Ugovori_OPULJP[[#This Row],[EU STOPA SUFINANCIRANJA %
EU CO-FINANCING RATE %]]</f>
        <v>1504338.9335</v>
      </c>
      <c r="P305" s="51">
        <f>Ugovori_OPULJP[[#This Row],[Bespovratna sredstva - EU dio - HRK]]/7.5345</f>
        <v>199660.08806158337</v>
      </c>
      <c r="Q305" s="50">
        <f>Ugovori_OPULJP[[#This Row],[Bespovratna sredstva - Ukupno (EU+Nac) HRK
= Ukupna ugovorena vrijednost bespovratnih sredstava]]*Ugovori_OPULJP[[#This Row],[STOPA NACIONALNOG SUFINANCIRANJA %]]</f>
        <v>265471.57649999997</v>
      </c>
      <c r="R305" s="51">
        <f>Ugovori_OPULJP[[#This Row],[Bespovratna sredstva - Nacionalni dio - HRK]]/7.5345</f>
        <v>35234.133187338237</v>
      </c>
      <c r="S305" s="50">
        <v>1769810.51</v>
      </c>
      <c r="T305" s="51">
        <f>Ugovori_OPULJP[[#This Row],[Bespovratna sredstva - Ukupno (EU+Nac) HRK
= Ukupna ugovorena vrijednost bespovratnih sredstava]]/7.5345</f>
        <v>234894.22124892162</v>
      </c>
      <c r="U305" s="50">
        <v>0</v>
      </c>
      <c r="V305" s="51">
        <f>Ugovori_OPULJP[[#This Row],[Javni doprinos korisnika - HRK]]/7.5345</f>
        <v>0</v>
      </c>
      <c r="W305" s="50">
        <v>0</v>
      </c>
      <c r="X305" s="51">
        <f>Ugovori_OPULJP[[#This Row],[Privatni doprinos korisnika - HRK]]/7.5345</f>
        <v>0</v>
      </c>
      <c r="Y305" s="52">
        <v>1769810.51</v>
      </c>
      <c r="Z305" s="53">
        <f>Ugovori_OPULJP[[#This Row],[UKUPNI PRIHVATLJIVI IZDACI
TOTAL ELIGIBLE EXPENDITURE
= Bespovratna sredstva ukupno + doprinos korisnika
= Ukupni prihvatljivi troškovi
= Ukupna ugovorena vrijednost projekta HRK]]/7.5345</f>
        <v>234894.22124892162</v>
      </c>
      <c r="AA305" s="44" t="s">
        <v>38</v>
      </c>
      <c r="AB305" s="44" t="s">
        <v>35</v>
      </c>
      <c r="AC305" s="43" t="s">
        <v>1299</v>
      </c>
      <c r="AD305" s="43" t="s">
        <v>747</v>
      </c>
    </row>
    <row r="306" spans="1:30" ht="51" customHeight="1" x14ac:dyDescent="0.2">
      <c r="A306" s="41" t="s">
        <v>1300</v>
      </c>
      <c r="B306" s="42" t="s">
        <v>743</v>
      </c>
      <c r="C306" s="43" t="s">
        <v>744</v>
      </c>
      <c r="D306" s="43" t="s">
        <v>1114</v>
      </c>
      <c r="E306" s="44" t="s">
        <v>76</v>
      </c>
      <c r="F306" s="45" t="s">
        <v>1301</v>
      </c>
      <c r="G306" s="45" t="s">
        <v>1302</v>
      </c>
      <c r="H306" s="47">
        <v>43108</v>
      </c>
      <c r="I306" s="47">
        <v>44020</v>
      </c>
      <c r="J306" s="48" t="str">
        <f>IF(Ugovori_OPULJP[[#This Row],[DATUM ZAVRŠETKA OPERACIJE]]&gt;DATE(2024,3,31),"u provedbi","završen")</f>
        <v>završen</v>
      </c>
      <c r="K306" s="46" t="s">
        <v>104</v>
      </c>
      <c r="L306" s="46" t="s">
        <v>104</v>
      </c>
      <c r="M306" s="49">
        <v>0.85</v>
      </c>
      <c r="N306" s="49">
        <v>0.15</v>
      </c>
      <c r="O306" s="50">
        <f>Ugovori_OPULJP[[#This Row],[Bespovratna sredstva - Ukupno (EU+Nac) HRK
= Ukupna ugovorena vrijednost bespovratnih sredstava]]*Ugovori_OPULJP[[#This Row],[EU STOPA SUFINANCIRANJA %
EU CO-FINANCING RATE %]]</f>
        <v>6352303.9970000004</v>
      </c>
      <c r="P306" s="51">
        <f>Ugovori_OPULJP[[#This Row],[Bespovratna sredstva - EU dio - HRK]]/7.5345</f>
        <v>843095.62638529437</v>
      </c>
      <c r="Q306" s="50">
        <f>Ugovori_OPULJP[[#This Row],[Bespovratna sredstva - Ukupno (EU+Nac) HRK
= Ukupna ugovorena vrijednost bespovratnih sredstava]]*Ugovori_OPULJP[[#This Row],[STOPA NACIONALNOG SUFINANCIRANJA %]]</f>
        <v>1120994.8230000001</v>
      </c>
      <c r="R306" s="51">
        <f>Ugovori_OPULJP[[#This Row],[Bespovratna sredstva - Nacionalni dio - HRK]]/7.5345</f>
        <v>148781.58112681666</v>
      </c>
      <c r="S306" s="50">
        <v>7473298.8200000003</v>
      </c>
      <c r="T306" s="51">
        <f>Ugovori_OPULJP[[#This Row],[Bespovratna sredstva - Ukupno (EU+Nac) HRK
= Ukupna ugovorena vrijednost bespovratnih sredstava]]/7.5345</f>
        <v>991877.20751211094</v>
      </c>
      <c r="U306" s="50">
        <v>0</v>
      </c>
      <c r="V306" s="51">
        <f>Ugovori_OPULJP[[#This Row],[Javni doprinos korisnika - HRK]]/7.5345</f>
        <v>0</v>
      </c>
      <c r="W306" s="50">
        <v>0</v>
      </c>
      <c r="X306" s="51">
        <f>Ugovori_OPULJP[[#This Row],[Privatni doprinos korisnika - HRK]]/7.5345</f>
        <v>0</v>
      </c>
      <c r="Y306" s="52">
        <v>7473298.8200000003</v>
      </c>
      <c r="Z306" s="53">
        <f>Ugovori_OPULJP[[#This Row],[UKUPNI PRIHVATLJIVI IZDACI
TOTAL ELIGIBLE EXPENDITURE
= Bespovratna sredstva ukupno + doprinos korisnika
= Ukupni prihvatljivi troškovi
= Ukupna ugovorena vrijednost projekta HRK]]/7.5345</f>
        <v>991877.20751211094</v>
      </c>
      <c r="AA306" s="44" t="s">
        <v>38</v>
      </c>
      <c r="AB306" s="44" t="s">
        <v>35</v>
      </c>
      <c r="AC306" s="43" t="s">
        <v>1303</v>
      </c>
      <c r="AD306" s="43" t="s">
        <v>747</v>
      </c>
    </row>
    <row r="307" spans="1:30" ht="51" customHeight="1" x14ac:dyDescent="0.2">
      <c r="A307" s="41" t="s">
        <v>1304</v>
      </c>
      <c r="B307" s="42" t="s">
        <v>743</v>
      </c>
      <c r="C307" s="43" t="s">
        <v>744</v>
      </c>
      <c r="D307" s="43" t="s">
        <v>1114</v>
      </c>
      <c r="E307" s="44" t="s">
        <v>76</v>
      </c>
      <c r="F307" s="45" t="s">
        <v>1305</v>
      </c>
      <c r="G307" s="45" t="s">
        <v>1306</v>
      </c>
      <c r="H307" s="47">
        <v>43070</v>
      </c>
      <c r="I307" s="47">
        <v>43983</v>
      </c>
      <c r="J307" s="48" t="str">
        <f>IF(Ugovori_OPULJP[[#This Row],[DATUM ZAVRŠETKA OPERACIJE]]&gt;DATE(2024,3,31),"u provedbi","završen")</f>
        <v>završen</v>
      </c>
      <c r="K307" s="46" t="s">
        <v>94</v>
      </c>
      <c r="L307" s="46" t="s">
        <v>94</v>
      </c>
      <c r="M307" s="49">
        <v>0.85</v>
      </c>
      <c r="N307" s="49">
        <v>0.15</v>
      </c>
      <c r="O307" s="50">
        <f>Ugovori_OPULJP[[#This Row],[Bespovratna sredstva - Ukupno (EU+Nac) HRK
= Ukupna ugovorena vrijednost bespovratnih sredstava]]*Ugovori_OPULJP[[#This Row],[EU STOPA SUFINANCIRANJA %
EU CO-FINANCING RATE %]]</f>
        <v>5660004.6584999999</v>
      </c>
      <c r="P307" s="51">
        <f>Ugovori_OPULJP[[#This Row],[Bespovratna sredstva - EU dio - HRK]]/7.5345</f>
        <v>751211.71391598636</v>
      </c>
      <c r="Q307" s="50">
        <f>Ugovori_OPULJP[[#This Row],[Bespovratna sredstva - Ukupno (EU+Nac) HRK
= Ukupna ugovorena vrijednost bespovratnih sredstava]]*Ugovori_OPULJP[[#This Row],[STOPA NACIONALNOG SUFINANCIRANJA %]]</f>
        <v>998824.35149999987</v>
      </c>
      <c r="R307" s="51">
        <f>Ugovori_OPULJP[[#This Row],[Bespovratna sredstva - Nacionalni dio - HRK]]/7.5345</f>
        <v>132566.77304399759</v>
      </c>
      <c r="S307" s="50">
        <v>6658829.0099999998</v>
      </c>
      <c r="T307" s="51">
        <f>Ugovori_OPULJP[[#This Row],[Bespovratna sredstva - Ukupno (EU+Nac) HRK
= Ukupna ugovorena vrijednost bespovratnih sredstava]]/7.5345</f>
        <v>883778.48695998394</v>
      </c>
      <c r="U307" s="50">
        <v>0</v>
      </c>
      <c r="V307" s="51">
        <f>Ugovori_OPULJP[[#This Row],[Javni doprinos korisnika - HRK]]/7.5345</f>
        <v>0</v>
      </c>
      <c r="W307" s="50">
        <v>0</v>
      </c>
      <c r="X307" s="51">
        <f>Ugovori_OPULJP[[#This Row],[Privatni doprinos korisnika - HRK]]/7.5345</f>
        <v>0</v>
      </c>
      <c r="Y307" s="52">
        <v>6658829.0099999998</v>
      </c>
      <c r="Z307" s="53">
        <f>Ugovori_OPULJP[[#This Row],[UKUPNI PRIHVATLJIVI IZDACI
TOTAL ELIGIBLE EXPENDITURE
= Bespovratna sredstva ukupno + doprinos korisnika
= Ukupni prihvatljivi troškovi
= Ukupna ugovorena vrijednost projekta HRK]]/7.5345</f>
        <v>883778.48695998394</v>
      </c>
      <c r="AA307" s="44" t="s">
        <v>38</v>
      </c>
      <c r="AB307" s="44" t="s">
        <v>35</v>
      </c>
      <c r="AC307" s="43" t="s">
        <v>1307</v>
      </c>
      <c r="AD307" s="43" t="s">
        <v>747</v>
      </c>
    </row>
    <row r="308" spans="1:30" ht="51" customHeight="1" x14ac:dyDescent="0.2">
      <c r="A308" s="41" t="s">
        <v>1308</v>
      </c>
      <c r="B308" s="42" t="s">
        <v>743</v>
      </c>
      <c r="C308" s="43" t="s">
        <v>744</v>
      </c>
      <c r="D308" s="43" t="s">
        <v>1114</v>
      </c>
      <c r="E308" s="44" t="s">
        <v>76</v>
      </c>
      <c r="F308" s="45" t="s">
        <v>1309</v>
      </c>
      <c r="G308" s="45" t="s">
        <v>1310</v>
      </c>
      <c r="H308" s="47">
        <v>43070</v>
      </c>
      <c r="I308" s="47">
        <v>43922</v>
      </c>
      <c r="J308" s="48" t="str">
        <f>IF(Ugovori_OPULJP[[#This Row],[DATUM ZAVRŠETKA OPERACIJE]]&gt;DATE(2024,3,31),"u provedbi","završen")</f>
        <v>završen</v>
      </c>
      <c r="K308" s="46" t="s">
        <v>94</v>
      </c>
      <c r="L308" s="46" t="s">
        <v>94</v>
      </c>
      <c r="M308" s="49">
        <v>0.85</v>
      </c>
      <c r="N308" s="49">
        <v>0.15</v>
      </c>
      <c r="O308" s="50">
        <f>Ugovori_OPULJP[[#This Row],[Bespovratna sredstva - Ukupno (EU+Nac) HRK
= Ukupna ugovorena vrijednost bespovratnih sredstava]]*Ugovori_OPULJP[[#This Row],[EU STOPA SUFINANCIRANJA %
EU CO-FINANCING RATE %]]</f>
        <v>1440134.9739999999</v>
      </c>
      <c r="P308" s="51">
        <f>Ugovori_OPULJP[[#This Row],[Bespovratna sredstva - EU dio - HRK]]/7.5345</f>
        <v>191138.75824540446</v>
      </c>
      <c r="Q308" s="50">
        <f>Ugovori_OPULJP[[#This Row],[Bespovratna sredstva - Ukupno (EU+Nac) HRK
= Ukupna ugovorena vrijednost bespovratnih sredstava]]*Ugovori_OPULJP[[#This Row],[STOPA NACIONALNOG SUFINANCIRANJA %]]</f>
        <v>254141.46599999999</v>
      </c>
      <c r="R308" s="51">
        <f>Ugovori_OPULJP[[#This Row],[Bespovratna sredstva - Nacionalni dio - HRK]]/7.5345</f>
        <v>33730.3691021302</v>
      </c>
      <c r="S308" s="50">
        <v>1694276.44</v>
      </c>
      <c r="T308" s="51">
        <f>Ugovori_OPULJP[[#This Row],[Bespovratna sredstva - Ukupno (EU+Nac) HRK
= Ukupna ugovorena vrijednost bespovratnih sredstava]]/7.5345</f>
        <v>224869.12734753467</v>
      </c>
      <c r="U308" s="50">
        <v>0</v>
      </c>
      <c r="V308" s="51">
        <f>Ugovori_OPULJP[[#This Row],[Javni doprinos korisnika - HRK]]/7.5345</f>
        <v>0</v>
      </c>
      <c r="W308" s="50">
        <v>0</v>
      </c>
      <c r="X308" s="51">
        <f>Ugovori_OPULJP[[#This Row],[Privatni doprinos korisnika - HRK]]/7.5345</f>
        <v>0</v>
      </c>
      <c r="Y308" s="52">
        <v>1694276.44</v>
      </c>
      <c r="Z308" s="53">
        <f>Ugovori_OPULJP[[#This Row],[UKUPNI PRIHVATLJIVI IZDACI
TOTAL ELIGIBLE EXPENDITURE
= Bespovratna sredstva ukupno + doprinos korisnika
= Ukupni prihvatljivi troškovi
= Ukupna ugovorena vrijednost projekta HRK]]/7.5345</f>
        <v>224869.12734753467</v>
      </c>
      <c r="AA308" s="44" t="s">
        <v>38</v>
      </c>
      <c r="AB308" s="44" t="s">
        <v>35</v>
      </c>
      <c r="AC308" s="43" t="s">
        <v>1311</v>
      </c>
      <c r="AD308" s="43" t="s">
        <v>747</v>
      </c>
    </row>
    <row r="309" spans="1:30" ht="51" customHeight="1" x14ac:dyDescent="0.2">
      <c r="A309" s="41" t="s">
        <v>1312</v>
      </c>
      <c r="B309" s="42" t="s">
        <v>743</v>
      </c>
      <c r="C309" s="43" t="s">
        <v>744</v>
      </c>
      <c r="D309" s="43" t="s">
        <v>1114</v>
      </c>
      <c r="E309" s="44" t="s">
        <v>76</v>
      </c>
      <c r="F309" s="45" t="s">
        <v>1313</v>
      </c>
      <c r="G309" s="45" t="s">
        <v>1314</v>
      </c>
      <c r="H309" s="47">
        <v>43070</v>
      </c>
      <c r="I309" s="47">
        <v>43983</v>
      </c>
      <c r="J309" s="48" t="str">
        <f>IF(Ugovori_OPULJP[[#This Row],[DATUM ZAVRŠETKA OPERACIJE]]&gt;DATE(2024,3,31),"u provedbi","završen")</f>
        <v>završen</v>
      </c>
      <c r="K309" s="46" t="s">
        <v>104</v>
      </c>
      <c r="L309" s="46" t="s">
        <v>104</v>
      </c>
      <c r="M309" s="49">
        <v>0.85</v>
      </c>
      <c r="N309" s="49">
        <v>0.15</v>
      </c>
      <c r="O309" s="50">
        <f>Ugovori_OPULJP[[#This Row],[Bespovratna sredstva - Ukupno (EU+Nac) HRK
= Ukupna ugovorena vrijednost bespovratnih sredstava]]*Ugovori_OPULJP[[#This Row],[EU STOPA SUFINANCIRANJA %
EU CO-FINANCING RATE %]]</f>
        <v>1761067.6295</v>
      </c>
      <c r="P309" s="51">
        <f>Ugovori_OPULJP[[#This Row],[Bespovratna sredstva - EU dio - HRK]]/7.5345</f>
        <v>233733.84159532815</v>
      </c>
      <c r="Q309" s="50">
        <f>Ugovori_OPULJP[[#This Row],[Bespovratna sredstva - Ukupno (EU+Nac) HRK
= Ukupna ugovorena vrijednost bespovratnih sredstava]]*Ugovori_OPULJP[[#This Row],[STOPA NACIONALNOG SUFINANCIRANJA %]]</f>
        <v>310776.64049999998</v>
      </c>
      <c r="R309" s="51">
        <f>Ugovori_OPULJP[[#This Row],[Bespovratna sredstva - Nacionalni dio - HRK]]/7.5345</f>
        <v>41247.148516822614</v>
      </c>
      <c r="S309" s="50">
        <v>2071844.27</v>
      </c>
      <c r="T309" s="51">
        <f>Ugovori_OPULJP[[#This Row],[Bespovratna sredstva - Ukupno (EU+Nac) HRK
= Ukupna ugovorena vrijednost bespovratnih sredstava]]/7.5345</f>
        <v>274980.99011215079</v>
      </c>
      <c r="U309" s="50">
        <v>0</v>
      </c>
      <c r="V309" s="51">
        <f>Ugovori_OPULJP[[#This Row],[Javni doprinos korisnika - HRK]]/7.5345</f>
        <v>0</v>
      </c>
      <c r="W309" s="50">
        <v>0</v>
      </c>
      <c r="X309" s="51">
        <f>Ugovori_OPULJP[[#This Row],[Privatni doprinos korisnika - HRK]]/7.5345</f>
        <v>0</v>
      </c>
      <c r="Y309" s="52">
        <v>2071844.27</v>
      </c>
      <c r="Z309" s="53">
        <f>Ugovori_OPULJP[[#This Row],[UKUPNI PRIHVATLJIVI IZDACI
TOTAL ELIGIBLE EXPENDITURE
= Bespovratna sredstva ukupno + doprinos korisnika
= Ukupni prihvatljivi troškovi
= Ukupna ugovorena vrijednost projekta HRK]]/7.5345</f>
        <v>274980.99011215079</v>
      </c>
      <c r="AA309" s="44" t="s">
        <v>38</v>
      </c>
      <c r="AB309" s="44" t="s">
        <v>35</v>
      </c>
      <c r="AC309" s="43" t="s">
        <v>1315</v>
      </c>
      <c r="AD309" s="43" t="s">
        <v>747</v>
      </c>
    </row>
    <row r="310" spans="1:30" ht="51" customHeight="1" x14ac:dyDescent="0.2">
      <c r="A310" s="41" t="s">
        <v>1316</v>
      </c>
      <c r="B310" s="42" t="s">
        <v>743</v>
      </c>
      <c r="C310" s="43" t="s">
        <v>744</v>
      </c>
      <c r="D310" s="43" t="s">
        <v>1114</v>
      </c>
      <c r="E310" s="44" t="s">
        <v>76</v>
      </c>
      <c r="F310" s="45" t="s">
        <v>1317</v>
      </c>
      <c r="G310" s="45" t="s">
        <v>1318</v>
      </c>
      <c r="H310" s="47">
        <v>43082</v>
      </c>
      <c r="I310" s="47">
        <v>43995</v>
      </c>
      <c r="J310" s="48" t="str">
        <f>IF(Ugovori_OPULJP[[#This Row],[DATUM ZAVRŠETKA OPERACIJE]]&gt;DATE(2024,3,31),"u provedbi","završen")</f>
        <v>završen</v>
      </c>
      <c r="K310" s="46" t="s">
        <v>84</v>
      </c>
      <c r="L310" s="46" t="s">
        <v>84</v>
      </c>
      <c r="M310" s="49">
        <v>0.85</v>
      </c>
      <c r="N310" s="49">
        <v>0.15</v>
      </c>
      <c r="O310" s="50">
        <f>Ugovori_OPULJP[[#This Row],[Bespovratna sredstva - Ukupno (EU+Nac) HRK
= Ukupna ugovorena vrijednost bespovratnih sredstava]]*Ugovori_OPULJP[[#This Row],[EU STOPA SUFINANCIRANJA %
EU CO-FINANCING RATE %]]</f>
        <v>1249896.6524999999</v>
      </c>
      <c r="P310" s="51">
        <f>Ugovori_OPULJP[[#This Row],[Bespovratna sredstva - EU dio - HRK]]/7.5345</f>
        <v>165889.79394783991</v>
      </c>
      <c r="Q310" s="50">
        <f>Ugovori_OPULJP[[#This Row],[Bespovratna sredstva - Ukupno (EU+Nac) HRK
= Ukupna ugovorena vrijednost bespovratnih sredstava]]*Ugovori_OPULJP[[#This Row],[STOPA NACIONALNOG SUFINANCIRANJA %]]</f>
        <v>220569.99749999997</v>
      </c>
      <c r="R310" s="51">
        <f>Ugovori_OPULJP[[#This Row],[Bespovratna sredstva - Nacionalni dio - HRK]]/7.5345</f>
        <v>29274.66952020704</v>
      </c>
      <c r="S310" s="50">
        <v>1470466.65</v>
      </c>
      <c r="T310" s="51">
        <f>Ugovori_OPULJP[[#This Row],[Bespovratna sredstva - Ukupno (EU+Nac) HRK
= Ukupna ugovorena vrijednost bespovratnih sredstava]]/7.5345</f>
        <v>195164.46346804695</v>
      </c>
      <c r="U310" s="50">
        <v>0</v>
      </c>
      <c r="V310" s="51">
        <f>Ugovori_OPULJP[[#This Row],[Javni doprinos korisnika - HRK]]/7.5345</f>
        <v>0</v>
      </c>
      <c r="W310" s="50">
        <v>0</v>
      </c>
      <c r="X310" s="51">
        <f>Ugovori_OPULJP[[#This Row],[Privatni doprinos korisnika - HRK]]/7.5345</f>
        <v>0</v>
      </c>
      <c r="Y310" s="52">
        <v>1470466.65</v>
      </c>
      <c r="Z310" s="53">
        <f>Ugovori_OPULJP[[#This Row],[UKUPNI PRIHVATLJIVI IZDACI
TOTAL ELIGIBLE EXPENDITURE
= Bespovratna sredstva ukupno + doprinos korisnika
= Ukupni prihvatljivi troškovi
= Ukupna ugovorena vrijednost projekta HRK]]/7.5345</f>
        <v>195164.46346804695</v>
      </c>
      <c r="AA310" s="44" t="s">
        <v>38</v>
      </c>
      <c r="AB310" s="44" t="s">
        <v>35</v>
      </c>
      <c r="AC310" s="43" t="s">
        <v>1319</v>
      </c>
      <c r="AD310" s="43" t="s">
        <v>747</v>
      </c>
    </row>
    <row r="311" spans="1:30" ht="51" customHeight="1" x14ac:dyDescent="0.2">
      <c r="A311" s="41" t="s">
        <v>1320</v>
      </c>
      <c r="B311" s="42" t="s">
        <v>743</v>
      </c>
      <c r="C311" s="43" t="s">
        <v>744</v>
      </c>
      <c r="D311" s="43" t="s">
        <v>1114</v>
      </c>
      <c r="E311" s="44" t="s">
        <v>76</v>
      </c>
      <c r="F311" s="45" t="s">
        <v>1321</v>
      </c>
      <c r="G311" s="45" t="s">
        <v>1322</v>
      </c>
      <c r="H311" s="47">
        <v>43089</v>
      </c>
      <c r="I311" s="47">
        <v>44002</v>
      </c>
      <c r="J311" s="48" t="str">
        <f>IF(Ugovori_OPULJP[[#This Row],[DATUM ZAVRŠETKA OPERACIJE]]&gt;DATE(2024,3,31),"u provedbi","završen")</f>
        <v>završen</v>
      </c>
      <c r="K311" s="46" t="s">
        <v>104</v>
      </c>
      <c r="L311" s="46" t="s">
        <v>104</v>
      </c>
      <c r="M311" s="49">
        <v>0.85</v>
      </c>
      <c r="N311" s="49">
        <v>0.15</v>
      </c>
      <c r="O311" s="50">
        <f>Ugovori_OPULJP[[#This Row],[Bespovratna sredstva - Ukupno (EU+Nac) HRK
= Ukupna ugovorena vrijednost bespovratnih sredstava]]*Ugovori_OPULJP[[#This Row],[EU STOPA SUFINANCIRANJA %
EU CO-FINANCING RATE %]]</f>
        <v>2086915.3929999999</v>
      </c>
      <c r="P311" s="51">
        <f>Ugovori_OPULJP[[#This Row],[Bespovratna sredstva - EU dio - HRK]]/7.5345</f>
        <v>276981.27188267303</v>
      </c>
      <c r="Q311" s="50">
        <f>Ugovori_OPULJP[[#This Row],[Bespovratna sredstva - Ukupno (EU+Nac) HRK
= Ukupna ugovorena vrijednost bespovratnih sredstava]]*Ugovori_OPULJP[[#This Row],[STOPA NACIONALNOG SUFINANCIRANJA %]]</f>
        <v>368279.18699999998</v>
      </c>
      <c r="R311" s="51">
        <f>Ugovori_OPULJP[[#This Row],[Bespovratna sredstva - Nacionalni dio - HRK]]/7.5345</f>
        <v>48879.047979295239</v>
      </c>
      <c r="S311" s="50">
        <v>2455194.58</v>
      </c>
      <c r="T311" s="51">
        <f>Ugovori_OPULJP[[#This Row],[Bespovratna sredstva - Ukupno (EU+Nac) HRK
= Ukupna ugovorena vrijednost bespovratnih sredstava]]/7.5345</f>
        <v>325860.31986196828</v>
      </c>
      <c r="U311" s="50">
        <v>0</v>
      </c>
      <c r="V311" s="51">
        <f>Ugovori_OPULJP[[#This Row],[Javni doprinos korisnika - HRK]]/7.5345</f>
        <v>0</v>
      </c>
      <c r="W311" s="50">
        <v>0</v>
      </c>
      <c r="X311" s="51">
        <f>Ugovori_OPULJP[[#This Row],[Privatni doprinos korisnika - HRK]]/7.5345</f>
        <v>0</v>
      </c>
      <c r="Y311" s="52">
        <v>2455194.58</v>
      </c>
      <c r="Z311" s="53">
        <f>Ugovori_OPULJP[[#This Row],[UKUPNI PRIHVATLJIVI IZDACI
TOTAL ELIGIBLE EXPENDITURE
= Bespovratna sredstva ukupno + doprinos korisnika
= Ukupni prihvatljivi troškovi
= Ukupna ugovorena vrijednost projekta HRK]]/7.5345</f>
        <v>325860.31986196828</v>
      </c>
      <c r="AA311" s="44" t="s">
        <v>38</v>
      </c>
      <c r="AB311" s="44" t="s">
        <v>35</v>
      </c>
      <c r="AC311" s="43" t="s">
        <v>1323</v>
      </c>
      <c r="AD311" s="43" t="s">
        <v>747</v>
      </c>
    </row>
    <row r="312" spans="1:30" ht="51" customHeight="1" x14ac:dyDescent="0.2">
      <c r="A312" s="41" t="s">
        <v>1324</v>
      </c>
      <c r="B312" s="42" t="s">
        <v>743</v>
      </c>
      <c r="C312" s="43" t="s">
        <v>744</v>
      </c>
      <c r="D312" s="43" t="s">
        <v>1114</v>
      </c>
      <c r="E312" s="44" t="s">
        <v>76</v>
      </c>
      <c r="F312" s="45" t="s">
        <v>1325</v>
      </c>
      <c r="G312" s="45" t="s">
        <v>1326</v>
      </c>
      <c r="H312" s="47">
        <v>43108</v>
      </c>
      <c r="I312" s="47">
        <v>43929</v>
      </c>
      <c r="J312" s="48" t="str">
        <f>IF(Ugovori_OPULJP[[#This Row],[DATUM ZAVRŠETKA OPERACIJE]]&gt;DATE(2024,3,31),"u provedbi","završen")</f>
        <v>završen</v>
      </c>
      <c r="K312" s="46" t="s">
        <v>99</v>
      </c>
      <c r="L312" s="46" t="s">
        <v>99</v>
      </c>
      <c r="M312" s="49">
        <v>0.85</v>
      </c>
      <c r="N312" s="49">
        <v>0.15</v>
      </c>
      <c r="O312" s="50">
        <f>Ugovori_OPULJP[[#This Row],[Bespovratna sredstva - Ukupno (EU+Nac) HRK
= Ukupna ugovorena vrijednost bespovratnih sredstava]]*Ugovori_OPULJP[[#This Row],[EU STOPA SUFINANCIRANJA %
EU CO-FINANCING RATE %]]</f>
        <v>2146755.92</v>
      </c>
      <c r="P312" s="51">
        <f>Ugovori_OPULJP[[#This Row],[Bespovratna sredstva - EU dio - HRK]]/7.5345</f>
        <v>284923.47468312428</v>
      </c>
      <c r="Q312" s="50">
        <f>Ugovori_OPULJP[[#This Row],[Bespovratna sredstva - Ukupno (EU+Nac) HRK
= Ukupna ugovorena vrijednost bespovratnih sredstava]]*Ugovori_OPULJP[[#This Row],[STOPA NACIONALNOG SUFINANCIRANJA %]]</f>
        <v>378839.28</v>
      </c>
      <c r="R312" s="51">
        <f>Ugovori_OPULJP[[#This Row],[Bespovratna sredstva - Nacionalni dio - HRK]]/7.5345</f>
        <v>50280.613179374879</v>
      </c>
      <c r="S312" s="50">
        <v>2525595.2000000002</v>
      </c>
      <c r="T312" s="51">
        <f>Ugovori_OPULJP[[#This Row],[Bespovratna sredstva - Ukupno (EU+Nac) HRK
= Ukupna ugovorena vrijednost bespovratnih sredstava]]/7.5345</f>
        <v>335204.08786249917</v>
      </c>
      <c r="U312" s="50">
        <v>0</v>
      </c>
      <c r="V312" s="51">
        <f>Ugovori_OPULJP[[#This Row],[Javni doprinos korisnika - HRK]]/7.5345</f>
        <v>0</v>
      </c>
      <c r="W312" s="50">
        <v>0</v>
      </c>
      <c r="X312" s="51">
        <f>Ugovori_OPULJP[[#This Row],[Privatni doprinos korisnika - HRK]]/7.5345</f>
        <v>0</v>
      </c>
      <c r="Y312" s="52">
        <v>2525595.2000000002</v>
      </c>
      <c r="Z312" s="53">
        <f>Ugovori_OPULJP[[#This Row],[UKUPNI PRIHVATLJIVI IZDACI
TOTAL ELIGIBLE EXPENDITURE
= Bespovratna sredstva ukupno + doprinos korisnika
= Ukupni prihvatljivi troškovi
= Ukupna ugovorena vrijednost projekta HRK]]/7.5345</f>
        <v>335204.08786249917</v>
      </c>
      <c r="AA312" s="44" t="s">
        <v>38</v>
      </c>
      <c r="AB312" s="44" t="s">
        <v>35</v>
      </c>
      <c r="AC312" s="43" t="s">
        <v>1327</v>
      </c>
      <c r="AD312" s="43" t="s">
        <v>747</v>
      </c>
    </row>
    <row r="313" spans="1:30" ht="51" customHeight="1" x14ac:dyDescent="0.2">
      <c r="A313" s="41" t="s">
        <v>1328</v>
      </c>
      <c r="B313" s="42" t="s">
        <v>743</v>
      </c>
      <c r="C313" s="43" t="s">
        <v>744</v>
      </c>
      <c r="D313" s="43" t="s">
        <v>1114</v>
      </c>
      <c r="E313" s="44" t="s">
        <v>76</v>
      </c>
      <c r="F313" s="45" t="s">
        <v>1329</v>
      </c>
      <c r="G313" s="45" t="s">
        <v>1330</v>
      </c>
      <c r="H313" s="47">
        <v>43108</v>
      </c>
      <c r="I313" s="47">
        <v>44020</v>
      </c>
      <c r="J313" s="48" t="str">
        <f>IF(Ugovori_OPULJP[[#This Row],[DATUM ZAVRŠETKA OPERACIJE]]&gt;DATE(2024,3,31),"u provedbi","završen")</f>
        <v>završen</v>
      </c>
      <c r="K313" s="46" t="s">
        <v>94</v>
      </c>
      <c r="L313" s="46" t="s">
        <v>94</v>
      </c>
      <c r="M313" s="49">
        <v>0.85</v>
      </c>
      <c r="N313" s="49">
        <v>0.15</v>
      </c>
      <c r="O313" s="50">
        <f>Ugovori_OPULJP[[#This Row],[Bespovratna sredstva - Ukupno (EU+Nac) HRK
= Ukupna ugovorena vrijednost bespovratnih sredstava]]*Ugovori_OPULJP[[#This Row],[EU STOPA SUFINANCIRANJA %
EU CO-FINANCING RATE %]]</f>
        <v>7154186.5</v>
      </c>
      <c r="P313" s="51">
        <f>Ugovori_OPULJP[[#This Row],[Bespovratna sredstva - EU dio - HRK]]/7.5345</f>
        <v>949523.72420200403</v>
      </c>
      <c r="Q313" s="50">
        <f>Ugovori_OPULJP[[#This Row],[Bespovratna sredstva - Ukupno (EU+Nac) HRK
= Ukupna ugovorena vrijednost bespovratnih sredstava]]*Ugovori_OPULJP[[#This Row],[STOPA NACIONALNOG SUFINANCIRANJA %]]</f>
        <v>1262503.5</v>
      </c>
      <c r="R313" s="51">
        <f>Ugovori_OPULJP[[#This Row],[Bespovratna sredstva - Nacionalni dio - HRK]]/7.5345</f>
        <v>167563.01015329483</v>
      </c>
      <c r="S313" s="50">
        <v>8416690</v>
      </c>
      <c r="T313" s="51">
        <f>Ugovori_OPULJP[[#This Row],[Bespovratna sredstva - Ukupno (EU+Nac) HRK
= Ukupna ugovorena vrijednost bespovratnih sredstava]]/7.5345</f>
        <v>1117086.7343552988</v>
      </c>
      <c r="U313" s="50">
        <v>0</v>
      </c>
      <c r="V313" s="51">
        <f>Ugovori_OPULJP[[#This Row],[Javni doprinos korisnika - HRK]]/7.5345</f>
        <v>0</v>
      </c>
      <c r="W313" s="50">
        <v>0</v>
      </c>
      <c r="X313" s="51">
        <f>Ugovori_OPULJP[[#This Row],[Privatni doprinos korisnika - HRK]]/7.5345</f>
        <v>0</v>
      </c>
      <c r="Y313" s="52">
        <v>8416690</v>
      </c>
      <c r="Z313" s="53">
        <f>Ugovori_OPULJP[[#This Row],[UKUPNI PRIHVATLJIVI IZDACI
TOTAL ELIGIBLE EXPENDITURE
= Bespovratna sredstva ukupno + doprinos korisnika
= Ukupni prihvatljivi troškovi
= Ukupna ugovorena vrijednost projekta HRK]]/7.5345</f>
        <v>1117086.7343552988</v>
      </c>
      <c r="AA313" s="44" t="s">
        <v>38</v>
      </c>
      <c r="AB313" s="44" t="s">
        <v>35</v>
      </c>
      <c r="AC313" s="43" t="s">
        <v>1331</v>
      </c>
      <c r="AD313" s="43" t="s">
        <v>747</v>
      </c>
    </row>
    <row r="314" spans="1:30" ht="51" customHeight="1" x14ac:dyDescent="0.2">
      <c r="A314" s="41" t="s">
        <v>1332</v>
      </c>
      <c r="B314" s="42" t="s">
        <v>743</v>
      </c>
      <c r="C314" s="43" t="s">
        <v>744</v>
      </c>
      <c r="D314" s="43" t="s">
        <v>1114</v>
      </c>
      <c r="E314" s="44" t="s">
        <v>76</v>
      </c>
      <c r="F314" s="45" t="s">
        <v>1333</v>
      </c>
      <c r="G314" s="45" t="s">
        <v>1334</v>
      </c>
      <c r="H314" s="47">
        <v>43070</v>
      </c>
      <c r="I314" s="47">
        <v>43983</v>
      </c>
      <c r="J314" s="48" t="str">
        <f>IF(Ugovori_OPULJP[[#This Row],[DATUM ZAVRŠETKA OPERACIJE]]&gt;DATE(2024,3,31),"u provedbi","završen")</f>
        <v>završen</v>
      </c>
      <c r="K314" s="46" t="s">
        <v>104</v>
      </c>
      <c r="L314" s="46" t="s">
        <v>104</v>
      </c>
      <c r="M314" s="49">
        <v>0.85</v>
      </c>
      <c r="N314" s="49">
        <v>0.15</v>
      </c>
      <c r="O314" s="50">
        <f>Ugovori_OPULJP[[#This Row],[Bespovratna sredstva - Ukupno (EU+Nac) HRK
= Ukupna ugovorena vrijednost bespovratnih sredstava]]*Ugovori_OPULJP[[#This Row],[EU STOPA SUFINANCIRANJA %
EU CO-FINANCING RATE %]]</f>
        <v>2031136.4124999999</v>
      </c>
      <c r="P314" s="51">
        <f>Ugovori_OPULJP[[#This Row],[Bespovratna sredstva - EU dio - HRK]]/7.5345</f>
        <v>269578.12894020835</v>
      </c>
      <c r="Q314" s="50">
        <f>Ugovori_OPULJP[[#This Row],[Bespovratna sredstva - Ukupno (EU+Nac) HRK
= Ukupna ugovorena vrijednost bespovratnih sredstava]]*Ugovori_OPULJP[[#This Row],[STOPA NACIONALNOG SUFINANCIRANJA %]]</f>
        <v>358435.83749999997</v>
      </c>
      <c r="R314" s="51">
        <f>Ugovori_OPULJP[[#This Row],[Bespovratna sredstva - Nacionalni dio - HRK]]/7.5345</f>
        <v>47572.610989448527</v>
      </c>
      <c r="S314" s="50">
        <v>2389572.25</v>
      </c>
      <c r="T314" s="51">
        <f>Ugovori_OPULJP[[#This Row],[Bespovratna sredstva - Ukupno (EU+Nac) HRK
= Ukupna ugovorena vrijednost bespovratnih sredstava]]/7.5345</f>
        <v>317150.73992965691</v>
      </c>
      <c r="U314" s="50">
        <v>0</v>
      </c>
      <c r="V314" s="51">
        <f>Ugovori_OPULJP[[#This Row],[Javni doprinos korisnika - HRK]]/7.5345</f>
        <v>0</v>
      </c>
      <c r="W314" s="50">
        <v>0</v>
      </c>
      <c r="X314" s="51">
        <f>Ugovori_OPULJP[[#This Row],[Privatni doprinos korisnika - HRK]]/7.5345</f>
        <v>0</v>
      </c>
      <c r="Y314" s="52">
        <v>2389572.25</v>
      </c>
      <c r="Z314" s="53">
        <f>Ugovori_OPULJP[[#This Row],[UKUPNI PRIHVATLJIVI IZDACI
TOTAL ELIGIBLE EXPENDITURE
= Bespovratna sredstva ukupno + doprinos korisnika
= Ukupni prihvatljivi troškovi
= Ukupna ugovorena vrijednost projekta HRK]]/7.5345</f>
        <v>317150.73992965691</v>
      </c>
      <c r="AA314" s="44" t="s">
        <v>38</v>
      </c>
      <c r="AB314" s="44" t="s">
        <v>35</v>
      </c>
      <c r="AC314" s="43" t="s">
        <v>1335</v>
      </c>
      <c r="AD314" s="43" t="s">
        <v>747</v>
      </c>
    </row>
    <row r="315" spans="1:30" ht="51" customHeight="1" x14ac:dyDescent="0.2">
      <c r="A315" s="41" t="s">
        <v>1336</v>
      </c>
      <c r="B315" s="42" t="s">
        <v>743</v>
      </c>
      <c r="C315" s="43" t="s">
        <v>744</v>
      </c>
      <c r="D315" s="43" t="s">
        <v>1114</v>
      </c>
      <c r="E315" s="44" t="s">
        <v>76</v>
      </c>
      <c r="F315" s="45" t="s">
        <v>1337</v>
      </c>
      <c r="G315" s="45" t="s">
        <v>1338</v>
      </c>
      <c r="H315" s="47">
        <v>43070</v>
      </c>
      <c r="I315" s="47">
        <v>43922</v>
      </c>
      <c r="J315" s="48" t="str">
        <f>IF(Ugovori_OPULJP[[#This Row],[DATUM ZAVRŠETKA OPERACIJE]]&gt;DATE(2024,3,31),"u provedbi","završen")</f>
        <v>završen</v>
      </c>
      <c r="K315" s="46" t="s">
        <v>99</v>
      </c>
      <c r="L315" s="46" t="s">
        <v>99</v>
      </c>
      <c r="M315" s="49">
        <v>0.85</v>
      </c>
      <c r="N315" s="49">
        <v>0.15</v>
      </c>
      <c r="O315" s="50">
        <f>Ugovori_OPULJP[[#This Row],[Bespovratna sredstva - Ukupno (EU+Nac) HRK
= Ukupna ugovorena vrijednost bespovratnih sredstava]]*Ugovori_OPULJP[[#This Row],[EU STOPA SUFINANCIRANJA %
EU CO-FINANCING RATE %]]</f>
        <v>1350466.3149999999</v>
      </c>
      <c r="P315" s="51">
        <f>Ugovori_OPULJP[[#This Row],[Bespovratna sredstva - EU dio - HRK]]/7.5345</f>
        <v>179237.68199615102</v>
      </c>
      <c r="Q315" s="50">
        <f>Ugovori_OPULJP[[#This Row],[Bespovratna sredstva - Ukupno (EU+Nac) HRK
= Ukupna ugovorena vrijednost bespovratnih sredstava]]*Ugovori_OPULJP[[#This Row],[STOPA NACIONALNOG SUFINANCIRANJA %]]</f>
        <v>238317.58499999996</v>
      </c>
      <c r="R315" s="51">
        <f>Ugovori_OPULJP[[#This Row],[Bespovratna sredstva - Nacionalni dio - HRK]]/7.5345</f>
        <v>31630.179175791352</v>
      </c>
      <c r="S315" s="50">
        <v>1588783.9</v>
      </c>
      <c r="T315" s="51">
        <f>Ugovori_OPULJP[[#This Row],[Bespovratna sredstva - Ukupno (EU+Nac) HRK
= Ukupna ugovorena vrijednost bespovratnih sredstava]]/7.5345</f>
        <v>210867.86117194238</v>
      </c>
      <c r="U315" s="50">
        <v>0</v>
      </c>
      <c r="V315" s="51">
        <f>Ugovori_OPULJP[[#This Row],[Javni doprinos korisnika - HRK]]/7.5345</f>
        <v>0</v>
      </c>
      <c r="W315" s="50">
        <v>0</v>
      </c>
      <c r="X315" s="51">
        <f>Ugovori_OPULJP[[#This Row],[Privatni doprinos korisnika - HRK]]/7.5345</f>
        <v>0</v>
      </c>
      <c r="Y315" s="52">
        <v>1588783.9</v>
      </c>
      <c r="Z315" s="53">
        <f>Ugovori_OPULJP[[#This Row],[UKUPNI PRIHVATLJIVI IZDACI
TOTAL ELIGIBLE EXPENDITURE
= Bespovratna sredstva ukupno + doprinos korisnika
= Ukupni prihvatljivi troškovi
= Ukupna ugovorena vrijednost projekta HRK]]/7.5345</f>
        <v>210867.86117194238</v>
      </c>
      <c r="AA315" s="44" t="s">
        <v>38</v>
      </c>
      <c r="AB315" s="44" t="s">
        <v>35</v>
      </c>
      <c r="AC315" s="43" t="s">
        <v>1339</v>
      </c>
      <c r="AD315" s="43" t="s">
        <v>747</v>
      </c>
    </row>
    <row r="316" spans="1:30" ht="51" customHeight="1" x14ac:dyDescent="0.2">
      <c r="A316" s="41" t="s">
        <v>1340</v>
      </c>
      <c r="B316" s="42" t="s">
        <v>743</v>
      </c>
      <c r="C316" s="43" t="s">
        <v>744</v>
      </c>
      <c r="D316" s="43" t="s">
        <v>1114</v>
      </c>
      <c r="E316" s="44" t="s">
        <v>76</v>
      </c>
      <c r="F316" s="45" t="s">
        <v>1341</v>
      </c>
      <c r="G316" s="45" t="s">
        <v>1342</v>
      </c>
      <c r="H316" s="47">
        <v>43070</v>
      </c>
      <c r="I316" s="47">
        <v>43952</v>
      </c>
      <c r="J316" s="48" t="str">
        <f>IF(Ugovori_OPULJP[[#This Row],[DATUM ZAVRŠETKA OPERACIJE]]&gt;DATE(2024,3,31),"u provedbi","završen")</f>
        <v>završen</v>
      </c>
      <c r="K316" s="46" t="s">
        <v>99</v>
      </c>
      <c r="L316" s="46" t="s">
        <v>99</v>
      </c>
      <c r="M316" s="49">
        <v>0.85</v>
      </c>
      <c r="N316" s="49">
        <v>0.15</v>
      </c>
      <c r="O316" s="50">
        <f>Ugovori_OPULJP[[#This Row],[Bespovratna sredstva - Ukupno (EU+Nac) HRK
= Ukupna ugovorena vrijednost bespovratnih sredstava]]*Ugovori_OPULJP[[#This Row],[EU STOPA SUFINANCIRANJA %
EU CO-FINANCING RATE %]]</f>
        <v>1586614.8365</v>
      </c>
      <c r="P316" s="51">
        <f>Ugovori_OPULJP[[#This Row],[Bespovratna sredstva - EU dio - HRK]]/7.5345</f>
        <v>210579.97697259273</v>
      </c>
      <c r="Q316" s="50">
        <f>Ugovori_OPULJP[[#This Row],[Bespovratna sredstva - Ukupno (EU+Nac) HRK
= Ukupna ugovorena vrijednost bespovratnih sredstava]]*Ugovori_OPULJP[[#This Row],[STOPA NACIONALNOG SUFINANCIRANJA %]]</f>
        <v>279990.85349999997</v>
      </c>
      <c r="R316" s="51">
        <f>Ugovori_OPULJP[[#This Row],[Bespovratna sredstva - Nacionalni dio - HRK]]/7.5345</f>
        <v>37161.172406928126</v>
      </c>
      <c r="S316" s="50">
        <v>1866605.69</v>
      </c>
      <c r="T316" s="51">
        <f>Ugovori_OPULJP[[#This Row],[Bespovratna sredstva - Ukupno (EU+Nac) HRK
= Ukupna ugovorena vrijednost bespovratnih sredstava]]/7.5345</f>
        <v>247741.14937952085</v>
      </c>
      <c r="U316" s="50">
        <v>0</v>
      </c>
      <c r="V316" s="51">
        <f>Ugovori_OPULJP[[#This Row],[Javni doprinos korisnika - HRK]]/7.5345</f>
        <v>0</v>
      </c>
      <c r="W316" s="50">
        <v>0</v>
      </c>
      <c r="X316" s="51">
        <f>Ugovori_OPULJP[[#This Row],[Privatni doprinos korisnika - HRK]]/7.5345</f>
        <v>0</v>
      </c>
      <c r="Y316" s="52">
        <v>1866605.69</v>
      </c>
      <c r="Z316" s="53">
        <f>Ugovori_OPULJP[[#This Row],[UKUPNI PRIHVATLJIVI IZDACI
TOTAL ELIGIBLE EXPENDITURE
= Bespovratna sredstva ukupno + doprinos korisnika
= Ukupni prihvatljivi troškovi
= Ukupna ugovorena vrijednost projekta HRK]]/7.5345</f>
        <v>247741.14937952085</v>
      </c>
      <c r="AA316" s="44" t="s">
        <v>38</v>
      </c>
      <c r="AB316" s="44" t="s">
        <v>35</v>
      </c>
      <c r="AC316" s="43" t="s">
        <v>1343</v>
      </c>
      <c r="AD316" s="43" t="s">
        <v>747</v>
      </c>
    </row>
    <row r="317" spans="1:30" ht="51" customHeight="1" x14ac:dyDescent="0.2">
      <c r="A317" s="41" t="s">
        <v>1344</v>
      </c>
      <c r="B317" s="42" t="s">
        <v>743</v>
      </c>
      <c r="C317" s="43" t="s">
        <v>744</v>
      </c>
      <c r="D317" s="43" t="s">
        <v>1114</v>
      </c>
      <c r="E317" s="44" t="s">
        <v>76</v>
      </c>
      <c r="F317" s="45" t="s">
        <v>1345</v>
      </c>
      <c r="G317" s="45" t="s">
        <v>1346</v>
      </c>
      <c r="H317" s="47">
        <v>43108</v>
      </c>
      <c r="I317" s="47">
        <v>44020</v>
      </c>
      <c r="J317" s="48" t="str">
        <f>IF(Ugovori_OPULJP[[#This Row],[DATUM ZAVRŠETKA OPERACIJE]]&gt;DATE(2024,3,31),"u provedbi","završen")</f>
        <v>završen</v>
      </c>
      <c r="K317" s="46" t="s">
        <v>244</v>
      </c>
      <c r="L317" s="46" t="s">
        <v>244</v>
      </c>
      <c r="M317" s="49">
        <v>0.85</v>
      </c>
      <c r="N317" s="49">
        <v>0.15</v>
      </c>
      <c r="O317" s="50">
        <f>Ugovori_OPULJP[[#This Row],[Bespovratna sredstva - Ukupno (EU+Nac) HRK
= Ukupna ugovorena vrijednost bespovratnih sredstava]]*Ugovori_OPULJP[[#This Row],[EU STOPA SUFINANCIRANJA %
EU CO-FINANCING RATE %]]</f>
        <v>2288595.8110000002</v>
      </c>
      <c r="P317" s="51">
        <f>Ugovori_OPULJP[[#This Row],[Bespovratna sredstva - EU dio - HRK]]/7.5345</f>
        <v>303748.86336186877</v>
      </c>
      <c r="Q317" s="50">
        <f>Ugovori_OPULJP[[#This Row],[Bespovratna sredstva - Ukupno (EU+Nac) HRK
= Ukupna ugovorena vrijednost bespovratnih sredstava]]*Ugovori_OPULJP[[#This Row],[STOPA NACIONALNOG SUFINANCIRANJA %]]</f>
        <v>403869.84899999999</v>
      </c>
      <c r="R317" s="51">
        <f>Ugovori_OPULJP[[#This Row],[Bespovratna sredstva - Nacionalni dio - HRK]]/7.5345</f>
        <v>53602.740593270952</v>
      </c>
      <c r="S317" s="50">
        <v>2692465.66</v>
      </c>
      <c r="T317" s="51">
        <f>Ugovori_OPULJP[[#This Row],[Bespovratna sredstva - Ukupno (EU+Nac) HRK
= Ukupna ugovorena vrijednost bespovratnih sredstava]]/7.5345</f>
        <v>357351.6039551397</v>
      </c>
      <c r="U317" s="50">
        <v>0</v>
      </c>
      <c r="V317" s="51">
        <f>Ugovori_OPULJP[[#This Row],[Javni doprinos korisnika - HRK]]/7.5345</f>
        <v>0</v>
      </c>
      <c r="W317" s="50">
        <v>0</v>
      </c>
      <c r="X317" s="51">
        <f>Ugovori_OPULJP[[#This Row],[Privatni doprinos korisnika - HRK]]/7.5345</f>
        <v>0</v>
      </c>
      <c r="Y317" s="52">
        <v>2692465.66</v>
      </c>
      <c r="Z317" s="53">
        <f>Ugovori_OPULJP[[#This Row],[UKUPNI PRIHVATLJIVI IZDACI
TOTAL ELIGIBLE EXPENDITURE
= Bespovratna sredstva ukupno + doprinos korisnika
= Ukupni prihvatljivi troškovi
= Ukupna ugovorena vrijednost projekta HRK]]/7.5345</f>
        <v>357351.6039551397</v>
      </c>
      <c r="AA317" s="44" t="s">
        <v>38</v>
      </c>
      <c r="AB317" s="44" t="s">
        <v>35</v>
      </c>
      <c r="AC317" s="43" t="s">
        <v>1347</v>
      </c>
      <c r="AD317" s="43" t="s">
        <v>747</v>
      </c>
    </row>
    <row r="318" spans="1:30" ht="51" customHeight="1" x14ac:dyDescent="0.2">
      <c r="A318" s="41" t="s">
        <v>1348</v>
      </c>
      <c r="B318" s="42" t="s">
        <v>743</v>
      </c>
      <c r="C318" s="43" t="s">
        <v>744</v>
      </c>
      <c r="D318" s="43" t="s">
        <v>1114</v>
      </c>
      <c r="E318" s="44" t="s">
        <v>76</v>
      </c>
      <c r="F318" s="45" t="s">
        <v>1349</v>
      </c>
      <c r="G318" s="45" t="s">
        <v>1350</v>
      </c>
      <c r="H318" s="47">
        <v>43089</v>
      </c>
      <c r="I318" s="47">
        <v>44002</v>
      </c>
      <c r="J318" s="48" t="str">
        <f>IF(Ugovori_OPULJP[[#This Row],[DATUM ZAVRŠETKA OPERACIJE]]&gt;DATE(2024,3,31),"u provedbi","završen")</f>
        <v>završen</v>
      </c>
      <c r="K318" s="46" t="s">
        <v>104</v>
      </c>
      <c r="L318" s="46" t="s">
        <v>104</v>
      </c>
      <c r="M318" s="49">
        <v>0.85</v>
      </c>
      <c r="N318" s="49">
        <v>0.15</v>
      </c>
      <c r="O318" s="50">
        <f>Ugovori_OPULJP[[#This Row],[Bespovratna sredstva - Ukupno (EU+Nac) HRK
= Ukupna ugovorena vrijednost bespovratnih sredstava]]*Ugovori_OPULJP[[#This Row],[EU STOPA SUFINANCIRANJA %
EU CO-FINANCING RATE %]]</f>
        <v>2576435</v>
      </c>
      <c r="P318" s="51">
        <f>Ugovori_OPULJP[[#This Row],[Bespovratna sredstva - EU dio - HRK]]/7.5345</f>
        <v>341951.68889773707</v>
      </c>
      <c r="Q318" s="50">
        <f>Ugovori_OPULJP[[#This Row],[Bespovratna sredstva - Ukupno (EU+Nac) HRK
= Ukupna ugovorena vrijednost bespovratnih sredstava]]*Ugovori_OPULJP[[#This Row],[STOPA NACIONALNOG SUFINANCIRANJA %]]</f>
        <v>454665</v>
      </c>
      <c r="R318" s="51">
        <f>Ugovori_OPULJP[[#This Row],[Bespovratna sredstva - Nacionalni dio - HRK]]/7.5345</f>
        <v>60344.41568783595</v>
      </c>
      <c r="S318" s="50">
        <v>3031100</v>
      </c>
      <c r="T318" s="51">
        <f>Ugovori_OPULJP[[#This Row],[Bespovratna sredstva - Ukupno (EU+Nac) HRK
= Ukupna ugovorena vrijednost bespovratnih sredstava]]/7.5345</f>
        <v>402296.10458557302</v>
      </c>
      <c r="U318" s="50">
        <v>0</v>
      </c>
      <c r="V318" s="51">
        <f>Ugovori_OPULJP[[#This Row],[Javni doprinos korisnika - HRK]]/7.5345</f>
        <v>0</v>
      </c>
      <c r="W318" s="50">
        <v>0</v>
      </c>
      <c r="X318" s="51">
        <f>Ugovori_OPULJP[[#This Row],[Privatni doprinos korisnika - HRK]]/7.5345</f>
        <v>0</v>
      </c>
      <c r="Y318" s="52">
        <v>3031100</v>
      </c>
      <c r="Z318" s="53">
        <f>Ugovori_OPULJP[[#This Row],[UKUPNI PRIHVATLJIVI IZDACI
TOTAL ELIGIBLE EXPENDITURE
= Bespovratna sredstva ukupno + doprinos korisnika
= Ukupni prihvatljivi troškovi
= Ukupna ugovorena vrijednost projekta HRK]]/7.5345</f>
        <v>402296.10458557302</v>
      </c>
      <c r="AA318" s="44" t="s">
        <v>38</v>
      </c>
      <c r="AB318" s="44" t="s">
        <v>35</v>
      </c>
      <c r="AC318" s="43" t="s">
        <v>1351</v>
      </c>
      <c r="AD318" s="43" t="s">
        <v>747</v>
      </c>
    </row>
    <row r="319" spans="1:30" ht="51" customHeight="1" x14ac:dyDescent="0.2">
      <c r="A319" s="41" t="s">
        <v>1352</v>
      </c>
      <c r="B319" s="42" t="s">
        <v>743</v>
      </c>
      <c r="C319" s="43" t="s">
        <v>744</v>
      </c>
      <c r="D319" s="43" t="s">
        <v>1114</v>
      </c>
      <c r="E319" s="44" t="s">
        <v>76</v>
      </c>
      <c r="F319" s="45" t="s">
        <v>1353</v>
      </c>
      <c r="G319" s="45" t="s">
        <v>917</v>
      </c>
      <c r="H319" s="47">
        <v>43119</v>
      </c>
      <c r="I319" s="47">
        <v>44031</v>
      </c>
      <c r="J319" s="48" t="str">
        <f>IF(Ugovori_OPULJP[[#This Row],[DATUM ZAVRŠETKA OPERACIJE]]&gt;DATE(2024,3,31),"u provedbi","završen")</f>
        <v>završen</v>
      </c>
      <c r="K319" s="46" t="s">
        <v>130</v>
      </c>
      <c r="L319" s="46" t="s">
        <v>130</v>
      </c>
      <c r="M319" s="49">
        <v>0.85</v>
      </c>
      <c r="N319" s="49">
        <v>0.15</v>
      </c>
      <c r="O319" s="50">
        <f>Ugovori_OPULJP[[#This Row],[Bespovratna sredstva - Ukupno (EU+Nac) HRK
= Ukupna ugovorena vrijednost bespovratnih sredstava]]*Ugovori_OPULJP[[#This Row],[EU STOPA SUFINANCIRANJA %
EU CO-FINANCING RATE %]]</f>
        <v>3842564.5784999998</v>
      </c>
      <c r="P319" s="51">
        <f>Ugovori_OPULJP[[#This Row],[Bespovratna sredstva - EU dio - HRK]]/7.5345</f>
        <v>509995.96237308375</v>
      </c>
      <c r="Q319" s="50">
        <f>Ugovori_OPULJP[[#This Row],[Bespovratna sredstva - Ukupno (EU+Nac) HRK
= Ukupna ugovorena vrijednost bespovratnih sredstava]]*Ugovori_OPULJP[[#This Row],[STOPA NACIONALNOG SUFINANCIRANJA %]]</f>
        <v>678099.63150000002</v>
      </c>
      <c r="R319" s="51">
        <f>Ugovori_OPULJP[[#This Row],[Bespovratna sredstva - Nacionalni dio - HRK]]/7.5345</f>
        <v>89999.287477603022</v>
      </c>
      <c r="S319" s="50">
        <v>4520664.21</v>
      </c>
      <c r="T319" s="51">
        <f>Ugovori_OPULJP[[#This Row],[Bespovratna sredstva - Ukupno (EU+Nac) HRK
= Ukupna ugovorena vrijednost bespovratnih sredstava]]/7.5345</f>
        <v>599995.24985068676</v>
      </c>
      <c r="U319" s="50">
        <v>0</v>
      </c>
      <c r="V319" s="51">
        <f>Ugovori_OPULJP[[#This Row],[Javni doprinos korisnika - HRK]]/7.5345</f>
        <v>0</v>
      </c>
      <c r="W319" s="50">
        <v>0</v>
      </c>
      <c r="X319" s="51">
        <f>Ugovori_OPULJP[[#This Row],[Privatni doprinos korisnika - HRK]]/7.5345</f>
        <v>0</v>
      </c>
      <c r="Y319" s="52">
        <v>4520664.21</v>
      </c>
      <c r="Z319" s="53">
        <f>Ugovori_OPULJP[[#This Row],[UKUPNI PRIHVATLJIVI IZDACI
TOTAL ELIGIBLE EXPENDITURE
= Bespovratna sredstva ukupno + doprinos korisnika
= Ukupni prihvatljivi troškovi
= Ukupna ugovorena vrijednost projekta HRK]]/7.5345</f>
        <v>599995.24985068676</v>
      </c>
      <c r="AA319" s="44" t="s">
        <v>38</v>
      </c>
      <c r="AB319" s="44" t="s">
        <v>35</v>
      </c>
      <c r="AC319" s="43" t="s">
        <v>1354</v>
      </c>
      <c r="AD319" s="43" t="s">
        <v>747</v>
      </c>
    </row>
    <row r="320" spans="1:30" ht="51" customHeight="1" x14ac:dyDescent="0.2">
      <c r="A320" s="41" t="s">
        <v>1355</v>
      </c>
      <c r="B320" s="42" t="s">
        <v>743</v>
      </c>
      <c r="C320" s="43" t="s">
        <v>744</v>
      </c>
      <c r="D320" s="43" t="s">
        <v>1114</v>
      </c>
      <c r="E320" s="44" t="s">
        <v>76</v>
      </c>
      <c r="F320" s="45" t="s">
        <v>1356</v>
      </c>
      <c r="G320" s="45" t="s">
        <v>1357</v>
      </c>
      <c r="H320" s="47">
        <v>43070</v>
      </c>
      <c r="I320" s="47">
        <v>43952</v>
      </c>
      <c r="J320" s="48" t="str">
        <f>IF(Ugovori_OPULJP[[#This Row],[DATUM ZAVRŠETKA OPERACIJE]]&gt;DATE(2024,3,31),"u provedbi","završen")</f>
        <v>završen</v>
      </c>
      <c r="K320" s="46" t="s">
        <v>99</v>
      </c>
      <c r="L320" s="46" t="s">
        <v>99</v>
      </c>
      <c r="M320" s="49">
        <v>0.85</v>
      </c>
      <c r="N320" s="49">
        <v>0.15</v>
      </c>
      <c r="O320" s="50">
        <f>Ugovori_OPULJP[[#This Row],[Bespovratna sredstva - Ukupno (EU+Nac) HRK
= Ukupna ugovorena vrijednost bespovratnih sredstava]]*Ugovori_OPULJP[[#This Row],[EU STOPA SUFINANCIRANJA %
EU CO-FINANCING RATE %]]</f>
        <v>1586614.8365</v>
      </c>
      <c r="P320" s="51">
        <f>Ugovori_OPULJP[[#This Row],[Bespovratna sredstva - EU dio - HRK]]/7.5345</f>
        <v>210579.97697259273</v>
      </c>
      <c r="Q320" s="50">
        <f>Ugovori_OPULJP[[#This Row],[Bespovratna sredstva - Ukupno (EU+Nac) HRK
= Ukupna ugovorena vrijednost bespovratnih sredstava]]*Ugovori_OPULJP[[#This Row],[STOPA NACIONALNOG SUFINANCIRANJA %]]</f>
        <v>279990.85349999997</v>
      </c>
      <c r="R320" s="51">
        <f>Ugovori_OPULJP[[#This Row],[Bespovratna sredstva - Nacionalni dio - HRK]]/7.5345</f>
        <v>37161.172406928126</v>
      </c>
      <c r="S320" s="50">
        <v>1866605.69</v>
      </c>
      <c r="T320" s="51">
        <f>Ugovori_OPULJP[[#This Row],[Bespovratna sredstva - Ukupno (EU+Nac) HRK
= Ukupna ugovorena vrijednost bespovratnih sredstava]]/7.5345</f>
        <v>247741.14937952085</v>
      </c>
      <c r="U320" s="50">
        <v>0</v>
      </c>
      <c r="V320" s="51">
        <f>Ugovori_OPULJP[[#This Row],[Javni doprinos korisnika - HRK]]/7.5345</f>
        <v>0</v>
      </c>
      <c r="W320" s="50">
        <v>0</v>
      </c>
      <c r="X320" s="51">
        <f>Ugovori_OPULJP[[#This Row],[Privatni doprinos korisnika - HRK]]/7.5345</f>
        <v>0</v>
      </c>
      <c r="Y320" s="52">
        <v>1866605.69</v>
      </c>
      <c r="Z320" s="53">
        <f>Ugovori_OPULJP[[#This Row],[UKUPNI PRIHVATLJIVI IZDACI
TOTAL ELIGIBLE EXPENDITURE
= Bespovratna sredstva ukupno + doprinos korisnika
= Ukupni prihvatljivi troškovi
= Ukupna ugovorena vrijednost projekta HRK]]/7.5345</f>
        <v>247741.14937952085</v>
      </c>
      <c r="AA320" s="44" t="s">
        <v>38</v>
      </c>
      <c r="AB320" s="44" t="s">
        <v>35</v>
      </c>
      <c r="AC320" s="43" t="s">
        <v>1358</v>
      </c>
      <c r="AD320" s="43" t="s">
        <v>747</v>
      </c>
    </row>
    <row r="321" spans="1:30" ht="51" customHeight="1" x14ac:dyDescent="0.2">
      <c r="A321" s="41" t="s">
        <v>1359</v>
      </c>
      <c r="B321" s="42" t="s">
        <v>743</v>
      </c>
      <c r="C321" s="43" t="s">
        <v>744</v>
      </c>
      <c r="D321" s="43" t="s">
        <v>1114</v>
      </c>
      <c r="E321" s="44" t="s">
        <v>76</v>
      </c>
      <c r="F321" s="45" t="s">
        <v>1360</v>
      </c>
      <c r="G321" s="45" t="s">
        <v>1361</v>
      </c>
      <c r="H321" s="47">
        <v>43089</v>
      </c>
      <c r="I321" s="47">
        <v>44002</v>
      </c>
      <c r="J321" s="48" t="str">
        <f>IF(Ugovori_OPULJP[[#This Row],[DATUM ZAVRŠETKA OPERACIJE]]&gt;DATE(2024,3,31),"u provedbi","završen")</f>
        <v>završen</v>
      </c>
      <c r="K321" s="46" t="s">
        <v>99</v>
      </c>
      <c r="L321" s="46" t="s">
        <v>99</v>
      </c>
      <c r="M321" s="49">
        <v>0.85</v>
      </c>
      <c r="N321" s="49">
        <v>0.15</v>
      </c>
      <c r="O321" s="50">
        <f>Ugovori_OPULJP[[#This Row],[Bespovratna sredstva - Ukupno (EU+Nac) HRK
= Ukupna ugovorena vrijednost bespovratnih sredstava]]*Ugovori_OPULJP[[#This Row],[EU STOPA SUFINANCIRANJA %
EU CO-FINANCING RATE %]]</f>
        <v>2345910.835</v>
      </c>
      <c r="P321" s="51">
        <f>Ugovori_OPULJP[[#This Row],[Bespovratna sredstva - EU dio - HRK]]/7.5345</f>
        <v>311355.8743115004</v>
      </c>
      <c r="Q321" s="50">
        <f>Ugovori_OPULJP[[#This Row],[Bespovratna sredstva - Ukupno (EU+Nac) HRK
= Ukupna ugovorena vrijednost bespovratnih sredstava]]*Ugovori_OPULJP[[#This Row],[STOPA NACIONALNOG SUFINANCIRANJA %]]</f>
        <v>413984.26500000001</v>
      </c>
      <c r="R321" s="51">
        <f>Ugovori_OPULJP[[#This Row],[Bespovratna sredstva - Nacionalni dio - HRK]]/7.5345</f>
        <v>54945.154290264778</v>
      </c>
      <c r="S321" s="50">
        <v>2759895.1</v>
      </c>
      <c r="T321" s="51">
        <f>Ugovori_OPULJP[[#This Row],[Bespovratna sredstva - Ukupno (EU+Nac) HRK
= Ukupna ugovorena vrijednost bespovratnih sredstava]]/7.5345</f>
        <v>366301.02860176523</v>
      </c>
      <c r="U321" s="50">
        <v>0</v>
      </c>
      <c r="V321" s="51">
        <f>Ugovori_OPULJP[[#This Row],[Javni doprinos korisnika - HRK]]/7.5345</f>
        <v>0</v>
      </c>
      <c r="W321" s="50">
        <v>0</v>
      </c>
      <c r="X321" s="51">
        <f>Ugovori_OPULJP[[#This Row],[Privatni doprinos korisnika - HRK]]/7.5345</f>
        <v>0</v>
      </c>
      <c r="Y321" s="52">
        <v>2759895.1</v>
      </c>
      <c r="Z321" s="53">
        <f>Ugovori_OPULJP[[#This Row],[UKUPNI PRIHVATLJIVI IZDACI
TOTAL ELIGIBLE EXPENDITURE
= Bespovratna sredstva ukupno + doprinos korisnika
= Ukupni prihvatljivi troškovi
= Ukupna ugovorena vrijednost projekta HRK]]/7.5345</f>
        <v>366301.02860176523</v>
      </c>
      <c r="AA321" s="44" t="s">
        <v>38</v>
      </c>
      <c r="AB321" s="44" t="s">
        <v>35</v>
      </c>
      <c r="AC321" s="43" t="s">
        <v>1362</v>
      </c>
      <c r="AD321" s="43" t="s">
        <v>747</v>
      </c>
    </row>
    <row r="322" spans="1:30" ht="51" customHeight="1" x14ac:dyDescent="0.2">
      <c r="A322" s="41" t="s">
        <v>1363</v>
      </c>
      <c r="B322" s="42" t="s">
        <v>743</v>
      </c>
      <c r="C322" s="43" t="s">
        <v>744</v>
      </c>
      <c r="D322" s="43" t="s">
        <v>1114</v>
      </c>
      <c r="E322" s="44" t="s">
        <v>76</v>
      </c>
      <c r="F322" s="45" t="s">
        <v>1364</v>
      </c>
      <c r="G322" s="45" t="s">
        <v>1365</v>
      </c>
      <c r="H322" s="47">
        <v>43089</v>
      </c>
      <c r="I322" s="47">
        <v>44002</v>
      </c>
      <c r="J322" s="48" t="str">
        <f>IF(Ugovori_OPULJP[[#This Row],[DATUM ZAVRŠETKA OPERACIJE]]&gt;DATE(2024,3,31),"u provedbi","završen")</f>
        <v>završen</v>
      </c>
      <c r="K322" s="46" t="s">
        <v>99</v>
      </c>
      <c r="L322" s="46" t="s">
        <v>99</v>
      </c>
      <c r="M322" s="49">
        <v>0.85</v>
      </c>
      <c r="N322" s="49">
        <v>0.15</v>
      </c>
      <c r="O322" s="50">
        <f>Ugovori_OPULJP[[#This Row],[Bespovratna sredstva - Ukupno (EU+Nac) HRK
= Ukupna ugovorena vrijednost bespovratnih sredstava]]*Ugovori_OPULJP[[#This Row],[EU STOPA SUFINANCIRANJA %
EU CO-FINANCING RATE %]]</f>
        <v>4187629.8474999997</v>
      </c>
      <c r="P322" s="51">
        <f>Ugovori_OPULJP[[#This Row],[Bespovratna sredstva - EU dio - HRK]]/7.5345</f>
        <v>555793.99396111211</v>
      </c>
      <c r="Q322" s="50">
        <f>Ugovori_OPULJP[[#This Row],[Bespovratna sredstva - Ukupno (EU+Nac) HRK
= Ukupna ugovorena vrijednost bespovratnih sredstava]]*Ugovori_OPULJP[[#This Row],[STOPA NACIONALNOG SUFINANCIRANJA %]]</f>
        <v>738993.50249999994</v>
      </c>
      <c r="R322" s="51">
        <f>Ugovori_OPULJP[[#This Row],[Bespovratna sredstva - Nacionalni dio - HRK]]/7.5345</f>
        <v>98081.293051960965</v>
      </c>
      <c r="S322" s="50">
        <v>4926623.3499999996</v>
      </c>
      <c r="T322" s="51">
        <f>Ugovori_OPULJP[[#This Row],[Bespovratna sredstva - Ukupno (EU+Nac) HRK
= Ukupna ugovorena vrijednost bespovratnih sredstava]]/7.5345</f>
        <v>653875.2870130731</v>
      </c>
      <c r="U322" s="50">
        <v>0</v>
      </c>
      <c r="V322" s="51">
        <f>Ugovori_OPULJP[[#This Row],[Javni doprinos korisnika - HRK]]/7.5345</f>
        <v>0</v>
      </c>
      <c r="W322" s="50">
        <v>0</v>
      </c>
      <c r="X322" s="51">
        <f>Ugovori_OPULJP[[#This Row],[Privatni doprinos korisnika - HRK]]/7.5345</f>
        <v>0</v>
      </c>
      <c r="Y322" s="52">
        <v>4926623.3499999996</v>
      </c>
      <c r="Z322" s="53">
        <f>Ugovori_OPULJP[[#This Row],[UKUPNI PRIHVATLJIVI IZDACI
TOTAL ELIGIBLE EXPENDITURE
= Bespovratna sredstva ukupno + doprinos korisnika
= Ukupni prihvatljivi troškovi
= Ukupna ugovorena vrijednost projekta HRK]]/7.5345</f>
        <v>653875.2870130731</v>
      </c>
      <c r="AA322" s="44" t="s">
        <v>38</v>
      </c>
      <c r="AB322" s="44" t="s">
        <v>35</v>
      </c>
      <c r="AC322" s="43" t="s">
        <v>1366</v>
      </c>
      <c r="AD322" s="43" t="s">
        <v>747</v>
      </c>
    </row>
    <row r="323" spans="1:30" ht="51" customHeight="1" x14ac:dyDescent="0.2">
      <c r="A323" s="41" t="s">
        <v>1367</v>
      </c>
      <c r="B323" s="42" t="s">
        <v>743</v>
      </c>
      <c r="C323" s="43" t="s">
        <v>744</v>
      </c>
      <c r="D323" s="43" t="s">
        <v>1114</v>
      </c>
      <c r="E323" s="44" t="s">
        <v>76</v>
      </c>
      <c r="F323" s="45" t="s">
        <v>1368</v>
      </c>
      <c r="G323" s="45" t="s">
        <v>1369</v>
      </c>
      <c r="H323" s="47">
        <v>43125</v>
      </c>
      <c r="I323" s="47">
        <v>44037</v>
      </c>
      <c r="J323" s="48" t="str">
        <f>IF(Ugovori_OPULJP[[#This Row],[DATUM ZAVRŠETKA OPERACIJE]]&gt;DATE(2024,3,31),"u provedbi","završen")</f>
        <v>završen</v>
      </c>
      <c r="K323" s="46" t="s">
        <v>99</v>
      </c>
      <c r="L323" s="46" t="s">
        <v>99</v>
      </c>
      <c r="M323" s="49">
        <v>0.85</v>
      </c>
      <c r="N323" s="49">
        <v>0.15</v>
      </c>
      <c r="O323" s="50">
        <f>Ugovori_OPULJP[[#This Row],[Bespovratna sredstva - Ukupno (EU+Nac) HRK
= Ukupna ugovorena vrijednost bespovratnih sredstava]]*Ugovori_OPULJP[[#This Row],[EU STOPA SUFINANCIRANJA %
EU CO-FINANCING RATE %]]</f>
        <v>2862868.952</v>
      </c>
      <c r="P323" s="51">
        <f>Ugovori_OPULJP[[#This Row],[Bespovratna sredstva - EU dio - HRK]]/7.5345</f>
        <v>379968.00743247726</v>
      </c>
      <c r="Q323" s="50">
        <f>Ugovori_OPULJP[[#This Row],[Bespovratna sredstva - Ukupno (EU+Nac) HRK
= Ukupna ugovorena vrijednost bespovratnih sredstava]]*Ugovori_OPULJP[[#This Row],[STOPA NACIONALNOG SUFINANCIRANJA %]]</f>
        <v>505212.16800000001</v>
      </c>
      <c r="R323" s="51">
        <f>Ugovori_OPULJP[[#This Row],[Bespovratna sredstva - Nacionalni dio - HRK]]/7.5345</f>
        <v>67053.177782201863</v>
      </c>
      <c r="S323" s="50">
        <v>3368081.12</v>
      </c>
      <c r="T323" s="51">
        <f>Ugovori_OPULJP[[#This Row],[Bespovratna sredstva - Ukupno (EU+Nac) HRK
= Ukupna ugovorena vrijednost bespovratnih sredstava]]/7.5345</f>
        <v>447021.18521467911</v>
      </c>
      <c r="U323" s="50">
        <v>0</v>
      </c>
      <c r="V323" s="51">
        <f>Ugovori_OPULJP[[#This Row],[Javni doprinos korisnika - HRK]]/7.5345</f>
        <v>0</v>
      </c>
      <c r="W323" s="50">
        <v>0</v>
      </c>
      <c r="X323" s="51">
        <f>Ugovori_OPULJP[[#This Row],[Privatni doprinos korisnika - HRK]]/7.5345</f>
        <v>0</v>
      </c>
      <c r="Y323" s="52">
        <v>3368081.12</v>
      </c>
      <c r="Z323" s="53">
        <f>Ugovori_OPULJP[[#This Row],[UKUPNI PRIHVATLJIVI IZDACI
TOTAL ELIGIBLE EXPENDITURE
= Bespovratna sredstva ukupno + doprinos korisnika
= Ukupni prihvatljivi troškovi
= Ukupna ugovorena vrijednost projekta HRK]]/7.5345</f>
        <v>447021.18521467911</v>
      </c>
      <c r="AA323" s="44" t="s">
        <v>38</v>
      </c>
      <c r="AB323" s="44" t="s">
        <v>35</v>
      </c>
      <c r="AC323" s="43" t="s">
        <v>1370</v>
      </c>
      <c r="AD323" s="43" t="s">
        <v>747</v>
      </c>
    </row>
    <row r="324" spans="1:30" ht="51" customHeight="1" x14ac:dyDescent="0.2">
      <c r="A324" s="41" t="s">
        <v>1371</v>
      </c>
      <c r="B324" s="42" t="s">
        <v>743</v>
      </c>
      <c r="C324" s="43" t="s">
        <v>744</v>
      </c>
      <c r="D324" s="43" t="s">
        <v>1114</v>
      </c>
      <c r="E324" s="44" t="s">
        <v>76</v>
      </c>
      <c r="F324" s="45" t="s">
        <v>1372</v>
      </c>
      <c r="G324" s="45" t="s">
        <v>1373</v>
      </c>
      <c r="H324" s="47">
        <v>43108</v>
      </c>
      <c r="I324" s="47">
        <v>44020</v>
      </c>
      <c r="J324" s="48" t="str">
        <f>IF(Ugovori_OPULJP[[#This Row],[DATUM ZAVRŠETKA OPERACIJE]]&gt;DATE(2024,3,31),"u provedbi","završen")</f>
        <v>završen</v>
      </c>
      <c r="K324" s="46" t="s">
        <v>104</v>
      </c>
      <c r="L324" s="46" t="s">
        <v>104</v>
      </c>
      <c r="M324" s="49">
        <v>0.85</v>
      </c>
      <c r="N324" s="49">
        <v>0.15</v>
      </c>
      <c r="O324" s="50">
        <f>Ugovori_OPULJP[[#This Row],[Bespovratna sredstva - Ukupno (EU+Nac) HRK
= Ukupna ugovorena vrijednost bespovratnih sredstava]]*Ugovori_OPULJP[[#This Row],[EU STOPA SUFINANCIRANJA %
EU CO-FINANCING RATE %]]</f>
        <v>1574580.2475000001</v>
      </c>
      <c r="P324" s="51">
        <f>Ugovori_OPULJP[[#This Row],[Bespovratna sredstva - EU dio - HRK]]/7.5345</f>
        <v>208982.71252239696</v>
      </c>
      <c r="Q324" s="50">
        <f>Ugovori_OPULJP[[#This Row],[Bespovratna sredstva - Ukupno (EU+Nac) HRK
= Ukupna ugovorena vrijednost bespovratnih sredstava]]*Ugovori_OPULJP[[#This Row],[STOPA NACIONALNOG SUFINANCIRANJA %]]</f>
        <v>277867.10249999998</v>
      </c>
      <c r="R324" s="51">
        <f>Ugovori_OPULJP[[#This Row],[Bespovratna sredstva - Nacionalni dio - HRK]]/7.5345</f>
        <v>36879.302209834757</v>
      </c>
      <c r="S324" s="50">
        <v>1852447.35</v>
      </c>
      <c r="T324" s="51">
        <f>Ugovori_OPULJP[[#This Row],[Bespovratna sredstva - Ukupno (EU+Nac) HRK
= Ukupna ugovorena vrijednost bespovratnih sredstava]]/7.5345</f>
        <v>245862.01473223174</v>
      </c>
      <c r="U324" s="50">
        <v>0</v>
      </c>
      <c r="V324" s="51">
        <f>Ugovori_OPULJP[[#This Row],[Javni doprinos korisnika - HRK]]/7.5345</f>
        <v>0</v>
      </c>
      <c r="W324" s="50">
        <v>0</v>
      </c>
      <c r="X324" s="51">
        <f>Ugovori_OPULJP[[#This Row],[Privatni doprinos korisnika - HRK]]/7.5345</f>
        <v>0</v>
      </c>
      <c r="Y324" s="52">
        <v>1852447.35</v>
      </c>
      <c r="Z324" s="53">
        <f>Ugovori_OPULJP[[#This Row],[UKUPNI PRIHVATLJIVI IZDACI
TOTAL ELIGIBLE EXPENDITURE
= Bespovratna sredstva ukupno + doprinos korisnika
= Ukupni prihvatljivi troškovi
= Ukupna ugovorena vrijednost projekta HRK]]/7.5345</f>
        <v>245862.01473223174</v>
      </c>
      <c r="AA324" s="44" t="s">
        <v>38</v>
      </c>
      <c r="AB324" s="44" t="s">
        <v>35</v>
      </c>
      <c r="AC324" s="43" t="s">
        <v>1374</v>
      </c>
      <c r="AD324" s="43" t="s">
        <v>747</v>
      </c>
    </row>
    <row r="325" spans="1:30" ht="51" customHeight="1" x14ac:dyDescent="0.2">
      <c r="A325" s="41" t="s">
        <v>1375</v>
      </c>
      <c r="B325" s="42" t="s">
        <v>743</v>
      </c>
      <c r="C325" s="43" t="s">
        <v>744</v>
      </c>
      <c r="D325" s="43" t="s">
        <v>1114</v>
      </c>
      <c r="E325" s="44" t="s">
        <v>76</v>
      </c>
      <c r="F325" s="45" t="s">
        <v>1376</v>
      </c>
      <c r="G325" s="45" t="s">
        <v>913</v>
      </c>
      <c r="H325" s="47">
        <v>43089</v>
      </c>
      <c r="I325" s="47">
        <v>44002</v>
      </c>
      <c r="J325" s="48" t="str">
        <f>IF(Ugovori_OPULJP[[#This Row],[DATUM ZAVRŠETKA OPERACIJE]]&gt;DATE(2024,3,31),"u provedbi","završen")</f>
        <v>završen</v>
      </c>
      <c r="K325" s="46" t="s">
        <v>594</v>
      </c>
      <c r="L325" s="46" t="s">
        <v>594</v>
      </c>
      <c r="M325" s="49">
        <v>0.85</v>
      </c>
      <c r="N325" s="49">
        <v>0.15</v>
      </c>
      <c r="O325" s="50">
        <f>Ugovori_OPULJP[[#This Row],[Bespovratna sredstva - Ukupno (EU+Nac) HRK
= Ukupna ugovorena vrijednost bespovratnih sredstava]]*Ugovori_OPULJP[[#This Row],[EU STOPA SUFINANCIRANJA %
EU CO-FINANCING RATE %]]</f>
        <v>1713789.38</v>
      </c>
      <c r="P325" s="51">
        <f>Ugovori_OPULJP[[#This Row],[Bespovratna sredstva - EU dio - HRK]]/7.5345</f>
        <v>227458.93954476074</v>
      </c>
      <c r="Q325" s="50">
        <f>Ugovori_OPULJP[[#This Row],[Bespovratna sredstva - Ukupno (EU+Nac) HRK
= Ukupna ugovorena vrijednost bespovratnih sredstava]]*Ugovori_OPULJP[[#This Row],[STOPA NACIONALNOG SUFINANCIRANJA %]]</f>
        <v>302433.42</v>
      </c>
      <c r="R325" s="51">
        <f>Ugovori_OPULJP[[#This Row],[Bespovratna sredstva - Nacionalni dio - HRK]]/7.5345</f>
        <v>40139.812860840131</v>
      </c>
      <c r="S325" s="50">
        <v>2016222.8</v>
      </c>
      <c r="T325" s="51">
        <f>Ugovori_OPULJP[[#This Row],[Bespovratna sredstva - Ukupno (EU+Nac) HRK
= Ukupna ugovorena vrijednost bespovratnih sredstava]]/7.5345</f>
        <v>267598.75240560091</v>
      </c>
      <c r="U325" s="50">
        <v>0</v>
      </c>
      <c r="V325" s="51">
        <f>Ugovori_OPULJP[[#This Row],[Javni doprinos korisnika - HRK]]/7.5345</f>
        <v>0</v>
      </c>
      <c r="W325" s="50">
        <v>0</v>
      </c>
      <c r="X325" s="51">
        <f>Ugovori_OPULJP[[#This Row],[Privatni doprinos korisnika - HRK]]/7.5345</f>
        <v>0</v>
      </c>
      <c r="Y325" s="52">
        <v>2016222.8</v>
      </c>
      <c r="Z325" s="53">
        <f>Ugovori_OPULJP[[#This Row],[UKUPNI PRIHVATLJIVI IZDACI
TOTAL ELIGIBLE EXPENDITURE
= Bespovratna sredstva ukupno + doprinos korisnika
= Ukupni prihvatljivi troškovi
= Ukupna ugovorena vrijednost projekta HRK]]/7.5345</f>
        <v>267598.75240560091</v>
      </c>
      <c r="AA325" s="44" t="s">
        <v>38</v>
      </c>
      <c r="AB325" s="44" t="s">
        <v>35</v>
      </c>
      <c r="AC325" s="43" t="s">
        <v>1377</v>
      </c>
      <c r="AD325" s="43" t="s">
        <v>747</v>
      </c>
    </row>
    <row r="326" spans="1:30" ht="51" customHeight="1" x14ac:dyDescent="0.2">
      <c r="A326" s="41" t="s">
        <v>1378</v>
      </c>
      <c r="B326" s="42" t="s">
        <v>743</v>
      </c>
      <c r="C326" s="43" t="s">
        <v>744</v>
      </c>
      <c r="D326" s="43" t="s">
        <v>1114</v>
      </c>
      <c r="E326" s="44" t="s">
        <v>76</v>
      </c>
      <c r="F326" s="45" t="s">
        <v>1379</v>
      </c>
      <c r="G326" s="45" t="s">
        <v>1380</v>
      </c>
      <c r="H326" s="47">
        <v>43108</v>
      </c>
      <c r="I326" s="47">
        <v>44020</v>
      </c>
      <c r="J326" s="48" t="str">
        <f>IF(Ugovori_OPULJP[[#This Row],[DATUM ZAVRŠETKA OPERACIJE]]&gt;DATE(2024,3,31),"u provedbi","završen")</f>
        <v>završen</v>
      </c>
      <c r="K326" s="46" t="s">
        <v>594</v>
      </c>
      <c r="L326" s="46" t="s">
        <v>594</v>
      </c>
      <c r="M326" s="49">
        <v>0.85</v>
      </c>
      <c r="N326" s="49">
        <v>0.15</v>
      </c>
      <c r="O326" s="50">
        <f>Ugovori_OPULJP[[#This Row],[Bespovratna sredstva - Ukupno (EU+Nac) HRK
= Ukupna ugovorena vrijednost bespovratnih sredstava]]*Ugovori_OPULJP[[#This Row],[EU STOPA SUFINANCIRANJA %
EU CO-FINANCING RATE %]]</f>
        <v>3570203.1839999999</v>
      </c>
      <c r="P326" s="51">
        <f>Ugovori_OPULJP[[#This Row],[Bespovratna sredstva - EU dio - HRK]]/7.5345</f>
        <v>473847.39319131989</v>
      </c>
      <c r="Q326" s="50">
        <f>Ugovori_OPULJP[[#This Row],[Bespovratna sredstva - Ukupno (EU+Nac) HRK
= Ukupna ugovorena vrijednost bespovratnih sredstava]]*Ugovori_OPULJP[[#This Row],[STOPA NACIONALNOG SUFINANCIRANJA %]]</f>
        <v>630035.85600000003</v>
      </c>
      <c r="R326" s="51">
        <f>Ugovori_OPULJP[[#This Row],[Bespovratna sredstva - Nacionalni dio - HRK]]/7.5345</f>
        <v>83620.128210232928</v>
      </c>
      <c r="S326" s="50">
        <v>4200239.04</v>
      </c>
      <c r="T326" s="51">
        <f>Ugovori_OPULJP[[#This Row],[Bespovratna sredstva - Ukupno (EU+Nac) HRK
= Ukupna ugovorena vrijednost bespovratnih sredstava]]/7.5345</f>
        <v>557467.52140155283</v>
      </c>
      <c r="U326" s="50">
        <v>0</v>
      </c>
      <c r="V326" s="51">
        <f>Ugovori_OPULJP[[#This Row],[Javni doprinos korisnika - HRK]]/7.5345</f>
        <v>0</v>
      </c>
      <c r="W326" s="50">
        <v>0</v>
      </c>
      <c r="X326" s="51">
        <f>Ugovori_OPULJP[[#This Row],[Privatni doprinos korisnika - HRK]]/7.5345</f>
        <v>0</v>
      </c>
      <c r="Y326" s="52">
        <v>4200239.04</v>
      </c>
      <c r="Z326" s="53">
        <f>Ugovori_OPULJP[[#This Row],[UKUPNI PRIHVATLJIVI IZDACI
TOTAL ELIGIBLE EXPENDITURE
= Bespovratna sredstva ukupno + doprinos korisnika
= Ukupni prihvatljivi troškovi
= Ukupna ugovorena vrijednost projekta HRK]]/7.5345</f>
        <v>557467.52140155283</v>
      </c>
      <c r="AA326" s="44" t="s">
        <v>38</v>
      </c>
      <c r="AB326" s="44" t="s">
        <v>35</v>
      </c>
      <c r="AC326" s="43" t="s">
        <v>1381</v>
      </c>
      <c r="AD326" s="43" t="s">
        <v>747</v>
      </c>
    </row>
    <row r="327" spans="1:30" ht="51" customHeight="1" x14ac:dyDescent="0.2">
      <c r="A327" s="41" t="s">
        <v>1382</v>
      </c>
      <c r="B327" s="42" t="s">
        <v>743</v>
      </c>
      <c r="C327" s="43" t="s">
        <v>744</v>
      </c>
      <c r="D327" s="43" t="s">
        <v>1114</v>
      </c>
      <c r="E327" s="44" t="s">
        <v>76</v>
      </c>
      <c r="F327" s="45" t="s">
        <v>1383</v>
      </c>
      <c r="G327" s="45" t="s">
        <v>1384</v>
      </c>
      <c r="H327" s="47">
        <v>43108</v>
      </c>
      <c r="I327" s="47">
        <v>44020</v>
      </c>
      <c r="J327" s="48" t="str">
        <f>IF(Ugovori_OPULJP[[#This Row],[DATUM ZAVRŠETKA OPERACIJE]]&gt;DATE(2024,3,31),"u provedbi","završen")</f>
        <v>završen</v>
      </c>
      <c r="K327" s="46" t="s">
        <v>99</v>
      </c>
      <c r="L327" s="46" t="s">
        <v>99</v>
      </c>
      <c r="M327" s="49">
        <v>0.85</v>
      </c>
      <c r="N327" s="49">
        <v>0.15</v>
      </c>
      <c r="O327" s="50">
        <f>Ugovori_OPULJP[[#This Row],[Bespovratna sredstva - Ukupno (EU+Nac) HRK
= Ukupna ugovorena vrijednost bespovratnih sredstava]]*Ugovori_OPULJP[[#This Row],[EU STOPA SUFINANCIRANJA %
EU CO-FINANCING RATE %]]</f>
        <v>2879221.3454999998</v>
      </c>
      <c r="P327" s="51">
        <f>Ugovori_OPULJP[[#This Row],[Bespovratna sredstva - EU dio - HRK]]/7.5345</f>
        <v>382138.3430220983</v>
      </c>
      <c r="Q327" s="50">
        <f>Ugovori_OPULJP[[#This Row],[Bespovratna sredstva - Ukupno (EU+Nac) HRK
= Ukupna ugovorena vrijednost bespovratnih sredstava]]*Ugovori_OPULJP[[#This Row],[STOPA NACIONALNOG SUFINANCIRANJA %]]</f>
        <v>508097.88449999999</v>
      </c>
      <c r="R327" s="51">
        <f>Ugovori_OPULJP[[#This Row],[Bespovratna sredstva - Nacionalni dio - HRK]]/7.5345</f>
        <v>67436.178180370291</v>
      </c>
      <c r="S327" s="50">
        <v>3387319.23</v>
      </c>
      <c r="T327" s="51">
        <f>Ugovori_OPULJP[[#This Row],[Bespovratna sredstva - Ukupno (EU+Nac) HRK
= Ukupna ugovorena vrijednost bespovratnih sredstava]]/7.5345</f>
        <v>449574.5212024686</v>
      </c>
      <c r="U327" s="50">
        <v>0</v>
      </c>
      <c r="V327" s="51">
        <f>Ugovori_OPULJP[[#This Row],[Javni doprinos korisnika - HRK]]/7.5345</f>
        <v>0</v>
      </c>
      <c r="W327" s="50">
        <v>0</v>
      </c>
      <c r="X327" s="51">
        <f>Ugovori_OPULJP[[#This Row],[Privatni doprinos korisnika - HRK]]/7.5345</f>
        <v>0</v>
      </c>
      <c r="Y327" s="52">
        <v>3387319.23</v>
      </c>
      <c r="Z327" s="53">
        <f>Ugovori_OPULJP[[#This Row],[UKUPNI PRIHVATLJIVI IZDACI
TOTAL ELIGIBLE EXPENDITURE
= Bespovratna sredstva ukupno + doprinos korisnika
= Ukupni prihvatljivi troškovi
= Ukupna ugovorena vrijednost projekta HRK]]/7.5345</f>
        <v>449574.5212024686</v>
      </c>
      <c r="AA327" s="44" t="s">
        <v>38</v>
      </c>
      <c r="AB327" s="44" t="s">
        <v>35</v>
      </c>
      <c r="AC327" s="43" t="s">
        <v>1385</v>
      </c>
      <c r="AD327" s="43" t="s">
        <v>747</v>
      </c>
    </row>
    <row r="328" spans="1:30" ht="51" customHeight="1" x14ac:dyDescent="0.2">
      <c r="A328" s="41" t="s">
        <v>1386</v>
      </c>
      <c r="B328" s="42" t="s">
        <v>743</v>
      </c>
      <c r="C328" s="43" t="s">
        <v>744</v>
      </c>
      <c r="D328" s="43" t="s">
        <v>1114</v>
      </c>
      <c r="E328" s="44" t="s">
        <v>76</v>
      </c>
      <c r="F328" s="45" t="s">
        <v>1387</v>
      </c>
      <c r="G328" s="45" t="s">
        <v>1388</v>
      </c>
      <c r="H328" s="47">
        <v>43125</v>
      </c>
      <c r="I328" s="47">
        <v>43976</v>
      </c>
      <c r="J328" s="48" t="str">
        <f>IF(Ugovori_OPULJP[[#This Row],[DATUM ZAVRŠETKA OPERACIJE]]&gt;DATE(2024,3,31),"u provedbi","završen")</f>
        <v>završen</v>
      </c>
      <c r="K328" s="46" t="s">
        <v>94</v>
      </c>
      <c r="L328" s="46" t="s">
        <v>94</v>
      </c>
      <c r="M328" s="49">
        <v>0.85</v>
      </c>
      <c r="N328" s="49">
        <v>0.15</v>
      </c>
      <c r="O328" s="50">
        <f>Ugovori_OPULJP[[#This Row],[Bespovratna sredstva - Ukupno (EU+Nac) HRK
= Ukupna ugovorena vrijednost bespovratnih sredstava]]*Ugovori_OPULJP[[#This Row],[EU STOPA SUFINANCIRANJA %
EU CO-FINANCING RATE %]]</f>
        <v>1638526.504</v>
      </c>
      <c r="P328" s="51">
        <f>Ugovori_OPULJP[[#This Row],[Bespovratna sredstva - EU dio - HRK]]/7.5345</f>
        <v>217469.839272679</v>
      </c>
      <c r="Q328" s="50">
        <f>Ugovori_OPULJP[[#This Row],[Bespovratna sredstva - Ukupno (EU+Nac) HRK
= Ukupna ugovorena vrijednost bespovratnih sredstava]]*Ugovori_OPULJP[[#This Row],[STOPA NACIONALNOG SUFINANCIRANJA %]]</f>
        <v>289151.73599999998</v>
      </c>
      <c r="R328" s="51">
        <f>Ugovori_OPULJP[[#This Row],[Bespovratna sredstva - Nacionalni dio - HRK]]/7.5345</f>
        <v>38377.030459884525</v>
      </c>
      <c r="S328" s="50">
        <v>1927678.24</v>
      </c>
      <c r="T328" s="51">
        <f>Ugovori_OPULJP[[#This Row],[Bespovratna sredstva - Ukupno (EU+Nac) HRK
= Ukupna ugovorena vrijednost bespovratnih sredstava]]/7.5345</f>
        <v>255846.86973256353</v>
      </c>
      <c r="U328" s="50">
        <v>0</v>
      </c>
      <c r="V328" s="51">
        <f>Ugovori_OPULJP[[#This Row],[Javni doprinos korisnika - HRK]]/7.5345</f>
        <v>0</v>
      </c>
      <c r="W328" s="50">
        <v>0</v>
      </c>
      <c r="X328" s="51">
        <f>Ugovori_OPULJP[[#This Row],[Privatni doprinos korisnika - HRK]]/7.5345</f>
        <v>0</v>
      </c>
      <c r="Y328" s="52">
        <v>1927678.24</v>
      </c>
      <c r="Z328" s="53">
        <f>Ugovori_OPULJP[[#This Row],[UKUPNI PRIHVATLJIVI IZDACI
TOTAL ELIGIBLE EXPENDITURE
= Bespovratna sredstva ukupno + doprinos korisnika
= Ukupni prihvatljivi troškovi
= Ukupna ugovorena vrijednost projekta HRK]]/7.5345</f>
        <v>255846.86973256353</v>
      </c>
      <c r="AA328" s="44" t="s">
        <v>38</v>
      </c>
      <c r="AB328" s="44" t="s">
        <v>35</v>
      </c>
      <c r="AC328" s="43" t="s">
        <v>1389</v>
      </c>
      <c r="AD328" s="43" t="s">
        <v>747</v>
      </c>
    </row>
    <row r="329" spans="1:30" ht="51" customHeight="1" x14ac:dyDescent="0.2">
      <c r="A329" s="41" t="s">
        <v>1390</v>
      </c>
      <c r="B329" s="42" t="s">
        <v>743</v>
      </c>
      <c r="C329" s="43" t="s">
        <v>744</v>
      </c>
      <c r="D329" s="43" t="s">
        <v>1114</v>
      </c>
      <c r="E329" s="44" t="s">
        <v>76</v>
      </c>
      <c r="F329" s="45" t="s">
        <v>1391</v>
      </c>
      <c r="G329" s="45" t="s">
        <v>1392</v>
      </c>
      <c r="H329" s="47">
        <v>43108</v>
      </c>
      <c r="I329" s="47">
        <v>44020</v>
      </c>
      <c r="J329" s="48" t="str">
        <f>IF(Ugovori_OPULJP[[#This Row],[DATUM ZAVRŠETKA OPERACIJE]]&gt;DATE(2024,3,31),"u provedbi","završen")</f>
        <v>završen</v>
      </c>
      <c r="K329" s="46" t="s">
        <v>94</v>
      </c>
      <c r="L329" s="46" t="s">
        <v>94</v>
      </c>
      <c r="M329" s="49">
        <v>0.85</v>
      </c>
      <c r="N329" s="49">
        <v>0.15</v>
      </c>
      <c r="O329" s="50">
        <f>Ugovori_OPULJP[[#This Row],[Bespovratna sredstva - Ukupno (EU+Nac) HRK
= Ukupna ugovorena vrijednost bespovratnih sredstava]]*Ugovori_OPULJP[[#This Row],[EU STOPA SUFINANCIRANJA %
EU CO-FINANCING RATE %]]</f>
        <v>2255447.9700000002</v>
      </c>
      <c r="P329" s="51">
        <f>Ugovori_OPULJP[[#This Row],[Bespovratna sredstva - EU dio - HRK]]/7.5345</f>
        <v>299349.38881146727</v>
      </c>
      <c r="Q329" s="50">
        <f>Ugovori_OPULJP[[#This Row],[Bespovratna sredstva - Ukupno (EU+Nac) HRK
= Ukupna ugovorena vrijednost bespovratnih sredstava]]*Ugovori_OPULJP[[#This Row],[STOPA NACIONALNOG SUFINANCIRANJA %]]</f>
        <v>398020.23000000004</v>
      </c>
      <c r="R329" s="51">
        <f>Ugovori_OPULJP[[#This Row],[Bespovratna sredstva - Nacionalni dio - HRK]]/7.5345</f>
        <v>52826.362731435402</v>
      </c>
      <c r="S329" s="50">
        <v>2653468.2000000002</v>
      </c>
      <c r="T329" s="51">
        <f>Ugovori_OPULJP[[#This Row],[Bespovratna sredstva - Ukupno (EU+Nac) HRK
= Ukupna ugovorena vrijednost bespovratnih sredstava]]/7.5345</f>
        <v>352175.75154290267</v>
      </c>
      <c r="U329" s="50">
        <v>0</v>
      </c>
      <c r="V329" s="51">
        <f>Ugovori_OPULJP[[#This Row],[Javni doprinos korisnika - HRK]]/7.5345</f>
        <v>0</v>
      </c>
      <c r="W329" s="50">
        <v>0</v>
      </c>
      <c r="X329" s="51">
        <f>Ugovori_OPULJP[[#This Row],[Privatni doprinos korisnika - HRK]]/7.5345</f>
        <v>0</v>
      </c>
      <c r="Y329" s="52">
        <v>2653468.2000000002</v>
      </c>
      <c r="Z329" s="53">
        <f>Ugovori_OPULJP[[#This Row],[UKUPNI PRIHVATLJIVI IZDACI
TOTAL ELIGIBLE EXPENDITURE
= Bespovratna sredstva ukupno + doprinos korisnika
= Ukupni prihvatljivi troškovi
= Ukupna ugovorena vrijednost projekta HRK]]/7.5345</f>
        <v>352175.75154290267</v>
      </c>
      <c r="AA329" s="44" t="s">
        <v>38</v>
      </c>
      <c r="AB329" s="44" t="s">
        <v>35</v>
      </c>
      <c r="AC329" s="43" t="s">
        <v>1393</v>
      </c>
      <c r="AD329" s="43" t="s">
        <v>747</v>
      </c>
    </row>
    <row r="330" spans="1:30" ht="51" customHeight="1" x14ac:dyDescent="0.2">
      <c r="A330" s="41" t="s">
        <v>1394</v>
      </c>
      <c r="B330" s="42" t="s">
        <v>743</v>
      </c>
      <c r="C330" s="43" t="s">
        <v>744</v>
      </c>
      <c r="D330" s="43" t="s">
        <v>1114</v>
      </c>
      <c r="E330" s="44" t="s">
        <v>76</v>
      </c>
      <c r="F330" s="45" t="s">
        <v>1395</v>
      </c>
      <c r="G330" s="45" t="s">
        <v>1396</v>
      </c>
      <c r="H330" s="47">
        <v>43108</v>
      </c>
      <c r="I330" s="47">
        <v>44020</v>
      </c>
      <c r="J330" s="48" t="str">
        <f>IF(Ugovori_OPULJP[[#This Row],[DATUM ZAVRŠETKA OPERACIJE]]&gt;DATE(2024,3,31),"u provedbi","završen")</f>
        <v>završen</v>
      </c>
      <c r="K330" s="46" t="s">
        <v>99</v>
      </c>
      <c r="L330" s="46" t="s">
        <v>99</v>
      </c>
      <c r="M330" s="49">
        <v>0.85</v>
      </c>
      <c r="N330" s="49">
        <v>0.15</v>
      </c>
      <c r="O330" s="50">
        <f>Ugovori_OPULJP[[#This Row],[Bespovratna sredstva - Ukupno (EU+Nac) HRK
= Ukupna ugovorena vrijednost bespovratnih sredstava]]*Ugovori_OPULJP[[#This Row],[EU STOPA SUFINANCIRANJA %
EU CO-FINANCING RATE %]]</f>
        <v>2009664.9364999998</v>
      </c>
      <c r="P330" s="51">
        <f>Ugovori_OPULJP[[#This Row],[Bespovratna sredstva - EU dio - HRK]]/7.5345</f>
        <v>266728.3743446811</v>
      </c>
      <c r="Q330" s="50">
        <f>Ugovori_OPULJP[[#This Row],[Bespovratna sredstva - Ukupno (EU+Nac) HRK
= Ukupna ugovorena vrijednost bespovratnih sredstava]]*Ugovori_OPULJP[[#This Row],[STOPA NACIONALNOG SUFINANCIRANJA %]]</f>
        <v>354646.75349999999</v>
      </c>
      <c r="R330" s="51">
        <f>Ugovori_OPULJP[[#This Row],[Bespovratna sredstva - Nacionalni dio - HRK]]/7.5345</f>
        <v>47069.713119649605</v>
      </c>
      <c r="S330" s="50">
        <v>2364311.69</v>
      </c>
      <c r="T330" s="51">
        <f>Ugovori_OPULJP[[#This Row],[Bespovratna sredstva - Ukupno (EU+Nac) HRK
= Ukupna ugovorena vrijednost bespovratnih sredstava]]/7.5345</f>
        <v>313798.08746433072</v>
      </c>
      <c r="U330" s="50">
        <v>0</v>
      </c>
      <c r="V330" s="51">
        <f>Ugovori_OPULJP[[#This Row],[Javni doprinos korisnika - HRK]]/7.5345</f>
        <v>0</v>
      </c>
      <c r="W330" s="50">
        <v>0</v>
      </c>
      <c r="X330" s="51">
        <f>Ugovori_OPULJP[[#This Row],[Privatni doprinos korisnika - HRK]]/7.5345</f>
        <v>0</v>
      </c>
      <c r="Y330" s="52">
        <v>2364311.69</v>
      </c>
      <c r="Z330" s="53">
        <f>Ugovori_OPULJP[[#This Row],[UKUPNI PRIHVATLJIVI IZDACI
TOTAL ELIGIBLE EXPENDITURE
= Bespovratna sredstva ukupno + doprinos korisnika
= Ukupni prihvatljivi troškovi
= Ukupna ugovorena vrijednost projekta HRK]]/7.5345</f>
        <v>313798.08746433072</v>
      </c>
      <c r="AA330" s="44" t="s">
        <v>38</v>
      </c>
      <c r="AB330" s="44" t="s">
        <v>35</v>
      </c>
      <c r="AC330" s="43" t="s">
        <v>1397</v>
      </c>
      <c r="AD330" s="43" t="s">
        <v>747</v>
      </c>
    </row>
    <row r="331" spans="1:30" ht="51" customHeight="1" x14ac:dyDescent="0.2">
      <c r="A331" s="41" t="s">
        <v>1398</v>
      </c>
      <c r="B331" s="42" t="s">
        <v>743</v>
      </c>
      <c r="C331" s="43" t="s">
        <v>744</v>
      </c>
      <c r="D331" s="43" t="s">
        <v>1114</v>
      </c>
      <c r="E331" s="44" t="s">
        <v>76</v>
      </c>
      <c r="F331" s="45" t="s">
        <v>1399</v>
      </c>
      <c r="G331" s="45" t="s">
        <v>653</v>
      </c>
      <c r="H331" s="47">
        <v>43119</v>
      </c>
      <c r="I331" s="47">
        <v>44031</v>
      </c>
      <c r="J331" s="48" t="str">
        <f>IF(Ugovori_OPULJP[[#This Row],[DATUM ZAVRŠETKA OPERACIJE]]&gt;DATE(2024,3,31),"u provedbi","završen")</f>
        <v>završen</v>
      </c>
      <c r="K331" s="46" t="s">
        <v>84</v>
      </c>
      <c r="L331" s="46" t="s">
        <v>84</v>
      </c>
      <c r="M331" s="49">
        <v>0.85</v>
      </c>
      <c r="N331" s="49">
        <v>0.15</v>
      </c>
      <c r="O331" s="50">
        <f>Ugovori_OPULJP[[#This Row],[Bespovratna sredstva - Ukupno (EU+Nac) HRK
= Ukupna ugovorena vrijednost bespovratnih sredstava]]*Ugovori_OPULJP[[#This Row],[EU STOPA SUFINANCIRANJA %
EU CO-FINANCING RATE %]]</f>
        <v>1263699.76</v>
      </c>
      <c r="P331" s="51">
        <f>Ugovori_OPULJP[[#This Row],[Bespovratna sredstva - EU dio - HRK]]/7.5345</f>
        <v>167721.78114008892</v>
      </c>
      <c r="Q331" s="50">
        <f>Ugovori_OPULJP[[#This Row],[Bespovratna sredstva - Ukupno (EU+Nac) HRK
= Ukupna ugovorena vrijednost bespovratnih sredstava]]*Ugovori_OPULJP[[#This Row],[STOPA NACIONALNOG SUFINANCIRANJA %]]</f>
        <v>223005.84</v>
      </c>
      <c r="R331" s="51">
        <f>Ugovori_OPULJP[[#This Row],[Bespovratna sredstva - Nacionalni dio - HRK]]/7.5345</f>
        <v>29597.961377662748</v>
      </c>
      <c r="S331" s="50">
        <v>1486705.6</v>
      </c>
      <c r="T331" s="51">
        <f>Ugovori_OPULJP[[#This Row],[Bespovratna sredstva - Ukupno (EU+Nac) HRK
= Ukupna ugovorena vrijednost bespovratnih sredstava]]/7.5345</f>
        <v>197319.74251775167</v>
      </c>
      <c r="U331" s="50">
        <v>0</v>
      </c>
      <c r="V331" s="51">
        <f>Ugovori_OPULJP[[#This Row],[Javni doprinos korisnika - HRK]]/7.5345</f>
        <v>0</v>
      </c>
      <c r="W331" s="50">
        <v>0</v>
      </c>
      <c r="X331" s="51">
        <f>Ugovori_OPULJP[[#This Row],[Privatni doprinos korisnika - HRK]]/7.5345</f>
        <v>0</v>
      </c>
      <c r="Y331" s="52">
        <v>1486705.6</v>
      </c>
      <c r="Z331" s="53">
        <f>Ugovori_OPULJP[[#This Row],[UKUPNI PRIHVATLJIVI IZDACI
TOTAL ELIGIBLE EXPENDITURE
= Bespovratna sredstva ukupno + doprinos korisnika
= Ukupni prihvatljivi troškovi
= Ukupna ugovorena vrijednost projekta HRK]]/7.5345</f>
        <v>197319.74251775167</v>
      </c>
      <c r="AA331" s="44" t="s">
        <v>38</v>
      </c>
      <c r="AB331" s="44" t="s">
        <v>35</v>
      </c>
      <c r="AC331" s="43" t="s">
        <v>1400</v>
      </c>
      <c r="AD331" s="43" t="s">
        <v>747</v>
      </c>
    </row>
    <row r="332" spans="1:30" ht="51" customHeight="1" x14ac:dyDescent="0.2">
      <c r="A332" s="41" t="s">
        <v>1401</v>
      </c>
      <c r="B332" s="42" t="s">
        <v>743</v>
      </c>
      <c r="C332" s="43" t="s">
        <v>744</v>
      </c>
      <c r="D332" s="43" t="s">
        <v>1114</v>
      </c>
      <c r="E332" s="44" t="s">
        <v>76</v>
      </c>
      <c r="F332" s="45" t="s">
        <v>1402</v>
      </c>
      <c r="G332" s="45" t="s">
        <v>1403</v>
      </c>
      <c r="H332" s="47">
        <v>43108</v>
      </c>
      <c r="I332" s="47">
        <v>43898</v>
      </c>
      <c r="J332" s="48" t="str">
        <f>IF(Ugovori_OPULJP[[#This Row],[DATUM ZAVRŠETKA OPERACIJE]]&gt;DATE(2024,3,31),"u provedbi","završen")</f>
        <v>završen</v>
      </c>
      <c r="K332" s="46" t="s">
        <v>84</v>
      </c>
      <c r="L332" s="46" t="s">
        <v>84</v>
      </c>
      <c r="M332" s="49">
        <v>0.85</v>
      </c>
      <c r="N332" s="49">
        <v>0.15</v>
      </c>
      <c r="O332" s="50">
        <f>Ugovori_OPULJP[[#This Row],[Bespovratna sredstva - Ukupno (EU+Nac) HRK
= Ukupna ugovorena vrijednost bespovratnih sredstava]]*Ugovori_OPULJP[[#This Row],[EU STOPA SUFINANCIRANJA %
EU CO-FINANCING RATE %]]</f>
        <v>1438043.43</v>
      </c>
      <c r="P332" s="51">
        <f>Ugovori_OPULJP[[#This Row],[Bespovratna sredstva - EU dio - HRK]]/7.5345</f>
        <v>190861.16265180169</v>
      </c>
      <c r="Q332" s="50">
        <f>Ugovori_OPULJP[[#This Row],[Bespovratna sredstva - Ukupno (EU+Nac) HRK
= Ukupna ugovorena vrijednost bespovratnih sredstava]]*Ugovori_OPULJP[[#This Row],[STOPA NACIONALNOG SUFINANCIRANJA %]]</f>
        <v>253772.37</v>
      </c>
      <c r="R332" s="51">
        <f>Ugovori_OPULJP[[#This Row],[Bespovratna sredstva - Nacionalni dio - HRK]]/7.5345</f>
        <v>33681.381644435591</v>
      </c>
      <c r="S332" s="50">
        <v>1691815.8</v>
      </c>
      <c r="T332" s="51">
        <f>Ugovori_OPULJP[[#This Row],[Bespovratna sredstva - Ukupno (EU+Nac) HRK
= Ukupna ugovorena vrijednost bespovratnih sredstava]]/7.5345</f>
        <v>224542.54429623729</v>
      </c>
      <c r="U332" s="50">
        <v>0</v>
      </c>
      <c r="V332" s="51">
        <f>Ugovori_OPULJP[[#This Row],[Javni doprinos korisnika - HRK]]/7.5345</f>
        <v>0</v>
      </c>
      <c r="W332" s="50">
        <v>0</v>
      </c>
      <c r="X332" s="51">
        <f>Ugovori_OPULJP[[#This Row],[Privatni doprinos korisnika - HRK]]/7.5345</f>
        <v>0</v>
      </c>
      <c r="Y332" s="52">
        <v>1691815.8</v>
      </c>
      <c r="Z332" s="53">
        <f>Ugovori_OPULJP[[#This Row],[UKUPNI PRIHVATLJIVI IZDACI
TOTAL ELIGIBLE EXPENDITURE
= Bespovratna sredstva ukupno + doprinos korisnika
= Ukupni prihvatljivi troškovi
= Ukupna ugovorena vrijednost projekta HRK]]/7.5345</f>
        <v>224542.54429623729</v>
      </c>
      <c r="AA332" s="44" t="s">
        <v>38</v>
      </c>
      <c r="AB332" s="44" t="s">
        <v>35</v>
      </c>
      <c r="AC332" s="43" t="s">
        <v>1404</v>
      </c>
      <c r="AD332" s="43" t="s">
        <v>747</v>
      </c>
    </row>
    <row r="333" spans="1:30" ht="51" customHeight="1" x14ac:dyDescent="0.2">
      <c r="A333" s="41" t="s">
        <v>1405</v>
      </c>
      <c r="B333" s="42" t="s">
        <v>743</v>
      </c>
      <c r="C333" s="43" t="s">
        <v>744</v>
      </c>
      <c r="D333" s="43" t="s">
        <v>1114</v>
      </c>
      <c r="E333" s="44" t="s">
        <v>76</v>
      </c>
      <c r="F333" s="45" t="s">
        <v>1406</v>
      </c>
      <c r="G333" s="45" t="s">
        <v>1407</v>
      </c>
      <c r="H333" s="47">
        <v>43125</v>
      </c>
      <c r="I333" s="47">
        <v>44037</v>
      </c>
      <c r="J333" s="48" t="str">
        <f>IF(Ugovori_OPULJP[[#This Row],[DATUM ZAVRŠETKA OPERACIJE]]&gt;DATE(2024,3,31),"u provedbi","završen")</f>
        <v>završen</v>
      </c>
      <c r="K333" s="46" t="s">
        <v>94</v>
      </c>
      <c r="L333" s="46" t="s">
        <v>94</v>
      </c>
      <c r="M333" s="49">
        <v>0.85</v>
      </c>
      <c r="N333" s="49">
        <v>0.15</v>
      </c>
      <c r="O333" s="50">
        <f>Ugovori_OPULJP[[#This Row],[Bespovratna sredstva - Ukupno (EU+Nac) HRK
= Ukupna ugovorena vrijednost bespovratnih sredstava]]*Ugovori_OPULJP[[#This Row],[EU STOPA SUFINANCIRANJA %
EU CO-FINANCING RATE %]]</f>
        <v>2971634</v>
      </c>
      <c r="P333" s="51">
        <f>Ugovori_OPULJP[[#This Row],[Bespovratna sredstva - EU dio - HRK]]/7.5345</f>
        <v>394403.61006038886</v>
      </c>
      <c r="Q333" s="50">
        <f>Ugovori_OPULJP[[#This Row],[Bespovratna sredstva - Ukupno (EU+Nac) HRK
= Ukupna ugovorena vrijednost bespovratnih sredstava]]*Ugovori_OPULJP[[#This Row],[STOPA NACIONALNOG SUFINANCIRANJA %]]</f>
        <v>524406</v>
      </c>
      <c r="R333" s="51">
        <f>Ugovori_OPULJP[[#This Row],[Bespovratna sredstva - Nacionalni dio - HRK]]/7.5345</f>
        <v>69600.637069480392</v>
      </c>
      <c r="S333" s="50">
        <v>3496040</v>
      </c>
      <c r="T333" s="51">
        <f>Ugovori_OPULJP[[#This Row],[Bespovratna sredstva - Ukupno (EU+Nac) HRK
= Ukupna ugovorena vrijednost bespovratnih sredstava]]/7.5345</f>
        <v>464004.24712986924</v>
      </c>
      <c r="U333" s="50">
        <v>0</v>
      </c>
      <c r="V333" s="51">
        <f>Ugovori_OPULJP[[#This Row],[Javni doprinos korisnika - HRK]]/7.5345</f>
        <v>0</v>
      </c>
      <c r="W333" s="50">
        <v>0</v>
      </c>
      <c r="X333" s="51">
        <f>Ugovori_OPULJP[[#This Row],[Privatni doprinos korisnika - HRK]]/7.5345</f>
        <v>0</v>
      </c>
      <c r="Y333" s="52">
        <v>3496040</v>
      </c>
      <c r="Z333" s="53">
        <f>Ugovori_OPULJP[[#This Row],[UKUPNI PRIHVATLJIVI IZDACI
TOTAL ELIGIBLE EXPENDITURE
= Bespovratna sredstva ukupno + doprinos korisnika
= Ukupni prihvatljivi troškovi
= Ukupna ugovorena vrijednost projekta HRK]]/7.5345</f>
        <v>464004.24712986924</v>
      </c>
      <c r="AA333" s="44" t="s">
        <v>38</v>
      </c>
      <c r="AB333" s="44" t="s">
        <v>35</v>
      </c>
      <c r="AC333" s="43" t="s">
        <v>1408</v>
      </c>
      <c r="AD333" s="43" t="s">
        <v>747</v>
      </c>
    </row>
    <row r="334" spans="1:30" ht="51" customHeight="1" x14ac:dyDescent="0.2">
      <c r="A334" s="41" t="s">
        <v>1409</v>
      </c>
      <c r="B334" s="42" t="s">
        <v>743</v>
      </c>
      <c r="C334" s="43" t="s">
        <v>744</v>
      </c>
      <c r="D334" s="43" t="s">
        <v>1114</v>
      </c>
      <c r="E334" s="44" t="s">
        <v>76</v>
      </c>
      <c r="F334" s="45" t="s">
        <v>1410</v>
      </c>
      <c r="G334" s="45" t="s">
        <v>1411</v>
      </c>
      <c r="H334" s="47">
        <v>43175</v>
      </c>
      <c r="I334" s="47">
        <v>44090</v>
      </c>
      <c r="J334" s="48" t="str">
        <f>IF(Ugovori_OPULJP[[#This Row],[DATUM ZAVRŠETKA OPERACIJE]]&gt;DATE(2024,3,31),"u provedbi","završen")</f>
        <v>završen</v>
      </c>
      <c r="K334" s="46" t="s">
        <v>186</v>
      </c>
      <c r="L334" s="46" t="s">
        <v>186</v>
      </c>
      <c r="M334" s="49">
        <v>0.85</v>
      </c>
      <c r="N334" s="49">
        <v>0.15</v>
      </c>
      <c r="O334" s="50">
        <f>Ugovori_OPULJP[[#This Row],[Bespovratna sredstva - Ukupno (EU+Nac) HRK
= Ukupna ugovorena vrijednost bespovratnih sredstava]]*Ugovori_OPULJP[[#This Row],[EU STOPA SUFINANCIRANJA %
EU CO-FINANCING RATE %]]</f>
        <v>1229198.328</v>
      </c>
      <c r="P334" s="51">
        <f>Ugovori_OPULJP[[#This Row],[Bespovratna sredstva - EU dio - HRK]]/7.5345</f>
        <v>163142.65419072268</v>
      </c>
      <c r="Q334" s="50">
        <f>Ugovori_OPULJP[[#This Row],[Bespovratna sredstva - Ukupno (EU+Nac) HRK
= Ukupna ugovorena vrijednost bespovratnih sredstava]]*Ugovori_OPULJP[[#This Row],[STOPA NACIONALNOG SUFINANCIRANJA %]]</f>
        <v>216917.35199999998</v>
      </c>
      <c r="R334" s="51">
        <f>Ugovori_OPULJP[[#This Row],[Bespovratna sredstva - Nacionalni dio - HRK]]/7.5345</f>
        <v>28789.880151303998</v>
      </c>
      <c r="S334" s="50">
        <v>1446115.68</v>
      </c>
      <c r="T334" s="51">
        <f>Ugovori_OPULJP[[#This Row],[Bespovratna sredstva - Ukupno (EU+Nac) HRK
= Ukupna ugovorena vrijednost bespovratnih sredstava]]/7.5345</f>
        <v>191932.53434202666</v>
      </c>
      <c r="U334" s="50">
        <v>0</v>
      </c>
      <c r="V334" s="51">
        <f>Ugovori_OPULJP[[#This Row],[Javni doprinos korisnika - HRK]]/7.5345</f>
        <v>0</v>
      </c>
      <c r="W334" s="50">
        <v>0</v>
      </c>
      <c r="X334" s="51">
        <f>Ugovori_OPULJP[[#This Row],[Privatni doprinos korisnika - HRK]]/7.5345</f>
        <v>0</v>
      </c>
      <c r="Y334" s="52">
        <v>1446115.68</v>
      </c>
      <c r="Z334" s="53">
        <f>Ugovori_OPULJP[[#This Row],[UKUPNI PRIHVATLJIVI IZDACI
TOTAL ELIGIBLE EXPENDITURE
= Bespovratna sredstva ukupno + doprinos korisnika
= Ukupni prihvatljivi troškovi
= Ukupna ugovorena vrijednost projekta HRK]]/7.5345</f>
        <v>191932.53434202666</v>
      </c>
      <c r="AA334" s="44" t="s">
        <v>38</v>
      </c>
      <c r="AB334" s="44" t="s">
        <v>35</v>
      </c>
      <c r="AC334" s="43" t="s">
        <v>1412</v>
      </c>
      <c r="AD334" s="43" t="s">
        <v>747</v>
      </c>
    </row>
    <row r="335" spans="1:30" ht="51" customHeight="1" x14ac:dyDescent="0.2">
      <c r="A335" s="41" t="s">
        <v>1413</v>
      </c>
      <c r="B335" s="42" t="s">
        <v>743</v>
      </c>
      <c r="C335" s="43" t="s">
        <v>744</v>
      </c>
      <c r="D335" s="43" t="s">
        <v>1114</v>
      </c>
      <c r="E335" s="44" t="s">
        <v>76</v>
      </c>
      <c r="F335" s="45" t="s">
        <v>1414</v>
      </c>
      <c r="G335" s="45" t="s">
        <v>1415</v>
      </c>
      <c r="H335" s="47">
        <v>43108</v>
      </c>
      <c r="I335" s="47">
        <v>44020</v>
      </c>
      <c r="J335" s="48" t="str">
        <f>IF(Ugovori_OPULJP[[#This Row],[DATUM ZAVRŠETKA OPERACIJE]]&gt;DATE(2024,3,31),"u provedbi","završen")</f>
        <v>završen</v>
      </c>
      <c r="K335" s="46" t="s">
        <v>211</v>
      </c>
      <c r="L335" s="46" t="s">
        <v>211</v>
      </c>
      <c r="M335" s="49">
        <v>0.85</v>
      </c>
      <c r="N335" s="49">
        <v>0.15</v>
      </c>
      <c r="O335" s="50">
        <f>Ugovori_OPULJP[[#This Row],[Bespovratna sredstva - Ukupno (EU+Nac) HRK
= Ukupna ugovorena vrijednost bespovratnih sredstava]]*Ugovori_OPULJP[[#This Row],[EU STOPA SUFINANCIRANJA %
EU CO-FINANCING RATE %]]</f>
        <v>3630119.3099999996</v>
      </c>
      <c r="P335" s="51">
        <f>Ugovori_OPULJP[[#This Row],[Bespovratna sredstva - EU dio - HRK]]/7.5345</f>
        <v>481799.62970336445</v>
      </c>
      <c r="Q335" s="50">
        <f>Ugovori_OPULJP[[#This Row],[Bespovratna sredstva - Ukupno (EU+Nac) HRK
= Ukupna ugovorena vrijednost bespovratnih sredstava]]*Ugovori_OPULJP[[#This Row],[STOPA NACIONALNOG SUFINANCIRANJA %]]</f>
        <v>640609.28999999992</v>
      </c>
      <c r="R335" s="51">
        <f>Ugovori_OPULJP[[#This Row],[Bespovratna sredstva - Nacionalni dio - HRK]]/7.5345</f>
        <v>85023.464065299602</v>
      </c>
      <c r="S335" s="50">
        <v>4270728.5999999996</v>
      </c>
      <c r="T335" s="51">
        <f>Ugovori_OPULJP[[#This Row],[Bespovratna sredstva - Ukupno (EU+Nac) HRK
= Ukupna ugovorena vrijednost bespovratnih sredstava]]/7.5345</f>
        <v>566823.09376866405</v>
      </c>
      <c r="U335" s="50">
        <v>0</v>
      </c>
      <c r="V335" s="51">
        <f>Ugovori_OPULJP[[#This Row],[Javni doprinos korisnika - HRK]]/7.5345</f>
        <v>0</v>
      </c>
      <c r="W335" s="50">
        <v>0</v>
      </c>
      <c r="X335" s="51">
        <f>Ugovori_OPULJP[[#This Row],[Privatni doprinos korisnika - HRK]]/7.5345</f>
        <v>0</v>
      </c>
      <c r="Y335" s="52">
        <v>4270728.5999999996</v>
      </c>
      <c r="Z335" s="53">
        <f>Ugovori_OPULJP[[#This Row],[UKUPNI PRIHVATLJIVI IZDACI
TOTAL ELIGIBLE EXPENDITURE
= Bespovratna sredstva ukupno + doprinos korisnika
= Ukupni prihvatljivi troškovi
= Ukupna ugovorena vrijednost projekta HRK]]/7.5345</f>
        <v>566823.09376866405</v>
      </c>
      <c r="AA335" s="44" t="s">
        <v>38</v>
      </c>
      <c r="AB335" s="44" t="s">
        <v>35</v>
      </c>
      <c r="AC335" s="43" t="s">
        <v>1416</v>
      </c>
      <c r="AD335" s="43" t="s">
        <v>747</v>
      </c>
    </row>
    <row r="336" spans="1:30" ht="51" customHeight="1" x14ac:dyDescent="0.2">
      <c r="A336" s="41" t="s">
        <v>1417</v>
      </c>
      <c r="B336" s="42" t="s">
        <v>743</v>
      </c>
      <c r="C336" s="43" t="s">
        <v>744</v>
      </c>
      <c r="D336" s="43" t="s">
        <v>1114</v>
      </c>
      <c r="E336" s="44" t="s">
        <v>76</v>
      </c>
      <c r="F336" s="45" t="s">
        <v>1418</v>
      </c>
      <c r="G336" s="45" t="s">
        <v>1419</v>
      </c>
      <c r="H336" s="47">
        <v>43119</v>
      </c>
      <c r="I336" s="47">
        <v>44001</v>
      </c>
      <c r="J336" s="48" t="str">
        <f>IF(Ugovori_OPULJP[[#This Row],[DATUM ZAVRŠETKA OPERACIJE]]&gt;DATE(2024,3,31),"u provedbi","završen")</f>
        <v>završen</v>
      </c>
      <c r="K336" s="46" t="s">
        <v>594</v>
      </c>
      <c r="L336" s="46" t="s">
        <v>594</v>
      </c>
      <c r="M336" s="49">
        <v>0.85</v>
      </c>
      <c r="N336" s="49">
        <v>0.15</v>
      </c>
      <c r="O336" s="50">
        <f>Ugovori_OPULJP[[#This Row],[Bespovratna sredstva - Ukupno (EU+Nac) HRK
= Ukupna ugovorena vrijednost bespovratnih sredstava]]*Ugovori_OPULJP[[#This Row],[EU STOPA SUFINANCIRANJA %
EU CO-FINANCING RATE %]]</f>
        <v>1250506.6295</v>
      </c>
      <c r="P336" s="51">
        <f>Ugovori_OPULJP[[#This Row],[Bespovratna sredstva - EU dio - HRK]]/7.5345</f>
        <v>165970.75180834826</v>
      </c>
      <c r="Q336" s="50">
        <f>Ugovori_OPULJP[[#This Row],[Bespovratna sredstva - Ukupno (EU+Nac) HRK
= Ukupna ugovorena vrijednost bespovratnih sredstava]]*Ugovori_OPULJP[[#This Row],[STOPA NACIONALNOG SUFINANCIRANJA %]]</f>
        <v>220677.64050000001</v>
      </c>
      <c r="R336" s="51">
        <f>Ugovori_OPULJP[[#This Row],[Bespovratna sredstva - Nacionalni dio - HRK]]/7.5345</f>
        <v>29288.956201473222</v>
      </c>
      <c r="S336" s="50">
        <v>1471184.27</v>
      </c>
      <c r="T336" s="51">
        <f>Ugovori_OPULJP[[#This Row],[Bespovratna sredstva - Ukupno (EU+Nac) HRK
= Ukupna ugovorena vrijednost bespovratnih sredstava]]/7.5345</f>
        <v>195259.70800982148</v>
      </c>
      <c r="U336" s="50">
        <v>0</v>
      </c>
      <c r="V336" s="51">
        <f>Ugovori_OPULJP[[#This Row],[Javni doprinos korisnika - HRK]]/7.5345</f>
        <v>0</v>
      </c>
      <c r="W336" s="50">
        <v>0</v>
      </c>
      <c r="X336" s="51">
        <f>Ugovori_OPULJP[[#This Row],[Privatni doprinos korisnika - HRK]]/7.5345</f>
        <v>0</v>
      </c>
      <c r="Y336" s="52">
        <v>1471184.27</v>
      </c>
      <c r="Z336" s="53">
        <f>Ugovori_OPULJP[[#This Row],[UKUPNI PRIHVATLJIVI IZDACI
TOTAL ELIGIBLE EXPENDITURE
= Bespovratna sredstva ukupno + doprinos korisnika
= Ukupni prihvatljivi troškovi
= Ukupna ugovorena vrijednost projekta HRK]]/7.5345</f>
        <v>195259.70800982148</v>
      </c>
      <c r="AA336" s="44" t="s">
        <v>38</v>
      </c>
      <c r="AB336" s="44" t="s">
        <v>35</v>
      </c>
      <c r="AC336" s="43" t="s">
        <v>1420</v>
      </c>
      <c r="AD336" s="43" t="s">
        <v>747</v>
      </c>
    </row>
    <row r="337" spans="1:30" ht="51" customHeight="1" x14ac:dyDescent="0.2">
      <c r="A337" s="41" t="s">
        <v>1421</v>
      </c>
      <c r="B337" s="42" t="s">
        <v>743</v>
      </c>
      <c r="C337" s="43" t="s">
        <v>744</v>
      </c>
      <c r="D337" s="43" t="s">
        <v>1114</v>
      </c>
      <c r="E337" s="44" t="s">
        <v>76</v>
      </c>
      <c r="F337" s="45" t="s">
        <v>1422</v>
      </c>
      <c r="G337" s="45" t="s">
        <v>1423</v>
      </c>
      <c r="H337" s="47">
        <v>43175</v>
      </c>
      <c r="I337" s="47">
        <v>44090</v>
      </c>
      <c r="J337" s="48" t="str">
        <f>IF(Ugovori_OPULJP[[#This Row],[DATUM ZAVRŠETKA OPERACIJE]]&gt;DATE(2024,3,31),"u provedbi","završen")</f>
        <v>završen</v>
      </c>
      <c r="K337" s="46" t="s">
        <v>211</v>
      </c>
      <c r="L337" s="46" t="s">
        <v>211</v>
      </c>
      <c r="M337" s="49">
        <v>0.85</v>
      </c>
      <c r="N337" s="49">
        <v>0.15</v>
      </c>
      <c r="O337" s="50">
        <f>Ugovori_OPULJP[[#This Row],[Bespovratna sredstva - Ukupno (EU+Nac) HRK
= Ukupna ugovorena vrijednost bespovratnih sredstava]]*Ugovori_OPULJP[[#This Row],[EU STOPA SUFINANCIRANJA %
EU CO-FINANCING RATE %]]</f>
        <v>4659167.1689999998</v>
      </c>
      <c r="P337" s="51">
        <f>Ugovori_OPULJP[[#This Row],[Bespovratna sredstva - EU dio - HRK]]/7.5345</f>
        <v>618377.75154290255</v>
      </c>
      <c r="Q337" s="50">
        <f>Ugovori_OPULJP[[#This Row],[Bespovratna sredstva - Ukupno (EU+Nac) HRK
= Ukupna ugovorena vrijednost bespovratnih sredstava]]*Ugovori_OPULJP[[#This Row],[STOPA NACIONALNOG SUFINANCIRANJA %]]</f>
        <v>822205.9709999999</v>
      </c>
      <c r="R337" s="51">
        <f>Ugovori_OPULJP[[#This Row],[Bespovratna sredstva - Nacionalni dio - HRK]]/7.5345</f>
        <v>109125.48556639456</v>
      </c>
      <c r="S337" s="50">
        <v>5481373.1399999997</v>
      </c>
      <c r="T337" s="51">
        <f>Ugovori_OPULJP[[#This Row],[Bespovratna sredstva - Ukupno (EU+Nac) HRK
= Ukupna ugovorena vrijednost bespovratnih sredstava]]/7.5345</f>
        <v>727503.23710929719</v>
      </c>
      <c r="U337" s="50">
        <v>0</v>
      </c>
      <c r="V337" s="51">
        <f>Ugovori_OPULJP[[#This Row],[Javni doprinos korisnika - HRK]]/7.5345</f>
        <v>0</v>
      </c>
      <c r="W337" s="50">
        <v>0</v>
      </c>
      <c r="X337" s="51">
        <f>Ugovori_OPULJP[[#This Row],[Privatni doprinos korisnika - HRK]]/7.5345</f>
        <v>0</v>
      </c>
      <c r="Y337" s="52">
        <v>5481373.1399999997</v>
      </c>
      <c r="Z337" s="53">
        <f>Ugovori_OPULJP[[#This Row],[UKUPNI PRIHVATLJIVI IZDACI
TOTAL ELIGIBLE EXPENDITURE
= Bespovratna sredstva ukupno + doprinos korisnika
= Ukupni prihvatljivi troškovi
= Ukupna ugovorena vrijednost projekta HRK]]/7.5345</f>
        <v>727503.23710929719</v>
      </c>
      <c r="AA337" s="44" t="s">
        <v>38</v>
      </c>
      <c r="AB337" s="44" t="s">
        <v>35</v>
      </c>
      <c r="AC337" s="43" t="s">
        <v>1424</v>
      </c>
      <c r="AD337" s="43" t="s">
        <v>747</v>
      </c>
    </row>
    <row r="338" spans="1:30" ht="51" customHeight="1" x14ac:dyDescent="0.2">
      <c r="A338" s="41" t="s">
        <v>1425</v>
      </c>
      <c r="B338" s="42" t="s">
        <v>743</v>
      </c>
      <c r="C338" s="43" t="s">
        <v>744</v>
      </c>
      <c r="D338" s="43" t="s">
        <v>1114</v>
      </c>
      <c r="E338" s="44" t="s">
        <v>76</v>
      </c>
      <c r="F338" s="45" t="s">
        <v>1426</v>
      </c>
      <c r="G338" s="45" t="s">
        <v>1427</v>
      </c>
      <c r="H338" s="47">
        <v>43175</v>
      </c>
      <c r="I338" s="47">
        <v>44090</v>
      </c>
      <c r="J338" s="48" t="str">
        <f>IF(Ugovori_OPULJP[[#This Row],[DATUM ZAVRŠETKA OPERACIJE]]&gt;DATE(2024,3,31),"u provedbi","završen")</f>
        <v>završen</v>
      </c>
      <c r="K338" s="46" t="s">
        <v>99</v>
      </c>
      <c r="L338" s="46" t="s">
        <v>99</v>
      </c>
      <c r="M338" s="49">
        <v>0.85</v>
      </c>
      <c r="N338" s="49">
        <v>0.15</v>
      </c>
      <c r="O338" s="50">
        <f>Ugovori_OPULJP[[#This Row],[Bespovratna sredstva - Ukupno (EU+Nac) HRK
= Ukupna ugovorena vrijednost bespovratnih sredstava]]*Ugovori_OPULJP[[#This Row],[EU STOPA SUFINANCIRANJA %
EU CO-FINANCING RATE %]]</f>
        <v>1903077.5204999999</v>
      </c>
      <c r="P338" s="51">
        <f>Ugovori_OPULJP[[#This Row],[Bespovratna sredstva - EU dio - HRK]]/7.5345</f>
        <v>252581.79315150305</v>
      </c>
      <c r="Q338" s="50">
        <f>Ugovori_OPULJP[[#This Row],[Bespovratna sredstva - Ukupno (EU+Nac) HRK
= Ukupna ugovorena vrijednost bespovratnih sredstava]]*Ugovori_OPULJP[[#This Row],[STOPA NACIONALNOG SUFINANCIRANJA %]]</f>
        <v>335837.2095</v>
      </c>
      <c r="R338" s="51">
        <f>Ugovori_OPULJP[[#This Row],[Bespovratna sredstva - Nacionalni dio - HRK]]/7.5345</f>
        <v>44573.257614971131</v>
      </c>
      <c r="S338" s="50">
        <v>2238914.73</v>
      </c>
      <c r="T338" s="51">
        <f>Ugovori_OPULJP[[#This Row],[Bespovratna sredstva - Ukupno (EU+Nac) HRK
= Ukupna ugovorena vrijednost bespovratnih sredstava]]/7.5345</f>
        <v>297155.05076647422</v>
      </c>
      <c r="U338" s="50">
        <v>0</v>
      </c>
      <c r="V338" s="51">
        <f>Ugovori_OPULJP[[#This Row],[Javni doprinos korisnika - HRK]]/7.5345</f>
        <v>0</v>
      </c>
      <c r="W338" s="50">
        <v>0</v>
      </c>
      <c r="X338" s="51">
        <f>Ugovori_OPULJP[[#This Row],[Privatni doprinos korisnika - HRK]]/7.5345</f>
        <v>0</v>
      </c>
      <c r="Y338" s="52">
        <v>2238914.73</v>
      </c>
      <c r="Z338" s="53">
        <f>Ugovori_OPULJP[[#This Row],[UKUPNI PRIHVATLJIVI IZDACI
TOTAL ELIGIBLE EXPENDITURE
= Bespovratna sredstva ukupno + doprinos korisnika
= Ukupni prihvatljivi troškovi
= Ukupna ugovorena vrijednost projekta HRK]]/7.5345</f>
        <v>297155.05076647422</v>
      </c>
      <c r="AA338" s="44" t="s">
        <v>38</v>
      </c>
      <c r="AB338" s="44" t="s">
        <v>35</v>
      </c>
      <c r="AC338" s="43" t="s">
        <v>1428</v>
      </c>
      <c r="AD338" s="43" t="s">
        <v>747</v>
      </c>
    </row>
    <row r="339" spans="1:30" ht="51" customHeight="1" x14ac:dyDescent="0.2">
      <c r="A339" s="41" t="s">
        <v>1429</v>
      </c>
      <c r="B339" s="42" t="s">
        <v>743</v>
      </c>
      <c r="C339" s="43" t="s">
        <v>744</v>
      </c>
      <c r="D339" s="43" t="s">
        <v>1114</v>
      </c>
      <c r="E339" s="44" t="s">
        <v>76</v>
      </c>
      <c r="F339" s="45" t="s">
        <v>1430</v>
      </c>
      <c r="G339" s="45" t="s">
        <v>1431</v>
      </c>
      <c r="H339" s="47">
        <v>43097</v>
      </c>
      <c r="I339" s="47">
        <v>44010</v>
      </c>
      <c r="J339" s="48" t="str">
        <f>IF(Ugovori_OPULJP[[#This Row],[DATUM ZAVRŠETKA OPERACIJE]]&gt;DATE(2024,3,31),"u provedbi","završen")</f>
        <v>završen</v>
      </c>
      <c r="K339" s="46" t="s">
        <v>99</v>
      </c>
      <c r="L339" s="46" t="s">
        <v>99</v>
      </c>
      <c r="M339" s="49">
        <v>0.85</v>
      </c>
      <c r="N339" s="49">
        <v>0.15</v>
      </c>
      <c r="O339" s="50">
        <f>Ugovori_OPULJP[[#This Row],[Bespovratna sredstva - Ukupno (EU+Nac) HRK
= Ukupna ugovorena vrijednost bespovratnih sredstava]]*Ugovori_OPULJP[[#This Row],[EU STOPA SUFINANCIRANJA %
EU CO-FINANCING RATE %]]</f>
        <v>2612016.0935</v>
      </c>
      <c r="P339" s="51">
        <f>Ugovori_OPULJP[[#This Row],[Bespovratna sredstva - EU dio - HRK]]/7.5345</f>
        <v>346674.11155352043</v>
      </c>
      <c r="Q339" s="50">
        <f>Ugovori_OPULJP[[#This Row],[Bespovratna sredstva - Ukupno (EU+Nac) HRK
= Ukupna ugovorena vrijednost bespovratnih sredstava]]*Ugovori_OPULJP[[#This Row],[STOPA NACIONALNOG SUFINANCIRANJA %]]</f>
        <v>460944.01649999997</v>
      </c>
      <c r="R339" s="51">
        <f>Ugovori_OPULJP[[#This Row],[Bespovratna sredstva - Nacionalni dio - HRK]]/7.5345</f>
        <v>61177.784391797722</v>
      </c>
      <c r="S339" s="50">
        <v>3072960.11</v>
      </c>
      <c r="T339" s="51">
        <f>Ugovori_OPULJP[[#This Row],[Bespovratna sredstva - Ukupno (EU+Nac) HRK
= Ukupna ugovorena vrijednost bespovratnih sredstava]]/7.5345</f>
        <v>407851.89594531816</v>
      </c>
      <c r="U339" s="50">
        <v>0</v>
      </c>
      <c r="V339" s="51">
        <f>Ugovori_OPULJP[[#This Row],[Javni doprinos korisnika - HRK]]/7.5345</f>
        <v>0</v>
      </c>
      <c r="W339" s="50">
        <v>0</v>
      </c>
      <c r="X339" s="51">
        <f>Ugovori_OPULJP[[#This Row],[Privatni doprinos korisnika - HRK]]/7.5345</f>
        <v>0</v>
      </c>
      <c r="Y339" s="52">
        <v>3072960.11</v>
      </c>
      <c r="Z339" s="53">
        <f>Ugovori_OPULJP[[#This Row],[UKUPNI PRIHVATLJIVI IZDACI
TOTAL ELIGIBLE EXPENDITURE
= Bespovratna sredstva ukupno + doprinos korisnika
= Ukupni prihvatljivi troškovi
= Ukupna ugovorena vrijednost projekta HRK]]/7.5345</f>
        <v>407851.89594531816</v>
      </c>
      <c r="AA339" s="44" t="s">
        <v>38</v>
      </c>
      <c r="AB339" s="44" t="s">
        <v>35</v>
      </c>
      <c r="AC339" s="43" t="s">
        <v>1432</v>
      </c>
      <c r="AD339" s="43" t="s">
        <v>747</v>
      </c>
    </row>
    <row r="340" spans="1:30" ht="51" customHeight="1" x14ac:dyDescent="0.2">
      <c r="A340" s="41" t="s">
        <v>1433</v>
      </c>
      <c r="B340" s="42" t="s">
        <v>743</v>
      </c>
      <c r="C340" s="43" t="s">
        <v>744</v>
      </c>
      <c r="D340" s="43" t="s">
        <v>1114</v>
      </c>
      <c r="E340" s="44" t="s">
        <v>76</v>
      </c>
      <c r="F340" s="45" t="s">
        <v>1434</v>
      </c>
      <c r="G340" s="45" t="s">
        <v>1435</v>
      </c>
      <c r="H340" s="47">
        <v>43108</v>
      </c>
      <c r="I340" s="47">
        <v>44020</v>
      </c>
      <c r="J340" s="48" t="str">
        <f>IF(Ugovori_OPULJP[[#This Row],[DATUM ZAVRŠETKA OPERACIJE]]&gt;DATE(2024,3,31),"u provedbi","završen")</f>
        <v>završen</v>
      </c>
      <c r="K340" s="46" t="s">
        <v>99</v>
      </c>
      <c r="L340" s="46" t="s">
        <v>99</v>
      </c>
      <c r="M340" s="49">
        <v>0.85</v>
      </c>
      <c r="N340" s="49">
        <v>0.15</v>
      </c>
      <c r="O340" s="50">
        <f>Ugovori_OPULJP[[#This Row],[Bespovratna sredstva - Ukupno (EU+Nac) HRK
= Ukupna ugovorena vrijednost bespovratnih sredstava]]*Ugovori_OPULJP[[#This Row],[EU STOPA SUFINANCIRANJA %
EU CO-FINANCING RATE %]]</f>
        <v>4454392.1560000004</v>
      </c>
      <c r="P340" s="51">
        <f>Ugovori_OPULJP[[#This Row],[Bespovratna sredstva - EU dio - HRK]]/7.5345</f>
        <v>591199.43672440108</v>
      </c>
      <c r="Q340" s="50">
        <f>Ugovori_OPULJP[[#This Row],[Bespovratna sredstva - Ukupno (EU+Nac) HRK
= Ukupna ugovorena vrijednost bespovratnih sredstava]]*Ugovori_OPULJP[[#This Row],[STOPA NACIONALNOG SUFINANCIRANJA %]]</f>
        <v>786069.20400000003</v>
      </c>
      <c r="R340" s="51">
        <f>Ugovori_OPULJP[[#This Row],[Bespovratna sredstva - Nacionalni dio - HRK]]/7.5345</f>
        <v>104329.3123631296</v>
      </c>
      <c r="S340" s="50">
        <v>5240461.3600000003</v>
      </c>
      <c r="T340" s="51">
        <f>Ugovori_OPULJP[[#This Row],[Bespovratna sredstva - Ukupno (EU+Nac) HRK
= Ukupna ugovorena vrijednost bespovratnih sredstava]]/7.5345</f>
        <v>695528.74908753065</v>
      </c>
      <c r="U340" s="50">
        <v>0</v>
      </c>
      <c r="V340" s="51">
        <f>Ugovori_OPULJP[[#This Row],[Javni doprinos korisnika - HRK]]/7.5345</f>
        <v>0</v>
      </c>
      <c r="W340" s="50">
        <v>0</v>
      </c>
      <c r="X340" s="51">
        <f>Ugovori_OPULJP[[#This Row],[Privatni doprinos korisnika - HRK]]/7.5345</f>
        <v>0</v>
      </c>
      <c r="Y340" s="52">
        <v>5240461.3600000003</v>
      </c>
      <c r="Z340" s="53">
        <f>Ugovori_OPULJP[[#This Row],[UKUPNI PRIHVATLJIVI IZDACI
TOTAL ELIGIBLE EXPENDITURE
= Bespovratna sredstva ukupno + doprinos korisnika
= Ukupni prihvatljivi troškovi
= Ukupna ugovorena vrijednost projekta HRK]]/7.5345</f>
        <v>695528.74908753065</v>
      </c>
      <c r="AA340" s="44" t="s">
        <v>38</v>
      </c>
      <c r="AB340" s="44" t="s">
        <v>35</v>
      </c>
      <c r="AC340" s="43" t="s">
        <v>1436</v>
      </c>
      <c r="AD340" s="43" t="s">
        <v>747</v>
      </c>
    </row>
    <row r="341" spans="1:30" ht="51" customHeight="1" x14ac:dyDescent="0.2">
      <c r="A341" s="41" t="s">
        <v>1437</v>
      </c>
      <c r="B341" s="42" t="s">
        <v>743</v>
      </c>
      <c r="C341" s="43" t="s">
        <v>744</v>
      </c>
      <c r="D341" s="43" t="s">
        <v>1114</v>
      </c>
      <c r="E341" s="44" t="s">
        <v>76</v>
      </c>
      <c r="F341" s="45" t="s">
        <v>1438</v>
      </c>
      <c r="G341" s="45" t="s">
        <v>1439</v>
      </c>
      <c r="H341" s="47">
        <v>43125</v>
      </c>
      <c r="I341" s="47">
        <v>43976</v>
      </c>
      <c r="J341" s="48" t="str">
        <f>IF(Ugovori_OPULJP[[#This Row],[DATUM ZAVRŠETKA OPERACIJE]]&gt;DATE(2024,3,31),"u provedbi","završen")</f>
        <v>završen</v>
      </c>
      <c r="K341" s="46" t="s">
        <v>99</v>
      </c>
      <c r="L341" s="46" t="s">
        <v>99</v>
      </c>
      <c r="M341" s="49">
        <v>0.85</v>
      </c>
      <c r="N341" s="49">
        <v>0.15</v>
      </c>
      <c r="O341" s="50">
        <f>Ugovori_OPULJP[[#This Row],[Bespovratna sredstva - Ukupno (EU+Nac) HRK
= Ukupna ugovorena vrijednost bespovratnih sredstava]]*Ugovori_OPULJP[[#This Row],[EU STOPA SUFINANCIRANJA %
EU CO-FINANCING RATE %]]</f>
        <v>1525712.872</v>
      </c>
      <c r="P341" s="51">
        <f>Ugovori_OPULJP[[#This Row],[Bespovratna sredstva - EU dio - HRK]]/7.5345</f>
        <v>202496.89720618486</v>
      </c>
      <c r="Q341" s="50">
        <f>Ugovori_OPULJP[[#This Row],[Bespovratna sredstva - Ukupno (EU+Nac) HRK
= Ukupna ugovorena vrijednost bespovratnih sredstava]]*Ugovori_OPULJP[[#This Row],[STOPA NACIONALNOG SUFINANCIRANJA %]]</f>
        <v>269243.44799999997</v>
      </c>
      <c r="R341" s="51">
        <f>Ugovori_OPULJP[[#This Row],[Bespovratna sredstva - Nacionalni dio - HRK]]/7.5345</f>
        <v>35734.74656579733</v>
      </c>
      <c r="S341" s="50">
        <v>1794956.32</v>
      </c>
      <c r="T341" s="51">
        <f>Ugovori_OPULJP[[#This Row],[Bespovratna sredstva - Ukupno (EU+Nac) HRK
= Ukupna ugovorena vrijednost bespovratnih sredstava]]/7.5345</f>
        <v>238231.6437719822</v>
      </c>
      <c r="U341" s="50">
        <v>0</v>
      </c>
      <c r="V341" s="51">
        <f>Ugovori_OPULJP[[#This Row],[Javni doprinos korisnika - HRK]]/7.5345</f>
        <v>0</v>
      </c>
      <c r="W341" s="50">
        <v>0</v>
      </c>
      <c r="X341" s="51">
        <f>Ugovori_OPULJP[[#This Row],[Privatni doprinos korisnika - HRK]]/7.5345</f>
        <v>0</v>
      </c>
      <c r="Y341" s="52">
        <v>1794956.32</v>
      </c>
      <c r="Z341" s="53">
        <f>Ugovori_OPULJP[[#This Row],[UKUPNI PRIHVATLJIVI IZDACI
TOTAL ELIGIBLE EXPENDITURE
= Bespovratna sredstva ukupno + doprinos korisnika
= Ukupni prihvatljivi troškovi
= Ukupna ugovorena vrijednost projekta HRK]]/7.5345</f>
        <v>238231.6437719822</v>
      </c>
      <c r="AA341" s="44" t="s">
        <v>38</v>
      </c>
      <c r="AB341" s="44" t="s">
        <v>35</v>
      </c>
      <c r="AC341" s="43" t="s">
        <v>1440</v>
      </c>
      <c r="AD341" s="43" t="s">
        <v>747</v>
      </c>
    </row>
    <row r="342" spans="1:30" ht="51" customHeight="1" x14ac:dyDescent="0.2">
      <c r="A342" s="41" t="s">
        <v>1441</v>
      </c>
      <c r="B342" s="42" t="s">
        <v>743</v>
      </c>
      <c r="C342" s="43" t="s">
        <v>744</v>
      </c>
      <c r="D342" s="43" t="s">
        <v>1114</v>
      </c>
      <c r="E342" s="44" t="s">
        <v>76</v>
      </c>
      <c r="F342" s="45" t="s">
        <v>1442</v>
      </c>
      <c r="G342" s="45" t="s">
        <v>1443</v>
      </c>
      <c r="H342" s="47">
        <v>43125</v>
      </c>
      <c r="I342" s="47">
        <v>44037</v>
      </c>
      <c r="J342" s="48" t="str">
        <f>IF(Ugovori_OPULJP[[#This Row],[DATUM ZAVRŠETKA OPERACIJE]]&gt;DATE(2024,3,31),"u provedbi","završen")</f>
        <v>završen</v>
      </c>
      <c r="K342" s="46" t="s">
        <v>186</v>
      </c>
      <c r="L342" s="46" t="s">
        <v>186</v>
      </c>
      <c r="M342" s="49">
        <v>0.85</v>
      </c>
      <c r="N342" s="49">
        <v>0.15</v>
      </c>
      <c r="O342" s="50">
        <f>Ugovori_OPULJP[[#This Row],[Bespovratna sredstva - Ukupno (EU+Nac) HRK
= Ukupna ugovorena vrijednost bespovratnih sredstava]]*Ugovori_OPULJP[[#This Row],[EU STOPA SUFINANCIRANJA %
EU CO-FINANCING RATE %]]</f>
        <v>8458744.2469999995</v>
      </c>
      <c r="P342" s="51">
        <f>Ugovori_OPULJP[[#This Row],[Bespovratna sredstva - EU dio - HRK]]/7.5345</f>
        <v>1122668.2921229012</v>
      </c>
      <c r="Q342" s="50">
        <f>Ugovori_OPULJP[[#This Row],[Bespovratna sredstva - Ukupno (EU+Nac) HRK
= Ukupna ugovorena vrijednost bespovratnih sredstava]]*Ugovori_OPULJP[[#This Row],[STOPA NACIONALNOG SUFINANCIRANJA %]]</f>
        <v>1492719.5730000001</v>
      </c>
      <c r="R342" s="51">
        <f>Ugovori_OPULJP[[#This Row],[Bespovratna sredstva - Nacionalni dio - HRK]]/7.5345</f>
        <v>198117.93390404142</v>
      </c>
      <c r="S342" s="50">
        <v>9951463.8200000003</v>
      </c>
      <c r="T342" s="51">
        <f>Ugovori_OPULJP[[#This Row],[Bespovratna sredstva - Ukupno (EU+Nac) HRK
= Ukupna ugovorena vrijednost bespovratnih sredstava]]/7.5345</f>
        <v>1320786.2260269427</v>
      </c>
      <c r="U342" s="50">
        <v>0</v>
      </c>
      <c r="V342" s="51">
        <f>Ugovori_OPULJP[[#This Row],[Javni doprinos korisnika - HRK]]/7.5345</f>
        <v>0</v>
      </c>
      <c r="W342" s="50">
        <v>0</v>
      </c>
      <c r="X342" s="51">
        <f>Ugovori_OPULJP[[#This Row],[Privatni doprinos korisnika - HRK]]/7.5345</f>
        <v>0</v>
      </c>
      <c r="Y342" s="52">
        <v>9951463.8200000003</v>
      </c>
      <c r="Z342" s="53">
        <f>Ugovori_OPULJP[[#This Row],[UKUPNI PRIHVATLJIVI IZDACI
TOTAL ELIGIBLE EXPENDITURE
= Bespovratna sredstva ukupno + doprinos korisnika
= Ukupni prihvatljivi troškovi
= Ukupna ugovorena vrijednost projekta HRK]]/7.5345</f>
        <v>1320786.2260269427</v>
      </c>
      <c r="AA342" s="44" t="s">
        <v>38</v>
      </c>
      <c r="AB342" s="44" t="s">
        <v>35</v>
      </c>
      <c r="AC342" s="43" t="s">
        <v>1444</v>
      </c>
      <c r="AD342" s="43" t="s">
        <v>747</v>
      </c>
    </row>
    <row r="343" spans="1:30" ht="51" customHeight="1" x14ac:dyDescent="0.2">
      <c r="A343" s="41" t="s">
        <v>1445</v>
      </c>
      <c r="B343" s="42" t="s">
        <v>743</v>
      </c>
      <c r="C343" s="43" t="s">
        <v>744</v>
      </c>
      <c r="D343" s="43" t="s">
        <v>1114</v>
      </c>
      <c r="E343" s="44" t="s">
        <v>76</v>
      </c>
      <c r="F343" s="45" t="s">
        <v>1446</v>
      </c>
      <c r="G343" s="45" t="s">
        <v>1447</v>
      </c>
      <c r="H343" s="47">
        <v>43125</v>
      </c>
      <c r="I343" s="47">
        <v>44037</v>
      </c>
      <c r="J343" s="48" t="str">
        <f>IF(Ugovori_OPULJP[[#This Row],[DATUM ZAVRŠETKA OPERACIJE]]&gt;DATE(2024,3,31),"u provedbi","završen")</f>
        <v>završen</v>
      </c>
      <c r="K343" s="46" t="s">
        <v>99</v>
      </c>
      <c r="L343" s="46" t="s">
        <v>99</v>
      </c>
      <c r="M343" s="49">
        <v>0.85</v>
      </c>
      <c r="N343" s="49">
        <v>0.15</v>
      </c>
      <c r="O343" s="50">
        <f>Ugovori_OPULJP[[#This Row],[Bespovratna sredstva - Ukupno (EU+Nac) HRK
= Ukupna ugovorena vrijednost bespovratnih sredstava]]*Ugovori_OPULJP[[#This Row],[EU STOPA SUFINANCIRANJA %
EU CO-FINANCING RATE %]]</f>
        <v>3316332.1879999996</v>
      </c>
      <c r="P343" s="51">
        <f>Ugovori_OPULJP[[#This Row],[Bespovratna sredstva - EU dio - HRK]]/7.5345</f>
        <v>440152.92162718158</v>
      </c>
      <c r="Q343" s="50">
        <f>Ugovori_OPULJP[[#This Row],[Bespovratna sredstva - Ukupno (EU+Nac) HRK
= Ukupna ugovorena vrijednost bespovratnih sredstava]]*Ugovori_OPULJP[[#This Row],[STOPA NACIONALNOG SUFINANCIRANJA %]]</f>
        <v>585235.09199999995</v>
      </c>
      <c r="R343" s="51">
        <f>Ugovori_OPULJP[[#This Row],[Bespovratna sredstva - Nacionalni dio - HRK]]/7.5345</f>
        <v>77674.044993032046</v>
      </c>
      <c r="S343" s="50">
        <v>3901567.28</v>
      </c>
      <c r="T343" s="51">
        <f>Ugovori_OPULJP[[#This Row],[Bespovratna sredstva - Ukupno (EU+Nac) HRK
= Ukupna ugovorena vrijednost bespovratnih sredstava]]/7.5345</f>
        <v>517826.96662021364</v>
      </c>
      <c r="U343" s="50">
        <v>0</v>
      </c>
      <c r="V343" s="51">
        <f>Ugovori_OPULJP[[#This Row],[Javni doprinos korisnika - HRK]]/7.5345</f>
        <v>0</v>
      </c>
      <c r="W343" s="50">
        <v>0</v>
      </c>
      <c r="X343" s="51">
        <f>Ugovori_OPULJP[[#This Row],[Privatni doprinos korisnika - HRK]]/7.5345</f>
        <v>0</v>
      </c>
      <c r="Y343" s="52">
        <v>3901567.28</v>
      </c>
      <c r="Z343" s="53">
        <f>Ugovori_OPULJP[[#This Row],[UKUPNI PRIHVATLJIVI IZDACI
TOTAL ELIGIBLE EXPENDITURE
= Bespovratna sredstva ukupno + doprinos korisnika
= Ukupni prihvatljivi troškovi
= Ukupna ugovorena vrijednost projekta HRK]]/7.5345</f>
        <v>517826.96662021364</v>
      </c>
      <c r="AA343" s="44" t="s">
        <v>38</v>
      </c>
      <c r="AB343" s="44" t="s">
        <v>35</v>
      </c>
      <c r="AC343" s="43" t="s">
        <v>1448</v>
      </c>
      <c r="AD343" s="43" t="s">
        <v>747</v>
      </c>
    </row>
    <row r="344" spans="1:30" ht="51" customHeight="1" x14ac:dyDescent="0.2">
      <c r="A344" s="41" t="s">
        <v>1449</v>
      </c>
      <c r="B344" s="42" t="s">
        <v>743</v>
      </c>
      <c r="C344" s="43" t="s">
        <v>744</v>
      </c>
      <c r="D344" s="43" t="s">
        <v>1114</v>
      </c>
      <c r="E344" s="44" t="s">
        <v>76</v>
      </c>
      <c r="F344" s="45" t="s">
        <v>1450</v>
      </c>
      <c r="G344" s="45" t="s">
        <v>1451</v>
      </c>
      <c r="H344" s="47">
        <v>43175</v>
      </c>
      <c r="I344" s="47">
        <v>44090</v>
      </c>
      <c r="J344" s="48" t="str">
        <f>IF(Ugovori_OPULJP[[#This Row],[DATUM ZAVRŠETKA OPERACIJE]]&gt;DATE(2024,3,31),"u provedbi","završen")</f>
        <v>završen</v>
      </c>
      <c r="K344" s="46" t="s">
        <v>94</v>
      </c>
      <c r="L344" s="46" t="s">
        <v>94</v>
      </c>
      <c r="M344" s="49">
        <v>0.85</v>
      </c>
      <c r="N344" s="49">
        <v>0.15</v>
      </c>
      <c r="O344" s="50">
        <f>Ugovori_OPULJP[[#This Row],[Bespovratna sredstva - Ukupno (EU+Nac) HRK
= Ukupna ugovorena vrijednost bespovratnih sredstava]]*Ugovori_OPULJP[[#This Row],[EU STOPA SUFINANCIRANJA %
EU CO-FINANCING RATE %]]</f>
        <v>7038305.6770000001</v>
      </c>
      <c r="P344" s="51">
        <f>Ugovori_OPULJP[[#This Row],[Bespovratna sredstva - EU dio - HRK]]/7.5345</f>
        <v>934143.69593204593</v>
      </c>
      <c r="Q344" s="50">
        <f>Ugovori_OPULJP[[#This Row],[Bespovratna sredstva - Ukupno (EU+Nac) HRK
= Ukupna ugovorena vrijednost bespovratnih sredstava]]*Ugovori_OPULJP[[#This Row],[STOPA NACIONALNOG SUFINANCIRANJA %]]</f>
        <v>1242053.943</v>
      </c>
      <c r="R344" s="51">
        <f>Ugovori_OPULJP[[#This Row],[Bespovratna sredstva - Nacionalni dio - HRK]]/7.5345</f>
        <v>164848.88751741985</v>
      </c>
      <c r="S344" s="50">
        <v>8280359.6200000001</v>
      </c>
      <c r="T344" s="51">
        <f>Ugovori_OPULJP[[#This Row],[Bespovratna sredstva - Ukupno (EU+Nac) HRK
= Ukupna ugovorena vrijednost bespovratnih sredstava]]/7.5345</f>
        <v>1098992.5834494657</v>
      </c>
      <c r="U344" s="50">
        <v>0</v>
      </c>
      <c r="V344" s="51">
        <f>Ugovori_OPULJP[[#This Row],[Javni doprinos korisnika - HRK]]/7.5345</f>
        <v>0</v>
      </c>
      <c r="W344" s="50">
        <v>0</v>
      </c>
      <c r="X344" s="51">
        <f>Ugovori_OPULJP[[#This Row],[Privatni doprinos korisnika - HRK]]/7.5345</f>
        <v>0</v>
      </c>
      <c r="Y344" s="52">
        <v>8280359.6200000001</v>
      </c>
      <c r="Z344" s="53">
        <f>Ugovori_OPULJP[[#This Row],[UKUPNI PRIHVATLJIVI IZDACI
TOTAL ELIGIBLE EXPENDITURE
= Bespovratna sredstva ukupno + doprinos korisnika
= Ukupni prihvatljivi troškovi
= Ukupna ugovorena vrijednost projekta HRK]]/7.5345</f>
        <v>1098992.5834494657</v>
      </c>
      <c r="AA344" s="44" t="s">
        <v>38</v>
      </c>
      <c r="AB344" s="44" t="s">
        <v>35</v>
      </c>
      <c r="AC344" s="43" t="s">
        <v>1452</v>
      </c>
      <c r="AD344" s="43" t="s">
        <v>747</v>
      </c>
    </row>
    <row r="345" spans="1:30" ht="51" customHeight="1" x14ac:dyDescent="0.2">
      <c r="A345" s="41" t="s">
        <v>1453</v>
      </c>
      <c r="B345" s="42" t="s">
        <v>743</v>
      </c>
      <c r="C345" s="43" t="s">
        <v>744</v>
      </c>
      <c r="D345" s="43" t="s">
        <v>1114</v>
      </c>
      <c r="E345" s="44" t="s">
        <v>76</v>
      </c>
      <c r="F345" s="45" t="s">
        <v>1454</v>
      </c>
      <c r="G345" s="45" t="s">
        <v>1455</v>
      </c>
      <c r="H345" s="47">
        <v>43175</v>
      </c>
      <c r="I345" s="47">
        <v>44090</v>
      </c>
      <c r="J345" s="48" t="str">
        <f>IF(Ugovori_OPULJP[[#This Row],[DATUM ZAVRŠETKA OPERACIJE]]&gt;DATE(2024,3,31),"u provedbi","završen")</f>
        <v>završen</v>
      </c>
      <c r="K345" s="46" t="s">
        <v>94</v>
      </c>
      <c r="L345" s="46" t="s">
        <v>94</v>
      </c>
      <c r="M345" s="49">
        <v>0.85</v>
      </c>
      <c r="N345" s="49">
        <v>0.15</v>
      </c>
      <c r="O345" s="50">
        <f>Ugovori_OPULJP[[#This Row],[Bespovratna sredstva - Ukupno (EU+Nac) HRK
= Ukupna ugovorena vrijednost bespovratnih sredstava]]*Ugovori_OPULJP[[#This Row],[EU STOPA SUFINANCIRANJA %
EU CO-FINANCING RATE %]]</f>
        <v>7123735.9044999992</v>
      </c>
      <c r="P345" s="51">
        <f>Ugovori_OPULJP[[#This Row],[Bespovratna sredstva - EU dio - HRK]]/7.5345</f>
        <v>945482.23564934614</v>
      </c>
      <c r="Q345" s="50">
        <f>Ugovori_OPULJP[[#This Row],[Bespovratna sredstva - Ukupno (EU+Nac) HRK
= Ukupna ugovorena vrijednost bespovratnih sredstava]]*Ugovori_OPULJP[[#This Row],[STOPA NACIONALNOG SUFINANCIRANJA %]]</f>
        <v>1257129.8654999998</v>
      </c>
      <c r="R345" s="51">
        <f>Ugovori_OPULJP[[#This Row],[Bespovratna sredstva - Nacionalni dio - HRK]]/7.5345</f>
        <v>166849.80629106108</v>
      </c>
      <c r="S345" s="50">
        <v>8380865.7699999996</v>
      </c>
      <c r="T345" s="51">
        <f>Ugovori_OPULJP[[#This Row],[Bespovratna sredstva - Ukupno (EU+Nac) HRK
= Ukupna ugovorena vrijednost bespovratnih sredstava]]/7.5345</f>
        <v>1112332.0419404074</v>
      </c>
      <c r="U345" s="50">
        <v>0</v>
      </c>
      <c r="V345" s="51">
        <f>Ugovori_OPULJP[[#This Row],[Javni doprinos korisnika - HRK]]/7.5345</f>
        <v>0</v>
      </c>
      <c r="W345" s="50">
        <v>0</v>
      </c>
      <c r="X345" s="51">
        <f>Ugovori_OPULJP[[#This Row],[Privatni doprinos korisnika - HRK]]/7.5345</f>
        <v>0</v>
      </c>
      <c r="Y345" s="52">
        <v>8380865.7699999996</v>
      </c>
      <c r="Z345" s="53">
        <f>Ugovori_OPULJP[[#This Row],[UKUPNI PRIHVATLJIVI IZDACI
TOTAL ELIGIBLE EXPENDITURE
= Bespovratna sredstva ukupno + doprinos korisnika
= Ukupni prihvatljivi troškovi
= Ukupna ugovorena vrijednost projekta HRK]]/7.5345</f>
        <v>1112332.0419404074</v>
      </c>
      <c r="AA345" s="44" t="s">
        <v>38</v>
      </c>
      <c r="AB345" s="44" t="s">
        <v>35</v>
      </c>
      <c r="AC345" s="43" t="s">
        <v>1456</v>
      </c>
      <c r="AD345" s="43" t="s">
        <v>747</v>
      </c>
    </row>
    <row r="346" spans="1:30" ht="51" customHeight="1" x14ac:dyDescent="0.2">
      <c r="A346" s="41" t="s">
        <v>1457</v>
      </c>
      <c r="B346" s="42" t="s">
        <v>743</v>
      </c>
      <c r="C346" s="43" t="s">
        <v>744</v>
      </c>
      <c r="D346" s="43" t="s">
        <v>1114</v>
      </c>
      <c r="E346" s="44" t="s">
        <v>76</v>
      </c>
      <c r="F346" s="45" t="s">
        <v>1458</v>
      </c>
      <c r="G346" s="45" t="s">
        <v>1459</v>
      </c>
      <c r="H346" s="47">
        <v>43125</v>
      </c>
      <c r="I346" s="47">
        <v>44037</v>
      </c>
      <c r="J346" s="48" t="str">
        <f>IF(Ugovori_OPULJP[[#This Row],[DATUM ZAVRŠETKA OPERACIJE]]&gt;DATE(2024,3,31),"u provedbi","završen")</f>
        <v>završen</v>
      </c>
      <c r="K346" s="46" t="s">
        <v>425</v>
      </c>
      <c r="L346" s="46" t="s">
        <v>425</v>
      </c>
      <c r="M346" s="49">
        <v>0.85</v>
      </c>
      <c r="N346" s="49">
        <v>0.15</v>
      </c>
      <c r="O346" s="50">
        <f>Ugovori_OPULJP[[#This Row],[Bespovratna sredstva - Ukupno (EU+Nac) HRK
= Ukupna ugovorena vrijednost bespovratnih sredstava]]*Ugovori_OPULJP[[#This Row],[EU STOPA SUFINANCIRANJA %
EU CO-FINANCING RATE %]]</f>
        <v>780259.55700000003</v>
      </c>
      <c r="P346" s="51">
        <f>Ugovori_OPULJP[[#This Row],[Bespovratna sredstva - EU dio - HRK]]/7.5345</f>
        <v>103558.239697392</v>
      </c>
      <c r="Q346" s="50">
        <f>Ugovori_OPULJP[[#This Row],[Bespovratna sredstva - Ukupno (EU+Nac) HRK
= Ukupna ugovorena vrijednost bespovratnih sredstava]]*Ugovori_OPULJP[[#This Row],[STOPA NACIONALNOG SUFINANCIRANJA %]]</f>
        <v>137692.86300000001</v>
      </c>
      <c r="R346" s="51">
        <f>Ugovori_OPULJP[[#This Row],[Bespovratna sredstva - Nacionalni dio - HRK]]/7.5345</f>
        <v>18274.983476010351</v>
      </c>
      <c r="S346" s="50">
        <v>917952.42</v>
      </c>
      <c r="T346" s="51">
        <f>Ugovori_OPULJP[[#This Row],[Bespovratna sredstva - Ukupno (EU+Nac) HRK
= Ukupna ugovorena vrijednost bespovratnih sredstava]]/7.5345</f>
        <v>121833.22317340235</v>
      </c>
      <c r="U346" s="50">
        <v>0</v>
      </c>
      <c r="V346" s="51">
        <f>Ugovori_OPULJP[[#This Row],[Javni doprinos korisnika - HRK]]/7.5345</f>
        <v>0</v>
      </c>
      <c r="W346" s="50">
        <v>0</v>
      </c>
      <c r="X346" s="51">
        <f>Ugovori_OPULJP[[#This Row],[Privatni doprinos korisnika - HRK]]/7.5345</f>
        <v>0</v>
      </c>
      <c r="Y346" s="52">
        <v>917952.42</v>
      </c>
      <c r="Z346" s="53">
        <f>Ugovori_OPULJP[[#This Row],[UKUPNI PRIHVATLJIVI IZDACI
TOTAL ELIGIBLE EXPENDITURE
= Bespovratna sredstva ukupno + doprinos korisnika
= Ukupni prihvatljivi troškovi
= Ukupna ugovorena vrijednost projekta HRK]]/7.5345</f>
        <v>121833.22317340235</v>
      </c>
      <c r="AA346" s="44" t="s">
        <v>38</v>
      </c>
      <c r="AB346" s="44" t="s">
        <v>35</v>
      </c>
      <c r="AC346" s="43" t="s">
        <v>1460</v>
      </c>
      <c r="AD346" s="43" t="s">
        <v>747</v>
      </c>
    </row>
    <row r="347" spans="1:30" ht="51" customHeight="1" x14ac:dyDescent="0.2">
      <c r="A347" s="41" t="s">
        <v>1461</v>
      </c>
      <c r="B347" s="42" t="s">
        <v>743</v>
      </c>
      <c r="C347" s="43" t="s">
        <v>744</v>
      </c>
      <c r="D347" s="43" t="s">
        <v>1114</v>
      </c>
      <c r="E347" s="44" t="s">
        <v>76</v>
      </c>
      <c r="F347" s="45" t="s">
        <v>1462</v>
      </c>
      <c r="G347" s="45" t="s">
        <v>1463</v>
      </c>
      <c r="H347" s="47">
        <v>43125</v>
      </c>
      <c r="I347" s="47">
        <v>44037</v>
      </c>
      <c r="J347" s="48" t="str">
        <f>IF(Ugovori_OPULJP[[#This Row],[DATUM ZAVRŠETKA OPERACIJE]]&gt;DATE(2024,3,31),"u provedbi","završen")</f>
        <v>završen</v>
      </c>
      <c r="K347" s="46" t="s">
        <v>99</v>
      </c>
      <c r="L347" s="46" t="s">
        <v>99</v>
      </c>
      <c r="M347" s="49">
        <v>0.85</v>
      </c>
      <c r="N347" s="49">
        <v>0.15</v>
      </c>
      <c r="O347" s="50">
        <f>Ugovori_OPULJP[[#This Row],[Bespovratna sredstva - Ukupno (EU+Nac) HRK
= Ukupna ugovorena vrijednost bespovratnih sredstava]]*Ugovori_OPULJP[[#This Row],[EU STOPA SUFINANCIRANJA %
EU CO-FINANCING RATE %]]</f>
        <v>3595182.9499999997</v>
      </c>
      <c r="P347" s="51">
        <f>Ugovori_OPULJP[[#This Row],[Bespovratna sredstva - EU dio - HRK]]/7.5345</f>
        <v>477162.77788838005</v>
      </c>
      <c r="Q347" s="50">
        <f>Ugovori_OPULJP[[#This Row],[Bespovratna sredstva - Ukupno (EU+Nac) HRK
= Ukupna ugovorena vrijednost bespovratnih sredstava]]*Ugovori_OPULJP[[#This Row],[STOPA NACIONALNOG SUFINANCIRANJA %]]</f>
        <v>634444.04999999993</v>
      </c>
      <c r="R347" s="51">
        <f>Ugovori_OPULJP[[#This Row],[Bespovratna sredstva - Nacionalni dio - HRK]]/7.5345</f>
        <v>84205.196097949418</v>
      </c>
      <c r="S347" s="50">
        <v>4229627</v>
      </c>
      <c r="T347" s="51">
        <f>Ugovori_OPULJP[[#This Row],[Bespovratna sredstva - Ukupno (EU+Nac) HRK
= Ukupna ugovorena vrijednost bespovratnih sredstava]]/7.5345</f>
        <v>561367.97398632951</v>
      </c>
      <c r="U347" s="50">
        <v>0</v>
      </c>
      <c r="V347" s="51">
        <f>Ugovori_OPULJP[[#This Row],[Javni doprinos korisnika - HRK]]/7.5345</f>
        <v>0</v>
      </c>
      <c r="W347" s="50">
        <v>0</v>
      </c>
      <c r="X347" s="51">
        <f>Ugovori_OPULJP[[#This Row],[Privatni doprinos korisnika - HRK]]/7.5345</f>
        <v>0</v>
      </c>
      <c r="Y347" s="52">
        <v>4229627</v>
      </c>
      <c r="Z347" s="53">
        <f>Ugovori_OPULJP[[#This Row],[UKUPNI PRIHVATLJIVI IZDACI
TOTAL ELIGIBLE EXPENDITURE
= Bespovratna sredstva ukupno + doprinos korisnika
= Ukupni prihvatljivi troškovi
= Ukupna ugovorena vrijednost projekta HRK]]/7.5345</f>
        <v>561367.97398632951</v>
      </c>
      <c r="AA347" s="44" t="s">
        <v>38</v>
      </c>
      <c r="AB347" s="44" t="s">
        <v>35</v>
      </c>
      <c r="AC347" s="43" t="s">
        <v>1464</v>
      </c>
      <c r="AD347" s="43" t="s">
        <v>747</v>
      </c>
    </row>
    <row r="348" spans="1:30" ht="63.75" customHeight="1" x14ac:dyDescent="0.2">
      <c r="A348" s="41" t="s">
        <v>1465</v>
      </c>
      <c r="B348" s="42" t="s">
        <v>743</v>
      </c>
      <c r="C348" s="43" t="s">
        <v>744</v>
      </c>
      <c r="D348" s="43" t="s">
        <v>1114</v>
      </c>
      <c r="E348" s="44" t="s">
        <v>76</v>
      </c>
      <c r="F348" s="45" t="s">
        <v>1466</v>
      </c>
      <c r="G348" s="45" t="s">
        <v>1467</v>
      </c>
      <c r="H348" s="47">
        <v>43175</v>
      </c>
      <c r="I348" s="47">
        <v>44090</v>
      </c>
      <c r="J348" s="48" t="str">
        <f>IF(Ugovori_OPULJP[[#This Row],[DATUM ZAVRŠETKA OPERACIJE]]&gt;DATE(2024,3,31),"u provedbi","završen")</f>
        <v>završen</v>
      </c>
      <c r="K348" s="46" t="s">
        <v>130</v>
      </c>
      <c r="L348" s="46" t="s">
        <v>130</v>
      </c>
      <c r="M348" s="49">
        <v>0.85</v>
      </c>
      <c r="N348" s="49">
        <v>0.15</v>
      </c>
      <c r="O348" s="50">
        <f>Ugovori_OPULJP[[#This Row],[Bespovratna sredstva - Ukupno (EU+Nac) HRK
= Ukupna ugovorena vrijednost bespovratnih sredstava]]*Ugovori_OPULJP[[#This Row],[EU STOPA SUFINANCIRANJA %
EU CO-FINANCING RATE %]]</f>
        <v>2676225</v>
      </c>
      <c r="P348" s="51">
        <f>Ugovori_OPULJP[[#This Row],[Bespovratna sredstva - EU dio - HRK]]/7.5345</f>
        <v>355196.09794943262</v>
      </c>
      <c r="Q348" s="50">
        <f>Ugovori_OPULJP[[#This Row],[Bespovratna sredstva - Ukupno (EU+Nac) HRK
= Ukupna ugovorena vrijednost bespovratnih sredstava]]*Ugovori_OPULJP[[#This Row],[STOPA NACIONALNOG SUFINANCIRANJA %]]</f>
        <v>472275</v>
      </c>
      <c r="R348" s="51">
        <f>Ugovori_OPULJP[[#This Row],[Bespovratna sredstva - Nacionalni dio - HRK]]/7.5345</f>
        <v>62681.664344017518</v>
      </c>
      <c r="S348" s="50">
        <v>3148500</v>
      </c>
      <c r="T348" s="51">
        <f>Ugovori_OPULJP[[#This Row],[Bespovratna sredstva - Ukupno (EU+Nac) HRK
= Ukupna ugovorena vrijednost bespovratnih sredstava]]/7.5345</f>
        <v>417877.76229345013</v>
      </c>
      <c r="U348" s="50">
        <v>0</v>
      </c>
      <c r="V348" s="51">
        <f>Ugovori_OPULJP[[#This Row],[Javni doprinos korisnika - HRK]]/7.5345</f>
        <v>0</v>
      </c>
      <c r="W348" s="50">
        <v>0</v>
      </c>
      <c r="X348" s="51">
        <f>Ugovori_OPULJP[[#This Row],[Privatni doprinos korisnika - HRK]]/7.5345</f>
        <v>0</v>
      </c>
      <c r="Y348" s="52">
        <v>3148500</v>
      </c>
      <c r="Z348" s="53">
        <f>Ugovori_OPULJP[[#This Row],[UKUPNI PRIHVATLJIVI IZDACI
TOTAL ELIGIBLE EXPENDITURE
= Bespovratna sredstva ukupno + doprinos korisnika
= Ukupni prihvatljivi troškovi
= Ukupna ugovorena vrijednost projekta HRK]]/7.5345</f>
        <v>417877.76229345013</v>
      </c>
      <c r="AA348" s="44" t="s">
        <v>38</v>
      </c>
      <c r="AB348" s="44" t="s">
        <v>35</v>
      </c>
      <c r="AC348" s="43" t="s">
        <v>1468</v>
      </c>
      <c r="AD348" s="43" t="s">
        <v>747</v>
      </c>
    </row>
    <row r="349" spans="1:30" ht="51" customHeight="1" x14ac:dyDescent="0.2">
      <c r="A349" s="41" t="s">
        <v>1469</v>
      </c>
      <c r="B349" s="42" t="s">
        <v>743</v>
      </c>
      <c r="C349" s="43" t="s">
        <v>744</v>
      </c>
      <c r="D349" s="43" t="s">
        <v>1114</v>
      </c>
      <c r="E349" s="44" t="s">
        <v>76</v>
      </c>
      <c r="F349" s="45" t="s">
        <v>1258</v>
      </c>
      <c r="G349" s="45" t="s">
        <v>1470</v>
      </c>
      <c r="H349" s="47">
        <v>43125</v>
      </c>
      <c r="I349" s="47">
        <v>44037</v>
      </c>
      <c r="J349" s="48" t="str">
        <f>IF(Ugovori_OPULJP[[#This Row],[DATUM ZAVRŠETKA OPERACIJE]]&gt;DATE(2024,3,31),"u provedbi","završen")</f>
        <v>završen</v>
      </c>
      <c r="K349" s="46" t="s">
        <v>186</v>
      </c>
      <c r="L349" s="46" t="s">
        <v>186</v>
      </c>
      <c r="M349" s="49">
        <v>0.85</v>
      </c>
      <c r="N349" s="49">
        <v>0.15</v>
      </c>
      <c r="O349" s="50">
        <f>Ugovori_OPULJP[[#This Row],[Bespovratna sredstva - Ukupno (EU+Nac) HRK
= Ukupna ugovorena vrijednost bespovratnih sredstava]]*Ugovori_OPULJP[[#This Row],[EU STOPA SUFINANCIRANJA %
EU CO-FINANCING RATE %]]</f>
        <v>2130633.4939999999</v>
      </c>
      <c r="P349" s="51">
        <f>Ugovori_OPULJP[[#This Row],[Bespovratna sredstva - EU dio - HRK]]/7.5345</f>
        <v>282783.66102594731</v>
      </c>
      <c r="Q349" s="50">
        <f>Ugovori_OPULJP[[#This Row],[Bespovratna sredstva - Ukupno (EU+Nac) HRK
= Ukupna ugovorena vrijednost bespovratnih sredstava]]*Ugovori_OPULJP[[#This Row],[STOPA NACIONALNOG SUFINANCIRANJA %]]</f>
        <v>375994.14600000001</v>
      </c>
      <c r="R349" s="51">
        <f>Ugovori_OPULJP[[#This Row],[Bespovratna sredstva - Nacionalni dio - HRK]]/7.5345</f>
        <v>49902.999004578938</v>
      </c>
      <c r="S349" s="50">
        <v>2506627.64</v>
      </c>
      <c r="T349" s="51">
        <f>Ugovori_OPULJP[[#This Row],[Bespovratna sredstva - Ukupno (EU+Nac) HRK
= Ukupna ugovorena vrijednost bespovratnih sredstava]]/7.5345</f>
        <v>332686.66003052623</v>
      </c>
      <c r="U349" s="50">
        <v>0</v>
      </c>
      <c r="V349" s="51">
        <f>Ugovori_OPULJP[[#This Row],[Javni doprinos korisnika - HRK]]/7.5345</f>
        <v>0</v>
      </c>
      <c r="W349" s="50">
        <v>0</v>
      </c>
      <c r="X349" s="51">
        <f>Ugovori_OPULJP[[#This Row],[Privatni doprinos korisnika - HRK]]/7.5345</f>
        <v>0</v>
      </c>
      <c r="Y349" s="52">
        <v>2506627.64</v>
      </c>
      <c r="Z349" s="53">
        <f>Ugovori_OPULJP[[#This Row],[UKUPNI PRIHVATLJIVI IZDACI
TOTAL ELIGIBLE EXPENDITURE
= Bespovratna sredstva ukupno + doprinos korisnika
= Ukupni prihvatljivi troškovi
= Ukupna ugovorena vrijednost projekta HRK]]/7.5345</f>
        <v>332686.66003052623</v>
      </c>
      <c r="AA349" s="44" t="s">
        <v>38</v>
      </c>
      <c r="AB349" s="44" t="s">
        <v>35</v>
      </c>
      <c r="AC349" s="43" t="s">
        <v>1471</v>
      </c>
      <c r="AD349" s="43" t="s">
        <v>747</v>
      </c>
    </row>
    <row r="350" spans="1:30" ht="51" customHeight="1" x14ac:dyDescent="0.2">
      <c r="A350" s="41" t="s">
        <v>1472</v>
      </c>
      <c r="B350" s="42" t="s">
        <v>743</v>
      </c>
      <c r="C350" s="43" t="s">
        <v>744</v>
      </c>
      <c r="D350" s="43" t="s">
        <v>1114</v>
      </c>
      <c r="E350" s="44" t="s">
        <v>76</v>
      </c>
      <c r="F350" s="45" t="s">
        <v>1473</v>
      </c>
      <c r="G350" s="45" t="s">
        <v>1474</v>
      </c>
      <c r="H350" s="47">
        <v>43125</v>
      </c>
      <c r="I350" s="47">
        <v>44037</v>
      </c>
      <c r="J350" s="48" t="str">
        <f>IF(Ugovori_OPULJP[[#This Row],[DATUM ZAVRŠETKA OPERACIJE]]&gt;DATE(2024,3,31),"u provedbi","završen")</f>
        <v>završen</v>
      </c>
      <c r="K350" s="46" t="s">
        <v>94</v>
      </c>
      <c r="L350" s="46" t="s">
        <v>94</v>
      </c>
      <c r="M350" s="49">
        <v>0.85</v>
      </c>
      <c r="N350" s="49">
        <v>0.15</v>
      </c>
      <c r="O350" s="50">
        <f>Ugovori_OPULJP[[#This Row],[Bespovratna sredstva - Ukupno (EU+Nac) HRK
= Ukupna ugovorena vrijednost bespovratnih sredstava]]*Ugovori_OPULJP[[#This Row],[EU STOPA SUFINANCIRANJA %
EU CO-FINANCING RATE %]]</f>
        <v>5887998.0164999999</v>
      </c>
      <c r="P350" s="51">
        <f>Ugovori_OPULJP[[#This Row],[Bespovratna sredstva - EU dio - HRK]]/7.5345</f>
        <v>781471.6326896277</v>
      </c>
      <c r="Q350" s="50">
        <f>Ugovori_OPULJP[[#This Row],[Bespovratna sredstva - Ukupno (EU+Nac) HRK
= Ukupna ugovorena vrijednost bespovratnih sredstava]]*Ugovori_OPULJP[[#This Row],[STOPA NACIONALNOG SUFINANCIRANJA %]]</f>
        <v>1039058.4735</v>
      </c>
      <c r="R350" s="51">
        <f>Ugovori_OPULJP[[#This Row],[Bespovratna sredstva - Nacionalni dio - HRK]]/7.5345</f>
        <v>137906.75870993428</v>
      </c>
      <c r="S350" s="50">
        <v>6927056.4900000002</v>
      </c>
      <c r="T350" s="51">
        <f>Ugovori_OPULJP[[#This Row],[Bespovratna sredstva - Ukupno (EU+Nac) HRK
= Ukupna ugovorena vrijednost bespovratnih sredstava]]/7.5345</f>
        <v>919378.39139956201</v>
      </c>
      <c r="U350" s="50">
        <v>0</v>
      </c>
      <c r="V350" s="51">
        <f>Ugovori_OPULJP[[#This Row],[Javni doprinos korisnika - HRK]]/7.5345</f>
        <v>0</v>
      </c>
      <c r="W350" s="50">
        <v>0</v>
      </c>
      <c r="X350" s="51">
        <f>Ugovori_OPULJP[[#This Row],[Privatni doprinos korisnika - HRK]]/7.5345</f>
        <v>0</v>
      </c>
      <c r="Y350" s="52">
        <v>6927056.4900000002</v>
      </c>
      <c r="Z350" s="53">
        <f>Ugovori_OPULJP[[#This Row],[UKUPNI PRIHVATLJIVI IZDACI
TOTAL ELIGIBLE EXPENDITURE
= Bespovratna sredstva ukupno + doprinos korisnika
= Ukupni prihvatljivi troškovi
= Ukupna ugovorena vrijednost projekta HRK]]/7.5345</f>
        <v>919378.39139956201</v>
      </c>
      <c r="AA350" s="44" t="s">
        <v>38</v>
      </c>
      <c r="AB350" s="44" t="s">
        <v>35</v>
      </c>
      <c r="AC350" s="43" t="s">
        <v>1475</v>
      </c>
      <c r="AD350" s="43" t="s">
        <v>747</v>
      </c>
    </row>
    <row r="351" spans="1:30" ht="51" customHeight="1" x14ac:dyDescent="0.2">
      <c r="A351" s="41" t="s">
        <v>1476</v>
      </c>
      <c r="B351" s="42" t="s">
        <v>743</v>
      </c>
      <c r="C351" s="43" t="s">
        <v>744</v>
      </c>
      <c r="D351" s="43" t="s">
        <v>1114</v>
      </c>
      <c r="E351" s="44" t="s">
        <v>76</v>
      </c>
      <c r="F351" s="45" t="s">
        <v>1477</v>
      </c>
      <c r="G351" s="45" t="s">
        <v>1478</v>
      </c>
      <c r="H351" s="47">
        <v>43119</v>
      </c>
      <c r="I351" s="47">
        <v>44031</v>
      </c>
      <c r="J351" s="48" t="str">
        <f>IF(Ugovori_OPULJP[[#This Row],[DATUM ZAVRŠETKA OPERACIJE]]&gt;DATE(2024,3,31),"u provedbi","završen")</f>
        <v>završen</v>
      </c>
      <c r="K351" s="46" t="s">
        <v>173</v>
      </c>
      <c r="L351" s="46" t="s">
        <v>173</v>
      </c>
      <c r="M351" s="49">
        <v>0.85</v>
      </c>
      <c r="N351" s="49">
        <v>0.15</v>
      </c>
      <c r="O351" s="50">
        <f>Ugovori_OPULJP[[#This Row],[Bespovratna sredstva - Ukupno (EU+Nac) HRK
= Ukupna ugovorena vrijednost bespovratnih sredstava]]*Ugovori_OPULJP[[#This Row],[EU STOPA SUFINANCIRANJA %
EU CO-FINANCING RATE %]]</f>
        <v>7948512.4349999996</v>
      </c>
      <c r="P351" s="51">
        <f>Ugovori_OPULJP[[#This Row],[Bespovratna sredstva - EU dio - HRK]]/7.5345</f>
        <v>1054948.8930917778</v>
      </c>
      <c r="Q351" s="50">
        <f>Ugovori_OPULJP[[#This Row],[Bespovratna sredstva - Ukupno (EU+Nac) HRK
= Ukupna ugovorena vrijednost bespovratnih sredstava]]*Ugovori_OPULJP[[#This Row],[STOPA NACIONALNOG SUFINANCIRANJA %]]</f>
        <v>1402678.6649999998</v>
      </c>
      <c r="R351" s="51">
        <f>Ugovori_OPULJP[[#This Row],[Bespovratna sredstva - Nacionalni dio - HRK]]/7.5345</f>
        <v>186167.4517220784</v>
      </c>
      <c r="S351" s="50">
        <v>9351191.0999999996</v>
      </c>
      <c r="T351" s="51">
        <f>Ugovori_OPULJP[[#This Row],[Bespovratna sredstva - Ukupno (EU+Nac) HRK
= Ukupna ugovorena vrijednost bespovratnih sredstava]]/7.5345</f>
        <v>1241116.3448138561</v>
      </c>
      <c r="U351" s="50">
        <v>0</v>
      </c>
      <c r="V351" s="51">
        <f>Ugovori_OPULJP[[#This Row],[Javni doprinos korisnika - HRK]]/7.5345</f>
        <v>0</v>
      </c>
      <c r="W351" s="50">
        <v>0</v>
      </c>
      <c r="X351" s="51">
        <f>Ugovori_OPULJP[[#This Row],[Privatni doprinos korisnika - HRK]]/7.5345</f>
        <v>0</v>
      </c>
      <c r="Y351" s="52">
        <v>9351191.0999999996</v>
      </c>
      <c r="Z351" s="53">
        <f>Ugovori_OPULJP[[#This Row],[UKUPNI PRIHVATLJIVI IZDACI
TOTAL ELIGIBLE EXPENDITURE
= Bespovratna sredstva ukupno + doprinos korisnika
= Ukupni prihvatljivi troškovi
= Ukupna ugovorena vrijednost projekta HRK]]/7.5345</f>
        <v>1241116.3448138561</v>
      </c>
      <c r="AA351" s="44" t="s">
        <v>38</v>
      </c>
      <c r="AB351" s="44" t="s">
        <v>35</v>
      </c>
      <c r="AC351" s="43" t="s">
        <v>1479</v>
      </c>
      <c r="AD351" s="43" t="s">
        <v>747</v>
      </c>
    </row>
    <row r="352" spans="1:30" ht="51" customHeight="1" x14ac:dyDescent="0.2">
      <c r="A352" s="41" t="s">
        <v>1480</v>
      </c>
      <c r="B352" s="42" t="s">
        <v>743</v>
      </c>
      <c r="C352" s="43" t="s">
        <v>744</v>
      </c>
      <c r="D352" s="43" t="s">
        <v>1114</v>
      </c>
      <c r="E352" s="44" t="s">
        <v>76</v>
      </c>
      <c r="F352" s="45" t="s">
        <v>1481</v>
      </c>
      <c r="G352" s="45" t="s">
        <v>1482</v>
      </c>
      <c r="H352" s="47">
        <v>43125</v>
      </c>
      <c r="I352" s="47">
        <v>44037</v>
      </c>
      <c r="J352" s="48" t="str">
        <f>IF(Ugovori_OPULJP[[#This Row],[DATUM ZAVRŠETKA OPERACIJE]]&gt;DATE(2024,3,31),"u provedbi","završen")</f>
        <v>završen</v>
      </c>
      <c r="K352" s="46" t="s">
        <v>104</v>
      </c>
      <c r="L352" s="46" t="s">
        <v>104</v>
      </c>
      <c r="M352" s="49">
        <v>0.85</v>
      </c>
      <c r="N352" s="49">
        <v>0.15</v>
      </c>
      <c r="O352" s="50">
        <f>Ugovori_OPULJP[[#This Row],[Bespovratna sredstva - Ukupno (EU+Nac) HRK
= Ukupna ugovorena vrijednost bespovratnih sredstava]]*Ugovori_OPULJP[[#This Row],[EU STOPA SUFINANCIRANJA %
EU CO-FINANCING RATE %]]</f>
        <v>3543905</v>
      </c>
      <c r="P352" s="51">
        <f>Ugovori_OPULJP[[#This Row],[Bespovratna sredstva - EU dio - HRK]]/7.5345</f>
        <v>470357.02435463533</v>
      </c>
      <c r="Q352" s="50">
        <f>Ugovori_OPULJP[[#This Row],[Bespovratna sredstva - Ukupno (EU+Nac) HRK
= Ukupna ugovorena vrijednost bespovratnih sredstava]]*Ugovori_OPULJP[[#This Row],[STOPA NACIONALNOG SUFINANCIRANJA %]]</f>
        <v>625395</v>
      </c>
      <c r="R352" s="51">
        <f>Ugovori_OPULJP[[#This Row],[Bespovratna sredstva - Nacionalni dio - HRK]]/7.5345</f>
        <v>83004.180768465056</v>
      </c>
      <c r="S352" s="50">
        <v>4169300</v>
      </c>
      <c r="T352" s="51">
        <f>Ugovori_OPULJP[[#This Row],[Bespovratna sredstva - Ukupno (EU+Nac) HRK
= Ukupna ugovorena vrijednost bespovratnih sredstava]]/7.5345</f>
        <v>553361.20512310043</v>
      </c>
      <c r="U352" s="50">
        <v>0</v>
      </c>
      <c r="V352" s="51">
        <f>Ugovori_OPULJP[[#This Row],[Javni doprinos korisnika - HRK]]/7.5345</f>
        <v>0</v>
      </c>
      <c r="W352" s="50">
        <v>0</v>
      </c>
      <c r="X352" s="51">
        <f>Ugovori_OPULJP[[#This Row],[Privatni doprinos korisnika - HRK]]/7.5345</f>
        <v>0</v>
      </c>
      <c r="Y352" s="52">
        <v>4169300</v>
      </c>
      <c r="Z352" s="53">
        <f>Ugovori_OPULJP[[#This Row],[UKUPNI PRIHVATLJIVI IZDACI
TOTAL ELIGIBLE EXPENDITURE
= Bespovratna sredstva ukupno + doprinos korisnika
= Ukupni prihvatljivi troškovi
= Ukupna ugovorena vrijednost projekta HRK]]/7.5345</f>
        <v>553361.20512310043</v>
      </c>
      <c r="AA352" s="44" t="s">
        <v>38</v>
      </c>
      <c r="AB352" s="44" t="s">
        <v>35</v>
      </c>
      <c r="AC352" s="43" t="s">
        <v>1483</v>
      </c>
      <c r="AD352" s="43" t="s">
        <v>747</v>
      </c>
    </row>
    <row r="353" spans="1:30" ht="51" customHeight="1" x14ac:dyDescent="0.2">
      <c r="A353" s="41" t="s">
        <v>1484</v>
      </c>
      <c r="B353" s="42" t="s">
        <v>743</v>
      </c>
      <c r="C353" s="43" t="s">
        <v>744</v>
      </c>
      <c r="D353" s="43" t="s">
        <v>1114</v>
      </c>
      <c r="E353" s="44" t="s">
        <v>76</v>
      </c>
      <c r="F353" s="45" t="s">
        <v>1485</v>
      </c>
      <c r="G353" s="45" t="s">
        <v>1486</v>
      </c>
      <c r="H353" s="47">
        <v>43125</v>
      </c>
      <c r="I353" s="47">
        <v>44037</v>
      </c>
      <c r="J353" s="48" t="str">
        <f>IF(Ugovori_OPULJP[[#This Row],[DATUM ZAVRŠETKA OPERACIJE]]&gt;DATE(2024,3,31),"u provedbi","završen")</f>
        <v>završen</v>
      </c>
      <c r="K353" s="46" t="s">
        <v>186</v>
      </c>
      <c r="L353" s="46" t="s">
        <v>186</v>
      </c>
      <c r="M353" s="49">
        <v>0.85</v>
      </c>
      <c r="N353" s="49">
        <v>0.15</v>
      </c>
      <c r="O353" s="50">
        <f>Ugovori_OPULJP[[#This Row],[Bespovratna sredstva - Ukupno (EU+Nac) HRK
= Ukupna ugovorena vrijednost bespovratnih sredstava]]*Ugovori_OPULJP[[#This Row],[EU STOPA SUFINANCIRANJA %
EU CO-FINANCING RATE %]]</f>
        <v>4272700.2955</v>
      </c>
      <c r="P353" s="51">
        <f>Ugovori_OPULJP[[#This Row],[Bespovratna sredstva - EU dio - HRK]]/7.5345</f>
        <v>567084.78273276263</v>
      </c>
      <c r="Q353" s="50">
        <f>Ugovori_OPULJP[[#This Row],[Bespovratna sredstva - Ukupno (EU+Nac) HRK
= Ukupna ugovorena vrijednost bespovratnih sredstava]]*Ugovori_OPULJP[[#This Row],[STOPA NACIONALNOG SUFINANCIRANJA %]]</f>
        <v>754005.93450000009</v>
      </c>
      <c r="R353" s="51">
        <f>Ugovori_OPULJP[[#This Row],[Bespovratna sredstva - Nacionalni dio - HRK]]/7.5345</f>
        <v>100073.78518813459</v>
      </c>
      <c r="S353" s="50">
        <v>5026706.2300000004</v>
      </c>
      <c r="T353" s="51">
        <f>Ugovori_OPULJP[[#This Row],[Bespovratna sredstva - Ukupno (EU+Nac) HRK
= Ukupna ugovorena vrijednost bespovratnih sredstava]]/7.5345</f>
        <v>667158.56792089727</v>
      </c>
      <c r="U353" s="50">
        <v>0</v>
      </c>
      <c r="V353" s="51">
        <f>Ugovori_OPULJP[[#This Row],[Javni doprinos korisnika - HRK]]/7.5345</f>
        <v>0</v>
      </c>
      <c r="W353" s="50">
        <v>0</v>
      </c>
      <c r="X353" s="51">
        <f>Ugovori_OPULJP[[#This Row],[Privatni doprinos korisnika - HRK]]/7.5345</f>
        <v>0</v>
      </c>
      <c r="Y353" s="52">
        <v>5026706.2300000004</v>
      </c>
      <c r="Z353" s="53">
        <f>Ugovori_OPULJP[[#This Row],[UKUPNI PRIHVATLJIVI IZDACI
TOTAL ELIGIBLE EXPENDITURE
= Bespovratna sredstva ukupno + doprinos korisnika
= Ukupni prihvatljivi troškovi
= Ukupna ugovorena vrijednost projekta HRK]]/7.5345</f>
        <v>667158.56792089727</v>
      </c>
      <c r="AA353" s="44" t="s">
        <v>38</v>
      </c>
      <c r="AB353" s="44" t="s">
        <v>35</v>
      </c>
      <c r="AC353" s="43" t="s">
        <v>1487</v>
      </c>
      <c r="AD353" s="43" t="s">
        <v>747</v>
      </c>
    </row>
    <row r="354" spans="1:30" ht="51" customHeight="1" x14ac:dyDescent="0.2">
      <c r="A354" s="41" t="s">
        <v>1488</v>
      </c>
      <c r="B354" s="42" t="s">
        <v>743</v>
      </c>
      <c r="C354" s="43" t="s">
        <v>744</v>
      </c>
      <c r="D354" s="43" t="s">
        <v>1114</v>
      </c>
      <c r="E354" s="44" t="s">
        <v>76</v>
      </c>
      <c r="F354" s="45" t="s">
        <v>1489</v>
      </c>
      <c r="G354" s="45" t="s">
        <v>1490</v>
      </c>
      <c r="H354" s="47">
        <v>43175</v>
      </c>
      <c r="I354" s="47">
        <v>44090</v>
      </c>
      <c r="J354" s="48" t="str">
        <f>IF(Ugovori_OPULJP[[#This Row],[DATUM ZAVRŠETKA OPERACIJE]]&gt;DATE(2024,3,31),"u provedbi","završen")</f>
        <v>završen</v>
      </c>
      <c r="K354" s="46" t="s">
        <v>94</v>
      </c>
      <c r="L354" s="46" t="s">
        <v>94</v>
      </c>
      <c r="M354" s="49">
        <v>0.85</v>
      </c>
      <c r="N354" s="49">
        <v>0.15</v>
      </c>
      <c r="O354" s="50">
        <f>Ugovori_OPULJP[[#This Row],[Bespovratna sredstva - Ukupno (EU+Nac) HRK
= Ukupna ugovorena vrijednost bespovratnih sredstava]]*Ugovori_OPULJP[[#This Row],[EU STOPA SUFINANCIRANJA %
EU CO-FINANCING RATE %]]</f>
        <v>2024905.19</v>
      </c>
      <c r="P354" s="51">
        <f>Ugovori_OPULJP[[#This Row],[Bespovratna sredstva - EU dio - HRK]]/7.5345</f>
        <v>268751.10359015194</v>
      </c>
      <c r="Q354" s="50">
        <f>Ugovori_OPULJP[[#This Row],[Bespovratna sredstva - Ukupno (EU+Nac) HRK
= Ukupna ugovorena vrijednost bespovratnih sredstava]]*Ugovori_OPULJP[[#This Row],[STOPA NACIONALNOG SUFINANCIRANJA %]]</f>
        <v>357336.20999999996</v>
      </c>
      <c r="R354" s="51">
        <f>Ugovori_OPULJP[[#This Row],[Bespovratna sredstva - Nacionalni dio - HRK]]/7.5345</f>
        <v>47426.665339438572</v>
      </c>
      <c r="S354" s="50">
        <v>2382241.4</v>
      </c>
      <c r="T354" s="51">
        <f>Ugovori_OPULJP[[#This Row],[Bespovratna sredstva - Ukupno (EU+Nac) HRK
= Ukupna ugovorena vrijednost bespovratnih sredstava]]/7.5345</f>
        <v>316177.76892959053</v>
      </c>
      <c r="U354" s="50">
        <v>0</v>
      </c>
      <c r="V354" s="51">
        <f>Ugovori_OPULJP[[#This Row],[Javni doprinos korisnika - HRK]]/7.5345</f>
        <v>0</v>
      </c>
      <c r="W354" s="50">
        <v>0</v>
      </c>
      <c r="X354" s="51">
        <f>Ugovori_OPULJP[[#This Row],[Privatni doprinos korisnika - HRK]]/7.5345</f>
        <v>0</v>
      </c>
      <c r="Y354" s="52">
        <v>2382241.4</v>
      </c>
      <c r="Z354" s="53">
        <f>Ugovori_OPULJP[[#This Row],[UKUPNI PRIHVATLJIVI IZDACI
TOTAL ELIGIBLE EXPENDITURE
= Bespovratna sredstva ukupno + doprinos korisnika
= Ukupni prihvatljivi troškovi
= Ukupna ugovorena vrijednost projekta HRK]]/7.5345</f>
        <v>316177.76892959053</v>
      </c>
      <c r="AA354" s="44" t="s">
        <v>38</v>
      </c>
      <c r="AB354" s="44" t="s">
        <v>35</v>
      </c>
      <c r="AC354" s="43" t="s">
        <v>1491</v>
      </c>
      <c r="AD354" s="43" t="s">
        <v>747</v>
      </c>
    </row>
    <row r="355" spans="1:30" ht="51" customHeight="1" x14ac:dyDescent="0.2">
      <c r="A355" s="41" t="s">
        <v>1492</v>
      </c>
      <c r="B355" s="42" t="s">
        <v>743</v>
      </c>
      <c r="C355" s="43" t="s">
        <v>744</v>
      </c>
      <c r="D355" s="43" t="s">
        <v>1114</v>
      </c>
      <c r="E355" s="44" t="s">
        <v>76</v>
      </c>
      <c r="F355" s="45" t="s">
        <v>1493</v>
      </c>
      <c r="G355" s="45" t="s">
        <v>1494</v>
      </c>
      <c r="H355" s="47">
        <v>43125</v>
      </c>
      <c r="I355" s="47">
        <v>44037</v>
      </c>
      <c r="J355" s="48" t="str">
        <f>IF(Ugovori_OPULJP[[#This Row],[DATUM ZAVRŠETKA OPERACIJE]]&gt;DATE(2024,3,31),"u provedbi","završen")</f>
        <v>završen</v>
      </c>
      <c r="K355" s="46" t="s">
        <v>99</v>
      </c>
      <c r="L355" s="46" t="s">
        <v>99</v>
      </c>
      <c r="M355" s="49">
        <v>0.85</v>
      </c>
      <c r="N355" s="49">
        <v>0.15</v>
      </c>
      <c r="O355" s="50">
        <f>Ugovori_OPULJP[[#This Row],[Bespovratna sredstva - Ukupno (EU+Nac) HRK
= Ukupna ugovorena vrijednost bespovratnih sredstava]]*Ugovori_OPULJP[[#This Row],[EU STOPA SUFINANCIRANJA %
EU CO-FINANCING RATE %]]</f>
        <v>1569135.564</v>
      </c>
      <c r="P355" s="51">
        <f>Ugovori_OPULJP[[#This Row],[Bespovratna sredstva - EU dio - HRK]]/7.5345</f>
        <v>208260.07883734818</v>
      </c>
      <c r="Q355" s="50">
        <f>Ugovori_OPULJP[[#This Row],[Bespovratna sredstva - Ukupno (EU+Nac) HRK
= Ukupna ugovorena vrijednost bespovratnih sredstava]]*Ugovori_OPULJP[[#This Row],[STOPA NACIONALNOG SUFINANCIRANJA %]]</f>
        <v>276906.27600000001</v>
      </c>
      <c r="R355" s="51">
        <f>Ugovori_OPULJP[[#This Row],[Bespovratna sredstva - Nacionalni dio - HRK]]/7.5345</f>
        <v>36751.778618355565</v>
      </c>
      <c r="S355" s="50">
        <v>1846041.84</v>
      </c>
      <c r="T355" s="51">
        <f>Ugovori_OPULJP[[#This Row],[Bespovratna sredstva - Ukupno (EU+Nac) HRK
= Ukupna ugovorena vrijednost bespovratnih sredstava]]/7.5345</f>
        <v>245011.85745570375</v>
      </c>
      <c r="U355" s="50">
        <v>0</v>
      </c>
      <c r="V355" s="51">
        <f>Ugovori_OPULJP[[#This Row],[Javni doprinos korisnika - HRK]]/7.5345</f>
        <v>0</v>
      </c>
      <c r="W355" s="50">
        <v>0</v>
      </c>
      <c r="X355" s="51">
        <f>Ugovori_OPULJP[[#This Row],[Privatni doprinos korisnika - HRK]]/7.5345</f>
        <v>0</v>
      </c>
      <c r="Y355" s="52">
        <v>1846041.84</v>
      </c>
      <c r="Z355" s="53">
        <f>Ugovori_OPULJP[[#This Row],[UKUPNI PRIHVATLJIVI IZDACI
TOTAL ELIGIBLE EXPENDITURE
= Bespovratna sredstva ukupno + doprinos korisnika
= Ukupni prihvatljivi troškovi
= Ukupna ugovorena vrijednost projekta HRK]]/7.5345</f>
        <v>245011.85745570375</v>
      </c>
      <c r="AA355" s="44" t="s">
        <v>38</v>
      </c>
      <c r="AB355" s="44" t="s">
        <v>35</v>
      </c>
      <c r="AC355" s="43" t="s">
        <v>1495</v>
      </c>
      <c r="AD355" s="43" t="s">
        <v>747</v>
      </c>
    </row>
    <row r="356" spans="1:30" ht="51" customHeight="1" x14ac:dyDescent="0.2">
      <c r="A356" s="41" t="s">
        <v>1496</v>
      </c>
      <c r="B356" s="42" t="s">
        <v>743</v>
      </c>
      <c r="C356" s="43" t="s">
        <v>744</v>
      </c>
      <c r="D356" s="43" t="s">
        <v>1114</v>
      </c>
      <c r="E356" s="44" t="s">
        <v>76</v>
      </c>
      <c r="F356" s="45" t="s">
        <v>1497</v>
      </c>
      <c r="G356" s="45" t="s">
        <v>1498</v>
      </c>
      <c r="H356" s="47">
        <v>43175</v>
      </c>
      <c r="I356" s="47">
        <v>44090</v>
      </c>
      <c r="J356" s="48" t="str">
        <f>IF(Ugovori_OPULJP[[#This Row],[DATUM ZAVRŠETKA OPERACIJE]]&gt;DATE(2024,3,31),"u provedbi","završen")</f>
        <v>završen</v>
      </c>
      <c r="K356" s="46" t="s">
        <v>186</v>
      </c>
      <c r="L356" s="46" t="s">
        <v>186</v>
      </c>
      <c r="M356" s="49">
        <v>0.85</v>
      </c>
      <c r="N356" s="49">
        <v>0.15</v>
      </c>
      <c r="O356" s="50">
        <f>Ugovori_OPULJP[[#This Row],[Bespovratna sredstva - Ukupno (EU+Nac) HRK
= Ukupna ugovorena vrijednost bespovratnih sredstava]]*Ugovori_OPULJP[[#This Row],[EU STOPA SUFINANCIRANJA %
EU CO-FINANCING RATE %]]</f>
        <v>8492087.0694999993</v>
      </c>
      <c r="P356" s="51">
        <f>Ugovori_OPULJP[[#This Row],[Bespovratna sredstva - EU dio - HRK]]/7.5345</f>
        <v>1127093.6451655715</v>
      </c>
      <c r="Q356" s="50">
        <f>Ugovori_OPULJP[[#This Row],[Bespovratna sredstva - Ukupno (EU+Nac) HRK
= Ukupna ugovorena vrijednost bespovratnih sredstava]]*Ugovori_OPULJP[[#This Row],[STOPA NACIONALNOG SUFINANCIRANJA %]]</f>
        <v>1498603.6004999999</v>
      </c>
      <c r="R356" s="51">
        <f>Ugovori_OPULJP[[#This Row],[Bespovratna sredstva - Nacionalni dio - HRK]]/7.5345</f>
        <v>198898.87855863027</v>
      </c>
      <c r="S356" s="50">
        <v>9990690.6699999999</v>
      </c>
      <c r="T356" s="51">
        <f>Ugovori_OPULJP[[#This Row],[Bespovratna sredstva - Ukupno (EU+Nac) HRK
= Ukupna ugovorena vrijednost bespovratnih sredstava]]/7.5345</f>
        <v>1325992.5237242018</v>
      </c>
      <c r="U356" s="50">
        <v>332639.83000000007</v>
      </c>
      <c r="V356" s="51">
        <f>Ugovori_OPULJP[[#This Row],[Javni doprinos korisnika - HRK]]/7.5345</f>
        <v>44148.892428163788</v>
      </c>
      <c r="W356" s="50">
        <v>0</v>
      </c>
      <c r="X356" s="51">
        <f>Ugovori_OPULJP[[#This Row],[Privatni doprinos korisnika - HRK]]/7.5345</f>
        <v>0</v>
      </c>
      <c r="Y356" s="52">
        <v>10323330.5</v>
      </c>
      <c r="Z356" s="53">
        <f>Ugovori_OPULJP[[#This Row],[UKUPNI PRIHVATLJIVI IZDACI
TOTAL ELIGIBLE EXPENDITURE
= Bespovratna sredstva ukupno + doprinos korisnika
= Ukupni prihvatljivi troškovi
= Ukupna ugovorena vrijednost projekta HRK]]/7.5345</f>
        <v>1370141.4161523657</v>
      </c>
      <c r="AA356" s="44" t="s">
        <v>38</v>
      </c>
      <c r="AB356" s="44" t="s">
        <v>35</v>
      </c>
      <c r="AC356" s="43" t="s">
        <v>1499</v>
      </c>
      <c r="AD356" s="43" t="s">
        <v>747</v>
      </c>
    </row>
    <row r="357" spans="1:30" ht="63.75" customHeight="1" x14ac:dyDescent="0.2">
      <c r="A357" s="41" t="s">
        <v>1500</v>
      </c>
      <c r="B357" s="42" t="s">
        <v>743</v>
      </c>
      <c r="C357" s="43" t="s">
        <v>744</v>
      </c>
      <c r="D357" s="43" t="s">
        <v>1114</v>
      </c>
      <c r="E357" s="44" t="s">
        <v>76</v>
      </c>
      <c r="F357" s="45" t="s">
        <v>1501</v>
      </c>
      <c r="G357" s="45" t="s">
        <v>1502</v>
      </c>
      <c r="H357" s="47">
        <v>43168</v>
      </c>
      <c r="I357" s="47">
        <v>44083</v>
      </c>
      <c r="J357" s="48" t="str">
        <f>IF(Ugovori_OPULJP[[#This Row],[DATUM ZAVRŠETKA OPERACIJE]]&gt;DATE(2024,3,31),"u provedbi","završen")</f>
        <v>završen</v>
      </c>
      <c r="K357" s="46" t="s">
        <v>84</v>
      </c>
      <c r="L357" s="46" t="s">
        <v>84</v>
      </c>
      <c r="M357" s="49">
        <v>0.85</v>
      </c>
      <c r="N357" s="49">
        <v>0.15</v>
      </c>
      <c r="O357" s="50">
        <f>Ugovori_OPULJP[[#This Row],[Bespovratna sredstva - Ukupno (EU+Nac) HRK
= Ukupna ugovorena vrijednost bespovratnih sredstava]]*Ugovori_OPULJP[[#This Row],[EU STOPA SUFINANCIRANJA %
EU CO-FINANCING RATE %]]</f>
        <v>6736419.3540000003</v>
      </c>
      <c r="P357" s="51">
        <f>Ugovori_OPULJP[[#This Row],[Bespovratna sredstva - EU dio - HRK]]/7.5345</f>
        <v>894076.49532152095</v>
      </c>
      <c r="Q357" s="50">
        <f>Ugovori_OPULJP[[#This Row],[Bespovratna sredstva - Ukupno (EU+Nac) HRK
= Ukupna ugovorena vrijednost bespovratnih sredstava]]*Ugovori_OPULJP[[#This Row],[STOPA NACIONALNOG SUFINANCIRANJA %]]</f>
        <v>1188779.8859999999</v>
      </c>
      <c r="R357" s="51">
        <f>Ugovori_OPULJP[[#This Row],[Bespovratna sredstva - Nacionalni dio - HRK]]/7.5345</f>
        <v>157778.20505673898</v>
      </c>
      <c r="S357" s="50">
        <v>7925199.2400000002</v>
      </c>
      <c r="T357" s="51">
        <f>Ugovori_OPULJP[[#This Row],[Bespovratna sredstva - Ukupno (EU+Nac) HRK
= Ukupna ugovorena vrijednost bespovratnih sredstava]]/7.5345</f>
        <v>1051854.7003782599</v>
      </c>
      <c r="U357" s="50">
        <v>0</v>
      </c>
      <c r="V357" s="51">
        <f>Ugovori_OPULJP[[#This Row],[Javni doprinos korisnika - HRK]]/7.5345</f>
        <v>0</v>
      </c>
      <c r="W357" s="50">
        <v>0</v>
      </c>
      <c r="X357" s="51">
        <f>Ugovori_OPULJP[[#This Row],[Privatni doprinos korisnika - HRK]]/7.5345</f>
        <v>0</v>
      </c>
      <c r="Y357" s="52">
        <v>7925199.2400000002</v>
      </c>
      <c r="Z357" s="53">
        <f>Ugovori_OPULJP[[#This Row],[UKUPNI PRIHVATLJIVI IZDACI
TOTAL ELIGIBLE EXPENDITURE
= Bespovratna sredstva ukupno + doprinos korisnika
= Ukupni prihvatljivi troškovi
= Ukupna ugovorena vrijednost projekta HRK]]/7.5345</f>
        <v>1051854.7003782599</v>
      </c>
      <c r="AA357" s="44" t="s">
        <v>38</v>
      </c>
      <c r="AB357" s="44" t="s">
        <v>35</v>
      </c>
      <c r="AC357" s="43" t="s">
        <v>1503</v>
      </c>
      <c r="AD357" s="43" t="s">
        <v>747</v>
      </c>
    </row>
    <row r="358" spans="1:30" ht="63.75" customHeight="1" x14ac:dyDescent="0.2">
      <c r="A358" s="41" t="s">
        <v>1504</v>
      </c>
      <c r="B358" s="42" t="s">
        <v>743</v>
      </c>
      <c r="C358" s="43" t="s">
        <v>744</v>
      </c>
      <c r="D358" s="43" t="s">
        <v>1114</v>
      </c>
      <c r="E358" s="44" t="s">
        <v>76</v>
      </c>
      <c r="F358" s="45" t="s">
        <v>1505</v>
      </c>
      <c r="G358" s="62" t="s">
        <v>645</v>
      </c>
      <c r="H358" s="47">
        <v>43168</v>
      </c>
      <c r="I358" s="47">
        <v>44083</v>
      </c>
      <c r="J358" s="48" t="str">
        <f>IF(Ugovori_OPULJP[[#This Row],[DATUM ZAVRŠETKA OPERACIJE]]&gt;DATE(2024,3,31),"u provedbi","završen")</f>
        <v>završen</v>
      </c>
      <c r="K358" s="46" t="s">
        <v>84</v>
      </c>
      <c r="L358" s="46" t="s">
        <v>84</v>
      </c>
      <c r="M358" s="49">
        <v>0.85</v>
      </c>
      <c r="N358" s="49">
        <v>0.15</v>
      </c>
      <c r="O358" s="50">
        <f>Ugovori_OPULJP[[#This Row],[Bespovratna sredstva - Ukupno (EU+Nac) HRK
= Ukupna ugovorena vrijednost bespovratnih sredstava]]*Ugovori_OPULJP[[#This Row],[EU STOPA SUFINANCIRANJA %
EU CO-FINANCING RATE %]]</f>
        <v>5819577.0029999996</v>
      </c>
      <c r="P358" s="51">
        <f>Ugovori_OPULJP[[#This Row],[Bespovratna sredstva - EU dio - HRK]]/7.5345</f>
        <v>772390.60362333257</v>
      </c>
      <c r="Q358" s="50">
        <f>Ugovori_OPULJP[[#This Row],[Bespovratna sredstva - Ukupno (EU+Nac) HRK
= Ukupna ugovorena vrijednost bespovratnih sredstava]]*Ugovori_OPULJP[[#This Row],[STOPA NACIONALNOG SUFINANCIRANJA %]]</f>
        <v>1026984.1769999999</v>
      </c>
      <c r="R358" s="51">
        <f>Ugovori_OPULJP[[#This Row],[Bespovratna sredstva - Nacionalni dio - HRK]]/7.5345</f>
        <v>136304.22416882339</v>
      </c>
      <c r="S358" s="50">
        <v>6846561.1799999997</v>
      </c>
      <c r="T358" s="51">
        <f>Ugovori_OPULJP[[#This Row],[Bespovratna sredstva - Ukupno (EU+Nac) HRK
= Ukupna ugovorena vrijednost bespovratnih sredstava]]/7.5345</f>
        <v>908694.82779215602</v>
      </c>
      <c r="U358" s="50">
        <v>0</v>
      </c>
      <c r="V358" s="51">
        <f>Ugovori_OPULJP[[#This Row],[Javni doprinos korisnika - HRK]]/7.5345</f>
        <v>0</v>
      </c>
      <c r="W358" s="50">
        <v>0</v>
      </c>
      <c r="X358" s="51">
        <f>Ugovori_OPULJP[[#This Row],[Privatni doprinos korisnika - HRK]]/7.5345</f>
        <v>0</v>
      </c>
      <c r="Y358" s="52">
        <v>6846561.1799999997</v>
      </c>
      <c r="Z358" s="53">
        <f>Ugovori_OPULJP[[#This Row],[UKUPNI PRIHVATLJIVI IZDACI
TOTAL ELIGIBLE EXPENDITURE
= Bespovratna sredstva ukupno + doprinos korisnika
= Ukupni prihvatljivi troškovi
= Ukupna ugovorena vrijednost projekta HRK]]/7.5345</f>
        <v>908694.82779215602</v>
      </c>
      <c r="AA358" s="44" t="s">
        <v>38</v>
      </c>
      <c r="AB358" s="44" t="s">
        <v>35</v>
      </c>
      <c r="AC358" s="43" t="s">
        <v>1506</v>
      </c>
      <c r="AD358" s="43" t="s">
        <v>747</v>
      </c>
    </row>
    <row r="359" spans="1:30" ht="51" customHeight="1" x14ac:dyDescent="0.2">
      <c r="A359" s="41" t="s">
        <v>1507</v>
      </c>
      <c r="B359" s="42" t="s">
        <v>743</v>
      </c>
      <c r="C359" s="43" t="s">
        <v>744</v>
      </c>
      <c r="D359" s="43" t="s">
        <v>1114</v>
      </c>
      <c r="E359" s="44" t="s">
        <v>76</v>
      </c>
      <c r="F359" s="45" t="s">
        <v>1508</v>
      </c>
      <c r="G359" s="45" t="s">
        <v>1509</v>
      </c>
      <c r="H359" s="47">
        <v>43175</v>
      </c>
      <c r="I359" s="47">
        <v>44028</v>
      </c>
      <c r="J359" s="48" t="str">
        <f>IF(Ugovori_OPULJP[[#This Row],[DATUM ZAVRŠETKA OPERACIJE]]&gt;DATE(2024,3,31),"u provedbi","završen")</f>
        <v>završen</v>
      </c>
      <c r="K359" s="46" t="s">
        <v>99</v>
      </c>
      <c r="L359" s="46" t="s">
        <v>99</v>
      </c>
      <c r="M359" s="49">
        <v>0.85</v>
      </c>
      <c r="N359" s="49">
        <v>0.15</v>
      </c>
      <c r="O359" s="50">
        <f>Ugovori_OPULJP[[#This Row],[Bespovratna sredstva - Ukupno (EU+Nac) HRK
= Ukupna ugovorena vrijednost bespovratnih sredstava]]*Ugovori_OPULJP[[#This Row],[EU STOPA SUFINANCIRANJA %
EU CO-FINANCING RATE %]]</f>
        <v>1721407.0459999999</v>
      </c>
      <c r="P359" s="51">
        <f>Ugovori_OPULJP[[#This Row],[Bespovratna sredstva - EU dio - HRK]]/7.5345</f>
        <v>228469.97756984536</v>
      </c>
      <c r="Q359" s="50">
        <f>Ugovori_OPULJP[[#This Row],[Bespovratna sredstva - Ukupno (EU+Nac) HRK
= Ukupna ugovorena vrijednost bespovratnih sredstava]]*Ugovori_OPULJP[[#This Row],[STOPA NACIONALNOG SUFINANCIRANJA %]]</f>
        <v>303777.71399999998</v>
      </c>
      <c r="R359" s="51">
        <f>Ugovori_OPULJP[[#This Row],[Bespovratna sredstva - Nacionalni dio - HRK]]/7.5345</f>
        <v>40318.23133585506</v>
      </c>
      <c r="S359" s="50">
        <v>2025184.76</v>
      </c>
      <c r="T359" s="51">
        <f>Ugovori_OPULJP[[#This Row],[Bespovratna sredstva - Ukupno (EU+Nac) HRK
= Ukupna ugovorena vrijednost bespovratnih sredstava]]/7.5345</f>
        <v>268788.20890570042</v>
      </c>
      <c r="U359" s="50">
        <v>0</v>
      </c>
      <c r="V359" s="51">
        <f>Ugovori_OPULJP[[#This Row],[Javni doprinos korisnika - HRK]]/7.5345</f>
        <v>0</v>
      </c>
      <c r="W359" s="50">
        <v>0</v>
      </c>
      <c r="X359" s="51">
        <f>Ugovori_OPULJP[[#This Row],[Privatni doprinos korisnika - HRK]]/7.5345</f>
        <v>0</v>
      </c>
      <c r="Y359" s="52">
        <v>2025184.76</v>
      </c>
      <c r="Z359" s="53">
        <f>Ugovori_OPULJP[[#This Row],[UKUPNI PRIHVATLJIVI IZDACI
TOTAL ELIGIBLE EXPENDITURE
= Bespovratna sredstva ukupno + doprinos korisnika
= Ukupni prihvatljivi troškovi
= Ukupna ugovorena vrijednost projekta HRK]]/7.5345</f>
        <v>268788.20890570042</v>
      </c>
      <c r="AA359" s="44" t="s">
        <v>38</v>
      </c>
      <c r="AB359" s="44" t="s">
        <v>35</v>
      </c>
      <c r="AC359" s="43" t="s">
        <v>1510</v>
      </c>
      <c r="AD359" s="43" t="s">
        <v>747</v>
      </c>
    </row>
    <row r="360" spans="1:30" ht="63.75" customHeight="1" x14ac:dyDescent="0.2">
      <c r="A360" s="41" t="s">
        <v>1511</v>
      </c>
      <c r="B360" s="42" t="s">
        <v>743</v>
      </c>
      <c r="C360" s="43" t="s">
        <v>744</v>
      </c>
      <c r="D360" s="43" t="s">
        <v>1114</v>
      </c>
      <c r="E360" s="44" t="s">
        <v>76</v>
      </c>
      <c r="F360" s="45" t="s">
        <v>1512</v>
      </c>
      <c r="G360" s="45" t="s">
        <v>1513</v>
      </c>
      <c r="H360" s="47">
        <v>43119</v>
      </c>
      <c r="I360" s="47">
        <v>44031</v>
      </c>
      <c r="J360" s="48" t="str">
        <f>IF(Ugovori_OPULJP[[#This Row],[DATUM ZAVRŠETKA OPERACIJE]]&gt;DATE(2024,3,31),"u provedbi","završen")</f>
        <v>završen</v>
      </c>
      <c r="K360" s="46" t="s">
        <v>130</v>
      </c>
      <c r="L360" s="46" t="s">
        <v>130</v>
      </c>
      <c r="M360" s="49">
        <v>0.85</v>
      </c>
      <c r="N360" s="49">
        <v>0.15</v>
      </c>
      <c r="O360" s="50">
        <f>Ugovori_OPULJP[[#This Row],[Bespovratna sredstva - Ukupno (EU+Nac) HRK
= Ukupna ugovorena vrijednost bespovratnih sredstava]]*Ugovori_OPULJP[[#This Row],[EU STOPA SUFINANCIRANJA %
EU CO-FINANCING RATE %]]</f>
        <v>1800594.5930000001</v>
      </c>
      <c r="P360" s="51">
        <f>Ugovori_OPULJP[[#This Row],[Bespovratna sredstva - EU dio - HRK]]/7.5345</f>
        <v>238979.97119915058</v>
      </c>
      <c r="Q360" s="50">
        <f>Ugovori_OPULJP[[#This Row],[Bespovratna sredstva - Ukupno (EU+Nac) HRK
= Ukupna ugovorena vrijednost bespovratnih sredstava]]*Ugovori_OPULJP[[#This Row],[STOPA NACIONALNOG SUFINANCIRANJA %]]</f>
        <v>317751.98700000002</v>
      </c>
      <c r="R360" s="51">
        <f>Ugovori_OPULJP[[#This Row],[Bespovratna sredstva - Nacionalni dio - HRK]]/7.5345</f>
        <v>42172.93609396775</v>
      </c>
      <c r="S360" s="50">
        <v>2118346.58</v>
      </c>
      <c r="T360" s="51">
        <f>Ugovori_OPULJP[[#This Row],[Bespovratna sredstva - Ukupno (EU+Nac) HRK
= Ukupna ugovorena vrijednost bespovratnih sredstava]]/7.5345</f>
        <v>281152.9072931183</v>
      </c>
      <c r="U360" s="50">
        <v>0</v>
      </c>
      <c r="V360" s="51">
        <f>Ugovori_OPULJP[[#This Row],[Javni doprinos korisnika - HRK]]/7.5345</f>
        <v>0</v>
      </c>
      <c r="W360" s="50">
        <v>0</v>
      </c>
      <c r="X360" s="51">
        <f>Ugovori_OPULJP[[#This Row],[Privatni doprinos korisnika - HRK]]/7.5345</f>
        <v>0</v>
      </c>
      <c r="Y360" s="52">
        <v>2118346.58</v>
      </c>
      <c r="Z360" s="53">
        <f>Ugovori_OPULJP[[#This Row],[UKUPNI PRIHVATLJIVI IZDACI
TOTAL ELIGIBLE EXPENDITURE
= Bespovratna sredstva ukupno + doprinos korisnika
= Ukupni prihvatljivi troškovi
= Ukupna ugovorena vrijednost projekta HRK]]/7.5345</f>
        <v>281152.9072931183</v>
      </c>
      <c r="AA360" s="44" t="s">
        <v>38</v>
      </c>
      <c r="AB360" s="44" t="s">
        <v>35</v>
      </c>
      <c r="AC360" s="43" t="s">
        <v>1514</v>
      </c>
      <c r="AD360" s="43" t="s">
        <v>747</v>
      </c>
    </row>
    <row r="361" spans="1:30" ht="51" customHeight="1" x14ac:dyDescent="0.2">
      <c r="A361" s="41" t="s">
        <v>1515</v>
      </c>
      <c r="B361" s="42" t="s">
        <v>743</v>
      </c>
      <c r="C361" s="43" t="s">
        <v>744</v>
      </c>
      <c r="D361" s="43" t="s">
        <v>1114</v>
      </c>
      <c r="E361" s="44" t="s">
        <v>76</v>
      </c>
      <c r="F361" s="45" t="s">
        <v>1516</v>
      </c>
      <c r="G361" s="45" t="s">
        <v>1517</v>
      </c>
      <c r="H361" s="47">
        <v>43175</v>
      </c>
      <c r="I361" s="47">
        <v>44090</v>
      </c>
      <c r="J361" s="48" t="str">
        <f>IF(Ugovori_OPULJP[[#This Row],[DATUM ZAVRŠETKA OPERACIJE]]&gt;DATE(2024,3,31),"u provedbi","završen")</f>
        <v>završen</v>
      </c>
      <c r="K361" s="46" t="s">
        <v>99</v>
      </c>
      <c r="L361" s="46" t="s">
        <v>99</v>
      </c>
      <c r="M361" s="49">
        <v>0.85</v>
      </c>
      <c r="N361" s="49">
        <v>0.15</v>
      </c>
      <c r="O361" s="50">
        <f>Ugovori_OPULJP[[#This Row],[Bespovratna sredstva - Ukupno (EU+Nac) HRK
= Ukupna ugovorena vrijednost bespovratnih sredstava]]*Ugovori_OPULJP[[#This Row],[EU STOPA SUFINANCIRANJA %
EU CO-FINANCING RATE %]]</f>
        <v>2186254.5700000003</v>
      </c>
      <c r="P361" s="51">
        <f>Ugovori_OPULJP[[#This Row],[Bespovratna sredstva - EU dio - HRK]]/7.5345</f>
        <v>290165.8464397107</v>
      </c>
      <c r="Q361" s="50">
        <f>Ugovori_OPULJP[[#This Row],[Bespovratna sredstva - Ukupno (EU+Nac) HRK
= Ukupna ugovorena vrijednost bespovratnih sredstava]]*Ugovori_OPULJP[[#This Row],[STOPA NACIONALNOG SUFINANCIRANJA %]]</f>
        <v>385809.63</v>
      </c>
      <c r="R361" s="51">
        <f>Ugovori_OPULJP[[#This Row],[Bespovratna sredstva - Nacionalni dio - HRK]]/7.5345</f>
        <v>51205.737607007759</v>
      </c>
      <c r="S361" s="50">
        <v>2572064.2000000002</v>
      </c>
      <c r="T361" s="51">
        <f>Ugovori_OPULJP[[#This Row],[Bespovratna sredstva - Ukupno (EU+Nac) HRK
= Ukupna ugovorena vrijednost bespovratnih sredstava]]/7.5345</f>
        <v>341371.58404671843</v>
      </c>
      <c r="U361" s="50">
        <v>0</v>
      </c>
      <c r="V361" s="51">
        <f>Ugovori_OPULJP[[#This Row],[Javni doprinos korisnika - HRK]]/7.5345</f>
        <v>0</v>
      </c>
      <c r="W361" s="50">
        <v>0</v>
      </c>
      <c r="X361" s="51">
        <f>Ugovori_OPULJP[[#This Row],[Privatni doprinos korisnika - HRK]]/7.5345</f>
        <v>0</v>
      </c>
      <c r="Y361" s="52">
        <v>2572064.2000000002</v>
      </c>
      <c r="Z361" s="53">
        <f>Ugovori_OPULJP[[#This Row],[UKUPNI PRIHVATLJIVI IZDACI
TOTAL ELIGIBLE EXPENDITURE
= Bespovratna sredstva ukupno + doprinos korisnika
= Ukupni prihvatljivi troškovi
= Ukupna ugovorena vrijednost projekta HRK]]/7.5345</f>
        <v>341371.58404671843</v>
      </c>
      <c r="AA361" s="44" t="s">
        <v>38</v>
      </c>
      <c r="AB361" s="44" t="s">
        <v>35</v>
      </c>
      <c r="AC361" s="43" t="s">
        <v>1518</v>
      </c>
      <c r="AD361" s="43" t="s">
        <v>747</v>
      </c>
    </row>
    <row r="362" spans="1:30" ht="51" customHeight="1" x14ac:dyDescent="0.2">
      <c r="A362" s="41" t="s">
        <v>1519</v>
      </c>
      <c r="B362" s="42" t="s">
        <v>743</v>
      </c>
      <c r="C362" s="43" t="s">
        <v>744</v>
      </c>
      <c r="D362" s="43" t="s">
        <v>1114</v>
      </c>
      <c r="E362" s="44" t="s">
        <v>76</v>
      </c>
      <c r="F362" s="45" t="s">
        <v>1520</v>
      </c>
      <c r="G362" s="45" t="s">
        <v>1521</v>
      </c>
      <c r="H362" s="47">
        <v>43250</v>
      </c>
      <c r="I362" s="47">
        <v>44165</v>
      </c>
      <c r="J362" s="48" t="str">
        <f>IF(Ugovori_OPULJP[[#This Row],[DATUM ZAVRŠETKA OPERACIJE]]&gt;DATE(2024,3,31),"u provedbi","završen")</f>
        <v>završen</v>
      </c>
      <c r="K362" s="46" t="s">
        <v>99</v>
      </c>
      <c r="L362" s="46" t="s">
        <v>99</v>
      </c>
      <c r="M362" s="49">
        <v>0.85</v>
      </c>
      <c r="N362" s="49">
        <v>0.15</v>
      </c>
      <c r="O362" s="50">
        <f>Ugovori_OPULJP[[#This Row],[Bespovratna sredstva - Ukupno (EU+Nac) HRK
= Ukupna ugovorena vrijednost bespovratnih sredstava]]*Ugovori_OPULJP[[#This Row],[EU STOPA SUFINANCIRANJA %
EU CO-FINANCING RATE %]]</f>
        <v>1757139.38</v>
      </c>
      <c r="P362" s="51">
        <f>Ugovori_OPULJP[[#This Row],[Bespovratna sredstva - EU dio - HRK]]/7.5345</f>
        <v>233212.47328953477</v>
      </c>
      <c r="Q362" s="50">
        <f>Ugovori_OPULJP[[#This Row],[Bespovratna sredstva - Ukupno (EU+Nac) HRK
= Ukupna ugovorena vrijednost bespovratnih sredstava]]*Ugovori_OPULJP[[#This Row],[STOPA NACIONALNOG SUFINANCIRANJA %]]</f>
        <v>310083.42</v>
      </c>
      <c r="R362" s="51">
        <f>Ugovori_OPULJP[[#This Row],[Bespovratna sredstva - Nacionalni dio - HRK]]/7.5345</f>
        <v>41155.142345212022</v>
      </c>
      <c r="S362" s="50">
        <v>2067222.8</v>
      </c>
      <c r="T362" s="51">
        <f>Ugovori_OPULJP[[#This Row],[Bespovratna sredstva - Ukupno (EU+Nac) HRK
= Ukupna ugovorena vrijednost bespovratnih sredstava]]/7.5345</f>
        <v>274367.61563474685</v>
      </c>
      <c r="U362" s="50">
        <v>0</v>
      </c>
      <c r="V362" s="51">
        <f>Ugovori_OPULJP[[#This Row],[Javni doprinos korisnika - HRK]]/7.5345</f>
        <v>0</v>
      </c>
      <c r="W362" s="50">
        <v>0</v>
      </c>
      <c r="X362" s="51">
        <f>Ugovori_OPULJP[[#This Row],[Privatni doprinos korisnika - HRK]]/7.5345</f>
        <v>0</v>
      </c>
      <c r="Y362" s="52">
        <v>2067222.8</v>
      </c>
      <c r="Z362" s="53">
        <f>Ugovori_OPULJP[[#This Row],[UKUPNI PRIHVATLJIVI IZDACI
TOTAL ELIGIBLE EXPENDITURE
= Bespovratna sredstva ukupno + doprinos korisnika
= Ukupni prihvatljivi troškovi
= Ukupna ugovorena vrijednost projekta HRK]]/7.5345</f>
        <v>274367.61563474685</v>
      </c>
      <c r="AA362" s="44" t="s">
        <v>38</v>
      </c>
      <c r="AB362" s="44" t="s">
        <v>35</v>
      </c>
      <c r="AC362" s="43" t="s">
        <v>1522</v>
      </c>
      <c r="AD362" s="43" t="s">
        <v>747</v>
      </c>
    </row>
    <row r="363" spans="1:30" ht="51" customHeight="1" x14ac:dyDescent="0.2">
      <c r="A363" s="41" t="s">
        <v>1523</v>
      </c>
      <c r="B363" s="42" t="s">
        <v>743</v>
      </c>
      <c r="C363" s="43" t="s">
        <v>744</v>
      </c>
      <c r="D363" s="43" t="s">
        <v>1114</v>
      </c>
      <c r="E363" s="44" t="s">
        <v>76</v>
      </c>
      <c r="F363" s="45" t="s">
        <v>1524</v>
      </c>
      <c r="G363" s="45" t="s">
        <v>1525</v>
      </c>
      <c r="H363" s="47">
        <v>43250</v>
      </c>
      <c r="I363" s="47">
        <v>44165</v>
      </c>
      <c r="J363" s="48" t="str">
        <f>IF(Ugovori_OPULJP[[#This Row],[DATUM ZAVRŠETKA OPERACIJE]]&gt;DATE(2024,3,31),"u provedbi","završen")</f>
        <v>završen</v>
      </c>
      <c r="K363" s="46" t="s">
        <v>186</v>
      </c>
      <c r="L363" s="46" t="s">
        <v>186</v>
      </c>
      <c r="M363" s="49">
        <v>0.85</v>
      </c>
      <c r="N363" s="49">
        <v>0.15</v>
      </c>
      <c r="O363" s="50">
        <f>Ugovori_OPULJP[[#This Row],[Bespovratna sredstva - Ukupno (EU+Nac) HRK
= Ukupna ugovorena vrijednost bespovratnih sredstava]]*Ugovori_OPULJP[[#This Row],[EU STOPA SUFINANCIRANJA %
EU CO-FINANCING RATE %]]</f>
        <v>3344346.5304999999</v>
      </c>
      <c r="P363" s="51">
        <f>Ugovori_OPULJP[[#This Row],[Bespovratna sredstva - EU dio - HRK]]/7.5345</f>
        <v>443871.06383967079</v>
      </c>
      <c r="Q363" s="50">
        <f>Ugovori_OPULJP[[#This Row],[Bespovratna sredstva - Ukupno (EU+Nac) HRK
= Ukupna ugovorena vrijednost bespovratnih sredstava]]*Ugovori_OPULJP[[#This Row],[STOPA NACIONALNOG SUFINANCIRANJA %]]</f>
        <v>590178.79949999996</v>
      </c>
      <c r="R363" s="51">
        <f>Ugovori_OPULJP[[#This Row],[Bespovratna sredstva - Nacionalni dio - HRK]]/7.5345</f>
        <v>78330.187736412496</v>
      </c>
      <c r="S363" s="50">
        <v>3934525.33</v>
      </c>
      <c r="T363" s="51">
        <f>Ugovori_OPULJP[[#This Row],[Bespovratna sredstva - Ukupno (EU+Nac) HRK
= Ukupna ugovorena vrijednost bespovratnih sredstava]]/7.5345</f>
        <v>522201.2515760833</v>
      </c>
      <c r="U363" s="50">
        <v>0</v>
      </c>
      <c r="V363" s="51">
        <f>Ugovori_OPULJP[[#This Row],[Javni doprinos korisnika - HRK]]/7.5345</f>
        <v>0</v>
      </c>
      <c r="W363" s="50">
        <v>0</v>
      </c>
      <c r="X363" s="51">
        <f>Ugovori_OPULJP[[#This Row],[Privatni doprinos korisnika - HRK]]/7.5345</f>
        <v>0</v>
      </c>
      <c r="Y363" s="52">
        <v>3934525.33</v>
      </c>
      <c r="Z363" s="53">
        <f>Ugovori_OPULJP[[#This Row],[UKUPNI PRIHVATLJIVI IZDACI
TOTAL ELIGIBLE EXPENDITURE
= Bespovratna sredstva ukupno + doprinos korisnika
= Ukupni prihvatljivi troškovi
= Ukupna ugovorena vrijednost projekta HRK]]/7.5345</f>
        <v>522201.2515760833</v>
      </c>
      <c r="AA363" s="44" t="s">
        <v>38</v>
      </c>
      <c r="AB363" s="44" t="s">
        <v>35</v>
      </c>
      <c r="AC363" s="43" t="s">
        <v>1526</v>
      </c>
      <c r="AD363" s="43" t="s">
        <v>747</v>
      </c>
    </row>
    <row r="364" spans="1:30" ht="51" customHeight="1" x14ac:dyDescent="0.2">
      <c r="A364" s="41" t="s">
        <v>1527</v>
      </c>
      <c r="B364" s="42" t="s">
        <v>743</v>
      </c>
      <c r="C364" s="43" t="s">
        <v>744</v>
      </c>
      <c r="D364" s="43" t="s">
        <v>1114</v>
      </c>
      <c r="E364" s="44" t="s">
        <v>76</v>
      </c>
      <c r="F364" s="45" t="s">
        <v>1528</v>
      </c>
      <c r="G364" s="62" t="s">
        <v>1529</v>
      </c>
      <c r="H364" s="47">
        <v>43250</v>
      </c>
      <c r="I364" s="47">
        <v>44165</v>
      </c>
      <c r="J364" s="48" t="str">
        <f>IF(Ugovori_OPULJP[[#This Row],[DATUM ZAVRŠETKA OPERACIJE]]&gt;DATE(2024,3,31),"u provedbi","završen")</f>
        <v>završen</v>
      </c>
      <c r="K364" s="46" t="s">
        <v>211</v>
      </c>
      <c r="L364" s="46" t="s">
        <v>211</v>
      </c>
      <c r="M364" s="49">
        <v>0.85</v>
      </c>
      <c r="N364" s="49">
        <v>0.15</v>
      </c>
      <c r="O364" s="50">
        <f>Ugovori_OPULJP[[#This Row],[Bespovratna sredstva - Ukupno (EU+Nac) HRK
= Ukupna ugovorena vrijednost bespovratnih sredstava]]*Ugovori_OPULJP[[#This Row],[EU STOPA SUFINANCIRANJA %
EU CO-FINANCING RATE %]]</f>
        <v>3324460.7549999999</v>
      </c>
      <c r="P364" s="51">
        <f>Ugovori_OPULJP[[#This Row],[Bespovratna sredstva - EU dio - HRK]]/7.5345</f>
        <v>441231.76786780806</v>
      </c>
      <c r="Q364" s="50">
        <f>Ugovori_OPULJP[[#This Row],[Bespovratna sredstva - Ukupno (EU+Nac) HRK
= Ukupna ugovorena vrijednost bespovratnih sredstava]]*Ugovori_OPULJP[[#This Row],[STOPA NACIONALNOG SUFINANCIRANJA %]]</f>
        <v>586669.54499999993</v>
      </c>
      <c r="R364" s="51">
        <f>Ugovori_OPULJP[[#This Row],[Bespovratna sredstva - Nacionalni dio - HRK]]/7.5345</f>
        <v>77864.42962373083</v>
      </c>
      <c r="S364" s="50">
        <v>3911130.3</v>
      </c>
      <c r="T364" s="51">
        <f>Ugovori_OPULJP[[#This Row],[Bespovratna sredstva - Ukupno (EU+Nac) HRK
= Ukupna ugovorena vrijednost bespovratnih sredstava]]/7.5345</f>
        <v>519096.19749153889</v>
      </c>
      <c r="U364" s="50">
        <v>0</v>
      </c>
      <c r="V364" s="51">
        <f>Ugovori_OPULJP[[#This Row],[Javni doprinos korisnika - HRK]]/7.5345</f>
        <v>0</v>
      </c>
      <c r="W364" s="50">
        <v>0</v>
      </c>
      <c r="X364" s="51">
        <f>Ugovori_OPULJP[[#This Row],[Privatni doprinos korisnika - HRK]]/7.5345</f>
        <v>0</v>
      </c>
      <c r="Y364" s="52">
        <v>3911130.3</v>
      </c>
      <c r="Z364" s="53">
        <f>Ugovori_OPULJP[[#This Row],[UKUPNI PRIHVATLJIVI IZDACI
TOTAL ELIGIBLE EXPENDITURE
= Bespovratna sredstva ukupno + doprinos korisnika
= Ukupni prihvatljivi troškovi
= Ukupna ugovorena vrijednost projekta HRK]]/7.5345</f>
        <v>519096.19749153889</v>
      </c>
      <c r="AA364" s="44" t="s">
        <v>38</v>
      </c>
      <c r="AB364" s="44" t="s">
        <v>35</v>
      </c>
      <c r="AC364" s="43" t="s">
        <v>1530</v>
      </c>
      <c r="AD364" s="43" t="s">
        <v>747</v>
      </c>
    </row>
    <row r="365" spans="1:30" ht="51" customHeight="1" x14ac:dyDescent="0.2">
      <c r="A365" s="41" t="s">
        <v>1531</v>
      </c>
      <c r="B365" s="42" t="s">
        <v>743</v>
      </c>
      <c r="C365" s="43" t="s">
        <v>744</v>
      </c>
      <c r="D365" s="43" t="s">
        <v>1114</v>
      </c>
      <c r="E365" s="44" t="s">
        <v>76</v>
      </c>
      <c r="F365" s="45" t="s">
        <v>1532</v>
      </c>
      <c r="G365" s="45" t="s">
        <v>1533</v>
      </c>
      <c r="H365" s="47">
        <v>43250</v>
      </c>
      <c r="I365" s="47">
        <v>44165</v>
      </c>
      <c r="J365" s="48" t="str">
        <f>IF(Ugovori_OPULJP[[#This Row],[DATUM ZAVRŠETKA OPERACIJE]]&gt;DATE(2024,3,31),"u provedbi","završen")</f>
        <v>završen</v>
      </c>
      <c r="K365" s="46" t="s">
        <v>594</v>
      </c>
      <c r="L365" s="46" t="s">
        <v>594</v>
      </c>
      <c r="M365" s="49">
        <v>0.85</v>
      </c>
      <c r="N365" s="49">
        <v>0.15</v>
      </c>
      <c r="O365" s="50">
        <f>Ugovori_OPULJP[[#This Row],[Bespovratna sredstva - Ukupno (EU+Nac) HRK
= Ukupna ugovorena vrijednost bespovratnih sredstava]]*Ugovori_OPULJP[[#This Row],[EU STOPA SUFINANCIRANJA %
EU CO-FINANCING RATE %]]</f>
        <v>1388086.6945</v>
      </c>
      <c r="P365" s="51">
        <f>Ugovori_OPULJP[[#This Row],[Bespovratna sredstva - EU dio - HRK]]/7.5345</f>
        <v>184230.76441701505</v>
      </c>
      <c r="Q365" s="50">
        <f>Ugovori_OPULJP[[#This Row],[Bespovratna sredstva - Ukupno (EU+Nac) HRK
= Ukupna ugovorena vrijednost bespovratnih sredstava]]*Ugovori_OPULJP[[#This Row],[STOPA NACIONALNOG SUFINANCIRANJA %]]</f>
        <v>244956.47549999997</v>
      </c>
      <c r="R365" s="51">
        <f>Ugovori_OPULJP[[#This Row],[Bespovratna sredstva - Nacionalni dio - HRK]]/7.5345</f>
        <v>32511.311367708535</v>
      </c>
      <c r="S365" s="50">
        <v>1633043.17</v>
      </c>
      <c r="T365" s="51">
        <f>Ugovori_OPULJP[[#This Row],[Bespovratna sredstva - Ukupno (EU+Nac) HRK
= Ukupna ugovorena vrijednost bespovratnih sredstava]]/7.5345</f>
        <v>216742.07578472359</v>
      </c>
      <c r="U365" s="50">
        <v>0</v>
      </c>
      <c r="V365" s="51">
        <f>Ugovori_OPULJP[[#This Row],[Javni doprinos korisnika - HRK]]/7.5345</f>
        <v>0</v>
      </c>
      <c r="W365" s="50">
        <v>0</v>
      </c>
      <c r="X365" s="51">
        <f>Ugovori_OPULJP[[#This Row],[Privatni doprinos korisnika - HRK]]/7.5345</f>
        <v>0</v>
      </c>
      <c r="Y365" s="52">
        <v>1633043.17</v>
      </c>
      <c r="Z365" s="53">
        <f>Ugovori_OPULJP[[#This Row],[UKUPNI PRIHVATLJIVI IZDACI
TOTAL ELIGIBLE EXPENDITURE
= Bespovratna sredstva ukupno + doprinos korisnika
= Ukupni prihvatljivi troškovi
= Ukupna ugovorena vrijednost projekta HRK]]/7.5345</f>
        <v>216742.07578472359</v>
      </c>
      <c r="AA365" s="44" t="s">
        <v>38</v>
      </c>
      <c r="AB365" s="44" t="s">
        <v>35</v>
      </c>
      <c r="AC365" s="43" t="s">
        <v>1534</v>
      </c>
      <c r="AD365" s="43" t="s">
        <v>747</v>
      </c>
    </row>
    <row r="366" spans="1:30" ht="51" customHeight="1" x14ac:dyDescent="0.2">
      <c r="A366" s="41" t="s">
        <v>1535</v>
      </c>
      <c r="B366" s="42" t="s">
        <v>743</v>
      </c>
      <c r="C366" s="43" t="s">
        <v>744</v>
      </c>
      <c r="D366" s="43" t="s">
        <v>1114</v>
      </c>
      <c r="E366" s="44" t="s">
        <v>76</v>
      </c>
      <c r="F366" s="45" t="s">
        <v>1536</v>
      </c>
      <c r="G366" s="45" t="s">
        <v>1537</v>
      </c>
      <c r="H366" s="47">
        <v>43250</v>
      </c>
      <c r="I366" s="47">
        <v>44165</v>
      </c>
      <c r="J366" s="48" t="str">
        <f>IF(Ugovori_OPULJP[[#This Row],[DATUM ZAVRŠETKA OPERACIJE]]&gt;DATE(2024,3,31),"u provedbi","završen")</f>
        <v>završen</v>
      </c>
      <c r="K366" s="46" t="s">
        <v>94</v>
      </c>
      <c r="L366" s="46" t="s">
        <v>94</v>
      </c>
      <c r="M366" s="49">
        <v>0.85</v>
      </c>
      <c r="N366" s="49">
        <v>0.15</v>
      </c>
      <c r="O366" s="50">
        <f>Ugovori_OPULJP[[#This Row],[Bespovratna sredstva - Ukupno (EU+Nac) HRK
= Ukupna ugovorena vrijednost bespovratnih sredstava]]*Ugovori_OPULJP[[#This Row],[EU STOPA SUFINANCIRANJA %
EU CO-FINANCING RATE %]]</f>
        <v>4213497.9060000004</v>
      </c>
      <c r="P366" s="51">
        <f>Ugovori_OPULJP[[#This Row],[Bespovratna sredstva - EU dio - HRK]]/7.5345</f>
        <v>559227.27533346612</v>
      </c>
      <c r="Q366" s="50">
        <f>Ugovori_OPULJP[[#This Row],[Bespovratna sredstva - Ukupno (EU+Nac) HRK
= Ukupna ugovorena vrijednost bespovratnih sredstava]]*Ugovori_OPULJP[[#This Row],[STOPA NACIONALNOG SUFINANCIRANJA %]]</f>
        <v>743558.45400000003</v>
      </c>
      <c r="R366" s="51">
        <f>Ugovori_OPULJP[[#This Row],[Bespovratna sredstva - Nacionalni dio - HRK]]/7.5345</f>
        <v>98687.166235317534</v>
      </c>
      <c r="S366" s="50">
        <v>4957056.3600000003</v>
      </c>
      <c r="T366" s="51">
        <f>Ugovori_OPULJP[[#This Row],[Bespovratna sredstva - Ukupno (EU+Nac) HRK
= Ukupna ugovorena vrijednost bespovratnih sredstava]]/7.5345</f>
        <v>657914.4415687836</v>
      </c>
      <c r="U366" s="50">
        <v>0</v>
      </c>
      <c r="V366" s="51">
        <f>Ugovori_OPULJP[[#This Row],[Javni doprinos korisnika - HRK]]/7.5345</f>
        <v>0</v>
      </c>
      <c r="W366" s="50">
        <v>0</v>
      </c>
      <c r="X366" s="51">
        <f>Ugovori_OPULJP[[#This Row],[Privatni doprinos korisnika - HRK]]/7.5345</f>
        <v>0</v>
      </c>
      <c r="Y366" s="52">
        <v>4957056.3600000003</v>
      </c>
      <c r="Z366" s="53">
        <f>Ugovori_OPULJP[[#This Row],[UKUPNI PRIHVATLJIVI IZDACI
TOTAL ELIGIBLE EXPENDITURE
= Bespovratna sredstva ukupno + doprinos korisnika
= Ukupni prihvatljivi troškovi
= Ukupna ugovorena vrijednost projekta HRK]]/7.5345</f>
        <v>657914.4415687836</v>
      </c>
      <c r="AA366" s="44" t="s">
        <v>38</v>
      </c>
      <c r="AB366" s="44" t="s">
        <v>35</v>
      </c>
      <c r="AC366" s="43" t="s">
        <v>1538</v>
      </c>
      <c r="AD366" s="43" t="s">
        <v>747</v>
      </c>
    </row>
    <row r="367" spans="1:30" ht="51" customHeight="1" x14ac:dyDescent="0.2">
      <c r="A367" s="41" t="s">
        <v>1539</v>
      </c>
      <c r="B367" s="42" t="s">
        <v>743</v>
      </c>
      <c r="C367" s="43" t="s">
        <v>744</v>
      </c>
      <c r="D367" s="43" t="s">
        <v>1114</v>
      </c>
      <c r="E367" s="44" t="s">
        <v>76</v>
      </c>
      <c r="F367" s="45" t="s">
        <v>1540</v>
      </c>
      <c r="G367" s="45" t="s">
        <v>1541</v>
      </c>
      <c r="H367" s="47">
        <v>43250</v>
      </c>
      <c r="I367" s="47">
        <v>44165</v>
      </c>
      <c r="J367" s="48" t="str">
        <f>IF(Ugovori_OPULJP[[#This Row],[DATUM ZAVRŠETKA OPERACIJE]]&gt;DATE(2024,3,31),"u provedbi","završen")</f>
        <v>završen</v>
      </c>
      <c r="K367" s="46" t="s">
        <v>84</v>
      </c>
      <c r="L367" s="46" t="s">
        <v>84</v>
      </c>
      <c r="M367" s="49">
        <v>0.85</v>
      </c>
      <c r="N367" s="49">
        <v>0.15</v>
      </c>
      <c r="O367" s="50">
        <f>Ugovori_OPULJP[[#This Row],[Bespovratna sredstva - Ukupno (EU+Nac) HRK
= Ukupna ugovorena vrijednost bespovratnih sredstava]]*Ugovori_OPULJP[[#This Row],[EU STOPA SUFINANCIRANJA %
EU CO-FINANCING RATE %]]</f>
        <v>2753376.1934999996</v>
      </c>
      <c r="P367" s="51">
        <f>Ugovori_OPULJP[[#This Row],[Bespovratna sredstva - EU dio - HRK]]/7.5345</f>
        <v>365435.82102329278</v>
      </c>
      <c r="Q367" s="50">
        <f>Ugovori_OPULJP[[#This Row],[Bespovratna sredstva - Ukupno (EU+Nac) HRK
= Ukupna ugovorena vrijednost bespovratnih sredstava]]*Ugovori_OPULJP[[#This Row],[STOPA NACIONALNOG SUFINANCIRANJA %]]</f>
        <v>485889.91649999993</v>
      </c>
      <c r="R367" s="51">
        <f>Ugovori_OPULJP[[#This Row],[Bespovratna sredstva - Nacionalni dio - HRK]]/7.5345</f>
        <v>64488.674298228136</v>
      </c>
      <c r="S367" s="50">
        <v>3239266.11</v>
      </c>
      <c r="T367" s="51">
        <f>Ugovori_OPULJP[[#This Row],[Bespovratna sredstva - Ukupno (EU+Nac) HRK
= Ukupna ugovorena vrijednost bespovratnih sredstava]]/7.5345</f>
        <v>429924.49532152095</v>
      </c>
      <c r="U367" s="50">
        <v>0</v>
      </c>
      <c r="V367" s="51">
        <f>Ugovori_OPULJP[[#This Row],[Javni doprinos korisnika - HRK]]/7.5345</f>
        <v>0</v>
      </c>
      <c r="W367" s="50">
        <v>0</v>
      </c>
      <c r="X367" s="51">
        <f>Ugovori_OPULJP[[#This Row],[Privatni doprinos korisnika - HRK]]/7.5345</f>
        <v>0</v>
      </c>
      <c r="Y367" s="52">
        <v>3239266.11</v>
      </c>
      <c r="Z367" s="53">
        <f>Ugovori_OPULJP[[#This Row],[UKUPNI PRIHVATLJIVI IZDACI
TOTAL ELIGIBLE EXPENDITURE
= Bespovratna sredstva ukupno + doprinos korisnika
= Ukupni prihvatljivi troškovi
= Ukupna ugovorena vrijednost projekta HRK]]/7.5345</f>
        <v>429924.49532152095</v>
      </c>
      <c r="AA367" s="44" t="s">
        <v>38</v>
      </c>
      <c r="AB367" s="44" t="s">
        <v>35</v>
      </c>
      <c r="AC367" s="43" t="s">
        <v>1542</v>
      </c>
      <c r="AD367" s="43" t="s">
        <v>747</v>
      </c>
    </row>
    <row r="368" spans="1:30" ht="51" customHeight="1" x14ac:dyDescent="0.2">
      <c r="A368" s="41" t="s">
        <v>1543</v>
      </c>
      <c r="B368" s="42" t="s">
        <v>743</v>
      </c>
      <c r="C368" s="43" t="s">
        <v>744</v>
      </c>
      <c r="D368" s="43" t="s">
        <v>1114</v>
      </c>
      <c r="E368" s="44" t="s">
        <v>76</v>
      </c>
      <c r="F368" s="45" t="s">
        <v>1544</v>
      </c>
      <c r="G368" s="45" t="s">
        <v>1545</v>
      </c>
      <c r="H368" s="47">
        <v>43250</v>
      </c>
      <c r="I368" s="47">
        <v>44165</v>
      </c>
      <c r="J368" s="48" t="str">
        <f>IF(Ugovori_OPULJP[[#This Row],[DATUM ZAVRŠETKA OPERACIJE]]&gt;DATE(2024,3,31),"u provedbi","završen")</f>
        <v>završen</v>
      </c>
      <c r="K368" s="46" t="s">
        <v>84</v>
      </c>
      <c r="L368" s="46" t="s">
        <v>84</v>
      </c>
      <c r="M368" s="49">
        <v>0.85</v>
      </c>
      <c r="N368" s="49">
        <v>0.15</v>
      </c>
      <c r="O368" s="50">
        <f>Ugovori_OPULJP[[#This Row],[Bespovratna sredstva - Ukupno (EU+Nac) HRK
= Ukupna ugovorena vrijednost bespovratnih sredstava]]*Ugovori_OPULJP[[#This Row],[EU STOPA SUFINANCIRANJA %
EU CO-FINANCING RATE %]]</f>
        <v>1488958.0899999999</v>
      </c>
      <c r="P368" s="51">
        <f>Ugovori_OPULJP[[#This Row],[Bespovratna sredstva - EU dio - HRK]]/7.5345</f>
        <v>197618.69931647752</v>
      </c>
      <c r="Q368" s="50">
        <f>Ugovori_OPULJP[[#This Row],[Bespovratna sredstva - Ukupno (EU+Nac) HRK
= Ukupna ugovorena vrijednost bespovratnih sredstava]]*Ugovori_OPULJP[[#This Row],[STOPA NACIONALNOG SUFINANCIRANJA %]]</f>
        <v>262757.31</v>
      </c>
      <c r="R368" s="51">
        <f>Ugovori_OPULJP[[#This Row],[Bespovratna sredstva - Nacionalni dio - HRK]]/7.5345</f>
        <v>34873.888114672503</v>
      </c>
      <c r="S368" s="50">
        <v>1751715.4</v>
      </c>
      <c r="T368" s="51">
        <f>Ugovori_OPULJP[[#This Row],[Bespovratna sredstva - Ukupno (EU+Nac) HRK
= Ukupna ugovorena vrijednost bespovratnih sredstava]]/7.5345</f>
        <v>232492.58743115002</v>
      </c>
      <c r="U368" s="50">
        <v>0</v>
      </c>
      <c r="V368" s="51">
        <f>Ugovori_OPULJP[[#This Row],[Javni doprinos korisnika - HRK]]/7.5345</f>
        <v>0</v>
      </c>
      <c r="W368" s="50">
        <v>0</v>
      </c>
      <c r="X368" s="51">
        <f>Ugovori_OPULJP[[#This Row],[Privatni doprinos korisnika - HRK]]/7.5345</f>
        <v>0</v>
      </c>
      <c r="Y368" s="52">
        <v>1751715.4</v>
      </c>
      <c r="Z368" s="53">
        <f>Ugovori_OPULJP[[#This Row],[UKUPNI PRIHVATLJIVI IZDACI
TOTAL ELIGIBLE EXPENDITURE
= Bespovratna sredstva ukupno + doprinos korisnika
= Ukupni prihvatljivi troškovi
= Ukupna ugovorena vrijednost projekta HRK]]/7.5345</f>
        <v>232492.58743115002</v>
      </c>
      <c r="AA368" s="44" t="s">
        <v>38</v>
      </c>
      <c r="AB368" s="44" t="s">
        <v>35</v>
      </c>
      <c r="AC368" s="43" t="s">
        <v>1546</v>
      </c>
      <c r="AD368" s="43" t="s">
        <v>747</v>
      </c>
    </row>
    <row r="369" spans="1:30" ht="51" customHeight="1" x14ac:dyDescent="0.2">
      <c r="A369" s="41" t="s">
        <v>1547</v>
      </c>
      <c r="B369" s="42" t="s">
        <v>743</v>
      </c>
      <c r="C369" s="43" t="s">
        <v>744</v>
      </c>
      <c r="D369" s="43" t="s">
        <v>1114</v>
      </c>
      <c r="E369" s="44" t="s">
        <v>76</v>
      </c>
      <c r="F369" s="45" t="s">
        <v>1548</v>
      </c>
      <c r="G369" s="45" t="s">
        <v>1549</v>
      </c>
      <c r="H369" s="47">
        <v>43250</v>
      </c>
      <c r="I369" s="47">
        <v>44165</v>
      </c>
      <c r="J369" s="48" t="str">
        <f>IF(Ugovori_OPULJP[[#This Row],[DATUM ZAVRŠETKA OPERACIJE]]&gt;DATE(2024,3,31),"u provedbi","završen")</f>
        <v>završen</v>
      </c>
      <c r="K369" s="46" t="s">
        <v>99</v>
      </c>
      <c r="L369" s="46" t="s">
        <v>99</v>
      </c>
      <c r="M369" s="49">
        <v>0.85</v>
      </c>
      <c r="N369" s="49">
        <v>0.15</v>
      </c>
      <c r="O369" s="50">
        <f>Ugovori_OPULJP[[#This Row],[Bespovratna sredstva - Ukupno (EU+Nac) HRK
= Ukupna ugovorena vrijednost bespovratnih sredstava]]*Ugovori_OPULJP[[#This Row],[EU STOPA SUFINANCIRANJA %
EU CO-FINANCING RATE %]]</f>
        <v>3488114.9950000001</v>
      </c>
      <c r="P369" s="51">
        <f>Ugovori_OPULJP[[#This Row],[Bespovratna sredstva - EU dio - HRK]]/7.5345</f>
        <v>462952.4182095693</v>
      </c>
      <c r="Q369" s="50">
        <f>Ugovori_OPULJP[[#This Row],[Bespovratna sredstva - Ukupno (EU+Nac) HRK
= Ukupna ugovorena vrijednost bespovratnih sredstava]]*Ugovori_OPULJP[[#This Row],[STOPA NACIONALNOG SUFINANCIRANJA %]]</f>
        <v>615549.70499999996</v>
      </c>
      <c r="R369" s="51">
        <f>Ugovori_OPULJP[[#This Row],[Bespovratna sredstva - Nacionalni dio - HRK]]/7.5345</f>
        <v>81697.485566394578</v>
      </c>
      <c r="S369" s="50">
        <v>4103664.7</v>
      </c>
      <c r="T369" s="51">
        <f>Ugovori_OPULJP[[#This Row],[Bespovratna sredstva - Ukupno (EU+Nac) HRK
= Ukupna ugovorena vrijednost bespovratnih sredstava]]/7.5345</f>
        <v>544649.90377596393</v>
      </c>
      <c r="U369" s="50">
        <v>0</v>
      </c>
      <c r="V369" s="51">
        <f>Ugovori_OPULJP[[#This Row],[Javni doprinos korisnika - HRK]]/7.5345</f>
        <v>0</v>
      </c>
      <c r="W369" s="50">
        <v>0</v>
      </c>
      <c r="X369" s="51">
        <f>Ugovori_OPULJP[[#This Row],[Privatni doprinos korisnika - HRK]]/7.5345</f>
        <v>0</v>
      </c>
      <c r="Y369" s="52">
        <v>4103664.7</v>
      </c>
      <c r="Z369" s="53">
        <f>Ugovori_OPULJP[[#This Row],[UKUPNI PRIHVATLJIVI IZDACI
TOTAL ELIGIBLE EXPENDITURE
= Bespovratna sredstva ukupno + doprinos korisnika
= Ukupni prihvatljivi troškovi
= Ukupna ugovorena vrijednost projekta HRK]]/7.5345</f>
        <v>544649.90377596393</v>
      </c>
      <c r="AA369" s="44" t="s">
        <v>38</v>
      </c>
      <c r="AB369" s="44" t="s">
        <v>35</v>
      </c>
      <c r="AC369" s="43" t="s">
        <v>1550</v>
      </c>
      <c r="AD369" s="43" t="s">
        <v>747</v>
      </c>
    </row>
    <row r="370" spans="1:30" ht="51" customHeight="1" x14ac:dyDescent="0.2">
      <c r="A370" s="41" t="s">
        <v>1551</v>
      </c>
      <c r="B370" s="42" t="s">
        <v>743</v>
      </c>
      <c r="C370" s="43" t="s">
        <v>744</v>
      </c>
      <c r="D370" s="43" t="s">
        <v>1114</v>
      </c>
      <c r="E370" s="44" t="s">
        <v>76</v>
      </c>
      <c r="F370" s="45" t="s">
        <v>1552</v>
      </c>
      <c r="G370" s="45" t="s">
        <v>1553</v>
      </c>
      <c r="H370" s="47">
        <v>43250</v>
      </c>
      <c r="I370" s="47">
        <v>44073</v>
      </c>
      <c r="J370" s="48" t="str">
        <f>IF(Ugovori_OPULJP[[#This Row],[DATUM ZAVRŠETKA OPERACIJE]]&gt;DATE(2024,3,31),"u provedbi","završen")</f>
        <v>završen</v>
      </c>
      <c r="K370" s="46" t="s">
        <v>211</v>
      </c>
      <c r="L370" s="46" t="s">
        <v>211</v>
      </c>
      <c r="M370" s="49">
        <v>0.85</v>
      </c>
      <c r="N370" s="49">
        <v>0.15</v>
      </c>
      <c r="O370" s="50">
        <f>Ugovori_OPULJP[[#This Row],[Bespovratna sredstva - Ukupno (EU+Nac) HRK
= Ukupna ugovorena vrijednost bespovratnih sredstava]]*Ugovori_OPULJP[[#This Row],[EU STOPA SUFINANCIRANJA %
EU CO-FINANCING RATE %]]</f>
        <v>1606328.3</v>
      </c>
      <c r="P370" s="51">
        <f>Ugovori_OPULJP[[#This Row],[Bespovratna sredstva - EU dio - HRK]]/7.5345</f>
        <v>213196.40321189197</v>
      </c>
      <c r="Q370" s="50">
        <f>Ugovori_OPULJP[[#This Row],[Bespovratna sredstva - Ukupno (EU+Nac) HRK
= Ukupna ugovorena vrijednost bespovratnih sredstava]]*Ugovori_OPULJP[[#This Row],[STOPA NACIONALNOG SUFINANCIRANJA %]]</f>
        <v>283469.7</v>
      </c>
      <c r="R370" s="51">
        <f>Ugovori_OPULJP[[#This Row],[Bespovratna sredstva - Nacionalni dio - HRK]]/7.5345</f>
        <v>37622.894684451523</v>
      </c>
      <c r="S370" s="50">
        <v>1889798</v>
      </c>
      <c r="T370" s="51">
        <f>Ugovori_OPULJP[[#This Row],[Bespovratna sredstva - Ukupno (EU+Nac) HRK
= Ukupna ugovorena vrijednost bespovratnih sredstava]]/7.5345</f>
        <v>250819.29789634349</v>
      </c>
      <c r="U370" s="50">
        <v>0</v>
      </c>
      <c r="V370" s="51">
        <f>Ugovori_OPULJP[[#This Row],[Javni doprinos korisnika - HRK]]/7.5345</f>
        <v>0</v>
      </c>
      <c r="W370" s="50">
        <v>0</v>
      </c>
      <c r="X370" s="51">
        <f>Ugovori_OPULJP[[#This Row],[Privatni doprinos korisnika - HRK]]/7.5345</f>
        <v>0</v>
      </c>
      <c r="Y370" s="52">
        <v>1889798</v>
      </c>
      <c r="Z370" s="53">
        <f>Ugovori_OPULJP[[#This Row],[UKUPNI PRIHVATLJIVI IZDACI
TOTAL ELIGIBLE EXPENDITURE
= Bespovratna sredstva ukupno + doprinos korisnika
= Ukupni prihvatljivi troškovi
= Ukupna ugovorena vrijednost projekta HRK]]/7.5345</f>
        <v>250819.29789634349</v>
      </c>
      <c r="AA370" s="44" t="s">
        <v>38</v>
      </c>
      <c r="AB370" s="44" t="s">
        <v>35</v>
      </c>
      <c r="AC370" s="43" t="s">
        <v>1554</v>
      </c>
      <c r="AD370" s="43" t="s">
        <v>747</v>
      </c>
    </row>
    <row r="371" spans="1:30" ht="51" customHeight="1" x14ac:dyDescent="0.2">
      <c r="A371" s="41" t="s">
        <v>1555</v>
      </c>
      <c r="B371" s="42" t="s">
        <v>743</v>
      </c>
      <c r="C371" s="43" t="s">
        <v>744</v>
      </c>
      <c r="D371" s="43" t="s">
        <v>1114</v>
      </c>
      <c r="E371" s="44" t="s">
        <v>76</v>
      </c>
      <c r="F371" s="45" t="s">
        <v>1556</v>
      </c>
      <c r="G371" s="45" t="s">
        <v>1557</v>
      </c>
      <c r="H371" s="47">
        <v>43250</v>
      </c>
      <c r="I371" s="47">
        <v>44165</v>
      </c>
      <c r="J371" s="48" t="str">
        <f>IF(Ugovori_OPULJP[[#This Row],[DATUM ZAVRŠETKA OPERACIJE]]&gt;DATE(2024,3,31),"u provedbi","završen")</f>
        <v>završen</v>
      </c>
      <c r="K371" s="46" t="s">
        <v>84</v>
      </c>
      <c r="L371" s="46" t="s">
        <v>84</v>
      </c>
      <c r="M371" s="49">
        <v>0.85</v>
      </c>
      <c r="N371" s="49">
        <v>0.15</v>
      </c>
      <c r="O371" s="50">
        <f>Ugovori_OPULJP[[#This Row],[Bespovratna sredstva - Ukupno (EU+Nac) HRK
= Ukupna ugovorena vrijednost bespovratnih sredstava]]*Ugovori_OPULJP[[#This Row],[EU STOPA SUFINANCIRANJA %
EU CO-FINANCING RATE %]]</f>
        <v>3488825.6799999997</v>
      </c>
      <c r="P371" s="51">
        <f>Ugovori_OPULJP[[#This Row],[Bespovratna sredstva - EU dio - HRK]]/7.5345</f>
        <v>463046.74231866741</v>
      </c>
      <c r="Q371" s="50">
        <f>Ugovori_OPULJP[[#This Row],[Bespovratna sredstva - Ukupno (EU+Nac) HRK
= Ukupna ugovorena vrijednost bespovratnih sredstava]]*Ugovori_OPULJP[[#This Row],[STOPA NACIONALNOG SUFINANCIRANJA %]]</f>
        <v>615675.12</v>
      </c>
      <c r="R371" s="51">
        <f>Ugovori_OPULJP[[#This Row],[Bespovratna sredstva - Nacionalni dio - HRK]]/7.5345</f>
        <v>81714.130997411907</v>
      </c>
      <c r="S371" s="50">
        <v>4104500.8</v>
      </c>
      <c r="T371" s="51">
        <f>Ugovori_OPULJP[[#This Row],[Bespovratna sredstva - Ukupno (EU+Nac) HRK
= Ukupna ugovorena vrijednost bespovratnih sredstava]]/7.5345</f>
        <v>544760.87331607926</v>
      </c>
      <c r="U371" s="50">
        <v>0</v>
      </c>
      <c r="V371" s="51">
        <f>Ugovori_OPULJP[[#This Row],[Javni doprinos korisnika - HRK]]/7.5345</f>
        <v>0</v>
      </c>
      <c r="W371" s="50">
        <v>0</v>
      </c>
      <c r="X371" s="51">
        <f>Ugovori_OPULJP[[#This Row],[Privatni doprinos korisnika - HRK]]/7.5345</f>
        <v>0</v>
      </c>
      <c r="Y371" s="52">
        <v>4104500.8</v>
      </c>
      <c r="Z371" s="53">
        <f>Ugovori_OPULJP[[#This Row],[UKUPNI PRIHVATLJIVI IZDACI
TOTAL ELIGIBLE EXPENDITURE
= Bespovratna sredstva ukupno + doprinos korisnika
= Ukupni prihvatljivi troškovi
= Ukupna ugovorena vrijednost projekta HRK]]/7.5345</f>
        <v>544760.87331607926</v>
      </c>
      <c r="AA371" s="44" t="s">
        <v>38</v>
      </c>
      <c r="AB371" s="44" t="s">
        <v>35</v>
      </c>
      <c r="AC371" s="43" t="s">
        <v>1558</v>
      </c>
      <c r="AD371" s="43" t="s">
        <v>747</v>
      </c>
    </row>
    <row r="372" spans="1:30" ht="51" customHeight="1" x14ac:dyDescent="0.2">
      <c r="A372" s="41" t="s">
        <v>1559</v>
      </c>
      <c r="B372" s="42" t="s">
        <v>743</v>
      </c>
      <c r="C372" s="43" t="s">
        <v>744</v>
      </c>
      <c r="D372" s="43" t="s">
        <v>1114</v>
      </c>
      <c r="E372" s="44" t="s">
        <v>76</v>
      </c>
      <c r="F372" s="45" t="s">
        <v>1560</v>
      </c>
      <c r="G372" s="45" t="s">
        <v>1561</v>
      </c>
      <c r="H372" s="47">
        <v>43250</v>
      </c>
      <c r="I372" s="47">
        <v>44165</v>
      </c>
      <c r="J372" s="48" t="str">
        <f>IF(Ugovori_OPULJP[[#This Row],[DATUM ZAVRŠETKA OPERACIJE]]&gt;DATE(2024,3,31),"u provedbi","završen")</f>
        <v>završen</v>
      </c>
      <c r="K372" s="46" t="s">
        <v>371</v>
      </c>
      <c r="L372" s="46" t="s">
        <v>371</v>
      </c>
      <c r="M372" s="49">
        <v>0.85</v>
      </c>
      <c r="N372" s="49">
        <v>0.15</v>
      </c>
      <c r="O372" s="50">
        <f>Ugovori_OPULJP[[#This Row],[Bespovratna sredstva - Ukupno (EU+Nac) HRK
= Ukupna ugovorena vrijednost bespovratnih sredstava]]*Ugovori_OPULJP[[#This Row],[EU STOPA SUFINANCIRANJA %
EU CO-FINANCING RATE %]]</f>
        <v>1174529.8130000001</v>
      </c>
      <c r="P372" s="51">
        <f>Ugovori_OPULJP[[#This Row],[Bespovratna sredstva - EU dio - HRK]]/7.5345</f>
        <v>155886.89534806556</v>
      </c>
      <c r="Q372" s="50">
        <f>Ugovori_OPULJP[[#This Row],[Bespovratna sredstva - Ukupno (EU+Nac) HRK
= Ukupna ugovorena vrijednost bespovratnih sredstava]]*Ugovori_OPULJP[[#This Row],[STOPA NACIONALNOG SUFINANCIRANJA %]]</f>
        <v>207269.967</v>
      </c>
      <c r="R372" s="51">
        <f>Ugovori_OPULJP[[#This Row],[Bespovratna sredstva - Nacionalni dio - HRK]]/7.5345</f>
        <v>27509.452120246864</v>
      </c>
      <c r="S372" s="50">
        <v>1381799.78</v>
      </c>
      <c r="T372" s="51">
        <f>Ugovori_OPULJP[[#This Row],[Bespovratna sredstva - Ukupno (EU+Nac) HRK
= Ukupna ugovorena vrijednost bespovratnih sredstava]]/7.5345</f>
        <v>183396.34746831242</v>
      </c>
      <c r="U372" s="50">
        <v>0</v>
      </c>
      <c r="V372" s="51">
        <f>Ugovori_OPULJP[[#This Row],[Javni doprinos korisnika - HRK]]/7.5345</f>
        <v>0</v>
      </c>
      <c r="W372" s="50">
        <v>0</v>
      </c>
      <c r="X372" s="51">
        <f>Ugovori_OPULJP[[#This Row],[Privatni doprinos korisnika - HRK]]/7.5345</f>
        <v>0</v>
      </c>
      <c r="Y372" s="52">
        <v>1381799.78</v>
      </c>
      <c r="Z372" s="53">
        <f>Ugovori_OPULJP[[#This Row],[UKUPNI PRIHVATLJIVI IZDACI
TOTAL ELIGIBLE EXPENDITURE
= Bespovratna sredstva ukupno + doprinos korisnika
= Ukupni prihvatljivi troškovi
= Ukupna ugovorena vrijednost projekta HRK]]/7.5345</f>
        <v>183396.34746831242</v>
      </c>
      <c r="AA372" s="44" t="s">
        <v>38</v>
      </c>
      <c r="AB372" s="44" t="s">
        <v>35</v>
      </c>
      <c r="AC372" s="43" t="s">
        <v>1562</v>
      </c>
      <c r="AD372" s="43" t="s">
        <v>747</v>
      </c>
    </row>
    <row r="373" spans="1:30" ht="51" customHeight="1" x14ac:dyDescent="0.2">
      <c r="A373" s="41" t="s">
        <v>1563</v>
      </c>
      <c r="B373" s="42" t="s">
        <v>743</v>
      </c>
      <c r="C373" s="43" t="s">
        <v>744</v>
      </c>
      <c r="D373" s="43" t="s">
        <v>1114</v>
      </c>
      <c r="E373" s="44" t="s">
        <v>76</v>
      </c>
      <c r="F373" s="45" t="s">
        <v>1564</v>
      </c>
      <c r="G373" s="45" t="s">
        <v>1565</v>
      </c>
      <c r="H373" s="47">
        <v>43250</v>
      </c>
      <c r="I373" s="47">
        <v>44165</v>
      </c>
      <c r="J373" s="48" t="str">
        <f>IF(Ugovori_OPULJP[[#This Row],[DATUM ZAVRŠETKA OPERACIJE]]&gt;DATE(2024,3,31),"u provedbi","završen")</f>
        <v>završen</v>
      </c>
      <c r="K373" s="46" t="s">
        <v>99</v>
      </c>
      <c r="L373" s="46" t="s">
        <v>99</v>
      </c>
      <c r="M373" s="49">
        <v>0.85</v>
      </c>
      <c r="N373" s="49">
        <v>0.15</v>
      </c>
      <c r="O373" s="50">
        <f>Ugovori_OPULJP[[#This Row],[Bespovratna sredstva - Ukupno (EU+Nac) HRK
= Ukupna ugovorena vrijednost bespovratnih sredstava]]*Ugovori_OPULJP[[#This Row],[EU STOPA SUFINANCIRANJA %
EU CO-FINANCING RATE %]]</f>
        <v>2730040.4040000001</v>
      </c>
      <c r="P373" s="51">
        <f>Ugovori_OPULJP[[#This Row],[Bespovratna sredstva - EU dio - HRK]]/7.5345</f>
        <v>362338.62950428028</v>
      </c>
      <c r="Q373" s="50">
        <f>Ugovori_OPULJP[[#This Row],[Bespovratna sredstva - Ukupno (EU+Nac) HRK
= Ukupna ugovorena vrijednost bespovratnih sredstava]]*Ugovori_OPULJP[[#This Row],[STOPA NACIONALNOG SUFINANCIRANJA %]]</f>
        <v>481771.83600000001</v>
      </c>
      <c r="R373" s="51">
        <f>Ugovori_OPULJP[[#This Row],[Bespovratna sredstva - Nacionalni dio - HRK]]/7.5345</f>
        <v>63942.111088990641</v>
      </c>
      <c r="S373" s="50">
        <v>3211812.24</v>
      </c>
      <c r="T373" s="51">
        <f>Ugovori_OPULJP[[#This Row],[Bespovratna sredstva - Ukupno (EU+Nac) HRK
= Ukupna ugovorena vrijednost bespovratnih sredstava]]/7.5345</f>
        <v>426280.74059327098</v>
      </c>
      <c r="U373" s="50">
        <v>0</v>
      </c>
      <c r="V373" s="51">
        <f>Ugovori_OPULJP[[#This Row],[Javni doprinos korisnika - HRK]]/7.5345</f>
        <v>0</v>
      </c>
      <c r="W373" s="50">
        <v>0</v>
      </c>
      <c r="X373" s="51">
        <f>Ugovori_OPULJP[[#This Row],[Privatni doprinos korisnika - HRK]]/7.5345</f>
        <v>0</v>
      </c>
      <c r="Y373" s="52">
        <v>3211812.24</v>
      </c>
      <c r="Z373" s="53">
        <f>Ugovori_OPULJP[[#This Row],[UKUPNI PRIHVATLJIVI IZDACI
TOTAL ELIGIBLE EXPENDITURE
= Bespovratna sredstva ukupno + doprinos korisnika
= Ukupni prihvatljivi troškovi
= Ukupna ugovorena vrijednost projekta HRK]]/7.5345</f>
        <v>426280.74059327098</v>
      </c>
      <c r="AA373" s="44" t="s">
        <v>38</v>
      </c>
      <c r="AB373" s="44" t="s">
        <v>35</v>
      </c>
      <c r="AC373" s="43" t="s">
        <v>1566</v>
      </c>
      <c r="AD373" s="43" t="s">
        <v>747</v>
      </c>
    </row>
    <row r="374" spans="1:30" ht="51" customHeight="1" x14ac:dyDescent="0.2">
      <c r="A374" s="41" t="s">
        <v>1567</v>
      </c>
      <c r="B374" s="42" t="s">
        <v>743</v>
      </c>
      <c r="C374" s="43" t="s">
        <v>744</v>
      </c>
      <c r="D374" s="43" t="s">
        <v>1114</v>
      </c>
      <c r="E374" s="44" t="s">
        <v>76</v>
      </c>
      <c r="F374" s="45" t="s">
        <v>1568</v>
      </c>
      <c r="G374" s="45" t="s">
        <v>1569</v>
      </c>
      <c r="H374" s="47">
        <v>43250</v>
      </c>
      <c r="I374" s="47">
        <v>44165</v>
      </c>
      <c r="J374" s="48" t="str">
        <f>IF(Ugovori_OPULJP[[#This Row],[DATUM ZAVRŠETKA OPERACIJE]]&gt;DATE(2024,3,31),"u provedbi","završen")</f>
        <v>završen</v>
      </c>
      <c r="K374" s="46" t="s">
        <v>84</v>
      </c>
      <c r="L374" s="46" t="s">
        <v>84</v>
      </c>
      <c r="M374" s="49">
        <v>0.85</v>
      </c>
      <c r="N374" s="49">
        <v>0.15</v>
      </c>
      <c r="O374" s="50">
        <f>Ugovori_OPULJP[[#This Row],[Bespovratna sredstva - Ukupno (EU+Nac) HRK
= Ukupna ugovorena vrijednost bespovratnih sredstava]]*Ugovori_OPULJP[[#This Row],[EU STOPA SUFINANCIRANJA %
EU CO-FINANCING RATE %]]</f>
        <v>2426871.4139999999</v>
      </c>
      <c r="P374" s="51">
        <f>Ugovori_OPULJP[[#This Row],[Bespovratna sredstva - EU dio - HRK]]/7.5345</f>
        <v>322101.18972725462</v>
      </c>
      <c r="Q374" s="50">
        <f>Ugovori_OPULJP[[#This Row],[Bespovratna sredstva - Ukupno (EU+Nac) HRK
= Ukupna ugovorena vrijednost bespovratnih sredstava]]*Ugovori_OPULJP[[#This Row],[STOPA NACIONALNOG SUFINANCIRANJA %]]</f>
        <v>428271.42599999998</v>
      </c>
      <c r="R374" s="51">
        <f>Ugovori_OPULJP[[#This Row],[Bespovratna sredstva - Nacionalni dio - HRK]]/7.5345</f>
        <v>56841.386422456693</v>
      </c>
      <c r="S374" s="50">
        <v>2855142.84</v>
      </c>
      <c r="T374" s="51">
        <f>Ugovori_OPULJP[[#This Row],[Bespovratna sredstva - Ukupno (EU+Nac) HRK
= Ukupna ugovorena vrijednost bespovratnih sredstava]]/7.5345</f>
        <v>378942.57614971127</v>
      </c>
      <c r="U374" s="50">
        <v>0</v>
      </c>
      <c r="V374" s="51">
        <f>Ugovori_OPULJP[[#This Row],[Javni doprinos korisnika - HRK]]/7.5345</f>
        <v>0</v>
      </c>
      <c r="W374" s="50">
        <v>0</v>
      </c>
      <c r="X374" s="51">
        <f>Ugovori_OPULJP[[#This Row],[Privatni doprinos korisnika - HRK]]/7.5345</f>
        <v>0</v>
      </c>
      <c r="Y374" s="52">
        <v>2855142.84</v>
      </c>
      <c r="Z374" s="53">
        <f>Ugovori_OPULJP[[#This Row],[UKUPNI PRIHVATLJIVI IZDACI
TOTAL ELIGIBLE EXPENDITURE
= Bespovratna sredstva ukupno + doprinos korisnika
= Ukupni prihvatljivi troškovi
= Ukupna ugovorena vrijednost projekta HRK]]/7.5345</f>
        <v>378942.57614971127</v>
      </c>
      <c r="AA374" s="44" t="s">
        <v>38</v>
      </c>
      <c r="AB374" s="44" t="s">
        <v>35</v>
      </c>
      <c r="AC374" s="43" t="s">
        <v>1570</v>
      </c>
      <c r="AD374" s="43" t="s">
        <v>747</v>
      </c>
    </row>
    <row r="375" spans="1:30" ht="51" customHeight="1" x14ac:dyDescent="0.2">
      <c r="A375" s="41" t="s">
        <v>1571</v>
      </c>
      <c r="B375" s="42" t="s">
        <v>743</v>
      </c>
      <c r="C375" s="43" t="s">
        <v>744</v>
      </c>
      <c r="D375" s="43" t="s">
        <v>1114</v>
      </c>
      <c r="E375" s="44" t="s">
        <v>76</v>
      </c>
      <c r="F375" s="45" t="s">
        <v>1572</v>
      </c>
      <c r="G375" s="45" t="s">
        <v>1573</v>
      </c>
      <c r="H375" s="47">
        <v>43265</v>
      </c>
      <c r="I375" s="47">
        <v>44088</v>
      </c>
      <c r="J375" s="48" t="str">
        <f>IF(Ugovori_OPULJP[[#This Row],[DATUM ZAVRŠETKA OPERACIJE]]&gt;DATE(2024,3,31),"u provedbi","završen")</f>
        <v>završen</v>
      </c>
      <c r="K375" s="46" t="s">
        <v>94</v>
      </c>
      <c r="L375" s="46" t="s">
        <v>94</v>
      </c>
      <c r="M375" s="49">
        <v>0.85</v>
      </c>
      <c r="N375" s="49">
        <v>0.15</v>
      </c>
      <c r="O375" s="50">
        <f>Ugovori_OPULJP[[#This Row],[Bespovratna sredstva - Ukupno (EU+Nac) HRK
= Ukupna ugovorena vrijednost bespovratnih sredstava]]*Ugovori_OPULJP[[#This Row],[EU STOPA SUFINANCIRANJA %
EU CO-FINANCING RATE %]]</f>
        <v>1669116.0149999999</v>
      </c>
      <c r="P375" s="51">
        <f>Ugovori_OPULJP[[#This Row],[Bespovratna sredstva - EU dio - HRK]]/7.5345</f>
        <v>221529.76508062909</v>
      </c>
      <c r="Q375" s="50">
        <f>Ugovori_OPULJP[[#This Row],[Bespovratna sredstva - Ukupno (EU+Nac) HRK
= Ukupna ugovorena vrijednost bespovratnih sredstava]]*Ugovori_OPULJP[[#This Row],[STOPA NACIONALNOG SUFINANCIRANJA %]]</f>
        <v>294549.88499999995</v>
      </c>
      <c r="R375" s="51">
        <f>Ugovori_OPULJP[[#This Row],[Bespovratna sredstva - Nacionalni dio - HRK]]/7.5345</f>
        <v>39093.487955405129</v>
      </c>
      <c r="S375" s="50">
        <v>1963665.9</v>
      </c>
      <c r="T375" s="51">
        <f>Ugovori_OPULJP[[#This Row],[Bespovratna sredstva - Ukupno (EU+Nac) HRK
= Ukupna ugovorena vrijednost bespovratnih sredstava]]/7.5345</f>
        <v>260623.25303603421</v>
      </c>
      <c r="U375" s="50">
        <v>0</v>
      </c>
      <c r="V375" s="51">
        <f>Ugovori_OPULJP[[#This Row],[Javni doprinos korisnika - HRK]]/7.5345</f>
        <v>0</v>
      </c>
      <c r="W375" s="50">
        <v>0</v>
      </c>
      <c r="X375" s="51">
        <f>Ugovori_OPULJP[[#This Row],[Privatni doprinos korisnika - HRK]]/7.5345</f>
        <v>0</v>
      </c>
      <c r="Y375" s="52">
        <v>1963665.9</v>
      </c>
      <c r="Z375" s="53">
        <f>Ugovori_OPULJP[[#This Row],[UKUPNI PRIHVATLJIVI IZDACI
TOTAL ELIGIBLE EXPENDITURE
= Bespovratna sredstva ukupno + doprinos korisnika
= Ukupni prihvatljivi troškovi
= Ukupna ugovorena vrijednost projekta HRK]]/7.5345</f>
        <v>260623.25303603421</v>
      </c>
      <c r="AA375" s="44" t="s">
        <v>38</v>
      </c>
      <c r="AB375" s="44" t="s">
        <v>35</v>
      </c>
      <c r="AC375" s="43" t="s">
        <v>1574</v>
      </c>
      <c r="AD375" s="43" t="s">
        <v>747</v>
      </c>
    </row>
    <row r="376" spans="1:30" ht="63.75" customHeight="1" x14ac:dyDescent="0.2">
      <c r="A376" s="41" t="s">
        <v>1575</v>
      </c>
      <c r="B376" s="42" t="s">
        <v>743</v>
      </c>
      <c r="C376" s="43" t="s">
        <v>744</v>
      </c>
      <c r="D376" s="43" t="s">
        <v>1114</v>
      </c>
      <c r="E376" s="44" t="s">
        <v>76</v>
      </c>
      <c r="F376" s="45" t="s">
        <v>1576</v>
      </c>
      <c r="G376" s="45" t="s">
        <v>1577</v>
      </c>
      <c r="H376" s="47">
        <v>43250</v>
      </c>
      <c r="I376" s="47">
        <v>44165</v>
      </c>
      <c r="J376" s="48" t="str">
        <f>IF(Ugovori_OPULJP[[#This Row],[DATUM ZAVRŠETKA OPERACIJE]]&gt;DATE(2024,3,31),"u provedbi","završen")</f>
        <v>završen</v>
      </c>
      <c r="K376" s="46" t="s">
        <v>99</v>
      </c>
      <c r="L376" s="46" t="s">
        <v>99</v>
      </c>
      <c r="M376" s="49">
        <v>0.85</v>
      </c>
      <c r="N376" s="49">
        <v>0.15</v>
      </c>
      <c r="O376" s="50">
        <f>Ugovori_OPULJP[[#This Row],[Bespovratna sredstva - Ukupno (EU+Nac) HRK
= Ukupna ugovorena vrijednost bespovratnih sredstava]]*Ugovori_OPULJP[[#This Row],[EU STOPA SUFINANCIRANJA %
EU CO-FINANCING RATE %]]</f>
        <v>5034543.2</v>
      </c>
      <c r="P376" s="51">
        <f>Ugovori_OPULJP[[#This Row],[Bespovratna sredstva - EU dio - HRK]]/7.5345</f>
        <v>668198.71258875832</v>
      </c>
      <c r="Q376" s="50">
        <f>Ugovori_OPULJP[[#This Row],[Bespovratna sredstva - Ukupno (EU+Nac) HRK
= Ukupna ugovorena vrijednost bespovratnih sredstava]]*Ugovori_OPULJP[[#This Row],[STOPA NACIONALNOG SUFINANCIRANJA %]]</f>
        <v>888448.79999999993</v>
      </c>
      <c r="R376" s="51">
        <f>Ugovori_OPULJP[[#This Row],[Bespovratna sredstva - Nacionalni dio - HRK]]/7.5345</f>
        <v>117917.41986860441</v>
      </c>
      <c r="S376" s="50">
        <v>5922992</v>
      </c>
      <c r="T376" s="51">
        <f>Ugovori_OPULJP[[#This Row],[Bespovratna sredstva - Ukupno (EU+Nac) HRK
= Ukupna ugovorena vrijednost bespovratnih sredstava]]/7.5345</f>
        <v>786116.13245736272</v>
      </c>
      <c r="U376" s="50">
        <v>0</v>
      </c>
      <c r="V376" s="51">
        <f>Ugovori_OPULJP[[#This Row],[Javni doprinos korisnika - HRK]]/7.5345</f>
        <v>0</v>
      </c>
      <c r="W376" s="50">
        <v>0</v>
      </c>
      <c r="X376" s="51">
        <f>Ugovori_OPULJP[[#This Row],[Privatni doprinos korisnika - HRK]]/7.5345</f>
        <v>0</v>
      </c>
      <c r="Y376" s="52">
        <v>5922992</v>
      </c>
      <c r="Z376" s="53">
        <f>Ugovori_OPULJP[[#This Row],[UKUPNI PRIHVATLJIVI IZDACI
TOTAL ELIGIBLE EXPENDITURE
= Bespovratna sredstva ukupno + doprinos korisnika
= Ukupni prihvatljivi troškovi
= Ukupna ugovorena vrijednost projekta HRK]]/7.5345</f>
        <v>786116.13245736272</v>
      </c>
      <c r="AA376" s="44" t="s">
        <v>38</v>
      </c>
      <c r="AB376" s="44" t="s">
        <v>35</v>
      </c>
      <c r="AC376" s="43" t="s">
        <v>1578</v>
      </c>
      <c r="AD376" s="43" t="s">
        <v>747</v>
      </c>
    </row>
    <row r="377" spans="1:30" ht="51" customHeight="1" x14ac:dyDescent="0.2">
      <c r="A377" s="41" t="s">
        <v>1579</v>
      </c>
      <c r="B377" s="42" t="s">
        <v>743</v>
      </c>
      <c r="C377" s="43" t="s">
        <v>744</v>
      </c>
      <c r="D377" s="43" t="s">
        <v>1114</v>
      </c>
      <c r="E377" s="44" t="s">
        <v>76</v>
      </c>
      <c r="F377" s="45" t="s">
        <v>1580</v>
      </c>
      <c r="G377" s="45" t="s">
        <v>1581</v>
      </c>
      <c r="H377" s="47">
        <v>43250</v>
      </c>
      <c r="I377" s="47">
        <v>44165</v>
      </c>
      <c r="J377" s="48" t="str">
        <f>IF(Ugovori_OPULJP[[#This Row],[DATUM ZAVRŠETKA OPERACIJE]]&gt;DATE(2024,3,31),"u provedbi","završen")</f>
        <v>završen</v>
      </c>
      <c r="K377" s="46" t="s">
        <v>599</v>
      </c>
      <c r="L377" s="46" t="s">
        <v>599</v>
      </c>
      <c r="M377" s="49">
        <v>0.85</v>
      </c>
      <c r="N377" s="49">
        <v>0.15</v>
      </c>
      <c r="O377" s="50">
        <f>Ugovori_OPULJP[[#This Row],[Bespovratna sredstva - Ukupno (EU+Nac) HRK
= Ukupna ugovorena vrijednost bespovratnih sredstava]]*Ugovori_OPULJP[[#This Row],[EU STOPA SUFINANCIRANJA %
EU CO-FINANCING RATE %]]</f>
        <v>1452403.5</v>
      </c>
      <c r="P377" s="51">
        <f>Ugovori_OPULJP[[#This Row],[Bespovratna sredstva - EU dio - HRK]]/7.5345</f>
        <v>192767.07147123231</v>
      </c>
      <c r="Q377" s="50">
        <f>Ugovori_OPULJP[[#This Row],[Bespovratna sredstva - Ukupno (EU+Nac) HRK
= Ukupna ugovorena vrijednost bespovratnih sredstava]]*Ugovori_OPULJP[[#This Row],[STOPA NACIONALNOG SUFINANCIRANJA %]]</f>
        <v>256306.5</v>
      </c>
      <c r="R377" s="51">
        <f>Ugovori_OPULJP[[#This Row],[Bespovratna sredstva - Nacionalni dio - HRK]]/7.5345</f>
        <v>34017.718494923349</v>
      </c>
      <c r="S377" s="50">
        <v>1708710</v>
      </c>
      <c r="T377" s="51">
        <f>Ugovori_OPULJP[[#This Row],[Bespovratna sredstva - Ukupno (EU+Nac) HRK
= Ukupna ugovorena vrijednost bespovratnih sredstava]]/7.5345</f>
        <v>226784.78996615566</v>
      </c>
      <c r="U377" s="50">
        <v>0</v>
      </c>
      <c r="V377" s="51">
        <f>Ugovori_OPULJP[[#This Row],[Javni doprinos korisnika - HRK]]/7.5345</f>
        <v>0</v>
      </c>
      <c r="W377" s="50">
        <v>0</v>
      </c>
      <c r="X377" s="51">
        <f>Ugovori_OPULJP[[#This Row],[Privatni doprinos korisnika - HRK]]/7.5345</f>
        <v>0</v>
      </c>
      <c r="Y377" s="52">
        <v>1708710</v>
      </c>
      <c r="Z377" s="53">
        <f>Ugovori_OPULJP[[#This Row],[UKUPNI PRIHVATLJIVI IZDACI
TOTAL ELIGIBLE EXPENDITURE
= Bespovratna sredstva ukupno + doprinos korisnika
= Ukupni prihvatljivi troškovi
= Ukupna ugovorena vrijednost projekta HRK]]/7.5345</f>
        <v>226784.78996615566</v>
      </c>
      <c r="AA377" s="44" t="s">
        <v>38</v>
      </c>
      <c r="AB377" s="44" t="s">
        <v>35</v>
      </c>
      <c r="AC377" s="43" t="s">
        <v>1582</v>
      </c>
      <c r="AD377" s="43" t="s">
        <v>747</v>
      </c>
    </row>
    <row r="378" spans="1:30" ht="51" customHeight="1" x14ac:dyDescent="0.2">
      <c r="A378" s="41" t="s">
        <v>1583</v>
      </c>
      <c r="B378" s="42" t="s">
        <v>743</v>
      </c>
      <c r="C378" s="43" t="s">
        <v>744</v>
      </c>
      <c r="D378" s="43" t="s">
        <v>1114</v>
      </c>
      <c r="E378" s="44" t="s">
        <v>76</v>
      </c>
      <c r="F378" s="45" t="s">
        <v>1584</v>
      </c>
      <c r="G378" s="45" t="s">
        <v>1585</v>
      </c>
      <c r="H378" s="47">
        <v>43250</v>
      </c>
      <c r="I378" s="47">
        <v>44165</v>
      </c>
      <c r="J378" s="48" t="str">
        <f>IF(Ugovori_OPULJP[[#This Row],[DATUM ZAVRŠETKA OPERACIJE]]&gt;DATE(2024,3,31),"u provedbi","završen")</f>
        <v>završen</v>
      </c>
      <c r="K378" s="46" t="s">
        <v>99</v>
      </c>
      <c r="L378" s="46" t="s">
        <v>99</v>
      </c>
      <c r="M378" s="49">
        <v>0.85</v>
      </c>
      <c r="N378" s="49">
        <v>0.15</v>
      </c>
      <c r="O378" s="50">
        <f>Ugovori_OPULJP[[#This Row],[Bespovratna sredstva - Ukupno (EU+Nac) HRK
= Ukupna ugovorena vrijednost bespovratnih sredstava]]*Ugovori_OPULJP[[#This Row],[EU STOPA SUFINANCIRANJA %
EU CO-FINANCING RATE %]]</f>
        <v>8294183.7199999988</v>
      </c>
      <c r="P378" s="51">
        <f>Ugovori_OPULJP[[#This Row],[Bespovratna sredstva - EU dio - HRK]]/7.5345</f>
        <v>1100827.3568252702</v>
      </c>
      <c r="Q378" s="50">
        <f>Ugovori_OPULJP[[#This Row],[Bespovratna sredstva - Ukupno (EU+Nac) HRK
= Ukupna ugovorena vrijednost bespovratnih sredstava]]*Ugovori_OPULJP[[#This Row],[STOPA NACIONALNOG SUFINANCIRANJA %]]</f>
        <v>1463679.4799999997</v>
      </c>
      <c r="R378" s="51">
        <f>Ugovori_OPULJP[[#This Row],[Bespovratna sredstva - Nacionalni dio - HRK]]/7.5345</f>
        <v>194263.65120445946</v>
      </c>
      <c r="S378" s="50">
        <v>9757863.1999999993</v>
      </c>
      <c r="T378" s="51">
        <f>Ugovori_OPULJP[[#This Row],[Bespovratna sredstva - Ukupno (EU+Nac) HRK
= Ukupna ugovorena vrijednost bespovratnih sredstava]]/7.5345</f>
        <v>1295091.0080297298</v>
      </c>
      <c r="U378" s="50">
        <v>0</v>
      </c>
      <c r="V378" s="51">
        <f>Ugovori_OPULJP[[#This Row],[Javni doprinos korisnika - HRK]]/7.5345</f>
        <v>0</v>
      </c>
      <c r="W378" s="50">
        <v>0</v>
      </c>
      <c r="X378" s="51">
        <f>Ugovori_OPULJP[[#This Row],[Privatni doprinos korisnika - HRK]]/7.5345</f>
        <v>0</v>
      </c>
      <c r="Y378" s="52">
        <v>9757863.1999999993</v>
      </c>
      <c r="Z378" s="53">
        <f>Ugovori_OPULJP[[#This Row],[UKUPNI PRIHVATLJIVI IZDACI
TOTAL ELIGIBLE EXPENDITURE
= Bespovratna sredstva ukupno + doprinos korisnika
= Ukupni prihvatljivi troškovi
= Ukupna ugovorena vrijednost projekta HRK]]/7.5345</f>
        <v>1295091.0080297298</v>
      </c>
      <c r="AA378" s="44" t="s">
        <v>38</v>
      </c>
      <c r="AB378" s="44" t="s">
        <v>35</v>
      </c>
      <c r="AC378" s="43" t="s">
        <v>1586</v>
      </c>
      <c r="AD378" s="43" t="s">
        <v>747</v>
      </c>
    </row>
    <row r="379" spans="1:30" ht="51" customHeight="1" x14ac:dyDescent="0.2">
      <c r="A379" s="41" t="s">
        <v>1587</v>
      </c>
      <c r="B379" s="42" t="s">
        <v>743</v>
      </c>
      <c r="C379" s="43" t="s">
        <v>744</v>
      </c>
      <c r="D379" s="43" t="s">
        <v>1114</v>
      </c>
      <c r="E379" s="44" t="s">
        <v>76</v>
      </c>
      <c r="F379" s="45" t="s">
        <v>1588</v>
      </c>
      <c r="G379" s="45" t="s">
        <v>1589</v>
      </c>
      <c r="H379" s="47">
        <v>43284</v>
      </c>
      <c r="I379" s="47">
        <v>44199</v>
      </c>
      <c r="J379" s="48" t="str">
        <f>IF(Ugovori_OPULJP[[#This Row],[DATUM ZAVRŠETKA OPERACIJE]]&gt;DATE(2024,3,31),"u provedbi","završen")</f>
        <v>završen</v>
      </c>
      <c r="K379" s="46" t="s">
        <v>99</v>
      </c>
      <c r="L379" s="46" t="s">
        <v>99</v>
      </c>
      <c r="M379" s="49">
        <v>0.85</v>
      </c>
      <c r="N379" s="49">
        <v>0.15</v>
      </c>
      <c r="O379" s="50">
        <f>Ugovori_OPULJP[[#This Row],[Bespovratna sredstva - Ukupno (EU+Nac) HRK
= Ukupna ugovorena vrijednost bespovratnih sredstava]]*Ugovori_OPULJP[[#This Row],[EU STOPA SUFINANCIRANJA %
EU CO-FINANCING RATE %]]</f>
        <v>2159791.3075000001</v>
      </c>
      <c r="P379" s="51">
        <f>Ugovori_OPULJP[[#This Row],[Bespovratna sredstva - EU dio - HRK]]/7.5345</f>
        <v>286653.56792089721</v>
      </c>
      <c r="Q379" s="50">
        <f>Ugovori_OPULJP[[#This Row],[Bespovratna sredstva - Ukupno (EU+Nac) HRK
= Ukupna ugovorena vrijednost bespovratnih sredstava]]*Ugovori_OPULJP[[#This Row],[STOPA NACIONALNOG SUFINANCIRANJA %]]</f>
        <v>381139.64250000002</v>
      </c>
      <c r="R379" s="51">
        <f>Ugovori_OPULJP[[#This Row],[Bespovratna sredstva - Nacionalni dio - HRK]]/7.5345</f>
        <v>50585.923750746566</v>
      </c>
      <c r="S379" s="50">
        <v>2540930.9500000002</v>
      </c>
      <c r="T379" s="51">
        <f>Ugovori_OPULJP[[#This Row],[Bespovratna sredstva - Ukupno (EU+Nac) HRK
= Ukupna ugovorena vrijednost bespovratnih sredstava]]/7.5345</f>
        <v>337239.4916716438</v>
      </c>
      <c r="U379" s="50">
        <v>0</v>
      </c>
      <c r="V379" s="51">
        <f>Ugovori_OPULJP[[#This Row],[Javni doprinos korisnika - HRK]]/7.5345</f>
        <v>0</v>
      </c>
      <c r="W379" s="50">
        <v>0</v>
      </c>
      <c r="X379" s="51">
        <f>Ugovori_OPULJP[[#This Row],[Privatni doprinos korisnika - HRK]]/7.5345</f>
        <v>0</v>
      </c>
      <c r="Y379" s="52">
        <v>2540930.9500000002</v>
      </c>
      <c r="Z379" s="53">
        <f>Ugovori_OPULJP[[#This Row],[UKUPNI PRIHVATLJIVI IZDACI
TOTAL ELIGIBLE EXPENDITURE
= Bespovratna sredstva ukupno + doprinos korisnika
= Ukupni prihvatljivi troškovi
= Ukupna ugovorena vrijednost projekta HRK]]/7.5345</f>
        <v>337239.4916716438</v>
      </c>
      <c r="AA379" s="44" t="s">
        <v>38</v>
      </c>
      <c r="AB379" s="44" t="s">
        <v>35</v>
      </c>
      <c r="AC379" s="43" t="s">
        <v>1590</v>
      </c>
      <c r="AD379" s="43" t="s">
        <v>747</v>
      </c>
    </row>
    <row r="380" spans="1:30" ht="51" customHeight="1" x14ac:dyDescent="0.2">
      <c r="A380" s="41" t="s">
        <v>1591</v>
      </c>
      <c r="B380" s="42" t="s">
        <v>743</v>
      </c>
      <c r="C380" s="43" t="s">
        <v>744</v>
      </c>
      <c r="D380" s="43" t="s">
        <v>1114</v>
      </c>
      <c r="E380" s="44" t="s">
        <v>76</v>
      </c>
      <c r="F380" s="45" t="s">
        <v>1592</v>
      </c>
      <c r="G380" s="45" t="s">
        <v>1593</v>
      </c>
      <c r="H380" s="47">
        <v>43266</v>
      </c>
      <c r="I380" s="47">
        <v>44180</v>
      </c>
      <c r="J380" s="48" t="str">
        <f>IF(Ugovori_OPULJP[[#This Row],[DATUM ZAVRŠETKA OPERACIJE]]&gt;DATE(2024,3,31),"u provedbi","završen")</f>
        <v>završen</v>
      </c>
      <c r="K380" s="46" t="s">
        <v>99</v>
      </c>
      <c r="L380" s="46" t="s">
        <v>99</v>
      </c>
      <c r="M380" s="49">
        <v>0.85</v>
      </c>
      <c r="N380" s="49">
        <v>0.15</v>
      </c>
      <c r="O380" s="50">
        <f>Ugovori_OPULJP[[#This Row],[Bespovratna sredstva - Ukupno (EU+Nac) HRK
= Ukupna ugovorena vrijednost bespovratnih sredstava]]*Ugovori_OPULJP[[#This Row],[EU STOPA SUFINANCIRANJA %
EU CO-FINANCING RATE %]]</f>
        <v>4074421.4584999997</v>
      </c>
      <c r="P380" s="51">
        <f>Ugovori_OPULJP[[#This Row],[Bespovratna sredstva - EU dio - HRK]]/7.5345</f>
        <v>540768.65863693669</v>
      </c>
      <c r="Q380" s="50">
        <f>Ugovori_OPULJP[[#This Row],[Bespovratna sredstva - Ukupno (EU+Nac) HRK
= Ukupna ugovorena vrijednost bespovratnih sredstava]]*Ugovori_OPULJP[[#This Row],[STOPA NACIONALNOG SUFINANCIRANJA %]]</f>
        <v>719015.55149999994</v>
      </c>
      <c r="R380" s="51">
        <f>Ugovori_OPULJP[[#This Row],[Bespovratna sredstva - Nacionalni dio - HRK]]/7.5345</f>
        <v>95429.763288871181</v>
      </c>
      <c r="S380" s="50">
        <v>4793437.01</v>
      </c>
      <c r="T380" s="51">
        <f>Ugovori_OPULJP[[#This Row],[Bespovratna sredstva - Ukupno (EU+Nac) HRK
= Ukupna ugovorena vrijednost bespovratnih sredstava]]/7.5345</f>
        <v>636198.42192580784</v>
      </c>
      <c r="U380" s="50">
        <v>0</v>
      </c>
      <c r="V380" s="51">
        <f>Ugovori_OPULJP[[#This Row],[Javni doprinos korisnika - HRK]]/7.5345</f>
        <v>0</v>
      </c>
      <c r="W380" s="50">
        <v>0</v>
      </c>
      <c r="X380" s="51">
        <f>Ugovori_OPULJP[[#This Row],[Privatni doprinos korisnika - HRK]]/7.5345</f>
        <v>0</v>
      </c>
      <c r="Y380" s="52">
        <v>4793437.01</v>
      </c>
      <c r="Z380" s="53">
        <f>Ugovori_OPULJP[[#This Row],[UKUPNI PRIHVATLJIVI IZDACI
TOTAL ELIGIBLE EXPENDITURE
= Bespovratna sredstva ukupno + doprinos korisnika
= Ukupni prihvatljivi troškovi
= Ukupna ugovorena vrijednost projekta HRK]]/7.5345</f>
        <v>636198.42192580784</v>
      </c>
      <c r="AA380" s="44" t="s">
        <v>38</v>
      </c>
      <c r="AB380" s="44" t="s">
        <v>35</v>
      </c>
      <c r="AC380" s="43" t="s">
        <v>1594</v>
      </c>
      <c r="AD380" s="43" t="s">
        <v>747</v>
      </c>
    </row>
    <row r="381" spans="1:30" ht="51" customHeight="1" x14ac:dyDescent="0.2">
      <c r="A381" s="41" t="s">
        <v>1595</v>
      </c>
      <c r="B381" s="42" t="s">
        <v>743</v>
      </c>
      <c r="C381" s="43" t="s">
        <v>744</v>
      </c>
      <c r="D381" s="43" t="s">
        <v>1114</v>
      </c>
      <c r="E381" s="44" t="s">
        <v>76</v>
      </c>
      <c r="F381" s="45" t="s">
        <v>1596</v>
      </c>
      <c r="G381" s="45" t="s">
        <v>1597</v>
      </c>
      <c r="H381" s="47">
        <v>43250</v>
      </c>
      <c r="I381" s="47">
        <v>44165</v>
      </c>
      <c r="J381" s="48" t="str">
        <f>IF(Ugovori_OPULJP[[#This Row],[DATUM ZAVRŠETKA OPERACIJE]]&gt;DATE(2024,3,31),"u provedbi","završen")</f>
        <v>završen</v>
      </c>
      <c r="K381" s="46" t="s">
        <v>371</v>
      </c>
      <c r="L381" s="46" t="s">
        <v>371</v>
      </c>
      <c r="M381" s="49">
        <v>0.85</v>
      </c>
      <c r="N381" s="49">
        <v>0.15</v>
      </c>
      <c r="O381" s="50">
        <f>Ugovori_OPULJP[[#This Row],[Bespovratna sredstva - Ukupno (EU+Nac) HRK
= Ukupna ugovorena vrijednost bespovratnih sredstava]]*Ugovori_OPULJP[[#This Row],[EU STOPA SUFINANCIRANJA %
EU CO-FINANCING RATE %]]</f>
        <v>1834287.6069999998</v>
      </c>
      <c r="P381" s="51">
        <f>Ugovori_OPULJP[[#This Row],[Bespovratna sredstva - EU dio - HRK]]/7.5345</f>
        <v>243451.80264118387</v>
      </c>
      <c r="Q381" s="50">
        <f>Ugovori_OPULJP[[#This Row],[Bespovratna sredstva - Ukupno (EU+Nac) HRK
= Ukupna ugovorena vrijednost bespovratnih sredstava]]*Ugovori_OPULJP[[#This Row],[STOPA NACIONALNOG SUFINANCIRANJA %]]</f>
        <v>323697.81299999997</v>
      </c>
      <c r="R381" s="51">
        <f>Ugovori_OPULJP[[#This Row],[Bespovratna sredstva - Nacionalni dio - HRK]]/7.5345</f>
        <v>42962.082819032446</v>
      </c>
      <c r="S381" s="50">
        <v>2157985.42</v>
      </c>
      <c r="T381" s="51">
        <f>Ugovori_OPULJP[[#This Row],[Bespovratna sredstva - Ukupno (EU+Nac) HRK
= Ukupna ugovorena vrijednost bespovratnih sredstava]]/7.5345</f>
        <v>286413.88546021632</v>
      </c>
      <c r="U381" s="50">
        <v>0</v>
      </c>
      <c r="V381" s="51">
        <f>Ugovori_OPULJP[[#This Row],[Javni doprinos korisnika - HRK]]/7.5345</f>
        <v>0</v>
      </c>
      <c r="W381" s="50">
        <v>0</v>
      </c>
      <c r="X381" s="51">
        <f>Ugovori_OPULJP[[#This Row],[Privatni doprinos korisnika - HRK]]/7.5345</f>
        <v>0</v>
      </c>
      <c r="Y381" s="52">
        <v>2157985.42</v>
      </c>
      <c r="Z381" s="53">
        <f>Ugovori_OPULJP[[#This Row],[UKUPNI PRIHVATLJIVI IZDACI
TOTAL ELIGIBLE EXPENDITURE
= Bespovratna sredstva ukupno + doprinos korisnika
= Ukupni prihvatljivi troškovi
= Ukupna ugovorena vrijednost projekta HRK]]/7.5345</f>
        <v>286413.88546021632</v>
      </c>
      <c r="AA381" s="44" t="s">
        <v>38</v>
      </c>
      <c r="AB381" s="44" t="s">
        <v>35</v>
      </c>
      <c r="AC381" s="43" t="s">
        <v>1598</v>
      </c>
      <c r="AD381" s="43" t="s">
        <v>747</v>
      </c>
    </row>
    <row r="382" spans="1:30" ht="51" customHeight="1" x14ac:dyDescent="0.2">
      <c r="A382" s="41" t="s">
        <v>1599</v>
      </c>
      <c r="B382" s="42" t="s">
        <v>743</v>
      </c>
      <c r="C382" s="43" t="s">
        <v>744</v>
      </c>
      <c r="D382" s="43" t="s">
        <v>1114</v>
      </c>
      <c r="E382" s="44" t="s">
        <v>76</v>
      </c>
      <c r="F382" s="45" t="s">
        <v>1600</v>
      </c>
      <c r="G382" s="45" t="s">
        <v>1601</v>
      </c>
      <c r="H382" s="47">
        <v>43250</v>
      </c>
      <c r="I382" s="47">
        <v>44165</v>
      </c>
      <c r="J382" s="48" t="str">
        <f>IF(Ugovori_OPULJP[[#This Row],[DATUM ZAVRŠETKA OPERACIJE]]&gt;DATE(2024,3,31),"u provedbi","završen")</f>
        <v>završen</v>
      </c>
      <c r="K382" s="46" t="s">
        <v>99</v>
      </c>
      <c r="L382" s="46" t="s">
        <v>99</v>
      </c>
      <c r="M382" s="49">
        <v>0.85</v>
      </c>
      <c r="N382" s="49">
        <v>0.15</v>
      </c>
      <c r="O382" s="50">
        <f>Ugovori_OPULJP[[#This Row],[Bespovratna sredstva - Ukupno (EU+Nac) HRK
= Ukupna ugovorena vrijednost bespovratnih sredstava]]*Ugovori_OPULJP[[#This Row],[EU STOPA SUFINANCIRANJA %
EU CO-FINANCING RATE %]]</f>
        <v>2710408.3280000002</v>
      </c>
      <c r="P382" s="51">
        <f>Ugovori_OPULJP[[#This Row],[Bespovratna sredstva - EU dio - HRK]]/7.5345</f>
        <v>359733.00524255092</v>
      </c>
      <c r="Q382" s="50">
        <f>Ugovori_OPULJP[[#This Row],[Bespovratna sredstva - Ukupno (EU+Nac) HRK
= Ukupna ugovorena vrijednost bespovratnih sredstava]]*Ugovori_OPULJP[[#This Row],[STOPA NACIONALNOG SUFINANCIRANJA %]]</f>
        <v>478307.35200000001</v>
      </c>
      <c r="R382" s="51">
        <f>Ugovori_OPULJP[[#This Row],[Bespovratna sredstva - Nacionalni dio - HRK]]/7.5345</f>
        <v>63482.295042803104</v>
      </c>
      <c r="S382" s="50">
        <v>3188715.68</v>
      </c>
      <c r="T382" s="51">
        <f>Ugovori_OPULJP[[#This Row],[Bespovratna sredstva - Ukupno (EU+Nac) HRK
= Ukupna ugovorena vrijednost bespovratnih sredstava]]/7.5345</f>
        <v>423215.30028535402</v>
      </c>
      <c r="U382" s="50">
        <v>0</v>
      </c>
      <c r="V382" s="51">
        <f>Ugovori_OPULJP[[#This Row],[Javni doprinos korisnika - HRK]]/7.5345</f>
        <v>0</v>
      </c>
      <c r="W382" s="50">
        <v>0</v>
      </c>
      <c r="X382" s="51">
        <f>Ugovori_OPULJP[[#This Row],[Privatni doprinos korisnika - HRK]]/7.5345</f>
        <v>0</v>
      </c>
      <c r="Y382" s="52">
        <v>3188715.68</v>
      </c>
      <c r="Z382" s="53">
        <f>Ugovori_OPULJP[[#This Row],[UKUPNI PRIHVATLJIVI IZDACI
TOTAL ELIGIBLE EXPENDITURE
= Bespovratna sredstva ukupno + doprinos korisnika
= Ukupni prihvatljivi troškovi
= Ukupna ugovorena vrijednost projekta HRK]]/7.5345</f>
        <v>423215.30028535402</v>
      </c>
      <c r="AA382" s="44" t="s">
        <v>38</v>
      </c>
      <c r="AB382" s="44" t="s">
        <v>35</v>
      </c>
      <c r="AC382" s="43" t="s">
        <v>1602</v>
      </c>
      <c r="AD382" s="43" t="s">
        <v>747</v>
      </c>
    </row>
    <row r="383" spans="1:30" ht="51" customHeight="1" x14ac:dyDescent="0.2">
      <c r="A383" s="41" t="s">
        <v>1603</v>
      </c>
      <c r="B383" s="42" t="s">
        <v>743</v>
      </c>
      <c r="C383" s="43" t="s">
        <v>744</v>
      </c>
      <c r="D383" s="43" t="s">
        <v>1114</v>
      </c>
      <c r="E383" s="44" t="s">
        <v>76</v>
      </c>
      <c r="F383" s="45" t="s">
        <v>1604</v>
      </c>
      <c r="G383" s="45" t="s">
        <v>1605</v>
      </c>
      <c r="H383" s="47">
        <v>43250</v>
      </c>
      <c r="I383" s="47">
        <v>44165</v>
      </c>
      <c r="J383" s="48" t="str">
        <f>IF(Ugovori_OPULJP[[#This Row],[DATUM ZAVRŠETKA OPERACIJE]]&gt;DATE(2024,3,31),"u provedbi","završen")</f>
        <v>završen</v>
      </c>
      <c r="K383" s="46" t="s">
        <v>99</v>
      </c>
      <c r="L383" s="46" t="s">
        <v>99</v>
      </c>
      <c r="M383" s="49">
        <v>0.85</v>
      </c>
      <c r="N383" s="49">
        <v>0.15</v>
      </c>
      <c r="O383" s="50">
        <f>Ugovori_OPULJP[[#This Row],[Bespovratna sredstva - Ukupno (EU+Nac) HRK
= Ukupna ugovorena vrijednost bespovratnih sredstava]]*Ugovori_OPULJP[[#This Row],[EU STOPA SUFINANCIRANJA %
EU CO-FINANCING RATE %]]</f>
        <v>1371772.5</v>
      </c>
      <c r="P383" s="51">
        <f>Ugovori_OPULJP[[#This Row],[Bespovratna sredstva - EU dio - HRK]]/7.5345</f>
        <v>182065.4987059526</v>
      </c>
      <c r="Q383" s="50">
        <f>Ugovori_OPULJP[[#This Row],[Bespovratna sredstva - Ukupno (EU+Nac) HRK
= Ukupna ugovorena vrijednost bespovratnih sredstava]]*Ugovori_OPULJP[[#This Row],[STOPA NACIONALNOG SUFINANCIRANJA %]]</f>
        <v>242077.5</v>
      </c>
      <c r="R383" s="51">
        <f>Ugovori_OPULJP[[#This Row],[Bespovratna sredstva - Nacionalni dio - HRK]]/7.5345</f>
        <v>32129.205653991638</v>
      </c>
      <c r="S383" s="50">
        <v>1613850</v>
      </c>
      <c r="T383" s="51">
        <f>Ugovori_OPULJP[[#This Row],[Bespovratna sredstva - Ukupno (EU+Nac) HRK
= Ukupna ugovorena vrijednost bespovratnih sredstava]]/7.5345</f>
        <v>214194.70435994424</v>
      </c>
      <c r="U383" s="50">
        <v>0</v>
      </c>
      <c r="V383" s="51">
        <f>Ugovori_OPULJP[[#This Row],[Javni doprinos korisnika - HRK]]/7.5345</f>
        <v>0</v>
      </c>
      <c r="W383" s="50">
        <v>0</v>
      </c>
      <c r="X383" s="51">
        <f>Ugovori_OPULJP[[#This Row],[Privatni doprinos korisnika - HRK]]/7.5345</f>
        <v>0</v>
      </c>
      <c r="Y383" s="52">
        <v>1613850</v>
      </c>
      <c r="Z383" s="53">
        <f>Ugovori_OPULJP[[#This Row],[UKUPNI PRIHVATLJIVI IZDACI
TOTAL ELIGIBLE EXPENDITURE
= Bespovratna sredstva ukupno + doprinos korisnika
= Ukupni prihvatljivi troškovi
= Ukupna ugovorena vrijednost projekta HRK]]/7.5345</f>
        <v>214194.70435994424</v>
      </c>
      <c r="AA383" s="44" t="s">
        <v>38</v>
      </c>
      <c r="AB383" s="44" t="s">
        <v>35</v>
      </c>
      <c r="AC383" s="43" t="s">
        <v>1606</v>
      </c>
      <c r="AD383" s="43" t="s">
        <v>747</v>
      </c>
    </row>
    <row r="384" spans="1:30" ht="51" customHeight="1" x14ac:dyDescent="0.2">
      <c r="A384" s="41" t="s">
        <v>1607</v>
      </c>
      <c r="B384" s="42" t="s">
        <v>743</v>
      </c>
      <c r="C384" s="43" t="s">
        <v>744</v>
      </c>
      <c r="D384" s="43" t="s">
        <v>1114</v>
      </c>
      <c r="E384" s="44" t="s">
        <v>76</v>
      </c>
      <c r="F384" s="45" t="s">
        <v>1608</v>
      </c>
      <c r="G384" s="45" t="s">
        <v>172</v>
      </c>
      <c r="H384" s="47">
        <v>43250</v>
      </c>
      <c r="I384" s="47">
        <v>44165</v>
      </c>
      <c r="J384" s="48" t="str">
        <f>IF(Ugovori_OPULJP[[#This Row],[DATUM ZAVRŠETKA OPERACIJE]]&gt;DATE(2024,3,31),"u provedbi","završen")</f>
        <v>završen</v>
      </c>
      <c r="K384" s="46" t="s">
        <v>173</v>
      </c>
      <c r="L384" s="46" t="s">
        <v>173</v>
      </c>
      <c r="M384" s="49">
        <v>0.85</v>
      </c>
      <c r="N384" s="49">
        <v>0.15</v>
      </c>
      <c r="O384" s="50">
        <f>Ugovori_OPULJP[[#This Row],[Bespovratna sredstva - Ukupno (EU+Nac) HRK
= Ukupna ugovorena vrijednost bespovratnih sredstava]]*Ugovori_OPULJP[[#This Row],[EU STOPA SUFINANCIRANJA %
EU CO-FINANCING RATE %]]</f>
        <v>8493382.8859999999</v>
      </c>
      <c r="P384" s="51">
        <f>Ugovori_OPULJP[[#This Row],[Bespovratna sredstva - EU dio - HRK]]/7.5345</f>
        <v>1127265.6295706416</v>
      </c>
      <c r="Q384" s="50">
        <f>Ugovori_OPULJP[[#This Row],[Bespovratna sredstva - Ukupno (EU+Nac) HRK
= Ukupna ugovorena vrijednost bespovratnih sredstava]]*Ugovori_OPULJP[[#This Row],[STOPA NACIONALNOG SUFINANCIRANJA %]]</f>
        <v>1498832.274</v>
      </c>
      <c r="R384" s="51">
        <f>Ugovori_OPULJP[[#This Row],[Bespovratna sredstva - Nacionalni dio - HRK]]/7.5345</f>
        <v>198929.22874776029</v>
      </c>
      <c r="S384" s="50">
        <v>9992215.1600000001</v>
      </c>
      <c r="T384" s="51">
        <f>Ugovori_OPULJP[[#This Row],[Bespovratna sredstva - Ukupno (EU+Nac) HRK
= Ukupna ugovorena vrijednost bespovratnih sredstava]]/7.5345</f>
        <v>1326194.858318402</v>
      </c>
      <c r="U384" s="50">
        <v>0</v>
      </c>
      <c r="V384" s="51">
        <f>Ugovori_OPULJP[[#This Row],[Javni doprinos korisnika - HRK]]/7.5345</f>
        <v>0</v>
      </c>
      <c r="W384" s="50">
        <v>0</v>
      </c>
      <c r="X384" s="51">
        <f>Ugovori_OPULJP[[#This Row],[Privatni doprinos korisnika - HRK]]/7.5345</f>
        <v>0</v>
      </c>
      <c r="Y384" s="52">
        <v>9992215.1600000001</v>
      </c>
      <c r="Z384" s="53">
        <f>Ugovori_OPULJP[[#This Row],[UKUPNI PRIHVATLJIVI IZDACI
TOTAL ELIGIBLE EXPENDITURE
= Bespovratna sredstva ukupno + doprinos korisnika
= Ukupni prihvatljivi troškovi
= Ukupna ugovorena vrijednost projekta HRK]]/7.5345</f>
        <v>1326194.858318402</v>
      </c>
      <c r="AA384" s="44" t="s">
        <v>38</v>
      </c>
      <c r="AB384" s="44" t="s">
        <v>35</v>
      </c>
      <c r="AC384" s="43" t="s">
        <v>1609</v>
      </c>
      <c r="AD384" s="43" t="s">
        <v>747</v>
      </c>
    </row>
    <row r="385" spans="1:30" ht="51" customHeight="1" x14ac:dyDescent="0.2">
      <c r="A385" s="41" t="s">
        <v>1610</v>
      </c>
      <c r="B385" s="42" t="s">
        <v>743</v>
      </c>
      <c r="C385" s="43" t="s">
        <v>744</v>
      </c>
      <c r="D385" s="43" t="s">
        <v>1114</v>
      </c>
      <c r="E385" s="44" t="s">
        <v>76</v>
      </c>
      <c r="F385" s="45" t="s">
        <v>1611</v>
      </c>
      <c r="G385" s="45" t="s">
        <v>1612</v>
      </c>
      <c r="H385" s="47">
        <v>43250</v>
      </c>
      <c r="I385" s="47">
        <v>44165</v>
      </c>
      <c r="J385" s="48" t="str">
        <f>IF(Ugovori_OPULJP[[#This Row],[DATUM ZAVRŠETKA OPERACIJE]]&gt;DATE(2024,3,31),"u provedbi","završen")</f>
        <v>završen</v>
      </c>
      <c r="K385" s="46" t="s">
        <v>271</v>
      </c>
      <c r="L385" s="46" t="s">
        <v>271</v>
      </c>
      <c r="M385" s="49">
        <v>0.85</v>
      </c>
      <c r="N385" s="49">
        <v>0.15</v>
      </c>
      <c r="O385" s="50">
        <f>Ugovori_OPULJP[[#This Row],[Bespovratna sredstva - Ukupno (EU+Nac) HRK
= Ukupna ugovorena vrijednost bespovratnih sredstava]]*Ugovori_OPULJP[[#This Row],[EU STOPA SUFINANCIRANJA %
EU CO-FINANCING RATE %]]</f>
        <v>6756788.2949999999</v>
      </c>
      <c r="P385" s="51">
        <f>Ugovori_OPULJP[[#This Row],[Bespovratna sredstva - EU dio - HRK]]/7.5345</f>
        <v>896779.91837547277</v>
      </c>
      <c r="Q385" s="50">
        <f>Ugovori_OPULJP[[#This Row],[Bespovratna sredstva - Ukupno (EU+Nac) HRK
= Ukupna ugovorena vrijednost bespovratnih sredstava]]*Ugovori_OPULJP[[#This Row],[STOPA NACIONALNOG SUFINANCIRANJA %]]</f>
        <v>1192374.405</v>
      </c>
      <c r="R385" s="51">
        <f>Ugovori_OPULJP[[#This Row],[Bespovratna sredstva - Nacionalni dio - HRK]]/7.5345</f>
        <v>158255.27971331874</v>
      </c>
      <c r="S385" s="50">
        <v>7949162.7000000002</v>
      </c>
      <c r="T385" s="51">
        <f>Ugovori_OPULJP[[#This Row],[Bespovratna sredstva - Ukupno (EU+Nac) HRK
= Ukupna ugovorena vrijednost bespovratnih sredstava]]/7.5345</f>
        <v>1055035.1980887915</v>
      </c>
      <c r="U385" s="50">
        <v>0</v>
      </c>
      <c r="V385" s="51">
        <f>Ugovori_OPULJP[[#This Row],[Javni doprinos korisnika - HRK]]/7.5345</f>
        <v>0</v>
      </c>
      <c r="W385" s="50">
        <v>0</v>
      </c>
      <c r="X385" s="51">
        <f>Ugovori_OPULJP[[#This Row],[Privatni doprinos korisnika - HRK]]/7.5345</f>
        <v>0</v>
      </c>
      <c r="Y385" s="52">
        <v>7949162.7000000002</v>
      </c>
      <c r="Z385" s="53">
        <f>Ugovori_OPULJP[[#This Row],[UKUPNI PRIHVATLJIVI IZDACI
TOTAL ELIGIBLE EXPENDITURE
= Bespovratna sredstva ukupno + doprinos korisnika
= Ukupni prihvatljivi troškovi
= Ukupna ugovorena vrijednost projekta HRK]]/7.5345</f>
        <v>1055035.1980887915</v>
      </c>
      <c r="AA385" s="44" t="s">
        <v>38</v>
      </c>
      <c r="AB385" s="44" t="s">
        <v>35</v>
      </c>
      <c r="AC385" s="43" t="s">
        <v>1613</v>
      </c>
      <c r="AD385" s="43" t="s">
        <v>747</v>
      </c>
    </row>
    <row r="386" spans="1:30" ht="51" customHeight="1" x14ac:dyDescent="0.2">
      <c r="A386" s="41" t="s">
        <v>1614</v>
      </c>
      <c r="B386" s="42" t="s">
        <v>743</v>
      </c>
      <c r="C386" s="43" t="s">
        <v>744</v>
      </c>
      <c r="D386" s="43" t="s">
        <v>1114</v>
      </c>
      <c r="E386" s="44" t="s">
        <v>76</v>
      </c>
      <c r="F386" s="45" t="s">
        <v>1615</v>
      </c>
      <c r="G386" s="45" t="s">
        <v>1616</v>
      </c>
      <c r="H386" s="47">
        <v>43250</v>
      </c>
      <c r="I386" s="47">
        <v>44165</v>
      </c>
      <c r="J386" s="48" t="str">
        <f>IF(Ugovori_OPULJP[[#This Row],[DATUM ZAVRŠETKA OPERACIJE]]&gt;DATE(2024,3,31),"u provedbi","završen")</f>
        <v>završen</v>
      </c>
      <c r="K386" s="46" t="s">
        <v>104</v>
      </c>
      <c r="L386" s="46" t="s">
        <v>104</v>
      </c>
      <c r="M386" s="49">
        <v>0.85</v>
      </c>
      <c r="N386" s="49">
        <v>0.15</v>
      </c>
      <c r="O386" s="50">
        <f>Ugovori_OPULJP[[#This Row],[Bespovratna sredstva - Ukupno (EU+Nac) HRK
= Ukupna ugovorena vrijednost bespovratnih sredstava]]*Ugovori_OPULJP[[#This Row],[EU STOPA SUFINANCIRANJA %
EU CO-FINANCING RATE %]]</f>
        <v>3448142.6399999997</v>
      </c>
      <c r="P386" s="51">
        <f>Ugovori_OPULJP[[#This Row],[Bespovratna sredstva - EU dio - HRK]]/7.5345</f>
        <v>457647.17499502283</v>
      </c>
      <c r="Q386" s="50">
        <f>Ugovori_OPULJP[[#This Row],[Bespovratna sredstva - Ukupno (EU+Nac) HRK
= Ukupna ugovorena vrijednost bespovratnih sredstava]]*Ugovori_OPULJP[[#This Row],[STOPA NACIONALNOG SUFINANCIRANJA %]]</f>
        <v>608495.76</v>
      </c>
      <c r="R386" s="51">
        <f>Ugovori_OPULJP[[#This Row],[Bespovratna sredstva - Nacionalni dio - HRK]]/7.5345</f>
        <v>80761.266175592275</v>
      </c>
      <c r="S386" s="50">
        <v>4056638.4</v>
      </c>
      <c r="T386" s="51">
        <f>Ugovori_OPULJP[[#This Row],[Bespovratna sredstva - Ukupno (EU+Nac) HRK
= Ukupna ugovorena vrijednost bespovratnih sredstava]]/7.5345</f>
        <v>538408.44117061514</v>
      </c>
      <c r="U386" s="50">
        <v>0</v>
      </c>
      <c r="V386" s="51">
        <f>Ugovori_OPULJP[[#This Row],[Javni doprinos korisnika - HRK]]/7.5345</f>
        <v>0</v>
      </c>
      <c r="W386" s="50">
        <v>0</v>
      </c>
      <c r="X386" s="51">
        <f>Ugovori_OPULJP[[#This Row],[Privatni doprinos korisnika - HRK]]/7.5345</f>
        <v>0</v>
      </c>
      <c r="Y386" s="52">
        <v>4056638.4</v>
      </c>
      <c r="Z386" s="53">
        <f>Ugovori_OPULJP[[#This Row],[UKUPNI PRIHVATLJIVI IZDACI
TOTAL ELIGIBLE EXPENDITURE
= Bespovratna sredstva ukupno + doprinos korisnika
= Ukupni prihvatljivi troškovi
= Ukupna ugovorena vrijednost projekta HRK]]/7.5345</f>
        <v>538408.44117061514</v>
      </c>
      <c r="AA386" s="44" t="s">
        <v>38</v>
      </c>
      <c r="AB386" s="44" t="s">
        <v>35</v>
      </c>
      <c r="AC386" s="43" t="s">
        <v>1617</v>
      </c>
      <c r="AD386" s="43" t="s">
        <v>747</v>
      </c>
    </row>
    <row r="387" spans="1:30" ht="51" customHeight="1" x14ac:dyDescent="0.2">
      <c r="A387" s="41" t="s">
        <v>1618</v>
      </c>
      <c r="B387" s="42" t="s">
        <v>743</v>
      </c>
      <c r="C387" s="43" t="s">
        <v>744</v>
      </c>
      <c r="D387" s="43" t="s">
        <v>1114</v>
      </c>
      <c r="E387" s="44" t="s">
        <v>76</v>
      </c>
      <c r="F387" s="45" t="s">
        <v>1524</v>
      </c>
      <c r="G387" s="45" t="s">
        <v>1619</v>
      </c>
      <c r="H387" s="47">
        <v>43250</v>
      </c>
      <c r="I387" s="47">
        <v>44165</v>
      </c>
      <c r="J387" s="48" t="str">
        <f>IF(Ugovori_OPULJP[[#This Row],[DATUM ZAVRŠETKA OPERACIJE]]&gt;DATE(2024,3,31),"u provedbi","završen")</f>
        <v>završen</v>
      </c>
      <c r="K387" s="46" t="s">
        <v>371</v>
      </c>
      <c r="L387" s="46" t="s">
        <v>371</v>
      </c>
      <c r="M387" s="49">
        <v>0.85</v>
      </c>
      <c r="N387" s="49">
        <v>0.15</v>
      </c>
      <c r="O387" s="50">
        <f>Ugovori_OPULJP[[#This Row],[Bespovratna sredstva - Ukupno (EU+Nac) HRK
= Ukupna ugovorena vrijednost bespovratnih sredstava]]*Ugovori_OPULJP[[#This Row],[EU STOPA SUFINANCIRANJA %
EU CO-FINANCING RATE %]]</f>
        <v>1311942.8359999999</v>
      </c>
      <c r="P387" s="51">
        <f>Ugovori_OPULJP[[#This Row],[Bespovratna sredstva - EU dio - HRK]]/7.5345</f>
        <v>174124.73767336915</v>
      </c>
      <c r="Q387" s="50">
        <f>Ugovori_OPULJP[[#This Row],[Bespovratna sredstva - Ukupno (EU+Nac) HRK
= Ukupna ugovorena vrijednost bespovratnih sredstava]]*Ugovori_OPULJP[[#This Row],[STOPA NACIONALNOG SUFINANCIRANJA %]]</f>
        <v>231519.32399999999</v>
      </c>
      <c r="R387" s="51">
        <f>Ugovori_OPULJP[[#This Row],[Bespovratna sredstva - Nacionalni dio - HRK]]/7.5345</f>
        <v>30727.894883535733</v>
      </c>
      <c r="S387" s="50">
        <v>1543462.16</v>
      </c>
      <c r="T387" s="51">
        <f>Ugovori_OPULJP[[#This Row],[Bespovratna sredstva - Ukupno (EU+Nac) HRK
= Ukupna ugovorena vrijednost bespovratnih sredstava]]/7.5345</f>
        <v>204852.63255690489</v>
      </c>
      <c r="U387" s="50">
        <v>0</v>
      </c>
      <c r="V387" s="51">
        <f>Ugovori_OPULJP[[#This Row],[Javni doprinos korisnika - HRK]]/7.5345</f>
        <v>0</v>
      </c>
      <c r="W387" s="50">
        <v>0</v>
      </c>
      <c r="X387" s="51">
        <f>Ugovori_OPULJP[[#This Row],[Privatni doprinos korisnika - HRK]]/7.5345</f>
        <v>0</v>
      </c>
      <c r="Y387" s="52">
        <v>1543462.16</v>
      </c>
      <c r="Z387" s="53">
        <f>Ugovori_OPULJP[[#This Row],[UKUPNI PRIHVATLJIVI IZDACI
TOTAL ELIGIBLE EXPENDITURE
= Bespovratna sredstva ukupno + doprinos korisnika
= Ukupni prihvatljivi troškovi
= Ukupna ugovorena vrijednost projekta HRK]]/7.5345</f>
        <v>204852.63255690489</v>
      </c>
      <c r="AA387" s="44" t="s">
        <v>38</v>
      </c>
      <c r="AB387" s="44" t="s">
        <v>35</v>
      </c>
      <c r="AC387" s="43" t="s">
        <v>1620</v>
      </c>
      <c r="AD387" s="43" t="s">
        <v>747</v>
      </c>
    </row>
    <row r="388" spans="1:30" ht="51" customHeight="1" x14ac:dyDescent="0.2">
      <c r="A388" s="41" t="s">
        <v>1621</v>
      </c>
      <c r="B388" s="42" t="s">
        <v>743</v>
      </c>
      <c r="C388" s="43" t="s">
        <v>744</v>
      </c>
      <c r="D388" s="43" t="s">
        <v>1114</v>
      </c>
      <c r="E388" s="44" t="s">
        <v>76</v>
      </c>
      <c r="F388" s="45" t="s">
        <v>1622</v>
      </c>
      <c r="G388" s="45" t="s">
        <v>1623</v>
      </c>
      <c r="H388" s="47">
        <v>43250</v>
      </c>
      <c r="I388" s="47">
        <v>44165</v>
      </c>
      <c r="J388" s="48" t="str">
        <f>IF(Ugovori_OPULJP[[#This Row],[DATUM ZAVRŠETKA OPERACIJE]]&gt;DATE(2024,3,31),"u provedbi","završen")</f>
        <v>završen</v>
      </c>
      <c r="K388" s="46" t="s">
        <v>338</v>
      </c>
      <c r="L388" s="46" t="s">
        <v>338</v>
      </c>
      <c r="M388" s="49">
        <v>0.85</v>
      </c>
      <c r="N388" s="49">
        <v>0.15</v>
      </c>
      <c r="O388" s="50">
        <f>Ugovori_OPULJP[[#This Row],[Bespovratna sredstva - Ukupno (EU+Nac) HRK
= Ukupna ugovorena vrijednost bespovratnih sredstava]]*Ugovori_OPULJP[[#This Row],[EU STOPA SUFINANCIRANJA %
EU CO-FINANCING RATE %]]</f>
        <v>4231849.2955</v>
      </c>
      <c r="P388" s="51">
        <f>Ugovori_OPULJP[[#This Row],[Bespovratna sredstva - EU dio - HRK]]/7.5345</f>
        <v>561662.92328621668</v>
      </c>
      <c r="Q388" s="50">
        <f>Ugovori_OPULJP[[#This Row],[Bespovratna sredstva - Ukupno (EU+Nac) HRK
= Ukupna ugovorena vrijednost bespovratnih sredstava]]*Ugovori_OPULJP[[#This Row],[STOPA NACIONALNOG SUFINANCIRANJA %]]</f>
        <v>746796.93450000009</v>
      </c>
      <c r="R388" s="51">
        <f>Ugovori_OPULJP[[#This Row],[Bespovratna sredstva - Nacionalni dio - HRK]]/7.5345</f>
        <v>99116.986462273548</v>
      </c>
      <c r="S388" s="50">
        <v>4978646.2300000004</v>
      </c>
      <c r="T388" s="51">
        <f>Ugovori_OPULJP[[#This Row],[Bespovratna sredstva - Ukupno (EU+Nac) HRK
= Ukupna ugovorena vrijednost bespovratnih sredstava]]/7.5345</f>
        <v>660779.90974849032</v>
      </c>
      <c r="U388" s="50">
        <v>0</v>
      </c>
      <c r="V388" s="51">
        <f>Ugovori_OPULJP[[#This Row],[Javni doprinos korisnika - HRK]]/7.5345</f>
        <v>0</v>
      </c>
      <c r="W388" s="50">
        <v>0</v>
      </c>
      <c r="X388" s="51">
        <f>Ugovori_OPULJP[[#This Row],[Privatni doprinos korisnika - HRK]]/7.5345</f>
        <v>0</v>
      </c>
      <c r="Y388" s="52">
        <v>4978646.2300000004</v>
      </c>
      <c r="Z388" s="53">
        <f>Ugovori_OPULJP[[#This Row],[UKUPNI PRIHVATLJIVI IZDACI
TOTAL ELIGIBLE EXPENDITURE
= Bespovratna sredstva ukupno + doprinos korisnika
= Ukupni prihvatljivi troškovi
= Ukupna ugovorena vrijednost projekta HRK]]/7.5345</f>
        <v>660779.90974849032</v>
      </c>
      <c r="AA388" s="44" t="s">
        <v>38</v>
      </c>
      <c r="AB388" s="44" t="s">
        <v>35</v>
      </c>
      <c r="AC388" s="43" t="s">
        <v>1624</v>
      </c>
      <c r="AD388" s="43" t="s">
        <v>747</v>
      </c>
    </row>
    <row r="389" spans="1:30" ht="51" customHeight="1" x14ac:dyDescent="0.2">
      <c r="A389" s="41" t="s">
        <v>1625</v>
      </c>
      <c r="B389" s="42" t="s">
        <v>743</v>
      </c>
      <c r="C389" s="43" t="s">
        <v>744</v>
      </c>
      <c r="D389" s="43" t="s">
        <v>1114</v>
      </c>
      <c r="E389" s="44" t="s">
        <v>76</v>
      </c>
      <c r="F389" s="45" t="s">
        <v>1626</v>
      </c>
      <c r="G389" s="45" t="s">
        <v>1627</v>
      </c>
      <c r="H389" s="47">
        <v>43250</v>
      </c>
      <c r="I389" s="47">
        <v>44165</v>
      </c>
      <c r="J389" s="48" t="str">
        <f>IF(Ugovori_OPULJP[[#This Row],[DATUM ZAVRŠETKA OPERACIJE]]&gt;DATE(2024,3,31),"u provedbi","završen")</f>
        <v>završen</v>
      </c>
      <c r="K389" s="46" t="s">
        <v>79</v>
      </c>
      <c r="L389" s="46" t="s">
        <v>79</v>
      </c>
      <c r="M389" s="49">
        <v>0.85</v>
      </c>
      <c r="N389" s="49">
        <v>0.15</v>
      </c>
      <c r="O389" s="50">
        <f>Ugovori_OPULJP[[#This Row],[Bespovratna sredstva - Ukupno (EU+Nac) HRK
= Ukupna ugovorena vrijednost bespovratnih sredstava]]*Ugovori_OPULJP[[#This Row],[EU STOPA SUFINANCIRANJA %
EU CO-FINANCING RATE %]]</f>
        <v>905750.27600000007</v>
      </c>
      <c r="P389" s="51">
        <f>Ugovori_OPULJP[[#This Row],[Bespovratna sredstva - EU dio - HRK]]/7.5345</f>
        <v>120213.72035304268</v>
      </c>
      <c r="Q389" s="50">
        <f>Ugovori_OPULJP[[#This Row],[Bespovratna sredstva - Ukupno (EU+Nac) HRK
= Ukupna ugovorena vrijednost bespovratnih sredstava]]*Ugovori_OPULJP[[#This Row],[STOPA NACIONALNOG SUFINANCIRANJA %]]</f>
        <v>159838.28400000001</v>
      </c>
      <c r="R389" s="51">
        <f>Ugovori_OPULJP[[#This Row],[Bespovratna sredstva - Nacionalni dio - HRK]]/7.5345</f>
        <v>21214.18594465459</v>
      </c>
      <c r="S389" s="50">
        <v>1065588.56</v>
      </c>
      <c r="T389" s="51">
        <f>Ugovori_OPULJP[[#This Row],[Bespovratna sredstva - Ukupno (EU+Nac) HRK
= Ukupna ugovorena vrijednost bespovratnih sredstava]]/7.5345</f>
        <v>141427.90629769725</v>
      </c>
      <c r="U389" s="50">
        <v>0</v>
      </c>
      <c r="V389" s="51">
        <f>Ugovori_OPULJP[[#This Row],[Javni doprinos korisnika - HRK]]/7.5345</f>
        <v>0</v>
      </c>
      <c r="W389" s="50">
        <v>0</v>
      </c>
      <c r="X389" s="51">
        <f>Ugovori_OPULJP[[#This Row],[Privatni doprinos korisnika - HRK]]/7.5345</f>
        <v>0</v>
      </c>
      <c r="Y389" s="52">
        <v>1065588.56</v>
      </c>
      <c r="Z389" s="53">
        <f>Ugovori_OPULJP[[#This Row],[UKUPNI PRIHVATLJIVI IZDACI
TOTAL ELIGIBLE EXPENDITURE
= Bespovratna sredstva ukupno + doprinos korisnika
= Ukupni prihvatljivi troškovi
= Ukupna ugovorena vrijednost projekta HRK]]/7.5345</f>
        <v>141427.90629769725</v>
      </c>
      <c r="AA389" s="44" t="s">
        <v>38</v>
      </c>
      <c r="AB389" s="44" t="s">
        <v>35</v>
      </c>
      <c r="AC389" s="43" t="s">
        <v>1628</v>
      </c>
      <c r="AD389" s="43" t="s">
        <v>747</v>
      </c>
    </row>
    <row r="390" spans="1:30" ht="51" customHeight="1" x14ac:dyDescent="0.2">
      <c r="A390" s="41" t="s">
        <v>1629</v>
      </c>
      <c r="B390" s="42" t="s">
        <v>743</v>
      </c>
      <c r="C390" s="43" t="s">
        <v>744</v>
      </c>
      <c r="D390" s="43" t="s">
        <v>1114</v>
      </c>
      <c r="E390" s="44" t="s">
        <v>76</v>
      </c>
      <c r="F390" s="45" t="s">
        <v>1630</v>
      </c>
      <c r="G390" s="45" t="s">
        <v>1631</v>
      </c>
      <c r="H390" s="47">
        <v>43250</v>
      </c>
      <c r="I390" s="47">
        <v>44165</v>
      </c>
      <c r="J390" s="48" t="str">
        <f>IF(Ugovori_OPULJP[[#This Row],[DATUM ZAVRŠETKA OPERACIJE]]&gt;DATE(2024,3,31),"u provedbi","završen")</f>
        <v>završen</v>
      </c>
      <c r="K390" s="46" t="s">
        <v>211</v>
      </c>
      <c r="L390" s="46" t="s">
        <v>211</v>
      </c>
      <c r="M390" s="49">
        <v>0.85</v>
      </c>
      <c r="N390" s="49">
        <v>0.15</v>
      </c>
      <c r="O390" s="50">
        <f>Ugovori_OPULJP[[#This Row],[Bespovratna sredstva - Ukupno (EU+Nac) HRK
= Ukupna ugovorena vrijednost bespovratnih sredstava]]*Ugovori_OPULJP[[#This Row],[EU STOPA SUFINANCIRANJA %
EU CO-FINANCING RATE %]]</f>
        <v>1282161.25</v>
      </c>
      <c r="P390" s="51">
        <f>Ugovori_OPULJP[[#This Row],[Bespovratna sredstva - EU dio - HRK]]/7.5345</f>
        <v>170172.04194040745</v>
      </c>
      <c r="Q390" s="50">
        <f>Ugovori_OPULJP[[#This Row],[Bespovratna sredstva - Ukupno (EU+Nac) HRK
= Ukupna ugovorena vrijednost bespovratnih sredstava]]*Ugovori_OPULJP[[#This Row],[STOPA NACIONALNOG SUFINANCIRANJA %]]</f>
        <v>226263.75</v>
      </c>
      <c r="R390" s="51">
        <f>Ugovori_OPULJP[[#This Row],[Bespovratna sredstva - Nacionalni dio - HRK]]/7.5345</f>
        <v>30030.360342424843</v>
      </c>
      <c r="S390" s="50">
        <v>1508425</v>
      </c>
      <c r="T390" s="51">
        <f>Ugovori_OPULJP[[#This Row],[Bespovratna sredstva - Ukupno (EU+Nac) HRK
= Ukupna ugovorena vrijednost bespovratnih sredstava]]/7.5345</f>
        <v>200202.40228283231</v>
      </c>
      <c r="U390" s="50">
        <v>0</v>
      </c>
      <c r="V390" s="51">
        <f>Ugovori_OPULJP[[#This Row],[Javni doprinos korisnika - HRK]]/7.5345</f>
        <v>0</v>
      </c>
      <c r="W390" s="50">
        <v>0</v>
      </c>
      <c r="X390" s="51">
        <f>Ugovori_OPULJP[[#This Row],[Privatni doprinos korisnika - HRK]]/7.5345</f>
        <v>0</v>
      </c>
      <c r="Y390" s="52">
        <v>1508425</v>
      </c>
      <c r="Z390" s="53">
        <f>Ugovori_OPULJP[[#This Row],[UKUPNI PRIHVATLJIVI IZDACI
TOTAL ELIGIBLE EXPENDITURE
= Bespovratna sredstva ukupno + doprinos korisnika
= Ukupni prihvatljivi troškovi
= Ukupna ugovorena vrijednost projekta HRK]]/7.5345</f>
        <v>200202.40228283231</v>
      </c>
      <c r="AA390" s="44" t="s">
        <v>38</v>
      </c>
      <c r="AB390" s="44" t="s">
        <v>35</v>
      </c>
      <c r="AC390" s="43" t="s">
        <v>1632</v>
      </c>
      <c r="AD390" s="43" t="s">
        <v>747</v>
      </c>
    </row>
    <row r="391" spans="1:30" ht="51" customHeight="1" x14ac:dyDescent="0.2">
      <c r="A391" s="41" t="s">
        <v>1633</v>
      </c>
      <c r="B391" s="42" t="s">
        <v>743</v>
      </c>
      <c r="C391" s="43" t="s">
        <v>744</v>
      </c>
      <c r="D391" s="43" t="s">
        <v>1114</v>
      </c>
      <c r="E391" s="44" t="s">
        <v>76</v>
      </c>
      <c r="F391" s="45" t="s">
        <v>1634</v>
      </c>
      <c r="G391" s="45" t="s">
        <v>1635</v>
      </c>
      <c r="H391" s="47">
        <v>43266</v>
      </c>
      <c r="I391" s="47">
        <v>44180</v>
      </c>
      <c r="J391" s="48" t="str">
        <f>IF(Ugovori_OPULJP[[#This Row],[DATUM ZAVRŠETKA OPERACIJE]]&gt;DATE(2024,3,31),"u provedbi","završen")</f>
        <v>završen</v>
      </c>
      <c r="K391" s="46" t="s">
        <v>99</v>
      </c>
      <c r="L391" s="46" t="s">
        <v>99</v>
      </c>
      <c r="M391" s="49">
        <v>0.85</v>
      </c>
      <c r="N391" s="49">
        <v>0.15</v>
      </c>
      <c r="O391" s="50">
        <f>Ugovori_OPULJP[[#This Row],[Bespovratna sredstva - Ukupno (EU+Nac) HRK
= Ukupna ugovorena vrijednost bespovratnih sredstava]]*Ugovori_OPULJP[[#This Row],[EU STOPA SUFINANCIRANJA %
EU CO-FINANCING RATE %]]</f>
        <v>1392094.5464999999</v>
      </c>
      <c r="P391" s="51">
        <f>Ugovori_OPULJP[[#This Row],[Bespovratna sredstva - EU dio - HRK]]/7.5345</f>
        <v>184762.69779016523</v>
      </c>
      <c r="Q391" s="50">
        <f>Ugovori_OPULJP[[#This Row],[Bespovratna sredstva - Ukupno (EU+Nac) HRK
= Ukupna ugovorena vrijednost bespovratnih sredstava]]*Ugovori_OPULJP[[#This Row],[STOPA NACIONALNOG SUFINANCIRANJA %]]</f>
        <v>245663.74349999998</v>
      </c>
      <c r="R391" s="51">
        <f>Ugovori_OPULJP[[#This Row],[Bespovratna sredstva - Nacionalni dio - HRK]]/7.5345</f>
        <v>32605.181962970331</v>
      </c>
      <c r="S391" s="50">
        <v>1637758.29</v>
      </c>
      <c r="T391" s="51">
        <f>Ugovori_OPULJP[[#This Row],[Bespovratna sredstva - Ukupno (EU+Nac) HRK
= Ukupna ugovorena vrijednost bespovratnih sredstava]]/7.5345</f>
        <v>217367.87975313558</v>
      </c>
      <c r="U391" s="50">
        <v>0</v>
      </c>
      <c r="V391" s="51">
        <f>Ugovori_OPULJP[[#This Row],[Javni doprinos korisnika - HRK]]/7.5345</f>
        <v>0</v>
      </c>
      <c r="W391" s="50">
        <v>0</v>
      </c>
      <c r="X391" s="51">
        <f>Ugovori_OPULJP[[#This Row],[Privatni doprinos korisnika - HRK]]/7.5345</f>
        <v>0</v>
      </c>
      <c r="Y391" s="52">
        <v>1637758.29</v>
      </c>
      <c r="Z391" s="53">
        <f>Ugovori_OPULJP[[#This Row],[UKUPNI PRIHVATLJIVI IZDACI
TOTAL ELIGIBLE EXPENDITURE
= Bespovratna sredstva ukupno + doprinos korisnika
= Ukupni prihvatljivi troškovi
= Ukupna ugovorena vrijednost projekta HRK]]/7.5345</f>
        <v>217367.87975313558</v>
      </c>
      <c r="AA391" s="44" t="s">
        <v>38</v>
      </c>
      <c r="AB391" s="44" t="s">
        <v>35</v>
      </c>
      <c r="AC391" s="43" t="s">
        <v>1636</v>
      </c>
      <c r="AD391" s="43" t="s">
        <v>747</v>
      </c>
    </row>
    <row r="392" spans="1:30" ht="51" customHeight="1" x14ac:dyDescent="0.2">
      <c r="A392" s="41" t="s">
        <v>1637</v>
      </c>
      <c r="B392" s="42" t="s">
        <v>743</v>
      </c>
      <c r="C392" s="43" t="s">
        <v>744</v>
      </c>
      <c r="D392" s="43" t="s">
        <v>1114</v>
      </c>
      <c r="E392" s="44" t="s">
        <v>76</v>
      </c>
      <c r="F392" s="45" t="s">
        <v>1638</v>
      </c>
      <c r="G392" s="45" t="s">
        <v>1639</v>
      </c>
      <c r="H392" s="47">
        <v>43250</v>
      </c>
      <c r="I392" s="47">
        <v>44165</v>
      </c>
      <c r="J392" s="48" t="str">
        <f>IF(Ugovori_OPULJP[[#This Row],[DATUM ZAVRŠETKA OPERACIJE]]&gt;DATE(2024,3,31),"u provedbi","završen")</f>
        <v>završen</v>
      </c>
      <c r="K392" s="46" t="s">
        <v>99</v>
      </c>
      <c r="L392" s="46" t="s">
        <v>99</v>
      </c>
      <c r="M392" s="49">
        <v>0.85</v>
      </c>
      <c r="N392" s="49">
        <v>0.15</v>
      </c>
      <c r="O392" s="50">
        <f>Ugovori_OPULJP[[#This Row],[Bespovratna sredstva - Ukupno (EU+Nac) HRK
= Ukupna ugovorena vrijednost bespovratnih sredstava]]*Ugovori_OPULJP[[#This Row],[EU STOPA SUFINANCIRANJA %
EU CO-FINANCING RATE %]]</f>
        <v>1171488.1135</v>
      </c>
      <c r="P392" s="51">
        <f>Ugovori_OPULJP[[#This Row],[Bespovratna sredstva - EU dio - HRK]]/7.5345</f>
        <v>155483.19244807219</v>
      </c>
      <c r="Q392" s="50">
        <f>Ugovori_OPULJP[[#This Row],[Bespovratna sredstva - Ukupno (EU+Nac) HRK
= Ukupna ugovorena vrijednost bespovratnih sredstava]]*Ugovori_OPULJP[[#This Row],[STOPA NACIONALNOG SUFINANCIRANJA %]]</f>
        <v>206733.19649999999</v>
      </c>
      <c r="R392" s="51">
        <f>Ugovori_OPULJP[[#This Row],[Bespovratna sredstva - Nacionalni dio - HRK]]/7.5345</f>
        <v>27438.21043201274</v>
      </c>
      <c r="S392" s="50">
        <v>1378221.31</v>
      </c>
      <c r="T392" s="51">
        <f>Ugovori_OPULJP[[#This Row],[Bespovratna sredstva - Ukupno (EU+Nac) HRK
= Ukupna ugovorena vrijednost bespovratnih sredstava]]/7.5345</f>
        <v>182921.40288008493</v>
      </c>
      <c r="U392" s="50">
        <v>0</v>
      </c>
      <c r="V392" s="51">
        <f>Ugovori_OPULJP[[#This Row],[Javni doprinos korisnika - HRK]]/7.5345</f>
        <v>0</v>
      </c>
      <c r="W392" s="50">
        <v>0</v>
      </c>
      <c r="X392" s="51">
        <f>Ugovori_OPULJP[[#This Row],[Privatni doprinos korisnika - HRK]]/7.5345</f>
        <v>0</v>
      </c>
      <c r="Y392" s="52">
        <v>1378221.31</v>
      </c>
      <c r="Z392" s="53">
        <f>Ugovori_OPULJP[[#This Row],[UKUPNI PRIHVATLJIVI IZDACI
TOTAL ELIGIBLE EXPENDITURE
= Bespovratna sredstva ukupno + doprinos korisnika
= Ukupni prihvatljivi troškovi
= Ukupna ugovorena vrijednost projekta HRK]]/7.5345</f>
        <v>182921.40288008493</v>
      </c>
      <c r="AA392" s="44" t="s">
        <v>38</v>
      </c>
      <c r="AB392" s="44" t="s">
        <v>35</v>
      </c>
      <c r="AC392" s="43" t="s">
        <v>1640</v>
      </c>
      <c r="AD392" s="43" t="s">
        <v>747</v>
      </c>
    </row>
    <row r="393" spans="1:30" ht="51" customHeight="1" x14ac:dyDescent="0.2">
      <c r="A393" s="41" t="s">
        <v>1641</v>
      </c>
      <c r="B393" s="42" t="s">
        <v>743</v>
      </c>
      <c r="C393" s="43" t="s">
        <v>744</v>
      </c>
      <c r="D393" s="43" t="s">
        <v>1114</v>
      </c>
      <c r="E393" s="44" t="s">
        <v>76</v>
      </c>
      <c r="F393" s="45" t="s">
        <v>1642</v>
      </c>
      <c r="G393" s="45" t="s">
        <v>1643</v>
      </c>
      <c r="H393" s="47">
        <v>43250</v>
      </c>
      <c r="I393" s="47">
        <v>44165</v>
      </c>
      <c r="J393" s="48" t="str">
        <f>IF(Ugovori_OPULJP[[#This Row],[DATUM ZAVRŠETKA OPERACIJE]]&gt;DATE(2024,3,31),"u provedbi","završen")</f>
        <v>završen</v>
      </c>
      <c r="K393" s="46" t="s">
        <v>99</v>
      </c>
      <c r="L393" s="46" t="s">
        <v>99</v>
      </c>
      <c r="M393" s="49">
        <v>0.85</v>
      </c>
      <c r="N393" s="49">
        <v>0.15</v>
      </c>
      <c r="O393" s="50">
        <f>Ugovori_OPULJP[[#This Row],[Bespovratna sredstva - Ukupno (EU+Nac) HRK
= Ukupna ugovorena vrijednost bespovratnih sredstava]]*Ugovori_OPULJP[[#This Row],[EU STOPA SUFINANCIRANJA %
EU CO-FINANCING RATE %]]</f>
        <v>4827341.42</v>
      </c>
      <c r="P393" s="51">
        <f>Ugovori_OPULJP[[#This Row],[Bespovratna sredstva - EU dio - HRK]]/7.5345</f>
        <v>640698.3104386488</v>
      </c>
      <c r="Q393" s="50">
        <f>Ugovori_OPULJP[[#This Row],[Bespovratna sredstva - Ukupno (EU+Nac) HRK
= Ukupna ugovorena vrijednost bespovratnih sredstava]]*Ugovori_OPULJP[[#This Row],[STOPA NACIONALNOG SUFINANCIRANJA %]]</f>
        <v>851883.78</v>
      </c>
      <c r="R393" s="51">
        <f>Ugovori_OPULJP[[#This Row],[Bespovratna sredstva - Nacionalni dio - HRK]]/7.5345</f>
        <v>113064.40772446744</v>
      </c>
      <c r="S393" s="50">
        <v>5679225.2000000002</v>
      </c>
      <c r="T393" s="51">
        <f>Ugovori_OPULJP[[#This Row],[Bespovratna sredstva - Ukupno (EU+Nac) HRK
= Ukupna ugovorena vrijednost bespovratnih sredstava]]/7.5345</f>
        <v>753762.71816311637</v>
      </c>
      <c r="U393" s="50">
        <v>0</v>
      </c>
      <c r="V393" s="51">
        <f>Ugovori_OPULJP[[#This Row],[Javni doprinos korisnika - HRK]]/7.5345</f>
        <v>0</v>
      </c>
      <c r="W393" s="50">
        <v>0</v>
      </c>
      <c r="X393" s="51">
        <f>Ugovori_OPULJP[[#This Row],[Privatni doprinos korisnika - HRK]]/7.5345</f>
        <v>0</v>
      </c>
      <c r="Y393" s="52">
        <v>5679225.2000000002</v>
      </c>
      <c r="Z393" s="53">
        <f>Ugovori_OPULJP[[#This Row],[UKUPNI PRIHVATLJIVI IZDACI
TOTAL ELIGIBLE EXPENDITURE
= Bespovratna sredstva ukupno + doprinos korisnika
= Ukupni prihvatljivi troškovi
= Ukupna ugovorena vrijednost projekta HRK]]/7.5345</f>
        <v>753762.71816311637</v>
      </c>
      <c r="AA393" s="44" t="s">
        <v>38</v>
      </c>
      <c r="AB393" s="44" t="s">
        <v>35</v>
      </c>
      <c r="AC393" s="43" t="s">
        <v>1644</v>
      </c>
      <c r="AD393" s="43" t="s">
        <v>747</v>
      </c>
    </row>
    <row r="394" spans="1:30" ht="51" customHeight="1" x14ac:dyDescent="0.2">
      <c r="A394" s="41" t="s">
        <v>1645</v>
      </c>
      <c r="B394" s="42" t="s">
        <v>743</v>
      </c>
      <c r="C394" s="43" t="s">
        <v>744</v>
      </c>
      <c r="D394" s="43" t="s">
        <v>1114</v>
      </c>
      <c r="E394" s="44" t="s">
        <v>76</v>
      </c>
      <c r="F394" s="45" t="s">
        <v>1646</v>
      </c>
      <c r="G394" s="45" t="s">
        <v>1647</v>
      </c>
      <c r="H394" s="47">
        <v>43266</v>
      </c>
      <c r="I394" s="47">
        <v>44104</v>
      </c>
      <c r="J394" s="48" t="str">
        <f>IF(Ugovori_OPULJP[[#This Row],[DATUM ZAVRŠETKA OPERACIJE]]&gt;DATE(2024,3,31),"u provedbi","završen")</f>
        <v>završen</v>
      </c>
      <c r="K394" s="46" t="s">
        <v>211</v>
      </c>
      <c r="L394" s="46" t="s">
        <v>211</v>
      </c>
      <c r="M394" s="49">
        <v>0.85</v>
      </c>
      <c r="N394" s="49">
        <v>0.15</v>
      </c>
      <c r="O394" s="50">
        <f>Ugovori_OPULJP[[#This Row],[Bespovratna sredstva - Ukupno (EU+Nac) HRK
= Ukupna ugovorena vrijednost bespovratnih sredstava]]*Ugovori_OPULJP[[#This Row],[EU STOPA SUFINANCIRANJA %
EU CO-FINANCING RATE %]]</f>
        <v>1713214.6864999998</v>
      </c>
      <c r="P394" s="51">
        <f>Ugovori_OPULJP[[#This Row],[Bespovratna sredstva - EU dio - HRK]]/7.5345</f>
        <v>227382.6646094631</v>
      </c>
      <c r="Q394" s="50">
        <f>Ugovori_OPULJP[[#This Row],[Bespovratna sredstva - Ukupno (EU+Nac) HRK
= Ukupna ugovorena vrijednost bespovratnih sredstava]]*Ugovori_OPULJP[[#This Row],[STOPA NACIONALNOG SUFINANCIRANJA %]]</f>
        <v>302332.00349999999</v>
      </c>
      <c r="R394" s="51">
        <f>Ugovori_OPULJP[[#This Row],[Bespovratna sredstva - Nacionalni dio - HRK]]/7.5345</f>
        <v>40126.352578140548</v>
      </c>
      <c r="S394" s="50">
        <v>2015546.69</v>
      </c>
      <c r="T394" s="51">
        <f>Ugovori_OPULJP[[#This Row],[Bespovratna sredstva - Ukupno (EU+Nac) HRK
= Ukupna ugovorena vrijednost bespovratnih sredstava]]/7.5345</f>
        <v>267509.01718760369</v>
      </c>
      <c r="U394" s="50">
        <v>0</v>
      </c>
      <c r="V394" s="51">
        <f>Ugovori_OPULJP[[#This Row],[Javni doprinos korisnika - HRK]]/7.5345</f>
        <v>0</v>
      </c>
      <c r="W394" s="50">
        <v>0</v>
      </c>
      <c r="X394" s="51">
        <f>Ugovori_OPULJP[[#This Row],[Privatni doprinos korisnika - HRK]]/7.5345</f>
        <v>0</v>
      </c>
      <c r="Y394" s="52">
        <v>2015546.69</v>
      </c>
      <c r="Z394" s="53">
        <f>Ugovori_OPULJP[[#This Row],[UKUPNI PRIHVATLJIVI IZDACI
TOTAL ELIGIBLE EXPENDITURE
= Bespovratna sredstva ukupno + doprinos korisnika
= Ukupni prihvatljivi troškovi
= Ukupna ugovorena vrijednost projekta HRK]]/7.5345</f>
        <v>267509.01718760369</v>
      </c>
      <c r="AA394" s="44" t="s">
        <v>38</v>
      </c>
      <c r="AB394" s="44" t="s">
        <v>35</v>
      </c>
      <c r="AC394" s="43" t="s">
        <v>1648</v>
      </c>
      <c r="AD394" s="43" t="s">
        <v>747</v>
      </c>
    </row>
    <row r="395" spans="1:30" ht="51" customHeight="1" x14ac:dyDescent="0.2">
      <c r="A395" s="41" t="s">
        <v>1649</v>
      </c>
      <c r="B395" s="42" t="s">
        <v>743</v>
      </c>
      <c r="C395" s="43" t="s">
        <v>744</v>
      </c>
      <c r="D395" s="43" t="s">
        <v>1114</v>
      </c>
      <c r="E395" s="44" t="s">
        <v>76</v>
      </c>
      <c r="F395" s="45" t="s">
        <v>1650</v>
      </c>
      <c r="G395" s="45" t="s">
        <v>1651</v>
      </c>
      <c r="H395" s="47">
        <v>43411</v>
      </c>
      <c r="I395" s="47">
        <v>44323</v>
      </c>
      <c r="J395" s="48" t="str">
        <f>IF(Ugovori_OPULJP[[#This Row],[DATUM ZAVRŠETKA OPERACIJE]]&gt;DATE(2024,3,31),"u provedbi","završen")</f>
        <v>završen</v>
      </c>
      <c r="K395" s="46" t="s">
        <v>37</v>
      </c>
      <c r="L395" s="46" t="s">
        <v>37</v>
      </c>
      <c r="M395" s="49">
        <v>0.85</v>
      </c>
      <c r="N395" s="49">
        <v>0.15</v>
      </c>
      <c r="O395" s="50">
        <f>Ugovori_OPULJP[[#This Row],[Bespovratna sredstva - Ukupno (EU+Nac) HRK
= Ukupna ugovorena vrijednost bespovratnih sredstava]]*Ugovori_OPULJP[[#This Row],[EU STOPA SUFINANCIRANJA %
EU CO-FINANCING RATE %]]</f>
        <v>7665776.8839999987</v>
      </c>
      <c r="P395" s="51">
        <f>Ugovori_OPULJP[[#This Row],[Bespovratna sredstva - EU dio - HRK]]/7.5345</f>
        <v>1017423.4367244008</v>
      </c>
      <c r="Q395" s="50">
        <f>Ugovori_OPULJP[[#This Row],[Bespovratna sredstva - Ukupno (EU+Nac) HRK
= Ukupna ugovorena vrijednost bespovratnih sredstava]]*Ugovori_OPULJP[[#This Row],[STOPA NACIONALNOG SUFINANCIRANJA %]]</f>
        <v>1352784.1559999997</v>
      </c>
      <c r="R395" s="51">
        <f>Ugovori_OPULJP[[#This Row],[Bespovratna sredstva - Nacionalni dio - HRK]]/7.5345</f>
        <v>179545.31236312955</v>
      </c>
      <c r="S395" s="50">
        <v>9018561.0399999991</v>
      </c>
      <c r="T395" s="51">
        <f>Ugovori_OPULJP[[#This Row],[Bespovratna sredstva - Ukupno (EU+Nac) HRK
= Ukupna ugovorena vrijednost bespovratnih sredstava]]/7.5345</f>
        <v>1196968.7490875304</v>
      </c>
      <c r="U395" s="50">
        <v>0</v>
      </c>
      <c r="V395" s="51">
        <f>Ugovori_OPULJP[[#This Row],[Javni doprinos korisnika - HRK]]/7.5345</f>
        <v>0</v>
      </c>
      <c r="W395" s="50">
        <v>0</v>
      </c>
      <c r="X395" s="51">
        <f>Ugovori_OPULJP[[#This Row],[Privatni doprinos korisnika - HRK]]/7.5345</f>
        <v>0</v>
      </c>
      <c r="Y395" s="52">
        <v>9018561.0399999991</v>
      </c>
      <c r="Z395" s="53">
        <f>Ugovori_OPULJP[[#This Row],[UKUPNI PRIHVATLJIVI IZDACI
TOTAL ELIGIBLE EXPENDITURE
= Bespovratna sredstva ukupno + doprinos korisnika
= Ukupni prihvatljivi troškovi
= Ukupna ugovorena vrijednost projekta HRK]]/7.5345</f>
        <v>1196968.7490875304</v>
      </c>
      <c r="AA395" s="44" t="s">
        <v>38</v>
      </c>
      <c r="AB395" s="44" t="s">
        <v>35</v>
      </c>
      <c r="AC395" s="43" t="s">
        <v>1652</v>
      </c>
      <c r="AD395" s="43" t="s">
        <v>747</v>
      </c>
    </row>
    <row r="396" spans="1:30" ht="51" customHeight="1" x14ac:dyDescent="0.2">
      <c r="A396" s="41" t="s">
        <v>1653</v>
      </c>
      <c r="B396" s="42" t="s">
        <v>743</v>
      </c>
      <c r="C396" s="43" t="s">
        <v>744</v>
      </c>
      <c r="D396" s="43" t="s">
        <v>1114</v>
      </c>
      <c r="E396" s="44" t="s">
        <v>76</v>
      </c>
      <c r="F396" s="45" t="s">
        <v>1654</v>
      </c>
      <c r="G396" s="62" t="s">
        <v>1655</v>
      </c>
      <c r="H396" s="47">
        <v>43266</v>
      </c>
      <c r="I396" s="47">
        <v>44180</v>
      </c>
      <c r="J396" s="48" t="str">
        <f>IF(Ugovori_OPULJP[[#This Row],[DATUM ZAVRŠETKA OPERACIJE]]&gt;DATE(2024,3,31),"u provedbi","završen")</f>
        <v>završen</v>
      </c>
      <c r="K396" s="46" t="s">
        <v>425</v>
      </c>
      <c r="L396" s="46" t="s">
        <v>425</v>
      </c>
      <c r="M396" s="49">
        <v>0.85</v>
      </c>
      <c r="N396" s="49">
        <v>0.15</v>
      </c>
      <c r="O396" s="50">
        <f>Ugovori_OPULJP[[#This Row],[Bespovratna sredstva - Ukupno (EU+Nac) HRK
= Ukupna ugovorena vrijednost bespovratnih sredstava]]*Ugovori_OPULJP[[#This Row],[EU STOPA SUFINANCIRANJA %
EU CO-FINANCING RATE %]]</f>
        <v>4362098.8499999996</v>
      </c>
      <c r="P396" s="51">
        <f>Ugovori_OPULJP[[#This Row],[Bespovratna sredstva - EU dio - HRK]]/7.5345</f>
        <v>578950.0099542106</v>
      </c>
      <c r="Q396" s="50">
        <f>Ugovori_OPULJP[[#This Row],[Bespovratna sredstva - Ukupno (EU+Nac) HRK
= Ukupna ugovorena vrijednost bespovratnih sredstava]]*Ugovori_OPULJP[[#This Row],[STOPA NACIONALNOG SUFINANCIRANJA %]]</f>
        <v>769782.15</v>
      </c>
      <c r="R396" s="51">
        <f>Ugovori_OPULJP[[#This Row],[Bespovratna sredstva - Nacionalni dio - HRK]]/7.5345</f>
        <v>102167.64881544893</v>
      </c>
      <c r="S396" s="50">
        <v>5131881</v>
      </c>
      <c r="T396" s="51">
        <f>Ugovori_OPULJP[[#This Row],[Bespovratna sredstva - Ukupno (EU+Nac) HRK
= Ukupna ugovorena vrijednost bespovratnih sredstava]]/7.5345</f>
        <v>681117.65876965958</v>
      </c>
      <c r="U396" s="50">
        <v>0</v>
      </c>
      <c r="V396" s="51">
        <f>Ugovori_OPULJP[[#This Row],[Javni doprinos korisnika - HRK]]/7.5345</f>
        <v>0</v>
      </c>
      <c r="W396" s="50">
        <v>0</v>
      </c>
      <c r="X396" s="51">
        <f>Ugovori_OPULJP[[#This Row],[Privatni doprinos korisnika - HRK]]/7.5345</f>
        <v>0</v>
      </c>
      <c r="Y396" s="52">
        <v>5131881</v>
      </c>
      <c r="Z396" s="53">
        <f>Ugovori_OPULJP[[#This Row],[UKUPNI PRIHVATLJIVI IZDACI
TOTAL ELIGIBLE EXPENDITURE
= Bespovratna sredstva ukupno + doprinos korisnika
= Ukupni prihvatljivi troškovi
= Ukupna ugovorena vrijednost projekta HRK]]/7.5345</f>
        <v>681117.65876965958</v>
      </c>
      <c r="AA396" s="44" t="s">
        <v>38</v>
      </c>
      <c r="AB396" s="44" t="s">
        <v>35</v>
      </c>
      <c r="AC396" s="43" t="s">
        <v>1656</v>
      </c>
      <c r="AD396" s="43" t="s">
        <v>747</v>
      </c>
    </row>
    <row r="397" spans="1:30" ht="51" customHeight="1" x14ac:dyDescent="0.2">
      <c r="A397" s="41" t="s">
        <v>1657</v>
      </c>
      <c r="B397" s="42" t="s">
        <v>743</v>
      </c>
      <c r="C397" s="43" t="s">
        <v>744</v>
      </c>
      <c r="D397" s="43" t="s">
        <v>1114</v>
      </c>
      <c r="E397" s="44" t="s">
        <v>76</v>
      </c>
      <c r="F397" s="45" t="s">
        <v>1658</v>
      </c>
      <c r="G397" s="45" t="s">
        <v>1659</v>
      </c>
      <c r="H397" s="47">
        <v>43250</v>
      </c>
      <c r="I397" s="47">
        <v>44165</v>
      </c>
      <c r="J397" s="48" t="str">
        <f>IF(Ugovori_OPULJP[[#This Row],[DATUM ZAVRŠETKA OPERACIJE]]&gt;DATE(2024,3,31),"u provedbi","završen")</f>
        <v>završen</v>
      </c>
      <c r="K397" s="46" t="s">
        <v>155</v>
      </c>
      <c r="L397" s="46" t="s">
        <v>155</v>
      </c>
      <c r="M397" s="49">
        <v>0.85</v>
      </c>
      <c r="N397" s="49">
        <v>0.15</v>
      </c>
      <c r="O397" s="50">
        <f>Ugovori_OPULJP[[#This Row],[Bespovratna sredstva - Ukupno (EU+Nac) HRK
= Ukupna ugovorena vrijednost bespovratnih sredstava]]*Ugovori_OPULJP[[#This Row],[EU STOPA SUFINANCIRANJA %
EU CO-FINANCING RATE %]]</f>
        <v>5554016.9939999999</v>
      </c>
      <c r="P397" s="51">
        <f>Ugovori_OPULJP[[#This Row],[Bespovratna sredstva - EU dio - HRK]]/7.5345</f>
        <v>737144.73342623923</v>
      </c>
      <c r="Q397" s="50">
        <f>Ugovori_OPULJP[[#This Row],[Bespovratna sredstva - Ukupno (EU+Nac) HRK
= Ukupna ugovorena vrijednost bespovratnih sredstava]]*Ugovori_OPULJP[[#This Row],[STOPA NACIONALNOG SUFINANCIRANJA %]]</f>
        <v>980120.64599999995</v>
      </c>
      <c r="R397" s="51">
        <f>Ugovori_OPULJP[[#This Row],[Bespovratna sredstva - Nacionalni dio - HRK]]/7.5345</f>
        <v>130084.3647222775</v>
      </c>
      <c r="S397" s="50">
        <v>6534137.6399999997</v>
      </c>
      <c r="T397" s="51">
        <f>Ugovori_OPULJP[[#This Row],[Bespovratna sredstva - Ukupno (EU+Nac) HRK
= Ukupna ugovorena vrijednost bespovratnih sredstava]]/7.5345</f>
        <v>867229.09814851673</v>
      </c>
      <c r="U397" s="50">
        <v>0</v>
      </c>
      <c r="V397" s="51">
        <f>Ugovori_OPULJP[[#This Row],[Javni doprinos korisnika - HRK]]/7.5345</f>
        <v>0</v>
      </c>
      <c r="W397" s="50">
        <v>0</v>
      </c>
      <c r="X397" s="51">
        <f>Ugovori_OPULJP[[#This Row],[Privatni doprinos korisnika - HRK]]/7.5345</f>
        <v>0</v>
      </c>
      <c r="Y397" s="52">
        <v>6534137.6399999997</v>
      </c>
      <c r="Z397" s="53">
        <f>Ugovori_OPULJP[[#This Row],[UKUPNI PRIHVATLJIVI IZDACI
TOTAL ELIGIBLE EXPENDITURE
= Bespovratna sredstva ukupno + doprinos korisnika
= Ukupni prihvatljivi troškovi
= Ukupna ugovorena vrijednost projekta HRK]]/7.5345</f>
        <v>867229.09814851673</v>
      </c>
      <c r="AA397" s="44" t="s">
        <v>38</v>
      </c>
      <c r="AB397" s="44" t="s">
        <v>35</v>
      </c>
      <c r="AC397" s="43" t="s">
        <v>1660</v>
      </c>
      <c r="AD397" s="43" t="s">
        <v>747</v>
      </c>
    </row>
    <row r="398" spans="1:30" ht="51" customHeight="1" x14ac:dyDescent="0.2">
      <c r="A398" s="41" t="s">
        <v>1661</v>
      </c>
      <c r="B398" s="42" t="s">
        <v>743</v>
      </c>
      <c r="C398" s="43" t="s">
        <v>744</v>
      </c>
      <c r="D398" s="43" t="s">
        <v>1114</v>
      </c>
      <c r="E398" s="44" t="s">
        <v>76</v>
      </c>
      <c r="F398" s="45" t="s">
        <v>1662</v>
      </c>
      <c r="G398" s="45" t="s">
        <v>1663</v>
      </c>
      <c r="H398" s="47">
        <v>43250</v>
      </c>
      <c r="I398" s="47">
        <v>44165</v>
      </c>
      <c r="J398" s="48" t="str">
        <f>IF(Ugovori_OPULJP[[#This Row],[DATUM ZAVRŠETKA OPERACIJE]]&gt;DATE(2024,3,31),"u provedbi","završen")</f>
        <v>završen</v>
      </c>
      <c r="K398" s="46" t="s">
        <v>211</v>
      </c>
      <c r="L398" s="46" t="s">
        <v>37</v>
      </c>
      <c r="M398" s="49">
        <v>0.85</v>
      </c>
      <c r="N398" s="49">
        <v>0.15</v>
      </c>
      <c r="O398" s="50">
        <f>Ugovori_OPULJP[[#This Row],[Bespovratna sredstva - Ukupno (EU+Nac) HRK
= Ukupna ugovorena vrijednost bespovratnih sredstava]]*Ugovori_OPULJP[[#This Row],[EU STOPA SUFINANCIRANJA %
EU CO-FINANCING RATE %]]</f>
        <v>2926791.7059999998</v>
      </c>
      <c r="P398" s="51">
        <f>Ugovori_OPULJP[[#This Row],[Bespovratna sredstva - EU dio - HRK]]/7.5345</f>
        <v>388452.01486495452</v>
      </c>
      <c r="Q398" s="50">
        <f>Ugovori_OPULJP[[#This Row],[Bespovratna sredstva - Ukupno (EU+Nac) HRK
= Ukupna ugovorena vrijednost bespovratnih sredstava]]*Ugovori_OPULJP[[#This Row],[STOPA NACIONALNOG SUFINANCIRANJA %]]</f>
        <v>516492.65399999998</v>
      </c>
      <c r="R398" s="51">
        <f>Ugovori_OPULJP[[#This Row],[Bespovratna sredstva - Nacionalni dio - HRK]]/7.5345</f>
        <v>68550.355564403741</v>
      </c>
      <c r="S398" s="50">
        <v>3443284.36</v>
      </c>
      <c r="T398" s="51">
        <f>Ugovori_OPULJP[[#This Row],[Bespovratna sredstva - Ukupno (EU+Nac) HRK
= Ukupna ugovorena vrijednost bespovratnih sredstava]]/7.5345</f>
        <v>457002.37042935827</v>
      </c>
      <c r="U398" s="50">
        <v>0</v>
      </c>
      <c r="V398" s="51">
        <f>Ugovori_OPULJP[[#This Row],[Javni doprinos korisnika - HRK]]/7.5345</f>
        <v>0</v>
      </c>
      <c r="W398" s="50">
        <v>0</v>
      </c>
      <c r="X398" s="51">
        <f>Ugovori_OPULJP[[#This Row],[Privatni doprinos korisnika - HRK]]/7.5345</f>
        <v>0</v>
      </c>
      <c r="Y398" s="52">
        <v>3443284.36</v>
      </c>
      <c r="Z398" s="53">
        <f>Ugovori_OPULJP[[#This Row],[UKUPNI PRIHVATLJIVI IZDACI
TOTAL ELIGIBLE EXPENDITURE
= Bespovratna sredstva ukupno + doprinos korisnika
= Ukupni prihvatljivi troškovi
= Ukupna ugovorena vrijednost projekta HRK]]/7.5345</f>
        <v>457002.37042935827</v>
      </c>
      <c r="AA398" s="44" t="s">
        <v>38</v>
      </c>
      <c r="AB398" s="44" t="s">
        <v>35</v>
      </c>
      <c r="AC398" s="43" t="s">
        <v>1664</v>
      </c>
      <c r="AD398" s="43" t="s">
        <v>747</v>
      </c>
    </row>
    <row r="399" spans="1:30" ht="51" customHeight="1" x14ac:dyDescent="0.2">
      <c r="A399" s="41" t="s">
        <v>1665</v>
      </c>
      <c r="B399" s="42" t="s">
        <v>743</v>
      </c>
      <c r="C399" s="43" t="s">
        <v>744</v>
      </c>
      <c r="D399" s="43" t="s">
        <v>1114</v>
      </c>
      <c r="E399" s="44" t="s">
        <v>76</v>
      </c>
      <c r="F399" s="45" t="s">
        <v>1666</v>
      </c>
      <c r="G399" s="45" t="s">
        <v>1667</v>
      </c>
      <c r="H399" s="47">
        <v>43266</v>
      </c>
      <c r="I399" s="47">
        <v>44180</v>
      </c>
      <c r="J399" s="48" t="str">
        <f>IF(Ugovori_OPULJP[[#This Row],[DATUM ZAVRŠETKA OPERACIJE]]&gt;DATE(2024,3,31),"u provedbi","završen")</f>
        <v>završen</v>
      </c>
      <c r="K399" s="46" t="s">
        <v>94</v>
      </c>
      <c r="L399" s="46" t="s">
        <v>94</v>
      </c>
      <c r="M399" s="49">
        <v>0.85</v>
      </c>
      <c r="N399" s="49">
        <v>0.15</v>
      </c>
      <c r="O399" s="50">
        <f>Ugovori_OPULJP[[#This Row],[Bespovratna sredstva - Ukupno (EU+Nac) HRK
= Ukupna ugovorena vrijednost bespovratnih sredstava]]*Ugovori_OPULJP[[#This Row],[EU STOPA SUFINANCIRANJA %
EU CO-FINANCING RATE %]]</f>
        <v>1590112</v>
      </c>
      <c r="P399" s="51">
        <f>Ugovori_OPULJP[[#This Row],[Bespovratna sredstva - EU dio - HRK]]/7.5345</f>
        <v>211044.13033379786</v>
      </c>
      <c r="Q399" s="50">
        <f>Ugovori_OPULJP[[#This Row],[Bespovratna sredstva - Ukupno (EU+Nac) HRK
= Ukupna ugovorena vrijednost bespovratnih sredstava]]*Ugovori_OPULJP[[#This Row],[STOPA NACIONALNOG SUFINANCIRANJA %]]</f>
        <v>280608</v>
      </c>
      <c r="R399" s="51">
        <f>Ugovori_OPULJP[[#This Row],[Bespovratna sredstva - Nacionalni dio - HRK]]/7.5345</f>
        <v>37243.081823611385</v>
      </c>
      <c r="S399" s="50">
        <v>1870720</v>
      </c>
      <c r="T399" s="51">
        <f>Ugovori_OPULJP[[#This Row],[Bespovratna sredstva - Ukupno (EU+Nac) HRK
= Ukupna ugovorena vrijednost bespovratnih sredstava]]/7.5345</f>
        <v>248287.21215740923</v>
      </c>
      <c r="U399" s="50">
        <v>0</v>
      </c>
      <c r="V399" s="51">
        <f>Ugovori_OPULJP[[#This Row],[Javni doprinos korisnika - HRK]]/7.5345</f>
        <v>0</v>
      </c>
      <c r="W399" s="50">
        <v>0</v>
      </c>
      <c r="X399" s="51">
        <f>Ugovori_OPULJP[[#This Row],[Privatni doprinos korisnika - HRK]]/7.5345</f>
        <v>0</v>
      </c>
      <c r="Y399" s="52">
        <v>1870720</v>
      </c>
      <c r="Z399" s="53">
        <f>Ugovori_OPULJP[[#This Row],[UKUPNI PRIHVATLJIVI IZDACI
TOTAL ELIGIBLE EXPENDITURE
= Bespovratna sredstva ukupno + doprinos korisnika
= Ukupni prihvatljivi troškovi
= Ukupna ugovorena vrijednost projekta HRK]]/7.5345</f>
        <v>248287.21215740923</v>
      </c>
      <c r="AA399" s="44" t="s">
        <v>38</v>
      </c>
      <c r="AB399" s="44" t="s">
        <v>35</v>
      </c>
      <c r="AC399" s="43" t="s">
        <v>1668</v>
      </c>
      <c r="AD399" s="43" t="s">
        <v>747</v>
      </c>
    </row>
    <row r="400" spans="1:30" ht="51" customHeight="1" x14ac:dyDescent="0.2">
      <c r="A400" s="41" t="s">
        <v>1669</v>
      </c>
      <c r="B400" s="42" t="s">
        <v>743</v>
      </c>
      <c r="C400" s="43" t="s">
        <v>744</v>
      </c>
      <c r="D400" s="43" t="s">
        <v>1114</v>
      </c>
      <c r="E400" s="44" t="s">
        <v>76</v>
      </c>
      <c r="F400" s="45" t="s">
        <v>1670</v>
      </c>
      <c r="G400" s="45" t="s">
        <v>1671</v>
      </c>
      <c r="H400" s="47">
        <v>43287</v>
      </c>
      <c r="I400" s="47">
        <v>44202</v>
      </c>
      <c r="J400" s="48" t="str">
        <f>IF(Ugovori_OPULJP[[#This Row],[DATUM ZAVRŠETKA OPERACIJE]]&gt;DATE(2024,3,31),"u provedbi","završen")</f>
        <v>završen</v>
      </c>
      <c r="K400" s="46" t="s">
        <v>371</v>
      </c>
      <c r="L400" s="46" t="s">
        <v>371</v>
      </c>
      <c r="M400" s="49">
        <v>0.85</v>
      </c>
      <c r="N400" s="49">
        <v>0.15</v>
      </c>
      <c r="O400" s="50">
        <f>Ugovori_OPULJP[[#This Row],[Bespovratna sredstva - Ukupno (EU+Nac) HRK
= Ukupna ugovorena vrijednost bespovratnih sredstava]]*Ugovori_OPULJP[[#This Row],[EU STOPA SUFINANCIRANJA %
EU CO-FINANCING RATE %]]</f>
        <v>1734218.4754999999</v>
      </c>
      <c r="P400" s="51">
        <f>Ugovori_OPULJP[[#This Row],[Bespovratna sredstva - EU dio - HRK]]/7.5345</f>
        <v>230170.34647289134</v>
      </c>
      <c r="Q400" s="50">
        <f>Ugovori_OPULJP[[#This Row],[Bespovratna sredstva - Ukupno (EU+Nac) HRK
= Ukupna ugovorena vrijednost bespovratnih sredstava]]*Ugovori_OPULJP[[#This Row],[STOPA NACIONALNOG SUFINANCIRANJA %]]</f>
        <v>306038.55449999997</v>
      </c>
      <c r="R400" s="51">
        <f>Ugovori_OPULJP[[#This Row],[Bespovratna sredstva - Nacionalni dio - HRK]]/7.5345</f>
        <v>40618.296436392586</v>
      </c>
      <c r="S400" s="50">
        <v>2040257.03</v>
      </c>
      <c r="T400" s="51">
        <f>Ugovori_OPULJP[[#This Row],[Bespovratna sredstva - Ukupno (EU+Nac) HRK
= Ukupna ugovorena vrijednost bespovratnih sredstava]]/7.5345</f>
        <v>270788.64290928392</v>
      </c>
      <c r="U400" s="50">
        <v>0</v>
      </c>
      <c r="V400" s="51">
        <f>Ugovori_OPULJP[[#This Row],[Javni doprinos korisnika - HRK]]/7.5345</f>
        <v>0</v>
      </c>
      <c r="W400" s="50">
        <v>0</v>
      </c>
      <c r="X400" s="51">
        <f>Ugovori_OPULJP[[#This Row],[Privatni doprinos korisnika - HRK]]/7.5345</f>
        <v>0</v>
      </c>
      <c r="Y400" s="52">
        <v>2040257.03</v>
      </c>
      <c r="Z400" s="53">
        <f>Ugovori_OPULJP[[#This Row],[UKUPNI PRIHVATLJIVI IZDACI
TOTAL ELIGIBLE EXPENDITURE
= Bespovratna sredstva ukupno + doprinos korisnika
= Ukupni prihvatljivi troškovi
= Ukupna ugovorena vrijednost projekta HRK]]/7.5345</f>
        <v>270788.64290928392</v>
      </c>
      <c r="AA400" s="44" t="s">
        <v>38</v>
      </c>
      <c r="AB400" s="44" t="s">
        <v>35</v>
      </c>
      <c r="AC400" s="43" t="s">
        <v>1672</v>
      </c>
      <c r="AD400" s="43" t="s">
        <v>747</v>
      </c>
    </row>
    <row r="401" spans="1:30" ht="51" customHeight="1" x14ac:dyDescent="0.2">
      <c r="A401" s="41" t="s">
        <v>1673</v>
      </c>
      <c r="B401" s="42" t="s">
        <v>743</v>
      </c>
      <c r="C401" s="43" t="s">
        <v>744</v>
      </c>
      <c r="D401" s="43" t="s">
        <v>1114</v>
      </c>
      <c r="E401" s="44" t="s">
        <v>76</v>
      </c>
      <c r="F401" s="45" t="s">
        <v>1674</v>
      </c>
      <c r="G401" s="45" t="s">
        <v>1675</v>
      </c>
      <c r="H401" s="47">
        <v>43250</v>
      </c>
      <c r="I401" s="47">
        <v>44165</v>
      </c>
      <c r="J401" s="48" t="str">
        <f>IF(Ugovori_OPULJP[[#This Row],[DATUM ZAVRŠETKA OPERACIJE]]&gt;DATE(2024,3,31),"u provedbi","završen")</f>
        <v>završen</v>
      </c>
      <c r="K401" s="46" t="s">
        <v>599</v>
      </c>
      <c r="L401" s="46" t="s">
        <v>599</v>
      </c>
      <c r="M401" s="49">
        <v>0.85</v>
      </c>
      <c r="N401" s="49">
        <v>0.15</v>
      </c>
      <c r="O401" s="50">
        <f>Ugovori_OPULJP[[#This Row],[Bespovratna sredstva - Ukupno (EU+Nac) HRK
= Ukupna ugovorena vrijednost bespovratnih sredstava]]*Ugovori_OPULJP[[#This Row],[EU STOPA SUFINANCIRANJA %
EU CO-FINANCING RATE %]]</f>
        <v>2795182.5</v>
      </c>
      <c r="P401" s="51">
        <f>Ugovori_OPULJP[[#This Row],[Bespovratna sredstva - EU dio - HRK]]/7.5345</f>
        <v>370984.47143141547</v>
      </c>
      <c r="Q401" s="50">
        <f>Ugovori_OPULJP[[#This Row],[Bespovratna sredstva - Ukupno (EU+Nac) HRK
= Ukupna ugovorena vrijednost bespovratnih sredstava]]*Ugovori_OPULJP[[#This Row],[STOPA NACIONALNOG SUFINANCIRANJA %]]</f>
        <v>493267.5</v>
      </c>
      <c r="R401" s="51">
        <f>Ugovori_OPULJP[[#This Row],[Bespovratna sredstva - Nacionalni dio - HRK]]/7.5345</f>
        <v>65467.847899661552</v>
      </c>
      <c r="S401" s="50">
        <v>3288450</v>
      </c>
      <c r="T401" s="51">
        <f>Ugovori_OPULJP[[#This Row],[Bespovratna sredstva - Ukupno (EU+Nac) HRK
= Ukupna ugovorena vrijednost bespovratnih sredstava]]/7.5345</f>
        <v>436452.31933107704</v>
      </c>
      <c r="U401" s="50">
        <v>0</v>
      </c>
      <c r="V401" s="51">
        <f>Ugovori_OPULJP[[#This Row],[Javni doprinos korisnika - HRK]]/7.5345</f>
        <v>0</v>
      </c>
      <c r="W401" s="50">
        <v>0</v>
      </c>
      <c r="X401" s="51">
        <f>Ugovori_OPULJP[[#This Row],[Privatni doprinos korisnika - HRK]]/7.5345</f>
        <v>0</v>
      </c>
      <c r="Y401" s="52">
        <v>3288450</v>
      </c>
      <c r="Z401" s="53">
        <f>Ugovori_OPULJP[[#This Row],[UKUPNI PRIHVATLJIVI IZDACI
TOTAL ELIGIBLE EXPENDITURE
= Bespovratna sredstva ukupno + doprinos korisnika
= Ukupni prihvatljivi troškovi
= Ukupna ugovorena vrijednost projekta HRK]]/7.5345</f>
        <v>436452.31933107704</v>
      </c>
      <c r="AA401" s="44" t="s">
        <v>38</v>
      </c>
      <c r="AB401" s="44" t="s">
        <v>35</v>
      </c>
      <c r="AC401" s="43" t="s">
        <v>1676</v>
      </c>
      <c r="AD401" s="43" t="s">
        <v>747</v>
      </c>
    </row>
    <row r="402" spans="1:30" ht="51" customHeight="1" x14ac:dyDescent="0.2">
      <c r="A402" s="41" t="s">
        <v>1677</v>
      </c>
      <c r="B402" s="42" t="s">
        <v>743</v>
      </c>
      <c r="C402" s="43" t="s">
        <v>744</v>
      </c>
      <c r="D402" s="43" t="s">
        <v>1114</v>
      </c>
      <c r="E402" s="44" t="s">
        <v>76</v>
      </c>
      <c r="F402" s="45" t="s">
        <v>1678</v>
      </c>
      <c r="G402" s="45" t="s">
        <v>1679</v>
      </c>
      <c r="H402" s="47">
        <v>43287</v>
      </c>
      <c r="I402" s="47">
        <v>44202</v>
      </c>
      <c r="J402" s="48" t="str">
        <f>IF(Ugovori_OPULJP[[#This Row],[DATUM ZAVRŠETKA OPERACIJE]]&gt;DATE(2024,3,31),"u provedbi","završen")</f>
        <v>završen</v>
      </c>
      <c r="K402" s="46" t="s">
        <v>186</v>
      </c>
      <c r="L402" s="46" t="s">
        <v>186</v>
      </c>
      <c r="M402" s="49">
        <v>0.85</v>
      </c>
      <c r="N402" s="49">
        <v>0.15</v>
      </c>
      <c r="O402" s="50">
        <f>Ugovori_OPULJP[[#This Row],[Bespovratna sredstva - Ukupno (EU+Nac) HRK
= Ukupna ugovorena vrijednost bespovratnih sredstava]]*Ugovori_OPULJP[[#This Row],[EU STOPA SUFINANCIRANJA %
EU CO-FINANCING RATE %]]</f>
        <v>1072163.7604999999</v>
      </c>
      <c r="P402" s="51">
        <f>Ugovori_OPULJP[[#This Row],[Bespovratna sredstva - EU dio - HRK]]/7.5345</f>
        <v>142300.58537394649</v>
      </c>
      <c r="Q402" s="50">
        <f>Ugovori_OPULJP[[#This Row],[Bespovratna sredstva - Ukupno (EU+Nac) HRK
= Ukupna ugovorena vrijednost bespovratnih sredstava]]*Ugovori_OPULJP[[#This Row],[STOPA NACIONALNOG SUFINANCIRANJA %]]</f>
        <v>189205.36949999997</v>
      </c>
      <c r="R402" s="51">
        <f>Ugovori_OPULJP[[#This Row],[Bespovratna sredstva - Nacionalni dio - HRK]]/7.5345</f>
        <v>25111.868007167028</v>
      </c>
      <c r="S402" s="50">
        <v>1261369.1299999999</v>
      </c>
      <c r="T402" s="51">
        <f>Ugovori_OPULJP[[#This Row],[Bespovratna sredstva - Ukupno (EU+Nac) HRK
= Ukupna ugovorena vrijednost bespovratnih sredstava]]/7.5345</f>
        <v>167412.45338111353</v>
      </c>
      <c r="U402" s="50">
        <v>0</v>
      </c>
      <c r="V402" s="51">
        <f>Ugovori_OPULJP[[#This Row],[Javni doprinos korisnika - HRK]]/7.5345</f>
        <v>0</v>
      </c>
      <c r="W402" s="50">
        <v>0</v>
      </c>
      <c r="X402" s="51">
        <f>Ugovori_OPULJP[[#This Row],[Privatni doprinos korisnika - HRK]]/7.5345</f>
        <v>0</v>
      </c>
      <c r="Y402" s="52">
        <v>1261369.1299999999</v>
      </c>
      <c r="Z402" s="53">
        <f>Ugovori_OPULJP[[#This Row],[UKUPNI PRIHVATLJIVI IZDACI
TOTAL ELIGIBLE EXPENDITURE
= Bespovratna sredstva ukupno + doprinos korisnika
= Ukupni prihvatljivi troškovi
= Ukupna ugovorena vrijednost projekta HRK]]/7.5345</f>
        <v>167412.45338111353</v>
      </c>
      <c r="AA402" s="44" t="s">
        <v>38</v>
      </c>
      <c r="AB402" s="44" t="s">
        <v>35</v>
      </c>
      <c r="AC402" s="43" t="s">
        <v>1680</v>
      </c>
      <c r="AD402" s="43" t="s">
        <v>747</v>
      </c>
    </row>
    <row r="403" spans="1:30" ht="51" customHeight="1" x14ac:dyDescent="0.2">
      <c r="A403" s="41" t="s">
        <v>1681</v>
      </c>
      <c r="B403" s="42" t="s">
        <v>743</v>
      </c>
      <c r="C403" s="43" t="s">
        <v>744</v>
      </c>
      <c r="D403" s="43" t="s">
        <v>1114</v>
      </c>
      <c r="E403" s="44" t="s">
        <v>76</v>
      </c>
      <c r="F403" s="45" t="s">
        <v>1682</v>
      </c>
      <c r="G403" s="45" t="s">
        <v>1683</v>
      </c>
      <c r="H403" s="47">
        <v>43287</v>
      </c>
      <c r="I403" s="47">
        <v>44202</v>
      </c>
      <c r="J403" s="48" t="str">
        <f>IF(Ugovori_OPULJP[[#This Row],[DATUM ZAVRŠETKA OPERACIJE]]&gt;DATE(2024,3,31),"u provedbi","završen")</f>
        <v>završen</v>
      </c>
      <c r="K403" s="46" t="s">
        <v>371</v>
      </c>
      <c r="L403" s="46" t="s">
        <v>371</v>
      </c>
      <c r="M403" s="49">
        <v>0.85</v>
      </c>
      <c r="N403" s="49">
        <v>0.15</v>
      </c>
      <c r="O403" s="50">
        <f>Ugovori_OPULJP[[#This Row],[Bespovratna sredstva - Ukupno (EU+Nac) HRK
= Ukupna ugovorena vrijednost bespovratnih sredstava]]*Ugovori_OPULJP[[#This Row],[EU STOPA SUFINANCIRANJA %
EU CO-FINANCING RATE %]]</f>
        <v>2169138.0350000001</v>
      </c>
      <c r="P403" s="51">
        <f>Ugovori_OPULJP[[#This Row],[Bespovratna sredstva - EU dio - HRK]]/7.5345</f>
        <v>287894.09184418345</v>
      </c>
      <c r="Q403" s="50">
        <f>Ugovori_OPULJP[[#This Row],[Bespovratna sredstva - Ukupno (EU+Nac) HRK
= Ukupna ugovorena vrijednost bespovratnih sredstava]]*Ugovori_OPULJP[[#This Row],[STOPA NACIONALNOG SUFINANCIRANJA %]]</f>
        <v>382789.065</v>
      </c>
      <c r="R403" s="51">
        <f>Ugovori_OPULJP[[#This Row],[Bespovratna sredstva - Nacionalni dio - HRK]]/7.5345</f>
        <v>50804.839737208837</v>
      </c>
      <c r="S403" s="50">
        <v>2551927.1</v>
      </c>
      <c r="T403" s="51">
        <f>Ugovori_OPULJP[[#This Row],[Bespovratna sredstva - Ukupno (EU+Nac) HRK
= Ukupna ugovorena vrijednost bespovratnih sredstava]]/7.5345</f>
        <v>338698.93158139224</v>
      </c>
      <c r="U403" s="50">
        <v>0</v>
      </c>
      <c r="V403" s="51">
        <f>Ugovori_OPULJP[[#This Row],[Javni doprinos korisnika - HRK]]/7.5345</f>
        <v>0</v>
      </c>
      <c r="W403" s="50">
        <v>0</v>
      </c>
      <c r="X403" s="51">
        <f>Ugovori_OPULJP[[#This Row],[Privatni doprinos korisnika - HRK]]/7.5345</f>
        <v>0</v>
      </c>
      <c r="Y403" s="52">
        <v>2551927.1</v>
      </c>
      <c r="Z403" s="53">
        <f>Ugovori_OPULJP[[#This Row],[UKUPNI PRIHVATLJIVI IZDACI
TOTAL ELIGIBLE EXPENDITURE
= Bespovratna sredstva ukupno + doprinos korisnika
= Ukupni prihvatljivi troškovi
= Ukupna ugovorena vrijednost projekta HRK]]/7.5345</f>
        <v>338698.93158139224</v>
      </c>
      <c r="AA403" s="44" t="s">
        <v>38</v>
      </c>
      <c r="AB403" s="44" t="s">
        <v>35</v>
      </c>
      <c r="AC403" s="43" t="s">
        <v>1684</v>
      </c>
      <c r="AD403" s="43" t="s">
        <v>747</v>
      </c>
    </row>
    <row r="404" spans="1:30" ht="51" customHeight="1" x14ac:dyDescent="0.2">
      <c r="A404" s="41" t="s">
        <v>1685</v>
      </c>
      <c r="B404" s="42" t="s">
        <v>743</v>
      </c>
      <c r="C404" s="43" t="s">
        <v>744</v>
      </c>
      <c r="D404" s="43" t="s">
        <v>1114</v>
      </c>
      <c r="E404" s="44" t="s">
        <v>76</v>
      </c>
      <c r="F404" s="45" t="s">
        <v>1686</v>
      </c>
      <c r="G404" s="45" t="s">
        <v>1687</v>
      </c>
      <c r="H404" s="47">
        <v>43266</v>
      </c>
      <c r="I404" s="47">
        <v>44180</v>
      </c>
      <c r="J404" s="48" t="str">
        <f>IF(Ugovori_OPULJP[[#This Row],[DATUM ZAVRŠETKA OPERACIJE]]&gt;DATE(2024,3,31),"u provedbi","završen")</f>
        <v>završen</v>
      </c>
      <c r="K404" s="46" t="s">
        <v>79</v>
      </c>
      <c r="L404" s="46" t="s">
        <v>79</v>
      </c>
      <c r="M404" s="49">
        <v>0.85</v>
      </c>
      <c r="N404" s="49">
        <v>0.15</v>
      </c>
      <c r="O404" s="50">
        <f>Ugovori_OPULJP[[#This Row],[Bespovratna sredstva - Ukupno (EU+Nac) HRK
= Ukupna ugovorena vrijednost bespovratnih sredstava]]*Ugovori_OPULJP[[#This Row],[EU STOPA SUFINANCIRANJA %
EU CO-FINANCING RATE %]]</f>
        <v>1702791.7314999998</v>
      </c>
      <c r="P404" s="51">
        <f>Ugovori_OPULJP[[#This Row],[Bespovratna sredstva - EU dio - HRK]]/7.5345</f>
        <v>225999.30074988381</v>
      </c>
      <c r="Q404" s="50">
        <f>Ugovori_OPULJP[[#This Row],[Bespovratna sredstva - Ukupno (EU+Nac) HRK
= Ukupna ugovorena vrijednost bespovratnih sredstava]]*Ugovori_OPULJP[[#This Row],[STOPA NACIONALNOG SUFINANCIRANJA %]]</f>
        <v>300492.65849999996</v>
      </c>
      <c r="R404" s="51">
        <f>Ugovori_OPULJP[[#This Row],[Bespovratna sredstva - Nacionalni dio - HRK]]/7.5345</f>
        <v>39882.229544097143</v>
      </c>
      <c r="S404" s="50">
        <v>2003284.39</v>
      </c>
      <c r="T404" s="51">
        <f>Ugovori_OPULJP[[#This Row],[Bespovratna sredstva - Ukupno (EU+Nac) HRK
= Ukupna ugovorena vrijednost bespovratnih sredstava]]/7.5345</f>
        <v>265881.53029398102</v>
      </c>
      <c r="U404" s="50">
        <v>0</v>
      </c>
      <c r="V404" s="51">
        <f>Ugovori_OPULJP[[#This Row],[Javni doprinos korisnika - HRK]]/7.5345</f>
        <v>0</v>
      </c>
      <c r="W404" s="50">
        <v>0</v>
      </c>
      <c r="X404" s="51">
        <f>Ugovori_OPULJP[[#This Row],[Privatni doprinos korisnika - HRK]]/7.5345</f>
        <v>0</v>
      </c>
      <c r="Y404" s="52">
        <v>2003284.39</v>
      </c>
      <c r="Z404" s="53">
        <f>Ugovori_OPULJP[[#This Row],[UKUPNI PRIHVATLJIVI IZDACI
TOTAL ELIGIBLE EXPENDITURE
= Bespovratna sredstva ukupno + doprinos korisnika
= Ukupni prihvatljivi troškovi
= Ukupna ugovorena vrijednost projekta HRK]]/7.5345</f>
        <v>265881.53029398102</v>
      </c>
      <c r="AA404" s="44" t="s">
        <v>38</v>
      </c>
      <c r="AB404" s="44" t="s">
        <v>35</v>
      </c>
      <c r="AC404" s="43" t="s">
        <v>1688</v>
      </c>
      <c r="AD404" s="43" t="s">
        <v>747</v>
      </c>
    </row>
    <row r="405" spans="1:30" ht="51" customHeight="1" x14ac:dyDescent="0.2">
      <c r="A405" s="41" t="s">
        <v>1689</v>
      </c>
      <c r="B405" s="42" t="s">
        <v>743</v>
      </c>
      <c r="C405" s="43" t="s">
        <v>744</v>
      </c>
      <c r="D405" s="43" t="s">
        <v>1114</v>
      </c>
      <c r="E405" s="44" t="s">
        <v>76</v>
      </c>
      <c r="F405" s="45" t="s">
        <v>1690</v>
      </c>
      <c r="G405" s="45" t="s">
        <v>1691</v>
      </c>
      <c r="H405" s="47">
        <v>43287</v>
      </c>
      <c r="I405" s="47">
        <v>44202</v>
      </c>
      <c r="J405" s="48" t="str">
        <f>IF(Ugovori_OPULJP[[#This Row],[DATUM ZAVRŠETKA OPERACIJE]]&gt;DATE(2024,3,31),"u provedbi","završen")</f>
        <v>završen</v>
      </c>
      <c r="K405" s="46" t="s">
        <v>130</v>
      </c>
      <c r="L405" s="46" t="s">
        <v>130</v>
      </c>
      <c r="M405" s="49">
        <v>0.85</v>
      </c>
      <c r="N405" s="49">
        <v>0.15</v>
      </c>
      <c r="O405" s="50">
        <f>Ugovori_OPULJP[[#This Row],[Bespovratna sredstva - Ukupno (EU+Nac) HRK
= Ukupna ugovorena vrijednost bespovratnih sredstava]]*Ugovori_OPULJP[[#This Row],[EU STOPA SUFINANCIRANJA %
EU CO-FINANCING RATE %]]</f>
        <v>3858257.6779999998</v>
      </c>
      <c r="P405" s="51">
        <f>Ugovori_OPULJP[[#This Row],[Bespovratna sredstva - EU dio - HRK]]/7.5345</f>
        <v>512078.79461145395</v>
      </c>
      <c r="Q405" s="50">
        <f>Ugovori_OPULJP[[#This Row],[Bespovratna sredstva - Ukupno (EU+Nac) HRK
= Ukupna ugovorena vrijednost bespovratnih sredstava]]*Ugovori_OPULJP[[#This Row],[STOPA NACIONALNOG SUFINANCIRANJA %]]</f>
        <v>680869.00199999998</v>
      </c>
      <c r="R405" s="51">
        <f>Ugovori_OPULJP[[#This Row],[Bespovratna sredstva - Nacionalni dio - HRK]]/7.5345</f>
        <v>90366.846107903635</v>
      </c>
      <c r="S405" s="50">
        <v>4539126.68</v>
      </c>
      <c r="T405" s="51">
        <f>Ugovori_OPULJP[[#This Row],[Bespovratna sredstva - Ukupno (EU+Nac) HRK
= Ukupna ugovorena vrijednost bespovratnih sredstava]]/7.5345</f>
        <v>602445.64071935753</v>
      </c>
      <c r="U405" s="50">
        <v>0</v>
      </c>
      <c r="V405" s="51">
        <f>Ugovori_OPULJP[[#This Row],[Javni doprinos korisnika - HRK]]/7.5345</f>
        <v>0</v>
      </c>
      <c r="W405" s="50">
        <v>0</v>
      </c>
      <c r="X405" s="51">
        <f>Ugovori_OPULJP[[#This Row],[Privatni doprinos korisnika - HRK]]/7.5345</f>
        <v>0</v>
      </c>
      <c r="Y405" s="52">
        <v>4539126.68</v>
      </c>
      <c r="Z405" s="53">
        <f>Ugovori_OPULJP[[#This Row],[UKUPNI PRIHVATLJIVI IZDACI
TOTAL ELIGIBLE EXPENDITURE
= Bespovratna sredstva ukupno + doprinos korisnika
= Ukupni prihvatljivi troškovi
= Ukupna ugovorena vrijednost projekta HRK]]/7.5345</f>
        <v>602445.64071935753</v>
      </c>
      <c r="AA405" s="44" t="s">
        <v>38</v>
      </c>
      <c r="AB405" s="44" t="s">
        <v>35</v>
      </c>
      <c r="AC405" s="43" t="s">
        <v>1692</v>
      </c>
      <c r="AD405" s="43" t="s">
        <v>747</v>
      </c>
    </row>
    <row r="406" spans="1:30" ht="51" customHeight="1" x14ac:dyDescent="0.2">
      <c r="A406" s="41" t="s">
        <v>1693</v>
      </c>
      <c r="B406" s="42" t="s">
        <v>743</v>
      </c>
      <c r="C406" s="43" t="s">
        <v>744</v>
      </c>
      <c r="D406" s="43" t="s">
        <v>1114</v>
      </c>
      <c r="E406" s="44" t="s">
        <v>76</v>
      </c>
      <c r="F406" s="45" t="s">
        <v>1694</v>
      </c>
      <c r="G406" s="45" t="s">
        <v>1695</v>
      </c>
      <c r="H406" s="47">
        <v>43311</v>
      </c>
      <c r="I406" s="47">
        <v>44226</v>
      </c>
      <c r="J406" s="48" t="str">
        <f>IF(Ugovori_OPULJP[[#This Row],[DATUM ZAVRŠETKA OPERACIJE]]&gt;DATE(2024,3,31),"u provedbi","završen")</f>
        <v>završen</v>
      </c>
      <c r="K406" s="46" t="s">
        <v>338</v>
      </c>
      <c r="L406" s="46" t="s">
        <v>338</v>
      </c>
      <c r="M406" s="49">
        <v>0.85</v>
      </c>
      <c r="N406" s="49">
        <v>0.15</v>
      </c>
      <c r="O406" s="50">
        <f>Ugovori_OPULJP[[#This Row],[Bespovratna sredstva - Ukupno (EU+Nac) HRK
= Ukupna ugovorena vrijednost bespovratnih sredstava]]*Ugovori_OPULJP[[#This Row],[EU STOPA SUFINANCIRANJA %
EU CO-FINANCING RATE %]]</f>
        <v>1972026.8770000001</v>
      </c>
      <c r="P406" s="51">
        <f>Ugovori_OPULJP[[#This Row],[Bespovratna sredstva - EU dio - HRK]]/7.5345</f>
        <v>261732.94538456434</v>
      </c>
      <c r="Q406" s="50">
        <f>Ugovori_OPULJP[[#This Row],[Bespovratna sredstva - Ukupno (EU+Nac) HRK
= Ukupna ugovorena vrijednost bespovratnih sredstava]]*Ugovori_OPULJP[[#This Row],[STOPA NACIONALNOG SUFINANCIRANJA %]]</f>
        <v>348004.74300000002</v>
      </c>
      <c r="R406" s="51">
        <f>Ugovori_OPULJP[[#This Row],[Bespovratna sredstva - Nacionalni dio - HRK]]/7.5345</f>
        <v>46188.166832570176</v>
      </c>
      <c r="S406" s="50">
        <v>2320031.62</v>
      </c>
      <c r="T406" s="51">
        <f>Ugovori_OPULJP[[#This Row],[Bespovratna sredstva - Ukupno (EU+Nac) HRK
= Ukupna ugovorena vrijednost bespovratnih sredstava]]/7.5345</f>
        <v>307921.11221713451</v>
      </c>
      <c r="U406" s="50">
        <v>0</v>
      </c>
      <c r="V406" s="51">
        <f>Ugovori_OPULJP[[#This Row],[Javni doprinos korisnika - HRK]]/7.5345</f>
        <v>0</v>
      </c>
      <c r="W406" s="50">
        <v>0</v>
      </c>
      <c r="X406" s="51">
        <f>Ugovori_OPULJP[[#This Row],[Privatni doprinos korisnika - HRK]]/7.5345</f>
        <v>0</v>
      </c>
      <c r="Y406" s="52">
        <v>2320031.62</v>
      </c>
      <c r="Z406" s="53">
        <f>Ugovori_OPULJP[[#This Row],[UKUPNI PRIHVATLJIVI IZDACI
TOTAL ELIGIBLE EXPENDITURE
= Bespovratna sredstva ukupno + doprinos korisnika
= Ukupni prihvatljivi troškovi
= Ukupna ugovorena vrijednost projekta HRK]]/7.5345</f>
        <v>307921.11221713451</v>
      </c>
      <c r="AA406" s="44" t="s">
        <v>38</v>
      </c>
      <c r="AB406" s="44" t="s">
        <v>35</v>
      </c>
      <c r="AC406" s="43" t="s">
        <v>1696</v>
      </c>
      <c r="AD406" s="43" t="s">
        <v>747</v>
      </c>
    </row>
    <row r="407" spans="1:30" ht="51" customHeight="1" x14ac:dyDescent="0.2">
      <c r="A407" s="41" t="s">
        <v>1697</v>
      </c>
      <c r="B407" s="42" t="s">
        <v>743</v>
      </c>
      <c r="C407" s="43" t="s">
        <v>744</v>
      </c>
      <c r="D407" s="43" t="s">
        <v>1114</v>
      </c>
      <c r="E407" s="44" t="s">
        <v>76</v>
      </c>
      <c r="F407" s="45" t="s">
        <v>1698</v>
      </c>
      <c r="G407" s="45" t="s">
        <v>1699</v>
      </c>
      <c r="H407" s="47">
        <v>43250</v>
      </c>
      <c r="I407" s="47">
        <v>44165</v>
      </c>
      <c r="J407" s="48" t="str">
        <f>IF(Ugovori_OPULJP[[#This Row],[DATUM ZAVRŠETKA OPERACIJE]]&gt;DATE(2024,3,31),"u provedbi","završen")</f>
        <v>završen</v>
      </c>
      <c r="K407" s="46" t="s">
        <v>599</v>
      </c>
      <c r="L407" s="46" t="s">
        <v>599</v>
      </c>
      <c r="M407" s="49">
        <v>0.85</v>
      </c>
      <c r="N407" s="49">
        <v>0.15</v>
      </c>
      <c r="O407" s="50">
        <f>Ugovori_OPULJP[[#This Row],[Bespovratna sredstva - Ukupno (EU+Nac) HRK
= Ukupna ugovorena vrijednost bespovratnih sredstava]]*Ugovori_OPULJP[[#This Row],[EU STOPA SUFINANCIRANJA %
EU CO-FINANCING RATE %]]</f>
        <v>843490.26650000003</v>
      </c>
      <c r="P407" s="51">
        <f>Ugovori_OPULJP[[#This Row],[Bespovratna sredstva - EU dio - HRK]]/7.5345</f>
        <v>111950.39704028137</v>
      </c>
      <c r="Q407" s="50">
        <f>Ugovori_OPULJP[[#This Row],[Bespovratna sredstva - Ukupno (EU+Nac) HRK
= Ukupna ugovorena vrijednost bespovratnih sredstava]]*Ugovori_OPULJP[[#This Row],[STOPA NACIONALNOG SUFINANCIRANJA %]]</f>
        <v>148851.22349999999</v>
      </c>
      <c r="R407" s="51">
        <f>Ugovori_OPULJP[[#This Row],[Bespovratna sredstva - Nacionalni dio - HRK]]/7.5345</f>
        <v>19755.952418873181</v>
      </c>
      <c r="S407" s="50">
        <v>992341.49</v>
      </c>
      <c r="T407" s="51">
        <f>Ugovori_OPULJP[[#This Row],[Bespovratna sredstva - Ukupno (EU+Nac) HRK
= Ukupna ugovorena vrijednost bespovratnih sredstava]]/7.5345</f>
        <v>131706.34945915456</v>
      </c>
      <c r="U407" s="50">
        <v>0</v>
      </c>
      <c r="V407" s="51">
        <f>Ugovori_OPULJP[[#This Row],[Javni doprinos korisnika - HRK]]/7.5345</f>
        <v>0</v>
      </c>
      <c r="W407" s="50">
        <v>0</v>
      </c>
      <c r="X407" s="51">
        <f>Ugovori_OPULJP[[#This Row],[Privatni doprinos korisnika - HRK]]/7.5345</f>
        <v>0</v>
      </c>
      <c r="Y407" s="52">
        <v>992341.49</v>
      </c>
      <c r="Z407" s="53">
        <f>Ugovori_OPULJP[[#This Row],[UKUPNI PRIHVATLJIVI IZDACI
TOTAL ELIGIBLE EXPENDITURE
= Bespovratna sredstva ukupno + doprinos korisnika
= Ukupni prihvatljivi troškovi
= Ukupna ugovorena vrijednost projekta HRK]]/7.5345</f>
        <v>131706.34945915456</v>
      </c>
      <c r="AA407" s="44" t="s">
        <v>38</v>
      </c>
      <c r="AB407" s="44" t="s">
        <v>35</v>
      </c>
      <c r="AC407" s="43" t="s">
        <v>1700</v>
      </c>
      <c r="AD407" s="43" t="s">
        <v>747</v>
      </c>
    </row>
    <row r="408" spans="1:30" ht="51" customHeight="1" x14ac:dyDescent="0.2">
      <c r="A408" s="41" t="s">
        <v>1701</v>
      </c>
      <c r="B408" s="42" t="s">
        <v>743</v>
      </c>
      <c r="C408" s="43" t="s">
        <v>744</v>
      </c>
      <c r="D408" s="43" t="s">
        <v>1114</v>
      </c>
      <c r="E408" s="44" t="s">
        <v>76</v>
      </c>
      <c r="F408" s="45" t="s">
        <v>932</v>
      </c>
      <c r="G408" s="45" t="s">
        <v>848</v>
      </c>
      <c r="H408" s="47">
        <v>43266</v>
      </c>
      <c r="I408" s="47">
        <v>44180</v>
      </c>
      <c r="J408" s="48" t="str">
        <f>IF(Ugovori_OPULJP[[#This Row],[DATUM ZAVRŠETKA OPERACIJE]]&gt;DATE(2024,3,31),"u provedbi","završen")</f>
        <v>završen</v>
      </c>
      <c r="K408" s="46" t="s">
        <v>249</v>
      </c>
      <c r="L408" s="46" t="s">
        <v>249</v>
      </c>
      <c r="M408" s="49">
        <v>0.85</v>
      </c>
      <c r="N408" s="49">
        <v>0.15</v>
      </c>
      <c r="O408" s="50">
        <f>Ugovori_OPULJP[[#This Row],[Bespovratna sredstva - Ukupno (EU+Nac) HRK
= Ukupna ugovorena vrijednost bespovratnih sredstava]]*Ugovori_OPULJP[[#This Row],[EU STOPA SUFINANCIRANJA %
EU CO-FINANCING RATE %]]</f>
        <v>1666362.5419999999</v>
      </c>
      <c r="P408" s="51">
        <f>Ugovori_OPULJP[[#This Row],[Bespovratna sredstva - EU dio - HRK]]/7.5345</f>
        <v>221164.31641117524</v>
      </c>
      <c r="Q408" s="50">
        <f>Ugovori_OPULJP[[#This Row],[Bespovratna sredstva - Ukupno (EU+Nac) HRK
= Ukupna ugovorena vrijednost bespovratnih sredstava]]*Ugovori_OPULJP[[#This Row],[STOPA NACIONALNOG SUFINANCIRANJA %]]</f>
        <v>294063.978</v>
      </c>
      <c r="R408" s="51">
        <f>Ugovori_OPULJP[[#This Row],[Bespovratna sredstva - Nacionalni dio - HRK]]/7.5345</f>
        <v>39028.997013736807</v>
      </c>
      <c r="S408" s="50">
        <v>1960426.52</v>
      </c>
      <c r="T408" s="51">
        <f>Ugovori_OPULJP[[#This Row],[Bespovratna sredstva - Ukupno (EU+Nac) HRK
= Ukupna ugovorena vrijednost bespovratnih sredstava]]/7.5345</f>
        <v>260193.31342491205</v>
      </c>
      <c r="U408" s="50">
        <v>0</v>
      </c>
      <c r="V408" s="51">
        <f>Ugovori_OPULJP[[#This Row],[Javni doprinos korisnika - HRK]]/7.5345</f>
        <v>0</v>
      </c>
      <c r="W408" s="50">
        <v>0</v>
      </c>
      <c r="X408" s="51">
        <f>Ugovori_OPULJP[[#This Row],[Privatni doprinos korisnika - HRK]]/7.5345</f>
        <v>0</v>
      </c>
      <c r="Y408" s="52">
        <v>1960426.52</v>
      </c>
      <c r="Z408" s="53">
        <f>Ugovori_OPULJP[[#This Row],[UKUPNI PRIHVATLJIVI IZDACI
TOTAL ELIGIBLE EXPENDITURE
= Bespovratna sredstva ukupno + doprinos korisnika
= Ukupni prihvatljivi troškovi
= Ukupna ugovorena vrijednost projekta HRK]]/7.5345</f>
        <v>260193.31342491205</v>
      </c>
      <c r="AA408" s="44" t="s">
        <v>38</v>
      </c>
      <c r="AB408" s="44" t="s">
        <v>35</v>
      </c>
      <c r="AC408" s="43" t="s">
        <v>1702</v>
      </c>
      <c r="AD408" s="43" t="s">
        <v>747</v>
      </c>
    </row>
    <row r="409" spans="1:30" ht="51" customHeight="1" x14ac:dyDescent="0.2">
      <c r="A409" s="41" t="s">
        <v>1703</v>
      </c>
      <c r="B409" s="42" t="s">
        <v>743</v>
      </c>
      <c r="C409" s="43" t="s">
        <v>744</v>
      </c>
      <c r="D409" s="43" t="s">
        <v>1114</v>
      </c>
      <c r="E409" s="44" t="s">
        <v>76</v>
      </c>
      <c r="F409" s="45" t="s">
        <v>1704</v>
      </c>
      <c r="G409" s="45" t="s">
        <v>1705</v>
      </c>
      <c r="H409" s="47">
        <v>43287</v>
      </c>
      <c r="I409" s="47">
        <v>44202</v>
      </c>
      <c r="J409" s="48" t="str">
        <f>IF(Ugovori_OPULJP[[#This Row],[DATUM ZAVRŠETKA OPERACIJE]]&gt;DATE(2024,3,31),"u provedbi","završen")</f>
        <v>završen</v>
      </c>
      <c r="K409" s="46" t="s">
        <v>371</v>
      </c>
      <c r="L409" s="46" t="s">
        <v>371</v>
      </c>
      <c r="M409" s="49">
        <v>0.85</v>
      </c>
      <c r="N409" s="49">
        <v>0.15</v>
      </c>
      <c r="O409" s="50">
        <f>Ugovori_OPULJP[[#This Row],[Bespovratna sredstva - Ukupno (EU+Nac) HRK
= Ukupna ugovorena vrijednost bespovratnih sredstava]]*Ugovori_OPULJP[[#This Row],[EU STOPA SUFINANCIRANJA %
EU CO-FINANCING RATE %]]</f>
        <v>2346950.0109999999</v>
      </c>
      <c r="P409" s="51">
        <f>Ugovori_OPULJP[[#This Row],[Bespovratna sredstva - EU dio - HRK]]/7.5345</f>
        <v>311493.79666865751</v>
      </c>
      <c r="Q409" s="50">
        <f>Ugovori_OPULJP[[#This Row],[Bespovratna sredstva - Ukupno (EU+Nac) HRK
= Ukupna ugovorena vrijednost bespovratnih sredstava]]*Ugovori_OPULJP[[#This Row],[STOPA NACIONALNOG SUFINANCIRANJA %]]</f>
        <v>414167.64900000003</v>
      </c>
      <c r="R409" s="51">
        <f>Ugovori_OPULJP[[#This Row],[Bespovratna sredstva - Nacionalni dio - HRK]]/7.5345</f>
        <v>54969.493529763095</v>
      </c>
      <c r="S409" s="50">
        <v>2761117.66</v>
      </c>
      <c r="T409" s="51">
        <f>Ugovori_OPULJP[[#This Row],[Bespovratna sredstva - Ukupno (EU+Nac) HRK
= Ukupna ugovorena vrijednost bespovratnih sredstava]]/7.5345</f>
        <v>366463.29019842058</v>
      </c>
      <c r="U409" s="50">
        <v>0</v>
      </c>
      <c r="V409" s="51">
        <f>Ugovori_OPULJP[[#This Row],[Javni doprinos korisnika - HRK]]/7.5345</f>
        <v>0</v>
      </c>
      <c r="W409" s="50">
        <v>0</v>
      </c>
      <c r="X409" s="51">
        <f>Ugovori_OPULJP[[#This Row],[Privatni doprinos korisnika - HRK]]/7.5345</f>
        <v>0</v>
      </c>
      <c r="Y409" s="52">
        <v>2761117.66</v>
      </c>
      <c r="Z409" s="53">
        <f>Ugovori_OPULJP[[#This Row],[UKUPNI PRIHVATLJIVI IZDACI
TOTAL ELIGIBLE EXPENDITURE
= Bespovratna sredstva ukupno + doprinos korisnika
= Ukupni prihvatljivi troškovi
= Ukupna ugovorena vrijednost projekta HRK]]/7.5345</f>
        <v>366463.29019842058</v>
      </c>
      <c r="AA409" s="44" t="s">
        <v>38</v>
      </c>
      <c r="AB409" s="44" t="s">
        <v>35</v>
      </c>
      <c r="AC409" s="43" t="s">
        <v>1706</v>
      </c>
      <c r="AD409" s="43" t="s">
        <v>747</v>
      </c>
    </row>
    <row r="410" spans="1:30" ht="51" customHeight="1" x14ac:dyDescent="0.2">
      <c r="A410" s="41" t="s">
        <v>1707</v>
      </c>
      <c r="B410" s="42" t="s">
        <v>743</v>
      </c>
      <c r="C410" s="43" t="s">
        <v>744</v>
      </c>
      <c r="D410" s="43" t="s">
        <v>1114</v>
      </c>
      <c r="E410" s="44" t="s">
        <v>76</v>
      </c>
      <c r="F410" s="45" t="s">
        <v>1708</v>
      </c>
      <c r="G410" s="45" t="s">
        <v>1709</v>
      </c>
      <c r="H410" s="47">
        <v>43250</v>
      </c>
      <c r="I410" s="47">
        <v>44165</v>
      </c>
      <c r="J410" s="48" t="str">
        <f>IF(Ugovori_OPULJP[[#This Row],[DATUM ZAVRŠETKA OPERACIJE]]&gt;DATE(2024,3,31),"u provedbi","završen")</f>
        <v>završen</v>
      </c>
      <c r="K410" s="46" t="s">
        <v>186</v>
      </c>
      <c r="L410" s="46" t="s">
        <v>186</v>
      </c>
      <c r="M410" s="49">
        <v>0.85</v>
      </c>
      <c r="N410" s="49">
        <v>0.15</v>
      </c>
      <c r="O410" s="50">
        <f>Ugovori_OPULJP[[#This Row],[Bespovratna sredstva - Ukupno (EU+Nac) HRK
= Ukupna ugovorena vrijednost bespovratnih sredstava]]*Ugovori_OPULJP[[#This Row],[EU STOPA SUFINANCIRANJA %
EU CO-FINANCING RATE %]]</f>
        <v>1293502.2560000001</v>
      </c>
      <c r="P410" s="51">
        <f>Ugovori_OPULJP[[#This Row],[Bespovratna sredstva - EU dio - HRK]]/7.5345</f>
        <v>171677.25210697457</v>
      </c>
      <c r="Q410" s="50">
        <f>Ugovori_OPULJP[[#This Row],[Bespovratna sredstva - Ukupno (EU+Nac) HRK
= Ukupna ugovorena vrijednost bespovratnih sredstava]]*Ugovori_OPULJP[[#This Row],[STOPA NACIONALNOG SUFINANCIRANJA %]]</f>
        <v>228265.10400000002</v>
      </c>
      <c r="R410" s="51">
        <f>Ugovori_OPULJP[[#This Row],[Bespovratna sredstva - Nacionalni dio - HRK]]/7.5345</f>
        <v>30295.985665936692</v>
      </c>
      <c r="S410" s="50">
        <v>1521767.36</v>
      </c>
      <c r="T410" s="51">
        <f>Ugovori_OPULJP[[#This Row],[Bespovratna sredstva - Ukupno (EU+Nac) HRK
= Ukupna ugovorena vrijednost bespovratnih sredstava]]/7.5345</f>
        <v>201973.23777291126</v>
      </c>
      <c r="U410" s="50">
        <v>0</v>
      </c>
      <c r="V410" s="51">
        <f>Ugovori_OPULJP[[#This Row],[Javni doprinos korisnika - HRK]]/7.5345</f>
        <v>0</v>
      </c>
      <c r="W410" s="50">
        <v>0</v>
      </c>
      <c r="X410" s="51">
        <f>Ugovori_OPULJP[[#This Row],[Privatni doprinos korisnika - HRK]]/7.5345</f>
        <v>0</v>
      </c>
      <c r="Y410" s="52">
        <v>1521767.36</v>
      </c>
      <c r="Z410" s="53">
        <f>Ugovori_OPULJP[[#This Row],[UKUPNI PRIHVATLJIVI IZDACI
TOTAL ELIGIBLE EXPENDITURE
= Bespovratna sredstva ukupno + doprinos korisnika
= Ukupni prihvatljivi troškovi
= Ukupna ugovorena vrijednost projekta HRK]]/7.5345</f>
        <v>201973.23777291126</v>
      </c>
      <c r="AA410" s="44" t="s">
        <v>38</v>
      </c>
      <c r="AB410" s="44" t="s">
        <v>35</v>
      </c>
      <c r="AC410" s="43" t="s">
        <v>1710</v>
      </c>
      <c r="AD410" s="43" t="s">
        <v>747</v>
      </c>
    </row>
    <row r="411" spans="1:30" ht="51" customHeight="1" x14ac:dyDescent="0.2">
      <c r="A411" s="41" t="s">
        <v>1711</v>
      </c>
      <c r="B411" s="42" t="s">
        <v>743</v>
      </c>
      <c r="C411" s="43" t="s">
        <v>744</v>
      </c>
      <c r="D411" s="43" t="s">
        <v>1114</v>
      </c>
      <c r="E411" s="44" t="s">
        <v>76</v>
      </c>
      <c r="F411" s="45" t="s">
        <v>1712</v>
      </c>
      <c r="G411" s="45" t="s">
        <v>1713</v>
      </c>
      <c r="H411" s="47">
        <v>43266</v>
      </c>
      <c r="I411" s="47">
        <v>44180</v>
      </c>
      <c r="J411" s="48" t="str">
        <f>IF(Ugovori_OPULJP[[#This Row],[DATUM ZAVRŠETKA OPERACIJE]]&gt;DATE(2024,3,31),"u provedbi","završen")</f>
        <v>završen</v>
      </c>
      <c r="K411" s="46" t="s">
        <v>186</v>
      </c>
      <c r="L411" s="46" t="s">
        <v>186</v>
      </c>
      <c r="M411" s="49">
        <v>0.85</v>
      </c>
      <c r="N411" s="49">
        <v>0.15</v>
      </c>
      <c r="O411" s="50">
        <f>Ugovori_OPULJP[[#This Row],[Bespovratna sredstva - Ukupno (EU+Nac) HRK
= Ukupna ugovorena vrijednost bespovratnih sredstava]]*Ugovori_OPULJP[[#This Row],[EU STOPA SUFINANCIRANJA %
EU CO-FINANCING RATE %]]</f>
        <v>3543371.625</v>
      </c>
      <c r="P411" s="51">
        <f>Ugovori_OPULJP[[#This Row],[Bespovratna sredstva - EU dio - HRK]]/7.5345</f>
        <v>470286.23332669714</v>
      </c>
      <c r="Q411" s="50">
        <f>Ugovori_OPULJP[[#This Row],[Bespovratna sredstva - Ukupno (EU+Nac) HRK
= Ukupna ugovorena vrijednost bespovratnih sredstava]]*Ugovori_OPULJP[[#This Row],[STOPA NACIONALNOG SUFINANCIRANJA %]]</f>
        <v>625300.875</v>
      </c>
      <c r="R411" s="51">
        <f>Ugovori_OPULJP[[#This Row],[Bespovratna sredstva - Nacionalni dio - HRK]]/7.5345</f>
        <v>82991.688234123023</v>
      </c>
      <c r="S411" s="50">
        <v>4168672.5</v>
      </c>
      <c r="T411" s="51">
        <f>Ugovori_OPULJP[[#This Row],[Bespovratna sredstva - Ukupno (EU+Nac) HRK
= Ukupna ugovorena vrijednost bespovratnih sredstava]]/7.5345</f>
        <v>553277.92156082019</v>
      </c>
      <c r="U411" s="50">
        <v>0</v>
      </c>
      <c r="V411" s="51">
        <f>Ugovori_OPULJP[[#This Row],[Javni doprinos korisnika - HRK]]/7.5345</f>
        <v>0</v>
      </c>
      <c r="W411" s="50">
        <v>0</v>
      </c>
      <c r="X411" s="51">
        <f>Ugovori_OPULJP[[#This Row],[Privatni doprinos korisnika - HRK]]/7.5345</f>
        <v>0</v>
      </c>
      <c r="Y411" s="52">
        <v>4168672.5</v>
      </c>
      <c r="Z411" s="53">
        <f>Ugovori_OPULJP[[#This Row],[UKUPNI PRIHVATLJIVI IZDACI
TOTAL ELIGIBLE EXPENDITURE
= Bespovratna sredstva ukupno + doprinos korisnika
= Ukupni prihvatljivi troškovi
= Ukupna ugovorena vrijednost projekta HRK]]/7.5345</f>
        <v>553277.92156082019</v>
      </c>
      <c r="AA411" s="44" t="s">
        <v>38</v>
      </c>
      <c r="AB411" s="44" t="s">
        <v>35</v>
      </c>
      <c r="AC411" s="43" t="s">
        <v>1714</v>
      </c>
      <c r="AD411" s="43" t="s">
        <v>747</v>
      </c>
    </row>
    <row r="412" spans="1:30" ht="51" customHeight="1" x14ac:dyDescent="0.2">
      <c r="A412" s="41" t="s">
        <v>1715</v>
      </c>
      <c r="B412" s="42" t="s">
        <v>743</v>
      </c>
      <c r="C412" s="43" t="s">
        <v>744</v>
      </c>
      <c r="D412" s="43" t="s">
        <v>1114</v>
      </c>
      <c r="E412" s="44" t="s">
        <v>76</v>
      </c>
      <c r="F412" s="45" t="s">
        <v>1716</v>
      </c>
      <c r="G412" s="45" t="s">
        <v>1717</v>
      </c>
      <c r="H412" s="47">
        <v>43287</v>
      </c>
      <c r="I412" s="47">
        <v>44202</v>
      </c>
      <c r="J412" s="48" t="str">
        <f>IF(Ugovori_OPULJP[[#This Row],[DATUM ZAVRŠETKA OPERACIJE]]&gt;DATE(2024,3,31),"u provedbi","završen")</f>
        <v>završen</v>
      </c>
      <c r="K412" s="46" t="s">
        <v>594</v>
      </c>
      <c r="L412" s="46" t="s">
        <v>594</v>
      </c>
      <c r="M412" s="49">
        <v>0.85</v>
      </c>
      <c r="N412" s="49">
        <v>0.15</v>
      </c>
      <c r="O412" s="50">
        <f>Ugovori_OPULJP[[#This Row],[Bespovratna sredstva - Ukupno (EU+Nac) HRK
= Ukupna ugovorena vrijednost bespovratnih sredstava]]*Ugovori_OPULJP[[#This Row],[EU STOPA SUFINANCIRANJA %
EU CO-FINANCING RATE %]]</f>
        <v>1318348.2319999998</v>
      </c>
      <c r="P412" s="51">
        <f>Ugovori_OPULJP[[#This Row],[Bespovratna sredstva - EU dio - HRK]]/7.5345</f>
        <v>174974.87981949694</v>
      </c>
      <c r="Q412" s="50">
        <f>Ugovori_OPULJP[[#This Row],[Bespovratna sredstva - Ukupno (EU+Nac) HRK
= Ukupna ugovorena vrijednost bespovratnih sredstava]]*Ugovori_OPULJP[[#This Row],[STOPA NACIONALNOG SUFINANCIRANJA %]]</f>
        <v>232649.68799999999</v>
      </c>
      <c r="R412" s="51">
        <f>Ugovori_OPULJP[[#This Row],[Bespovratna sredstva - Nacionalni dio - HRK]]/7.5345</f>
        <v>30877.919968146525</v>
      </c>
      <c r="S412" s="50">
        <v>1550997.92</v>
      </c>
      <c r="T412" s="51">
        <f>Ugovori_OPULJP[[#This Row],[Bespovratna sredstva - Ukupno (EU+Nac) HRK
= Ukupna ugovorena vrijednost bespovratnih sredstava]]/7.5345</f>
        <v>205852.79978764348</v>
      </c>
      <c r="U412" s="50">
        <v>0</v>
      </c>
      <c r="V412" s="51">
        <f>Ugovori_OPULJP[[#This Row],[Javni doprinos korisnika - HRK]]/7.5345</f>
        <v>0</v>
      </c>
      <c r="W412" s="50">
        <v>0</v>
      </c>
      <c r="X412" s="51">
        <f>Ugovori_OPULJP[[#This Row],[Privatni doprinos korisnika - HRK]]/7.5345</f>
        <v>0</v>
      </c>
      <c r="Y412" s="52">
        <v>1550997.92</v>
      </c>
      <c r="Z412" s="53">
        <f>Ugovori_OPULJP[[#This Row],[UKUPNI PRIHVATLJIVI IZDACI
TOTAL ELIGIBLE EXPENDITURE
= Bespovratna sredstva ukupno + doprinos korisnika
= Ukupni prihvatljivi troškovi
= Ukupna ugovorena vrijednost projekta HRK]]/7.5345</f>
        <v>205852.79978764348</v>
      </c>
      <c r="AA412" s="44" t="s">
        <v>38</v>
      </c>
      <c r="AB412" s="44" t="s">
        <v>35</v>
      </c>
      <c r="AC412" s="43" t="s">
        <v>1718</v>
      </c>
      <c r="AD412" s="43" t="s">
        <v>747</v>
      </c>
    </row>
    <row r="413" spans="1:30" ht="51" customHeight="1" x14ac:dyDescent="0.2">
      <c r="A413" s="41" t="s">
        <v>1719</v>
      </c>
      <c r="B413" s="42" t="s">
        <v>743</v>
      </c>
      <c r="C413" s="43" t="s">
        <v>744</v>
      </c>
      <c r="D413" s="43" t="s">
        <v>1114</v>
      </c>
      <c r="E413" s="44" t="s">
        <v>76</v>
      </c>
      <c r="F413" s="45" t="s">
        <v>1720</v>
      </c>
      <c r="G413" s="45" t="s">
        <v>1721</v>
      </c>
      <c r="H413" s="47">
        <v>43250</v>
      </c>
      <c r="I413" s="47">
        <v>44165</v>
      </c>
      <c r="J413" s="48" t="str">
        <f>IF(Ugovori_OPULJP[[#This Row],[DATUM ZAVRŠETKA OPERACIJE]]&gt;DATE(2024,3,31),"u provedbi","završen")</f>
        <v>završen</v>
      </c>
      <c r="K413" s="46" t="s">
        <v>155</v>
      </c>
      <c r="L413" s="46" t="s">
        <v>155</v>
      </c>
      <c r="M413" s="49">
        <v>0.85</v>
      </c>
      <c r="N413" s="49">
        <v>0.15</v>
      </c>
      <c r="O413" s="50">
        <f>Ugovori_OPULJP[[#This Row],[Bespovratna sredstva - Ukupno (EU+Nac) HRK
= Ukupna ugovorena vrijednost bespovratnih sredstava]]*Ugovori_OPULJP[[#This Row],[EU STOPA SUFINANCIRANJA %
EU CO-FINANCING RATE %]]</f>
        <v>3456882.085</v>
      </c>
      <c r="P413" s="51">
        <f>Ugovori_OPULJP[[#This Row],[Bespovratna sredstva - EU dio - HRK]]/7.5345</f>
        <v>458807.09867940802</v>
      </c>
      <c r="Q413" s="50">
        <f>Ugovori_OPULJP[[#This Row],[Bespovratna sredstva - Ukupno (EU+Nac) HRK
= Ukupna ugovorena vrijednost bespovratnih sredstava]]*Ugovori_OPULJP[[#This Row],[STOPA NACIONALNOG SUFINANCIRANJA %]]</f>
        <v>610038.01500000001</v>
      </c>
      <c r="R413" s="51">
        <f>Ugovori_OPULJP[[#This Row],[Bespovratna sredstva - Nacionalni dio - HRK]]/7.5345</f>
        <v>80965.958590483773</v>
      </c>
      <c r="S413" s="50">
        <v>4066920.1</v>
      </c>
      <c r="T413" s="51">
        <f>Ugovori_OPULJP[[#This Row],[Bespovratna sredstva - Ukupno (EU+Nac) HRK
= Ukupna ugovorena vrijednost bespovratnih sredstava]]/7.5345</f>
        <v>539773.05726989184</v>
      </c>
      <c r="U413" s="50">
        <v>0</v>
      </c>
      <c r="V413" s="51">
        <f>Ugovori_OPULJP[[#This Row],[Javni doprinos korisnika - HRK]]/7.5345</f>
        <v>0</v>
      </c>
      <c r="W413" s="50">
        <v>0</v>
      </c>
      <c r="X413" s="51">
        <f>Ugovori_OPULJP[[#This Row],[Privatni doprinos korisnika - HRK]]/7.5345</f>
        <v>0</v>
      </c>
      <c r="Y413" s="52">
        <v>4066920.1</v>
      </c>
      <c r="Z413" s="53">
        <f>Ugovori_OPULJP[[#This Row],[UKUPNI PRIHVATLJIVI IZDACI
TOTAL ELIGIBLE EXPENDITURE
= Bespovratna sredstva ukupno + doprinos korisnika
= Ukupni prihvatljivi troškovi
= Ukupna ugovorena vrijednost projekta HRK]]/7.5345</f>
        <v>539773.05726989184</v>
      </c>
      <c r="AA413" s="44" t="s">
        <v>38</v>
      </c>
      <c r="AB413" s="44" t="s">
        <v>35</v>
      </c>
      <c r="AC413" s="43" t="s">
        <v>1722</v>
      </c>
      <c r="AD413" s="43" t="s">
        <v>747</v>
      </c>
    </row>
    <row r="414" spans="1:30" ht="51" customHeight="1" x14ac:dyDescent="0.2">
      <c r="A414" s="41" t="s">
        <v>1723</v>
      </c>
      <c r="B414" s="42" t="s">
        <v>743</v>
      </c>
      <c r="C414" s="43" t="s">
        <v>744</v>
      </c>
      <c r="D414" s="43" t="s">
        <v>1114</v>
      </c>
      <c r="E414" s="44" t="s">
        <v>76</v>
      </c>
      <c r="F414" s="45" t="s">
        <v>1724</v>
      </c>
      <c r="G414" s="45" t="s">
        <v>685</v>
      </c>
      <c r="H414" s="47">
        <v>43266</v>
      </c>
      <c r="I414" s="47">
        <v>44180</v>
      </c>
      <c r="J414" s="48" t="str">
        <f>IF(Ugovori_OPULJP[[#This Row],[DATUM ZAVRŠETKA OPERACIJE]]&gt;DATE(2024,3,31),"u provedbi","završen")</f>
        <v>završen</v>
      </c>
      <c r="K414" s="46" t="s">
        <v>211</v>
      </c>
      <c r="L414" s="46" t="s">
        <v>211</v>
      </c>
      <c r="M414" s="49">
        <v>0.85</v>
      </c>
      <c r="N414" s="49">
        <v>0.15</v>
      </c>
      <c r="O414" s="50">
        <f>Ugovori_OPULJP[[#This Row],[Bespovratna sredstva - Ukupno (EU+Nac) HRK
= Ukupna ugovorena vrijednost bespovratnih sredstava]]*Ugovori_OPULJP[[#This Row],[EU STOPA SUFINANCIRANJA %
EU CO-FINANCING RATE %]]</f>
        <v>1626235.9375</v>
      </c>
      <c r="P414" s="51">
        <f>Ugovori_OPULJP[[#This Row],[Bespovratna sredstva - EU dio - HRK]]/7.5345</f>
        <v>215838.60076979228</v>
      </c>
      <c r="Q414" s="50">
        <f>Ugovori_OPULJP[[#This Row],[Bespovratna sredstva - Ukupno (EU+Nac) HRK
= Ukupna ugovorena vrijednost bespovratnih sredstava]]*Ugovori_OPULJP[[#This Row],[STOPA NACIONALNOG SUFINANCIRANJA %]]</f>
        <v>286982.8125</v>
      </c>
      <c r="R414" s="51">
        <f>Ugovori_OPULJP[[#This Row],[Bespovratna sredstva - Nacionalni dio - HRK]]/7.5345</f>
        <v>38089.164841728052</v>
      </c>
      <c r="S414" s="50">
        <v>1913218.75</v>
      </c>
      <c r="T414" s="51">
        <f>Ugovori_OPULJP[[#This Row],[Bespovratna sredstva - Ukupno (EU+Nac) HRK
= Ukupna ugovorena vrijednost bespovratnih sredstava]]/7.5345</f>
        <v>253927.76561152033</v>
      </c>
      <c r="U414" s="50">
        <v>0</v>
      </c>
      <c r="V414" s="51">
        <f>Ugovori_OPULJP[[#This Row],[Javni doprinos korisnika - HRK]]/7.5345</f>
        <v>0</v>
      </c>
      <c r="W414" s="50">
        <v>0</v>
      </c>
      <c r="X414" s="51">
        <f>Ugovori_OPULJP[[#This Row],[Privatni doprinos korisnika - HRK]]/7.5345</f>
        <v>0</v>
      </c>
      <c r="Y414" s="52">
        <v>1913218.75</v>
      </c>
      <c r="Z414" s="53">
        <f>Ugovori_OPULJP[[#This Row],[UKUPNI PRIHVATLJIVI IZDACI
TOTAL ELIGIBLE EXPENDITURE
= Bespovratna sredstva ukupno + doprinos korisnika
= Ukupni prihvatljivi troškovi
= Ukupna ugovorena vrijednost projekta HRK]]/7.5345</f>
        <v>253927.76561152033</v>
      </c>
      <c r="AA414" s="44" t="s">
        <v>38</v>
      </c>
      <c r="AB414" s="44" t="s">
        <v>35</v>
      </c>
      <c r="AC414" s="43" t="s">
        <v>1725</v>
      </c>
      <c r="AD414" s="43" t="s">
        <v>747</v>
      </c>
    </row>
    <row r="415" spans="1:30" ht="51" customHeight="1" x14ac:dyDescent="0.2">
      <c r="A415" s="41" t="s">
        <v>1726</v>
      </c>
      <c r="B415" s="42" t="s">
        <v>743</v>
      </c>
      <c r="C415" s="43" t="s">
        <v>744</v>
      </c>
      <c r="D415" s="43" t="s">
        <v>1114</v>
      </c>
      <c r="E415" s="44" t="s">
        <v>76</v>
      </c>
      <c r="F415" s="45" t="s">
        <v>1727</v>
      </c>
      <c r="G415" s="45" t="s">
        <v>1728</v>
      </c>
      <c r="H415" s="47">
        <v>43266</v>
      </c>
      <c r="I415" s="47">
        <v>44180</v>
      </c>
      <c r="J415" s="48" t="str">
        <f>IF(Ugovori_OPULJP[[#This Row],[DATUM ZAVRŠETKA OPERACIJE]]&gt;DATE(2024,3,31),"u provedbi","završen")</f>
        <v>završen</v>
      </c>
      <c r="K415" s="46" t="s">
        <v>338</v>
      </c>
      <c r="L415" s="46" t="s">
        <v>338</v>
      </c>
      <c r="M415" s="49">
        <v>0.85</v>
      </c>
      <c r="N415" s="49">
        <v>0.15</v>
      </c>
      <c r="O415" s="50">
        <f>Ugovori_OPULJP[[#This Row],[Bespovratna sredstva - Ukupno (EU+Nac) HRK
= Ukupna ugovorena vrijednost bespovratnih sredstava]]*Ugovori_OPULJP[[#This Row],[EU STOPA SUFINANCIRANJA %
EU CO-FINANCING RATE %]]</f>
        <v>5014907.01</v>
      </c>
      <c r="P415" s="51">
        <f>Ugovori_OPULJP[[#This Row],[Bespovratna sredstva - EU dio - HRK]]/7.5345</f>
        <v>665592.54230539512</v>
      </c>
      <c r="Q415" s="50">
        <f>Ugovori_OPULJP[[#This Row],[Bespovratna sredstva - Ukupno (EU+Nac) HRK
= Ukupna ugovorena vrijednost bespovratnih sredstava]]*Ugovori_OPULJP[[#This Row],[STOPA NACIONALNOG SUFINANCIRANJA %]]</f>
        <v>884983.59</v>
      </c>
      <c r="R415" s="51">
        <f>Ugovori_OPULJP[[#This Row],[Bespovratna sredstva - Nacionalni dio - HRK]]/7.5345</f>
        <v>117457.50746565797</v>
      </c>
      <c r="S415" s="50">
        <v>5899890.5999999996</v>
      </c>
      <c r="T415" s="51">
        <f>Ugovori_OPULJP[[#This Row],[Bespovratna sredstva - Ukupno (EU+Nac) HRK
= Ukupna ugovorena vrijednost bespovratnih sredstava]]/7.5345</f>
        <v>783050.04977105302</v>
      </c>
      <c r="U415" s="50">
        <v>0</v>
      </c>
      <c r="V415" s="51">
        <f>Ugovori_OPULJP[[#This Row],[Javni doprinos korisnika - HRK]]/7.5345</f>
        <v>0</v>
      </c>
      <c r="W415" s="50">
        <v>0</v>
      </c>
      <c r="X415" s="51">
        <f>Ugovori_OPULJP[[#This Row],[Privatni doprinos korisnika - HRK]]/7.5345</f>
        <v>0</v>
      </c>
      <c r="Y415" s="52">
        <v>5899890.5999999996</v>
      </c>
      <c r="Z415" s="53">
        <f>Ugovori_OPULJP[[#This Row],[UKUPNI PRIHVATLJIVI IZDACI
TOTAL ELIGIBLE EXPENDITURE
= Bespovratna sredstva ukupno + doprinos korisnika
= Ukupni prihvatljivi troškovi
= Ukupna ugovorena vrijednost projekta HRK]]/7.5345</f>
        <v>783050.04977105302</v>
      </c>
      <c r="AA415" s="44" t="s">
        <v>38</v>
      </c>
      <c r="AB415" s="44" t="s">
        <v>35</v>
      </c>
      <c r="AC415" s="43" t="s">
        <v>1729</v>
      </c>
      <c r="AD415" s="43" t="s">
        <v>747</v>
      </c>
    </row>
    <row r="416" spans="1:30" ht="51" customHeight="1" x14ac:dyDescent="0.2">
      <c r="A416" s="41" t="s">
        <v>1730</v>
      </c>
      <c r="B416" s="42" t="s">
        <v>743</v>
      </c>
      <c r="C416" s="43" t="s">
        <v>744</v>
      </c>
      <c r="D416" s="43" t="s">
        <v>1114</v>
      </c>
      <c r="E416" s="44" t="s">
        <v>76</v>
      </c>
      <c r="F416" s="45" t="s">
        <v>1731</v>
      </c>
      <c r="G416" s="45" t="s">
        <v>1732</v>
      </c>
      <c r="H416" s="47">
        <v>43250</v>
      </c>
      <c r="I416" s="47">
        <v>44165</v>
      </c>
      <c r="J416" s="48" t="str">
        <f>IF(Ugovori_OPULJP[[#This Row],[DATUM ZAVRŠETKA OPERACIJE]]&gt;DATE(2024,3,31),"u provedbi","završen")</f>
        <v>završen</v>
      </c>
      <c r="K416" s="46" t="s">
        <v>249</v>
      </c>
      <c r="L416" s="46" t="s">
        <v>249</v>
      </c>
      <c r="M416" s="49">
        <v>0.85</v>
      </c>
      <c r="N416" s="49">
        <v>0.15</v>
      </c>
      <c r="O416" s="50">
        <f>Ugovori_OPULJP[[#This Row],[Bespovratna sredstva - Ukupno (EU+Nac) HRK
= Ukupna ugovorena vrijednost bespovratnih sredstava]]*Ugovori_OPULJP[[#This Row],[EU STOPA SUFINANCIRANJA %
EU CO-FINANCING RATE %]]</f>
        <v>1982075.05</v>
      </c>
      <c r="P416" s="51">
        <f>Ugovori_OPULJP[[#This Row],[Bespovratna sredstva - EU dio - HRK]]/7.5345</f>
        <v>263066.56712456036</v>
      </c>
      <c r="Q416" s="50">
        <f>Ugovori_OPULJP[[#This Row],[Bespovratna sredstva - Ukupno (EU+Nac) HRK
= Ukupna ugovorena vrijednost bespovratnih sredstava]]*Ugovori_OPULJP[[#This Row],[STOPA NACIONALNOG SUFINANCIRANJA %]]</f>
        <v>349777.95</v>
      </c>
      <c r="R416" s="51">
        <f>Ugovori_OPULJP[[#This Row],[Bespovratna sredstva - Nacionalni dio - HRK]]/7.5345</f>
        <v>46423.511845510649</v>
      </c>
      <c r="S416" s="50">
        <v>2331853</v>
      </c>
      <c r="T416" s="51">
        <f>Ugovori_OPULJP[[#This Row],[Bespovratna sredstva - Ukupno (EU+Nac) HRK
= Ukupna ugovorena vrijednost bespovratnih sredstava]]/7.5345</f>
        <v>309490.07897007099</v>
      </c>
      <c r="U416" s="50">
        <v>0</v>
      </c>
      <c r="V416" s="51">
        <f>Ugovori_OPULJP[[#This Row],[Javni doprinos korisnika - HRK]]/7.5345</f>
        <v>0</v>
      </c>
      <c r="W416" s="50">
        <v>0</v>
      </c>
      <c r="X416" s="51">
        <f>Ugovori_OPULJP[[#This Row],[Privatni doprinos korisnika - HRK]]/7.5345</f>
        <v>0</v>
      </c>
      <c r="Y416" s="52">
        <v>2331853</v>
      </c>
      <c r="Z416" s="53">
        <f>Ugovori_OPULJP[[#This Row],[UKUPNI PRIHVATLJIVI IZDACI
TOTAL ELIGIBLE EXPENDITURE
= Bespovratna sredstva ukupno + doprinos korisnika
= Ukupni prihvatljivi troškovi
= Ukupna ugovorena vrijednost projekta HRK]]/7.5345</f>
        <v>309490.07897007099</v>
      </c>
      <c r="AA416" s="44" t="s">
        <v>38</v>
      </c>
      <c r="AB416" s="44" t="s">
        <v>35</v>
      </c>
      <c r="AC416" s="43" t="s">
        <v>1733</v>
      </c>
      <c r="AD416" s="43" t="s">
        <v>747</v>
      </c>
    </row>
    <row r="417" spans="1:30" ht="51" customHeight="1" x14ac:dyDescent="0.2">
      <c r="A417" s="41" t="s">
        <v>1734</v>
      </c>
      <c r="B417" s="42" t="s">
        <v>743</v>
      </c>
      <c r="C417" s="43" t="s">
        <v>744</v>
      </c>
      <c r="D417" s="43" t="s">
        <v>1114</v>
      </c>
      <c r="E417" s="44" t="s">
        <v>76</v>
      </c>
      <c r="F417" s="45" t="s">
        <v>1735</v>
      </c>
      <c r="G417" s="45" t="s">
        <v>1736</v>
      </c>
      <c r="H417" s="47">
        <v>43448</v>
      </c>
      <c r="I417" s="47">
        <v>44361</v>
      </c>
      <c r="J417" s="48" t="str">
        <f>IF(Ugovori_OPULJP[[#This Row],[DATUM ZAVRŠETKA OPERACIJE]]&gt;DATE(2024,3,31),"u provedbi","završen")</f>
        <v>završen</v>
      </c>
      <c r="K417" s="46" t="s">
        <v>99</v>
      </c>
      <c r="L417" s="46" t="s">
        <v>99</v>
      </c>
      <c r="M417" s="49">
        <v>0.85</v>
      </c>
      <c r="N417" s="49">
        <v>0.15</v>
      </c>
      <c r="O417" s="50">
        <f>Ugovori_OPULJP[[#This Row],[Bespovratna sredstva - Ukupno (EU+Nac) HRK
= Ukupna ugovorena vrijednost bespovratnih sredstava]]*Ugovori_OPULJP[[#This Row],[EU STOPA SUFINANCIRANJA %
EU CO-FINANCING RATE %]]</f>
        <v>1874412.7749999999</v>
      </c>
      <c r="P417" s="51">
        <f>Ugovori_OPULJP[[#This Row],[Bespovratna sredstva - EU dio - HRK]]/7.5345</f>
        <v>248777.32762625255</v>
      </c>
      <c r="Q417" s="50">
        <f>Ugovori_OPULJP[[#This Row],[Bespovratna sredstva - Ukupno (EU+Nac) HRK
= Ukupna ugovorena vrijednost bespovratnih sredstava]]*Ugovori_OPULJP[[#This Row],[STOPA NACIONALNOG SUFINANCIRANJA %]]</f>
        <v>330778.72499999998</v>
      </c>
      <c r="R417" s="51">
        <f>Ugovori_OPULJP[[#This Row],[Bespovratna sredstva - Nacionalni dio - HRK]]/7.5345</f>
        <v>43901.88134580927</v>
      </c>
      <c r="S417" s="50">
        <v>2205191.5</v>
      </c>
      <c r="T417" s="51">
        <f>Ugovori_OPULJP[[#This Row],[Bespovratna sredstva - Ukupno (EU+Nac) HRK
= Ukupna ugovorena vrijednost bespovratnih sredstava]]/7.5345</f>
        <v>292679.20897206181</v>
      </c>
      <c r="U417" s="50">
        <v>0</v>
      </c>
      <c r="V417" s="51">
        <f>Ugovori_OPULJP[[#This Row],[Javni doprinos korisnika - HRK]]/7.5345</f>
        <v>0</v>
      </c>
      <c r="W417" s="50">
        <v>0</v>
      </c>
      <c r="X417" s="51">
        <f>Ugovori_OPULJP[[#This Row],[Privatni doprinos korisnika - HRK]]/7.5345</f>
        <v>0</v>
      </c>
      <c r="Y417" s="52">
        <v>2205191.5</v>
      </c>
      <c r="Z417" s="53">
        <f>Ugovori_OPULJP[[#This Row],[UKUPNI PRIHVATLJIVI IZDACI
TOTAL ELIGIBLE EXPENDITURE
= Bespovratna sredstva ukupno + doprinos korisnika
= Ukupni prihvatljivi troškovi
= Ukupna ugovorena vrijednost projekta HRK]]/7.5345</f>
        <v>292679.20897206181</v>
      </c>
      <c r="AA417" s="44" t="s">
        <v>38</v>
      </c>
      <c r="AB417" s="44" t="s">
        <v>35</v>
      </c>
      <c r="AC417" s="43" t="s">
        <v>1737</v>
      </c>
      <c r="AD417" s="43" t="s">
        <v>747</v>
      </c>
    </row>
    <row r="418" spans="1:30" ht="51" customHeight="1" x14ac:dyDescent="0.2">
      <c r="A418" s="41" t="s">
        <v>1738</v>
      </c>
      <c r="B418" s="42" t="s">
        <v>743</v>
      </c>
      <c r="C418" s="43" t="s">
        <v>744</v>
      </c>
      <c r="D418" s="43" t="s">
        <v>1114</v>
      </c>
      <c r="E418" s="44" t="s">
        <v>76</v>
      </c>
      <c r="F418" s="45" t="s">
        <v>1739</v>
      </c>
      <c r="G418" s="45" t="s">
        <v>1740</v>
      </c>
      <c r="H418" s="47">
        <v>43448</v>
      </c>
      <c r="I418" s="47">
        <v>44361</v>
      </c>
      <c r="J418" s="48" t="str">
        <f>IF(Ugovori_OPULJP[[#This Row],[DATUM ZAVRŠETKA OPERACIJE]]&gt;DATE(2024,3,31),"u provedbi","završen")</f>
        <v>završen</v>
      </c>
      <c r="K418" s="46" t="s">
        <v>130</v>
      </c>
      <c r="L418" s="46" t="s">
        <v>130</v>
      </c>
      <c r="M418" s="49">
        <v>0.85</v>
      </c>
      <c r="N418" s="49">
        <v>0.15</v>
      </c>
      <c r="O418" s="50">
        <f>Ugovori_OPULJP[[#This Row],[Bespovratna sredstva - Ukupno (EU+Nac) HRK
= Ukupna ugovorena vrijednost bespovratnih sredstava]]*Ugovori_OPULJP[[#This Row],[EU STOPA SUFINANCIRANJA %
EU CO-FINANCING RATE %]]</f>
        <v>1245758.1979999999</v>
      </c>
      <c r="P418" s="51">
        <f>Ugovori_OPULJP[[#This Row],[Bespovratna sredstva - EU dio - HRK]]/7.5345</f>
        <v>165340.52664410375</v>
      </c>
      <c r="Q418" s="50">
        <f>Ugovori_OPULJP[[#This Row],[Bespovratna sredstva - Ukupno (EU+Nac) HRK
= Ukupna ugovorena vrijednost bespovratnih sredstava]]*Ugovori_OPULJP[[#This Row],[STOPA NACIONALNOG SUFINANCIRANJA %]]</f>
        <v>219839.68199999997</v>
      </c>
      <c r="R418" s="51">
        <f>Ugovori_OPULJP[[#This Row],[Bespovratna sredstva - Nacionalni dio - HRK]]/7.5345</f>
        <v>29177.73999601831</v>
      </c>
      <c r="S418" s="50">
        <v>1465597.88</v>
      </c>
      <c r="T418" s="51">
        <f>Ugovori_OPULJP[[#This Row],[Bespovratna sredstva - Ukupno (EU+Nac) HRK
= Ukupna ugovorena vrijednost bespovratnih sredstava]]/7.5345</f>
        <v>194518.26664012208</v>
      </c>
      <c r="U418" s="50">
        <v>0</v>
      </c>
      <c r="V418" s="51">
        <f>Ugovori_OPULJP[[#This Row],[Javni doprinos korisnika - HRK]]/7.5345</f>
        <v>0</v>
      </c>
      <c r="W418" s="50">
        <v>0</v>
      </c>
      <c r="X418" s="51">
        <f>Ugovori_OPULJP[[#This Row],[Privatni doprinos korisnika - HRK]]/7.5345</f>
        <v>0</v>
      </c>
      <c r="Y418" s="52">
        <v>1465597.88</v>
      </c>
      <c r="Z418" s="53">
        <f>Ugovori_OPULJP[[#This Row],[UKUPNI PRIHVATLJIVI IZDACI
TOTAL ELIGIBLE EXPENDITURE
= Bespovratna sredstva ukupno + doprinos korisnika
= Ukupni prihvatljivi troškovi
= Ukupna ugovorena vrijednost projekta HRK]]/7.5345</f>
        <v>194518.26664012208</v>
      </c>
      <c r="AA418" s="44" t="s">
        <v>38</v>
      </c>
      <c r="AB418" s="44" t="s">
        <v>35</v>
      </c>
      <c r="AC418" s="43" t="s">
        <v>1741</v>
      </c>
      <c r="AD418" s="43" t="s">
        <v>747</v>
      </c>
    </row>
    <row r="419" spans="1:30" ht="51" customHeight="1" x14ac:dyDescent="0.2">
      <c r="A419" s="41" t="s">
        <v>1742</v>
      </c>
      <c r="B419" s="42" t="s">
        <v>743</v>
      </c>
      <c r="C419" s="43" t="s">
        <v>744</v>
      </c>
      <c r="D419" s="43" t="s">
        <v>1114</v>
      </c>
      <c r="E419" s="44" t="s">
        <v>76</v>
      </c>
      <c r="F419" s="45" t="s">
        <v>1743</v>
      </c>
      <c r="G419" s="45" t="s">
        <v>1744</v>
      </c>
      <c r="H419" s="47">
        <v>43518</v>
      </c>
      <c r="I419" s="47">
        <v>44430</v>
      </c>
      <c r="J419" s="48" t="str">
        <f>IF(Ugovori_OPULJP[[#This Row],[DATUM ZAVRŠETKA OPERACIJE]]&gt;DATE(2024,3,31),"u provedbi","završen")</f>
        <v>završen</v>
      </c>
      <c r="K419" s="46" t="s">
        <v>84</v>
      </c>
      <c r="L419" s="46" t="s">
        <v>84</v>
      </c>
      <c r="M419" s="49">
        <v>0.85</v>
      </c>
      <c r="N419" s="49">
        <v>0.15</v>
      </c>
      <c r="O419" s="50">
        <f>Ugovori_OPULJP[[#This Row],[Bespovratna sredstva - Ukupno (EU+Nac) HRK
= Ukupna ugovorena vrijednost bespovratnih sredstava]]*Ugovori_OPULJP[[#This Row],[EU STOPA SUFINANCIRANJA %
EU CO-FINANCING RATE %]]</f>
        <v>1266899.466</v>
      </c>
      <c r="P419" s="51">
        <f>Ugovori_OPULJP[[#This Row],[Bespovratna sredstva - EU dio - HRK]]/7.5345</f>
        <v>168146.45510651005</v>
      </c>
      <c r="Q419" s="50">
        <f>Ugovori_OPULJP[[#This Row],[Bespovratna sredstva - Ukupno (EU+Nac) HRK
= Ukupna ugovorena vrijednost bespovratnih sredstava]]*Ugovori_OPULJP[[#This Row],[STOPA NACIONALNOG SUFINANCIRANJA %]]</f>
        <v>223570.49399999998</v>
      </c>
      <c r="R419" s="51">
        <f>Ugovori_OPULJP[[#This Row],[Bespovratna sredstva - Nacionalni dio - HRK]]/7.5345</f>
        <v>29672.903842325301</v>
      </c>
      <c r="S419" s="50">
        <v>1490469.96</v>
      </c>
      <c r="T419" s="51">
        <f>Ugovori_OPULJP[[#This Row],[Bespovratna sredstva - Ukupno (EU+Nac) HRK
= Ukupna ugovorena vrijednost bespovratnih sredstava]]/7.5345</f>
        <v>197819.35894883535</v>
      </c>
      <c r="U419" s="50">
        <v>0</v>
      </c>
      <c r="V419" s="51">
        <f>Ugovori_OPULJP[[#This Row],[Javni doprinos korisnika - HRK]]/7.5345</f>
        <v>0</v>
      </c>
      <c r="W419" s="50">
        <v>0</v>
      </c>
      <c r="X419" s="51">
        <f>Ugovori_OPULJP[[#This Row],[Privatni doprinos korisnika - HRK]]/7.5345</f>
        <v>0</v>
      </c>
      <c r="Y419" s="52">
        <v>1490469.96</v>
      </c>
      <c r="Z419" s="53">
        <f>Ugovori_OPULJP[[#This Row],[UKUPNI PRIHVATLJIVI IZDACI
TOTAL ELIGIBLE EXPENDITURE
= Bespovratna sredstva ukupno + doprinos korisnika
= Ukupni prihvatljivi troškovi
= Ukupna ugovorena vrijednost projekta HRK]]/7.5345</f>
        <v>197819.35894883535</v>
      </c>
      <c r="AA419" s="44" t="s">
        <v>38</v>
      </c>
      <c r="AB419" s="44" t="s">
        <v>35</v>
      </c>
      <c r="AC419" s="43" t="s">
        <v>1745</v>
      </c>
      <c r="AD419" s="43" t="s">
        <v>747</v>
      </c>
    </row>
    <row r="420" spans="1:30" ht="51" customHeight="1" x14ac:dyDescent="0.2">
      <c r="A420" s="41" t="s">
        <v>1746</v>
      </c>
      <c r="B420" s="42" t="s">
        <v>743</v>
      </c>
      <c r="C420" s="43" t="s">
        <v>744</v>
      </c>
      <c r="D420" s="43" t="s">
        <v>1114</v>
      </c>
      <c r="E420" s="44" t="s">
        <v>76</v>
      </c>
      <c r="F420" s="45" t="s">
        <v>1747</v>
      </c>
      <c r="G420" s="45" t="s">
        <v>1748</v>
      </c>
      <c r="H420" s="47">
        <v>43409</v>
      </c>
      <c r="I420" s="47">
        <v>44321</v>
      </c>
      <c r="J420" s="48" t="str">
        <f>IF(Ugovori_OPULJP[[#This Row],[DATUM ZAVRŠETKA OPERACIJE]]&gt;DATE(2024,3,31),"u provedbi","završen")</f>
        <v>završen</v>
      </c>
      <c r="K420" s="46" t="s">
        <v>84</v>
      </c>
      <c r="L420" s="46" t="s">
        <v>84</v>
      </c>
      <c r="M420" s="49">
        <v>0.85</v>
      </c>
      <c r="N420" s="49">
        <v>0.15</v>
      </c>
      <c r="O420" s="50">
        <f>Ugovori_OPULJP[[#This Row],[Bespovratna sredstva - Ukupno (EU+Nac) HRK
= Ukupna ugovorena vrijednost bespovratnih sredstava]]*Ugovori_OPULJP[[#This Row],[EU STOPA SUFINANCIRANJA %
EU CO-FINANCING RATE %]]</f>
        <v>1734187</v>
      </c>
      <c r="P420" s="51">
        <f>Ugovori_OPULJP[[#This Row],[Bespovratna sredstva - EU dio - HRK]]/7.5345</f>
        <v>230166.16895613511</v>
      </c>
      <c r="Q420" s="50">
        <f>Ugovori_OPULJP[[#This Row],[Bespovratna sredstva - Ukupno (EU+Nac) HRK
= Ukupna ugovorena vrijednost bespovratnih sredstava]]*Ugovori_OPULJP[[#This Row],[STOPA NACIONALNOG SUFINANCIRANJA %]]</f>
        <v>306033</v>
      </c>
      <c r="R420" s="51">
        <f>Ugovori_OPULJP[[#This Row],[Bespovratna sredstva - Nacionalni dio - HRK]]/7.5345</f>
        <v>40617.559227553254</v>
      </c>
      <c r="S420" s="50">
        <v>2040220</v>
      </c>
      <c r="T420" s="51">
        <f>Ugovori_OPULJP[[#This Row],[Bespovratna sredstva - Ukupno (EU+Nac) HRK
= Ukupna ugovorena vrijednost bespovratnih sredstava]]/7.5345</f>
        <v>270783.72818368836</v>
      </c>
      <c r="U420" s="50">
        <v>0</v>
      </c>
      <c r="V420" s="51">
        <f>Ugovori_OPULJP[[#This Row],[Javni doprinos korisnika - HRK]]/7.5345</f>
        <v>0</v>
      </c>
      <c r="W420" s="50">
        <v>0</v>
      </c>
      <c r="X420" s="51">
        <f>Ugovori_OPULJP[[#This Row],[Privatni doprinos korisnika - HRK]]/7.5345</f>
        <v>0</v>
      </c>
      <c r="Y420" s="52">
        <v>2040220</v>
      </c>
      <c r="Z420" s="53">
        <f>Ugovori_OPULJP[[#This Row],[UKUPNI PRIHVATLJIVI IZDACI
TOTAL ELIGIBLE EXPENDITURE
= Bespovratna sredstva ukupno + doprinos korisnika
= Ukupni prihvatljivi troškovi
= Ukupna ugovorena vrijednost projekta HRK]]/7.5345</f>
        <v>270783.72818368836</v>
      </c>
      <c r="AA420" s="44" t="s">
        <v>38</v>
      </c>
      <c r="AB420" s="44" t="s">
        <v>35</v>
      </c>
      <c r="AC420" s="43" t="s">
        <v>1749</v>
      </c>
      <c r="AD420" s="43" t="s">
        <v>747</v>
      </c>
    </row>
    <row r="421" spans="1:30" ht="51" customHeight="1" x14ac:dyDescent="0.2">
      <c r="A421" s="41" t="s">
        <v>1750</v>
      </c>
      <c r="B421" s="42" t="s">
        <v>743</v>
      </c>
      <c r="C421" s="43" t="s">
        <v>744</v>
      </c>
      <c r="D421" s="43" t="s">
        <v>1114</v>
      </c>
      <c r="E421" s="44" t="s">
        <v>76</v>
      </c>
      <c r="F421" s="45" t="s">
        <v>1751</v>
      </c>
      <c r="G421" s="45" t="s">
        <v>1752</v>
      </c>
      <c r="H421" s="47">
        <v>43448</v>
      </c>
      <c r="I421" s="47">
        <v>44361</v>
      </c>
      <c r="J421" s="48" t="str">
        <f>IF(Ugovori_OPULJP[[#This Row],[DATUM ZAVRŠETKA OPERACIJE]]&gt;DATE(2024,3,31),"u provedbi","završen")</f>
        <v>završen</v>
      </c>
      <c r="K421" s="46" t="s">
        <v>371</v>
      </c>
      <c r="L421" s="46" t="s">
        <v>371</v>
      </c>
      <c r="M421" s="49">
        <v>0.85</v>
      </c>
      <c r="N421" s="49">
        <v>0.15</v>
      </c>
      <c r="O421" s="50">
        <f>Ugovori_OPULJP[[#This Row],[Bespovratna sredstva - Ukupno (EU+Nac) HRK
= Ukupna ugovorena vrijednost bespovratnih sredstava]]*Ugovori_OPULJP[[#This Row],[EU STOPA SUFINANCIRANJA %
EU CO-FINANCING RATE %]]</f>
        <v>1502624.3645000001</v>
      </c>
      <c r="P421" s="51">
        <f>Ugovori_OPULJP[[#This Row],[Bespovratna sredstva - EU dio - HRK]]/7.5345</f>
        <v>199432.52564868273</v>
      </c>
      <c r="Q421" s="50">
        <f>Ugovori_OPULJP[[#This Row],[Bespovratna sredstva - Ukupno (EU+Nac) HRK
= Ukupna ugovorena vrijednost bespovratnih sredstava]]*Ugovori_OPULJP[[#This Row],[STOPA NACIONALNOG SUFINANCIRANJA %]]</f>
        <v>265169.00550000003</v>
      </c>
      <c r="R421" s="51">
        <f>Ugovori_OPULJP[[#This Row],[Bespovratna sredstva - Nacionalni dio - HRK]]/7.5345</f>
        <v>35193.975114473425</v>
      </c>
      <c r="S421" s="50">
        <v>1767793.37</v>
      </c>
      <c r="T421" s="51">
        <f>Ugovori_OPULJP[[#This Row],[Bespovratna sredstva - Ukupno (EU+Nac) HRK
= Ukupna ugovorena vrijednost bespovratnih sredstava]]/7.5345</f>
        <v>234626.50076315616</v>
      </c>
      <c r="U421" s="50">
        <v>0</v>
      </c>
      <c r="V421" s="51">
        <f>Ugovori_OPULJP[[#This Row],[Javni doprinos korisnika - HRK]]/7.5345</f>
        <v>0</v>
      </c>
      <c r="W421" s="50">
        <v>0</v>
      </c>
      <c r="X421" s="51">
        <f>Ugovori_OPULJP[[#This Row],[Privatni doprinos korisnika - HRK]]/7.5345</f>
        <v>0</v>
      </c>
      <c r="Y421" s="52">
        <v>1767793.37</v>
      </c>
      <c r="Z421" s="53">
        <f>Ugovori_OPULJP[[#This Row],[UKUPNI PRIHVATLJIVI IZDACI
TOTAL ELIGIBLE EXPENDITURE
= Bespovratna sredstva ukupno + doprinos korisnika
= Ukupni prihvatljivi troškovi
= Ukupna ugovorena vrijednost projekta HRK]]/7.5345</f>
        <v>234626.50076315616</v>
      </c>
      <c r="AA421" s="44" t="s">
        <v>38</v>
      </c>
      <c r="AB421" s="44" t="s">
        <v>35</v>
      </c>
      <c r="AC421" s="43" t="s">
        <v>1753</v>
      </c>
      <c r="AD421" s="43" t="s">
        <v>747</v>
      </c>
    </row>
    <row r="422" spans="1:30" ht="51" customHeight="1" x14ac:dyDescent="0.2">
      <c r="A422" s="41" t="s">
        <v>1754</v>
      </c>
      <c r="B422" s="42" t="s">
        <v>743</v>
      </c>
      <c r="C422" s="43" t="s">
        <v>744</v>
      </c>
      <c r="D422" s="43" t="s">
        <v>1114</v>
      </c>
      <c r="E422" s="44" t="s">
        <v>76</v>
      </c>
      <c r="F422" s="45" t="s">
        <v>1755</v>
      </c>
      <c r="G422" s="45" t="s">
        <v>1756</v>
      </c>
      <c r="H422" s="47">
        <v>43250</v>
      </c>
      <c r="I422" s="47">
        <v>44165</v>
      </c>
      <c r="J422" s="48" t="str">
        <f>IF(Ugovori_OPULJP[[#This Row],[DATUM ZAVRŠETKA OPERACIJE]]&gt;DATE(2024,3,31),"u provedbi","završen")</f>
        <v>završen</v>
      </c>
      <c r="K422" s="46" t="s">
        <v>338</v>
      </c>
      <c r="L422" s="46" t="s">
        <v>338</v>
      </c>
      <c r="M422" s="49">
        <v>0.85</v>
      </c>
      <c r="N422" s="49">
        <v>0.15</v>
      </c>
      <c r="O422" s="50">
        <f>Ugovori_OPULJP[[#This Row],[Bespovratna sredstva - Ukupno (EU+Nac) HRK
= Ukupna ugovorena vrijednost bespovratnih sredstava]]*Ugovori_OPULJP[[#This Row],[EU STOPA SUFINANCIRANJA %
EU CO-FINANCING RATE %]]</f>
        <v>1135893.9044999999</v>
      </c>
      <c r="P422" s="51">
        <f>Ugovori_OPULJP[[#This Row],[Bespovratna sredstva - EU dio - HRK]]/7.5345</f>
        <v>150759.02906629501</v>
      </c>
      <c r="Q422" s="50">
        <f>Ugovori_OPULJP[[#This Row],[Bespovratna sredstva - Ukupno (EU+Nac) HRK
= Ukupna ugovorena vrijednost bespovratnih sredstava]]*Ugovori_OPULJP[[#This Row],[STOPA NACIONALNOG SUFINANCIRANJA %]]</f>
        <v>200451.86549999999</v>
      </c>
      <c r="R422" s="51">
        <f>Ugovori_OPULJP[[#This Row],[Bespovratna sredstva - Nacionalni dio - HRK]]/7.5345</f>
        <v>26604.534541110886</v>
      </c>
      <c r="S422" s="50">
        <v>1336345.77</v>
      </c>
      <c r="T422" s="51">
        <f>Ugovori_OPULJP[[#This Row],[Bespovratna sredstva - Ukupno (EU+Nac) HRK
= Ukupna ugovorena vrijednost bespovratnih sredstava]]/7.5345</f>
        <v>177363.56360740593</v>
      </c>
      <c r="U422" s="50">
        <v>0</v>
      </c>
      <c r="V422" s="51">
        <f>Ugovori_OPULJP[[#This Row],[Javni doprinos korisnika - HRK]]/7.5345</f>
        <v>0</v>
      </c>
      <c r="W422" s="50">
        <v>0</v>
      </c>
      <c r="X422" s="51">
        <f>Ugovori_OPULJP[[#This Row],[Privatni doprinos korisnika - HRK]]/7.5345</f>
        <v>0</v>
      </c>
      <c r="Y422" s="52">
        <v>1336345.77</v>
      </c>
      <c r="Z422" s="53">
        <f>Ugovori_OPULJP[[#This Row],[UKUPNI PRIHVATLJIVI IZDACI
TOTAL ELIGIBLE EXPENDITURE
= Bespovratna sredstva ukupno + doprinos korisnika
= Ukupni prihvatljivi troškovi
= Ukupna ugovorena vrijednost projekta HRK]]/7.5345</f>
        <v>177363.56360740593</v>
      </c>
      <c r="AA422" s="44" t="s">
        <v>38</v>
      </c>
      <c r="AB422" s="44" t="s">
        <v>35</v>
      </c>
      <c r="AC422" s="43" t="s">
        <v>1757</v>
      </c>
      <c r="AD422" s="43" t="s">
        <v>747</v>
      </c>
    </row>
    <row r="423" spans="1:30" ht="51" customHeight="1" x14ac:dyDescent="0.2">
      <c r="A423" s="41" t="s">
        <v>1758</v>
      </c>
      <c r="B423" s="42" t="s">
        <v>743</v>
      </c>
      <c r="C423" s="43" t="s">
        <v>744</v>
      </c>
      <c r="D423" s="43" t="s">
        <v>1114</v>
      </c>
      <c r="E423" s="44" t="s">
        <v>76</v>
      </c>
      <c r="F423" s="45" t="s">
        <v>1759</v>
      </c>
      <c r="G423" s="45" t="s">
        <v>1760</v>
      </c>
      <c r="H423" s="47">
        <v>43301</v>
      </c>
      <c r="I423" s="47">
        <v>44216</v>
      </c>
      <c r="J423" s="48" t="str">
        <f>IF(Ugovori_OPULJP[[#This Row],[DATUM ZAVRŠETKA OPERACIJE]]&gt;DATE(2024,3,31),"u provedbi","završen")</f>
        <v>završen</v>
      </c>
      <c r="K423" s="46" t="s">
        <v>99</v>
      </c>
      <c r="L423" s="46" t="s">
        <v>99</v>
      </c>
      <c r="M423" s="49">
        <v>0.85</v>
      </c>
      <c r="N423" s="49">
        <v>0.15</v>
      </c>
      <c r="O423" s="50">
        <f>Ugovori_OPULJP[[#This Row],[Bespovratna sredstva - Ukupno (EU+Nac) HRK
= Ukupna ugovorena vrijednost bespovratnih sredstava]]*Ugovori_OPULJP[[#This Row],[EU STOPA SUFINANCIRANJA %
EU CO-FINANCING RATE %]]</f>
        <v>1887856.1540000001</v>
      </c>
      <c r="P423" s="51">
        <f>Ugovori_OPULJP[[#This Row],[Bespovratna sredstva - EU dio - HRK]]/7.5345</f>
        <v>250561.57064171479</v>
      </c>
      <c r="Q423" s="50">
        <f>Ugovori_OPULJP[[#This Row],[Bespovratna sredstva - Ukupno (EU+Nac) HRK
= Ukupna ugovorena vrijednost bespovratnih sredstava]]*Ugovori_OPULJP[[#This Row],[STOPA NACIONALNOG SUFINANCIRANJA %]]</f>
        <v>333151.08600000001</v>
      </c>
      <c r="R423" s="51">
        <f>Ugovori_OPULJP[[#This Row],[Bespovratna sredstva - Nacionalni dio - HRK]]/7.5345</f>
        <v>44216.747760302605</v>
      </c>
      <c r="S423" s="50">
        <v>2221007.2400000002</v>
      </c>
      <c r="T423" s="51">
        <f>Ugovori_OPULJP[[#This Row],[Bespovratna sredstva - Ukupno (EU+Nac) HRK
= Ukupna ugovorena vrijednost bespovratnih sredstava]]/7.5345</f>
        <v>294778.31840201741</v>
      </c>
      <c r="U423" s="50">
        <v>0</v>
      </c>
      <c r="V423" s="51">
        <f>Ugovori_OPULJP[[#This Row],[Javni doprinos korisnika - HRK]]/7.5345</f>
        <v>0</v>
      </c>
      <c r="W423" s="50">
        <v>0</v>
      </c>
      <c r="X423" s="51">
        <f>Ugovori_OPULJP[[#This Row],[Privatni doprinos korisnika - HRK]]/7.5345</f>
        <v>0</v>
      </c>
      <c r="Y423" s="52">
        <v>2221007.2400000002</v>
      </c>
      <c r="Z423" s="53">
        <f>Ugovori_OPULJP[[#This Row],[UKUPNI PRIHVATLJIVI IZDACI
TOTAL ELIGIBLE EXPENDITURE
= Bespovratna sredstva ukupno + doprinos korisnika
= Ukupni prihvatljivi troškovi
= Ukupna ugovorena vrijednost projekta HRK]]/7.5345</f>
        <v>294778.31840201741</v>
      </c>
      <c r="AA423" s="44" t="s">
        <v>38</v>
      </c>
      <c r="AB423" s="44" t="s">
        <v>35</v>
      </c>
      <c r="AC423" s="43" t="s">
        <v>1761</v>
      </c>
      <c r="AD423" s="43" t="s">
        <v>747</v>
      </c>
    </row>
    <row r="424" spans="1:30" ht="51" customHeight="1" x14ac:dyDescent="0.2">
      <c r="A424" s="41" t="s">
        <v>1762</v>
      </c>
      <c r="B424" s="42" t="s">
        <v>743</v>
      </c>
      <c r="C424" s="43" t="s">
        <v>744</v>
      </c>
      <c r="D424" s="43" t="s">
        <v>1114</v>
      </c>
      <c r="E424" s="44" t="s">
        <v>76</v>
      </c>
      <c r="F424" s="45" t="s">
        <v>1626</v>
      </c>
      <c r="G424" s="45" t="s">
        <v>1763</v>
      </c>
      <c r="H424" s="47">
        <v>43448</v>
      </c>
      <c r="I424" s="47">
        <v>44361</v>
      </c>
      <c r="J424" s="48" t="str">
        <f>IF(Ugovori_OPULJP[[#This Row],[DATUM ZAVRŠETKA OPERACIJE]]&gt;DATE(2024,3,31),"u provedbi","završen")</f>
        <v>završen</v>
      </c>
      <c r="K424" s="46" t="s">
        <v>211</v>
      </c>
      <c r="L424" s="46" t="s">
        <v>211</v>
      </c>
      <c r="M424" s="49">
        <v>0.85</v>
      </c>
      <c r="N424" s="49">
        <v>0.15</v>
      </c>
      <c r="O424" s="50">
        <f>Ugovori_OPULJP[[#This Row],[Bespovratna sredstva - Ukupno (EU+Nac) HRK
= Ukupna ugovorena vrijednost bespovratnih sredstava]]*Ugovori_OPULJP[[#This Row],[EU STOPA SUFINANCIRANJA %
EU CO-FINANCING RATE %]]</f>
        <v>774711.25</v>
      </c>
      <c r="P424" s="51">
        <f>Ugovori_OPULJP[[#This Row],[Bespovratna sredstva - EU dio - HRK]]/7.5345</f>
        <v>102821.85281040546</v>
      </c>
      <c r="Q424" s="50">
        <f>Ugovori_OPULJP[[#This Row],[Bespovratna sredstva - Ukupno (EU+Nac) HRK
= Ukupna ugovorena vrijednost bespovratnih sredstava]]*Ugovori_OPULJP[[#This Row],[STOPA NACIONALNOG SUFINANCIRANJA %]]</f>
        <v>136713.75</v>
      </c>
      <c r="R424" s="51">
        <f>Ugovori_OPULJP[[#This Row],[Bespovratna sredstva - Nacionalni dio - HRK]]/7.5345</f>
        <v>18145.03284889508</v>
      </c>
      <c r="S424" s="50">
        <v>911425</v>
      </c>
      <c r="T424" s="51">
        <f>Ugovori_OPULJP[[#This Row],[Bespovratna sredstva - Ukupno (EU+Nac) HRK
= Ukupna ugovorena vrijednost bespovratnih sredstava]]/7.5345</f>
        <v>120966.88565930055</v>
      </c>
      <c r="U424" s="50">
        <v>0</v>
      </c>
      <c r="V424" s="51">
        <f>Ugovori_OPULJP[[#This Row],[Javni doprinos korisnika - HRK]]/7.5345</f>
        <v>0</v>
      </c>
      <c r="W424" s="50">
        <v>0</v>
      </c>
      <c r="X424" s="51">
        <f>Ugovori_OPULJP[[#This Row],[Privatni doprinos korisnika - HRK]]/7.5345</f>
        <v>0</v>
      </c>
      <c r="Y424" s="52">
        <v>911425</v>
      </c>
      <c r="Z424" s="53">
        <f>Ugovori_OPULJP[[#This Row],[UKUPNI PRIHVATLJIVI IZDACI
TOTAL ELIGIBLE EXPENDITURE
= Bespovratna sredstva ukupno + doprinos korisnika
= Ukupni prihvatljivi troškovi
= Ukupna ugovorena vrijednost projekta HRK]]/7.5345</f>
        <v>120966.88565930055</v>
      </c>
      <c r="AA424" s="44" t="s">
        <v>38</v>
      </c>
      <c r="AB424" s="44" t="s">
        <v>35</v>
      </c>
      <c r="AC424" s="43" t="s">
        <v>1764</v>
      </c>
      <c r="AD424" s="43" t="s">
        <v>747</v>
      </c>
    </row>
    <row r="425" spans="1:30" ht="51" customHeight="1" x14ac:dyDescent="0.2">
      <c r="A425" s="41" t="s">
        <v>1765</v>
      </c>
      <c r="B425" s="42" t="s">
        <v>743</v>
      </c>
      <c r="C425" s="43" t="s">
        <v>744</v>
      </c>
      <c r="D425" s="43" t="s">
        <v>1114</v>
      </c>
      <c r="E425" s="44" t="s">
        <v>76</v>
      </c>
      <c r="F425" s="45" t="s">
        <v>1766</v>
      </c>
      <c r="G425" s="45" t="s">
        <v>1767</v>
      </c>
      <c r="H425" s="47">
        <v>43287</v>
      </c>
      <c r="I425" s="47">
        <v>44202</v>
      </c>
      <c r="J425" s="48" t="str">
        <f>IF(Ugovori_OPULJP[[#This Row],[DATUM ZAVRŠETKA OPERACIJE]]&gt;DATE(2024,3,31),"u provedbi","završen")</f>
        <v>završen</v>
      </c>
      <c r="K425" s="46" t="s">
        <v>79</v>
      </c>
      <c r="L425" s="46" t="s">
        <v>79</v>
      </c>
      <c r="M425" s="49">
        <v>0.85</v>
      </c>
      <c r="N425" s="49">
        <v>0.15</v>
      </c>
      <c r="O425" s="50">
        <f>Ugovori_OPULJP[[#This Row],[Bespovratna sredstva - Ukupno (EU+Nac) HRK
= Ukupna ugovorena vrijednost bespovratnih sredstava]]*Ugovori_OPULJP[[#This Row],[EU STOPA SUFINANCIRANJA %
EU CO-FINANCING RATE %]]</f>
        <v>1774153.524</v>
      </c>
      <c r="P425" s="51">
        <f>Ugovori_OPULJP[[#This Row],[Bespovratna sredstva - EU dio - HRK]]/7.5345</f>
        <v>235470.63826398566</v>
      </c>
      <c r="Q425" s="50">
        <f>Ugovori_OPULJP[[#This Row],[Bespovratna sredstva - Ukupno (EU+Nac) HRK
= Ukupna ugovorena vrijednost bespovratnih sredstava]]*Ugovori_OPULJP[[#This Row],[STOPA NACIONALNOG SUFINANCIRANJA %]]</f>
        <v>313085.91599999997</v>
      </c>
      <c r="R425" s="51">
        <f>Ugovori_OPULJP[[#This Row],[Bespovratna sredstva - Nacionalni dio - HRK]]/7.5345</f>
        <v>41553.642046585701</v>
      </c>
      <c r="S425" s="50">
        <v>2087239.44</v>
      </c>
      <c r="T425" s="51">
        <f>Ugovori_OPULJP[[#This Row],[Bespovratna sredstva - Ukupno (EU+Nac) HRK
= Ukupna ugovorena vrijednost bespovratnih sredstava]]/7.5345</f>
        <v>277024.28031057137</v>
      </c>
      <c r="U425" s="50">
        <v>0</v>
      </c>
      <c r="V425" s="51">
        <f>Ugovori_OPULJP[[#This Row],[Javni doprinos korisnika - HRK]]/7.5345</f>
        <v>0</v>
      </c>
      <c r="W425" s="50">
        <v>0</v>
      </c>
      <c r="X425" s="51">
        <f>Ugovori_OPULJP[[#This Row],[Privatni doprinos korisnika - HRK]]/7.5345</f>
        <v>0</v>
      </c>
      <c r="Y425" s="52">
        <v>2087239.44</v>
      </c>
      <c r="Z425" s="53">
        <f>Ugovori_OPULJP[[#This Row],[UKUPNI PRIHVATLJIVI IZDACI
TOTAL ELIGIBLE EXPENDITURE
= Bespovratna sredstva ukupno + doprinos korisnika
= Ukupni prihvatljivi troškovi
= Ukupna ugovorena vrijednost projekta HRK]]/7.5345</f>
        <v>277024.28031057137</v>
      </c>
      <c r="AA425" s="44" t="s">
        <v>38</v>
      </c>
      <c r="AB425" s="44" t="s">
        <v>35</v>
      </c>
      <c r="AC425" s="43" t="s">
        <v>1768</v>
      </c>
      <c r="AD425" s="43" t="s">
        <v>747</v>
      </c>
    </row>
    <row r="426" spans="1:30" ht="51" customHeight="1" x14ac:dyDescent="0.2">
      <c r="A426" s="41" t="s">
        <v>1769</v>
      </c>
      <c r="B426" s="42" t="s">
        <v>743</v>
      </c>
      <c r="C426" s="43" t="s">
        <v>744</v>
      </c>
      <c r="D426" s="43" t="s">
        <v>1114</v>
      </c>
      <c r="E426" s="44" t="s">
        <v>76</v>
      </c>
      <c r="F426" s="45" t="s">
        <v>1770</v>
      </c>
      <c r="G426" s="45" t="s">
        <v>1771</v>
      </c>
      <c r="H426" s="47">
        <v>43311</v>
      </c>
      <c r="I426" s="47">
        <v>44226</v>
      </c>
      <c r="J426" s="48" t="str">
        <f>IF(Ugovori_OPULJP[[#This Row],[DATUM ZAVRŠETKA OPERACIJE]]&gt;DATE(2024,3,31),"u provedbi","završen")</f>
        <v>završen</v>
      </c>
      <c r="K426" s="46" t="s">
        <v>271</v>
      </c>
      <c r="L426" s="46" t="s">
        <v>271</v>
      </c>
      <c r="M426" s="49">
        <v>0.85</v>
      </c>
      <c r="N426" s="49">
        <v>0.15</v>
      </c>
      <c r="O426" s="50">
        <f>Ugovori_OPULJP[[#This Row],[Bespovratna sredstva - Ukupno (EU+Nac) HRK
= Ukupna ugovorena vrijednost bespovratnih sredstava]]*Ugovori_OPULJP[[#This Row],[EU STOPA SUFINANCIRANJA %
EU CO-FINANCING RATE %]]</f>
        <v>2764157.5</v>
      </c>
      <c r="P426" s="51">
        <f>Ugovori_OPULJP[[#This Row],[Bespovratna sredstva - EU dio - HRK]]/7.5345</f>
        <v>366866.74630035169</v>
      </c>
      <c r="Q426" s="50">
        <f>Ugovori_OPULJP[[#This Row],[Bespovratna sredstva - Ukupno (EU+Nac) HRK
= Ukupna ugovorena vrijednost bespovratnih sredstava]]*Ugovori_OPULJP[[#This Row],[STOPA NACIONALNOG SUFINANCIRANJA %]]</f>
        <v>487792.5</v>
      </c>
      <c r="R426" s="51">
        <f>Ugovori_OPULJP[[#This Row],[Bespovratna sredstva - Nacionalni dio - HRK]]/7.5345</f>
        <v>64741.190523591475</v>
      </c>
      <c r="S426" s="50">
        <v>3251950</v>
      </c>
      <c r="T426" s="51">
        <f>Ugovori_OPULJP[[#This Row],[Bespovratna sredstva - Ukupno (EU+Nac) HRK
= Ukupna ugovorena vrijednost bespovratnih sredstava]]/7.5345</f>
        <v>431607.93682394316</v>
      </c>
      <c r="U426" s="50">
        <v>0</v>
      </c>
      <c r="V426" s="51">
        <f>Ugovori_OPULJP[[#This Row],[Javni doprinos korisnika - HRK]]/7.5345</f>
        <v>0</v>
      </c>
      <c r="W426" s="50">
        <v>0</v>
      </c>
      <c r="X426" s="51">
        <f>Ugovori_OPULJP[[#This Row],[Privatni doprinos korisnika - HRK]]/7.5345</f>
        <v>0</v>
      </c>
      <c r="Y426" s="52">
        <v>3251950</v>
      </c>
      <c r="Z426" s="53">
        <f>Ugovori_OPULJP[[#This Row],[UKUPNI PRIHVATLJIVI IZDACI
TOTAL ELIGIBLE EXPENDITURE
= Bespovratna sredstva ukupno + doprinos korisnika
= Ukupni prihvatljivi troškovi
= Ukupna ugovorena vrijednost projekta HRK]]/7.5345</f>
        <v>431607.93682394316</v>
      </c>
      <c r="AA426" s="44" t="s">
        <v>38</v>
      </c>
      <c r="AB426" s="44" t="s">
        <v>35</v>
      </c>
      <c r="AC426" s="43" t="s">
        <v>1772</v>
      </c>
      <c r="AD426" s="43" t="s">
        <v>747</v>
      </c>
    </row>
    <row r="427" spans="1:30" ht="51" customHeight="1" x14ac:dyDescent="0.2">
      <c r="A427" s="41" t="s">
        <v>1773</v>
      </c>
      <c r="B427" s="42" t="s">
        <v>743</v>
      </c>
      <c r="C427" s="43" t="s">
        <v>744</v>
      </c>
      <c r="D427" s="43" t="s">
        <v>1114</v>
      </c>
      <c r="E427" s="44" t="s">
        <v>76</v>
      </c>
      <c r="F427" s="45" t="s">
        <v>1774</v>
      </c>
      <c r="G427" s="45" t="s">
        <v>1775</v>
      </c>
      <c r="H427" s="47">
        <v>43448</v>
      </c>
      <c r="I427" s="47">
        <v>44361</v>
      </c>
      <c r="J427" s="48" t="str">
        <f>IF(Ugovori_OPULJP[[#This Row],[DATUM ZAVRŠETKA OPERACIJE]]&gt;DATE(2024,3,31),"u provedbi","završen")</f>
        <v>završen</v>
      </c>
      <c r="K427" s="46" t="s">
        <v>271</v>
      </c>
      <c r="L427" s="46" t="s">
        <v>271</v>
      </c>
      <c r="M427" s="49">
        <v>0.85</v>
      </c>
      <c r="N427" s="49">
        <v>0.15</v>
      </c>
      <c r="O427" s="50">
        <f>Ugovori_OPULJP[[#This Row],[Bespovratna sredstva - Ukupno (EU+Nac) HRK
= Ukupna ugovorena vrijednost bespovratnih sredstava]]*Ugovori_OPULJP[[#This Row],[EU STOPA SUFINANCIRANJA %
EU CO-FINANCING RATE %]]</f>
        <v>1402621.72</v>
      </c>
      <c r="P427" s="51">
        <f>Ugovori_OPULJP[[#This Row],[Bespovratna sredstva - EU dio - HRK]]/7.5345</f>
        <v>186159.89382175324</v>
      </c>
      <c r="Q427" s="50">
        <f>Ugovori_OPULJP[[#This Row],[Bespovratna sredstva - Ukupno (EU+Nac) HRK
= Ukupna ugovorena vrijednost bespovratnih sredstava]]*Ugovori_OPULJP[[#This Row],[STOPA NACIONALNOG SUFINANCIRANJA %]]</f>
        <v>247521.47999999998</v>
      </c>
      <c r="R427" s="51">
        <f>Ugovori_OPULJP[[#This Row],[Bespovratna sredstva - Nacionalni dio - HRK]]/7.5345</f>
        <v>32851.745968544688</v>
      </c>
      <c r="S427" s="50">
        <v>1650143.2</v>
      </c>
      <c r="T427" s="51">
        <f>Ugovori_OPULJP[[#This Row],[Bespovratna sredstva - Ukupno (EU+Nac) HRK
= Ukupna ugovorena vrijednost bespovratnih sredstava]]/7.5345</f>
        <v>219011.63979029795</v>
      </c>
      <c r="U427" s="50">
        <v>0</v>
      </c>
      <c r="V427" s="51">
        <f>Ugovori_OPULJP[[#This Row],[Javni doprinos korisnika - HRK]]/7.5345</f>
        <v>0</v>
      </c>
      <c r="W427" s="50">
        <v>0</v>
      </c>
      <c r="X427" s="51">
        <f>Ugovori_OPULJP[[#This Row],[Privatni doprinos korisnika - HRK]]/7.5345</f>
        <v>0</v>
      </c>
      <c r="Y427" s="52">
        <v>1650143.2</v>
      </c>
      <c r="Z427" s="53">
        <f>Ugovori_OPULJP[[#This Row],[UKUPNI PRIHVATLJIVI IZDACI
TOTAL ELIGIBLE EXPENDITURE
= Bespovratna sredstva ukupno + doprinos korisnika
= Ukupni prihvatljivi troškovi
= Ukupna ugovorena vrijednost projekta HRK]]/7.5345</f>
        <v>219011.63979029795</v>
      </c>
      <c r="AA427" s="44" t="s">
        <v>38</v>
      </c>
      <c r="AB427" s="44" t="s">
        <v>35</v>
      </c>
      <c r="AC427" s="43" t="s">
        <v>1776</v>
      </c>
      <c r="AD427" s="43" t="s">
        <v>747</v>
      </c>
    </row>
    <row r="428" spans="1:30" ht="51" customHeight="1" x14ac:dyDescent="0.2">
      <c r="A428" s="41" t="s">
        <v>1777</v>
      </c>
      <c r="B428" s="42" t="s">
        <v>743</v>
      </c>
      <c r="C428" s="43" t="s">
        <v>744</v>
      </c>
      <c r="D428" s="43" t="s">
        <v>1114</v>
      </c>
      <c r="E428" s="44" t="s">
        <v>76</v>
      </c>
      <c r="F428" s="45" t="s">
        <v>1778</v>
      </c>
      <c r="G428" s="45" t="s">
        <v>1779</v>
      </c>
      <c r="H428" s="47">
        <v>43301</v>
      </c>
      <c r="I428" s="47">
        <v>44216</v>
      </c>
      <c r="J428" s="48" t="str">
        <f>IF(Ugovori_OPULJP[[#This Row],[DATUM ZAVRŠETKA OPERACIJE]]&gt;DATE(2024,3,31),"u provedbi","završen")</f>
        <v>završen</v>
      </c>
      <c r="K428" s="46" t="s">
        <v>94</v>
      </c>
      <c r="L428" s="46" t="s">
        <v>94</v>
      </c>
      <c r="M428" s="49">
        <v>0.85</v>
      </c>
      <c r="N428" s="49">
        <v>0.15</v>
      </c>
      <c r="O428" s="50">
        <f>Ugovori_OPULJP[[#This Row],[Bespovratna sredstva - Ukupno (EU+Nac) HRK
= Ukupna ugovorena vrijednost bespovratnih sredstava]]*Ugovori_OPULJP[[#This Row],[EU STOPA SUFINANCIRANJA %
EU CO-FINANCING RATE %]]</f>
        <v>8455627.959999999</v>
      </c>
      <c r="P428" s="51">
        <f>Ugovori_OPULJP[[#This Row],[Bespovratna sredstva - EU dio - HRK]]/7.5345</f>
        <v>1122254.6897604351</v>
      </c>
      <c r="Q428" s="50">
        <f>Ugovori_OPULJP[[#This Row],[Bespovratna sredstva - Ukupno (EU+Nac) HRK
= Ukupna ugovorena vrijednost bespovratnih sredstava]]*Ugovori_OPULJP[[#This Row],[STOPA NACIONALNOG SUFINANCIRANJA %]]</f>
        <v>1492169.64</v>
      </c>
      <c r="R428" s="51">
        <f>Ugovori_OPULJP[[#This Row],[Bespovratna sredstva - Nacionalni dio - HRK]]/7.5345</f>
        <v>198044.94525184151</v>
      </c>
      <c r="S428" s="50">
        <v>9947797.5999999996</v>
      </c>
      <c r="T428" s="51">
        <f>Ugovori_OPULJP[[#This Row],[Bespovratna sredstva - Ukupno (EU+Nac) HRK
= Ukupna ugovorena vrijednost bespovratnih sredstava]]/7.5345</f>
        <v>1320299.6350122767</v>
      </c>
      <c r="U428" s="50">
        <v>0</v>
      </c>
      <c r="V428" s="51">
        <f>Ugovori_OPULJP[[#This Row],[Javni doprinos korisnika - HRK]]/7.5345</f>
        <v>0</v>
      </c>
      <c r="W428" s="50">
        <v>0</v>
      </c>
      <c r="X428" s="51">
        <f>Ugovori_OPULJP[[#This Row],[Privatni doprinos korisnika - HRK]]/7.5345</f>
        <v>0</v>
      </c>
      <c r="Y428" s="52">
        <v>9947797.5999999996</v>
      </c>
      <c r="Z428" s="53">
        <f>Ugovori_OPULJP[[#This Row],[UKUPNI PRIHVATLJIVI IZDACI
TOTAL ELIGIBLE EXPENDITURE
= Bespovratna sredstva ukupno + doprinos korisnika
= Ukupni prihvatljivi troškovi
= Ukupna ugovorena vrijednost projekta HRK]]/7.5345</f>
        <v>1320299.6350122767</v>
      </c>
      <c r="AA428" s="44" t="s">
        <v>38</v>
      </c>
      <c r="AB428" s="44" t="s">
        <v>35</v>
      </c>
      <c r="AC428" s="43" t="s">
        <v>1780</v>
      </c>
      <c r="AD428" s="43" t="s">
        <v>747</v>
      </c>
    </row>
    <row r="429" spans="1:30" ht="51" customHeight="1" x14ac:dyDescent="0.2">
      <c r="A429" s="41" t="s">
        <v>1781</v>
      </c>
      <c r="B429" s="42" t="s">
        <v>743</v>
      </c>
      <c r="C429" s="43" t="s">
        <v>744</v>
      </c>
      <c r="D429" s="43" t="s">
        <v>1114</v>
      </c>
      <c r="E429" s="44" t="s">
        <v>76</v>
      </c>
      <c r="F429" s="45" t="s">
        <v>1782</v>
      </c>
      <c r="G429" s="45" t="s">
        <v>771</v>
      </c>
      <c r="H429" s="47">
        <v>43518</v>
      </c>
      <c r="I429" s="47">
        <v>44430</v>
      </c>
      <c r="J429" s="48" t="str">
        <f>IF(Ugovori_OPULJP[[#This Row],[DATUM ZAVRŠETKA OPERACIJE]]&gt;DATE(2024,3,31),"u provedbi","završen")</f>
        <v>završen</v>
      </c>
      <c r="K429" s="46" t="s">
        <v>425</v>
      </c>
      <c r="L429" s="46" t="s">
        <v>425</v>
      </c>
      <c r="M429" s="49">
        <v>0.85</v>
      </c>
      <c r="N429" s="49">
        <v>0.15</v>
      </c>
      <c r="O429" s="50">
        <f>Ugovori_OPULJP[[#This Row],[Bespovratna sredstva - Ukupno (EU+Nac) HRK
= Ukupna ugovorena vrijednost bespovratnih sredstava]]*Ugovori_OPULJP[[#This Row],[EU STOPA SUFINANCIRANJA %
EU CO-FINANCING RATE %]]</f>
        <v>3624942.0109999999</v>
      </c>
      <c r="P429" s="51">
        <f>Ugovori_OPULJP[[#This Row],[Bespovratna sredstva - EU dio - HRK]]/7.5345</f>
        <v>481112.48404008226</v>
      </c>
      <c r="Q429" s="50">
        <f>Ugovori_OPULJP[[#This Row],[Bespovratna sredstva - Ukupno (EU+Nac) HRK
= Ukupna ugovorena vrijednost bespovratnih sredstava]]*Ugovori_OPULJP[[#This Row],[STOPA NACIONALNOG SUFINANCIRANJA %]]</f>
        <v>639695.64899999998</v>
      </c>
      <c r="R429" s="51">
        <f>Ugovori_OPULJP[[#This Row],[Bespovratna sredstva - Nacionalni dio - HRK]]/7.5345</f>
        <v>84902.203065896872</v>
      </c>
      <c r="S429" s="50">
        <v>4264637.66</v>
      </c>
      <c r="T429" s="51">
        <f>Ugovori_OPULJP[[#This Row],[Bespovratna sredstva - Ukupno (EU+Nac) HRK
= Ukupna ugovorena vrijednost bespovratnih sredstava]]/7.5345</f>
        <v>566014.68710597919</v>
      </c>
      <c r="U429" s="50">
        <v>0</v>
      </c>
      <c r="V429" s="51">
        <f>Ugovori_OPULJP[[#This Row],[Javni doprinos korisnika - HRK]]/7.5345</f>
        <v>0</v>
      </c>
      <c r="W429" s="50">
        <v>0</v>
      </c>
      <c r="X429" s="51">
        <f>Ugovori_OPULJP[[#This Row],[Privatni doprinos korisnika - HRK]]/7.5345</f>
        <v>0</v>
      </c>
      <c r="Y429" s="52">
        <v>4264637.66</v>
      </c>
      <c r="Z429" s="53">
        <f>Ugovori_OPULJP[[#This Row],[UKUPNI PRIHVATLJIVI IZDACI
TOTAL ELIGIBLE EXPENDITURE
= Bespovratna sredstva ukupno + doprinos korisnika
= Ukupni prihvatljivi troškovi
= Ukupna ugovorena vrijednost projekta HRK]]/7.5345</f>
        <v>566014.68710597919</v>
      </c>
      <c r="AA429" s="44" t="s">
        <v>38</v>
      </c>
      <c r="AB429" s="44" t="s">
        <v>35</v>
      </c>
      <c r="AC429" s="43" t="s">
        <v>1783</v>
      </c>
      <c r="AD429" s="43" t="s">
        <v>747</v>
      </c>
    </row>
    <row r="430" spans="1:30" ht="51" customHeight="1" x14ac:dyDescent="0.2">
      <c r="A430" s="41" t="s">
        <v>1784</v>
      </c>
      <c r="B430" s="42" t="s">
        <v>743</v>
      </c>
      <c r="C430" s="43" t="s">
        <v>744</v>
      </c>
      <c r="D430" s="43" t="s">
        <v>1114</v>
      </c>
      <c r="E430" s="44" t="s">
        <v>76</v>
      </c>
      <c r="F430" s="45" t="s">
        <v>1785</v>
      </c>
      <c r="G430" s="45" t="s">
        <v>1786</v>
      </c>
      <c r="H430" s="47">
        <v>43525</v>
      </c>
      <c r="I430" s="47">
        <v>44440</v>
      </c>
      <c r="J430" s="48" t="str">
        <f>IF(Ugovori_OPULJP[[#This Row],[DATUM ZAVRŠETKA OPERACIJE]]&gt;DATE(2024,3,31),"u provedbi","završen")</f>
        <v>završen</v>
      </c>
      <c r="K430" s="46" t="s">
        <v>271</v>
      </c>
      <c r="L430" s="46" t="s">
        <v>271</v>
      </c>
      <c r="M430" s="49">
        <v>0.85</v>
      </c>
      <c r="N430" s="49">
        <v>0.15</v>
      </c>
      <c r="O430" s="50">
        <f>Ugovori_OPULJP[[#This Row],[Bespovratna sredstva - Ukupno (EU+Nac) HRK
= Ukupna ugovorena vrijednost bespovratnih sredstava]]*Ugovori_OPULJP[[#This Row],[EU STOPA SUFINANCIRANJA %
EU CO-FINANCING RATE %]]</f>
        <v>1970219.25</v>
      </c>
      <c r="P430" s="51">
        <f>Ugovori_OPULJP[[#This Row],[Bespovratna sredstva - EU dio - HRK]]/7.5345</f>
        <v>261493.03205255821</v>
      </c>
      <c r="Q430" s="50">
        <f>Ugovori_OPULJP[[#This Row],[Bespovratna sredstva - Ukupno (EU+Nac) HRK
= Ukupna ugovorena vrijednost bespovratnih sredstava]]*Ugovori_OPULJP[[#This Row],[STOPA NACIONALNOG SUFINANCIRANJA %]]</f>
        <v>347685.75</v>
      </c>
      <c r="R430" s="51">
        <f>Ugovori_OPULJP[[#This Row],[Bespovratna sredstva - Nacionalni dio - HRK]]/7.5345</f>
        <v>46145.82918574557</v>
      </c>
      <c r="S430" s="50">
        <v>2317905</v>
      </c>
      <c r="T430" s="51">
        <f>Ugovori_OPULJP[[#This Row],[Bespovratna sredstva - Ukupno (EU+Nac) HRK
= Ukupna ugovorena vrijednost bespovratnih sredstava]]/7.5345</f>
        <v>307638.86123830377</v>
      </c>
      <c r="U430" s="50">
        <v>0</v>
      </c>
      <c r="V430" s="51">
        <f>Ugovori_OPULJP[[#This Row],[Javni doprinos korisnika - HRK]]/7.5345</f>
        <v>0</v>
      </c>
      <c r="W430" s="50">
        <v>0</v>
      </c>
      <c r="X430" s="51">
        <f>Ugovori_OPULJP[[#This Row],[Privatni doprinos korisnika - HRK]]/7.5345</f>
        <v>0</v>
      </c>
      <c r="Y430" s="52">
        <v>2317905</v>
      </c>
      <c r="Z430" s="53">
        <f>Ugovori_OPULJP[[#This Row],[UKUPNI PRIHVATLJIVI IZDACI
TOTAL ELIGIBLE EXPENDITURE
= Bespovratna sredstva ukupno + doprinos korisnika
= Ukupni prihvatljivi troškovi
= Ukupna ugovorena vrijednost projekta HRK]]/7.5345</f>
        <v>307638.86123830377</v>
      </c>
      <c r="AA430" s="44" t="s">
        <v>38</v>
      </c>
      <c r="AB430" s="44" t="s">
        <v>35</v>
      </c>
      <c r="AC430" s="43" t="s">
        <v>1787</v>
      </c>
      <c r="AD430" s="43" t="s">
        <v>747</v>
      </c>
    </row>
    <row r="431" spans="1:30" ht="51" customHeight="1" x14ac:dyDescent="0.2">
      <c r="A431" s="41" t="s">
        <v>1788</v>
      </c>
      <c r="B431" s="42" t="s">
        <v>743</v>
      </c>
      <c r="C431" s="43" t="s">
        <v>744</v>
      </c>
      <c r="D431" s="43" t="s">
        <v>1114</v>
      </c>
      <c r="E431" s="44" t="s">
        <v>76</v>
      </c>
      <c r="F431" s="45" t="s">
        <v>1194</v>
      </c>
      <c r="G431" s="45" t="s">
        <v>661</v>
      </c>
      <c r="H431" s="47">
        <v>43467</v>
      </c>
      <c r="I431" s="47">
        <v>44379</v>
      </c>
      <c r="J431" s="48" t="str">
        <f>IF(Ugovori_OPULJP[[#This Row],[DATUM ZAVRŠETKA OPERACIJE]]&gt;DATE(2024,3,31),"u provedbi","završen")</f>
        <v>završen</v>
      </c>
      <c r="K431" s="46" t="s">
        <v>244</v>
      </c>
      <c r="L431" s="46" t="s">
        <v>244</v>
      </c>
      <c r="M431" s="49">
        <v>0.85</v>
      </c>
      <c r="N431" s="49">
        <v>0.15</v>
      </c>
      <c r="O431" s="50">
        <f>Ugovori_OPULJP[[#This Row],[Bespovratna sredstva - Ukupno (EU+Nac) HRK
= Ukupna ugovorena vrijednost bespovratnih sredstava]]*Ugovori_OPULJP[[#This Row],[EU STOPA SUFINANCIRANJA %
EU CO-FINANCING RATE %]]</f>
        <v>4530483</v>
      </c>
      <c r="P431" s="51">
        <f>Ugovori_OPULJP[[#This Row],[Bespovratna sredstva - EU dio - HRK]]/7.5345</f>
        <v>601298.42723472021</v>
      </c>
      <c r="Q431" s="50">
        <f>Ugovori_OPULJP[[#This Row],[Bespovratna sredstva - Ukupno (EU+Nac) HRK
= Ukupna ugovorena vrijednost bespovratnih sredstava]]*Ugovori_OPULJP[[#This Row],[STOPA NACIONALNOG SUFINANCIRANJA %]]</f>
        <v>799497</v>
      </c>
      <c r="R431" s="51">
        <f>Ugovori_OPULJP[[#This Row],[Bespovratna sredstva - Nacionalni dio - HRK]]/7.5345</f>
        <v>106111.48715906827</v>
      </c>
      <c r="S431" s="50">
        <v>5329980</v>
      </c>
      <c r="T431" s="51">
        <f>Ugovori_OPULJP[[#This Row],[Bespovratna sredstva - Ukupno (EU+Nac) HRK
= Ukupna ugovorena vrijednost bespovratnih sredstava]]/7.5345</f>
        <v>707409.91439378855</v>
      </c>
      <c r="U431" s="50">
        <v>0</v>
      </c>
      <c r="V431" s="51">
        <f>Ugovori_OPULJP[[#This Row],[Javni doprinos korisnika - HRK]]/7.5345</f>
        <v>0</v>
      </c>
      <c r="W431" s="50">
        <v>0</v>
      </c>
      <c r="X431" s="51">
        <f>Ugovori_OPULJP[[#This Row],[Privatni doprinos korisnika - HRK]]/7.5345</f>
        <v>0</v>
      </c>
      <c r="Y431" s="52">
        <v>5329980</v>
      </c>
      <c r="Z431" s="53">
        <f>Ugovori_OPULJP[[#This Row],[UKUPNI PRIHVATLJIVI IZDACI
TOTAL ELIGIBLE EXPENDITURE
= Bespovratna sredstva ukupno + doprinos korisnika
= Ukupni prihvatljivi troškovi
= Ukupna ugovorena vrijednost projekta HRK]]/7.5345</f>
        <v>707409.91439378855</v>
      </c>
      <c r="AA431" s="44" t="s">
        <v>38</v>
      </c>
      <c r="AB431" s="44" t="s">
        <v>35</v>
      </c>
      <c r="AC431" s="43" t="s">
        <v>1789</v>
      </c>
      <c r="AD431" s="43" t="s">
        <v>747</v>
      </c>
    </row>
    <row r="432" spans="1:30" ht="51" customHeight="1" x14ac:dyDescent="0.2">
      <c r="A432" s="41" t="s">
        <v>1790</v>
      </c>
      <c r="B432" s="42" t="s">
        <v>743</v>
      </c>
      <c r="C432" s="43" t="s">
        <v>744</v>
      </c>
      <c r="D432" s="43" t="s">
        <v>1114</v>
      </c>
      <c r="E432" s="44" t="s">
        <v>76</v>
      </c>
      <c r="F432" s="45" t="s">
        <v>1791</v>
      </c>
      <c r="G432" s="45" t="s">
        <v>665</v>
      </c>
      <c r="H432" s="47">
        <v>43370</v>
      </c>
      <c r="I432" s="47">
        <v>44282</v>
      </c>
      <c r="J432" s="48" t="str">
        <f>IF(Ugovori_OPULJP[[#This Row],[DATUM ZAVRŠETKA OPERACIJE]]&gt;DATE(2024,3,31),"u provedbi","završen")</f>
        <v>završen</v>
      </c>
      <c r="K432" s="46" t="s">
        <v>244</v>
      </c>
      <c r="L432" s="46" t="s">
        <v>244</v>
      </c>
      <c r="M432" s="49">
        <v>0.85</v>
      </c>
      <c r="N432" s="49">
        <v>0.15</v>
      </c>
      <c r="O432" s="50">
        <f>Ugovori_OPULJP[[#This Row],[Bespovratna sredstva - Ukupno (EU+Nac) HRK
= Ukupna ugovorena vrijednost bespovratnih sredstava]]*Ugovori_OPULJP[[#This Row],[EU STOPA SUFINANCIRANJA %
EU CO-FINANCING RATE %]]</f>
        <v>3457517.3495</v>
      </c>
      <c r="P432" s="51">
        <f>Ugovori_OPULJP[[#This Row],[Bespovratna sredstva - EU dio - HRK]]/7.5345</f>
        <v>458891.41276793415</v>
      </c>
      <c r="Q432" s="50">
        <f>Ugovori_OPULJP[[#This Row],[Bespovratna sredstva - Ukupno (EU+Nac) HRK
= Ukupna ugovorena vrijednost bespovratnih sredstava]]*Ugovori_OPULJP[[#This Row],[STOPA NACIONALNOG SUFINANCIRANJA %]]</f>
        <v>610150.12049999996</v>
      </c>
      <c r="R432" s="51">
        <f>Ugovori_OPULJP[[#This Row],[Bespovratna sredstva - Nacionalni dio - HRK]]/7.5345</f>
        <v>80980.837547282485</v>
      </c>
      <c r="S432" s="50">
        <v>4067667.47</v>
      </c>
      <c r="T432" s="51">
        <f>Ugovori_OPULJP[[#This Row],[Bespovratna sredstva - Ukupno (EU+Nac) HRK
= Ukupna ugovorena vrijednost bespovratnih sredstava]]/7.5345</f>
        <v>539872.25031521672</v>
      </c>
      <c r="U432" s="50">
        <v>0</v>
      </c>
      <c r="V432" s="51">
        <f>Ugovori_OPULJP[[#This Row],[Javni doprinos korisnika - HRK]]/7.5345</f>
        <v>0</v>
      </c>
      <c r="W432" s="50">
        <v>0</v>
      </c>
      <c r="X432" s="51">
        <f>Ugovori_OPULJP[[#This Row],[Privatni doprinos korisnika - HRK]]/7.5345</f>
        <v>0</v>
      </c>
      <c r="Y432" s="52">
        <v>4067667.47</v>
      </c>
      <c r="Z432" s="53">
        <f>Ugovori_OPULJP[[#This Row],[UKUPNI PRIHVATLJIVI IZDACI
TOTAL ELIGIBLE EXPENDITURE
= Bespovratna sredstva ukupno + doprinos korisnika
= Ukupni prihvatljivi troškovi
= Ukupna ugovorena vrijednost projekta HRK]]/7.5345</f>
        <v>539872.25031521672</v>
      </c>
      <c r="AA432" s="44" t="s">
        <v>38</v>
      </c>
      <c r="AB432" s="44" t="s">
        <v>35</v>
      </c>
      <c r="AC432" s="43" t="s">
        <v>1792</v>
      </c>
      <c r="AD432" s="43" t="s">
        <v>747</v>
      </c>
    </row>
    <row r="433" spans="1:30" ht="51" customHeight="1" x14ac:dyDescent="0.2">
      <c r="A433" s="41" t="s">
        <v>1793</v>
      </c>
      <c r="B433" s="42" t="s">
        <v>743</v>
      </c>
      <c r="C433" s="43" t="s">
        <v>744</v>
      </c>
      <c r="D433" s="43" t="s">
        <v>1114</v>
      </c>
      <c r="E433" s="44" t="s">
        <v>76</v>
      </c>
      <c r="F433" s="45" t="s">
        <v>1794</v>
      </c>
      <c r="G433" s="45" t="s">
        <v>1795</v>
      </c>
      <c r="H433" s="47">
        <v>43343</v>
      </c>
      <c r="I433" s="47">
        <v>44255</v>
      </c>
      <c r="J433" s="48" t="str">
        <f>IF(Ugovori_OPULJP[[#This Row],[DATUM ZAVRŠETKA OPERACIJE]]&gt;DATE(2024,3,31),"u provedbi","završen")</f>
        <v>završen</v>
      </c>
      <c r="K433" s="46" t="s">
        <v>211</v>
      </c>
      <c r="L433" s="46" t="s">
        <v>211</v>
      </c>
      <c r="M433" s="49">
        <v>0.85</v>
      </c>
      <c r="N433" s="49">
        <v>0.15</v>
      </c>
      <c r="O433" s="50">
        <f>Ugovori_OPULJP[[#This Row],[Bespovratna sredstva - Ukupno (EU+Nac) HRK
= Ukupna ugovorena vrijednost bespovratnih sredstava]]*Ugovori_OPULJP[[#This Row],[EU STOPA SUFINANCIRANJA %
EU CO-FINANCING RATE %]]</f>
        <v>1389644.1324999998</v>
      </c>
      <c r="P433" s="51">
        <f>Ugovori_OPULJP[[#This Row],[Bespovratna sredstva - EU dio - HRK]]/7.5345</f>
        <v>184437.47196230668</v>
      </c>
      <c r="Q433" s="50">
        <f>Ugovori_OPULJP[[#This Row],[Bespovratna sredstva - Ukupno (EU+Nac) HRK
= Ukupna ugovorena vrijednost bespovratnih sredstava]]*Ugovori_OPULJP[[#This Row],[STOPA NACIONALNOG SUFINANCIRANJA %]]</f>
        <v>245231.31749999998</v>
      </c>
      <c r="R433" s="51">
        <f>Ugovori_OPULJP[[#This Row],[Bespovratna sredstva - Nacionalni dio - HRK]]/7.5345</f>
        <v>32547.789169818829</v>
      </c>
      <c r="S433" s="50">
        <v>1634875.45</v>
      </c>
      <c r="T433" s="51">
        <f>Ugovori_OPULJP[[#This Row],[Bespovratna sredstva - Ukupno (EU+Nac) HRK
= Ukupna ugovorena vrijednost bespovratnih sredstava]]/7.5345</f>
        <v>216985.26113212554</v>
      </c>
      <c r="U433" s="50">
        <v>0</v>
      </c>
      <c r="V433" s="51">
        <f>Ugovori_OPULJP[[#This Row],[Javni doprinos korisnika - HRK]]/7.5345</f>
        <v>0</v>
      </c>
      <c r="W433" s="50">
        <v>0</v>
      </c>
      <c r="X433" s="51">
        <f>Ugovori_OPULJP[[#This Row],[Privatni doprinos korisnika - HRK]]/7.5345</f>
        <v>0</v>
      </c>
      <c r="Y433" s="52">
        <v>1634875.45</v>
      </c>
      <c r="Z433" s="53">
        <f>Ugovori_OPULJP[[#This Row],[UKUPNI PRIHVATLJIVI IZDACI
TOTAL ELIGIBLE EXPENDITURE
= Bespovratna sredstva ukupno + doprinos korisnika
= Ukupni prihvatljivi troškovi
= Ukupna ugovorena vrijednost projekta HRK]]/7.5345</f>
        <v>216985.26113212554</v>
      </c>
      <c r="AA433" s="44" t="s">
        <v>38</v>
      </c>
      <c r="AB433" s="44" t="s">
        <v>35</v>
      </c>
      <c r="AC433" s="43" t="s">
        <v>1796</v>
      </c>
      <c r="AD433" s="43" t="s">
        <v>747</v>
      </c>
    </row>
    <row r="434" spans="1:30" ht="51" customHeight="1" x14ac:dyDescent="0.2">
      <c r="A434" s="41" t="s">
        <v>1797</v>
      </c>
      <c r="B434" s="42" t="s">
        <v>743</v>
      </c>
      <c r="C434" s="43" t="s">
        <v>744</v>
      </c>
      <c r="D434" s="43" t="s">
        <v>1114</v>
      </c>
      <c r="E434" s="44" t="s">
        <v>76</v>
      </c>
      <c r="F434" s="45" t="s">
        <v>1798</v>
      </c>
      <c r="G434" s="45" t="s">
        <v>1799</v>
      </c>
      <c r="H434" s="47">
        <v>43409</v>
      </c>
      <c r="I434" s="47">
        <v>44321</v>
      </c>
      <c r="J434" s="48" t="str">
        <f>IF(Ugovori_OPULJP[[#This Row],[DATUM ZAVRŠETKA OPERACIJE]]&gt;DATE(2024,3,31),"u provedbi","završen")</f>
        <v>završen</v>
      </c>
      <c r="K434" s="46" t="s">
        <v>271</v>
      </c>
      <c r="L434" s="46" t="s">
        <v>271</v>
      </c>
      <c r="M434" s="49">
        <v>0.85</v>
      </c>
      <c r="N434" s="49">
        <v>0.15</v>
      </c>
      <c r="O434" s="50">
        <f>Ugovori_OPULJP[[#This Row],[Bespovratna sredstva - Ukupno (EU+Nac) HRK
= Ukupna ugovorena vrijednost bespovratnih sredstava]]*Ugovori_OPULJP[[#This Row],[EU STOPA SUFINANCIRANJA %
EU CO-FINANCING RATE %]]</f>
        <v>3795858.6</v>
      </c>
      <c r="P434" s="51">
        <f>Ugovori_OPULJP[[#This Row],[Bespovratna sredstva - EU dio - HRK]]/7.5345</f>
        <v>503797.01373681065</v>
      </c>
      <c r="Q434" s="50">
        <f>Ugovori_OPULJP[[#This Row],[Bespovratna sredstva - Ukupno (EU+Nac) HRK
= Ukupna ugovorena vrijednost bespovratnih sredstava]]*Ugovori_OPULJP[[#This Row],[STOPA NACIONALNOG SUFINANCIRANJA %]]</f>
        <v>669857.4</v>
      </c>
      <c r="R434" s="51">
        <f>Ugovori_OPULJP[[#This Row],[Bespovratna sredstva - Nacionalni dio - HRK]]/7.5345</f>
        <v>88905.355365319527</v>
      </c>
      <c r="S434" s="50">
        <v>4465716</v>
      </c>
      <c r="T434" s="51">
        <f>Ugovori_OPULJP[[#This Row],[Bespovratna sredstva - Ukupno (EU+Nac) HRK
= Ukupna ugovorena vrijednost bespovratnih sredstava]]/7.5345</f>
        <v>592702.36910213018</v>
      </c>
      <c r="U434" s="50">
        <v>0</v>
      </c>
      <c r="V434" s="51">
        <f>Ugovori_OPULJP[[#This Row],[Javni doprinos korisnika - HRK]]/7.5345</f>
        <v>0</v>
      </c>
      <c r="W434" s="50">
        <v>0</v>
      </c>
      <c r="X434" s="51">
        <f>Ugovori_OPULJP[[#This Row],[Privatni doprinos korisnika - HRK]]/7.5345</f>
        <v>0</v>
      </c>
      <c r="Y434" s="52">
        <v>4465716</v>
      </c>
      <c r="Z434" s="53">
        <f>Ugovori_OPULJP[[#This Row],[UKUPNI PRIHVATLJIVI IZDACI
TOTAL ELIGIBLE EXPENDITURE
= Bespovratna sredstva ukupno + doprinos korisnika
= Ukupni prihvatljivi troškovi
= Ukupna ugovorena vrijednost projekta HRK]]/7.5345</f>
        <v>592702.36910213018</v>
      </c>
      <c r="AA434" s="44" t="s">
        <v>38</v>
      </c>
      <c r="AB434" s="44" t="s">
        <v>35</v>
      </c>
      <c r="AC434" s="43" t="s">
        <v>1800</v>
      </c>
      <c r="AD434" s="43" t="s">
        <v>747</v>
      </c>
    </row>
    <row r="435" spans="1:30" ht="51" customHeight="1" x14ac:dyDescent="0.2">
      <c r="A435" s="41" t="s">
        <v>1801</v>
      </c>
      <c r="B435" s="42" t="s">
        <v>743</v>
      </c>
      <c r="C435" s="43" t="s">
        <v>744</v>
      </c>
      <c r="D435" s="43" t="s">
        <v>1114</v>
      </c>
      <c r="E435" s="44" t="s">
        <v>76</v>
      </c>
      <c r="F435" s="45" t="s">
        <v>1802</v>
      </c>
      <c r="G435" s="45" t="s">
        <v>1803</v>
      </c>
      <c r="H435" s="47">
        <v>43311</v>
      </c>
      <c r="I435" s="47">
        <v>44226</v>
      </c>
      <c r="J435" s="48" t="str">
        <f>IF(Ugovori_OPULJP[[#This Row],[DATUM ZAVRŠETKA OPERACIJE]]&gt;DATE(2024,3,31),"u provedbi","završen")</f>
        <v>završen</v>
      </c>
      <c r="K435" s="46" t="s">
        <v>211</v>
      </c>
      <c r="L435" s="46" t="s">
        <v>211</v>
      </c>
      <c r="M435" s="49">
        <v>0.85</v>
      </c>
      <c r="N435" s="49">
        <v>0.15</v>
      </c>
      <c r="O435" s="50">
        <f>Ugovori_OPULJP[[#This Row],[Bespovratna sredstva - Ukupno (EU+Nac) HRK
= Ukupna ugovorena vrijednost bespovratnih sredstava]]*Ugovori_OPULJP[[#This Row],[EU STOPA SUFINANCIRANJA %
EU CO-FINANCING RATE %]]</f>
        <v>3534016.406</v>
      </c>
      <c r="P435" s="51">
        <f>Ugovori_OPULJP[[#This Row],[Bespovratna sredstva - EU dio - HRK]]/7.5345</f>
        <v>469044.58238768327</v>
      </c>
      <c r="Q435" s="50">
        <f>Ugovori_OPULJP[[#This Row],[Bespovratna sredstva - Ukupno (EU+Nac) HRK
= Ukupna ugovorena vrijednost bespovratnih sredstava]]*Ugovori_OPULJP[[#This Row],[STOPA NACIONALNOG SUFINANCIRANJA %]]</f>
        <v>623649.95399999991</v>
      </c>
      <c r="R435" s="51">
        <f>Ugovori_OPULJP[[#This Row],[Bespovratna sredstva - Nacionalni dio - HRK]]/7.5345</f>
        <v>82772.573362532334</v>
      </c>
      <c r="S435" s="50">
        <v>4157666.36</v>
      </c>
      <c r="T435" s="51">
        <f>Ugovori_OPULJP[[#This Row],[Bespovratna sredstva - Ukupno (EU+Nac) HRK
= Ukupna ugovorena vrijednost bespovratnih sredstava]]/7.5345</f>
        <v>551817.15575021564</v>
      </c>
      <c r="U435" s="50">
        <v>0</v>
      </c>
      <c r="V435" s="51">
        <f>Ugovori_OPULJP[[#This Row],[Javni doprinos korisnika - HRK]]/7.5345</f>
        <v>0</v>
      </c>
      <c r="W435" s="50">
        <v>0</v>
      </c>
      <c r="X435" s="51">
        <f>Ugovori_OPULJP[[#This Row],[Privatni doprinos korisnika - HRK]]/7.5345</f>
        <v>0</v>
      </c>
      <c r="Y435" s="52">
        <v>4157666.36</v>
      </c>
      <c r="Z435" s="53">
        <f>Ugovori_OPULJP[[#This Row],[UKUPNI PRIHVATLJIVI IZDACI
TOTAL ELIGIBLE EXPENDITURE
= Bespovratna sredstva ukupno + doprinos korisnika
= Ukupni prihvatljivi troškovi
= Ukupna ugovorena vrijednost projekta HRK]]/7.5345</f>
        <v>551817.15575021564</v>
      </c>
      <c r="AA435" s="44" t="s">
        <v>38</v>
      </c>
      <c r="AB435" s="44" t="s">
        <v>35</v>
      </c>
      <c r="AC435" s="43" t="s">
        <v>1804</v>
      </c>
      <c r="AD435" s="43" t="s">
        <v>747</v>
      </c>
    </row>
    <row r="436" spans="1:30" ht="51" customHeight="1" x14ac:dyDescent="0.2">
      <c r="A436" s="41" t="s">
        <v>1805</v>
      </c>
      <c r="B436" s="42" t="s">
        <v>743</v>
      </c>
      <c r="C436" s="43" t="s">
        <v>744</v>
      </c>
      <c r="D436" s="43" t="s">
        <v>1114</v>
      </c>
      <c r="E436" s="44" t="s">
        <v>76</v>
      </c>
      <c r="F436" s="45" t="s">
        <v>1806</v>
      </c>
      <c r="G436" s="45" t="s">
        <v>1807</v>
      </c>
      <c r="H436" s="47">
        <v>43370</v>
      </c>
      <c r="I436" s="47">
        <v>44282</v>
      </c>
      <c r="J436" s="48" t="str">
        <f>IF(Ugovori_OPULJP[[#This Row],[DATUM ZAVRŠETKA OPERACIJE]]&gt;DATE(2024,3,31),"u provedbi","završen")</f>
        <v>završen</v>
      </c>
      <c r="K436" s="46" t="s">
        <v>211</v>
      </c>
      <c r="L436" s="46" t="s">
        <v>211</v>
      </c>
      <c r="M436" s="49">
        <v>0.85</v>
      </c>
      <c r="N436" s="49">
        <v>0.15</v>
      </c>
      <c r="O436" s="50">
        <f>Ugovori_OPULJP[[#This Row],[Bespovratna sredstva - Ukupno (EU+Nac) HRK
= Ukupna ugovorena vrijednost bespovratnih sredstava]]*Ugovori_OPULJP[[#This Row],[EU STOPA SUFINANCIRANJA %
EU CO-FINANCING RATE %]]</f>
        <v>3950202.8494999995</v>
      </c>
      <c r="P436" s="51">
        <f>Ugovori_OPULJP[[#This Row],[Bespovratna sredstva - EU dio - HRK]]/7.5345</f>
        <v>524282.01599309832</v>
      </c>
      <c r="Q436" s="50">
        <f>Ugovori_OPULJP[[#This Row],[Bespovratna sredstva - Ukupno (EU+Nac) HRK
= Ukupna ugovorena vrijednost bespovratnih sredstava]]*Ugovori_OPULJP[[#This Row],[STOPA NACIONALNOG SUFINANCIRANJA %]]</f>
        <v>697094.62049999996</v>
      </c>
      <c r="R436" s="51">
        <f>Ugovori_OPULJP[[#This Row],[Bespovratna sredstva - Nacionalni dio - HRK]]/7.5345</f>
        <v>92520.35576348794</v>
      </c>
      <c r="S436" s="50">
        <v>4647297.47</v>
      </c>
      <c r="T436" s="51">
        <f>Ugovori_OPULJP[[#This Row],[Bespovratna sredstva - Ukupno (EU+Nac) HRK
= Ukupna ugovorena vrijednost bespovratnih sredstava]]/7.5345</f>
        <v>616802.37175658625</v>
      </c>
      <c r="U436" s="50">
        <v>0</v>
      </c>
      <c r="V436" s="51">
        <f>Ugovori_OPULJP[[#This Row],[Javni doprinos korisnika - HRK]]/7.5345</f>
        <v>0</v>
      </c>
      <c r="W436" s="50">
        <v>0</v>
      </c>
      <c r="X436" s="51">
        <f>Ugovori_OPULJP[[#This Row],[Privatni doprinos korisnika - HRK]]/7.5345</f>
        <v>0</v>
      </c>
      <c r="Y436" s="52">
        <v>4647297.47</v>
      </c>
      <c r="Z436" s="53">
        <f>Ugovori_OPULJP[[#This Row],[UKUPNI PRIHVATLJIVI IZDACI
TOTAL ELIGIBLE EXPENDITURE
= Bespovratna sredstva ukupno + doprinos korisnika
= Ukupni prihvatljivi troškovi
= Ukupna ugovorena vrijednost projekta HRK]]/7.5345</f>
        <v>616802.37175658625</v>
      </c>
      <c r="AA436" s="44" t="s">
        <v>38</v>
      </c>
      <c r="AB436" s="44" t="s">
        <v>35</v>
      </c>
      <c r="AC436" s="43" t="s">
        <v>1808</v>
      </c>
      <c r="AD436" s="43" t="s">
        <v>747</v>
      </c>
    </row>
    <row r="437" spans="1:30" ht="51" customHeight="1" x14ac:dyDescent="0.2">
      <c r="A437" s="41" t="s">
        <v>1809</v>
      </c>
      <c r="B437" s="42" t="s">
        <v>743</v>
      </c>
      <c r="C437" s="43" t="s">
        <v>744</v>
      </c>
      <c r="D437" s="43" t="s">
        <v>1114</v>
      </c>
      <c r="E437" s="44" t="s">
        <v>76</v>
      </c>
      <c r="F437" s="45" t="s">
        <v>1810</v>
      </c>
      <c r="G437" s="45" t="s">
        <v>1811</v>
      </c>
      <c r="H437" s="47">
        <v>43307</v>
      </c>
      <c r="I437" s="47">
        <v>44222</v>
      </c>
      <c r="J437" s="48" t="str">
        <f>IF(Ugovori_OPULJP[[#This Row],[DATUM ZAVRŠETKA OPERACIJE]]&gt;DATE(2024,3,31),"u provedbi","završen")</f>
        <v>završen</v>
      </c>
      <c r="K437" s="46" t="s">
        <v>173</v>
      </c>
      <c r="L437" s="46" t="s">
        <v>173</v>
      </c>
      <c r="M437" s="49">
        <v>0.85</v>
      </c>
      <c r="N437" s="49">
        <v>0.15</v>
      </c>
      <c r="O437" s="50">
        <f>Ugovori_OPULJP[[#This Row],[Bespovratna sredstva - Ukupno (EU+Nac) HRK
= Ukupna ugovorena vrijednost bespovratnih sredstava]]*Ugovori_OPULJP[[#This Row],[EU STOPA SUFINANCIRANJA %
EU CO-FINANCING RATE %]]</f>
        <v>3279672.3934999998</v>
      </c>
      <c r="P437" s="51">
        <f>Ugovori_OPULJP[[#This Row],[Bespovratna sredstva - EU dio - HRK]]/7.5345</f>
        <v>435287.33074523852</v>
      </c>
      <c r="Q437" s="50">
        <f>Ugovori_OPULJP[[#This Row],[Bespovratna sredstva - Ukupno (EU+Nac) HRK
= Ukupna ugovorena vrijednost bespovratnih sredstava]]*Ugovori_OPULJP[[#This Row],[STOPA NACIONALNOG SUFINANCIRANJA %]]</f>
        <v>578765.71649999998</v>
      </c>
      <c r="R437" s="51">
        <f>Ugovori_OPULJP[[#This Row],[Bespovratna sredstva - Nacionalni dio - HRK]]/7.5345</f>
        <v>76815.411307983275</v>
      </c>
      <c r="S437" s="50">
        <v>3858438.11</v>
      </c>
      <c r="T437" s="51">
        <f>Ugovori_OPULJP[[#This Row],[Bespovratna sredstva - Ukupno (EU+Nac) HRK
= Ukupna ugovorena vrijednost bespovratnih sredstava]]/7.5345</f>
        <v>512102.74205322179</v>
      </c>
      <c r="U437" s="50">
        <v>0</v>
      </c>
      <c r="V437" s="51">
        <f>Ugovori_OPULJP[[#This Row],[Javni doprinos korisnika - HRK]]/7.5345</f>
        <v>0</v>
      </c>
      <c r="W437" s="50">
        <v>0</v>
      </c>
      <c r="X437" s="51">
        <f>Ugovori_OPULJP[[#This Row],[Privatni doprinos korisnika - HRK]]/7.5345</f>
        <v>0</v>
      </c>
      <c r="Y437" s="52">
        <v>3858438.11</v>
      </c>
      <c r="Z437" s="53">
        <f>Ugovori_OPULJP[[#This Row],[UKUPNI PRIHVATLJIVI IZDACI
TOTAL ELIGIBLE EXPENDITURE
= Bespovratna sredstva ukupno + doprinos korisnika
= Ukupni prihvatljivi troškovi
= Ukupna ugovorena vrijednost projekta HRK]]/7.5345</f>
        <v>512102.74205322179</v>
      </c>
      <c r="AA437" s="44" t="s">
        <v>38</v>
      </c>
      <c r="AB437" s="44" t="s">
        <v>35</v>
      </c>
      <c r="AC437" s="43" t="s">
        <v>1812</v>
      </c>
      <c r="AD437" s="43" t="s">
        <v>747</v>
      </c>
    </row>
    <row r="438" spans="1:30" ht="51" customHeight="1" x14ac:dyDescent="0.2">
      <c r="A438" s="41" t="s">
        <v>1813</v>
      </c>
      <c r="B438" s="42" t="s">
        <v>743</v>
      </c>
      <c r="C438" s="43" t="s">
        <v>744</v>
      </c>
      <c r="D438" s="43" t="s">
        <v>1114</v>
      </c>
      <c r="E438" s="44" t="s">
        <v>76</v>
      </c>
      <c r="F438" s="45" t="s">
        <v>1814</v>
      </c>
      <c r="G438" s="45" t="s">
        <v>1815</v>
      </c>
      <c r="H438" s="47">
        <v>43518</v>
      </c>
      <c r="I438" s="47">
        <v>44430</v>
      </c>
      <c r="J438" s="48" t="str">
        <f>IF(Ugovori_OPULJP[[#This Row],[DATUM ZAVRŠETKA OPERACIJE]]&gt;DATE(2024,3,31),"u provedbi","završen")</f>
        <v>završen</v>
      </c>
      <c r="K438" s="46" t="s">
        <v>211</v>
      </c>
      <c r="L438" s="46" t="s">
        <v>211</v>
      </c>
      <c r="M438" s="49">
        <v>0.85</v>
      </c>
      <c r="N438" s="49">
        <v>0.15</v>
      </c>
      <c r="O438" s="50">
        <f>Ugovori_OPULJP[[#This Row],[Bespovratna sredstva - Ukupno (EU+Nac) HRK
= Ukupna ugovorena vrijednost bespovratnih sredstava]]*Ugovori_OPULJP[[#This Row],[EU STOPA SUFINANCIRANJA %
EU CO-FINANCING RATE %]]</f>
        <v>3729219.1354999999</v>
      </c>
      <c r="P438" s="51">
        <f>Ugovori_OPULJP[[#This Row],[Bespovratna sredstva - EU dio - HRK]]/7.5345</f>
        <v>494952.43685712386</v>
      </c>
      <c r="Q438" s="50">
        <f>Ugovori_OPULJP[[#This Row],[Bespovratna sredstva - Ukupno (EU+Nac) HRK
= Ukupna ugovorena vrijednost bespovratnih sredstava]]*Ugovori_OPULJP[[#This Row],[STOPA NACIONALNOG SUFINANCIRANJA %]]</f>
        <v>658097.49449999991</v>
      </c>
      <c r="R438" s="51">
        <f>Ugovori_OPULJP[[#This Row],[Bespovratna sredstva - Nacionalni dio - HRK]]/7.5345</f>
        <v>87344.547680668911</v>
      </c>
      <c r="S438" s="50">
        <v>4387316.63</v>
      </c>
      <c r="T438" s="51">
        <f>Ugovori_OPULJP[[#This Row],[Bespovratna sredstva - Ukupno (EU+Nac) HRK
= Ukupna ugovorena vrijednost bespovratnih sredstava]]/7.5345</f>
        <v>582296.98453779274</v>
      </c>
      <c r="U438" s="50">
        <v>0</v>
      </c>
      <c r="V438" s="51">
        <f>Ugovori_OPULJP[[#This Row],[Javni doprinos korisnika - HRK]]/7.5345</f>
        <v>0</v>
      </c>
      <c r="W438" s="50">
        <v>0</v>
      </c>
      <c r="X438" s="51">
        <f>Ugovori_OPULJP[[#This Row],[Privatni doprinos korisnika - HRK]]/7.5345</f>
        <v>0</v>
      </c>
      <c r="Y438" s="52">
        <v>4387316.63</v>
      </c>
      <c r="Z438" s="53">
        <f>Ugovori_OPULJP[[#This Row],[UKUPNI PRIHVATLJIVI IZDACI
TOTAL ELIGIBLE EXPENDITURE
= Bespovratna sredstva ukupno + doprinos korisnika
= Ukupni prihvatljivi troškovi
= Ukupna ugovorena vrijednost projekta HRK]]/7.5345</f>
        <v>582296.98453779274</v>
      </c>
      <c r="AA438" s="44" t="s">
        <v>38</v>
      </c>
      <c r="AB438" s="44" t="s">
        <v>35</v>
      </c>
      <c r="AC438" s="43" t="s">
        <v>1816</v>
      </c>
      <c r="AD438" s="43" t="s">
        <v>747</v>
      </c>
    </row>
    <row r="439" spans="1:30" ht="51" customHeight="1" x14ac:dyDescent="0.2">
      <c r="A439" s="41" t="s">
        <v>1817</v>
      </c>
      <c r="B439" s="42" t="s">
        <v>743</v>
      </c>
      <c r="C439" s="43" t="s">
        <v>744</v>
      </c>
      <c r="D439" s="43" t="s">
        <v>1114</v>
      </c>
      <c r="E439" s="44" t="s">
        <v>76</v>
      </c>
      <c r="F439" s="45" t="s">
        <v>1818</v>
      </c>
      <c r="G439" s="45" t="s">
        <v>1819</v>
      </c>
      <c r="H439" s="47">
        <v>43409</v>
      </c>
      <c r="I439" s="47">
        <v>44321</v>
      </c>
      <c r="J439" s="48" t="str">
        <f>IF(Ugovori_OPULJP[[#This Row],[DATUM ZAVRŠETKA OPERACIJE]]&gt;DATE(2024,3,31),"u provedbi","završen")</f>
        <v>završen</v>
      </c>
      <c r="K439" s="46" t="s">
        <v>211</v>
      </c>
      <c r="L439" s="46" t="s">
        <v>211</v>
      </c>
      <c r="M439" s="49">
        <v>0.85</v>
      </c>
      <c r="N439" s="49">
        <v>0.15</v>
      </c>
      <c r="O439" s="50">
        <f>Ugovori_OPULJP[[#This Row],[Bespovratna sredstva - Ukupno (EU+Nac) HRK
= Ukupna ugovorena vrijednost bespovratnih sredstava]]*Ugovori_OPULJP[[#This Row],[EU STOPA SUFINANCIRANJA %
EU CO-FINANCING RATE %]]</f>
        <v>3595950.5</v>
      </c>
      <c r="P439" s="51">
        <f>Ugovori_OPULJP[[#This Row],[Bespovratna sredstva - EU dio - HRK]]/7.5345</f>
        <v>477264.64927997877</v>
      </c>
      <c r="Q439" s="50">
        <f>Ugovori_OPULJP[[#This Row],[Bespovratna sredstva - Ukupno (EU+Nac) HRK
= Ukupna ugovorena vrijednost bespovratnih sredstava]]*Ugovori_OPULJP[[#This Row],[STOPA NACIONALNOG SUFINANCIRANJA %]]</f>
        <v>634579.5</v>
      </c>
      <c r="R439" s="51">
        <f>Ugovori_OPULJP[[#This Row],[Bespovratna sredstva - Nacionalni dio - HRK]]/7.5345</f>
        <v>84223.173402349188</v>
      </c>
      <c r="S439" s="50">
        <v>4230530</v>
      </c>
      <c r="T439" s="51">
        <f>Ugovori_OPULJP[[#This Row],[Bespovratna sredstva - Ukupno (EU+Nac) HRK
= Ukupna ugovorena vrijednost bespovratnih sredstava]]/7.5345</f>
        <v>561487.82268232794</v>
      </c>
      <c r="U439" s="50">
        <v>0</v>
      </c>
      <c r="V439" s="51">
        <f>Ugovori_OPULJP[[#This Row],[Javni doprinos korisnika - HRK]]/7.5345</f>
        <v>0</v>
      </c>
      <c r="W439" s="50">
        <v>0</v>
      </c>
      <c r="X439" s="51">
        <f>Ugovori_OPULJP[[#This Row],[Privatni doprinos korisnika - HRK]]/7.5345</f>
        <v>0</v>
      </c>
      <c r="Y439" s="52">
        <v>4230530</v>
      </c>
      <c r="Z439" s="53">
        <f>Ugovori_OPULJP[[#This Row],[UKUPNI PRIHVATLJIVI IZDACI
TOTAL ELIGIBLE EXPENDITURE
= Bespovratna sredstva ukupno + doprinos korisnika
= Ukupni prihvatljivi troškovi
= Ukupna ugovorena vrijednost projekta HRK]]/7.5345</f>
        <v>561487.82268232794</v>
      </c>
      <c r="AA439" s="44" t="s">
        <v>38</v>
      </c>
      <c r="AB439" s="44" t="s">
        <v>35</v>
      </c>
      <c r="AC439" s="43" t="s">
        <v>1820</v>
      </c>
      <c r="AD439" s="43" t="s">
        <v>747</v>
      </c>
    </row>
    <row r="440" spans="1:30" ht="51" customHeight="1" x14ac:dyDescent="0.2">
      <c r="A440" s="41" t="s">
        <v>1822</v>
      </c>
      <c r="B440" s="42" t="s">
        <v>743</v>
      </c>
      <c r="C440" s="43" t="s">
        <v>744</v>
      </c>
      <c r="D440" s="43" t="s">
        <v>1114</v>
      </c>
      <c r="E440" s="44" t="s">
        <v>76</v>
      </c>
      <c r="F440" s="45" t="s">
        <v>1823</v>
      </c>
      <c r="G440" s="45" t="s">
        <v>1824</v>
      </c>
      <c r="H440" s="47">
        <v>43448</v>
      </c>
      <c r="I440" s="47">
        <v>44361</v>
      </c>
      <c r="J440" s="48" t="str">
        <f>IF(Ugovori_OPULJP[[#This Row],[DATUM ZAVRŠETKA OPERACIJE]]&gt;DATE(2024,3,31),"u provedbi","završen")</f>
        <v>završen</v>
      </c>
      <c r="K440" s="46" t="s">
        <v>271</v>
      </c>
      <c r="L440" s="46" t="s">
        <v>271</v>
      </c>
      <c r="M440" s="49">
        <v>0.85</v>
      </c>
      <c r="N440" s="49">
        <v>0.15</v>
      </c>
      <c r="O440" s="50">
        <f>Ugovori_OPULJP[[#This Row],[Bespovratna sredstva - Ukupno (EU+Nac) HRK
= Ukupna ugovorena vrijednost bespovratnih sredstava]]*Ugovori_OPULJP[[#This Row],[EU STOPA SUFINANCIRANJA %
EU CO-FINANCING RATE %]]</f>
        <v>2915876.6179999998</v>
      </c>
      <c r="P440" s="51">
        <f>Ugovori_OPULJP[[#This Row],[Bespovratna sredstva - EU dio - HRK]]/7.5345</f>
        <v>387003.33373150171</v>
      </c>
      <c r="Q440" s="50">
        <f>Ugovori_OPULJP[[#This Row],[Bespovratna sredstva - Ukupno (EU+Nac) HRK
= Ukupna ugovorena vrijednost bespovratnih sredstava]]*Ugovori_OPULJP[[#This Row],[STOPA NACIONALNOG SUFINANCIRANJA %]]</f>
        <v>514566.462</v>
      </c>
      <c r="R440" s="51">
        <f>Ugovori_OPULJP[[#This Row],[Bespovratna sredstva - Nacionalni dio - HRK]]/7.5345</f>
        <v>68294.705952617951</v>
      </c>
      <c r="S440" s="50">
        <v>3430443.08</v>
      </c>
      <c r="T440" s="51">
        <f>Ugovori_OPULJP[[#This Row],[Bespovratna sredstva - Ukupno (EU+Nac) HRK
= Ukupna ugovorena vrijednost bespovratnih sredstava]]/7.5345</f>
        <v>455298.03968411969</v>
      </c>
      <c r="U440" s="50">
        <v>0</v>
      </c>
      <c r="V440" s="51">
        <f>Ugovori_OPULJP[[#This Row],[Javni doprinos korisnika - HRK]]/7.5345</f>
        <v>0</v>
      </c>
      <c r="W440" s="50">
        <v>0</v>
      </c>
      <c r="X440" s="51">
        <f>Ugovori_OPULJP[[#This Row],[Privatni doprinos korisnika - HRK]]/7.5345</f>
        <v>0</v>
      </c>
      <c r="Y440" s="52">
        <v>3430443.08</v>
      </c>
      <c r="Z440" s="53">
        <f>Ugovori_OPULJP[[#This Row],[UKUPNI PRIHVATLJIVI IZDACI
TOTAL ELIGIBLE EXPENDITURE
= Bespovratna sredstva ukupno + doprinos korisnika
= Ukupni prihvatljivi troškovi
= Ukupna ugovorena vrijednost projekta HRK]]/7.5345</f>
        <v>455298.03968411969</v>
      </c>
      <c r="AA440" s="44" t="s">
        <v>38</v>
      </c>
      <c r="AB440" s="44" t="s">
        <v>35</v>
      </c>
      <c r="AC440" s="43" t="s">
        <v>1825</v>
      </c>
      <c r="AD440" s="43" t="s">
        <v>747</v>
      </c>
    </row>
    <row r="441" spans="1:30" ht="51" customHeight="1" x14ac:dyDescent="0.2">
      <c r="A441" s="41" t="s">
        <v>1826</v>
      </c>
      <c r="B441" s="42" t="s">
        <v>743</v>
      </c>
      <c r="C441" s="43" t="s">
        <v>744</v>
      </c>
      <c r="D441" s="43" t="s">
        <v>1114</v>
      </c>
      <c r="E441" s="44" t="s">
        <v>76</v>
      </c>
      <c r="F441" s="45" t="s">
        <v>1827</v>
      </c>
      <c r="G441" s="45" t="s">
        <v>1828</v>
      </c>
      <c r="H441" s="47">
        <v>43313</v>
      </c>
      <c r="I441" s="47">
        <v>44166</v>
      </c>
      <c r="J441" s="48" t="str">
        <f>IF(Ugovori_OPULJP[[#This Row],[DATUM ZAVRŠETKA OPERACIJE]]&gt;DATE(2024,3,31),"u provedbi","završen")</f>
        <v>završen</v>
      </c>
      <c r="K441" s="46" t="s">
        <v>271</v>
      </c>
      <c r="L441" s="46" t="s">
        <v>271</v>
      </c>
      <c r="M441" s="49">
        <v>0.85</v>
      </c>
      <c r="N441" s="49">
        <v>0.15</v>
      </c>
      <c r="O441" s="50">
        <f>Ugovori_OPULJP[[#This Row],[Bespovratna sredstva - Ukupno (EU+Nac) HRK
= Ukupna ugovorena vrijednost bespovratnih sredstava]]*Ugovori_OPULJP[[#This Row],[EU STOPA SUFINANCIRANJA %
EU CO-FINANCING RATE %]]</f>
        <v>1729193.811</v>
      </c>
      <c r="P441" s="51">
        <f>Ugovori_OPULJP[[#This Row],[Bespovratna sredstva - EU dio - HRK]]/7.5345</f>
        <v>229503.45888911007</v>
      </c>
      <c r="Q441" s="50">
        <f>Ugovori_OPULJP[[#This Row],[Bespovratna sredstva - Ukupno (EU+Nac) HRK
= Ukupna ugovorena vrijednost bespovratnih sredstava]]*Ugovori_OPULJP[[#This Row],[STOPA NACIONALNOG SUFINANCIRANJA %]]</f>
        <v>305151.84899999999</v>
      </c>
      <c r="R441" s="51">
        <f>Ugovori_OPULJP[[#This Row],[Bespovratna sredstva - Nacionalni dio - HRK]]/7.5345</f>
        <v>40500.610392195893</v>
      </c>
      <c r="S441" s="50">
        <v>2034345.66</v>
      </c>
      <c r="T441" s="51">
        <f>Ugovori_OPULJP[[#This Row],[Bespovratna sredstva - Ukupno (EU+Nac) HRK
= Ukupna ugovorena vrijednost bespovratnih sredstava]]/7.5345</f>
        <v>270004.06928130594</v>
      </c>
      <c r="U441" s="50">
        <v>0</v>
      </c>
      <c r="V441" s="51">
        <f>Ugovori_OPULJP[[#This Row],[Javni doprinos korisnika - HRK]]/7.5345</f>
        <v>0</v>
      </c>
      <c r="W441" s="50">
        <v>0</v>
      </c>
      <c r="X441" s="51">
        <f>Ugovori_OPULJP[[#This Row],[Privatni doprinos korisnika - HRK]]/7.5345</f>
        <v>0</v>
      </c>
      <c r="Y441" s="52">
        <v>2034345.66</v>
      </c>
      <c r="Z441" s="53">
        <f>Ugovori_OPULJP[[#This Row],[UKUPNI PRIHVATLJIVI IZDACI
TOTAL ELIGIBLE EXPENDITURE
= Bespovratna sredstva ukupno + doprinos korisnika
= Ukupni prihvatljivi troškovi
= Ukupna ugovorena vrijednost projekta HRK]]/7.5345</f>
        <v>270004.06928130594</v>
      </c>
      <c r="AA441" s="44" t="s">
        <v>38</v>
      </c>
      <c r="AB441" s="44" t="s">
        <v>35</v>
      </c>
      <c r="AC441" s="43" t="s">
        <v>1829</v>
      </c>
      <c r="AD441" s="43" t="s">
        <v>747</v>
      </c>
    </row>
    <row r="442" spans="1:30" ht="51" customHeight="1" x14ac:dyDescent="0.2">
      <c r="A442" s="41" t="s">
        <v>1830</v>
      </c>
      <c r="B442" s="42" t="s">
        <v>743</v>
      </c>
      <c r="C442" s="43" t="s">
        <v>744</v>
      </c>
      <c r="D442" s="43" t="s">
        <v>1114</v>
      </c>
      <c r="E442" s="44" t="s">
        <v>76</v>
      </c>
      <c r="F442" s="45" t="s">
        <v>1831</v>
      </c>
      <c r="G442" s="62" t="s">
        <v>1832</v>
      </c>
      <c r="H442" s="47">
        <v>43525</v>
      </c>
      <c r="I442" s="47">
        <v>44440</v>
      </c>
      <c r="J442" s="48" t="str">
        <f>IF(Ugovori_OPULJP[[#This Row],[DATUM ZAVRŠETKA OPERACIJE]]&gt;DATE(2024,3,31),"u provedbi","završen")</f>
        <v>završen</v>
      </c>
      <c r="K442" s="46" t="s">
        <v>1833</v>
      </c>
      <c r="L442" s="46" t="s">
        <v>155</v>
      </c>
      <c r="M442" s="49">
        <v>0.85</v>
      </c>
      <c r="N442" s="49">
        <v>0.15</v>
      </c>
      <c r="O442" s="50">
        <f>Ugovori_OPULJP[[#This Row],[Bespovratna sredstva - Ukupno (EU+Nac) HRK
= Ukupna ugovorena vrijednost bespovratnih sredstava]]*Ugovori_OPULJP[[#This Row],[EU STOPA SUFINANCIRANJA %
EU CO-FINANCING RATE %]]</f>
        <v>3187585</v>
      </c>
      <c r="P442" s="51">
        <f>Ugovori_OPULJP[[#This Row],[Bespovratna sredstva - EU dio - HRK]]/7.5345</f>
        <v>423065.23326033575</v>
      </c>
      <c r="Q442" s="50">
        <f>Ugovori_OPULJP[[#This Row],[Bespovratna sredstva - Ukupno (EU+Nac) HRK
= Ukupna ugovorena vrijednost bespovratnih sredstava]]*Ugovori_OPULJP[[#This Row],[STOPA NACIONALNOG SUFINANCIRANJA %]]</f>
        <v>562515</v>
      </c>
      <c r="R442" s="51">
        <f>Ugovori_OPULJP[[#This Row],[Bespovratna sredstva - Nacionalni dio - HRK]]/7.5345</f>
        <v>74658.570575353369</v>
      </c>
      <c r="S442" s="50">
        <v>3750100</v>
      </c>
      <c r="T442" s="51">
        <f>Ugovori_OPULJP[[#This Row],[Bespovratna sredstva - Ukupno (EU+Nac) HRK
= Ukupna ugovorena vrijednost bespovratnih sredstava]]/7.5345</f>
        <v>497723.80383568915</v>
      </c>
      <c r="U442" s="50">
        <v>0</v>
      </c>
      <c r="V442" s="51">
        <f>Ugovori_OPULJP[[#This Row],[Javni doprinos korisnika - HRK]]/7.5345</f>
        <v>0</v>
      </c>
      <c r="W442" s="50">
        <v>0</v>
      </c>
      <c r="X442" s="51">
        <f>Ugovori_OPULJP[[#This Row],[Privatni doprinos korisnika - HRK]]/7.5345</f>
        <v>0</v>
      </c>
      <c r="Y442" s="52">
        <v>3750100</v>
      </c>
      <c r="Z442" s="53">
        <f>Ugovori_OPULJP[[#This Row],[UKUPNI PRIHVATLJIVI IZDACI
TOTAL ELIGIBLE EXPENDITURE
= Bespovratna sredstva ukupno + doprinos korisnika
= Ukupni prihvatljivi troškovi
= Ukupna ugovorena vrijednost projekta HRK]]/7.5345</f>
        <v>497723.80383568915</v>
      </c>
      <c r="AA442" s="44" t="s">
        <v>38</v>
      </c>
      <c r="AB442" s="44" t="s">
        <v>35</v>
      </c>
      <c r="AC442" s="43" t="s">
        <v>1834</v>
      </c>
      <c r="AD442" s="43" t="s">
        <v>747</v>
      </c>
    </row>
    <row r="443" spans="1:30" ht="51" customHeight="1" x14ac:dyDescent="0.2">
      <c r="A443" s="41" t="s">
        <v>1835</v>
      </c>
      <c r="B443" s="42" t="s">
        <v>743</v>
      </c>
      <c r="C443" s="43" t="s">
        <v>744</v>
      </c>
      <c r="D443" s="43" t="s">
        <v>1114</v>
      </c>
      <c r="E443" s="44" t="s">
        <v>76</v>
      </c>
      <c r="F443" s="45" t="s">
        <v>1836</v>
      </c>
      <c r="G443" s="45" t="s">
        <v>1837</v>
      </c>
      <c r="H443" s="47">
        <v>43634</v>
      </c>
      <c r="I443" s="47">
        <v>44548</v>
      </c>
      <c r="J443" s="48" t="str">
        <f>IF(Ugovori_OPULJP[[#This Row],[DATUM ZAVRŠETKA OPERACIJE]]&gt;DATE(2024,3,31),"u provedbi","završen")</f>
        <v>završen</v>
      </c>
      <c r="K443" s="46" t="s">
        <v>211</v>
      </c>
      <c r="L443" s="46" t="s">
        <v>211</v>
      </c>
      <c r="M443" s="49">
        <v>0.85</v>
      </c>
      <c r="N443" s="49">
        <v>0.15</v>
      </c>
      <c r="O443" s="50">
        <f>Ugovori_OPULJP[[#This Row],[Bespovratna sredstva - Ukupno (EU+Nac) HRK
= Ukupna ugovorena vrijednost bespovratnih sredstava]]*Ugovori_OPULJP[[#This Row],[EU STOPA SUFINANCIRANJA %
EU CO-FINANCING RATE %]]</f>
        <v>1264124.08</v>
      </c>
      <c r="P443" s="51">
        <f>Ugovori_OPULJP[[#This Row],[Bespovratna sredstva - EU dio - HRK]]/7.5345</f>
        <v>167778.09808215543</v>
      </c>
      <c r="Q443" s="50">
        <f>Ugovori_OPULJP[[#This Row],[Bespovratna sredstva - Ukupno (EU+Nac) HRK
= Ukupna ugovorena vrijednost bespovratnih sredstava]]*Ugovori_OPULJP[[#This Row],[STOPA NACIONALNOG SUFINANCIRANJA %]]</f>
        <v>223080.72</v>
      </c>
      <c r="R443" s="51">
        <f>Ugovori_OPULJP[[#This Row],[Bespovratna sredstva - Nacionalni dio - HRK]]/7.5345</f>
        <v>29607.899661556836</v>
      </c>
      <c r="S443" s="50">
        <v>1487204.8</v>
      </c>
      <c r="T443" s="51">
        <f>Ugovori_OPULJP[[#This Row],[Bespovratna sredstva - Ukupno (EU+Nac) HRK
= Ukupna ugovorena vrijednost bespovratnih sredstava]]/7.5345</f>
        <v>197385.99774371224</v>
      </c>
      <c r="U443" s="50">
        <v>0</v>
      </c>
      <c r="V443" s="51">
        <f>Ugovori_OPULJP[[#This Row],[Javni doprinos korisnika - HRK]]/7.5345</f>
        <v>0</v>
      </c>
      <c r="W443" s="50">
        <v>0</v>
      </c>
      <c r="X443" s="51">
        <f>Ugovori_OPULJP[[#This Row],[Privatni doprinos korisnika - HRK]]/7.5345</f>
        <v>0</v>
      </c>
      <c r="Y443" s="52">
        <v>1487204.8</v>
      </c>
      <c r="Z443" s="53">
        <f>Ugovori_OPULJP[[#This Row],[UKUPNI PRIHVATLJIVI IZDACI
TOTAL ELIGIBLE EXPENDITURE
= Bespovratna sredstva ukupno + doprinos korisnika
= Ukupni prihvatljivi troškovi
= Ukupna ugovorena vrijednost projekta HRK]]/7.5345</f>
        <v>197385.99774371224</v>
      </c>
      <c r="AA443" s="44" t="s">
        <v>38</v>
      </c>
      <c r="AB443" s="44" t="s">
        <v>35</v>
      </c>
      <c r="AC443" s="43" t="s">
        <v>1838</v>
      </c>
      <c r="AD443" s="43" t="s">
        <v>747</v>
      </c>
    </row>
    <row r="444" spans="1:30" ht="51" customHeight="1" x14ac:dyDescent="0.2">
      <c r="A444" s="41" t="s">
        <v>1839</v>
      </c>
      <c r="B444" s="42" t="s">
        <v>743</v>
      </c>
      <c r="C444" s="43" t="s">
        <v>744</v>
      </c>
      <c r="D444" s="43" t="s">
        <v>1114</v>
      </c>
      <c r="E444" s="44" t="s">
        <v>76</v>
      </c>
      <c r="F444" s="45" t="s">
        <v>1840</v>
      </c>
      <c r="G444" s="45" t="s">
        <v>1841</v>
      </c>
      <c r="H444" s="47">
        <v>43518</v>
      </c>
      <c r="I444" s="47">
        <v>44430</v>
      </c>
      <c r="J444" s="48" t="str">
        <f>IF(Ugovori_OPULJP[[#This Row],[DATUM ZAVRŠETKA OPERACIJE]]&gt;DATE(2024,3,31),"u provedbi","završen")</f>
        <v>završen</v>
      </c>
      <c r="K444" s="46" t="s">
        <v>271</v>
      </c>
      <c r="L444" s="46" t="s">
        <v>271</v>
      </c>
      <c r="M444" s="49">
        <v>0.85</v>
      </c>
      <c r="N444" s="49">
        <v>0.15</v>
      </c>
      <c r="O444" s="50">
        <f>Ugovori_OPULJP[[#This Row],[Bespovratna sredstva - Ukupno (EU+Nac) HRK
= Ukupna ugovorena vrijednost bespovratnih sredstava]]*Ugovori_OPULJP[[#This Row],[EU STOPA SUFINANCIRANJA %
EU CO-FINANCING RATE %]]</f>
        <v>2270997.4620000003</v>
      </c>
      <c r="P444" s="51">
        <f>Ugovori_OPULJP[[#This Row],[Bespovratna sredstva - EU dio - HRK]]/7.5345</f>
        <v>301413.161059128</v>
      </c>
      <c r="Q444" s="50">
        <f>Ugovori_OPULJP[[#This Row],[Bespovratna sredstva - Ukupno (EU+Nac) HRK
= Ukupna ugovorena vrijednost bespovratnih sredstava]]*Ugovori_OPULJP[[#This Row],[STOPA NACIONALNOG SUFINANCIRANJA %]]</f>
        <v>400764.25800000003</v>
      </c>
      <c r="R444" s="51">
        <f>Ugovori_OPULJP[[#This Row],[Bespovratna sredstva - Nacionalni dio - HRK]]/7.5345</f>
        <v>53190.557833963765</v>
      </c>
      <c r="S444" s="50">
        <v>2671761.7200000002</v>
      </c>
      <c r="T444" s="51">
        <f>Ugovori_OPULJP[[#This Row],[Bespovratna sredstva - Ukupno (EU+Nac) HRK
= Ukupna ugovorena vrijednost bespovratnih sredstava]]/7.5345</f>
        <v>354603.71889309178</v>
      </c>
      <c r="U444" s="50">
        <v>0</v>
      </c>
      <c r="V444" s="51">
        <f>Ugovori_OPULJP[[#This Row],[Javni doprinos korisnika - HRK]]/7.5345</f>
        <v>0</v>
      </c>
      <c r="W444" s="50">
        <v>0</v>
      </c>
      <c r="X444" s="51">
        <f>Ugovori_OPULJP[[#This Row],[Privatni doprinos korisnika - HRK]]/7.5345</f>
        <v>0</v>
      </c>
      <c r="Y444" s="52">
        <v>2671761.7200000002</v>
      </c>
      <c r="Z444" s="53">
        <f>Ugovori_OPULJP[[#This Row],[UKUPNI PRIHVATLJIVI IZDACI
TOTAL ELIGIBLE EXPENDITURE
= Bespovratna sredstva ukupno + doprinos korisnika
= Ukupni prihvatljivi troškovi
= Ukupna ugovorena vrijednost projekta HRK]]/7.5345</f>
        <v>354603.71889309178</v>
      </c>
      <c r="AA444" s="44" t="s">
        <v>38</v>
      </c>
      <c r="AB444" s="44" t="s">
        <v>35</v>
      </c>
      <c r="AC444" s="43" t="s">
        <v>1842</v>
      </c>
      <c r="AD444" s="43" t="s">
        <v>747</v>
      </c>
    </row>
    <row r="445" spans="1:30" ht="51" customHeight="1" x14ac:dyDescent="0.2">
      <c r="A445" s="41" t="s">
        <v>1843</v>
      </c>
      <c r="B445" s="42" t="s">
        <v>743</v>
      </c>
      <c r="C445" s="43" t="s">
        <v>744</v>
      </c>
      <c r="D445" s="43" t="s">
        <v>1114</v>
      </c>
      <c r="E445" s="44" t="s">
        <v>76</v>
      </c>
      <c r="F445" s="45" t="s">
        <v>1844</v>
      </c>
      <c r="G445" s="45" t="s">
        <v>1845</v>
      </c>
      <c r="H445" s="47">
        <v>43518</v>
      </c>
      <c r="I445" s="47">
        <v>44430</v>
      </c>
      <c r="J445" s="48" t="str">
        <f>IF(Ugovori_OPULJP[[#This Row],[DATUM ZAVRŠETKA OPERACIJE]]&gt;DATE(2024,3,31),"u provedbi","završen")</f>
        <v>završen</v>
      </c>
      <c r="K445" s="46" t="s">
        <v>594</v>
      </c>
      <c r="L445" s="46" t="s">
        <v>594</v>
      </c>
      <c r="M445" s="49">
        <v>0.85</v>
      </c>
      <c r="N445" s="49">
        <v>0.15</v>
      </c>
      <c r="O445" s="50">
        <f>Ugovori_OPULJP[[#This Row],[Bespovratna sredstva - Ukupno (EU+Nac) HRK
= Ukupna ugovorena vrijednost bespovratnih sredstava]]*Ugovori_OPULJP[[#This Row],[EU STOPA SUFINANCIRANJA %
EU CO-FINANCING RATE %]]</f>
        <v>1221897.0659999999</v>
      </c>
      <c r="P445" s="51">
        <f>Ugovori_OPULJP[[#This Row],[Bespovratna sredstva - EU dio - HRK]]/7.5345</f>
        <v>162173.61019311167</v>
      </c>
      <c r="Q445" s="50">
        <f>Ugovori_OPULJP[[#This Row],[Bespovratna sredstva - Ukupno (EU+Nac) HRK
= Ukupna ugovorena vrijednost bespovratnih sredstava]]*Ugovori_OPULJP[[#This Row],[STOPA NACIONALNOG SUFINANCIRANJA %]]</f>
        <v>215628.894</v>
      </c>
      <c r="R445" s="51">
        <f>Ugovori_OPULJP[[#This Row],[Bespovratna sredstva - Nacionalni dio - HRK]]/7.5345</f>
        <v>28618.872387019706</v>
      </c>
      <c r="S445" s="50">
        <v>1437525.96</v>
      </c>
      <c r="T445" s="51">
        <f>Ugovori_OPULJP[[#This Row],[Bespovratna sredstva - Ukupno (EU+Nac) HRK
= Ukupna ugovorena vrijednost bespovratnih sredstava]]/7.5345</f>
        <v>190792.48258013139</v>
      </c>
      <c r="U445" s="50">
        <v>0</v>
      </c>
      <c r="V445" s="51">
        <f>Ugovori_OPULJP[[#This Row],[Javni doprinos korisnika - HRK]]/7.5345</f>
        <v>0</v>
      </c>
      <c r="W445" s="50">
        <v>0</v>
      </c>
      <c r="X445" s="51">
        <f>Ugovori_OPULJP[[#This Row],[Privatni doprinos korisnika - HRK]]/7.5345</f>
        <v>0</v>
      </c>
      <c r="Y445" s="52">
        <v>1437525.96</v>
      </c>
      <c r="Z445" s="53">
        <f>Ugovori_OPULJP[[#This Row],[UKUPNI PRIHVATLJIVI IZDACI
TOTAL ELIGIBLE EXPENDITURE
= Bespovratna sredstva ukupno + doprinos korisnika
= Ukupni prihvatljivi troškovi
= Ukupna ugovorena vrijednost projekta HRK]]/7.5345</f>
        <v>190792.48258013139</v>
      </c>
      <c r="AA445" s="44" t="s">
        <v>38</v>
      </c>
      <c r="AB445" s="44" t="s">
        <v>35</v>
      </c>
      <c r="AC445" s="43" t="s">
        <v>1846</v>
      </c>
      <c r="AD445" s="43" t="s">
        <v>747</v>
      </c>
    </row>
    <row r="446" spans="1:30" ht="51" customHeight="1" x14ac:dyDescent="0.2">
      <c r="A446" s="41" t="s">
        <v>1847</v>
      </c>
      <c r="B446" s="42" t="s">
        <v>743</v>
      </c>
      <c r="C446" s="43" t="s">
        <v>744</v>
      </c>
      <c r="D446" s="43" t="s">
        <v>1114</v>
      </c>
      <c r="E446" s="44" t="s">
        <v>76</v>
      </c>
      <c r="F446" s="45" t="s">
        <v>1848</v>
      </c>
      <c r="G446" s="45" t="s">
        <v>1849</v>
      </c>
      <c r="H446" s="47">
        <v>43409</v>
      </c>
      <c r="I446" s="47">
        <v>44321</v>
      </c>
      <c r="J446" s="48" t="str">
        <f>IF(Ugovori_OPULJP[[#This Row],[DATUM ZAVRŠETKA OPERACIJE]]&gt;DATE(2024,3,31),"u provedbi","završen")</f>
        <v>završen</v>
      </c>
      <c r="K446" s="46" t="s">
        <v>599</v>
      </c>
      <c r="L446" s="46" t="s">
        <v>599</v>
      </c>
      <c r="M446" s="49">
        <v>0.85</v>
      </c>
      <c r="N446" s="49">
        <v>0.15</v>
      </c>
      <c r="O446" s="50">
        <f>Ugovori_OPULJP[[#This Row],[Bespovratna sredstva - Ukupno (EU+Nac) HRK
= Ukupna ugovorena vrijednost bespovratnih sredstava]]*Ugovori_OPULJP[[#This Row],[EU STOPA SUFINANCIRANJA %
EU CO-FINANCING RATE %]]</f>
        <v>1782166.78</v>
      </c>
      <c r="P446" s="51">
        <f>Ugovori_OPULJP[[#This Row],[Bespovratna sredstva - EU dio - HRK]]/7.5345</f>
        <v>236534.180104851</v>
      </c>
      <c r="Q446" s="50">
        <f>Ugovori_OPULJP[[#This Row],[Bespovratna sredstva - Ukupno (EU+Nac) HRK
= Ukupna ugovorena vrijednost bespovratnih sredstava]]*Ugovori_OPULJP[[#This Row],[STOPA NACIONALNOG SUFINANCIRANJA %]]</f>
        <v>314500.02</v>
      </c>
      <c r="R446" s="51">
        <f>Ugovori_OPULJP[[#This Row],[Bespovratna sredstva - Nacionalni dio - HRK]]/7.5345</f>
        <v>41741.325900856064</v>
      </c>
      <c r="S446" s="50">
        <v>2096666.8</v>
      </c>
      <c r="T446" s="51">
        <f>Ugovori_OPULJP[[#This Row],[Bespovratna sredstva - Ukupno (EU+Nac) HRK
= Ukupna ugovorena vrijednost bespovratnih sredstava]]/7.5345</f>
        <v>278275.50600570708</v>
      </c>
      <c r="U446" s="50">
        <v>0</v>
      </c>
      <c r="V446" s="51">
        <f>Ugovori_OPULJP[[#This Row],[Javni doprinos korisnika - HRK]]/7.5345</f>
        <v>0</v>
      </c>
      <c r="W446" s="50">
        <v>0</v>
      </c>
      <c r="X446" s="51">
        <f>Ugovori_OPULJP[[#This Row],[Privatni doprinos korisnika - HRK]]/7.5345</f>
        <v>0</v>
      </c>
      <c r="Y446" s="52">
        <v>2096666.8</v>
      </c>
      <c r="Z446" s="53">
        <f>Ugovori_OPULJP[[#This Row],[UKUPNI PRIHVATLJIVI IZDACI
TOTAL ELIGIBLE EXPENDITURE
= Bespovratna sredstva ukupno + doprinos korisnika
= Ukupni prihvatljivi troškovi
= Ukupna ugovorena vrijednost projekta HRK]]/7.5345</f>
        <v>278275.50600570708</v>
      </c>
      <c r="AA446" s="44" t="s">
        <v>38</v>
      </c>
      <c r="AB446" s="44" t="s">
        <v>35</v>
      </c>
      <c r="AC446" s="43" t="s">
        <v>1850</v>
      </c>
      <c r="AD446" s="43" t="s">
        <v>747</v>
      </c>
    </row>
    <row r="447" spans="1:30" ht="51" customHeight="1" x14ac:dyDescent="0.2">
      <c r="A447" s="41" t="s">
        <v>1851</v>
      </c>
      <c r="B447" s="42" t="s">
        <v>743</v>
      </c>
      <c r="C447" s="43" t="s">
        <v>744</v>
      </c>
      <c r="D447" s="43" t="s">
        <v>1114</v>
      </c>
      <c r="E447" s="44" t="s">
        <v>76</v>
      </c>
      <c r="F447" s="45" t="s">
        <v>1852</v>
      </c>
      <c r="G447" s="45" t="s">
        <v>1853</v>
      </c>
      <c r="H447" s="47">
        <v>43410</v>
      </c>
      <c r="I447" s="47">
        <v>44322</v>
      </c>
      <c r="J447" s="48" t="str">
        <f>IF(Ugovori_OPULJP[[#This Row],[DATUM ZAVRŠETKA OPERACIJE]]&gt;DATE(2024,3,31),"u provedbi","završen")</f>
        <v>završen</v>
      </c>
      <c r="K447" s="46" t="s">
        <v>249</v>
      </c>
      <c r="L447" s="46" t="s">
        <v>249</v>
      </c>
      <c r="M447" s="49">
        <v>0.85</v>
      </c>
      <c r="N447" s="49">
        <v>0.15</v>
      </c>
      <c r="O447" s="50">
        <f>Ugovori_OPULJP[[#This Row],[Bespovratna sredstva - Ukupno (EU+Nac) HRK
= Ukupna ugovorena vrijednost bespovratnih sredstava]]*Ugovori_OPULJP[[#This Row],[EU STOPA SUFINANCIRANJA %
EU CO-FINANCING RATE %]]</f>
        <v>4213997.0515000001</v>
      </c>
      <c r="P447" s="51">
        <f>Ugovori_OPULJP[[#This Row],[Bespovratna sredstva - EU dio - HRK]]/7.5345</f>
        <v>559293.52332603361</v>
      </c>
      <c r="Q447" s="50">
        <f>Ugovori_OPULJP[[#This Row],[Bespovratna sredstva - Ukupno (EU+Nac) HRK
= Ukupna ugovorena vrijednost bespovratnih sredstava]]*Ugovori_OPULJP[[#This Row],[STOPA NACIONALNOG SUFINANCIRANJA %]]</f>
        <v>743646.53849999991</v>
      </c>
      <c r="R447" s="51">
        <f>Ugovori_OPULJP[[#This Row],[Bespovratna sredstva - Nacionalni dio - HRK]]/7.5345</f>
        <v>98698.857057535322</v>
      </c>
      <c r="S447" s="50">
        <v>4957643.59</v>
      </c>
      <c r="T447" s="51">
        <f>Ugovori_OPULJP[[#This Row],[Bespovratna sredstva - Ukupno (EU+Nac) HRK
= Ukupna ugovorena vrijednost bespovratnih sredstava]]/7.5345</f>
        <v>657992.38038356882</v>
      </c>
      <c r="U447" s="50">
        <v>0</v>
      </c>
      <c r="V447" s="51">
        <f>Ugovori_OPULJP[[#This Row],[Javni doprinos korisnika - HRK]]/7.5345</f>
        <v>0</v>
      </c>
      <c r="W447" s="50">
        <v>0</v>
      </c>
      <c r="X447" s="51">
        <f>Ugovori_OPULJP[[#This Row],[Privatni doprinos korisnika - HRK]]/7.5345</f>
        <v>0</v>
      </c>
      <c r="Y447" s="52">
        <v>4957643.59</v>
      </c>
      <c r="Z447" s="53">
        <f>Ugovori_OPULJP[[#This Row],[UKUPNI PRIHVATLJIVI IZDACI
TOTAL ELIGIBLE EXPENDITURE
= Bespovratna sredstva ukupno + doprinos korisnika
= Ukupni prihvatljivi troškovi
= Ukupna ugovorena vrijednost projekta HRK]]/7.5345</f>
        <v>657992.38038356882</v>
      </c>
      <c r="AA447" s="44" t="s">
        <v>38</v>
      </c>
      <c r="AB447" s="44" t="s">
        <v>35</v>
      </c>
      <c r="AC447" s="43" t="s">
        <v>1854</v>
      </c>
      <c r="AD447" s="43" t="s">
        <v>747</v>
      </c>
    </row>
    <row r="448" spans="1:30" ht="51" customHeight="1" x14ac:dyDescent="0.2">
      <c r="A448" s="41" t="s">
        <v>1855</v>
      </c>
      <c r="B448" s="42" t="s">
        <v>743</v>
      </c>
      <c r="C448" s="43" t="s">
        <v>744</v>
      </c>
      <c r="D448" s="43" t="s">
        <v>1114</v>
      </c>
      <c r="E448" s="44" t="s">
        <v>76</v>
      </c>
      <c r="F448" s="45" t="s">
        <v>1856</v>
      </c>
      <c r="G448" s="45" t="s">
        <v>1857</v>
      </c>
      <c r="H448" s="47">
        <v>43525</v>
      </c>
      <c r="I448" s="47">
        <v>44440</v>
      </c>
      <c r="J448" s="48" t="str">
        <f>IF(Ugovori_OPULJP[[#This Row],[DATUM ZAVRŠETKA OPERACIJE]]&gt;DATE(2024,3,31),"u provedbi","završen")</f>
        <v>završen</v>
      </c>
      <c r="K448" s="46" t="s">
        <v>155</v>
      </c>
      <c r="L448" s="46" t="s">
        <v>155</v>
      </c>
      <c r="M448" s="49">
        <v>0.85</v>
      </c>
      <c r="N448" s="49">
        <v>0.15</v>
      </c>
      <c r="O448" s="50">
        <f>Ugovori_OPULJP[[#This Row],[Bespovratna sredstva - Ukupno (EU+Nac) HRK
= Ukupna ugovorena vrijednost bespovratnih sredstava]]*Ugovori_OPULJP[[#This Row],[EU STOPA SUFINANCIRANJA %
EU CO-FINANCING RATE %]]</f>
        <v>2772525.2569999998</v>
      </c>
      <c r="P448" s="51">
        <f>Ugovori_OPULJP[[#This Row],[Bespovratna sredstva - EU dio - HRK]]/7.5345</f>
        <v>367977.33850952279</v>
      </c>
      <c r="Q448" s="50">
        <f>Ugovori_OPULJP[[#This Row],[Bespovratna sredstva - Ukupno (EU+Nac) HRK
= Ukupna ugovorena vrijednost bespovratnih sredstava]]*Ugovori_OPULJP[[#This Row],[STOPA NACIONALNOG SUFINANCIRANJA %]]</f>
        <v>489269.16299999994</v>
      </c>
      <c r="R448" s="51">
        <f>Ugovori_OPULJP[[#This Row],[Bespovratna sredstva - Nacionalni dio - HRK]]/7.5345</f>
        <v>64937.177384033435</v>
      </c>
      <c r="S448" s="50">
        <v>3261794.42</v>
      </c>
      <c r="T448" s="51">
        <f>Ugovori_OPULJP[[#This Row],[Bespovratna sredstva - Ukupno (EU+Nac) HRK
= Ukupna ugovorena vrijednost bespovratnih sredstava]]/7.5345</f>
        <v>432914.51589355629</v>
      </c>
      <c r="U448" s="50">
        <v>0</v>
      </c>
      <c r="V448" s="51">
        <f>Ugovori_OPULJP[[#This Row],[Javni doprinos korisnika - HRK]]/7.5345</f>
        <v>0</v>
      </c>
      <c r="W448" s="50">
        <v>0</v>
      </c>
      <c r="X448" s="51">
        <f>Ugovori_OPULJP[[#This Row],[Privatni doprinos korisnika - HRK]]/7.5345</f>
        <v>0</v>
      </c>
      <c r="Y448" s="52">
        <v>3261794.42</v>
      </c>
      <c r="Z448" s="53">
        <f>Ugovori_OPULJP[[#This Row],[UKUPNI PRIHVATLJIVI IZDACI
TOTAL ELIGIBLE EXPENDITURE
= Bespovratna sredstva ukupno + doprinos korisnika
= Ukupni prihvatljivi troškovi
= Ukupna ugovorena vrijednost projekta HRK]]/7.5345</f>
        <v>432914.51589355629</v>
      </c>
      <c r="AA448" s="44" t="s">
        <v>38</v>
      </c>
      <c r="AB448" s="44" t="s">
        <v>35</v>
      </c>
      <c r="AC448" s="43" t="s">
        <v>1858</v>
      </c>
      <c r="AD448" s="43" t="s">
        <v>747</v>
      </c>
    </row>
    <row r="449" spans="1:30" ht="51" customHeight="1" x14ac:dyDescent="0.2">
      <c r="A449" s="41" t="s">
        <v>1859</v>
      </c>
      <c r="B449" s="42" t="s">
        <v>743</v>
      </c>
      <c r="C449" s="43" t="s">
        <v>744</v>
      </c>
      <c r="D449" s="43" t="s">
        <v>1114</v>
      </c>
      <c r="E449" s="44" t="s">
        <v>76</v>
      </c>
      <c r="F449" s="45" t="s">
        <v>1860</v>
      </c>
      <c r="G449" s="45" t="s">
        <v>1861</v>
      </c>
      <c r="H449" s="47">
        <v>43343</v>
      </c>
      <c r="I449" s="47">
        <v>44135</v>
      </c>
      <c r="J449" s="48" t="str">
        <f>IF(Ugovori_OPULJP[[#This Row],[DATUM ZAVRŠETKA OPERACIJE]]&gt;DATE(2024,3,31),"u provedbi","završen")</f>
        <v>završen</v>
      </c>
      <c r="K449" s="46" t="s">
        <v>155</v>
      </c>
      <c r="L449" s="46" t="s">
        <v>155</v>
      </c>
      <c r="M449" s="49">
        <v>0.85</v>
      </c>
      <c r="N449" s="49">
        <v>0.15</v>
      </c>
      <c r="O449" s="50">
        <f>Ugovori_OPULJP[[#This Row],[Bespovratna sredstva - Ukupno (EU+Nac) HRK
= Ukupna ugovorena vrijednost bespovratnih sredstava]]*Ugovori_OPULJP[[#This Row],[EU STOPA SUFINANCIRANJA %
EU CO-FINANCING RATE %]]</f>
        <v>2138910.4879999999</v>
      </c>
      <c r="P449" s="51">
        <f>Ugovori_OPULJP[[#This Row],[Bespovratna sredstva - EU dio - HRK]]/7.5345</f>
        <v>283882.20691485831</v>
      </c>
      <c r="Q449" s="50">
        <f>Ugovori_OPULJP[[#This Row],[Bespovratna sredstva - Ukupno (EU+Nac) HRK
= Ukupna ugovorena vrijednost bespovratnih sredstava]]*Ugovori_OPULJP[[#This Row],[STOPA NACIONALNOG SUFINANCIRANJA %]]</f>
        <v>377454.79199999996</v>
      </c>
      <c r="R449" s="51">
        <f>Ugovori_OPULJP[[#This Row],[Bespovratna sredstva - Nacionalni dio - HRK]]/7.5345</f>
        <v>50096.860043798515</v>
      </c>
      <c r="S449" s="50">
        <v>2516365.2799999998</v>
      </c>
      <c r="T449" s="51">
        <f>Ugovori_OPULJP[[#This Row],[Bespovratna sredstva - Ukupno (EU+Nac) HRK
= Ukupna ugovorena vrijednost bespovratnih sredstava]]/7.5345</f>
        <v>333979.06695865683</v>
      </c>
      <c r="U449" s="50">
        <v>0</v>
      </c>
      <c r="V449" s="51">
        <f>Ugovori_OPULJP[[#This Row],[Javni doprinos korisnika - HRK]]/7.5345</f>
        <v>0</v>
      </c>
      <c r="W449" s="50">
        <v>0</v>
      </c>
      <c r="X449" s="51">
        <f>Ugovori_OPULJP[[#This Row],[Privatni doprinos korisnika - HRK]]/7.5345</f>
        <v>0</v>
      </c>
      <c r="Y449" s="52">
        <v>2516365.2799999998</v>
      </c>
      <c r="Z449" s="53">
        <f>Ugovori_OPULJP[[#This Row],[UKUPNI PRIHVATLJIVI IZDACI
TOTAL ELIGIBLE EXPENDITURE
= Bespovratna sredstva ukupno + doprinos korisnika
= Ukupni prihvatljivi troškovi
= Ukupna ugovorena vrijednost projekta HRK]]/7.5345</f>
        <v>333979.06695865683</v>
      </c>
      <c r="AA449" s="44" t="s">
        <v>38</v>
      </c>
      <c r="AB449" s="44" t="s">
        <v>35</v>
      </c>
      <c r="AC449" s="43" t="s">
        <v>1862</v>
      </c>
      <c r="AD449" s="43" t="s">
        <v>747</v>
      </c>
    </row>
    <row r="450" spans="1:30" ht="51" customHeight="1" x14ac:dyDescent="0.2">
      <c r="A450" s="41" t="s">
        <v>1863</v>
      </c>
      <c r="B450" s="42" t="s">
        <v>743</v>
      </c>
      <c r="C450" s="43" t="s">
        <v>744</v>
      </c>
      <c r="D450" s="43" t="s">
        <v>1114</v>
      </c>
      <c r="E450" s="44" t="s">
        <v>76</v>
      </c>
      <c r="F450" s="45" t="s">
        <v>1864</v>
      </c>
      <c r="G450" s="45" t="s">
        <v>1865</v>
      </c>
      <c r="H450" s="47">
        <v>43341</v>
      </c>
      <c r="I450" s="47">
        <v>44255</v>
      </c>
      <c r="J450" s="48" t="str">
        <f>IF(Ugovori_OPULJP[[#This Row],[DATUM ZAVRŠETKA OPERACIJE]]&gt;DATE(2024,3,31),"u provedbi","završen")</f>
        <v>završen</v>
      </c>
      <c r="K450" s="46" t="s">
        <v>249</v>
      </c>
      <c r="L450" s="46" t="s">
        <v>249</v>
      </c>
      <c r="M450" s="49">
        <v>0.85</v>
      </c>
      <c r="N450" s="49">
        <v>0.15</v>
      </c>
      <c r="O450" s="50">
        <f>Ugovori_OPULJP[[#This Row],[Bespovratna sredstva - Ukupno (EU+Nac) HRK
= Ukupna ugovorena vrijednost bespovratnih sredstava]]*Ugovori_OPULJP[[#This Row],[EU STOPA SUFINANCIRANJA %
EU CO-FINANCING RATE %]]</f>
        <v>5752927.0494999997</v>
      </c>
      <c r="P450" s="51">
        <f>Ugovori_OPULJP[[#This Row],[Bespovratna sredstva - EU dio - HRK]]/7.5345</f>
        <v>763544.63461410836</v>
      </c>
      <c r="Q450" s="50">
        <f>Ugovori_OPULJP[[#This Row],[Bespovratna sredstva - Ukupno (EU+Nac) HRK
= Ukupna ugovorena vrijednost bespovratnih sredstava]]*Ugovori_OPULJP[[#This Row],[STOPA NACIONALNOG SUFINANCIRANJA %]]</f>
        <v>1015222.4204999999</v>
      </c>
      <c r="R450" s="51">
        <f>Ugovori_OPULJP[[#This Row],[Bespovratna sredstva - Nacionalni dio - HRK]]/7.5345</f>
        <v>134743.17081425441</v>
      </c>
      <c r="S450" s="50">
        <v>6768149.4699999997</v>
      </c>
      <c r="T450" s="51">
        <f>Ugovori_OPULJP[[#This Row],[Bespovratna sredstva - Ukupno (EU+Nac) HRK
= Ukupna ugovorena vrijednost bespovratnih sredstava]]/7.5345</f>
        <v>898287.8054283628</v>
      </c>
      <c r="U450" s="50">
        <v>0</v>
      </c>
      <c r="V450" s="51">
        <f>Ugovori_OPULJP[[#This Row],[Javni doprinos korisnika - HRK]]/7.5345</f>
        <v>0</v>
      </c>
      <c r="W450" s="50">
        <v>0</v>
      </c>
      <c r="X450" s="51">
        <f>Ugovori_OPULJP[[#This Row],[Privatni doprinos korisnika - HRK]]/7.5345</f>
        <v>0</v>
      </c>
      <c r="Y450" s="52">
        <v>6768149.4699999997</v>
      </c>
      <c r="Z450" s="53">
        <f>Ugovori_OPULJP[[#This Row],[UKUPNI PRIHVATLJIVI IZDACI
TOTAL ELIGIBLE EXPENDITURE
= Bespovratna sredstva ukupno + doprinos korisnika
= Ukupni prihvatljivi troškovi
= Ukupna ugovorena vrijednost projekta HRK]]/7.5345</f>
        <v>898287.8054283628</v>
      </c>
      <c r="AA450" s="44" t="s">
        <v>38</v>
      </c>
      <c r="AB450" s="44" t="s">
        <v>35</v>
      </c>
      <c r="AC450" s="43" t="s">
        <v>1866</v>
      </c>
      <c r="AD450" s="43" t="s">
        <v>747</v>
      </c>
    </row>
    <row r="451" spans="1:30" ht="51" customHeight="1" x14ac:dyDescent="0.2">
      <c r="A451" s="41" t="s">
        <v>1867</v>
      </c>
      <c r="B451" s="42" t="s">
        <v>743</v>
      </c>
      <c r="C451" s="43" t="s">
        <v>744</v>
      </c>
      <c r="D451" s="43" t="s">
        <v>1114</v>
      </c>
      <c r="E451" s="44" t="s">
        <v>76</v>
      </c>
      <c r="F451" s="45" t="s">
        <v>1868</v>
      </c>
      <c r="G451" s="45" t="s">
        <v>1869</v>
      </c>
      <c r="H451" s="47">
        <v>43410</v>
      </c>
      <c r="I451" s="47">
        <v>44322</v>
      </c>
      <c r="J451" s="48" t="str">
        <f>IF(Ugovori_OPULJP[[#This Row],[DATUM ZAVRŠETKA OPERACIJE]]&gt;DATE(2024,3,31),"u provedbi","završen")</f>
        <v>završen</v>
      </c>
      <c r="K451" s="46" t="s">
        <v>249</v>
      </c>
      <c r="L451" s="46" t="s">
        <v>249</v>
      </c>
      <c r="M451" s="49">
        <v>0.85</v>
      </c>
      <c r="N451" s="49">
        <v>0.15</v>
      </c>
      <c r="O451" s="50">
        <f>Ugovori_OPULJP[[#This Row],[Bespovratna sredstva - Ukupno (EU+Nac) HRK
= Ukupna ugovorena vrijednost bespovratnih sredstava]]*Ugovori_OPULJP[[#This Row],[EU STOPA SUFINANCIRANJA %
EU CO-FINANCING RATE %]]</f>
        <v>3276256.0055</v>
      </c>
      <c r="P451" s="51">
        <f>Ugovori_OPULJP[[#This Row],[Bespovratna sredstva - EU dio - HRK]]/7.5345</f>
        <v>434833.8981352445</v>
      </c>
      <c r="Q451" s="50">
        <f>Ugovori_OPULJP[[#This Row],[Bespovratna sredstva - Ukupno (EU+Nac) HRK
= Ukupna ugovorena vrijednost bespovratnih sredstava]]*Ugovori_OPULJP[[#This Row],[STOPA NACIONALNOG SUFINANCIRANJA %]]</f>
        <v>578162.82449999999</v>
      </c>
      <c r="R451" s="51">
        <f>Ugovori_OPULJP[[#This Row],[Bespovratna sredstva - Nacionalni dio - HRK]]/7.5345</f>
        <v>76735.393788572561</v>
      </c>
      <c r="S451" s="50">
        <v>3854418.83</v>
      </c>
      <c r="T451" s="51">
        <f>Ugovori_OPULJP[[#This Row],[Bespovratna sredstva - Ukupno (EU+Nac) HRK
= Ukupna ugovorena vrijednost bespovratnih sredstava]]/7.5345</f>
        <v>511569.29192381707</v>
      </c>
      <c r="U451" s="50">
        <v>0</v>
      </c>
      <c r="V451" s="51">
        <f>Ugovori_OPULJP[[#This Row],[Javni doprinos korisnika - HRK]]/7.5345</f>
        <v>0</v>
      </c>
      <c r="W451" s="50">
        <v>0</v>
      </c>
      <c r="X451" s="51">
        <f>Ugovori_OPULJP[[#This Row],[Privatni doprinos korisnika - HRK]]/7.5345</f>
        <v>0</v>
      </c>
      <c r="Y451" s="52">
        <v>3854418.83</v>
      </c>
      <c r="Z451" s="53">
        <f>Ugovori_OPULJP[[#This Row],[UKUPNI PRIHVATLJIVI IZDACI
TOTAL ELIGIBLE EXPENDITURE
= Bespovratna sredstva ukupno + doprinos korisnika
= Ukupni prihvatljivi troškovi
= Ukupna ugovorena vrijednost projekta HRK]]/7.5345</f>
        <v>511569.29192381707</v>
      </c>
      <c r="AA451" s="44" t="s">
        <v>38</v>
      </c>
      <c r="AB451" s="44" t="s">
        <v>35</v>
      </c>
      <c r="AC451" s="43" t="s">
        <v>1870</v>
      </c>
      <c r="AD451" s="43" t="s">
        <v>747</v>
      </c>
    </row>
    <row r="452" spans="1:30" ht="51" customHeight="1" x14ac:dyDescent="0.2">
      <c r="A452" s="41" t="s">
        <v>1871</v>
      </c>
      <c r="B452" s="42" t="s">
        <v>743</v>
      </c>
      <c r="C452" s="43" t="s">
        <v>744</v>
      </c>
      <c r="D452" s="43" t="s">
        <v>1114</v>
      </c>
      <c r="E452" s="44" t="s">
        <v>76</v>
      </c>
      <c r="F452" s="45" t="s">
        <v>1872</v>
      </c>
      <c r="G452" s="45" t="s">
        <v>1040</v>
      </c>
      <c r="H452" s="47">
        <v>43448</v>
      </c>
      <c r="I452" s="47">
        <v>44361</v>
      </c>
      <c r="J452" s="48" t="str">
        <f>IF(Ugovori_OPULJP[[#This Row],[DATUM ZAVRŠETKA OPERACIJE]]&gt;DATE(2024,3,31),"u provedbi","završen")</f>
        <v>završen</v>
      </c>
      <c r="K452" s="46" t="s">
        <v>371</v>
      </c>
      <c r="L452" s="46" t="s">
        <v>371</v>
      </c>
      <c r="M452" s="49">
        <v>0.85</v>
      </c>
      <c r="N452" s="49">
        <v>0.15</v>
      </c>
      <c r="O452" s="50">
        <f>Ugovori_OPULJP[[#This Row],[Bespovratna sredstva - Ukupno (EU+Nac) HRK
= Ukupna ugovorena vrijednost bespovratnih sredstava]]*Ugovori_OPULJP[[#This Row],[EU STOPA SUFINANCIRANJA %
EU CO-FINANCING RATE %]]</f>
        <v>2068156.4879999997</v>
      </c>
      <c r="P452" s="51">
        <f>Ugovori_OPULJP[[#This Row],[Bespovratna sredstva - EU dio - HRK]]/7.5345</f>
        <v>274491.53732828982</v>
      </c>
      <c r="Q452" s="50">
        <f>Ugovori_OPULJP[[#This Row],[Bespovratna sredstva - Ukupno (EU+Nac) HRK
= Ukupna ugovorena vrijednost bespovratnih sredstava]]*Ugovori_OPULJP[[#This Row],[STOPA NACIONALNOG SUFINANCIRANJA %]]</f>
        <v>364968.79199999996</v>
      </c>
      <c r="R452" s="51">
        <f>Ugovori_OPULJP[[#This Row],[Bespovratna sredstva - Nacionalni dio - HRK]]/7.5345</f>
        <v>48439.6830579335</v>
      </c>
      <c r="S452" s="50">
        <v>2433125.2799999998</v>
      </c>
      <c r="T452" s="51">
        <f>Ugovori_OPULJP[[#This Row],[Bespovratna sredstva - Ukupno (EU+Nac) HRK
= Ukupna ugovorena vrijednost bespovratnih sredstava]]/7.5345</f>
        <v>322931.22038622334</v>
      </c>
      <c r="U452" s="50">
        <v>0</v>
      </c>
      <c r="V452" s="51">
        <f>Ugovori_OPULJP[[#This Row],[Javni doprinos korisnika - HRK]]/7.5345</f>
        <v>0</v>
      </c>
      <c r="W452" s="50">
        <v>0</v>
      </c>
      <c r="X452" s="51">
        <f>Ugovori_OPULJP[[#This Row],[Privatni doprinos korisnika - HRK]]/7.5345</f>
        <v>0</v>
      </c>
      <c r="Y452" s="52">
        <v>2433125.2799999998</v>
      </c>
      <c r="Z452" s="53">
        <f>Ugovori_OPULJP[[#This Row],[UKUPNI PRIHVATLJIVI IZDACI
TOTAL ELIGIBLE EXPENDITURE
= Bespovratna sredstva ukupno + doprinos korisnika
= Ukupni prihvatljivi troškovi
= Ukupna ugovorena vrijednost projekta HRK]]/7.5345</f>
        <v>322931.22038622334</v>
      </c>
      <c r="AA452" s="44" t="s">
        <v>38</v>
      </c>
      <c r="AB452" s="44" t="s">
        <v>35</v>
      </c>
      <c r="AC452" s="43" t="s">
        <v>1873</v>
      </c>
      <c r="AD452" s="43" t="s">
        <v>747</v>
      </c>
    </row>
    <row r="453" spans="1:30" ht="51" customHeight="1" x14ac:dyDescent="0.2">
      <c r="A453" s="41" t="s">
        <v>1874</v>
      </c>
      <c r="B453" s="42" t="s">
        <v>743</v>
      </c>
      <c r="C453" s="43" t="s">
        <v>744</v>
      </c>
      <c r="D453" s="43" t="s">
        <v>1114</v>
      </c>
      <c r="E453" s="44" t="s">
        <v>76</v>
      </c>
      <c r="F453" s="45" t="s">
        <v>1875</v>
      </c>
      <c r="G453" s="45" t="s">
        <v>1876</v>
      </c>
      <c r="H453" s="47">
        <v>43448</v>
      </c>
      <c r="I453" s="47">
        <v>44361</v>
      </c>
      <c r="J453" s="48" t="str">
        <f>IF(Ugovori_OPULJP[[#This Row],[DATUM ZAVRŠETKA OPERACIJE]]&gt;DATE(2024,3,31),"u provedbi","završen")</f>
        <v>završen</v>
      </c>
      <c r="K453" s="46" t="s">
        <v>338</v>
      </c>
      <c r="L453" s="46" t="s">
        <v>338</v>
      </c>
      <c r="M453" s="49">
        <v>0.85</v>
      </c>
      <c r="N453" s="49">
        <v>0.15</v>
      </c>
      <c r="O453" s="50">
        <f>Ugovori_OPULJP[[#This Row],[Bespovratna sredstva - Ukupno (EU+Nac) HRK
= Ukupna ugovorena vrijednost bespovratnih sredstava]]*Ugovori_OPULJP[[#This Row],[EU STOPA SUFINANCIRANJA %
EU CO-FINANCING RATE %]]</f>
        <v>1538618.3540000001</v>
      </c>
      <c r="P453" s="51">
        <f>Ugovori_OPULJP[[#This Row],[Bespovratna sredstva - EU dio - HRK]]/7.5345</f>
        <v>204209.74902116929</v>
      </c>
      <c r="Q453" s="50">
        <f>Ugovori_OPULJP[[#This Row],[Bespovratna sredstva - Ukupno (EU+Nac) HRK
= Ukupna ugovorena vrijednost bespovratnih sredstava]]*Ugovori_OPULJP[[#This Row],[STOPA NACIONALNOG SUFINANCIRANJA %]]</f>
        <v>271520.886</v>
      </c>
      <c r="R453" s="51">
        <f>Ugovori_OPULJP[[#This Row],[Bespovratna sredstva - Nacionalni dio - HRK]]/7.5345</f>
        <v>36037.014533147521</v>
      </c>
      <c r="S453" s="50">
        <v>1810139.24</v>
      </c>
      <c r="T453" s="51">
        <f>Ugovori_OPULJP[[#This Row],[Bespovratna sredstva - Ukupno (EU+Nac) HRK
= Ukupna ugovorena vrijednost bespovratnih sredstava]]/7.5345</f>
        <v>240246.7635543168</v>
      </c>
      <c r="U453" s="50">
        <v>0</v>
      </c>
      <c r="V453" s="51">
        <f>Ugovori_OPULJP[[#This Row],[Javni doprinos korisnika - HRK]]/7.5345</f>
        <v>0</v>
      </c>
      <c r="W453" s="50">
        <v>0</v>
      </c>
      <c r="X453" s="51">
        <f>Ugovori_OPULJP[[#This Row],[Privatni doprinos korisnika - HRK]]/7.5345</f>
        <v>0</v>
      </c>
      <c r="Y453" s="52">
        <v>1810139.24</v>
      </c>
      <c r="Z453" s="53">
        <f>Ugovori_OPULJP[[#This Row],[UKUPNI PRIHVATLJIVI IZDACI
TOTAL ELIGIBLE EXPENDITURE
= Bespovratna sredstva ukupno + doprinos korisnika
= Ukupni prihvatljivi troškovi
= Ukupna ugovorena vrijednost projekta HRK]]/7.5345</f>
        <v>240246.7635543168</v>
      </c>
      <c r="AA453" s="44" t="s">
        <v>38</v>
      </c>
      <c r="AB453" s="44" t="s">
        <v>35</v>
      </c>
      <c r="AC453" s="43" t="s">
        <v>1877</v>
      </c>
      <c r="AD453" s="43" t="s">
        <v>747</v>
      </c>
    </row>
    <row r="454" spans="1:30" ht="51" customHeight="1" x14ac:dyDescent="0.2">
      <c r="A454" s="41" t="s">
        <v>1878</v>
      </c>
      <c r="B454" s="42" t="s">
        <v>743</v>
      </c>
      <c r="C454" s="43" t="s">
        <v>744</v>
      </c>
      <c r="D454" s="43" t="s">
        <v>1114</v>
      </c>
      <c r="E454" s="44" t="s">
        <v>76</v>
      </c>
      <c r="F454" s="45" t="s">
        <v>1879</v>
      </c>
      <c r="G454" s="45" t="s">
        <v>1880</v>
      </c>
      <c r="H454" s="47">
        <v>43368</v>
      </c>
      <c r="I454" s="47">
        <v>44280</v>
      </c>
      <c r="J454" s="48" t="str">
        <f>IF(Ugovori_OPULJP[[#This Row],[DATUM ZAVRŠETKA OPERACIJE]]&gt;DATE(2024,3,31),"u provedbi","završen")</f>
        <v>završen</v>
      </c>
      <c r="K454" s="46" t="s">
        <v>249</v>
      </c>
      <c r="L454" s="46" t="s">
        <v>249</v>
      </c>
      <c r="M454" s="49">
        <v>0.85</v>
      </c>
      <c r="N454" s="49">
        <v>0.15</v>
      </c>
      <c r="O454" s="50">
        <f>Ugovori_OPULJP[[#This Row],[Bespovratna sredstva - Ukupno (EU+Nac) HRK
= Ukupna ugovorena vrijednost bespovratnih sredstava]]*Ugovori_OPULJP[[#This Row],[EU STOPA SUFINANCIRANJA %
EU CO-FINANCING RATE %]]</f>
        <v>4055138.35</v>
      </c>
      <c r="P454" s="51">
        <f>Ugovori_OPULJP[[#This Row],[Bespovratna sredstva - EU dio - HRK]]/7.5345</f>
        <v>538209.35032185283</v>
      </c>
      <c r="Q454" s="50">
        <f>Ugovori_OPULJP[[#This Row],[Bespovratna sredstva - Ukupno (EU+Nac) HRK
= Ukupna ugovorena vrijednost bespovratnih sredstava]]*Ugovori_OPULJP[[#This Row],[STOPA NACIONALNOG SUFINANCIRANJA %]]</f>
        <v>715612.65</v>
      </c>
      <c r="R454" s="51">
        <f>Ugovori_OPULJP[[#This Row],[Bespovratna sredstva - Nacionalni dio - HRK]]/7.5345</f>
        <v>94978.120645032846</v>
      </c>
      <c r="S454" s="50">
        <v>4770751</v>
      </c>
      <c r="T454" s="51">
        <f>Ugovori_OPULJP[[#This Row],[Bespovratna sredstva - Ukupno (EU+Nac) HRK
= Ukupna ugovorena vrijednost bespovratnih sredstava]]/7.5345</f>
        <v>633187.47096688568</v>
      </c>
      <c r="U454" s="50">
        <v>0</v>
      </c>
      <c r="V454" s="51">
        <f>Ugovori_OPULJP[[#This Row],[Javni doprinos korisnika - HRK]]/7.5345</f>
        <v>0</v>
      </c>
      <c r="W454" s="50">
        <v>0</v>
      </c>
      <c r="X454" s="51">
        <f>Ugovori_OPULJP[[#This Row],[Privatni doprinos korisnika - HRK]]/7.5345</f>
        <v>0</v>
      </c>
      <c r="Y454" s="52">
        <v>4770751</v>
      </c>
      <c r="Z454" s="53">
        <f>Ugovori_OPULJP[[#This Row],[UKUPNI PRIHVATLJIVI IZDACI
TOTAL ELIGIBLE EXPENDITURE
= Bespovratna sredstva ukupno + doprinos korisnika
= Ukupni prihvatljivi troškovi
= Ukupna ugovorena vrijednost projekta HRK]]/7.5345</f>
        <v>633187.47096688568</v>
      </c>
      <c r="AA454" s="44" t="s">
        <v>38</v>
      </c>
      <c r="AB454" s="44" t="s">
        <v>35</v>
      </c>
      <c r="AC454" s="43" t="s">
        <v>1881</v>
      </c>
      <c r="AD454" s="43" t="s">
        <v>747</v>
      </c>
    </row>
    <row r="455" spans="1:30" ht="51" customHeight="1" x14ac:dyDescent="0.2">
      <c r="A455" s="41" t="s">
        <v>1882</v>
      </c>
      <c r="B455" s="42" t="s">
        <v>743</v>
      </c>
      <c r="C455" s="43" t="s">
        <v>744</v>
      </c>
      <c r="D455" s="43" t="s">
        <v>1114</v>
      </c>
      <c r="E455" s="44" t="s">
        <v>76</v>
      </c>
      <c r="F455" s="45" t="s">
        <v>1883</v>
      </c>
      <c r="G455" s="45" t="s">
        <v>1884</v>
      </c>
      <c r="H455" s="47">
        <v>43311</v>
      </c>
      <c r="I455" s="47">
        <v>44226</v>
      </c>
      <c r="J455" s="48" t="str">
        <f>IF(Ugovori_OPULJP[[#This Row],[DATUM ZAVRŠETKA OPERACIJE]]&gt;DATE(2024,3,31),"u provedbi","završen")</f>
        <v>završen</v>
      </c>
      <c r="K455" s="46" t="s">
        <v>79</v>
      </c>
      <c r="L455" s="46" t="s">
        <v>79</v>
      </c>
      <c r="M455" s="49">
        <v>0.85</v>
      </c>
      <c r="N455" s="49">
        <v>0.15</v>
      </c>
      <c r="O455" s="50">
        <f>Ugovori_OPULJP[[#This Row],[Bespovratna sredstva - Ukupno (EU+Nac) HRK
= Ukupna ugovorena vrijednost bespovratnih sredstava]]*Ugovori_OPULJP[[#This Row],[EU STOPA SUFINANCIRANJA %
EU CO-FINANCING RATE %]]</f>
        <v>1511374.2050000001</v>
      </c>
      <c r="P455" s="51">
        <f>Ugovori_OPULJP[[#This Row],[Bespovratna sredstva - EU dio - HRK]]/7.5345</f>
        <v>200593.82905302275</v>
      </c>
      <c r="Q455" s="50">
        <f>Ugovori_OPULJP[[#This Row],[Bespovratna sredstva - Ukupno (EU+Nac) HRK
= Ukupna ugovorena vrijednost bespovratnih sredstava]]*Ugovori_OPULJP[[#This Row],[STOPA NACIONALNOG SUFINANCIRANJA %]]</f>
        <v>266713.09499999997</v>
      </c>
      <c r="R455" s="51">
        <f>Ugovori_OPULJP[[#This Row],[Bespovratna sredstva - Nacionalni dio - HRK]]/7.5345</f>
        <v>35398.911009356954</v>
      </c>
      <c r="S455" s="50">
        <v>1778087.3</v>
      </c>
      <c r="T455" s="51">
        <f>Ugovori_OPULJP[[#This Row],[Bespovratna sredstva - Ukupno (EU+Nac) HRK
= Ukupna ugovorena vrijednost bespovratnih sredstava]]/7.5345</f>
        <v>235992.74006237971</v>
      </c>
      <c r="U455" s="50">
        <v>0</v>
      </c>
      <c r="V455" s="51">
        <f>Ugovori_OPULJP[[#This Row],[Javni doprinos korisnika - HRK]]/7.5345</f>
        <v>0</v>
      </c>
      <c r="W455" s="50">
        <v>0</v>
      </c>
      <c r="X455" s="51">
        <f>Ugovori_OPULJP[[#This Row],[Privatni doprinos korisnika - HRK]]/7.5345</f>
        <v>0</v>
      </c>
      <c r="Y455" s="52">
        <v>1778087.3</v>
      </c>
      <c r="Z455" s="53">
        <f>Ugovori_OPULJP[[#This Row],[UKUPNI PRIHVATLJIVI IZDACI
TOTAL ELIGIBLE EXPENDITURE
= Bespovratna sredstva ukupno + doprinos korisnika
= Ukupni prihvatljivi troškovi
= Ukupna ugovorena vrijednost projekta HRK]]/7.5345</f>
        <v>235992.74006237971</v>
      </c>
      <c r="AA455" s="44" t="s">
        <v>38</v>
      </c>
      <c r="AB455" s="44" t="s">
        <v>35</v>
      </c>
      <c r="AC455" s="43" t="s">
        <v>1885</v>
      </c>
      <c r="AD455" s="43" t="s">
        <v>747</v>
      </c>
    </row>
    <row r="456" spans="1:30" ht="51" customHeight="1" x14ac:dyDescent="0.2">
      <c r="A456" s="41" t="s">
        <v>1886</v>
      </c>
      <c r="B456" s="42" t="s">
        <v>743</v>
      </c>
      <c r="C456" s="43" t="s">
        <v>744</v>
      </c>
      <c r="D456" s="43" t="s">
        <v>1114</v>
      </c>
      <c r="E456" s="44" t="s">
        <v>76</v>
      </c>
      <c r="F456" s="45" t="s">
        <v>1887</v>
      </c>
      <c r="G456" s="45" t="s">
        <v>1888</v>
      </c>
      <c r="H456" s="47">
        <v>43448</v>
      </c>
      <c r="I456" s="65">
        <v>44361</v>
      </c>
      <c r="J456" s="48" t="str">
        <f>IF(Ugovori_OPULJP[[#This Row],[DATUM ZAVRŠETKA OPERACIJE]]&gt;DATE(2024,3,31),"u provedbi","završen")</f>
        <v>završen</v>
      </c>
      <c r="K456" s="46" t="s">
        <v>99</v>
      </c>
      <c r="L456" s="46" t="s">
        <v>99</v>
      </c>
      <c r="M456" s="49">
        <v>0.85</v>
      </c>
      <c r="N456" s="49">
        <v>0.15</v>
      </c>
      <c r="O456" s="50">
        <f>Ugovori_OPULJP[[#This Row],[Bespovratna sredstva - Ukupno (EU+Nac) HRK
= Ukupna ugovorena vrijednost bespovratnih sredstava]]*Ugovori_OPULJP[[#This Row],[EU STOPA SUFINANCIRANJA %
EU CO-FINANCING RATE %]]</f>
        <v>7331979.5550000006</v>
      </c>
      <c r="P456" s="51">
        <f>Ugovori_OPULJP[[#This Row],[Bespovratna sredstva - EU dio - HRK]]/7.5345</f>
        <v>973120.91777822026</v>
      </c>
      <c r="Q456" s="50">
        <f>Ugovori_OPULJP[[#This Row],[Bespovratna sredstva - Ukupno (EU+Nac) HRK
= Ukupna ugovorena vrijednost bespovratnih sredstava]]*Ugovori_OPULJP[[#This Row],[STOPA NACIONALNOG SUFINANCIRANJA %]]</f>
        <v>1293878.7450000001</v>
      </c>
      <c r="R456" s="51">
        <f>Ugovori_OPULJP[[#This Row],[Bespovratna sredstva - Nacionalni dio - HRK]]/7.5345</f>
        <v>171727.2207843918</v>
      </c>
      <c r="S456" s="50">
        <v>8625858.3000000007</v>
      </c>
      <c r="T456" s="51">
        <f>Ugovori_OPULJP[[#This Row],[Bespovratna sredstva - Ukupno (EU+Nac) HRK
= Ukupna ugovorena vrijednost bespovratnih sredstava]]/7.5345</f>
        <v>1144848.138562612</v>
      </c>
      <c r="U456" s="50">
        <v>0</v>
      </c>
      <c r="V456" s="51">
        <f>Ugovori_OPULJP[[#This Row],[Javni doprinos korisnika - HRK]]/7.5345</f>
        <v>0</v>
      </c>
      <c r="W456" s="50">
        <v>0</v>
      </c>
      <c r="X456" s="51">
        <f>Ugovori_OPULJP[[#This Row],[Privatni doprinos korisnika - HRK]]/7.5345</f>
        <v>0</v>
      </c>
      <c r="Y456" s="52">
        <v>8625858.3000000007</v>
      </c>
      <c r="Z456" s="53">
        <f>Ugovori_OPULJP[[#This Row],[UKUPNI PRIHVATLJIVI IZDACI
TOTAL ELIGIBLE EXPENDITURE
= Bespovratna sredstva ukupno + doprinos korisnika
= Ukupni prihvatljivi troškovi
= Ukupna ugovorena vrijednost projekta HRK]]/7.5345</f>
        <v>1144848.138562612</v>
      </c>
      <c r="AA456" s="44" t="s">
        <v>38</v>
      </c>
      <c r="AB456" s="44" t="s">
        <v>35</v>
      </c>
      <c r="AC456" s="43" t="s">
        <v>1889</v>
      </c>
      <c r="AD456" s="43" t="s">
        <v>747</v>
      </c>
    </row>
    <row r="457" spans="1:30" ht="51" customHeight="1" x14ac:dyDescent="0.2">
      <c r="A457" s="41" t="s">
        <v>1890</v>
      </c>
      <c r="B457" s="42" t="s">
        <v>743</v>
      </c>
      <c r="C457" s="43" t="s">
        <v>744</v>
      </c>
      <c r="D457" s="43" t="s">
        <v>1114</v>
      </c>
      <c r="E457" s="44" t="s">
        <v>76</v>
      </c>
      <c r="F457" s="45" t="s">
        <v>1891</v>
      </c>
      <c r="G457" s="45" t="s">
        <v>1892</v>
      </c>
      <c r="H457" s="47">
        <v>43482</v>
      </c>
      <c r="I457" s="47">
        <v>44394</v>
      </c>
      <c r="J457" s="48" t="str">
        <f>IF(Ugovori_OPULJP[[#This Row],[DATUM ZAVRŠETKA OPERACIJE]]&gt;DATE(2024,3,31),"u provedbi","završen")</f>
        <v>završen</v>
      </c>
      <c r="K457" s="46" t="s">
        <v>84</v>
      </c>
      <c r="L457" s="46" t="s">
        <v>84</v>
      </c>
      <c r="M457" s="49">
        <v>0.85</v>
      </c>
      <c r="N457" s="49">
        <v>0.15</v>
      </c>
      <c r="O457" s="50">
        <f>Ugovori_OPULJP[[#This Row],[Bespovratna sredstva - Ukupno (EU+Nac) HRK
= Ukupna ugovorena vrijednost bespovratnih sredstava]]*Ugovori_OPULJP[[#This Row],[EU STOPA SUFINANCIRANJA %
EU CO-FINANCING RATE %]]</f>
        <v>2464070.9499999997</v>
      </c>
      <c r="P457" s="51">
        <f>Ugovori_OPULJP[[#This Row],[Bespovratna sredstva - EU dio - HRK]]/7.5345</f>
        <v>327038.41661689559</v>
      </c>
      <c r="Q457" s="50">
        <f>Ugovori_OPULJP[[#This Row],[Bespovratna sredstva - Ukupno (EU+Nac) HRK
= Ukupna ugovorena vrijednost bespovratnih sredstava]]*Ugovori_OPULJP[[#This Row],[STOPA NACIONALNOG SUFINANCIRANJA %]]</f>
        <v>434836.05</v>
      </c>
      <c r="R457" s="51">
        <f>Ugovori_OPULJP[[#This Row],[Bespovratna sredstva - Nacionalni dio - HRK]]/7.5345</f>
        <v>57712.661755922752</v>
      </c>
      <c r="S457" s="50">
        <v>2898907</v>
      </c>
      <c r="T457" s="51">
        <f>Ugovori_OPULJP[[#This Row],[Bespovratna sredstva - Ukupno (EU+Nac) HRK
= Ukupna ugovorena vrijednost bespovratnih sredstava]]/7.5345</f>
        <v>384751.07837281836</v>
      </c>
      <c r="U457" s="50">
        <v>0</v>
      </c>
      <c r="V457" s="51">
        <f>Ugovori_OPULJP[[#This Row],[Javni doprinos korisnika - HRK]]/7.5345</f>
        <v>0</v>
      </c>
      <c r="W457" s="50">
        <v>0</v>
      </c>
      <c r="X457" s="51">
        <f>Ugovori_OPULJP[[#This Row],[Privatni doprinos korisnika - HRK]]/7.5345</f>
        <v>0</v>
      </c>
      <c r="Y457" s="52">
        <v>2898907</v>
      </c>
      <c r="Z457" s="53">
        <f>Ugovori_OPULJP[[#This Row],[UKUPNI PRIHVATLJIVI IZDACI
TOTAL ELIGIBLE EXPENDITURE
= Bespovratna sredstva ukupno + doprinos korisnika
= Ukupni prihvatljivi troškovi
= Ukupna ugovorena vrijednost projekta HRK]]/7.5345</f>
        <v>384751.07837281836</v>
      </c>
      <c r="AA457" s="44" t="s">
        <v>38</v>
      </c>
      <c r="AB457" s="44" t="s">
        <v>35</v>
      </c>
      <c r="AC457" s="43" t="s">
        <v>1893</v>
      </c>
      <c r="AD457" s="43" t="s">
        <v>747</v>
      </c>
    </row>
    <row r="458" spans="1:30" ht="51" customHeight="1" x14ac:dyDescent="0.2">
      <c r="A458" s="41" t="s">
        <v>1894</v>
      </c>
      <c r="B458" s="42" t="s">
        <v>743</v>
      </c>
      <c r="C458" s="43" t="s">
        <v>744</v>
      </c>
      <c r="D458" s="43" t="s">
        <v>1114</v>
      </c>
      <c r="E458" s="44" t="s">
        <v>76</v>
      </c>
      <c r="F458" s="45" t="s">
        <v>1895</v>
      </c>
      <c r="G458" s="45" t="s">
        <v>1896</v>
      </c>
      <c r="H458" s="47">
        <v>43410</v>
      </c>
      <c r="I458" s="47">
        <v>44322</v>
      </c>
      <c r="J458" s="48" t="str">
        <f>IF(Ugovori_OPULJP[[#This Row],[DATUM ZAVRŠETKA OPERACIJE]]&gt;DATE(2024,3,31),"u provedbi","završen")</f>
        <v>završen</v>
      </c>
      <c r="K458" s="46" t="s">
        <v>249</v>
      </c>
      <c r="L458" s="46" t="s">
        <v>249</v>
      </c>
      <c r="M458" s="49">
        <v>0.85</v>
      </c>
      <c r="N458" s="49">
        <v>0.15</v>
      </c>
      <c r="O458" s="50">
        <f>Ugovori_OPULJP[[#This Row],[Bespovratna sredstva - Ukupno (EU+Nac) HRK
= Ukupna ugovorena vrijednost bespovratnih sredstava]]*Ugovori_OPULJP[[#This Row],[EU STOPA SUFINANCIRANJA %
EU CO-FINANCING RATE %]]</f>
        <v>2835823.0825</v>
      </c>
      <c r="P458" s="51">
        <f>Ugovori_OPULJP[[#This Row],[Bespovratna sredstva - EU dio - HRK]]/7.5345</f>
        <v>376378.40367642179</v>
      </c>
      <c r="Q458" s="50">
        <f>Ugovori_OPULJP[[#This Row],[Bespovratna sredstva - Ukupno (EU+Nac) HRK
= Ukupna ugovorena vrijednost bespovratnih sredstava]]*Ugovori_OPULJP[[#This Row],[STOPA NACIONALNOG SUFINANCIRANJA %]]</f>
        <v>500439.36749999999</v>
      </c>
      <c r="R458" s="51">
        <f>Ugovori_OPULJP[[#This Row],[Bespovratna sredstva - Nacionalni dio - HRK]]/7.5345</f>
        <v>66419.718295839135</v>
      </c>
      <c r="S458" s="50">
        <v>3336262.45</v>
      </c>
      <c r="T458" s="51">
        <f>Ugovori_OPULJP[[#This Row],[Bespovratna sredstva - Ukupno (EU+Nac) HRK
= Ukupna ugovorena vrijednost bespovratnih sredstava]]/7.5345</f>
        <v>442798.12197226094</v>
      </c>
      <c r="U458" s="50">
        <v>0</v>
      </c>
      <c r="V458" s="51">
        <f>Ugovori_OPULJP[[#This Row],[Javni doprinos korisnika - HRK]]/7.5345</f>
        <v>0</v>
      </c>
      <c r="W458" s="50">
        <v>0</v>
      </c>
      <c r="X458" s="51">
        <f>Ugovori_OPULJP[[#This Row],[Privatni doprinos korisnika - HRK]]/7.5345</f>
        <v>0</v>
      </c>
      <c r="Y458" s="52">
        <v>3336262.45</v>
      </c>
      <c r="Z458" s="53">
        <f>Ugovori_OPULJP[[#This Row],[UKUPNI PRIHVATLJIVI IZDACI
TOTAL ELIGIBLE EXPENDITURE
= Bespovratna sredstva ukupno + doprinos korisnika
= Ukupni prihvatljivi troškovi
= Ukupna ugovorena vrijednost projekta HRK]]/7.5345</f>
        <v>442798.12197226094</v>
      </c>
      <c r="AA458" s="44" t="s">
        <v>38</v>
      </c>
      <c r="AB458" s="44" t="s">
        <v>35</v>
      </c>
      <c r="AC458" s="43" t="s">
        <v>1897</v>
      </c>
      <c r="AD458" s="43" t="s">
        <v>747</v>
      </c>
    </row>
    <row r="459" spans="1:30" ht="51" customHeight="1" x14ac:dyDescent="0.2">
      <c r="A459" s="41" t="s">
        <v>1898</v>
      </c>
      <c r="B459" s="42" t="s">
        <v>743</v>
      </c>
      <c r="C459" s="43" t="s">
        <v>744</v>
      </c>
      <c r="D459" s="43" t="s">
        <v>1114</v>
      </c>
      <c r="E459" s="44" t="s">
        <v>76</v>
      </c>
      <c r="F459" s="45" t="s">
        <v>1899</v>
      </c>
      <c r="G459" s="45" t="s">
        <v>1900</v>
      </c>
      <c r="H459" s="47">
        <v>43634</v>
      </c>
      <c r="I459" s="47">
        <v>44548</v>
      </c>
      <c r="J459" s="48" t="str">
        <f>IF(Ugovori_OPULJP[[#This Row],[DATUM ZAVRŠETKA OPERACIJE]]&gt;DATE(2024,3,31),"u provedbi","završen")</f>
        <v>završen</v>
      </c>
      <c r="K459" s="46" t="s">
        <v>371</v>
      </c>
      <c r="L459" s="46" t="s">
        <v>371</v>
      </c>
      <c r="M459" s="49">
        <v>0.85</v>
      </c>
      <c r="N459" s="49">
        <v>0.15</v>
      </c>
      <c r="O459" s="50">
        <f>Ugovori_OPULJP[[#This Row],[Bespovratna sredstva - Ukupno (EU+Nac) HRK
= Ukupna ugovorena vrijednost bespovratnih sredstava]]*Ugovori_OPULJP[[#This Row],[EU STOPA SUFINANCIRANJA %
EU CO-FINANCING RATE %]]</f>
        <v>3071809.1944999998</v>
      </c>
      <c r="P459" s="51">
        <f>Ugovori_OPULJP[[#This Row],[Bespovratna sredstva - EU dio - HRK]]/7.5345</f>
        <v>407699.14320791024</v>
      </c>
      <c r="Q459" s="50">
        <f>Ugovori_OPULJP[[#This Row],[Bespovratna sredstva - Ukupno (EU+Nac) HRK
= Ukupna ugovorena vrijednost bespovratnih sredstava]]*Ugovori_OPULJP[[#This Row],[STOPA NACIONALNOG SUFINANCIRANJA %]]</f>
        <v>542083.97549999994</v>
      </c>
      <c r="R459" s="51">
        <f>Ugovori_OPULJP[[#This Row],[Bespovratna sredstva - Nacionalni dio - HRK]]/7.5345</f>
        <v>71946.907624925327</v>
      </c>
      <c r="S459" s="50">
        <v>3613893.17</v>
      </c>
      <c r="T459" s="51">
        <f>Ugovori_OPULJP[[#This Row],[Bespovratna sredstva - Ukupno (EU+Nac) HRK
= Ukupna ugovorena vrijednost bespovratnih sredstava]]/7.5345</f>
        <v>479646.05083283561</v>
      </c>
      <c r="U459" s="50">
        <v>0</v>
      </c>
      <c r="V459" s="51">
        <f>Ugovori_OPULJP[[#This Row],[Javni doprinos korisnika - HRK]]/7.5345</f>
        <v>0</v>
      </c>
      <c r="W459" s="50">
        <v>0</v>
      </c>
      <c r="X459" s="51">
        <f>Ugovori_OPULJP[[#This Row],[Privatni doprinos korisnika - HRK]]/7.5345</f>
        <v>0</v>
      </c>
      <c r="Y459" s="52">
        <v>3613893.17</v>
      </c>
      <c r="Z459" s="53">
        <f>Ugovori_OPULJP[[#This Row],[UKUPNI PRIHVATLJIVI IZDACI
TOTAL ELIGIBLE EXPENDITURE
= Bespovratna sredstva ukupno + doprinos korisnika
= Ukupni prihvatljivi troškovi
= Ukupna ugovorena vrijednost projekta HRK]]/7.5345</f>
        <v>479646.05083283561</v>
      </c>
      <c r="AA459" s="44" t="s">
        <v>38</v>
      </c>
      <c r="AB459" s="44" t="s">
        <v>35</v>
      </c>
      <c r="AC459" s="43" t="s">
        <v>1901</v>
      </c>
      <c r="AD459" s="43" t="s">
        <v>747</v>
      </c>
    </row>
    <row r="460" spans="1:30" ht="51" customHeight="1" x14ac:dyDescent="0.2">
      <c r="A460" s="41" t="s">
        <v>1902</v>
      </c>
      <c r="B460" s="42" t="s">
        <v>743</v>
      </c>
      <c r="C460" s="43" t="s">
        <v>744</v>
      </c>
      <c r="D460" s="43" t="s">
        <v>1114</v>
      </c>
      <c r="E460" s="44" t="s">
        <v>76</v>
      </c>
      <c r="F460" s="45" t="s">
        <v>1903</v>
      </c>
      <c r="G460" s="45" t="s">
        <v>1904</v>
      </c>
      <c r="H460" s="47">
        <v>43410</v>
      </c>
      <c r="I460" s="47">
        <v>44202</v>
      </c>
      <c r="J460" s="48" t="str">
        <f>IF(Ugovori_OPULJP[[#This Row],[DATUM ZAVRŠETKA OPERACIJE]]&gt;DATE(2024,3,31),"u provedbi","završen")</f>
        <v>završen</v>
      </c>
      <c r="K460" s="46" t="s">
        <v>249</v>
      </c>
      <c r="L460" s="46" t="s">
        <v>249</v>
      </c>
      <c r="M460" s="49">
        <v>0.85</v>
      </c>
      <c r="N460" s="49">
        <v>0.15</v>
      </c>
      <c r="O460" s="50">
        <f>Ugovori_OPULJP[[#This Row],[Bespovratna sredstva - Ukupno (EU+Nac) HRK
= Ukupna ugovorena vrijednost bespovratnih sredstava]]*Ugovori_OPULJP[[#This Row],[EU STOPA SUFINANCIRANJA %
EU CO-FINANCING RATE %]]</f>
        <v>7656226.25</v>
      </c>
      <c r="P460" s="51">
        <f>Ugovori_OPULJP[[#This Row],[Bespovratna sredstva - EU dio - HRK]]/7.5345</f>
        <v>1016155.8497577808</v>
      </c>
      <c r="Q460" s="50">
        <f>Ugovori_OPULJP[[#This Row],[Bespovratna sredstva - Ukupno (EU+Nac) HRK
= Ukupna ugovorena vrijednost bespovratnih sredstava]]*Ugovori_OPULJP[[#This Row],[STOPA NACIONALNOG SUFINANCIRANJA %]]</f>
        <v>1351098.75</v>
      </c>
      <c r="R460" s="51">
        <f>Ugovori_OPULJP[[#This Row],[Bespovratna sredstva - Nacionalni dio - HRK]]/7.5345</f>
        <v>179321.62054549073</v>
      </c>
      <c r="S460" s="50">
        <v>9007325</v>
      </c>
      <c r="T460" s="51">
        <f>Ugovori_OPULJP[[#This Row],[Bespovratna sredstva - Ukupno (EU+Nac) HRK
= Ukupna ugovorena vrijednost bespovratnih sredstava]]/7.5345</f>
        <v>1195477.4703032717</v>
      </c>
      <c r="U460" s="50">
        <v>0</v>
      </c>
      <c r="V460" s="51">
        <f>Ugovori_OPULJP[[#This Row],[Javni doprinos korisnika - HRK]]/7.5345</f>
        <v>0</v>
      </c>
      <c r="W460" s="50">
        <v>0</v>
      </c>
      <c r="X460" s="51">
        <f>Ugovori_OPULJP[[#This Row],[Privatni doprinos korisnika - HRK]]/7.5345</f>
        <v>0</v>
      </c>
      <c r="Y460" s="52">
        <v>9007325</v>
      </c>
      <c r="Z460" s="53">
        <f>Ugovori_OPULJP[[#This Row],[UKUPNI PRIHVATLJIVI IZDACI
TOTAL ELIGIBLE EXPENDITURE
= Bespovratna sredstva ukupno + doprinos korisnika
= Ukupni prihvatljivi troškovi
= Ukupna ugovorena vrijednost projekta HRK]]/7.5345</f>
        <v>1195477.4703032717</v>
      </c>
      <c r="AA460" s="44" t="s">
        <v>38</v>
      </c>
      <c r="AB460" s="44" t="s">
        <v>35</v>
      </c>
      <c r="AC460" s="43" t="s">
        <v>1905</v>
      </c>
      <c r="AD460" s="43" t="s">
        <v>747</v>
      </c>
    </row>
    <row r="461" spans="1:30" ht="51" customHeight="1" x14ac:dyDescent="0.2">
      <c r="A461" s="41" t="s">
        <v>1906</v>
      </c>
      <c r="B461" s="42" t="s">
        <v>743</v>
      </c>
      <c r="C461" s="43" t="s">
        <v>744</v>
      </c>
      <c r="D461" s="43" t="s">
        <v>1114</v>
      </c>
      <c r="E461" s="44" t="s">
        <v>76</v>
      </c>
      <c r="F461" s="45" t="s">
        <v>1907</v>
      </c>
      <c r="G461" s="45" t="s">
        <v>1908</v>
      </c>
      <c r="H461" s="47">
        <v>43370</v>
      </c>
      <c r="I461" s="47">
        <v>44282</v>
      </c>
      <c r="J461" s="48" t="str">
        <f>IF(Ugovori_OPULJP[[#This Row],[DATUM ZAVRŠETKA OPERACIJE]]&gt;DATE(2024,3,31),"u provedbi","završen")</f>
        <v>završen</v>
      </c>
      <c r="K461" s="46" t="s">
        <v>84</v>
      </c>
      <c r="L461" s="46" t="s">
        <v>84</v>
      </c>
      <c r="M461" s="49">
        <v>0.85</v>
      </c>
      <c r="N461" s="49">
        <v>0.15</v>
      </c>
      <c r="O461" s="50">
        <f>Ugovori_OPULJP[[#This Row],[Bespovratna sredstva - Ukupno (EU+Nac) HRK
= Ukupna ugovorena vrijednost bespovratnih sredstava]]*Ugovori_OPULJP[[#This Row],[EU STOPA SUFINANCIRANJA %
EU CO-FINANCING RATE %]]</f>
        <v>1662998.0719999999</v>
      </c>
      <c r="P461" s="51">
        <f>Ugovori_OPULJP[[#This Row],[Bespovratna sredstva - EU dio - HRK]]/7.5345</f>
        <v>220717.77450394849</v>
      </c>
      <c r="Q461" s="50">
        <f>Ugovori_OPULJP[[#This Row],[Bespovratna sredstva - Ukupno (EU+Nac) HRK
= Ukupna ugovorena vrijednost bespovratnih sredstava]]*Ugovori_OPULJP[[#This Row],[STOPA NACIONALNOG SUFINANCIRANJA %]]</f>
        <v>293470.24800000002</v>
      </c>
      <c r="R461" s="51">
        <f>Ugovori_OPULJP[[#This Row],[Bespovratna sredstva - Nacionalni dio - HRK]]/7.5345</f>
        <v>38950.195500696798</v>
      </c>
      <c r="S461" s="50">
        <v>1956468.32</v>
      </c>
      <c r="T461" s="51">
        <f>Ugovori_OPULJP[[#This Row],[Bespovratna sredstva - Ukupno (EU+Nac) HRK
= Ukupna ugovorena vrijednost bespovratnih sredstava]]/7.5345</f>
        <v>259667.97000464529</v>
      </c>
      <c r="U461" s="50">
        <v>0</v>
      </c>
      <c r="V461" s="51">
        <f>Ugovori_OPULJP[[#This Row],[Javni doprinos korisnika - HRK]]/7.5345</f>
        <v>0</v>
      </c>
      <c r="W461" s="50">
        <v>0</v>
      </c>
      <c r="X461" s="51">
        <f>Ugovori_OPULJP[[#This Row],[Privatni doprinos korisnika - HRK]]/7.5345</f>
        <v>0</v>
      </c>
      <c r="Y461" s="52">
        <v>1956468.32</v>
      </c>
      <c r="Z461" s="53">
        <f>Ugovori_OPULJP[[#This Row],[UKUPNI PRIHVATLJIVI IZDACI
TOTAL ELIGIBLE EXPENDITURE
= Bespovratna sredstva ukupno + doprinos korisnika
= Ukupni prihvatljivi troškovi
= Ukupna ugovorena vrijednost projekta HRK]]/7.5345</f>
        <v>259667.97000464529</v>
      </c>
      <c r="AA461" s="44" t="s">
        <v>38</v>
      </c>
      <c r="AB461" s="44" t="s">
        <v>35</v>
      </c>
      <c r="AC461" s="43" t="s">
        <v>1909</v>
      </c>
      <c r="AD461" s="43" t="s">
        <v>747</v>
      </c>
    </row>
    <row r="462" spans="1:30" ht="51" customHeight="1" x14ac:dyDescent="0.2">
      <c r="A462" s="41" t="s">
        <v>1910</v>
      </c>
      <c r="B462" s="42" t="s">
        <v>743</v>
      </c>
      <c r="C462" s="43" t="s">
        <v>744</v>
      </c>
      <c r="D462" s="43" t="s">
        <v>1114</v>
      </c>
      <c r="E462" s="44" t="s">
        <v>76</v>
      </c>
      <c r="F462" s="45" t="s">
        <v>1911</v>
      </c>
      <c r="G462" s="45" t="s">
        <v>1091</v>
      </c>
      <c r="H462" s="47">
        <v>43409</v>
      </c>
      <c r="I462" s="47">
        <v>44321</v>
      </c>
      <c r="J462" s="48" t="str">
        <f>IF(Ugovori_OPULJP[[#This Row],[DATUM ZAVRŠETKA OPERACIJE]]&gt;DATE(2024,3,31),"u provedbi","završen")</f>
        <v>završen</v>
      </c>
      <c r="K462" s="46" t="s">
        <v>84</v>
      </c>
      <c r="L462" s="46" t="s">
        <v>84</v>
      </c>
      <c r="M462" s="49">
        <v>0.85</v>
      </c>
      <c r="N462" s="49">
        <v>0.15</v>
      </c>
      <c r="O462" s="50">
        <f>Ugovori_OPULJP[[#This Row],[Bespovratna sredstva - Ukupno (EU+Nac) HRK
= Ukupna ugovorena vrijednost bespovratnih sredstava]]*Ugovori_OPULJP[[#This Row],[EU STOPA SUFINANCIRANJA %
EU CO-FINANCING RATE %]]</f>
        <v>1392008.2119999998</v>
      </c>
      <c r="P462" s="51">
        <f>Ugovori_OPULJP[[#This Row],[Bespovratna sredstva - EU dio - HRK]]/7.5345</f>
        <v>184751.23923286214</v>
      </c>
      <c r="Q462" s="50">
        <f>Ugovori_OPULJP[[#This Row],[Bespovratna sredstva - Ukupno (EU+Nac) HRK
= Ukupna ugovorena vrijednost bespovratnih sredstava]]*Ugovori_OPULJP[[#This Row],[STOPA NACIONALNOG SUFINANCIRANJA %]]</f>
        <v>245648.50799999997</v>
      </c>
      <c r="R462" s="51">
        <f>Ugovori_OPULJP[[#This Row],[Bespovratna sredstva - Nacionalni dio - HRK]]/7.5345</f>
        <v>32603.159864622728</v>
      </c>
      <c r="S462" s="50">
        <v>1637656.72</v>
      </c>
      <c r="T462" s="51">
        <f>Ugovori_OPULJP[[#This Row],[Bespovratna sredstva - Ukupno (EU+Nac) HRK
= Ukupna ugovorena vrijednost bespovratnih sredstava]]/7.5345</f>
        <v>217354.39909748489</v>
      </c>
      <c r="U462" s="50">
        <v>0</v>
      </c>
      <c r="V462" s="51">
        <f>Ugovori_OPULJP[[#This Row],[Javni doprinos korisnika - HRK]]/7.5345</f>
        <v>0</v>
      </c>
      <c r="W462" s="50">
        <v>0</v>
      </c>
      <c r="X462" s="51">
        <f>Ugovori_OPULJP[[#This Row],[Privatni doprinos korisnika - HRK]]/7.5345</f>
        <v>0</v>
      </c>
      <c r="Y462" s="52">
        <v>1637656.72</v>
      </c>
      <c r="Z462" s="53">
        <f>Ugovori_OPULJP[[#This Row],[UKUPNI PRIHVATLJIVI IZDACI
TOTAL ELIGIBLE EXPENDITURE
= Bespovratna sredstva ukupno + doprinos korisnika
= Ukupni prihvatljivi troškovi
= Ukupna ugovorena vrijednost projekta HRK]]/7.5345</f>
        <v>217354.39909748489</v>
      </c>
      <c r="AA462" s="44" t="s">
        <v>38</v>
      </c>
      <c r="AB462" s="44" t="s">
        <v>35</v>
      </c>
      <c r="AC462" s="43" t="s">
        <v>1912</v>
      </c>
      <c r="AD462" s="43" t="s">
        <v>747</v>
      </c>
    </row>
    <row r="463" spans="1:30" ht="51" customHeight="1" x14ac:dyDescent="0.2">
      <c r="A463" s="41" t="s">
        <v>1913</v>
      </c>
      <c r="B463" s="42" t="s">
        <v>743</v>
      </c>
      <c r="C463" s="43" t="s">
        <v>744</v>
      </c>
      <c r="D463" s="43" t="s">
        <v>1114</v>
      </c>
      <c r="E463" s="44" t="s">
        <v>76</v>
      </c>
      <c r="F463" s="45" t="s">
        <v>1914</v>
      </c>
      <c r="G463" s="45" t="s">
        <v>1915</v>
      </c>
      <c r="H463" s="47">
        <v>43482</v>
      </c>
      <c r="I463" s="47">
        <v>44364</v>
      </c>
      <c r="J463" s="48" t="str">
        <f>IF(Ugovori_OPULJP[[#This Row],[DATUM ZAVRŠETKA OPERACIJE]]&gt;DATE(2024,3,31),"u provedbi","završen")</f>
        <v>završen</v>
      </c>
      <c r="K463" s="46" t="s">
        <v>155</v>
      </c>
      <c r="L463" s="46" t="s">
        <v>155</v>
      </c>
      <c r="M463" s="49">
        <v>0.85</v>
      </c>
      <c r="N463" s="49">
        <v>0.15</v>
      </c>
      <c r="O463" s="50">
        <f>Ugovori_OPULJP[[#This Row],[Bespovratna sredstva - Ukupno (EU+Nac) HRK
= Ukupna ugovorena vrijednost bespovratnih sredstava]]*Ugovori_OPULJP[[#This Row],[EU STOPA SUFINANCIRANJA %
EU CO-FINANCING RATE %]]</f>
        <v>1759148.814</v>
      </c>
      <c r="P463" s="51">
        <f>Ugovori_OPULJP[[#This Row],[Bespovratna sredstva - EU dio - HRK]]/7.5345</f>
        <v>233479.17101333864</v>
      </c>
      <c r="Q463" s="50">
        <f>Ugovori_OPULJP[[#This Row],[Bespovratna sredstva - Ukupno (EU+Nac) HRK
= Ukupna ugovorena vrijednost bespovratnih sredstava]]*Ugovori_OPULJP[[#This Row],[STOPA NACIONALNOG SUFINANCIRANJA %]]</f>
        <v>310438.02600000001</v>
      </c>
      <c r="R463" s="51">
        <f>Ugovori_OPULJP[[#This Row],[Bespovratna sredstva - Nacionalni dio - HRK]]/7.5345</f>
        <v>41202.206649412699</v>
      </c>
      <c r="S463" s="50">
        <v>2069586.84</v>
      </c>
      <c r="T463" s="51">
        <f>Ugovori_OPULJP[[#This Row],[Bespovratna sredstva - Ukupno (EU+Nac) HRK
= Ukupna ugovorena vrijednost bespovratnih sredstava]]/7.5345</f>
        <v>274681.37766275136</v>
      </c>
      <c r="U463" s="50">
        <v>0</v>
      </c>
      <c r="V463" s="51">
        <f>Ugovori_OPULJP[[#This Row],[Javni doprinos korisnika - HRK]]/7.5345</f>
        <v>0</v>
      </c>
      <c r="W463" s="50">
        <v>0</v>
      </c>
      <c r="X463" s="51">
        <f>Ugovori_OPULJP[[#This Row],[Privatni doprinos korisnika - HRK]]/7.5345</f>
        <v>0</v>
      </c>
      <c r="Y463" s="52">
        <v>2069586.84</v>
      </c>
      <c r="Z463" s="53">
        <f>Ugovori_OPULJP[[#This Row],[UKUPNI PRIHVATLJIVI IZDACI
TOTAL ELIGIBLE EXPENDITURE
= Bespovratna sredstva ukupno + doprinos korisnika
= Ukupni prihvatljivi troškovi
= Ukupna ugovorena vrijednost projekta HRK]]/7.5345</f>
        <v>274681.37766275136</v>
      </c>
      <c r="AA463" s="44" t="s">
        <v>38</v>
      </c>
      <c r="AB463" s="44" t="s">
        <v>35</v>
      </c>
      <c r="AC463" s="43" t="s">
        <v>1916</v>
      </c>
      <c r="AD463" s="43" t="s">
        <v>747</v>
      </c>
    </row>
    <row r="464" spans="1:30" ht="51" customHeight="1" x14ac:dyDescent="0.2">
      <c r="A464" s="41" t="s">
        <v>1917</v>
      </c>
      <c r="B464" s="42" t="s">
        <v>743</v>
      </c>
      <c r="C464" s="43" t="s">
        <v>744</v>
      </c>
      <c r="D464" s="43" t="s">
        <v>1114</v>
      </c>
      <c r="E464" s="44" t="s">
        <v>76</v>
      </c>
      <c r="F464" s="45" t="s">
        <v>1918</v>
      </c>
      <c r="G464" s="45" t="s">
        <v>1919</v>
      </c>
      <c r="H464" s="47">
        <v>43410</v>
      </c>
      <c r="I464" s="47">
        <v>44322</v>
      </c>
      <c r="J464" s="48" t="str">
        <f>IF(Ugovori_OPULJP[[#This Row],[DATUM ZAVRŠETKA OPERACIJE]]&gt;DATE(2024,3,31),"u provedbi","završen")</f>
        <v>završen</v>
      </c>
      <c r="K464" s="46" t="s">
        <v>249</v>
      </c>
      <c r="L464" s="46" t="s">
        <v>249</v>
      </c>
      <c r="M464" s="49">
        <v>0.85</v>
      </c>
      <c r="N464" s="49">
        <v>0.15</v>
      </c>
      <c r="O464" s="50">
        <f>Ugovori_OPULJP[[#This Row],[Bespovratna sredstva - Ukupno (EU+Nac) HRK
= Ukupna ugovorena vrijednost bespovratnih sredstava]]*Ugovori_OPULJP[[#This Row],[EU STOPA SUFINANCIRANJA %
EU CO-FINANCING RATE %]]</f>
        <v>1787580.6850000001</v>
      </c>
      <c r="P464" s="51">
        <f>Ugovori_OPULJP[[#This Row],[Bespovratna sredstva - EU dio - HRK]]/7.5345</f>
        <v>237252.72878094099</v>
      </c>
      <c r="Q464" s="50">
        <f>Ugovori_OPULJP[[#This Row],[Bespovratna sredstva - Ukupno (EU+Nac) HRK
= Ukupna ugovorena vrijednost bespovratnih sredstava]]*Ugovori_OPULJP[[#This Row],[STOPA NACIONALNOG SUFINANCIRANJA %]]</f>
        <v>315455.41499999998</v>
      </c>
      <c r="R464" s="51">
        <f>Ugovori_OPULJP[[#This Row],[Bespovratna sredstva - Nacionalni dio - HRK]]/7.5345</f>
        <v>41868.128608401348</v>
      </c>
      <c r="S464" s="50">
        <v>2103036.1</v>
      </c>
      <c r="T464" s="51">
        <f>Ugovori_OPULJP[[#This Row],[Bespovratna sredstva - Ukupno (EU+Nac) HRK
= Ukupna ugovorena vrijednost bespovratnih sredstava]]/7.5345</f>
        <v>279120.85738934233</v>
      </c>
      <c r="U464" s="50">
        <v>0</v>
      </c>
      <c r="V464" s="51">
        <f>Ugovori_OPULJP[[#This Row],[Javni doprinos korisnika - HRK]]/7.5345</f>
        <v>0</v>
      </c>
      <c r="W464" s="50">
        <v>0</v>
      </c>
      <c r="X464" s="51">
        <f>Ugovori_OPULJP[[#This Row],[Privatni doprinos korisnika - HRK]]/7.5345</f>
        <v>0</v>
      </c>
      <c r="Y464" s="52">
        <v>2103036.1</v>
      </c>
      <c r="Z464" s="53">
        <f>Ugovori_OPULJP[[#This Row],[UKUPNI PRIHVATLJIVI IZDACI
TOTAL ELIGIBLE EXPENDITURE
= Bespovratna sredstva ukupno + doprinos korisnika
= Ukupni prihvatljivi troškovi
= Ukupna ugovorena vrijednost projekta HRK]]/7.5345</f>
        <v>279120.85738934233</v>
      </c>
      <c r="AA464" s="44" t="s">
        <v>38</v>
      </c>
      <c r="AB464" s="44" t="s">
        <v>35</v>
      </c>
      <c r="AC464" s="43" t="s">
        <v>1920</v>
      </c>
      <c r="AD464" s="43" t="s">
        <v>747</v>
      </c>
    </row>
    <row r="465" spans="1:30" ht="51" customHeight="1" x14ac:dyDescent="0.2">
      <c r="A465" s="41" t="s">
        <v>1921</v>
      </c>
      <c r="B465" s="42" t="s">
        <v>743</v>
      </c>
      <c r="C465" s="43" t="s">
        <v>744</v>
      </c>
      <c r="D465" s="43" t="s">
        <v>1114</v>
      </c>
      <c r="E465" s="44" t="s">
        <v>76</v>
      </c>
      <c r="F465" s="45" t="s">
        <v>1922</v>
      </c>
      <c r="G465" s="45" t="s">
        <v>1923</v>
      </c>
      <c r="H465" s="47">
        <v>43315</v>
      </c>
      <c r="I465" s="47">
        <v>44230</v>
      </c>
      <c r="J465" s="48" t="str">
        <f>IF(Ugovori_OPULJP[[#This Row],[DATUM ZAVRŠETKA OPERACIJE]]&gt;DATE(2024,3,31),"u provedbi","završen")</f>
        <v>završen</v>
      </c>
      <c r="K465" s="46" t="s">
        <v>249</v>
      </c>
      <c r="L465" s="46" t="s">
        <v>249</v>
      </c>
      <c r="M465" s="49">
        <v>0.85</v>
      </c>
      <c r="N465" s="49">
        <v>0.15</v>
      </c>
      <c r="O465" s="50">
        <f>Ugovori_OPULJP[[#This Row],[Bespovratna sredstva - Ukupno (EU+Nac) HRK
= Ukupna ugovorena vrijednost bespovratnih sredstava]]*Ugovori_OPULJP[[#This Row],[EU STOPA SUFINANCIRANJA %
EU CO-FINANCING RATE %]]</f>
        <v>2307078.5</v>
      </c>
      <c r="P465" s="51">
        <f>Ugovori_OPULJP[[#This Row],[Bespovratna sredstva - EU dio - HRK]]/7.5345</f>
        <v>306201.93775300286</v>
      </c>
      <c r="Q465" s="50">
        <f>Ugovori_OPULJP[[#This Row],[Bespovratna sredstva - Ukupno (EU+Nac) HRK
= Ukupna ugovorena vrijednost bespovratnih sredstava]]*Ugovori_OPULJP[[#This Row],[STOPA NACIONALNOG SUFINANCIRANJA %]]</f>
        <v>407131.5</v>
      </c>
      <c r="R465" s="51">
        <f>Ugovori_OPULJP[[#This Row],[Bespovratna sredstva - Nacionalni dio - HRK]]/7.5345</f>
        <v>54035.636074059323</v>
      </c>
      <c r="S465" s="50">
        <v>2714210</v>
      </c>
      <c r="T465" s="51">
        <f>Ugovori_OPULJP[[#This Row],[Bespovratna sredstva - Ukupno (EU+Nac) HRK
= Ukupna ugovorena vrijednost bespovratnih sredstava]]/7.5345</f>
        <v>360237.57382706215</v>
      </c>
      <c r="U465" s="50">
        <v>0</v>
      </c>
      <c r="V465" s="51">
        <f>Ugovori_OPULJP[[#This Row],[Javni doprinos korisnika - HRK]]/7.5345</f>
        <v>0</v>
      </c>
      <c r="W465" s="50">
        <v>0</v>
      </c>
      <c r="X465" s="51">
        <f>Ugovori_OPULJP[[#This Row],[Privatni doprinos korisnika - HRK]]/7.5345</f>
        <v>0</v>
      </c>
      <c r="Y465" s="52">
        <v>2714210</v>
      </c>
      <c r="Z465" s="53">
        <f>Ugovori_OPULJP[[#This Row],[UKUPNI PRIHVATLJIVI IZDACI
TOTAL ELIGIBLE EXPENDITURE
= Bespovratna sredstva ukupno + doprinos korisnika
= Ukupni prihvatljivi troškovi
= Ukupna ugovorena vrijednost projekta HRK]]/7.5345</f>
        <v>360237.57382706215</v>
      </c>
      <c r="AA465" s="44" t="s">
        <v>38</v>
      </c>
      <c r="AB465" s="44" t="s">
        <v>35</v>
      </c>
      <c r="AC465" s="43" t="s">
        <v>1924</v>
      </c>
      <c r="AD465" s="43" t="s">
        <v>747</v>
      </c>
    </row>
    <row r="466" spans="1:30" ht="51" customHeight="1" x14ac:dyDescent="0.2">
      <c r="A466" s="41" t="s">
        <v>1925</v>
      </c>
      <c r="B466" s="42" t="s">
        <v>743</v>
      </c>
      <c r="C466" s="43" t="s">
        <v>744</v>
      </c>
      <c r="D466" s="43" t="s">
        <v>1114</v>
      </c>
      <c r="E466" s="44" t="s">
        <v>76</v>
      </c>
      <c r="F466" s="45" t="s">
        <v>1926</v>
      </c>
      <c r="G466" s="45" t="s">
        <v>559</v>
      </c>
      <c r="H466" s="47">
        <v>43637</v>
      </c>
      <c r="I466" s="47">
        <v>44551</v>
      </c>
      <c r="J466" s="48" t="str">
        <f>IF(Ugovori_OPULJP[[#This Row],[DATUM ZAVRŠETKA OPERACIJE]]&gt;DATE(2024,3,31),"u provedbi","završen")</f>
        <v>završen</v>
      </c>
      <c r="K466" s="46" t="s">
        <v>249</v>
      </c>
      <c r="L466" s="46" t="s">
        <v>249</v>
      </c>
      <c r="M466" s="49">
        <v>0.85</v>
      </c>
      <c r="N466" s="49">
        <v>0.15</v>
      </c>
      <c r="O466" s="50">
        <f>Ugovori_OPULJP[[#This Row],[Bespovratna sredstva - Ukupno (EU+Nac) HRK
= Ukupna ugovorena vrijednost bespovratnih sredstava]]*Ugovori_OPULJP[[#This Row],[EU STOPA SUFINANCIRANJA %
EU CO-FINANCING RATE %]]</f>
        <v>1487500</v>
      </c>
      <c r="P466" s="51">
        <f>Ugovori_OPULJP[[#This Row],[Bespovratna sredstva - EU dio - HRK]]/7.5345</f>
        <v>197425.17751675623</v>
      </c>
      <c r="Q466" s="50">
        <f>Ugovori_OPULJP[[#This Row],[Bespovratna sredstva - Ukupno (EU+Nac) HRK
= Ukupna ugovorena vrijednost bespovratnih sredstava]]*Ugovori_OPULJP[[#This Row],[STOPA NACIONALNOG SUFINANCIRANJA %]]</f>
        <v>262500</v>
      </c>
      <c r="R466" s="51">
        <f>Ugovori_OPULJP[[#This Row],[Bespovratna sredstva - Nacionalni dio - HRK]]/7.5345</f>
        <v>34839.737208839339</v>
      </c>
      <c r="S466" s="50">
        <v>1750000</v>
      </c>
      <c r="T466" s="51">
        <f>Ugovori_OPULJP[[#This Row],[Bespovratna sredstva - Ukupno (EU+Nac) HRK
= Ukupna ugovorena vrijednost bespovratnih sredstava]]/7.5345</f>
        <v>232264.91472559559</v>
      </c>
      <c r="U466" s="50">
        <v>0</v>
      </c>
      <c r="V466" s="51">
        <f>Ugovori_OPULJP[[#This Row],[Javni doprinos korisnika - HRK]]/7.5345</f>
        <v>0</v>
      </c>
      <c r="W466" s="50">
        <v>0</v>
      </c>
      <c r="X466" s="51">
        <f>Ugovori_OPULJP[[#This Row],[Privatni doprinos korisnika - HRK]]/7.5345</f>
        <v>0</v>
      </c>
      <c r="Y466" s="52">
        <v>1750000</v>
      </c>
      <c r="Z466" s="53">
        <f>Ugovori_OPULJP[[#This Row],[UKUPNI PRIHVATLJIVI IZDACI
TOTAL ELIGIBLE EXPENDITURE
= Bespovratna sredstva ukupno + doprinos korisnika
= Ukupni prihvatljivi troškovi
= Ukupna ugovorena vrijednost projekta HRK]]/7.5345</f>
        <v>232264.91472559559</v>
      </c>
      <c r="AA466" s="44" t="s">
        <v>38</v>
      </c>
      <c r="AB466" s="44" t="s">
        <v>35</v>
      </c>
      <c r="AC466" s="43" t="s">
        <v>1927</v>
      </c>
      <c r="AD466" s="43" t="s">
        <v>747</v>
      </c>
    </row>
    <row r="467" spans="1:30" ht="51" customHeight="1" x14ac:dyDescent="0.2">
      <c r="A467" s="41" t="s">
        <v>1928</v>
      </c>
      <c r="B467" s="42" t="s">
        <v>743</v>
      </c>
      <c r="C467" s="43" t="s">
        <v>744</v>
      </c>
      <c r="D467" s="43" t="s">
        <v>1114</v>
      </c>
      <c r="E467" s="44" t="s">
        <v>76</v>
      </c>
      <c r="F467" s="45" t="s">
        <v>1929</v>
      </c>
      <c r="G467" s="45" t="s">
        <v>1930</v>
      </c>
      <c r="H467" s="47">
        <v>43410</v>
      </c>
      <c r="I467" s="47">
        <v>44322</v>
      </c>
      <c r="J467" s="48" t="str">
        <f>IF(Ugovori_OPULJP[[#This Row],[DATUM ZAVRŠETKA OPERACIJE]]&gt;DATE(2024,3,31),"u provedbi","završen")</f>
        <v>završen</v>
      </c>
      <c r="K467" s="46" t="s">
        <v>249</v>
      </c>
      <c r="L467" s="46" t="s">
        <v>249</v>
      </c>
      <c r="M467" s="49">
        <v>0.85</v>
      </c>
      <c r="N467" s="49">
        <v>0.15</v>
      </c>
      <c r="O467" s="50">
        <f>Ugovori_OPULJP[[#This Row],[Bespovratna sredstva - Ukupno (EU+Nac) HRK
= Ukupna ugovorena vrijednost bespovratnih sredstava]]*Ugovori_OPULJP[[#This Row],[EU STOPA SUFINANCIRANJA %
EU CO-FINANCING RATE %]]</f>
        <v>3507077.73</v>
      </c>
      <c r="P467" s="51">
        <f>Ugovori_OPULJP[[#This Row],[Bespovratna sredstva - EU dio - HRK]]/7.5345</f>
        <v>465469.20565399161</v>
      </c>
      <c r="Q467" s="50">
        <f>Ugovori_OPULJP[[#This Row],[Bespovratna sredstva - Ukupno (EU+Nac) HRK
= Ukupna ugovorena vrijednost bespovratnih sredstava]]*Ugovori_OPULJP[[#This Row],[STOPA NACIONALNOG SUFINANCIRANJA %]]</f>
        <v>618896.06999999995</v>
      </c>
      <c r="R467" s="51">
        <f>Ugovori_OPULJP[[#This Row],[Bespovratna sredstva - Nacionalni dio - HRK]]/7.5345</f>
        <v>82141.624527174979</v>
      </c>
      <c r="S467" s="50">
        <v>4125973.8</v>
      </c>
      <c r="T467" s="51">
        <f>Ugovori_OPULJP[[#This Row],[Bespovratna sredstva - Ukupno (EU+Nac) HRK
= Ukupna ugovorena vrijednost bespovratnih sredstava]]/7.5345</f>
        <v>547610.83018116653</v>
      </c>
      <c r="U467" s="50">
        <v>0</v>
      </c>
      <c r="V467" s="51">
        <f>Ugovori_OPULJP[[#This Row],[Javni doprinos korisnika - HRK]]/7.5345</f>
        <v>0</v>
      </c>
      <c r="W467" s="50">
        <v>0</v>
      </c>
      <c r="X467" s="51">
        <f>Ugovori_OPULJP[[#This Row],[Privatni doprinos korisnika - HRK]]/7.5345</f>
        <v>0</v>
      </c>
      <c r="Y467" s="52">
        <v>4125973.8</v>
      </c>
      <c r="Z467" s="53">
        <f>Ugovori_OPULJP[[#This Row],[UKUPNI PRIHVATLJIVI IZDACI
TOTAL ELIGIBLE EXPENDITURE
= Bespovratna sredstva ukupno + doprinos korisnika
= Ukupni prihvatljivi troškovi
= Ukupna ugovorena vrijednost projekta HRK]]/7.5345</f>
        <v>547610.83018116653</v>
      </c>
      <c r="AA467" s="44" t="s">
        <v>38</v>
      </c>
      <c r="AB467" s="44" t="s">
        <v>35</v>
      </c>
      <c r="AC467" s="43" t="s">
        <v>1931</v>
      </c>
      <c r="AD467" s="43" t="s">
        <v>747</v>
      </c>
    </row>
    <row r="468" spans="1:30" ht="51" customHeight="1" x14ac:dyDescent="0.2">
      <c r="A468" s="41" t="s">
        <v>1932</v>
      </c>
      <c r="B468" s="42" t="s">
        <v>743</v>
      </c>
      <c r="C468" s="43" t="s">
        <v>744</v>
      </c>
      <c r="D468" s="43" t="s">
        <v>1114</v>
      </c>
      <c r="E468" s="44" t="s">
        <v>76</v>
      </c>
      <c r="F468" s="45" t="s">
        <v>1933</v>
      </c>
      <c r="G468" s="45" t="s">
        <v>1934</v>
      </c>
      <c r="H468" s="47">
        <v>43315</v>
      </c>
      <c r="I468" s="47">
        <v>44230</v>
      </c>
      <c r="J468" s="48" t="str">
        <f>IF(Ugovori_OPULJP[[#This Row],[DATUM ZAVRŠETKA OPERACIJE]]&gt;DATE(2024,3,31),"u provedbi","završen")</f>
        <v>završen</v>
      </c>
      <c r="K468" s="46" t="s">
        <v>249</v>
      </c>
      <c r="L468" s="46" t="s">
        <v>249</v>
      </c>
      <c r="M468" s="49">
        <v>0.85</v>
      </c>
      <c r="N468" s="49">
        <v>0.15</v>
      </c>
      <c r="O468" s="50">
        <f>Ugovori_OPULJP[[#This Row],[Bespovratna sredstva - Ukupno (EU+Nac) HRK
= Ukupna ugovorena vrijednost bespovratnih sredstava]]*Ugovori_OPULJP[[#This Row],[EU STOPA SUFINANCIRANJA %
EU CO-FINANCING RATE %]]</f>
        <v>2638466.2999999998</v>
      </c>
      <c r="P468" s="51">
        <f>Ugovori_OPULJP[[#This Row],[Bespovratna sredstva - EU dio - HRK]]/7.5345</f>
        <v>350184.6572433472</v>
      </c>
      <c r="Q468" s="50">
        <f>Ugovori_OPULJP[[#This Row],[Bespovratna sredstva - Ukupno (EU+Nac) HRK
= Ukupna ugovorena vrijednost bespovratnih sredstava]]*Ugovori_OPULJP[[#This Row],[STOPA NACIONALNOG SUFINANCIRANJA %]]</f>
        <v>465611.7</v>
      </c>
      <c r="R468" s="51">
        <f>Ugovori_OPULJP[[#This Row],[Bespovratna sredstva - Nacionalni dio - HRK]]/7.5345</f>
        <v>61797.292454708338</v>
      </c>
      <c r="S468" s="50">
        <v>3104078</v>
      </c>
      <c r="T468" s="51">
        <f>Ugovori_OPULJP[[#This Row],[Bespovratna sredstva - Ukupno (EU+Nac) HRK
= Ukupna ugovorena vrijednost bespovratnih sredstava]]/7.5345</f>
        <v>411981.94969805557</v>
      </c>
      <c r="U468" s="50">
        <v>0</v>
      </c>
      <c r="V468" s="51">
        <f>Ugovori_OPULJP[[#This Row],[Javni doprinos korisnika - HRK]]/7.5345</f>
        <v>0</v>
      </c>
      <c r="W468" s="50">
        <v>0</v>
      </c>
      <c r="X468" s="51">
        <f>Ugovori_OPULJP[[#This Row],[Privatni doprinos korisnika - HRK]]/7.5345</f>
        <v>0</v>
      </c>
      <c r="Y468" s="52">
        <v>3104078</v>
      </c>
      <c r="Z468" s="53">
        <f>Ugovori_OPULJP[[#This Row],[UKUPNI PRIHVATLJIVI IZDACI
TOTAL ELIGIBLE EXPENDITURE
= Bespovratna sredstva ukupno + doprinos korisnika
= Ukupni prihvatljivi troškovi
= Ukupna ugovorena vrijednost projekta HRK]]/7.5345</f>
        <v>411981.94969805557</v>
      </c>
      <c r="AA468" s="44" t="s">
        <v>38</v>
      </c>
      <c r="AB468" s="44" t="s">
        <v>35</v>
      </c>
      <c r="AC468" s="43" t="s">
        <v>1935</v>
      </c>
      <c r="AD468" s="43" t="s">
        <v>747</v>
      </c>
    </row>
    <row r="469" spans="1:30" ht="51" customHeight="1" x14ac:dyDescent="0.2">
      <c r="A469" s="41" t="s">
        <v>1936</v>
      </c>
      <c r="B469" s="42" t="s">
        <v>743</v>
      </c>
      <c r="C469" s="43" t="s">
        <v>744</v>
      </c>
      <c r="D469" s="43" t="s">
        <v>1114</v>
      </c>
      <c r="E469" s="44" t="s">
        <v>76</v>
      </c>
      <c r="F469" s="45" t="s">
        <v>1937</v>
      </c>
      <c r="G469" s="45" t="s">
        <v>1938</v>
      </c>
      <c r="H469" s="47">
        <v>43343</v>
      </c>
      <c r="I469" s="47">
        <v>44255</v>
      </c>
      <c r="J469" s="48" t="str">
        <f>IF(Ugovori_OPULJP[[#This Row],[DATUM ZAVRŠETKA OPERACIJE]]&gt;DATE(2024,3,31),"u provedbi","završen")</f>
        <v>završen</v>
      </c>
      <c r="K469" s="46" t="s">
        <v>249</v>
      </c>
      <c r="L469" s="46" t="s">
        <v>249</v>
      </c>
      <c r="M469" s="49">
        <v>0.85</v>
      </c>
      <c r="N469" s="49">
        <v>0.15</v>
      </c>
      <c r="O469" s="50">
        <f>Ugovori_OPULJP[[#This Row],[Bespovratna sredstva - Ukupno (EU+Nac) HRK
= Ukupna ugovorena vrijednost bespovratnih sredstava]]*Ugovori_OPULJP[[#This Row],[EU STOPA SUFINANCIRANJA %
EU CO-FINANCING RATE %]]</f>
        <v>2176849.6770000001</v>
      </c>
      <c r="P469" s="51">
        <f>Ugovori_OPULJP[[#This Row],[Bespovratna sredstva - EU dio - HRK]]/7.5345</f>
        <v>288917.6026279116</v>
      </c>
      <c r="Q469" s="50">
        <f>Ugovori_OPULJP[[#This Row],[Bespovratna sredstva - Ukupno (EU+Nac) HRK
= Ukupna ugovorena vrijednost bespovratnih sredstava]]*Ugovori_OPULJP[[#This Row],[STOPA NACIONALNOG SUFINANCIRANJA %]]</f>
        <v>384149.94300000003</v>
      </c>
      <c r="R469" s="51">
        <f>Ugovori_OPULJP[[#This Row],[Bespovratna sredstva - Nacionalni dio - HRK]]/7.5345</f>
        <v>50985.459287278522</v>
      </c>
      <c r="S469" s="50">
        <v>2560999.62</v>
      </c>
      <c r="T469" s="51">
        <f>Ugovori_OPULJP[[#This Row],[Bespovratna sredstva - Ukupno (EU+Nac) HRK
= Ukupna ugovorena vrijednost bespovratnih sredstava]]/7.5345</f>
        <v>339903.06191519013</v>
      </c>
      <c r="U469" s="50">
        <v>0</v>
      </c>
      <c r="V469" s="51">
        <f>Ugovori_OPULJP[[#This Row],[Javni doprinos korisnika - HRK]]/7.5345</f>
        <v>0</v>
      </c>
      <c r="W469" s="50">
        <v>0</v>
      </c>
      <c r="X469" s="51">
        <f>Ugovori_OPULJP[[#This Row],[Privatni doprinos korisnika - HRK]]/7.5345</f>
        <v>0</v>
      </c>
      <c r="Y469" s="52">
        <v>2560999.62</v>
      </c>
      <c r="Z469" s="53">
        <f>Ugovori_OPULJP[[#This Row],[UKUPNI PRIHVATLJIVI IZDACI
TOTAL ELIGIBLE EXPENDITURE
= Bespovratna sredstva ukupno + doprinos korisnika
= Ukupni prihvatljivi troškovi
= Ukupna ugovorena vrijednost projekta HRK]]/7.5345</f>
        <v>339903.06191519013</v>
      </c>
      <c r="AA469" s="44" t="s">
        <v>38</v>
      </c>
      <c r="AB469" s="44" t="s">
        <v>35</v>
      </c>
      <c r="AC469" s="43" t="s">
        <v>1939</v>
      </c>
      <c r="AD469" s="43" t="s">
        <v>747</v>
      </c>
    </row>
    <row r="470" spans="1:30" ht="51" customHeight="1" x14ac:dyDescent="0.2">
      <c r="A470" s="41" t="s">
        <v>1940</v>
      </c>
      <c r="B470" s="42" t="s">
        <v>743</v>
      </c>
      <c r="C470" s="43" t="s">
        <v>744</v>
      </c>
      <c r="D470" s="43" t="s">
        <v>1114</v>
      </c>
      <c r="E470" s="44" t="s">
        <v>76</v>
      </c>
      <c r="F470" s="45" t="s">
        <v>1941</v>
      </c>
      <c r="G470" s="45" t="s">
        <v>1942</v>
      </c>
      <c r="H470" s="47">
        <v>43287</v>
      </c>
      <c r="I470" s="47">
        <v>44141</v>
      </c>
      <c r="J470" s="48" t="str">
        <f>IF(Ugovori_OPULJP[[#This Row],[DATUM ZAVRŠETKA OPERACIJE]]&gt;DATE(2024,3,31),"u provedbi","završen")</f>
        <v>završen</v>
      </c>
      <c r="K470" s="46" t="s">
        <v>99</v>
      </c>
      <c r="L470" s="46" t="s">
        <v>99</v>
      </c>
      <c r="M470" s="49">
        <v>0.85</v>
      </c>
      <c r="N470" s="49">
        <v>0.15</v>
      </c>
      <c r="O470" s="50">
        <f>Ugovori_OPULJP[[#This Row],[Bespovratna sredstva - Ukupno (EU+Nac) HRK
= Ukupna ugovorena vrijednost bespovratnih sredstava]]*Ugovori_OPULJP[[#This Row],[EU STOPA SUFINANCIRANJA %
EU CO-FINANCING RATE %]]</f>
        <v>1545408.3665</v>
      </c>
      <c r="P470" s="51">
        <f>Ugovori_OPULJP[[#This Row],[Bespovratna sredstva - EU dio - HRK]]/7.5345</f>
        <v>205110.93854933968</v>
      </c>
      <c r="Q470" s="50">
        <f>Ugovori_OPULJP[[#This Row],[Bespovratna sredstva - Ukupno (EU+Nac) HRK
= Ukupna ugovorena vrijednost bespovratnih sredstava]]*Ugovori_OPULJP[[#This Row],[STOPA NACIONALNOG SUFINANCIRANJA %]]</f>
        <v>272719.12349999999</v>
      </c>
      <c r="R470" s="51">
        <f>Ugovori_OPULJP[[#This Row],[Bespovratna sredstva - Nacionalni dio - HRK]]/7.5345</f>
        <v>36196.047979295239</v>
      </c>
      <c r="S470" s="50">
        <v>1818127.49</v>
      </c>
      <c r="T470" s="51">
        <f>Ugovori_OPULJP[[#This Row],[Bespovratna sredstva - Ukupno (EU+Nac) HRK
= Ukupna ugovorena vrijednost bespovratnih sredstava]]/7.5345</f>
        <v>241306.98652863494</v>
      </c>
      <c r="U470" s="50">
        <v>0</v>
      </c>
      <c r="V470" s="51">
        <f>Ugovori_OPULJP[[#This Row],[Javni doprinos korisnika - HRK]]/7.5345</f>
        <v>0</v>
      </c>
      <c r="W470" s="50">
        <v>0</v>
      </c>
      <c r="X470" s="51">
        <f>Ugovori_OPULJP[[#This Row],[Privatni doprinos korisnika - HRK]]/7.5345</f>
        <v>0</v>
      </c>
      <c r="Y470" s="52">
        <v>1818127.49</v>
      </c>
      <c r="Z470" s="53">
        <f>Ugovori_OPULJP[[#This Row],[UKUPNI PRIHVATLJIVI IZDACI
TOTAL ELIGIBLE EXPENDITURE
= Bespovratna sredstva ukupno + doprinos korisnika
= Ukupni prihvatljivi troškovi
= Ukupna ugovorena vrijednost projekta HRK]]/7.5345</f>
        <v>241306.98652863494</v>
      </c>
      <c r="AA470" s="44" t="s">
        <v>38</v>
      </c>
      <c r="AB470" s="44" t="s">
        <v>35</v>
      </c>
      <c r="AC470" s="43" t="s">
        <v>1943</v>
      </c>
      <c r="AD470" s="43" t="s">
        <v>747</v>
      </c>
    </row>
    <row r="471" spans="1:30" ht="51" customHeight="1" x14ac:dyDescent="0.2">
      <c r="A471" s="41" t="s">
        <v>1944</v>
      </c>
      <c r="B471" s="42" t="s">
        <v>743</v>
      </c>
      <c r="C471" s="43" t="s">
        <v>744</v>
      </c>
      <c r="D471" s="43" t="s">
        <v>1114</v>
      </c>
      <c r="E471" s="44" t="s">
        <v>76</v>
      </c>
      <c r="F471" s="45" t="s">
        <v>1945</v>
      </c>
      <c r="G471" s="45" t="s">
        <v>1946</v>
      </c>
      <c r="H471" s="47">
        <v>43410</v>
      </c>
      <c r="I471" s="47">
        <v>44233</v>
      </c>
      <c r="J471" s="48" t="str">
        <f>IF(Ugovori_OPULJP[[#This Row],[DATUM ZAVRŠETKA OPERACIJE]]&gt;DATE(2024,3,31),"u provedbi","završen")</f>
        <v>završen</v>
      </c>
      <c r="K471" s="46" t="s">
        <v>249</v>
      </c>
      <c r="L471" s="46" t="s">
        <v>249</v>
      </c>
      <c r="M471" s="49">
        <v>0.85</v>
      </c>
      <c r="N471" s="49">
        <v>0.15</v>
      </c>
      <c r="O471" s="50">
        <f>Ugovori_OPULJP[[#This Row],[Bespovratna sredstva - Ukupno (EU+Nac) HRK
= Ukupna ugovorena vrijednost bespovratnih sredstava]]*Ugovori_OPULJP[[#This Row],[EU STOPA SUFINANCIRANJA %
EU CO-FINANCING RATE %]]</f>
        <v>1967677.1209999998</v>
      </c>
      <c r="P471" s="51">
        <f>Ugovori_OPULJP[[#This Row],[Bespovratna sredstva - EU dio - HRK]]/7.5345</f>
        <v>261155.63355232592</v>
      </c>
      <c r="Q471" s="50">
        <f>Ugovori_OPULJP[[#This Row],[Bespovratna sredstva - Ukupno (EU+Nac) HRK
= Ukupna ugovorena vrijednost bespovratnih sredstava]]*Ugovori_OPULJP[[#This Row],[STOPA NACIONALNOG SUFINANCIRANJA %]]</f>
        <v>347237.13899999997</v>
      </c>
      <c r="R471" s="51">
        <f>Ugovori_OPULJP[[#This Row],[Bespovratna sredstva - Nacionalni dio - HRK]]/7.5345</f>
        <v>46086.28827393987</v>
      </c>
      <c r="S471" s="50">
        <v>2314914.2599999998</v>
      </c>
      <c r="T471" s="51">
        <f>Ugovori_OPULJP[[#This Row],[Bespovratna sredstva - Ukupno (EU+Nac) HRK
= Ukupna ugovorena vrijednost bespovratnih sredstava]]/7.5345</f>
        <v>307241.92182626581</v>
      </c>
      <c r="U471" s="50">
        <v>0</v>
      </c>
      <c r="V471" s="51">
        <f>Ugovori_OPULJP[[#This Row],[Javni doprinos korisnika - HRK]]/7.5345</f>
        <v>0</v>
      </c>
      <c r="W471" s="50">
        <v>0</v>
      </c>
      <c r="X471" s="51">
        <f>Ugovori_OPULJP[[#This Row],[Privatni doprinos korisnika - HRK]]/7.5345</f>
        <v>0</v>
      </c>
      <c r="Y471" s="52">
        <v>2314914.2599999998</v>
      </c>
      <c r="Z471" s="53">
        <f>Ugovori_OPULJP[[#This Row],[UKUPNI PRIHVATLJIVI IZDACI
TOTAL ELIGIBLE EXPENDITURE
= Bespovratna sredstva ukupno + doprinos korisnika
= Ukupni prihvatljivi troškovi
= Ukupna ugovorena vrijednost projekta HRK]]/7.5345</f>
        <v>307241.92182626581</v>
      </c>
      <c r="AA471" s="44" t="s">
        <v>38</v>
      </c>
      <c r="AB471" s="44" t="s">
        <v>35</v>
      </c>
      <c r="AC471" s="43" t="s">
        <v>1947</v>
      </c>
      <c r="AD471" s="43" t="s">
        <v>747</v>
      </c>
    </row>
    <row r="472" spans="1:30" ht="51" customHeight="1" x14ac:dyDescent="0.2">
      <c r="A472" s="41" t="s">
        <v>1948</v>
      </c>
      <c r="B472" s="42" t="s">
        <v>743</v>
      </c>
      <c r="C472" s="43" t="s">
        <v>744</v>
      </c>
      <c r="D472" s="43" t="s">
        <v>1114</v>
      </c>
      <c r="E472" s="44" t="s">
        <v>76</v>
      </c>
      <c r="F472" s="45" t="s">
        <v>1949</v>
      </c>
      <c r="G472" s="45" t="s">
        <v>1950</v>
      </c>
      <c r="H472" s="47">
        <v>43224</v>
      </c>
      <c r="I472" s="47">
        <v>44139</v>
      </c>
      <c r="J472" s="48" t="str">
        <f>IF(Ugovori_OPULJP[[#This Row],[DATUM ZAVRŠETKA OPERACIJE]]&gt;DATE(2024,3,31),"u provedbi","završen")</f>
        <v>završen</v>
      </c>
      <c r="K472" s="46" t="s">
        <v>249</v>
      </c>
      <c r="L472" s="46" t="s">
        <v>249</v>
      </c>
      <c r="M472" s="49">
        <v>0.85</v>
      </c>
      <c r="N472" s="49">
        <v>0.15</v>
      </c>
      <c r="O472" s="50">
        <f>Ugovori_OPULJP[[#This Row],[Bespovratna sredstva - Ukupno (EU+Nac) HRK
= Ukupna ugovorena vrijednost bespovratnih sredstava]]*Ugovori_OPULJP[[#This Row],[EU STOPA SUFINANCIRANJA %
EU CO-FINANCING RATE %]]</f>
        <v>7060389</v>
      </c>
      <c r="P472" s="51">
        <f>Ugovori_OPULJP[[#This Row],[Bespovratna sredstva - EU dio - HRK]]/7.5345</f>
        <v>937074.65657973313</v>
      </c>
      <c r="Q472" s="50">
        <f>Ugovori_OPULJP[[#This Row],[Bespovratna sredstva - Ukupno (EU+Nac) HRK
= Ukupna ugovorena vrijednost bespovratnih sredstava]]*Ugovori_OPULJP[[#This Row],[STOPA NACIONALNOG SUFINANCIRANJA %]]</f>
        <v>1245951</v>
      </c>
      <c r="R472" s="51">
        <f>Ugovori_OPULJP[[#This Row],[Bespovratna sredstva - Nacionalni dio - HRK]]/7.5345</f>
        <v>165366.11586701174</v>
      </c>
      <c r="S472" s="50">
        <v>8306340</v>
      </c>
      <c r="T472" s="51">
        <f>Ugovori_OPULJP[[#This Row],[Bespovratna sredstva - Ukupno (EU+Nac) HRK
= Ukupna ugovorena vrijednost bespovratnih sredstava]]/7.5345</f>
        <v>1102440.7724467448</v>
      </c>
      <c r="U472" s="50">
        <v>0</v>
      </c>
      <c r="V472" s="51">
        <f>Ugovori_OPULJP[[#This Row],[Javni doprinos korisnika - HRK]]/7.5345</f>
        <v>0</v>
      </c>
      <c r="W472" s="50">
        <v>0</v>
      </c>
      <c r="X472" s="51">
        <f>Ugovori_OPULJP[[#This Row],[Privatni doprinos korisnika - HRK]]/7.5345</f>
        <v>0</v>
      </c>
      <c r="Y472" s="52">
        <v>8306340</v>
      </c>
      <c r="Z472" s="53">
        <f>Ugovori_OPULJP[[#This Row],[UKUPNI PRIHVATLJIVI IZDACI
TOTAL ELIGIBLE EXPENDITURE
= Bespovratna sredstva ukupno + doprinos korisnika
= Ukupni prihvatljivi troškovi
= Ukupna ugovorena vrijednost projekta HRK]]/7.5345</f>
        <v>1102440.7724467448</v>
      </c>
      <c r="AA472" s="44" t="s">
        <v>38</v>
      </c>
      <c r="AB472" s="44" t="s">
        <v>35</v>
      </c>
      <c r="AC472" s="43" t="s">
        <v>1951</v>
      </c>
      <c r="AD472" s="43" t="s">
        <v>747</v>
      </c>
    </row>
    <row r="473" spans="1:30" ht="51" customHeight="1" x14ac:dyDescent="0.2">
      <c r="A473" s="41" t="s">
        <v>1952</v>
      </c>
      <c r="B473" s="42" t="s">
        <v>743</v>
      </c>
      <c r="C473" s="43" t="s">
        <v>744</v>
      </c>
      <c r="D473" s="43" t="s">
        <v>1114</v>
      </c>
      <c r="E473" s="44" t="s">
        <v>76</v>
      </c>
      <c r="F473" s="45" t="s">
        <v>1953</v>
      </c>
      <c r="G473" s="45" t="s">
        <v>1954</v>
      </c>
      <c r="H473" s="47">
        <v>43410</v>
      </c>
      <c r="I473" s="47">
        <v>44322</v>
      </c>
      <c r="J473" s="48" t="str">
        <f>IF(Ugovori_OPULJP[[#This Row],[DATUM ZAVRŠETKA OPERACIJE]]&gt;DATE(2024,3,31),"u provedbi","završen")</f>
        <v>završen</v>
      </c>
      <c r="K473" s="46" t="s">
        <v>249</v>
      </c>
      <c r="L473" s="46" t="s">
        <v>249</v>
      </c>
      <c r="M473" s="49">
        <v>0.85</v>
      </c>
      <c r="N473" s="49">
        <v>0.15</v>
      </c>
      <c r="O473" s="50">
        <f>Ugovori_OPULJP[[#This Row],[Bespovratna sredstva - Ukupno (EU+Nac) HRK
= Ukupna ugovorena vrijednost bespovratnih sredstava]]*Ugovori_OPULJP[[#This Row],[EU STOPA SUFINANCIRANJA %
EU CO-FINANCING RATE %]]</f>
        <v>4200694.4495000001</v>
      </c>
      <c r="P473" s="51">
        <f>Ugovori_OPULJP[[#This Row],[Bespovratna sredstva - EU dio - HRK]]/7.5345</f>
        <v>557527.96462937153</v>
      </c>
      <c r="Q473" s="50">
        <f>Ugovori_OPULJP[[#This Row],[Bespovratna sredstva - Ukupno (EU+Nac) HRK
= Ukupna ugovorena vrijednost bespovratnih sredstava]]*Ugovori_OPULJP[[#This Row],[STOPA NACIONALNOG SUFINANCIRANJA %]]</f>
        <v>741299.02049999998</v>
      </c>
      <c r="R473" s="51">
        <f>Ugovori_OPULJP[[#This Row],[Bespovratna sredstva - Nacionalni dio - HRK]]/7.5345</f>
        <v>98387.28787577145</v>
      </c>
      <c r="S473" s="50">
        <v>4941993.47</v>
      </c>
      <c r="T473" s="51">
        <f>Ugovori_OPULJP[[#This Row],[Bespovratna sredstva - Ukupno (EU+Nac) HRK
= Ukupna ugovorena vrijednost bespovratnih sredstava]]/7.5345</f>
        <v>655915.25250514294</v>
      </c>
      <c r="U473" s="50">
        <v>0</v>
      </c>
      <c r="V473" s="51">
        <f>Ugovori_OPULJP[[#This Row],[Javni doprinos korisnika - HRK]]/7.5345</f>
        <v>0</v>
      </c>
      <c r="W473" s="50">
        <v>0</v>
      </c>
      <c r="X473" s="51">
        <f>Ugovori_OPULJP[[#This Row],[Privatni doprinos korisnika - HRK]]/7.5345</f>
        <v>0</v>
      </c>
      <c r="Y473" s="52">
        <v>4941993.47</v>
      </c>
      <c r="Z473" s="53">
        <f>Ugovori_OPULJP[[#This Row],[UKUPNI PRIHVATLJIVI IZDACI
TOTAL ELIGIBLE EXPENDITURE
= Bespovratna sredstva ukupno + doprinos korisnika
= Ukupni prihvatljivi troškovi
= Ukupna ugovorena vrijednost projekta HRK]]/7.5345</f>
        <v>655915.25250514294</v>
      </c>
      <c r="AA473" s="44" t="s">
        <v>38</v>
      </c>
      <c r="AB473" s="44" t="s">
        <v>35</v>
      </c>
      <c r="AC473" s="43" t="s">
        <v>1955</v>
      </c>
      <c r="AD473" s="43" t="s">
        <v>747</v>
      </c>
    </row>
    <row r="474" spans="1:30" ht="51" customHeight="1" x14ac:dyDescent="0.2">
      <c r="A474" s="41" t="s">
        <v>1956</v>
      </c>
      <c r="B474" s="42" t="s">
        <v>743</v>
      </c>
      <c r="C474" s="43" t="s">
        <v>744</v>
      </c>
      <c r="D474" s="43" t="s">
        <v>1114</v>
      </c>
      <c r="E474" s="44" t="s">
        <v>76</v>
      </c>
      <c r="F474" s="45" t="s">
        <v>1957</v>
      </c>
      <c r="G474" s="45" t="s">
        <v>1958</v>
      </c>
      <c r="H474" s="47">
        <v>43370</v>
      </c>
      <c r="I474" s="47">
        <v>44282</v>
      </c>
      <c r="J474" s="48" t="str">
        <f>IF(Ugovori_OPULJP[[#This Row],[DATUM ZAVRŠETKA OPERACIJE]]&gt;DATE(2024,3,31),"u provedbi","završen")</f>
        <v>završen</v>
      </c>
      <c r="K474" s="46" t="s">
        <v>338</v>
      </c>
      <c r="L474" s="46" t="s">
        <v>338</v>
      </c>
      <c r="M474" s="49">
        <v>0.85</v>
      </c>
      <c r="N474" s="49">
        <v>0.15</v>
      </c>
      <c r="O474" s="50">
        <f>Ugovori_OPULJP[[#This Row],[Bespovratna sredstva - Ukupno (EU+Nac) HRK
= Ukupna ugovorena vrijednost bespovratnih sredstava]]*Ugovori_OPULJP[[#This Row],[EU STOPA SUFINANCIRANJA %
EU CO-FINANCING RATE %]]</f>
        <v>2621085.7974999999</v>
      </c>
      <c r="P474" s="51">
        <f>Ugovori_OPULJP[[#This Row],[Bespovratna sredstva - EU dio - HRK]]/7.5345</f>
        <v>347877.86813988979</v>
      </c>
      <c r="Q474" s="50">
        <f>Ugovori_OPULJP[[#This Row],[Bespovratna sredstva - Ukupno (EU+Nac) HRK
= Ukupna ugovorena vrijednost bespovratnih sredstava]]*Ugovori_OPULJP[[#This Row],[STOPA NACIONALNOG SUFINANCIRANJA %]]</f>
        <v>462544.55249999999</v>
      </c>
      <c r="R474" s="51">
        <f>Ugovori_OPULJP[[#This Row],[Bespovratna sredstva - Nacionalni dio - HRK]]/7.5345</f>
        <v>61390.212024686436</v>
      </c>
      <c r="S474" s="50">
        <v>3083630.35</v>
      </c>
      <c r="T474" s="51">
        <f>Ugovori_OPULJP[[#This Row],[Bespovratna sredstva - Ukupno (EU+Nac) HRK
= Ukupna ugovorena vrijednost bespovratnih sredstava]]/7.5345</f>
        <v>409268.0801645763</v>
      </c>
      <c r="U474" s="50">
        <v>0</v>
      </c>
      <c r="V474" s="51">
        <f>Ugovori_OPULJP[[#This Row],[Javni doprinos korisnika - HRK]]/7.5345</f>
        <v>0</v>
      </c>
      <c r="W474" s="50">
        <v>0</v>
      </c>
      <c r="X474" s="51">
        <f>Ugovori_OPULJP[[#This Row],[Privatni doprinos korisnika - HRK]]/7.5345</f>
        <v>0</v>
      </c>
      <c r="Y474" s="52">
        <v>3083630.35</v>
      </c>
      <c r="Z474" s="53">
        <f>Ugovori_OPULJP[[#This Row],[UKUPNI PRIHVATLJIVI IZDACI
TOTAL ELIGIBLE EXPENDITURE
= Bespovratna sredstva ukupno + doprinos korisnika
= Ukupni prihvatljivi troškovi
= Ukupna ugovorena vrijednost projekta HRK]]/7.5345</f>
        <v>409268.0801645763</v>
      </c>
      <c r="AA474" s="44" t="s">
        <v>38</v>
      </c>
      <c r="AB474" s="44" t="s">
        <v>35</v>
      </c>
      <c r="AC474" s="43" t="s">
        <v>1959</v>
      </c>
      <c r="AD474" s="43" t="s">
        <v>747</v>
      </c>
    </row>
    <row r="475" spans="1:30" ht="51" customHeight="1" x14ac:dyDescent="0.2">
      <c r="A475" s="41" t="s">
        <v>1960</v>
      </c>
      <c r="B475" s="42" t="s">
        <v>743</v>
      </c>
      <c r="C475" s="43" t="s">
        <v>744</v>
      </c>
      <c r="D475" s="43" t="s">
        <v>1114</v>
      </c>
      <c r="E475" s="44" t="s">
        <v>76</v>
      </c>
      <c r="F475" s="45" t="s">
        <v>1961</v>
      </c>
      <c r="G475" s="45" t="s">
        <v>1962</v>
      </c>
      <c r="H475" s="47">
        <v>43297</v>
      </c>
      <c r="I475" s="47">
        <v>44028</v>
      </c>
      <c r="J475" s="48" t="str">
        <f>IF(Ugovori_OPULJP[[#This Row],[DATUM ZAVRŠETKA OPERACIJE]]&gt;DATE(2024,3,31),"u provedbi","završen")</f>
        <v>završen</v>
      </c>
      <c r="K475" s="46" t="s">
        <v>249</v>
      </c>
      <c r="L475" s="46" t="s">
        <v>249</v>
      </c>
      <c r="M475" s="49">
        <v>0.85</v>
      </c>
      <c r="N475" s="49">
        <v>0.15</v>
      </c>
      <c r="O475" s="50">
        <f>Ugovori_OPULJP[[#This Row],[Bespovratna sredstva - Ukupno (EU+Nac) HRK
= Ukupna ugovorena vrijednost bespovratnih sredstava]]*Ugovori_OPULJP[[#This Row],[EU STOPA SUFINANCIRANJA %
EU CO-FINANCING RATE %]]</f>
        <v>909429.16099999985</v>
      </c>
      <c r="P475" s="51">
        <f>Ugovori_OPULJP[[#This Row],[Bespovratna sredstva - EU dio - HRK]]/7.5345</f>
        <v>120701.99230207708</v>
      </c>
      <c r="Q475" s="50">
        <f>Ugovori_OPULJP[[#This Row],[Bespovratna sredstva - Ukupno (EU+Nac) HRK
= Ukupna ugovorena vrijednost bespovratnih sredstava]]*Ugovori_OPULJP[[#This Row],[STOPA NACIONALNOG SUFINANCIRANJA %]]</f>
        <v>160487.49899999998</v>
      </c>
      <c r="R475" s="51">
        <f>Ugovori_OPULJP[[#This Row],[Bespovratna sredstva - Nacionalni dio - HRK]]/7.5345</f>
        <v>21300.351582719486</v>
      </c>
      <c r="S475" s="50">
        <v>1069916.6599999999</v>
      </c>
      <c r="T475" s="51">
        <f>Ugovori_OPULJP[[#This Row],[Bespovratna sredstva - Ukupno (EU+Nac) HRK
= Ukupna ugovorena vrijednost bespovratnih sredstava]]/7.5345</f>
        <v>142002.34388479657</v>
      </c>
      <c r="U475" s="50">
        <v>0</v>
      </c>
      <c r="V475" s="51">
        <f>Ugovori_OPULJP[[#This Row],[Javni doprinos korisnika - HRK]]/7.5345</f>
        <v>0</v>
      </c>
      <c r="W475" s="50">
        <v>0</v>
      </c>
      <c r="X475" s="51">
        <f>Ugovori_OPULJP[[#This Row],[Privatni doprinos korisnika - HRK]]/7.5345</f>
        <v>0</v>
      </c>
      <c r="Y475" s="52">
        <v>1069916.6599999999</v>
      </c>
      <c r="Z475" s="53">
        <f>Ugovori_OPULJP[[#This Row],[UKUPNI PRIHVATLJIVI IZDACI
TOTAL ELIGIBLE EXPENDITURE
= Bespovratna sredstva ukupno + doprinos korisnika
= Ukupni prihvatljivi troškovi
= Ukupna ugovorena vrijednost projekta HRK]]/7.5345</f>
        <v>142002.34388479657</v>
      </c>
      <c r="AA475" s="44" t="s">
        <v>38</v>
      </c>
      <c r="AB475" s="44" t="s">
        <v>35</v>
      </c>
      <c r="AC475" s="43" t="s">
        <v>1963</v>
      </c>
      <c r="AD475" s="43" t="s">
        <v>747</v>
      </c>
    </row>
    <row r="476" spans="1:30" ht="51" customHeight="1" x14ac:dyDescent="0.2">
      <c r="A476" s="41" t="s">
        <v>1964</v>
      </c>
      <c r="B476" s="42" t="s">
        <v>743</v>
      </c>
      <c r="C476" s="43" t="s">
        <v>744</v>
      </c>
      <c r="D476" s="43" t="s">
        <v>1114</v>
      </c>
      <c r="E476" s="44" t="s">
        <v>76</v>
      </c>
      <c r="F476" s="45" t="s">
        <v>1965</v>
      </c>
      <c r="G476" s="45" t="s">
        <v>1966</v>
      </c>
      <c r="H476" s="47">
        <v>43343</v>
      </c>
      <c r="I476" s="47">
        <v>44255</v>
      </c>
      <c r="J476" s="48" t="str">
        <f>IF(Ugovori_OPULJP[[#This Row],[DATUM ZAVRŠETKA OPERACIJE]]&gt;DATE(2024,3,31),"u provedbi","završen")</f>
        <v>završen</v>
      </c>
      <c r="K476" s="46" t="s">
        <v>186</v>
      </c>
      <c r="L476" s="46" t="s">
        <v>186</v>
      </c>
      <c r="M476" s="49">
        <v>0.85</v>
      </c>
      <c r="N476" s="49">
        <v>0.15</v>
      </c>
      <c r="O476" s="50">
        <f>Ugovori_OPULJP[[#This Row],[Bespovratna sredstva - Ukupno (EU+Nac) HRK
= Ukupna ugovorena vrijednost bespovratnih sredstava]]*Ugovori_OPULJP[[#This Row],[EU STOPA SUFINANCIRANJA %
EU CO-FINANCING RATE %]]</f>
        <v>4142764.3994999998</v>
      </c>
      <c r="P476" s="51">
        <f>Ugovori_OPULJP[[#This Row],[Bespovratna sredstva - EU dio - HRK]]/7.5345</f>
        <v>549839.32570177177</v>
      </c>
      <c r="Q476" s="50">
        <f>Ugovori_OPULJP[[#This Row],[Bespovratna sredstva - Ukupno (EU+Nac) HRK
= Ukupna ugovorena vrijednost bespovratnih sredstava]]*Ugovori_OPULJP[[#This Row],[STOPA NACIONALNOG SUFINANCIRANJA %]]</f>
        <v>731076.07049999991</v>
      </c>
      <c r="R476" s="51">
        <f>Ugovori_OPULJP[[#This Row],[Bespovratna sredstva - Nacionalni dio - HRK]]/7.5345</f>
        <v>97030.469241489132</v>
      </c>
      <c r="S476" s="50">
        <v>4873840.47</v>
      </c>
      <c r="T476" s="51">
        <f>Ugovori_OPULJP[[#This Row],[Bespovratna sredstva - Ukupno (EU+Nac) HRK
= Ukupna ugovorena vrijednost bespovratnih sredstava]]/7.5345</f>
        <v>646869.79494326096</v>
      </c>
      <c r="U476" s="50">
        <v>0</v>
      </c>
      <c r="V476" s="51">
        <f>Ugovori_OPULJP[[#This Row],[Javni doprinos korisnika - HRK]]/7.5345</f>
        <v>0</v>
      </c>
      <c r="W476" s="50">
        <v>0</v>
      </c>
      <c r="X476" s="51">
        <f>Ugovori_OPULJP[[#This Row],[Privatni doprinos korisnika - HRK]]/7.5345</f>
        <v>0</v>
      </c>
      <c r="Y476" s="52">
        <v>4873840.47</v>
      </c>
      <c r="Z476" s="53">
        <f>Ugovori_OPULJP[[#This Row],[UKUPNI PRIHVATLJIVI IZDACI
TOTAL ELIGIBLE EXPENDITURE
= Bespovratna sredstva ukupno + doprinos korisnika
= Ukupni prihvatljivi troškovi
= Ukupna ugovorena vrijednost projekta HRK]]/7.5345</f>
        <v>646869.79494326096</v>
      </c>
      <c r="AA476" s="44" t="s">
        <v>38</v>
      </c>
      <c r="AB476" s="44" t="s">
        <v>35</v>
      </c>
      <c r="AC476" s="43" t="s">
        <v>1967</v>
      </c>
      <c r="AD476" s="43" t="s">
        <v>747</v>
      </c>
    </row>
    <row r="477" spans="1:30" ht="51" customHeight="1" x14ac:dyDescent="0.2">
      <c r="A477" s="41" t="s">
        <v>1968</v>
      </c>
      <c r="B477" s="42" t="s">
        <v>743</v>
      </c>
      <c r="C477" s="43" t="s">
        <v>744</v>
      </c>
      <c r="D477" s="43" t="s">
        <v>1114</v>
      </c>
      <c r="E477" s="44" t="s">
        <v>76</v>
      </c>
      <c r="F477" s="45" t="s">
        <v>1969</v>
      </c>
      <c r="G477" s="45" t="s">
        <v>1970</v>
      </c>
      <c r="H477" s="47">
        <v>43370</v>
      </c>
      <c r="I477" s="47">
        <v>44282</v>
      </c>
      <c r="J477" s="48" t="str">
        <f>IF(Ugovori_OPULJP[[#This Row],[DATUM ZAVRŠETKA OPERACIJE]]&gt;DATE(2024,3,31),"u provedbi","završen")</f>
        <v>završen</v>
      </c>
      <c r="K477" s="46" t="s">
        <v>338</v>
      </c>
      <c r="L477" s="46" t="s">
        <v>338</v>
      </c>
      <c r="M477" s="49">
        <v>0.85</v>
      </c>
      <c r="N477" s="49">
        <v>0.15</v>
      </c>
      <c r="O477" s="50">
        <f>Ugovori_OPULJP[[#This Row],[Bespovratna sredstva - Ukupno (EU+Nac) HRK
= Ukupna ugovorena vrijednost bespovratnih sredstava]]*Ugovori_OPULJP[[#This Row],[EU STOPA SUFINANCIRANJA %
EU CO-FINANCING RATE %]]</f>
        <v>5909021.0070000002</v>
      </c>
      <c r="P477" s="51">
        <f>Ugovori_OPULJP[[#This Row],[Bespovratna sredstva - EU dio - HRK]]/7.5345</f>
        <v>784261.86303006171</v>
      </c>
      <c r="Q477" s="50">
        <f>Ugovori_OPULJP[[#This Row],[Bespovratna sredstva - Ukupno (EU+Nac) HRK
= Ukupna ugovorena vrijednost bespovratnih sredstava]]*Ugovori_OPULJP[[#This Row],[STOPA NACIONALNOG SUFINANCIRANJA %]]</f>
        <v>1042768.4129999999</v>
      </c>
      <c r="R477" s="51">
        <f>Ugovori_OPULJP[[#This Row],[Bespovratna sredstva - Nacionalni dio - HRK]]/7.5345</f>
        <v>138399.15229942265</v>
      </c>
      <c r="S477" s="50">
        <v>6951789.4199999999</v>
      </c>
      <c r="T477" s="51">
        <f>Ugovori_OPULJP[[#This Row],[Bespovratna sredstva - Ukupno (EU+Nac) HRK
= Ukupna ugovorena vrijednost bespovratnih sredstava]]/7.5345</f>
        <v>922661.01532948436</v>
      </c>
      <c r="U477" s="50">
        <v>0</v>
      </c>
      <c r="V477" s="51">
        <f>Ugovori_OPULJP[[#This Row],[Javni doprinos korisnika - HRK]]/7.5345</f>
        <v>0</v>
      </c>
      <c r="W477" s="50">
        <v>0</v>
      </c>
      <c r="X477" s="51">
        <f>Ugovori_OPULJP[[#This Row],[Privatni doprinos korisnika - HRK]]/7.5345</f>
        <v>0</v>
      </c>
      <c r="Y477" s="52">
        <v>6951789.4199999999</v>
      </c>
      <c r="Z477" s="53">
        <f>Ugovori_OPULJP[[#This Row],[UKUPNI PRIHVATLJIVI IZDACI
TOTAL ELIGIBLE EXPENDITURE
= Bespovratna sredstva ukupno + doprinos korisnika
= Ukupni prihvatljivi troškovi
= Ukupna ugovorena vrijednost projekta HRK]]/7.5345</f>
        <v>922661.01532948436</v>
      </c>
      <c r="AA477" s="44" t="s">
        <v>38</v>
      </c>
      <c r="AB477" s="44" t="s">
        <v>35</v>
      </c>
      <c r="AC477" s="43" t="s">
        <v>1971</v>
      </c>
      <c r="AD477" s="43" t="s">
        <v>747</v>
      </c>
    </row>
    <row r="478" spans="1:30" ht="51" customHeight="1" x14ac:dyDescent="0.2">
      <c r="A478" s="41" t="s">
        <v>1972</v>
      </c>
      <c r="B478" s="42" t="s">
        <v>743</v>
      </c>
      <c r="C478" s="43" t="s">
        <v>744</v>
      </c>
      <c r="D478" s="43" t="s">
        <v>1114</v>
      </c>
      <c r="E478" s="44" t="s">
        <v>76</v>
      </c>
      <c r="F478" s="45" t="s">
        <v>1973</v>
      </c>
      <c r="G478" s="45" t="s">
        <v>1974</v>
      </c>
      <c r="H478" s="47">
        <v>43311</v>
      </c>
      <c r="I478" s="47">
        <v>44226</v>
      </c>
      <c r="J478" s="48" t="str">
        <f>IF(Ugovori_OPULJP[[#This Row],[DATUM ZAVRŠETKA OPERACIJE]]&gt;DATE(2024,3,31),"u provedbi","završen")</f>
        <v>završen</v>
      </c>
      <c r="K478" s="46" t="s">
        <v>79</v>
      </c>
      <c r="L478" s="46" t="s">
        <v>79</v>
      </c>
      <c r="M478" s="49">
        <v>0.85</v>
      </c>
      <c r="N478" s="49">
        <v>0.15</v>
      </c>
      <c r="O478" s="50">
        <f>Ugovori_OPULJP[[#This Row],[Bespovratna sredstva - Ukupno (EU+Nac) HRK
= Ukupna ugovorena vrijednost bespovratnih sredstava]]*Ugovori_OPULJP[[#This Row],[EU STOPA SUFINANCIRANJA %
EU CO-FINANCING RATE %]]</f>
        <v>2048056.7249999999</v>
      </c>
      <c r="P478" s="51">
        <f>Ugovori_OPULJP[[#This Row],[Bespovratna sredstva - EU dio - HRK]]/7.5345</f>
        <v>271823.84033446142</v>
      </c>
      <c r="Q478" s="50">
        <f>Ugovori_OPULJP[[#This Row],[Bespovratna sredstva - Ukupno (EU+Nac) HRK
= Ukupna ugovorena vrijednost bespovratnih sredstava]]*Ugovori_OPULJP[[#This Row],[STOPA NACIONALNOG SUFINANCIRANJA %]]</f>
        <v>361421.77499999997</v>
      </c>
      <c r="R478" s="51">
        <f>Ugovori_OPULJP[[#This Row],[Bespovratna sredstva - Nacionalni dio - HRK]]/7.5345</f>
        <v>47968.913000199078</v>
      </c>
      <c r="S478" s="50">
        <v>2409478.5</v>
      </c>
      <c r="T478" s="51">
        <f>Ugovori_OPULJP[[#This Row],[Bespovratna sredstva - Ukupno (EU+Nac) HRK
= Ukupna ugovorena vrijednost bespovratnih sredstava]]/7.5345</f>
        <v>319792.75333466055</v>
      </c>
      <c r="U478" s="50">
        <v>0</v>
      </c>
      <c r="V478" s="51">
        <f>Ugovori_OPULJP[[#This Row],[Javni doprinos korisnika - HRK]]/7.5345</f>
        <v>0</v>
      </c>
      <c r="W478" s="50">
        <v>0</v>
      </c>
      <c r="X478" s="51">
        <f>Ugovori_OPULJP[[#This Row],[Privatni doprinos korisnika - HRK]]/7.5345</f>
        <v>0</v>
      </c>
      <c r="Y478" s="52">
        <v>2409478.5</v>
      </c>
      <c r="Z478" s="53">
        <f>Ugovori_OPULJP[[#This Row],[UKUPNI PRIHVATLJIVI IZDACI
TOTAL ELIGIBLE EXPENDITURE
= Bespovratna sredstva ukupno + doprinos korisnika
= Ukupni prihvatljivi troškovi
= Ukupna ugovorena vrijednost projekta HRK]]/7.5345</f>
        <v>319792.75333466055</v>
      </c>
      <c r="AA478" s="44" t="s">
        <v>38</v>
      </c>
      <c r="AB478" s="44" t="s">
        <v>35</v>
      </c>
      <c r="AC478" s="43" t="s">
        <v>1975</v>
      </c>
      <c r="AD478" s="43" t="s">
        <v>747</v>
      </c>
    </row>
    <row r="479" spans="1:30" ht="51" customHeight="1" x14ac:dyDescent="0.2">
      <c r="A479" s="41" t="s">
        <v>1976</v>
      </c>
      <c r="B479" s="42" t="s">
        <v>743</v>
      </c>
      <c r="C479" s="43" t="s">
        <v>744</v>
      </c>
      <c r="D479" s="43" t="s">
        <v>1114</v>
      </c>
      <c r="E479" s="44" t="s">
        <v>76</v>
      </c>
      <c r="F479" s="45" t="s">
        <v>1977</v>
      </c>
      <c r="G479" s="45" t="s">
        <v>1978</v>
      </c>
      <c r="H479" s="47">
        <v>43311</v>
      </c>
      <c r="I479" s="47">
        <v>44226</v>
      </c>
      <c r="J479" s="48" t="str">
        <f>IF(Ugovori_OPULJP[[#This Row],[DATUM ZAVRŠETKA OPERACIJE]]&gt;DATE(2024,3,31),"u provedbi","završen")</f>
        <v>završen</v>
      </c>
      <c r="K479" s="46" t="s">
        <v>599</v>
      </c>
      <c r="L479" s="46" t="s">
        <v>599</v>
      </c>
      <c r="M479" s="49">
        <v>0.85</v>
      </c>
      <c r="N479" s="49">
        <v>0.15</v>
      </c>
      <c r="O479" s="50">
        <f>Ugovori_OPULJP[[#This Row],[Bespovratna sredstva - Ukupno (EU+Nac) HRK
= Ukupna ugovorena vrijednost bespovratnih sredstava]]*Ugovori_OPULJP[[#This Row],[EU STOPA SUFINANCIRANJA %
EU CO-FINANCING RATE %]]</f>
        <v>4052626.872</v>
      </c>
      <c r="P479" s="51">
        <f>Ugovori_OPULJP[[#This Row],[Bespovratna sredstva - EU dio - HRK]]/7.5345</f>
        <v>537876.01990842121</v>
      </c>
      <c r="Q479" s="50">
        <f>Ugovori_OPULJP[[#This Row],[Bespovratna sredstva - Ukupno (EU+Nac) HRK
= Ukupna ugovorena vrijednost bespovratnih sredstava]]*Ugovori_OPULJP[[#This Row],[STOPA NACIONALNOG SUFINANCIRANJA %]]</f>
        <v>715169.44799999997</v>
      </c>
      <c r="R479" s="51">
        <f>Ugovori_OPULJP[[#This Row],[Bespovratna sredstva - Nacionalni dio - HRK]]/7.5345</f>
        <v>94919.297630897854</v>
      </c>
      <c r="S479" s="50">
        <v>4767796.32</v>
      </c>
      <c r="T479" s="51">
        <f>Ugovori_OPULJP[[#This Row],[Bespovratna sredstva - Ukupno (EU+Nac) HRK
= Ukupna ugovorena vrijednost bespovratnih sredstava]]/7.5345</f>
        <v>632795.31753931916</v>
      </c>
      <c r="U479" s="50">
        <v>0</v>
      </c>
      <c r="V479" s="51">
        <f>Ugovori_OPULJP[[#This Row],[Javni doprinos korisnika - HRK]]/7.5345</f>
        <v>0</v>
      </c>
      <c r="W479" s="50">
        <v>0</v>
      </c>
      <c r="X479" s="51">
        <f>Ugovori_OPULJP[[#This Row],[Privatni doprinos korisnika - HRK]]/7.5345</f>
        <v>0</v>
      </c>
      <c r="Y479" s="52">
        <v>4767796.32</v>
      </c>
      <c r="Z479" s="53">
        <f>Ugovori_OPULJP[[#This Row],[UKUPNI PRIHVATLJIVI IZDACI
TOTAL ELIGIBLE EXPENDITURE
= Bespovratna sredstva ukupno + doprinos korisnika
= Ukupni prihvatljivi troškovi
= Ukupna ugovorena vrijednost projekta HRK]]/7.5345</f>
        <v>632795.31753931916</v>
      </c>
      <c r="AA479" s="44" t="s">
        <v>38</v>
      </c>
      <c r="AB479" s="44" t="s">
        <v>35</v>
      </c>
      <c r="AC479" s="43" t="s">
        <v>1979</v>
      </c>
      <c r="AD479" s="43" t="s">
        <v>747</v>
      </c>
    </row>
    <row r="480" spans="1:30" ht="51" customHeight="1" x14ac:dyDescent="0.2">
      <c r="A480" s="41" t="s">
        <v>1980</v>
      </c>
      <c r="B480" s="42" t="s">
        <v>743</v>
      </c>
      <c r="C480" s="43" t="s">
        <v>744</v>
      </c>
      <c r="D480" s="43" t="s">
        <v>1114</v>
      </c>
      <c r="E480" s="44" t="s">
        <v>76</v>
      </c>
      <c r="F480" s="45" t="s">
        <v>1981</v>
      </c>
      <c r="G480" s="45" t="s">
        <v>1982</v>
      </c>
      <c r="H480" s="47">
        <v>43482</v>
      </c>
      <c r="I480" s="47">
        <v>44394</v>
      </c>
      <c r="J480" s="48" t="str">
        <f>IF(Ugovori_OPULJP[[#This Row],[DATUM ZAVRŠETKA OPERACIJE]]&gt;DATE(2024,3,31),"u provedbi","završen")</f>
        <v>završen</v>
      </c>
      <c r="K480" s="46" t="s">
        <v>211</v>
      </c>
      <c r="L480" s="46" t="s">
        <v>211</v>
      </c>
      <c r="M480" s="49">
        <v>0.85</v>
      </c>
      <c r="N480" s="49">
        <v>0.15</v>
      </c>
      <c r="O480" s="50">
        <f>Ugovori_OPULJP[[#This Row],[Bespovratna sredstva - Ukupno (EU+Nac) HRK
= Ukupna ugovorena vrijednost bespovratnih sredstava]]*Ugovori_OPULJP[[#This Row],[EU STOPA SUFINANCIRANJA %
EU CO-FINANCING RATE %]]</f>
        <v>1645427.6114999999</v>
      </c>
      <c r="P480" s="51">
        <f>Ugovori_OPULJP[[#This Row],[Bespovratna sredstva - EU dio - HRK]]/7.5345</f>
        <v>218385.77364125021</v>
      </c>
      <c r="Q480" s="50">
        <f>Ugovori_OPULJP[[#This Row],[Bespovratna sredstva - Ukupno (EU+Nac) HRK
= Ukupna ugovorena vrijednost bespovratnih sredstava]]*Ugovori_OPULJP[[#This Row],[STOPA NACIONALNOG SUFINANCIRANJA %]]</f>
        <v>290369.5785</v>
      </c>
      <c r="R480" s="51">
        <f>Ugovori_OPULJP[[#This Row],[Bespovratna sredstva - Nacionalni dio - HRK]]/7.5345</f>
        <v>38538.665936691221</v>
      </c>
      <c r="S480" s="50">
        <v>1935797.19</v>
      </c>
      <c r="T480" s="51">
        <f>Ugovori_OPULJP[[#This Row],[Bespovratna sredstva - Ukupno (EU+Nac) HRK
= Ukupna ugovorena vrijednost bespovratnih sredstava]]/7.5345</f>
        <v>256924.43957794143</v>
      </c>
      <c r="U480" s="50">
        <v>0</v>
      </c>
      <c r="V480" s="51">
        <f>Ugovori_OPULJP[[#This Row],[Javni doprinos korisnika - HRK]]/7.5345</f>
        <v>0</v>
      </c>
      <c r="W480" s="50">
        <v>0</v>
      </c>
      <c r="X480" s="51">
        <f>Ugovori_OPULJP[[#This Row],[Privatni doprinos korisnika - HRK]]/7.5345</f>
        <v>0</v>
      </c>
      <c r="Y480" s="52">
        <v>1935797.19</v>
      </c>
      <c r="Z480" s="53">
        <f>Ugovori_OPULJP[[#This Row],[UKUPNI PRIHVATLJIVI IZDACI
TOTAL ELIGIBLE EXPENDITURE
= Bespovratna sredstva ukupno + doprinos korisnika
= Ukupni prihvatljivi troškovi
= Ukupna ugovorena vrijednost projekta HRK]]/7.5345</f>
        <v>256924.43957794143</v>
      </c>
      <c r="AA480" s="44" t="s">
        <v>38</v>
      </c>
      <c r="AB480" s="44" t="s">
        <v>35</v>
      </c>
      <c r="AC480" s="43" t="s">
        <v>1983</v>
      </c>
      <c r="AD480" s="43" t="s">
        <v>747</v>
      </c>
    </row>
    <row r="481" spans="1:30" ht="51" customHeight="1" x14ac:dyDescent="0.2">
      <c r="A481" s="41" t="s">
        <v>1984</v>
      </c>
      <c r="B481" s="42" t="s">
        <v>743</v>
      </c>
      <c r="C481" s="43" t="s">
        <v>744</v>
      </c>
      <c r="D481" s="43" t="s">
        <v>1114</v>
      </c>
      <c r="E481" s="44" t="s">
        <v>76</v>
      </c>
      <c r="F481" s="45" t="s">
        <v>1985</v>
      </c>
      <c r="G481" s="45" t="s">
        <v>134</v>
      </c>
      <c r="H481" s="47">
        <v>43482</v>
      </c>
      <c r="I481" s="47">
        <v>44394</v>
      </c>
      <c r="J481" s="48" t="str">
        <f>IF(Ugovori_OPULJP[[#This Row],[DATUM ZAVRŠETKA OPERACIJE]]&gt;DATE(2024,3,31),"u provedbi","završen")</f>
        <v>završen</v>
      </c>
      <c r="K481" s="46" t="s">
        <v>99</v>
      </c>
      <c r="L481" s="46" t="s">
        <v>99</v>
      </c>
      <c r="M481" s="49">
        <v>0.85</v>
      </c>
      <c r="N481" s="49">
        <v>0.15</v>
      </c>
      <c r="O481" s="50">
        <f>Ugovori_OPULJP[[#This Row],[Bespovratna sredstva - Ukupno (EU+Nac) HRK
= Ukupna ugovorena vrijednost bespovratnih sredstava]]*Ugovori_OPULJP[[#This Row],[EU STOPA SUFINANCIRANJA %
EU CO-FINANCING RATE %]]</f>
        <v>8299276.9114999995</v>
      </c>
      <c r="P481" s="51">
        <f>Ugovori_OPULJP[[#This Row],[Bespovratna sredstva - EU dio - HRK]]/7.5345</f>
        <v>1101503.3395049437</v>
      </c>
      <c r="Q481" s="50">
        <f>Ugovori_OPULJP[[#This Row],[Bespovratna sredstva - Ukupno (EU+Nac) HRK
= Ukupna ugovorena vrijednost bespovratnih sredstava]]*Ugovori_OPULJP[[#This Row],[STOPA NACIONALNOG SUFINANCIRANJA %]]</f>
        <v>1464578.2784999998</v>
      </c>
      <c r="R481" s="51">
        <f>Ugovori_OPULJP[[#This Row],[Bespovratna sredstva - Nacionalni dio - HRK]]/7.5345</f>
        <v>194382.94226557831</v>
      </c>
      <c r="S481" s="50">
        <v>9763855.1899999995</v>
      </c>
      <c r="T481" s="51">
        <f>Ugovori_OPULJP[[#This Row],[Bespovratna sredstva - Ukupno (EU+Nac) HRK
= Ukupna ugovorena vrijednost bespovratnih sredstava]]/7.5345</f>
        <v>1295886.281770522</v>
      </c>
      <c r="U481" s="50">
        <v>0</v>
      </c>
      <c r="V481" s="51">
        <f>Ugovori_OPULJP[[#This Row],[Javni doprinos korisnika - HRK]]/7.5345</f>
        <v>0</v>
      </c>
      <c r="W481" s="50">
        <v>0</v>
      </c>
      <c r="X481" s="51">
        <f>Ugovori_OPULJP[[#This Row],[Privatni doprinos korisnika - HRK]]/7.5345</f>
        <v>0</v>
      </c>
      <c r="Y481" s="52">
        <v>9763855.1899999995</v>
      </c>
      <c r="Z481" s="53">
        <f>Ugovori_OPULJP[[#This Row],[UKUPNI PRIHVATLJIVI IZDACI
TOTAL ELIGIBLE EXPENDITURE
= Bespovratna sredstva ukupno + doprinos korisnika
= Ukupni prihvatljivi troškovi
= Ukupna ugovorena vrijednost projekta HRK]]/7.5345</f>
        <v>1295886.281770522</v>
      </c>
      <c r="AA481" s="44" t="s">
        <v>38</v>
      </c>
      <c r="AB481" s="44" t="s">
        <v>35</v>
      </c>
      <c r="AC481" s="43" t="s">
        <v>1986</v>
      </c>
      <c r="AD481" s="43" t="s">
        <v>747</v>
      </c>
    </row>
    <row r="482" spans="1:30" ht="51" customHeight="1" x14ac:dyDescent="0.2">
      <c r="A482" s="41" t="s">
        <v>1987</v>
      </c>
      <c r="B482" s="42" t="s">
        <v>743</v>
      </c>
      <c r="C482" s="43" t="s">
        <v>744</v>
      </c>
      <c r="D482" s="43" t="s">
        <v>1114</v>
      </c>
      <c r="E482" s="44" t="s">
        <v>76</v>
      </c>
      <c r="F482" s="45" t="s">
        <v>1988</v>
      </c>
      <c r="G482" s="45" t="s">
        <v>1989</v>
      </c>
      <c r="H482" s="47">
        <v>43313</v>
      </c>
      <c r="I482" s="47">
        <v>44166</v>
      </c>
      <c r="J482" s="48" t="str">
        <f>IF(Ugovori_OPULJP[[#This Row],[DATUM ZAVRŠETKA OPERACIJE]]&gt;DATE(2024,3,31),"u provedbi","završen")</f>
        <v>završen</v>
      </c>
      <c r="K482" s="46" t="s">
        <v>271</v>
      </c>
      <c r="L482" s="46" t="s">
        <v>271</v>
      </c>
      <c r="M482" s="49">
        <v>0.85</v>
      </c>
      <c r="N482" s="49">
        <v>0.15</v>
      </c>
      <c r="O482" s="50">
        <f>Ugovori_OPULJP[[#This Row],[Bespovratna sredstva - Ukupno (EU+Nac) HRK
= Ukupna ugovorena vrijednost bespovratnih sredstava]]*Ugovori_OPULJP[[#This Row],[EU STOPA SUFINANCIRANJA %
EU CO-FINANCING RATE %]]</f>
        <v>2129961.3479999998</v>
      </c>
      <c r="P482" s="51">
        <f>Ugovori_OPULJP[[#This Row],[Bespovratna sredstva - EU dio - HRK]]/7.5345</f>
        <v>282694.4519211626</v>
      </c>
      <c r="Q482" s="50">
        <f>Ugovori_OPULJP[[#This Row],[Bespovratna sredstva - Ukupno (EU+Nac) HRK
= Ukupna ugovorena vrijednost bespovratnih sredstava]]*Ugovori_OPULJP[[#This Row],[STOPA NACIONALNOG SUFINANCIRANJA %]]</f>
        <v>375875.53199999995</v>
      </c>
      <c r="R482" s="51">
        <f>Ugovori_OPULJP[[#This Row],[Bespovratna sredstva - Nacionalni dio - HRK]]/7.5345</f>
        <v>49887.256221381635</v>
      </c>
      <c r="S482" s="50">
        <v>2505836.88</v>
      </c>
      <c r="T482" s="51">
        <f>Ugovori_OPULJP[[#This Row],[Bespovratna sredstva - Ukupno (EU+Nac) HRK
= Ukupna ugovorena vrijednost bespovratnih sredstava]]/7.5345</f>
        <v>332581.70814254426</v>
      </c>
      <c r="U482" s="50">
        <v>0</v>
      </c>
      <c r="V482" s="51">
        <f>Ugovori_OPULJP[[#This Row],[Javni doprinos korisnika - HRK]]/7.5345</f>
        <v>0</v>
      </c>
      <c r="W482" s="50">
        <v>0</v>
      </c>
      <c r="X482" s="51">
        <f>Ugovori_OPULJP[[#This Row],[Privatni doprinos korisnika - HRK]]/7.5345</f>
        <v>0</v>
      </c>
      <c r="Y482" s="52">
        <v>2505836.88</v>
      </c>
      <c r="Z482" s="53">
        <f>Ugovori_OPULJP[[#This Row],[UKUPNI PRIHVATLJIVI IZDACI
TOTAL ELIGIBLE EXPENDITURE
= Bespovratna sredstva ukupno + doprinos korisnika
= Ukupni prihvatljivi troškovi
= Ukupna ugovorena vrijednost projekta HRK]]/7.5345</f>
        <v>332581.70814254426</v>
      </c>
      <c r="AA482" s="44" t="s">
        <v>38</v>
      </c>
      <c r="AB482" s="44" t="s">
        <v>35</v>
      </c>
      <c r="AC482" s="43" t="s">
        <v>1990</v>
      </c>
      <c r="AD482" s="43" t="s">
        <v>747</v>
      </c>
    </row>
    <row r="483" spans="1:30" ht="51" customHeight="1" x14ac:dyDescent="0.2">
      <c r="A483" s="41" t="s">
        <v>1991</v>
      </c>
      <c r="B483" s="42" t="s">
        <v>743</v>
      </c>
      <c r="C483" s="43" t="s">
        <v>744</v>
      </c>
      <c r="D483" s="43" t="s">
        <v>1114</v>
      </c>
      <c r="E483" s="44" t="s">
        <v>76</v>
      </c>
      <c r="F483" s="45" t="s">
        <v>1992</v>
      </c>
      <c r="G483" s="45" t="s">
        <v>1993</v>
      </c>
      <c r="H483" s="47">
        <v>43482</v>
      </c>
      <c r="I483" s="47">
        <v>44333</v>
      </c>
      <c r="J483" s="48" t="str">
        <f>IF(Ugovori_OPULJP[[#This Row],[DATUM ZAVRŠETKA OPERACIJE]]&gt;DATE(2024,3,31),"u provedbi","završen")</f>
        <v>završen</v>
      </c>
      <c r="K483" s="46" t="s">
        <v>155</v>
      </c>
      <c r="L483" s="46" t="s">
        <v>155</v>
      </c>
      <c r="M483" s="49">
        <v>0.85</v>
      </c>
      <c r="N483" s="49">
        <v>0.15</v>
      </c>
      <c r="O483" s="50">
        <f>Ugovori_OPULJP[[#This Row],[Bespovratna sredstva - Ukupno (EU+Nac) HRK
= Ukupna ugovorena vrijednost bespovratnih sredstava]]*Ugovori_OPULJP[[#This Row],[EU STOPA SUFINANCIRANJA %
EU CO-FINANCING RATE %]]</f>
        <v>1447046.6129999999</v>
      </c>
      <c r="P483" s="51">
        <f>Ugovori_OPULJP[[#This Row],[Bespovratna sredstva - EU dio - HRK]]/7.5345</f>
        <v>192056.09038423249</v>
      </c>
      <c r="Q483" s="50">
        <f>Ugovori_OPULJP[[#This Row],[Bespovratna sredstva - Ukupno (EU+Nac) HRK
= Ukupna ugovorena vrijednost bespovratnih sredstava]]*Ugovori_OPULJP[[#This Row],[STOPA NACIONALNOG SUFINANCIRANJA %]]</f>
        <v>255361.16699999999</v>
      </c>
      <c r="R483" s="51">
        <f>Ugovori_OPULJP[[#This Row],[Bespovratna sredstva - Nacionalni dio - HRK]]/7.5345</f>
        <v>33892.251244276325</v>
      </c>
      <c r="S483" s="50">
        <v>1702407.78</v>
      </c>
      <c r="T483" s="51">
        <f>Ugovori_OPULJP[[#This Row],[Bespovratna sredstva - Ukupno (EU+Nac) HRK
= Ukupna ugovorena vrijednost bespovratnih sredstava]]/7.5345</f>
        <v>225948.34162850885</v>
      </c>
      <c r="U483" s="50">
        <v>0</v>
      </c>
      <c r="V483" s="51">
        <f>Ugovori_OPULJP[[#This Row],[Javni doprinos korisnika - HRK]]/7.5345</f>
        <v>0</v>
      </c>
      <c r="W483" s="50">
        <v>0</v>
      </c>
      <c r="X483" s="51">
        <f>Ugovori_OPULJP[[#This Row],[Privatni doprinos korisnika - HRK]]/7.5345</f>
        <v>0</v>
      </c>
      <c r="Y483" s="52">
        <v>1702407.78</v>
      </c>
      <c r="Z483" s="53">
        <f>Ugovori_OPULJP[[#This Row],[UKUPNI PRIHVATLJIVI IZDACI
TOTAL ELIGIBLE EXPENDITURE
= Bespovratna sredstva ukupno + doprinos korisnika
= Ukupni prihvatljivi troškovi
= Ukupna ugovorena vrijednost projekta HRK]]/7.5345</f>
        <v>225948.34162850885</v>
      </c>
      <c r="AA483" s="44" t="s">
        <v>38</v>
      </c>
      <c r="AB483" s="44" t="s">
        <v>35</v>
      </c>
      <c r="AC483" s="43" t="s">
        <v>1994</v>
      </c>
      <c r="AD483" s="43" t="s">
        <v>747</v>
      </c>
    </row>
    <row r="484" spans="1:30" ht="51" customHeight="1" x14ac:dyDescent="0.2">
      <c r="A484" s="41" t="s">
        <v>1995</v>
      </c>
      <c r="B484" s="42" t="s">
        <v>743</v>
      </c>
      <c r="C484" s="43" t="s">
        <v>744</v>
      </c>
      <c r="D484" s="43" t="s">
        <v>1114</v>
      </c>
      <c r="E484" s="44" t="s">
        <v>76</v>
      </c>
      <c r="F484" s="45" t="s">
        <v>1996</v>
      </c>
      <c r="G484" s="45" t="s">
        <v>1997</v>
      </c>
      <c r="H484" s="47">
        <v>43315</v>
      </c>
      <c r="I484" s="47">
        <v>44230</v>
      </c>
      <c r="J484" s="48" t="str">
        <f>IF(Ugovori_OPULJP[[#This Row],[DATUM ZAVRŠETKA OPERACIJE]]&gt;DATE(2024,3,31),"u provedbi","završen")</f>
        <v>završen</v>
      </c>
      <c r="K484" s="46" t="s">
        <v>249</v>
      </c>
      <c r="L484" s="46" t="s">
        <v>249</v>
      </c>
      <c r="M484" s="49">
        <v>0.85</v>
      </c>
      <c r="N484" s="49">
        <v>0.15</v>
      </c>
      <c r="O484" s="50">
        <f>Ugovori_OPULJP[[#This Row],[Bespovratna sredstva - Ukupno (EU+Nac) HRK
= Ukupna ugovorena vrijednost bespovratnih sredstava]]*Ugovori_OPULJP[[#This Row],[EU STOPA SUFINANCIRANJA %
EU CO-FINANCING RATE %]]</f>
        <v>1636129.3</v>
      </c>
      <c r="P484" s="51">
        <f>Ugovori_OPULJP[[#This Row],[Bespovratna sredstva - EU dio - HRK]]/7.5345</f>
        <v>217151.67562545624</v>
      </c>
      <c r="Q484" s="50">
        <f>Ugovori_OPULJP[[#This Row],[Bespovratna sredstva - Ukupno (EU+Nac) HRK
= Ukupna ugovorena vrijednost bespovratnih sredstava]]*Ugovori_OPULJP[[#This Row],[STOPA NACIONALNOG SUFINANCIRANJA %]]</f>
        <v>288728.7</v>
      </c>
      <c r="R484" s="51">
        <f>Ugovori_OPULJP[[#This Row],[Bespovratna sredstva - Nacionalni dio - HRK]]/7.5345</f>
        <v>38320.883933904042</v>
      </c>
      <c r="S484" s="50">
        <v>1924858</v>
      </c>
      <c r="T484" s="51">
        <f>Ugovori_OPULJP[[#This Row],[Bespovratna sredstva - Ukupno (EU+Nac) HRK
= Ukupna ugovorena vrijednost bespovratnih sredstava]]/7.5345</f>
        <v>255472.55955936026</v>
      </c>
      <c r="U484" s="50">
        <v>0</v>
      </c>
      <c r="V484" s="51">
        <f>Ugovori_OPULJP[[#This Row],[Javni doprinos korisnika - HRK]]/7.5345</f>
        <v>0</v>
      </c>
      <c r="W484" s="50">
        <v>0</v>
      </c>
      <c r="X484" s="51">
        <f>Ugovori_OPULJP[[#This Row],[Privatni doprinos korisnika - HRK]]/7.5345</f>
        <v>0</v>
      </c>
      <c r="Y484" s="52">
        <v>1924858</v>
      </c>
      <c r="Z484" s="53">
        <f>Ugovori_OPULJP[[#This Row],[UKUPNI PRIHVATLJIVI IZDACI
TOTAL ELIGIBLE EXPENDITURE
= Bespovratna sredstva ukupno + doprinos korisnika
= Ukupni prihvatljivi troškovi
= Ukupna ugovorena vrijednost projekta HRK]]/7.5345</f>
        <v>255472.55955936026</v>
      </c>
      <c r="AA484" s="44" t="s">
        <v>38</v>
      </c>
      <c r="AB484" s="44" t="s">
        <v>35</v>
      </c>
      <c r="AC484" s="43" t="s">
        <v>1998</v>
      </c>
      <c r="AD484" s="43" t="s">
        <v>747</v>
      </c>
    </row>
    <row r="485" spans="1:30" ht="51" customHeight="1" x14ac:dyDescent="0.2">
      <c r="A485" s="41" t="s">
        <v>1999</v>
      </c>
      <c r="B485" s="42" t="s">
        <v>743</v>
      </c>
      <c r="C485" s="43" t="s">
        <v>744</v>
      </c>
      <c r="D485" s="43" t="s">
        <v>1114</v>
      </c>
      <c r="E485" s="44" t="s">
        <v>76</v>
      </c>
      <c r="F485" s="45" t="s">
        <v>2000</v>
      </c>
      <c r="G485" s="45" t="s">
        <v>2001</v>
      </c>
      <c r="H485" s="47">
        <v>43409</v>
      </c>
      <c r="I485" s="47">
        <v>44321</v>
      </c>
      <c r="J485" s="48" t="str">
        <f>IF(Ugovori_OPULJP[[#This Row],[DATUM ZAVRŠETKA OPERACIJE]]&gt;DATE(2024,3,31),"u provedbi","završen")</f>
        <v>završen</v>
      </c>
      <c r="K485" s="46" t="s">
        <v>99</v>
      </c>
      <c r="L485" s="46" t="s">
        <v>99</v>
      </c>
      <c r="M485" s="49">
        <v>0.85</v>
      </c>
      <c r="N485" s="49">
        <v>0.15</v>
      </c>
      <c r="O485" s="50">
        <f>Ugovori_OPULJP[[#This Row],[Bespovratna sredstva - Ukupno (EU+Nac) HRK
= Ukupna ugovorena vrijednost bespovratnih sredstava]]*Ugovori_OPULJP[[#This Row],[EU STOPA SUFINANCIRANJA %
EU CO-FINANCING RATE %]]</f>
        <v>2043720.9514999997</v>
      </c>
      <c r="P485" s="51">
        <f>Ugovori_OPULJP[[#This Row],[Bespovratna sredstva - EU dio - HRK]]/7.5345</f>
        <v>271248.3842988917</v>
      </c>
      <c r="Q485" s="50">
        <f>Ugovori_OPULJP[[#This Row],[Bespovratna sredstva - Ukupno (EU+Nac) HRK
= Ukupna ugovorena vrijednost bespovratnih sredstava]]*Ugovori_OPULJP[[#This Row],[STOPA NACIONALNOG SUFINANCIRANJA %]]</f>
        <v>360656.63849999994</v>
      </c>
      <c r="R485" s="51">
        <f>Ugovori_OPULJP[[#This Row],[Bespovratna sredstva - Nacionalni dio - HRK]]/7.5345</f>
        <v>47867.361935098539</v>
      </c>
      <c r="S485" s="50">
        <v>2404377.59</v>
      </c>
      <c r="T485" s="51">
        <f>Ugovori_OPULJP[[#This Row],[Bespovratna sredstva - Ukupno (EU+Nac) HRK
= Ukupna ugovorena vrijednost bespovratnih sredstava]]/7.5345</f>
        <v>319115.7462339903</v>
      </c>
      <c r="U485" s="50">
        <v>0</v>
      </c>
      <c r="V485" s="51">
        <f>Ugovori_OPULJP[[#This Row],[Javni doprinos korisnika - HRK]]/7.5345</f>
        <v>0</v>
      </c>
      <c r="W485" s="50">
        <v>0</v>
      </c>
      <c r="X485" s="51">
        <f>Ugovori_OPULJP[[#This Row],[Privatni doprinos korisnika - HRK]]/7.5345</f>
        <v>0</v>
      </c>
      <c r="Y485" s="52">
        <v>2404377.59</v>
      </c>
      <c r="Z485" s="53">
        <f>Ugovori_OPULJP[[#This Row],[UKUPNI PRIHVATLJIVI IZDACI
TOTAL ELIGIBLE EXPENDITURE
= Bespovratna sredstva ukupno + doprinos korisnika
= Ukupni prihvatljivi troškovi
= Ukupna ugovorena vrijednost projekta HRK]]/7.5345</f>
        <v>319115.7462339903</v>
      </c>
      <c r="AA485" s="44" t="s">
        <v>38</v>
      </c>
      <c r="AB485" s="44" t="s">
        <v>35</v>
      </c>
      <c r="AC485" s="43" t="s">
        <v>2002</v>
      </c>
      <c r="AD485" s="43" t="s">
        <v>747</v>
      </c>
    </row>
    <row r="486" spans="1:30" ht="51" customHeight="1" x14ac:dyDescent="0.2">
      <c r="A486" s="41" t="s">
        <v>2003</v>
      </c>
      <c r="B486" s="42" t="s">
        <v>743</v>
      </c>
      <c r="C486" s="43" t="s">
        <v>744</v>
      </c>
      <c r="D486" s="43" t="s">
        <v>1114</v>
      </c>
      <c r="E486" s="44" t="s">
        <v>76</v>
      </c>
      <c r="F486" s="45" t="s">
        <v>2004</v>
      </c>
      <c r="G486" s="45" t="s">
        <v>2005</v>
      </c>
      <c r="H486" s="47">
        <v>43311</v>
      </c>
      <c r="I486" s="47">
        <v>44226</v>
      </c>
      <c r="J486" s="48" t="str">
        <f>IF(Ugovori_OPULJP[[#This Row],[DATUM ZAVRŠETKA OPERACIJE]]&gt;DATE(2024,3,31),"u provedbi","završen")</f>
        <v>završen</v>
      </c>
      <c r="K486" s="46" t="s">
        <v>130</v>
      </c>
      <c r="L486" s="46" t="s">
        <v>130</v>
      </c>
      <c r="M486" s="49">
        <v>0.85</v>
      </c>
      <c r="N486" s="49">
        <v>0.15</v>
      </c>
      <c r="O486" s="50">
        <f>Ugovori_OPULJP[[#This Row],[Bespovratna sredstva - Ukupno (EU+Nac) HRK
= Ukupna ugovorena vrijednost bespovratnih sredstava]]*Ugovori_OPULJP[[#This Row],[EU STOPA SUFINANCIRANJA %
EU CO-FINANCING RATE %]]</f>
        <v>1852526.7200000002</v>
      </c>
      <c r="P486" s="51">
        <f>Ugovori_OPULJP[[#This Row],[Bespovratna sredstva - EU dio - HRK]]/7.5345</f>
        <v>245872.54894153561</v>
      </c>
      <c r="Q486" s="50">
        <f>Ugovori_OPULJP[[#This Row],[Bespovratna sredstva - Ukupno (EU+Nac) HRK
= Ukupna ugovorena vrijednost bespovratnih sredstava]]*Ugovori_OPULJP[[#This Row],[STOPA NACIONALNOG SUFINANCIRANJA %]]</f>
        <v>326916.48000000004</v>
      </c>
      <c r="R486" s="51">
        <f>Ugovori_OPULJP[[#This Row],[Bespovratna sredstva - Nacionalni dio - HRK]]/7.5345</f>
        <v>43389.273342623936</v>
      </c>
      <c r="S486" s="50">
        <v>2179443.2000000002</v>
      </c>
      <c r="T486" s="51">
        <f>Ugovori_OPULJP[[#This Row],[Bespovratna sredstva - Ukupno (EU+Nac) HRK
= Ukupna ugovorena vrijednost bespovratnih sredstava]]/7.5345</f>
        <v>289261.82228415954</v>
      </c>
      <c r="U486" s="50">
        <v>0</v>
      </c>
      <c r="V486" s="51">
        <f>Ugovori_OPULJP[[#This Row],[Javni doprinos korisnika - HRK]]/7.5345</f>
        <v>0</v>
      </c>
      <c r="W486" s="50">
        <v>0</v>
      </c>
      <c r="X486" s="51">
        <f>Ugovori_OPULJP[[#This Row],[Privatni doprinos korisnika - HRK]]/7.5345</f>
        <v>0</v>
      </c>
      <c r="Y486" s="52">
        <v>2179443.2000000002</v>
      </c>
      <c r="Z486" s="53">
        <f>Ugovori_OPULJP[[#This Row],[UKUPNI PRIHVATLJIVI IZDACI
TOTAL ELIGIBLE EXPENDITURE
= Bespovratna sredstva ukupno + doprinos korisnika
= Ukupni prihvatljivi troškovi
= Ukupna ugovorena vrijednost projekta HRK]]/7.5345</f>
        <v>289261.82228415954</v>
      </c>
      <c r="AA486" s="44" t="s">
        <v>38</v>
      </c>
      <c r="AB486" s="44" t="s">
        <v>35</v>
      </c>
      <c r="AC486" s="43" t="s">
        <v>2006</v>
      </c>
      <c r="AD486" s="43" t="s">
        <v>747</v>
      </c>
    </row>
    <row r="487" spans="1:30" ht="51" customHeight="1" x14ac:dyDescent="0.2">
      <c r="A487" s="41" t="s">
        <v>2007</v>
      </c>
      <c r="B487" s="42" t="s">
        <v>743</v>
      </c>
      <c r="C487" s="43" t="s">
        <v>744</v>
      </c>
      <c r="D487" s="43" t="s">
        <v>1114</v>
      </c>
      <c r="E487" s="44" t="s">
        <v>76</v>
      </c>
      <c r="F487" s="45" t="s">
        <v>2008</v>
      </c>
      <c r="G487" s="45" t="s">
        <v>2009</v>
      </c>
      <c r="H487" s="47">
        <v>43448</v>
      </c>
      <c r="I487" s="47">
        <v>44361</v>
      </c>
      <c r="J487" s="48" t="str">
        <f>IF(Ugovori_OPULJP[[#This Row],[DATUM ZAVRŠETKA OPERACIJE]]&gt;DATE(2024,3,31),"u provedbi","završen")</f>
        <v>završen</v>
      </c>
      <c r="K487" s="46" t="s">
        <v>371</v>
      </c>
      <c r="L487" s="46" t="s">
        <v>371</v>
      </c>
      <c r="M487" s="49">
        <v>0.85</v>
      </c>
      <c r="N487" s="49">
        <v>0.15</v>
      </c>
      <c r="O487" s="50">
        <f>Ugovori_OPULJP[[#This Row],[Bespovratna sredstva - Ukupno (EU+Nac) HRK
= Ukupna ugovorena vrijednost bespovratnih sredstava]]*Ugovori_OPULJP[[#This Row],[EU STOPA SUFINANCIRANJA %
EU CO-FINANCING RATE %]]</f>
        <v>1397759.0569999998</v>
      </c>
      <c r="P487" s="51">
        <f>Ugovori_OPULJP[[#This Row],[Bespovratna sredstva - EU dio - HRK]]/7.5345</f>
        <v>185514.50753201934</v>
      </c>
      <c r="Q487" s="50">
        <f>Ugovori_OPULJP[[#This Row],[Bespovratna sredstva - Ukupno (EU+Nac) HRK
= Ukupna ugovorena vrijednost bespovratnih sredstava]]*Ugovori_OPULJP[[#This Row],[STOPA NACIONALNOG SUFINANCIRANJA %]]</f>
        <v>246663.36299999998</v>
      </c>
      <c r="R487" s="51">
        <f>Ugovori_OPULJP[[#This Row],[Bespovratna sredstva - Nacionalni dio - HRK]]/7.5345</f>
        <v>32737.854270356358</v>
      </c>
      <c r="S487" s="50">
        <v>1644422.42</v>
      </c>
      <c r="T487" s="51">
        <f>Ugovori_OPULJP[[#This Row],[Bespovratna sredstva - Ukupno (EU+Nac) HRK
= Ukupna ugovorena vrijednost bespovratnih sredstava]]/7.5345</f>
        <v>218252.36180237573</v>
      </c>
      <c r="U487" s="50">
        <v>0</v>
      </c>
      <c r="V487" s="51">
        <f>Ugovori_OPULJP[[#This Row],[Javni doprinos korisnika - HRK]]/7.5345</f>
        <v>0</v>
      </c>
      <c r="W487" s="50">
        <v>0</v>
      </c>
      <c r="X487" s="51">
        <f>Ugovori_OPULJP[[#This Row],[Privatni doprinos korisnika - HRK]]/7.5345</f>
        <v>0</v>
      </c>
      <c r="Y487" s="52">
        <v>1644422.42</v>
      </c>
      <c r="Z487" s="53">
        <f>Ugovori_OPULJP[[#This Row],[UKUPNI PRIHVATLJIVI IZDACI
TOTAL ELIGIBLE EXPENDITURE
= Bespovratna sredstva ukupno + doprinos korisnika
= Ukupni prihvatljivi troškovi
= Ukupna ugovorena vrijednost projekta HRK]]/7.5345</f>
        <v>218252.36180237573</v>
      </c>
      <c r="AA487" s="44" t="s">
        <v>38</v>
      </c>
      <c r="AB487" s="44" t="s">
        <v>35</v>
      </c>
      <c r="AC487" s="43" t="s">
        <v>2010</v>
      </c>
      <c r="AD487" s="43" t="s">
        <v>747</v>
      </c>
    </row>
    <row r="488" spans="1:30" ht="51" customHeight="1" x14ac:dyDescent="0.2">
      <c r="A488" s="41" t="s">
        <v>2011</v>
      </c>
      <c r="B488" s="42" t="s">
        <v>743</v>
      </c>
      <c r="C488" s="43" t="s">
        <v>744</v>
      </c>
      <c r="D488" s="43" t="s">
        <v>1114</v>
      </c>
      <c r="E488" s="44" t="s">
        <v>76</v>
      </c>
      <c r="F488" s="45" t="s">
        <v>2012</v>
      </c>
      <c r="G488" s="45" t="s">
        <v>2013</v>
      </c>
      <c r="H488" s="47">
        <v>43410</v>
      </c>
      <c r="I488" s="47">
        <v>44322</v>
      </c>
      <c r="J488" s="48" t="str">
        <f>IF(Ugovori_OPULJP[[#This Row],[DATUM ZAVRŠETKA OPERACIJE]]&gt;DATE(2024,3,31),"u provedbi","završen")</f>
        <v>završen</v>
      </c>
      <c r="K488" s="46" t="s">
        <v>249</v>
      </c>
      <c r="L488" s="46" t="s">
        <v>249</v>
      </c>
      <c r="M488" s="49">
        <v>0.85</v>
      </c>
      <c r="N488" s="49">
        <v>0.15</v>
      </c>
      <c r="O488" s="50">
        <f>Ugovori_OPULJP[[#This Row],[Bespovratna sredstva - Ukupno (EU+Nac) HRK
= Ukupna ugovorena vrijednost bespovratnih sredstava]]*Ugovori_OPULJP[[#This Row],[EU STOPA SUFINANCIRANJA %
EU CO-FINANCING RATE %]]</f>
        <v>1525156.7</v>
      </c>
      <c r="P488" s="51">
        <f>Ugovori_OPULJP[[#This Row],[Bespovratna sredstva - EU dio - HRK]]/7.5345</f>
        <v>202423.08049638328</v>
      </c>
      <c r="Q488" s="50">
        <f>Ugovori_OPULJP[[#This Row],[Bespovratna sredstva - Ukupno (EU+Nac) HRK
= Ukupna ugovorena vrijednost bespovratnih sredstava]]*Ugovori_OPULJP[[#This Row],[STOPA NACIONALNOG SUFINANCIRANJA %]]</f>
        <v>269145.3</v>
      </c>
      <c r="R488" s="51">
        <f>Ugovori_OPULJP[[#This Row],[Bespovratna sredstva - Nacionalni dio - HRK]]/7.5345</f>
        <v>35721.720087597052</v>
      </c>
      <c r="S488" s="50">
        <v>1794302</v>
      </c>
      <c r="T488" s="51">
        <f>Ugovori_OPULJP[[#This Row],[Bespovratna sredstva - Ukupno (EU+Nac) HRK
= Ukupna ugovorena vrijednost bespovratnih sredstava]]/7.5345</f>
        <v>238144.80058398034</v>
      </c>
      <c r="U488" s="50">
        <v>0</v>
      </c>
      <c r="V488" s="51">
        <f>Ugovori_OPULJP[[#This Row],[Javni doprinos korisnika - HRK]]/7.5345</f>
        <v>0</v>
      </c>
      <c r="W488" s="50">
        <v>0</v>
      </c>
      <c r="X488" s="51">
        <f>Ugovori_OPULJP[[#This Row],[Privatni doprinos korisnika - HRK]]/7.5345</f>
        <v>0</v>
      </c>
      <c r="Y488" s="52">
        <v>1794302</v>
      </c>
      <c r="Z488" s="53">
        <f>Ugovori_OPULJP[[#This Row],[UKUPNI PRIHVATLJIVI IZDACI
TOTAL ELIGIBLE EXPENDITURE
= Bespovratna sredstva ukupno + doprinos korisnika
= Ukupni prihvatljivi troškovi
= Ukupna ugovorena vrijednost projekta HRK]]/7.5345</f>
        <v>238144.80058398034</v>
      </c>
      <c r="AA488" s="44" t="s">
        <v>38</v>
      </c>
      <c r="AB488" s="44" t="s">
        <v>35</v>
      </c>
      <c r="AC488" s="43" t="s">
        <v>2014</v>
      </c>
      <c r="AD488" s="43" t="s">
        <v>747</v>
      </c>
    </row>
    <row r="489" spans="1:30" ht="51" customHeight="1" x14ac:dyDescent="0.2">
      <c r="A489" s="41" t="s">
        <v>2015</v>
      </c>
      <c r="B489" s="42" t="s">
        <v>743</v>
      </c>
      <c r="C489" s="43" t="s">
        <v>744</v>
      </c>
      <c r="D489" s="43" t="s">
        <v>1114</v>
      </c>
      <c r="E489" s="44" t="s">
        <v>76</v>
      </c>
      <c r="F489" s="45" t="s">
        <v>2016</v>
      </c>
      <c r="G489" s="45" t="s">
        <v>2017</v>
      </c>
      <c r="H489" s="47">
        <v>43315</v>
      </c>
      <c r="I489" s="47">
        <v>44230</v>
      </c>
      <c r="J489" s="48" t="str">
        <f>IF(Ugovori_OPULJP[[#This Row],[DATUM ZAVRŠETKA OPERACIJE]]&gt;DATE(2024,3,31),"u provedbi","završen")</f>
        <v>završen</v>
      </c>
      <c r="K489" s="46" t="s">
        <v>249</v>
      </c>
      <c r="L489" s="46" t="s">
        <v>249</v>
      </c>
      <c r="M489" s="49">
        <v>0.85</v>
      </c>
      <c r="N489" s="49">
        <v>0.15</v>
      </c>
      <c r="O489" s="50">
        <f>Ugovori_OPULJP[[#This Row],[Bespovratna sredstva - Ukupno (EU+Nac) HRK
= Ukupna ugovorena vrijednost bespovratnih sredstava]]*Ugovori_OPULJP[[#This Row],[EU STOPA SUFINANCIRANJA %
EU CO-FINANCING RATE %]]</f>
        <v>1968417.25</v>
      </c>
      <c r="P489" s="51">
        <f>Ugovori_OPULJP[[#This Row],[Bespovratna sredstva - EU dio - HRK]]/7.5345</f>
        <v>261253.86555179505</v>
      </c>
      <c r="Q489" s="50">
        <f>Ugovori_OPULJP[[#This Row],[Bespovratna sredstva - Ukupno (EU+Nac) HRK
= Ukupna ugovorena vrijednost bespovratnih sredstava]]*Ugovori_OPULJP[[#This Row],[STOPA NACIONALNOG SUFINANCIRANJA %]]</f>
        <v>347367.75</v>
      </c>
      <c r="R489" s="51">
        <f>Ugovori_OPULJP[[#This Row],[Bespovratna sredstva - Nacionalni dio - HRK]]/7.5345</f>
        <v>46103.623332669718</v>
      </c>
      <c r="S489" s="50">
        <v>2315785</v>
      </c>
      <c r="T489" s="51">
        <f>Ugovori_OPULJP[[#This Row],[Bespovratna sredstva - Ukupno (EU+Nac) HRK
= Ukupna ugovorena vrijednost bespovratnih sredstava]]/7.5345</f>
        <v>307357.48888446478</v>
      </c>
      <c r="U489" s="50">
        <v>0</v>
      </c>
      <c r="V489" s="51">
        <f>Ugovori_OPULJP[[#This Row],[Javni doprinos korisnika - HRK]]/7.5345</f>
        <v>0</v>
      </c>
      <c r="W489" s="50">
        <v>0</v>
      </c>
      <c r="X489" s="51">
        <f>Ugovori_OPULJP[[#This Row],[Privatni doprinos korisnika - HRK]]/7.5345</f>
        <v>0</v>
      </c>
      <c r="Y489" s="52">
        <v>2315785</v>
      </c>
      <c r="Z489" s="53">
        <f>Ugovori_OPULJP[[#This Row],[UKUPNI PRIHVATLJIVI IZDACI
TOTAL ELIGIBLE EXPENDITURE
= Bespovratna sredstva ukupno + doprinos korisnika
= Ukupni prihvatljivi troškovi
= Ukupna ugovorena vrijednost projekta HRK]]/7.5345</f>
        <v>307357.48888446478</v>
      </c>
      <c r="AA489" s="44" t="s">
        <v>38</v>
      </c>
      <c r="AB489" s="44" t="s">
        <v>35</v>
      </c>
      <c r="AC489" s="43" t="s">
        <v>2018</v>
      </c>
      <c r="AD489" s="43" t="s">
        <v>747</v>
      </c>
    </row>
    <row r="490" spans="1:30" ht="51" customHeight="1" x14ac:dyDescent="0.2">
      <c r="A490" s="41" t="s">
        <v>2019</v>
      </c>
      <c r="B490" s="42" t="s">
        <v>743</v>
      </c>
      <c r="C490" s="43" t="s">
        <v>744</v>
      </c>
      <c r="D490" s="43" t="s">
        <v>1114</v>
      </c>
      <c r="E490" s="44" t="s">
        <v>76</v>
      </c>
      <c r="F490" s="45" t="s">
        <v>2020</v>
      </c>
      <c r="G490" s="45" t="s">
        <v>2021</v>
      </c>
      <c r="H490" s="47">
        <v>43287</v>
      </c>
      <c r="I490" s="47">
        <v>44202</v>
      </c>
      <c r="J490" s="48" t="str">
        <f>IF(Ugovori_OPULJP[[#This Row],[DATUM ZAVRŠETKA OPERACIJE]]&gt;DATE(2024,3,31),"u provedbi","završen")</f>
        <v>završen</v>
      </c>
      <c r="K490" s="46" t="s">
        <v>271</v>
      </c>
      <c r="L490" s="46" t="s">
        <v>271</v>
      </c>
      <c r="M490" s="49">
        <v>0.85</v>
      </c>
      <c r="N490" s="49">
        <v>0.15</v>
      </c>
      <c r="O490" s="50">
        <f>Ugovori_OPULJP[[#This Row],[Bespovratna sredstva - Ukupno (EU+Nac) HRK
= Ukupna ugovorena vrijednost bespovratnih sredstava]]*Ugovori_OPULJP[[#This Row],[EU STOPA SUFINANCIRANJA %
EU CO-FINANCING RATE %]]</f>
        <v>1634720</v>
      </c>
      <c r="P490" s="51">
        <f>Ugovori_OPULJP[[#This Row],[Bespovratna sredstva - EU dio - HRK]]/7.5345</f>
        <v>216964.6293715575</v>
      </c>
      <c r="Q490" s="50">
        <f>Ugovori_OPULJP[[#This Row],[Bespovratna sredstva - Ukupno (EU+Nac) HRK
= Ukupna ugovorena vrijednost bespovratnih sredstava]]*Ugovori_OPULJP[[#This Row],[STOPA NACIONALNOG SUFINANCIRANJA %]]</f>
        <v>288480</v>
      </c>
      <c r="R490" s="51">
        <f>Ugovori_OPULJP[[#This Row],[Bespovratna sredstva - Nacionalni dio - HRK]]/7.5345</f>
        <v>38287.875771451319</v>
      </c>
      <c r="S490" s="50">
        <v>1923200</v>
      </c>
      <c r="T490" s="51">
        <f>Ugovori_OPULJP[[#This Row],[Bespovratna sredstva - Ukupno (EU+Nac) HRK
= Ukupna ugovorena vrijednost bespovratnih sredstava]]/7.5345</f>
        <v>255252.50514300881</v>
      </c>
      <c r="U490" s="50">
        <v>0</v>
      </c>
      <c r="V490" s="51">
        <f>Ugovori_OPULJP[[#This Row],[Javni doprinos korisnika - HRK]]/7.5345</f>
        <v>0</v>
      </c>
      <c r="W490" s="50">
        <v>0</v>
      </c>
      <c r="X490" s="51">
        <f>Ugovori_OPULJP[[#This Row],[Privatni doprinos korisnika - HRK]]/7.5345</f>
        <v>0</v>
      </c>
      <c r="Y490" s="52">
        <v>1923200</v>
      </c>
      <c r="Z490" s="53">
        <f>Ugovori_OPULJP[[#This Row],[UKUPNI PRIHVATLJIVI IZDACI
TOTAL ELIGIBLE EXPENDITURE
= Bespovratna sredstva ukupno + doprinos korisnika
= Ukupni prihvatljivi troškovi
= Ukupna ugovorena vrijednost projekta HRK]]/7.5345</f>
        <v>255252.50514300881</v>
      </c>
      <c r="AA490" s="44" t="s">
        <v>38</v>
      </c>
      <c r="AB490" s="44" t="s">
        <v>35</v>
      </c>
      <c r="AC490" s="43" t="s">
        <v>2022</v>
      </c>
      <c r="AD490" s="43" t="s">
        <v>747</v>
      </c>
    </row>
    <row r="491" spans="1:30" ht="51" customHeight="1" x14ac:dyDescent="0.2">
      <c r="A491" s="41" t="s">
        <v>2023</v>
      </c>
      <c r="B491" s="42" t="s">
        <v>743</v>
      </c>
      <c r="C491" s="43" t="s">
        <v>744</v>
      </c>
      <c r="D491" s="43" t="s">
        <v>1114</v>
      </c>
      <c r="E491" s="44" t="s">
        <v>76</v>
      </c>
      <c r="F491" s="45" t="s">
        <v>2024</v>
      </c>
      <c r="G491" s="45" t="s">
        <v>2025</v>
      </c>
      <c r="H491" s="47">
        <v>43448</v>
      </c>
      <c r="I491" s="47">
        <v>44361</v>
      </c>
      <c r="J491" s="48" t="str">
        <f>IF(Ugovori_OPULJP[[#This Row],[DATUM ZAVRŠETKA OPERACIJE]]&gt;DATE(2024,3,31),"u provedbi","završen")</f>
        <v>završen</v>
      </c>
      <c r="K491" s="46" t="s">
        <v>155</v>
      </c>
      <c r="L491" s="46" t="s">
        <v>155</v>
      </c>
      <c r="M491" s="49">
        <v>0.85</v>
      </c>
      <c r="N491" s="49">
        <v>0.15</v>
      </c>
      <c r="O491" s="50">
        <f>Ugovori_OPULJP[[#This Row],[Bespovratna sredstva - Ukupno (EU+Nac) HRK
= Ukupna ugovorena vrijednost bespovratnih sredstava]]*Ugovori_OPULJP[[#This Row],[EU STOPA SUFINANCIRANJA %
EU CO-FINANCING RATE %]]</f>
        <v>1675520</v>
      </c>
      <c r="P491" s="51">
        <f>Ugovori_OPULJP[[#This Row],[Bespovratna sredstva - EU dio - HRK]]/7.5345</f>
        <v>222379.71995487422</v>
      </c>
      <c r="Q491" s="50">
        <f>Ugovori_OPULJP[[#This Row],[Bespovratna sredstva - Ukupno (EU+Nac) HRK
= Ukupna ugovorena vrijednost bespovratnih sredstava]]*Ugovori_OPULJP[[#This Row],[STOPA NACIONALNOG SUFINANCIRANJA %]]</f>
        <v>295680</v>
      </c>
      <c r="R491" s="51">
        <f>Ugovori_OPULJP[[#This Row],[Bespovratna sredstva - Nacionalni dio - HRK]]/7.5345</f>
        <v>39243.479992036628</v>
      </c>
      <c r="S491" s="50">
        <v>1971200</v>
      </c>
      <c r="T491" s="51">
        <f>Ugovori_OPULJP[[#This Row],[Bespovratna sredstva - Ukupno (EU+Nac) HRK
= Ukupna ugovorena vrijednost bespovratnih sredstava]]/7.5345</f>
        <v>261623.19994691087</v>
      </c>
      <c r="U491" s="50">
        <v>0</v>
      </c>
      <c r="V491" s="51">
        <f>Ugovori_OPULJP[[#This Row],[Javni doprinos korisnika - HRK]]/7.5345</f>
        <v>0</v>
      </c>
      <c r="W491" s="50">
        <v>0</v>
      </c>
      <c r="X491" s="51">
        <f>Ugovori_OPULJP[[#This Row],[Privatni doprinos korisnika - HRK]]/7.5345</f>
        <v>0</v>
      </c>
      <c r="Y491" s="52">
        <v>1971200</v>
      </c>
      <c r="Z491" s="53">
        <f>Ugovori_OPULJP[[#This Row],[UKUPNI PRIHVATLJIVI IZDACI
TOTAL ELIGIBLE EXPENDITURE
= Bespovratna sredstva ukupno + doprinos korisnika
= Ukupni prihvatljivi troškovi
= Ukupna ugovorena vrijednost projekta HRK]]/7.5345</f>
        <v>261623.19994691087</v>
      </c>
      <c r="AA491" s="44" t="s">
        <v>38</v>
      </c>
      <c r="AB491" s="44" t="s">
        <v>35</v>
      </c>
      <c r="AC491" s="43" t="s">
        <v>2026</v>
      </c>
      <c r="AD491" s="43" t="s">
        <v>747</v>
      </c>
    </row>
    <row r="492" spans="1:30" ht="51" customHeight="1" x14ac:dyDescent="0.2">
      <c r="A492" s="41" t="s">
        <v>2027</v>
      </c>
      <c r="B492" s="42" t="s">
        <v>743</v>
      </c>
      <c r="C492" s="43" t="s">
        <v>744</v>
      </c>
      <c r="D492" s="43" t="s">
        <v>1114</v>
      </c>
      <c r="E492" s="44" t="s">
        <v>76</v>
      </c>
      <c r="F492" s="45" t="s">
        <v>2028</v>
      </c>
      <c r="G492" s="45" t="s">
        <v>2029</v>
      </c>
      <c r="H492" s="47">
        <v>43311</v>
      </c>
      <c r="I492" s="47">
        <v>44226</v>
      </c>
      <c r="J492" s="48" t="str">
        <f>IF(Ugovori_OPULJP[[#This Row],[DATUM ZAVRŠETKA OPERACIJE]]&gt;DATE(2024,3,31),"u provedbi","završen")</f>
        <v>završen</v>
      </c>
      <c r="K492" s="46" t="s">
        <v>155</v>
      </c>
      <c r="L492" s="46" t="s">
        <v>155</v>
      </c>
      <c r="M492" s="49">
        <v>0.85</v>
      </c>
      <c r="N492" s="49">
        <v>0.15</v>
      </c>
      <c r="O492" s="50">
        <f>Ugovori_OPULJP[[#This Row],[Bespovratna sredstva - Ukupno (EU+Nac) HRK
= Ukupna ugovorena vrijednost bespovratnih sredstava]]*Ugovori_OPULJP[[#This Row],[EU STOPA SUFINANCIRANJA %
EU CO-FINANCING RATE %]]</f>
        <v>2081310</v>
      </c>
      <c r="P492" s="51">
        <f>Ugovori_OPULJP[[#This Row],[Bespovratna sredstva - EU dio - HRK]]/7.5345</f>
        <v>276237.30838144536</v>
      </c>
      <c r="Q492" s="50">
        <f>Ugovori_OPULJP[[#This Row],[Bespovratna sredstva - Ukupno (EU+Nac) HRK
= Ukupna ugovorena vrijednost bespovratnih sredstava]]*Ugovori_OPULJP[[#This Row],[STOPA NACIONALNOG SUFINANCIRANJA %]]</f>
        <v>367290</v>
      </c>
      <c r="R492" s="51">
        <f>Ugovori_OPULJP[[#This Row],[Bespovratna sredstva - Nacionalni dio - HRK]]/7.5345</f>
        <v>48747.760302608003</v>
      </c>
      <c r="S492" s="50">
        <v>2448600</v>
      </c>
      <c r="T492" s="51">
        <f>Ugovori_OPULJP[[#This Row],[Bespovratna sredstva - Ukupno (EU+Nac) HRK
= Ukupna ugovorena vrijednost bespovratnih sredstava]]/7.5345</f>
        <v>324985.06868405332</v>
      </c>
      <c r="U492" s="50">
        <v>0</v>
      </c>
      <c r="V492" s="51">
        <f>Ugovori_OPULJP[[#This Row],[Javni doprinos korisnika - HRK]]/7.5345</f>
        <v>0</v>
      </c>
      <c r="W492" s="50">
        <v>0</v>
      </c>
      <c r="X492" s="51">
        <f>Ugovori_OPULJP[[#This Row],[Privatni doprinos korisnika - HRK]]/7.5345</f>
        <v>0</v>
      </c>
      <c r="Y492" s="52">
        <v>2448600</v>
      </c>
      <c r="Z492" s="53">
        <f>Ugovori_OPULJP[[#This Row],[UKUPNI PRIHVATLJIVI IZDACI
TOTAL ELIGIBLE EXPENDITURE
= Bespovratna sredstva ukupno + doprinos korisnika
= Ukupni prihvatljivi troškovi
= Ukupna ugovorena vrijednost projekta HRK]]/7.5345</f>
        <v>324985.06868405332</v>
      </c>
      <c r="AA492" s="44" t="s">
        <v>38</v>
      </c>
      <c r="AB492" s="44" t="s">
        <v>35</v>
      </c>
      <c r="AC492" s="43" t="s">
        <v>2030</v>
      </c>
      <c r="AD492" s="43" t="s">
        <v>747</v>
      </c>
    </row>
    <row r="493" spans="1:30" ht="51" customHeight="1" x14ac:dyDescent="0.2">
      <c r="A493" s="41" t="s">
        <v>2031</v>
      </c>
      <c r="B493" s="42" t="s">
        <v>743</v>
      </c>
      <c r="C493" s="43" t="s">
        <v>744</v>
      </c>
      <c r="D493" s="43" t="s">
        <v>1114</v>
      </c>
      <c r="E493" s="44" t="s">
        <v>76</v>
      </c>
      <c r="F493" s="45" t="s">
        <v>2032</v>
      </c>
      <c r="G493" s="45" t="s">
        <v>2033</v>
      </c>
      <c r="H493" s="47">
        <v>43531</v>
      </c>
      <c r="I493" s="47">
        <v>44446</v>
      </c>
      <c r="J493" s="48" t="str">
        <f>IF(Ugovori_OPULJP[[#This Row],[DATUM ZAVRŠETKA OPERACIJE]]&gt;DATE(2024,3,31),"u provedbi","završen")</f>
        <v>završen</v>
      </c>
      <c r="K493" s="46" t="s">
        <v>371</v>
      </c>
      <c r="L493" s="46" t="s">
        <v>371</v>
      </c>
      <c r="M493" s="49">
        <v>0.85</v>
      </c>
      <c r="N493" s="49">
        <v>0.15</v>
      </c>
      <c r="O493" s="50">
        <f>Ugovori_OPULJP[[#This Row],[Bespovratna sredstva - Ukupno (EU+Nac) HRK
= Ukupna ugovorena vrijednost bespovratnih sredstava]]*Ugovori_OPULJP[[#This Row],[EU STOPA SUFINANCIRANJA %
EU CO-FINANCING RATE %]]</f>
        <v>4410176.2694999995</v>
      </c>
      <c r="P493" s="51">
        <f>Ugovori_OPULJP[[#This Row],[Bespovratna sredstva - EU dio - HRK]]/7.5345</f>
        <v>585330.98009157868</v>
      </c>
      <c r="Q493" s="50">
        <f>Ugovori_OPULJP[[#This Row],[Bespovratna sredstva - Ukupno (EU+Nac) HRK
= Ukupna ugovorena vrijednost bespovratnih sredstava]]*Ugovori_OPULJP[[#This Row],[STOPA NACIONALNOG SUFINANCIRANJA %]]</f>
        <v>778266.40049999999</v>
      </c>
      <c r="R493" s="51">
        <f>Ugovori_OPULJP[[#This Row],[Bespovratna sredstva - Nacionalni dio - HRK]]/7.5345</f>
        <v>103293.70236910212</v>
      </c>
      <c r="S493" s="50">
        <v>5188442.67</v>
      </c>
      <c r="T493" s="51">
        <f>Ugovori_OPULJP[[#This Row],[Bespovratna sredstva - Ukupno (EU+Nac) HRK
= Ukupna ugovorena vrijednost bespovratnih sredstava]]/7.5345</f>
        <v>688624.68246068084</v>
      </c>
      <c r="U493" s="50">
        <v>0</v>
      </c>
      <c r="V493" s="51">
        <f>Ugovori_OPULJP[[#This Row],[Javni doprinos korisnika - HRK]]/7.5345</f>
        <v>0</v>
      </c>
      <c r="W493" s="50">
        <v>0</v>
      </c>
      <c r="X493" s="51">
        <f>Ugovori_OPULJP[[#This Row],[Privatni doprinos korisnika - HRK]]/7.5345</f>
        <v>0</v>
      </c>
      <c r="Y493" s="52">
        <v>5188442.67</v>
      </c>
      <c r="Z493" s="53">
        <f>Ugovori_OPULJP[[#This Row],[UKUPNI PRIHVATLJIVI IZDACI
TOTAL ELIGIBLE EXPENDITURE
= Bespovratna sredstva ukupno + doprinos korisnika
= Ukupni prihvatljivi troškovi
= Ukupna ugovorena vrijednost projekta HRK]]/7.5345</f>
        <v>688624.68246068084</v>
      </c>
      <c r="AA493" s="44" t="s">
        <v>38</v>
      </c>
      <c r="AB493" s="44" t="s">
        <v>35</v>
      </c>
      <c r="AC493" s="43" t="s">
        <v>2034</v>
      </c>
      <c r="AD493" s="43" t="s">
        <v>747</v>
      </c>
    </row>
    <row r="494" spans="1:30" ht="51" customHeight="1" x14ac:dyDescent="0.2">
      <c r="A494" s="41" t="s">
        <v>2035</v>
      </c>
      <c r="B494" s="42" t="s">
        <v>743</v>
      </c>
      <c r="C494" s="43" t="s">
        <v>744</v>
      </c>
      <c r="D494" s="43" t="s">
        <v>1114</v>
      </c>
      <c r="E494" s="44" t="s">
        <v>76</v>
      </c>
      <c r="F494" s="45" t="s">
        <v>2036</v>
      </c>
      <c r="G494" s="45" t="s">
        <v>2037</v>
      </c>
      <c r="H494" s="47">
        <v>43390</v>
      </c>
      <c r="I494" s="47">
        <v>44303</v>
      </c>
      <c r="J494" s="48" t="str">
        <f>IF(Ugovori_OPULJP[[#This Row],[DATUM ZAVRŠETKA OPERACIJE]]&gt;DATE(2024,3,31),"u provedbi","završen")</f>
        <v>završen</v>
      </c>
      <c r="K494" s="46" t="s">
        <v>249</v>
      </c>
      <c r="L494" s="46" t="s">
        <v>249</v>
      </c>
      <c r="M494" s="49">
        <v>0.85</v>
      </c>
      <c r="N494" s="49">
        <v>0.15</v>
      </c>
      <c r="O494" s="50">
        <f>Ugovori_OPULJP[[#This Row],[Bespovratna sredstva - Ukupno (EU+Nac) HRK
= Ukupna ugovorena vrijednost bespovratnih sredstava]]*Ugovori_OPULJP[[#This Row],[EU STOPA SUFINANCIRANJA %
EU CO-FINANCING RATE %]]</f>
        <v>2511565.38</v>
      </c>
      <c r="P494" s="51">
        <f>Ugovori_OPULJP[[#This Row],[Bespovratna sredstva - EU dio - HRK]]/7.5345</f>
        <v>333342.01075054746</v>
      </c>
      <c r="Q494" s="50">
        <f>Ugovori_OPULJP[[#This Row],[Bespovratna sredstva - Ukupno (EU+Nac) HRK
= Ukupna ugovorena vrijednost bespovratnih sredstava]]*Ugovori_OPULJP[[#This Row],[STOPA NACIONALNOG SUFINANCIRANJA %]]</f>
        <v>443217.42</v>
      </c>
      <c r="R494" s="51">
        <f>Ugovori_OPULJP[[#This Row],[Bespovratna sredstva - Nacionalni dio - HRK]]/7.5345</f>
        <v>58825.060720684844</v>
      </c>
      <c r="S494" s="50">
        <v>2954782.8</v>
      </c>
      <c r="T494" s="51">
        <f>Ugovori_OPULJP[[#This Row],[Bespovratna sredstva - Ukupno (EU+Nac) HRK
= Ukupna ugovorena vrijednost bespovratnih sredstava]]/7.5345</f>
        <v>392167.07147123228</v>
      </c>
      <c r="U494" s="50">
        <v>0</v>
      </c>
      <c r="V494" s="51">
        <f>Ugovori_OPULJP[[#This Row],[Javni doprinos korisnika - HRK]]/7.5345</f>
        <v>0</v>
      </c>
      <c r="W494" s="50">
        <v>0</v>
      </c>
      <c r="X494" s="51">
        <f>Ugovori_OPULJP[[#This Row],[Privatni doprinos korisnika - HRK]]/7.5345</f>
        <v>0</v>
      </c>
      <c r="Y494" s="52">
        <v>2954782.8</v>
      </c>
      <c r="Z494" s="53">
        <f>Ugovori_OPULJP[[#This Row],[UKUPNI PRIHVATLJIVI IZDACI
TOTAL ELIGIBLE EXPENDITURE
= Bespovratna sredstva ukupno + doprinos korisnika
= Ukupni prihvatljivi troškovi
= Ukupna ugovorena vrijednost projekta HRK]]/7.5345</f>
        <v>392167.07147123228</v>
      </c>
      <c r="AA494" s="44" t="s">
        <v>38</v>
      </c>
      <c r="AB494" s="44" t="s">
        <v>35</v>
      </c>
      <c r="AC494" s="43" t="s">
        <v>2038</v>
      </c>
      <c r="AD494" s="43" t="s">
        <v>747</v>
      </c>
    </row>
    <row r="495" spans="1:30" ht="51" customHeight="1" x14ac:dyDescent="0.2">
      <c r="A495" s="41" t="s">
        <v>2039</v>
      </c>
      <c r="B495" s="42" t="s">
        <v>743</v>
      </c>
      <c r="C495" s="43" t="s">
        <v>744</v>
      </c>
      <c r="D495" s="43" t="s">
        <v>1114</v>
      </c>
      <c r="E495" s="44" t="s">
        <v>76</v>
      </c>
      <c r="F495" s="45" t="s">
        <v>2040</v>
      </c>
      <c r="G495" s="45" t="s">
        <v>2041</v>
      </c>
      <c r="H495" s="47">
        <v>43473</v>
      </c>
      <c r="I495" s="47">
        <v>44385</v>
      </c>
      <c r="J495" s="48" t="str">
        <f>IF(Ugovori_OPULJP[[#This Row],[DATUM ZAVRŠETKA OPERACIJE]]&gt;DATE(2024,3,31),"u provedbi","završen")</f>
        <v>završen</v>
      </c>
      <c r="K495" s="46" t="s">
        <v>244</v>
      </c>
      <c r="L495" s="46" t="s">
        <v>244</v>
      </c>
      <c r="M495" s="49">
        <v>0.85</v>
      </c>
      <c r="N495" s="49">
        <v>0.15</v>
      </c>
      <c r="O495" s="50">
        <f>Ugovori_OPULJP[[#This Row],[Bespovratna sredstva - Ukupno (EU+Nac) HRK
= Ukupna ugovorena vrijednost bespovratnih sredstava]]*Ugovori_OPULJP[[#This Row],[EU STOPA SUFINANCIRANJA %
EU CO-FINANCING RATE %]]</f>
        <v>2211977.5419999999</v>
      </c>
      <c r="P495" s="51">
        <f>Ugovori_OPULJP[[#This Row],[Bespovratna sredstva - EU dio - HRK]]/7.5345</f>
        <v>293579.87152432144</v>
      </c>
      <c r="Q495" s="50">
        <f>Ugovori_OPULJP[[#This Row],[Bespovratna sredstva - Ukupno (EU+Nac) HRK
= Ukupna ugovorena vrijednost bespovratnih sredstava]]*Ugovori_OPULJP[[#This Row],[STOPA NACIONALNOG SUFINANCIRANJA %]]</f>
        <v>390348.978</v>
      </c>
      <c r="R495" s="51">
        <f>Ugovori_OPULJP[[#This Row],[Bespovratna sredstva - Nacionalni dio - HRK]]/7.5345</f>
        <v>51808.212621939078</v>
      </c>
      <c r="S495" s="50">
        <v>2602326.52</v>
      </c>
      <c r="T495" s="51">
        <f>Ugovori_OPULJP[[#This Row],[Bespovratna sredstva - Ukupno (EU+Nac) HRK
= Ukupna ugovorena vrijednost bespovratnih sredstava]]/7.5345</f>
        <v>345388.08414626052</v>
      </c>
      <c r="U495" s="50">
        <v>0</v>
      </c>
      <c r="V495" s="51">
        <f>Ugovori_OPULJP[[#This Row],[Javni doprinos korisnika - HRK]]/7.5345</f>
        <v>0</v>
      </c>
      <c r="W495" s="50">
        <v>0</v>
      </c>
      <c r="X495" s="51">
        <f>Ugovori_OPULJP[[#This Row],[Privatni doprinos korisnika - HRK]]/7.5345</f>
        <v>0</v>
      </c>
      <c r="Y495" s="52">
        <v>2602326.52</v>
      </c>
      <c r="Z495" s="53">
        <f>Ugovori_OPULJP[[#This Row],[UKUPNI PRIHVATLJIVI IZDACI
TOTAL ELIGIBLE EXPENDITURE
= Bespovratna sredstva ukupno + doprinos korisnika
= Ukupni prihvatljivi troškovi
= Ukupna ugovorena vrijednost projekta HRK]]/7.5345</f>
        <v>345388.08414626052</v>
      </c>
      <c r="AA495" s="44" t="s">
        <v>38</v>
      </c>
      <c r="AB495" s="44" t="s">
        <v>35</v>
      </c>
      <c r="AC495" s="43" t="s">
        <v>2042</v>
      </c>
      <c r="AD495" s="43" t="s">
        <v>747</v>
      </c>
    </row>
    <row r="496" spans="1:30" ht="51" customHeight="1" x14ac:dyDescent="0.2">
      <c r="A496" s="41" t="s">
        <v>2043</v>
      </c>
      <c r="B496" s="42" t="s">
        <v>743</v>
      </c>
      <c r="C496" s="43" t="s">
        <v>744</v>
      </c>
      <c r="D496" s="43" t="s">
        <v>1114</v>
      </c>
      <c r="E496" s="44" t="s">
        <v>76</v>
      </c>
      <c r="F496" s="45" t="s">
        <v>2044</v>
      </c>
      <c r="G496" s="45" t="s">
        <v>2045</v>
      </c>
      <c r="H496" s="47">
        <v>43419</v>
      </c>
      <c r="I496" s="47">
        <v>44331</v>
      </c>
      <c r="J496" s="48" t="str">
        <f>IF(Ugovori_OPULJP[[#This Row],[DATUM ZAVRŠETKA OPERACIJE]]&gt;DATE(2024,3,31),"u provedbi","završen")</f>
        <v>završen</v>
      </c>
      <c r="K496" s="46" t="s">
        <v>371</v>
      </c>
      <c r="L496" s="46" t="s">
        <v>371</v>
      </c>
      <c r="M496" s="49">
        <v>0.85</v>
      </c>
      <c r="N496" s="49">
        <v>0.15</v>
      </c>
      <c r="O496" s="50">
        <f>Ugovori_OPULJP[[#This Row],[Bespovratna sredstva - Ukupno (EU+Nac) HRK
= Ukupna ugovorena vrijednost bespovratnih sredstava]]*Ugovori_OPULJP[[#This Row],[EU STOPA SUFINANCIRANJA %
EU CO-FINANCING RATE %]]</f>
        <v>1040094.7649999999</v>
      </c>
      <c r="P496" s="51">
        <f>Ugovori_OPULJP[[#This Row],[Bespovratna sredstva - EU dio - HRK]]/7.5345</f>
        <v>138044.2982281505</v>
      </c>
      <c r="Q496" s="50">
        <f>Ugovori_OPULJP[[#This Row],[Bespovratna sredstva - Ukupno (EU+Nac) HRK
= Ukupna ugovorena vrijednost bespovratnih sredstava]]*Ugovori_OPULJP[[#This Row],[STOPA NACIONALNOG SUFINANCIRANJA %]]</f>
        <v>183546.13499999998</v>
      </c>
      <c r="R496" s="51">
        <f>Ugovori_OPULJP[[#This Row],[Bespovratna sredstva - Nacionalni dio - HRK]]/7.5345</f>
        <v>24360.758510850086</v>
      </c>
      <c r="S496" s="50">
        <v>1223640.8999999999</v>
      </c>
      <c r="T496" s="51">
        <f>Ugovori_OPULJP[[#This Row],[Bespovratna sredstva - Ukupno (EU+Nac) HRK
= Ukupna ugovorena vrijednost bespovratnih sredstava]]/7.5345</f>
        <v>162405.05673900057</v>
      </c>
      <c r="U496" s="50">
        <v>0</v>
      </c>
      <c r="V496" s="51">
        <f>Ugovori_OPULJP[[#This Row],[Javni doprinos korisnika - HRK]]/7.5345</f>
        <v>0</v>
      </c>
      <c r="W496" s="50">
        <v>0</v>
      </c>
      <c r="X496" s="51">
        <f>Ugovori_OPULJP[[#This Row],[Privatni doprinos korisnika - HRK]]/7.5345</f>
        <v>0</v>
      </c>
      <c r="Y496" s="52">
        <v>1223640.8999999999</v>
      </c>
      <c r="Z496" s="53">
        <f>Ugovori_OPULJP[[#This Row],[UKUPNI PRIHVATLJIVI IZDACI
TOTAL ELIGIBLE EXPENDITURE
= Bespovratna sredstva ukupno + doprinos korisnika
= Ukupni prihvatljivi troškovi
= Ukupna ugovorena vrijednost projekta HRK]]/7.5345</f>
        <v>162405.05673900057</v>
      </c>
      <c r="AA496" s="44" t="s">
        <v>38</v>
      </c>
      <c r="AB496" s="44" t="s">
        <v>35</v>
      </c>
      <c r="AC496" s="43" t="s">
        <v>2046</v>
      </c>
      <c r="AD496" s="43" t="s">
        <v>747</v>
      </c>
    </row>
    <row r="497" spans="1:30" ht="51" customHeight="1" x14ac:dyDescent="0.2">
      <c r="A497" s="41" t="s">
        <v>2047</v>
      </c>
      <c r="B497" s="42" t="s">
        <v>743</v>
      </c>
      <c r="C497" s="43" t="s">
        <v>744</v>
      </c>
      <c r="D497" s="43" t="s">
        <v>1114</v>
      </c>
      <c r="E497" s="44" t="s">
        <v>76</v>
      </c>
      <c r="F497" s="45" t="s">
        <v>2048</v>
      </c>
      <c r="G497" s="45" t="s">
        <v>2049</v>
      </c>
      <c r="H497" s="47">
        <v>43518</v>
      </c>
      <c r="I497" s="47">
        <v>44430</v>
      </c>
      <c r="J497" s="48" t="str">
        <f>IF(Ugovori_OPULJP[[#This Row],[DATUM ZAVRŠETKA OPERACIJE]]&gt;DATE(2024,3,31),"u provedbi","završen")</f>
        <v>završen</v>
      </c>
      <c r="K497" s="46" t="s">
        <v>371</v>
      </c>
      <c r="L497" s="46" t="s">
        <v>371</v>
      </c>
      <c r="M497" s="49">
        <v>0.85</v>
      </c>
      <c r="N497" s="49">
        <v>0.15</v>
      </c>
      <c r="O497" s="50">
        <f>Ugovori_OPULJP[[#This Row],[Bespovratna sredstva - Ukupno (EU+Nac) HRK
= Ukupna ugovorena vrijednost bespovratnih sredstava]]*Ugovori_OPULJP[[#This Row],[EU STOPA SUFINANCIRANJA %
EU CO-FINANCING RATE %]]</f>
        <v>1323443.4975000001</v>
      </c>
      <c r="P497" s="51">
        <f>Ugovori_OPULJP[[#This Row],[Bespovratna sredstva - EU dio - HRK]]/7.5345</f>
        <v>175651.13776627512</v>
      </c>
      <c r="Q497" s="50">
        <f>Ugovori_OPULJP[[#This Row],[Bespovratna sredstva - Ukupno (EU+Nac) HRK
= Ukupna ugovorena vrijednost bespovratnih sredstava]]*Ugovori_OPULJP[[#This Row],[STOPA NACIONALNOG SUFINANCIRANJA %]]</f>
        <v>233548.85250000001</v>
      </c>
      <c r="R497" s="51">
        <f>Ugovori_OPULJP[[#This Row],[Bespovratna sredstva - Nacionalni dio - HRK]]/7.5345</f>
        <v>30997.259605813259</v>
      </c>
      <c r="S497" s="50">
        <v>1556992.35</v>
      </c>
      <c r="T497" s="51">
        <f>Ugovori_OPULJP[[#This Row],[Bespovratna sredstva - Ukupno (EU+Nac) HRK
= Ukupna ugovorena vrijednost bespovratnih sredstava]]/7.5345</f>
        <v>206648.3973720884</v>
      </c>
      <c r="U497" s="50">
        <v>0</v>
      </c>
      <c r="V497" s="51">
        <f>Ugovori_OPULJP[[#This Row],[Javni doprinos korisnika - HRK]]/7.5345</f>
        <v>0</v>
      </c>
      <c r="W497" s="50">
        <v>0</v>
      </c>
      <c r="X497" s="51">
        <f>Ugovori_OPULJP[[#This Row],[Privatni doprinos korisnika - HRK]]/7.5345</f>
        <v>0</v>
      </c>
      <c r="Y497" s="52">
        <v>1556992.35</v>
      </c>
      <c r="Z497" s="53">
        <f>Ugovori_OPULJP[[#This Row],[UKUPNI PRIHVATLJIVI IZDACI
TOTAL ELIGIBLE EXPENDITURE
= Bespovratna sredstva ukupno + doprinos korisnika
= Ukupni prihvatljivi troškovi
= Ukupna ugovorena vrijednost projekta HRK]]/7.5345</f>
        <v>206648.3973720884</v>
      </c>
      <c r="AA497" s="44" t="s">
        <v>38</v>
      </c>
      <c r="AB497" s="44" t="s">
        <v>35</v>
      </c>
      <c r="AC497" s="43" t="s">
        <v>2050</v>
      </c>
      <c r="AD497" s="43" t="s">
        <v>747</v>
      </c>
    </row>
    <row r="498" spans="1:30" ht="51" customHeight="1" x14ac:dyDescent="0.2">
      <c r="A498" s="41" t="s">
        <v>2051</v>
      </c>
      <c r="B498" s="42" t="s">
        <v>743</v>
      </c>
      <c r="C498" s="43" t="s">
        <v>744</v>
      </c>
      <c r="D498" s="43" t="s">
        <v>1114</v>
      </c>
      <c r="E498" s="44" t="s">
        <v>76</v>
      </c>
      <c r="F498" s="45" t="s">
        <v>2052</v>
      </c>
      <c r="G498" s="45" t="s">
        <v>2053</v>
      </c>
      <c r="H498" s="47">
        <v>43656</v>
      </c>
      <c r="I498" s="47">
        <v>44571</v>
      </c>
      <c r="J498" s="48" t="str">
        <f>IF(Ugovori_OPULJP[[#This Row],[DATUM ZAVRŠETKA OPERACIJE]]&gt;DATE(2024,3,31),"u provedbi","završen")</f>
        <v>završen</v>
      </c>
      <c r="K498" s="46" t="s">
        <v>186</v>
      </c>
      <c r="L498" s="46" t="s">
        <v>186</v>
      </c>
      <c r="M498" s="49">
        <v>0.85</v>
      </c>
      <c r="N498" s="49">
        <v>0.15</v>
      </c>
      <c r="O498" s="50">
        <f>Ugovori_OPULJP[[#This Row],[Bespovratna sredstva - Ukupno (EU+Nac) HRK
= Ukupna ugovorena vrijednost bespovratnih sredstava]]*Ugovori_OPULJP[[#This Row],[EU STOPA SUFINANCIRANJA %
EU CO-FINANCING RATE %]]</f>
        <v>2062769.834</v>
      </c>
      <c r="P498" s="51">
        <f>Ugovori_OPULJP[[#This Row],[Bespovratna sredstva - EU dio - HRK]]/7.5345</f>
        <v>273776.60548145196</v>
      </c>
      <c r="Q498" s="50">
        <f>Ugovori_OPULJP[[#This Row],[Bespovratna sredstva - Ukupno (EU+Nac) HRK
= Ukupna ugovorena vrijednost bespovratnih sredstava]]*Ugovori_OPULJP[[#This Row],[STOPA NACIONALNOG SUFINANCIRANJA %]]</f>
        <v>364018.20600000001</v>
      </c>
      <c r="R498" s="51">
        <f>Ugovori_OPULJP[[#This Row],[Bespovratna sredstva - Nacionalni dio - HRK]]/7.5345</f>
        <v>48313.518614373876</v>
      </c>
      <c r="S498" s="50">
        <v>2426788.04</v>
      </c>
      <c r="T498" s="51">
        <f>Ugovori_OPULJP[[#This Row],[Bespovratna sredstva - Ukupno (EU+Nac) HRK
= Ukupna ugovorena vrijednost bespovratnih sredstava]]/7.5345</f>
        <v>322090.12409582583</v>
      </c>
      <c r="U498" s="50">
        <v>0</v>
      </c>
      <c r="V498" s="51">
        <f>Ugovori_OPULJP[[#This Row],[Javni doprinos korisnika - HRK]]/7.5345</f>
        <v>0</v>
      </c>
      <c r="W498" s="50">
        <v>0</v>
      </c>
      <c r="X498" s="51">
        <f>Ugovori_OPULJP[[#This Row],[Privatni doprinos korisnika - HRK]]/7.5345</f>
        <v>0</v>
      </c>
      <c r="Y498" s="52">
        <v>2426788.04</v>
      </c>
      <c r="Z498" s="53">
        <f>Ugovori_OPULJP[[#This Row],[UKUPNI PRIHVATLJIVI IZDACI
TOTAL ELIGIBLE EXPENDITURE
= Bespovratna sredstva ukupno + doprinos korisnika
= Ukupni prihvatljivi troškovi
= Ukupna ugovorena vrijednost projekta HRK]]/7.5345</f>
        <v>322090.12409582583</v>
      </c>
      <c r="AA498" s="44" t="s">
        <v>38</v>
      </c>
      <c r="AB498" s="44" t="s">
        <v>35</v>
      </c>
      <c r="AC498" s="43" t="s">
        <v>2054</v>
      </c>
      <c r="AD498" s="43" t="s">
        <v>747</v>
      </c>
    </row>
    <row r="499" spans="1:30" ht="51" customHeight="1" x14ac:dyDescent="0.2">
      <c r="A499" s="41" t="s">
        <v>2055</v>
      </c>
      <c r="B499" s="42" t="s">
        <v>743</v>
      </c>
      <c r="C499" s="43" t="s">
        <v>744</v>
      </c>
      <c r="D499" s="43" t="s">
        <v>1114</v>
      </c>
      <c r="E499" s="44" t="s">
        <v>76</v>
      </c>
      <c r="F499" s="45" t="s">
        <v>2056</v>
      </c>
      <c r="G499" s="45" t="s">
        <v>2057</v>
      </c>
      <c r="H499" s="47">
        <v>43343</v>
      </c>
      <c r="I499" s="47">
        <v>44255</v>
      </c>
      <c r="J499" s="48" t="str">
        <f>IF(Ugovori_OPULJP[[#This Row],[DATUM ZAVRŠETKA OPERACIJE]]&gt;DATE(2024,3,31),"u provedbi","završen")</f>
        <v>završen</v>
      </c>
      <c r="K499" s="46" t="s">
        <v>371</v>
      </c>
      <c r="L499" s="46" t="s">
        <v>371</v>
      </c>
      <c r="M499" s="49">
        <v>0.85</v>
      </c>
      <c r="N499" s="49">
        <v>0.15</v>
      </c>
      <c r="O499" s="50">
        <f>Ugovori_OPULJP[[#This Row],[Bespovratna sredstva - Ukupno (EU+Nac) HRK
= Ukupna ugovorena vrijednost bespovratnih sredstava]]*Ugovori_OPULJP[[#This Row],[EU STOPA SUFINANCIRANJA %
EU CO-FINANCING RATE %]]</f>
        <v>3043516.63</v>
      </c>
      <c r="P499" s="51">
        <f>Ugovori_OPULJP[[#This Row],[Bespovratna sredstva - EU dio - HRK]]/7.5345</f>
        <v>403944.07459021831</v>
      </c>
      <c r="Q499" s="50">
        <f>Ugovori_OPULJP[[#This Row],[Bespovratna sredstva - Ukupno (EU+Nac) HRK
= Ukupna ugovorena vrijednost bespovratnih sredstava]]*Ugovori_OPULJP[[#This Row],[STOPA NACIONALNOG SUFINANCIRANJA %]]</f>
        <v>537091.16999999993</v>
      </c>
      <c r="R499" s="51">
        <f>Ugovori_OPULJP[[#This Row],[Bespovratna sredstva - Nacionalni dio - HRK]]/7.5345</f>
        <v>71284.248457097332</v>
      </c>
      <c r="S499" s="50">
        <v>3580607.8</v>
      </c>
      <c r="T499" s="51">
        <f>Ugovori_OPULJP[[#This Row],[Bespovratna sredstva - Ukupno (EU+Nac) HRK
= Ukupna ugovorena vrijednost bespovratnih sredstava]]/7.5345</f>
        <v>475228.32304731564</v>
      </c>
      <c r="U499" s="50">
        <v>0</v>
      </c>
      <c r="V499" s="51">
        <f>Ugovori_OPULJP[[#This Row],[Javni doprinos korisnika - HRK]]/7.5345</f>
        <v>0</v>
      </c>
      <c r="W499" s="50">
        <v>0</v>
      </c>
      <c r="X499" s="51">
        <f>Ugovori_OPULJP[[#This Row],[Privatni doprinos korisnika - HRK]]/7.5345</f>
        <v>0</v>
      </c>
      <c r="Y499" s="52">
        <v>3580607.8</v>
      </c>
      <c r="Z499" s="53">
        <f>Ugovori_OPULJP[[#This Row],[UKUPNI PRIHVATLJIVI IZDACI
TOTAL ELIGIBLE EXPENDITURE
= Bespovratna sredstva ukupno + doprinos korisnika
= Ukupni prihvatljivi troškovi
= Ukupna ugovorena vrijednost projekta HRK]]/7.5345</f>
        <v>475228.32304731564</v>
      </c>
      <c r="AA499" s="44" t="s">
        <v>38</v>
      </c>
      <c r="AB499" s="44" t="s">
        <v>35</v>
      </c>
      <c r="AC499" s="43" t="s">
        <v>2058</v>
      </c>
      <c r="AD499" s="43" t="s">
        <v>747</v>
      </c>
    </row>
    <row r="500" spans="1:30" ht="51" customHeight="1" x14ac:dyDescent="0.2">
      <c r="A500" s="41" t="s">
        <v>2059</v>
      </c>
      <c r="B500" s="42" t="s">
        <v>743</v>
      </c>
      <c r="C500" s="43" t="s">
        <v>744</v>
      </c>
      <c r="D500" s="43" t="s">
        <v>1114</v>
      </c>
      <c r="E500" s="44" t="s">
        <v>76</v>
      </c>
      <c r="F500" s="45" t="s">
        <v>2060</v>
      </c>
      <c r="G500" s="45" t="s">
        <v>2061</v>
      </c>
      <c r="H500" s="47">
        <v>43409</v>
      </c>
      <c r="I500" s="47">
        <v>44321</v>
      </c>
      <c r="J500" s="48" t="str">
        <f>IF(Ugovori_OPULJP[[#This Row],[DATUM ZAVRŠETKA OPERACIJE]]&gt;DATE(2024,3,31),"u provedbi","završen")</f>
        <v>završen</v>
      </c>
      <c r="K500" s="46" t="s">
        <v>371</v>
      </c>
      <c r="L500" s="46" t="s">
        <v>371</v>
      </c>
      <c r="M500" s="49">
        <v>0.85</v>
      </c>
      <c r="N500" s="49">
        <v>0.15</v>
      </c>
      <c r="O500" s="50">
        <f>Ugovori_OPULJP[[#This Row],[Bespovratna sredstva - Ukupno (EU+Nac) HRK
= Ukupna ugovorena vrijednost bespovratnih sredstava]]*Ugovori_OPULJP[[#This Row],[EU STOPA SUFINANCIRANJA %
EU CO-FINANCING RATE %]]</f>
        <v>1811340.4375</v>
      </c>
      <c r="P500" s="51">
        <f>Ugovori_OPULJP[[#This Row],[Bespovratna sredstva - EU dio - HRK]]/7.5345</f>
        <v>240406.18985997743</v>
      </c>
      <c r="Q500" s="50">
        <f>Ugovori_OPULJP[[#This Row],[Bespovratna sredstva - Ukupno (EU+Nac) HRK
= Ukupna ugovorena vrijednost bespovratnih sredstava]]*Ugovori_OPULJP[[#This Row],[STOPA NACIONALNOG SUFINANCIRANJA %]]</f>
        <v>319648.3125</v>
      </c>
      <c r="R500" s="51">
        <f>Ugovori_OPULJP[[#This Row],[Bespovratna sredstva - Nacionalni dio - HRK]]/7.5345</f>
        <v>42424.621739996015</v>
      </c>
      <c r="S500" s="50">
        <v>2130988.75</v>
      </c>
      <c r="T500" s="51">
        <f>Ugovori_OPULJP[[#This Row],[Bespovratna sredstva - Ukupno (EU+Nac) HRK
= Ukupna ugovorena vrijednost bespovratnih sredstava]]/7.5345</f>
        <v>282830.81159997341</v>
      </c>
      <c r="U500" s="50">
        <v>0</v>
      </c>
      <c r="V500" s="51">
        <f>Ugovori_OPULJP[[#This Row],[Javni doprinos korisnika - HRK]]/7.5345</f>
        <v>0</v>
      </c>
      <c r="W500" s="50">
        <v>0</v>
      </c>
      <c r="X500" s="51">
        <f>Ugovori_OPULJP[[#This Row],[Privatni doprinos korisnika - HRK]]/7.5345</f>
        <v>0</v>
      </c>
      <c r="Y500" s="52">
        <v>2130988.75</v>
      </c>
      <c r="Z500" s="53">
        <f>Ugovori_OPULJP[[#This Row],[UKUPNI PRIHVATLJIVI IZDACI
TOTAL ELIGIBLE EXPENDITURE
= Bespovratna sredstva ukupno + doprinos korisnika
= Ukupni prihvatljivi troškovi
= Ukupna ugovorena vrijednost projekta HRK]]/7.5345</f>
        <v>282830.81159997341</v>
      </c>
      <c r="AA500" s="44" t="s">
        <v>38</v>
      </c>
      <c r="AB500" s="44" t="s">
        <v>35</v>
      </c>
      <c r="AC500" s="43" t="s">
        <v>2062</v>
      </c>
      <c r="AD500" s="43" t="s">
        <v>747</v>
      </c>
    </row>
    <row r="501" spans="1:30" ht="51" customHeight="1" x14ac:dyDescent="0.2">
      <c r="A501" s="41" t="s">
        <v>2063</v>
      </c>
      <c r="B501" s="42" t="s">
        <v>743</v>
      </c>
      <c r="C501" s="43" t="s">
        <v>744</v>
      </c>
      <c r="D501" s="43" t="s">
        <v>1114</v>
      </c>
      <c r="E501" s="44" t="s">
        <v>76</v>
      </c>
      <c r="F501" s="45" t="s">
        <v>2064</v>
      </c>
      <c r="G501" s="45" t="s">
        <v>2065</v>
      </c>
      <c r="H501" s="47">
        <v>43410</v>
      </c>
      <c r="I501" s="47">
        <v>44322</v>
      </c>
      <c r="J501" s="48" t="str">
        <f>IF(Ugovori_OPULJP[[#This Row],[DATUM ZAVRŠETKA OPERACIJE]]&gt;DATE(2024,3,31),"u provedbi","završen")</f>
        <v>završen</v>
      </c>
      <c r="K501" s="46" t="s">
        <v>249</v>
      </c>
      <c r="L501" s="46" t="s">
        <v>249</v>
      </c>
      <c r="M501" s="49">
        <v>0.85</v>
      </c>
      <c r="N501" s="49">
        <v>0.15</v>
      </c>
      <c r="O501" s="50">
        <f>Ugovori_OPULJP[[#This Row],[Bespovratna sredstva - Ukupno (EU+Nac) HRK
= Ukupna ugovorena vrijednost bespovratnih sredstava]]*Ugovori_OPULJP[[#This Row],[EU STOPA SUFINANCIRANJA %
EU CO-FINANCING RATE %]]</f>
        <v>5103183.0374999996</v>
      </c>
      <c r="P501" s="51">
        <f>Ugovori_OPULJP[[#This Row],[Bespovratna sredstva - EU dio - HRK]]/7.5345</f>
        <v>677308.7845908819</v>
      </c>
      <c r="Q501" s="50">
        <f>Ugovori_OPULJP[[#This Row],[Bespovratna sredstva - Ukupno (EU+Nac) HRK
= Ukupna ugovorena vrijednost bespovratnih sredstava]]*Ugovori_OPULJP[[#This Row],[STOPA NACIONALNOG SUFINANCIRANJA %]]</f>
        <v>900561.71250000002</v>
      </c>
      <c r="R501" s="51">
        <f>Ugovori_OPULJP[[#This Row],[Bespovratna sredstva - Nacionalni dio - HRK]]/7.5345</f>
        <v>119525.07963368505</v>
      </c>
      <c r="S501" s="50">
        <v>6003744.75</v>
      </c>
      <c r="T501" s="51">
        <f>Ugovori_OPULJP[[#This Row],[Bespovratna sredstva - Ukupno (EU+Nac) HRK
= Ukupna ugovorena vrijednost bespovratnih sredstava]]/7.5345</f>
        <v>796833.86422456696</v>
      </c>
      <c r="U501" s="50">
        <v>0</v>
      </c>
      <c r="V501" s="51">
        <f>Ugovori_OPULJP[[#This Row],[Javni doprinos korisnika - HRK]]/7.5345</f>
        <v>0</v>
      </c>
      <c r="W501" s="50">
        <v>0</v>
      </c>
      <c r="X501" s="51">
        <f>Ugovori_OPULJP[[#This Row],[Privatni doprinos korisnika - HRK]]/7.5345</f>
        <v>0</v>
      </c>
      <c r="Y501" s="52">
        <v>6003744.75</v>
      </c>
      <c r="Z501" s="53">
        <f>Ugovori_OPULJP[[#This Row],[UKUPNI PRIHVATLJIVI IZDACI
TOTAL ELIGIBLE EXPENDITURE
= Bespovratna sredstva ukupno + doprinos korisnika
= Ukupni prihvatljivi troškovi
= Ukupna ugovorena vrijednost projekta HRK]]/7.5345</f>
        <v>796833.86422456696</v>
      </c>
      <c r="AA501" s="44" t="s">
        <v>38</v>
      </c>
      <c r="AB501" s="44" t="s">
        <v>35</v>
      </c>
      <c r="AC501" s="43" t="s">
        <v>2066</v>
      </c>
      <c r="AD501" s="43" t="s">
        <v>747</v>
      </c>
    </row>
    <row r="502" spans="1:30" ht="51" customHeight="1" x14ac:dyDescent="0.2">
      <c r="A502" s="41" t="s">
        <v>2067</v>
      </c>
      <c r="B502" s="42" t="s">
        <v>743</v>
      </c>
      <c r="C502" s="43" t="s">
        <v>744</v>
      </c>
      <c r="D502" s="43" t="s">
        <v>1114</v>
      </c>
      <c r="E502" s="44" t="s">
        <v>76</v>
      </c>
      <c r="F502" s="45" t="s">
        <v>2068</v>
      </c>
      <c r="G502" s="45" t="s">
        <v>2069</v>
      </c>
      <c r="H502" s="47">
        <v>43482</v>
      </c>
      <c r="I502" s="47">
        <v>44394</v>
      </c>
      <c r="J502" s="48" t="str">
        <f>IF(Ugovori_OPULJP[[#This Row],[DATUM ZAVRŠETKA OPERACIJE]]&gt;DATE(2024,3,31),"u provedbi","završen")</f>
        <v>završen</v>
      </c>
      <c r="K502" s="46" t="s">
        <v>79</v>
      </c>
      <c r="L502" s="46" t="s">
        <v>79</v>
      </c>
      <c r="M502" s="49">
        <v>0.85</v>
      </c>
      <c r="N502" s="49">
        <v>0.15</v>
      </c>
      <c r="O502" s="50">
        <f>Ugovori_OPULJP[[#This Row],[Bespovratna sredstva - Ukupno (EU+Nac) HRK
= Ukupna ugovorena vrijednost bespovratnih sredstava]]*Ugovori_OPULJP[[#This Row],[EU STOPA SUFINANCIRANJA %
EU CO-FINANCING RATE %]]</f>
        <v>2308236.625</v>
      </c>
      <c r="P502" s="51">
        <f>Ugovori_OPULJP[[#This Row],[Bespovratna sredstva - EU dio - HRK]]/7.5345</f>
        <v>306355.64735549805</v>
      </c>
      <c r="Q502" s="50">
        <f>Ugovori_OPULJP[[#This Row],[Bespovratna sredstva - Ukupno (EU+Nac) HRK
= Ukupna ugovorena vrijednost bespovratnih sredstava]]*Ugovori_OPULJP[[#This Row],[STOPA NACIONALNOG SUFINANCIRANJA %]]</f>
        <v>407335.875</v>
      </c>
      <c r="R502" s="51">
        <f>Ugovori_OPULJP[[#This Row],[Bespovratna sredstva - Nacionalni dio - HRK]]/7.5345</f>
        <v>54062.761298029065</v>
      </c>
      <c r="S502" s="50">
        <v>2715572.5</v>
      </c>
      <c r="T502" s="51">
        <f>Ugovori_OPULJP[[#This Row],[Bespovratna sredstva - Ukupno (EU+Nac) HRK
= Ukupna ugovorena vrijednost bespovratnih sredstava]]/7.5345</f>
        <v>360418.40865352709</v>
      </c>
      <c r="U502" s="50">
        <v>0</v>
      </c>
      <c r="V502" s="51">
        <f>Ugovori_OPULJP[[#This Row],[Javni doprinos korisnika - HRK]]/7.5345</f>
        <v>0</v>
      </c>
      <c r="W502" s="50">
        <v>0</v>
      </c>
      <c r="X502" s="51">
        <f>Ugovori_OPULJP[[#This Row],[Privatni doprinos korisnika - HRK]]/7.5345</f>
        <v>0</v>
      </c>
      <c r="Y502" s="52">
        <v>2715572.5</v>
      </c>
      <c r="Z502" s="53">
        <f>Ugovori_OPULJP[[#This Row],[UKUPNI PRIHVATLJIVI IZDACI
TOTAL ELIGIBLE EXPENDITURE
= Bespovratna sredstva ukupno + doprinos korisnika
= Ukupni prihvatljivi troškovi
= Ukupna ugovorena vrijednost projekta HRK]]/7.5345</f>
        <v>360418.40865352709</v>
      </c>
      <c r="AA502" s="44" t="s">
        <v>38</v>
      </c>
      <c r="AB502" s="44" t="s">
        <v>35</v>
      </c>
      <c r="AC502" s="43" t="s">
        <v>2070</v>
      </c>
      <c r="AD502" s="43" t="s">
        <v>747</v>
      </c>
    </row>
    <row r="503" spans="1:30" ht="51" customHeight="1" x14ac:dyDescent="0.2">
      <c r="A503" s="41" t="s">
        <v>2071</v>
      </c>
      <c r="B503" s="42" t="s">
        <v>743</v>
      </c>
      <c r="C503" s="43" t="s">
        <v>744</v>
      </c>
      <c r="D503" s="43" t="s">
        <v>1114</v>
      </c>
      <c r="E503" s="44" t="s">
        <v>76</v>
      </c>
      <c r="F503" s="45" t="s">
        <v>2072</v>
      </c>
      <c r="G503" s="45" t="s">
        <v>2073</v>
      </c>
      <c r="H503" s="47">
        <v>43315</v>
      </c>
      <c r="I503" s="47">
        <v>44230</v>
      </c>
      <c r="J503" s="48" t="str">
        <f>IF(Ugovori_OPULJP[[#This Row],[DATUM ZAVRŠETKA OPERACIJE]]&gt;DATE(2024,3,31),"u provedbi","završen")</f>
        <v>završen</v>
      </c>
      <c r="K503" s="46" t="s">
        <v>249</v>
      </c>
      <c r="L503" s="46" t="s">
        <v>249</v>
      </c>
      <c r="M503" s="49">
        <v>0.85</v>
      </c>
      <c r="N503" s="49">
        <v>0.15</v>
      </c>
      <c r="O503" s="50">
        <f>Ugovori_OPULJP[[#This Row],[Bespovratna sredstva - Ukupno (EU+Nac) HRK
= Ukupna ugovorena vrijednost bespovratnih sredstava]]*Ugovori_OPULJP[[#This Row],[EU STOPA SUFINANCIRANJA %
EU CO-FINANCING RATE %]]</f>
        <v>2282622.98</v>
      </c>
      <c r="P503" s="51">
        <f>Ugovori_OPULJP[[#This Row],[Bespovratna sredstva - EU dio - HRK]]/7.5345</f>
        <v>302956.13245736278</v>
      </c>
      <c r="Q503" s="50">
        <f>Ugovori_OPULJP[[#This Row],[Bespovratna sredstva - Ukupno (EU+Nac) HRK
= Ukupna ugovorena vrijednost bespovratnih sredstava]]*Ugovori_OPULJP[[#This Row],[STOPA NACIONALNOG SUFINANCIRANJA %]]</f>
        <v>402815.81999999995</v>
      </c>
      <c r="R503" s="51">
        <f>Ugovori_OPULJP[[#This Row],[Bespovratna sredstva - Nacionalni dio - HRK]]/7.5345</f>
        <v>53462.846904240483</v>
      </c>
      <c r="S503" s="50">
        <v>2685438.8</v>
      </c>
      <c r="T503" s="51">
        <f>Ugovori_OPULJP[[#This Row],[Bespovratna sredstva - Ukupno (EU+Nac) HRK
= Ukupna ugovorena vrijednost bespovratnih sredstava]]/7.5345</f>
        <v>356418.97936160327</v>
      </c>
      <c r="U503" s="50">
        <v>0</v>
      </c>
      <c r="V503" s="51">
        <f>Ugovori_OPULJP[[#This Row],[Javni doprinos korisnika - HRK]]/7.5345</f>
        <v>0</v>
      </c>
      <c r="W503" s="50">
        <v>0</v>
      </c>
      <c r="X503" s="51">
        <f>Ugovori_OPULJP[[#This Row],[Privatni doprinos korisnika - HRK]]/7.5345</f>
        <v>0</v>
      </c>
      <c r="Y503" s="52">
        <v>2685438.8</v>
      </c>
      <c r="Z503" s="53">
        <f>Ugovori_OPULJP[[#This Row],[UKUPNI PRIHVATLJIVI IZDACI
TOTAL ELIGIBLE EXPENDITURE
= Bespovratna sredstva ukupno + doprinos korisnika
= Ukupni prihvatljivi troškovi
= Ukupna ugovorena vrijednost projekta HRK]]/7.5345</f>
        <v>356418.97936160327</v>
      </c>
      <c r="AA503" s="44" t="s">
        <v>38</v>
      </c>
      <c r="AB503" s="44" t="s">
        <v>35</v>
      </c>
      <c r="AC503" s="43" t="s">
        <v>2074</v>
      </c>
      <c r="AD503" s="43" t="s">
        <v>747</v>
      </c>
    </row>
    <row r="504" spans="1:30" ht="51" customHeight="1" x14ac:dyDescent="0.2">
      <c r="A504" s="41" t="s">
        <v>2075</v>
      </c>
      <c r="B504" s="42" t="s">
        <v>743</v>
      </c>
      <c r="C504" s="43" t="s">
        <v>744</v>
      </c>
      <c r="D504" s="43" t="s">
        <v>1114</v>
      </c>
      <c r="E504" s="44" t="s">
        <v>76</v>
      </c>
      <c r="F504" s="45" t="s">
        <v>2076</v>
      </c>
      <c r="G504" s="45" t="s">
        <v>2077</v>
      </c>
      <c r="H504" s="47">
        <v>43409</v>
      </c>
      <c r="I504" s="47">
        <v>44232</v>
      </c>
      <c r="J504" s="48" t="str">
        <f>IF(Ugovori_OPULJP[[#This Row],[DATUM ZAVRŠETKA OPERACIJE]]&gt;DATE(2024,3,31),"u provedbi","završen")</f>
        <v>završen</v>
      </c>
      <c r="K504" s="46" t="s">
        <v>99</v>
      </c>
      <c r="L504" s="46" t="s">
        <v>99</v>
      </c>
      <c r="M504" s="49">
        <v>0.85</v>
      </c>
      <c r="N504" s="49">
        <v>0.15</v>
      </c>
      <c r="O504" s="50">
        <f>Ugovori_OPULJP[[#This Row],[Bespovratna sredstva - Ukupno (EU+Nac) HRK
= Ukupna ugovorena vrijednost bespovratnih sredstava]]*Ugovori_OPULJP[[#This Row],[EU STOPA SUFINANCIRANJA %
EU CO-FINANCING RATE %]]</f>
        <v>1864327.61</v>
      </c>
      <c r="P504" s="51">
        <f>Ugovori_OPULJP[[#This Row],[Bespovratna sredstva - EU dio - HRK]]/7.5345</f>
        <v>247438.79620412769</v>
      </c>
      <c r="Q504" s="50">
        <f>Ugovori_OPULJP[[#This Row],[Bespovratna sredstva - Ukupno (EU+Nac) HRK
= Ukupna ugovorena vrijednost bespovratnih sredstava]]*Ugovori_OPULJP[[#This Row],[STOPA NACIONALNOG SUFINANCIRANJA %]]</f>
        <v>328998.99</v>
      </c>
      <c r="R504" s="51">
        <f>Ugovori_OPULJP[[#This Row],[Bespovratna sredstva - Nacionalni dio - HRK]]/7.5345</f>
        <v>43665.669918375468</v>
      </c>
      <c r="S504" s="50">
        <v>2193326.6</v>
      </c>
      <c r="T504" s="51">
        <f>Ugovori_OPULJP[[#This Row],[Bespovratna sredstva - Ukupno (EU+Nac) HRK
= Ukupna ugovorena vrijednost bespovratnih sredstava]]/7.5345</f>
        <v>291104.46612250316</v>
      </c>
      <c r="U504" s="50">
        <v>0</v>
      </c>
      <c r="V504" s="51">
        <f>Ugovori_OPULJP[[#This Row],[Javni doprinos korisnika - HRK]]/7.5345</f>
        <v>0</v>
      </c>
      <c r="W504" s="50">
        <v>0</v>
      </c>
      <c r="X504" s="51">
        <f>Ugovori_OPULJP[[#This Row],[Privatni doprinos korisnika - HRK]]/7.5345</f>
        <v>0</v>
      </c>
      <c r="Y504" s="52">
        <v>2193326.6</v>
      </c>
      <c r="Z504" s="53">
        <f>Ugovori_OPULJP[[#This Row],[UKUPNI PRIHVATLJIVI IZDACI
TOTAL ELIGIBLE EXPENDITURE
= Bespovratna sredstva ukupno + doprinos korisnika
= Ukupni prihvatljivi troškovi
= Ukupna ugovorena vrijednost projekta HRK]]/7.5345</f>
        <v>291104.46612250316</v>
      </c>
      <c r="AA504" s="44" t="s">
        <v>38</v>
      </c>
      <c r="AB504" s="44" t="s">
        <v>35</v>
      </c>
      <c r="AC504" s="43" t="s">
        <v>2078</v>
      </c>
      <c r="AD504" s="43" t="s">
        <v>747</v>
      </c>
    </row>
    <row r="505" spans="1:30" ht="51" customHeight="1" x14ac:dyDescent="0.2">
      <c r="A505" s="41" t="s">
        <v>2079</v>
      </c>
      <c r="B505" s="42" t="s">
        <v>743</v>
      </c>
      <c r="C505" s="43" t="s">
        <v>744</v>
      </c>
      <c r="D505" s="43" t="s">
        <v>1114</v>
      </c>
      <c r="E505" s="44" t="s">
        <v>76</v>
      </c>
      <c r="F505" s="45" t="s">
        <v>2080</v>
      </c>
      <c r="G505" s="45" t="s">
        <v>2081</v>
      </c>
      <c r="H505" s="47">
        <v>43410</v>
      </c>
      <c r="I505" s="47">
        <v>44322</v>
      </c>
      <c r="J505" s="48" t="str">
        <f>IF(Ugovori_OPULJP[[#This Row],[DATUM ZAVRŠETKA OPERACIJE]]&gt;DATE(2024,3,31),"u provedbi","završen")</f>
        <v>završen</v>
      </c>
      <c r="K505" s="46" t="s">
        <v>249</v>
      </c>
      <c r="L505" s="46" t="s">
        <v>249</v>
      </c>
      <c r="M505" s="49">
        <v>0.85</v>
      </c>
      <c r="N505" s="49">
        <v>0.15</v>
      </c>
      <c r="O505" s="50">
        <f>Ugovori_OPULJP[[#This Row],[Bespovratna sredstva - Ukupno (EU+Nac) HRK
= Ukupna ugovorena vrijednost bespovratnih sredstava]]*Ugovori_OPULJP[[#This Row],[EU STOPA SUFINANCIRANJA %
EU CO-FINANCING RATE %]]</f>
        <v>853700.9</v>
      </c>
      <c r="P505" s="51">
        <f>Ugovori_OPULJP[[#This Row],[Bespovratna sredstva - EU dio - HRK]]/7.5345</f>
        <v>113305.58099409383</v>
      </c>
      <c r="Q505" s="50">
        <f>Ugovori_OPULJP[[#This Row],[Bespovratna sredstva - Ukupno (EU+Nac) HRK
= Ukupna ugovorena vrijednost bespovratnih sredstava]]*Ugovori_OPULJP[[#This Row],[STOPA NACIONALNOG SUFINANCIRANJA %]]</f>
        <v>150653.1</v>
      </c>
      <c r="R505" s="51">
        <f>Ugovori_OPULJP[[#This Row],[Bespovratna sredstva - Nacionalni dio - HRK]]/7.5345</f>
        <v>19995.102528369502</v>
      </c>
      <c r="S505" s="50">
        <v>1004354</v>
      </c>
      <c r="T505" s="51">
        <f>Ugovori_OPULJP[[#This Row],[Bespovratna sredstva - Ukupno (EU+Nac) HRK
= Ukupna ugovorena vrijednost bespovratnih sredstava]]/7.5345</f>
        <v>133300.68352246334</v>
      </c>
      <c r="U505" s="50">
        <v>0</v>
      </c>
      <c r="V505" s="51">
        <f>Ugovori_OPULJP[[#This Row],[Javni doprinos korisnika - HRK]]/7.5345</f>
        <v>0</v>
      </c>
      <c r="W505" s="50">
        <v>0</v>
      </c>
      <c r="X505" s="51">
        <f>Ugovori_OPULJP[[#This Row],[Privatni doprinos korisnika - HRK]]/7.5345</f>
        <v>0</v>
      </c>
      <c r="Y505" s="52">
        <v>1004354</v>
      </c>
      <c r="Z505" s="53">
        <f>Ugovori_OPULJP[[#This Row],[UKUPNI PRIHVATLJIVI IZDACI
TOTAL ELIGIBLE EXPENDITURE
= Bespovratna sredstva ukupno + doprinos korisnika
= Ukupni prihvatljivi troškovi
= Ukupna ugovorena vrijednost projekta HRK]]/7.5345</f>
        <v>133300.68352246334</v>
      </c>
      <c r="AA505" s="44" t="s">
        <v>38</v>
      </c>
      <c r="AB505" s="44" t="s">
        <v>35</v>
      </c>
      <c r="AC505" s="43" t="s">
        <v>2082</v>
      </c>
      <c r="AD505" s="43" t="s">
        <v>747</v>
      </c>
    </row>
    <row r="506" spans="1:30" ht="51" customHeight="1" x14ac:dyDescent="0.2">
      <c r="A506" s="41" t="s">
        <v>2083</v>
      </c>
      <c r="B506" s="42" t="s">
        <v>743</v>
      </c>
      <c r="C506" s="43" t="s">
        <v>744</v>
      </c>
      <c r="D506" s="43" t="s">
        <v>1114</v>
      </c>
      <c r="E506" s="44" t="s">
        <v>76</v>
      </c>
      <c r="F506" s="45" t="s">
        <v>2084</v>
      </c>
      <c r="G506" s="45" t="s">
        <v>2085</v>
      </c>
      <c r="H506" s="47">
        <v>43518</v>
      </c>
      <c r="I506" s="47">
        <v>44430</v>
      </c>
      <c r="J506" s="48" t="str">
        <f>IF(Ugovori_OPULJP[[#This Row],[DATUM ZAVRŠETKA OPERACIJE]]&gt;DATE(2024,3,31),"u provedbi","završen")</f>
        <v>završen</v>
      </c>
      <c r="K506" s="46" t="s">
        <v>211</v>
      </c>
      <c r="L506" s="46" t="s">
        <v>211</v>
      </c>
      <c r="M506" s="49">
        <v>0.85</v>
      </c>
      <c r="N506" s="49">
        <v>0.15</v>
      </c>
      <c r="O506" s="50">
        <f>Ugovori_OPULJP[[#This Row],[Bespovratna sredstva - Ukupno (EU+Nac) HRK
= Ukupna ugovorena vrijednost bespovratnih sredstava]]*Ugovori_OPULJP[[#This Row],[EU STOPA SUFINANCIRANJA %
EU CO-FINANCING RATE %]]</f>
        <v>3450587.4864999996</v>
      </c>
      <c r="P506" s="51">
        <f>Ugovori_OPULJP[[#This Row],[Bespovratna sredstva - EU dio - HRK]]/7.5345</f>
        <v>457971.6618886455</v>
      </c>
      <c r="Q506" s="50">
        <f>Ugovori_OPULJP[[#This Row],[Bespovratna sredstva - Ukupno (EU+Nac) HRK
= Ukupna ugovorena vrijednost bespovratnih sredstava]]*Ugovori_OPULJP[[#This Row],[STOPA NACIONALNOG SUFINANCIRANJA %]]</f>
        <v>608927.20349999995</v>
      </c>
      <c r="R506" s="51">
        <f>Ugovori_OPULJP[[#This Row],[Bespovratna sredstva - Nacionalni dio - HRK]]/7.5345</f>
        <v>80818.528568584501</v>
      </c>
      <c r="S506" s="50">
        <v>4059514.69</v>
      </c>
      <c r="T506" s="51">
        <f>Ugovori_OPULJP[[#This Row],[Bespovratna sredstva - Ukupno (EU+Nac) HRK
= Ukupna ugovorena vrijednost bespovratnih sredstava]]/7.5345</f>
        <v>538790.19045723008</v>
      </c>
      <c r="U506" s="50">
        <v>0</v>
      </c>
      <c r="V506" s="51">
        <f>Ugovori_OPULJP[[#This Row],[Javni doprinos korisnika - HRK]]/7.5345</f>
        <v>0</v>
      </c>
      <c r="W506" s="50">
        <v>0</v>
      </c>
      <c r="X506" s="51">
        <f>Ugovori_OPULJP[[#This Row],[Privatni doprinos korisnika - HRK]]/7.5345</f>
        <v>0</v>
      </c>
      <c r="Y506" s="52">
        <v>4059514.69</v>
      </c>
      <c r="Z506" s="53">
        <f>Ugovori_OPULJP[[#This Row],[UKUPNI PRIHVATLJIVI IZDACI
TOTAL ELIGIBLE EXPENDITURE
= Bespovratna sredstva ukupno + doprinos korisnika
= Ukupni prihvatljivi troškovi
= Ukupna ugovorena vrijednost projekta HRK]]/7.5345</f>
        <v>538790.19045723008</v>
      </c>
      <c r="AA506" s="44" t="s">
        <v>38</v>
      </c>
      <c r="AB506" s="44" t="s">
        <v>35</v>
      </c>
      <c r="AC506" s="43" t="s">
        <v>2086</v>
      </c>
      <c r="AD506" s="43" t="s">
        <v>747</v>
      </c>
    </row>
    <row r="507" spans="1:30" ht="51" customHeight="1" x14ac:dyDescent="0.2">
      <c r="A507" s="41" t="s">
        <v>2087</v>
      </c>
      <c r="B507" s="42" t="s">
        <v>743</v>
      </c>
      <c r="C507" s="43" t="s">
        <v>744</v>
      </c>
      <c r="D507" s="43" t="s">
        <v>1114</v>
      </c>
      <c r="E507" s="44" t="s">
        <v>76</v>
      </c>
      <c r="F507" s="45" t="s">
        <v>2088</v>
      </c>
      <c r="G507" s="45" t="s">
        <v>2089</v>
      </c>
      <c r="H507" s="47">
        <v>43448</v>
      </c>
      <c r="I507" s="47">
        <v>44361</v>
      </c>
      <c r="J507" s="48" t="str">
        <f>IF(Ugovori_OPULJP[[#This Row],[DATUM ZAVRŠETKA OPERACIJE]]&gt;DATE(2024,3,31),"u provedbi","završen")</f>
        <v>završen</v>
      </c>
      <c r="K507" s="46" t="s">
        <v>186</v>
      </c>
      <c r="L507" s="46" t="s">
        <v>186</v>
      </c>
      <c r="M507" s="49">
        <v>0.85</v>
      </c>
      <c r="N507" s="49">
        <v>0.15</v>
      </c>
      <c r="O507" s="50">
        <f>Ugovori_OPULJP[[#This Row],[Bespovratna sredstva - Ukupno (EU+Nac) HRK
= Ukupna ugovorena vrijednost bespovratnih sredstava]]*Ugovori_OPULJP[[#This Row],[EU STOPA SUFINANCIRANJA %
EU CO-FINANCING RATE %]]</f>
        <v>1950798.0504999997</v>
      </c>
      <c r="P507" s="51">
        <f>Ugovori_OPULJP[[#This Row],[Bespovratna sredstva - EU dio - HRK]]/7.5345</f>
        <v>258915.39591213744</v>
      </c>
      <c r="Q507" s="50">
        <f>Ugovori_OPULJP[[#This Row],[Bespovratna sredstva - Ukupno (EU+Nac) HRK
= Ukupna ugovorena vrijednost bespovratnih sredstava]]*Ugovori_OPULJP[[#This Row],[STOPA NACIONALNOG SUFINANCIRANJA %]]</f>
        <v>344258.47949999996</v>
      </c>
      <c r="R507" s="51">
        <f>Ugovori_OPULJP[[#This Row],[Bespovratna sredstva - Nacionalni dio - HRK]]/7.5345</f>
        <v>45690.95221978896</v>
      </c>
      <c r="S507" s="50">
        <v>2295056.5299999998</v>
      </c>
      <c r="T507" s="51">
        <f>Ugovori_OPULJP[[#This Row],[Bespovratna sredstva - Ukupno (EU+Nac) HRK
= Ukupna ugovorena vrijednost bespovratnih sredstava]]/7.5345</f>
        <v>304606.34813192644</v>
      </c>
      <c r="U507" s="50">
        <v>0</v>
      </c>
      <c r="V507" s="51">
        <f>Ugovori_OPULJP[[#This Row],[Javni doprinos korisnika - HRK]]/7.5345</f>
        <v>0</v>
      </c>
      <c r="W507" s="50">
        <v>0</v>
      </c>
      <c r="X507" s="51">
        <f>Ugovori_OPULJP[[#This Row],[Privatni doprinos korisnika - HRK]]/7.5345</f>
        <v>0</v>
      </c>
      <c r="Y507" s="52">
        <v>2295056.5299999998</v>
      </c>
      <c r="Z507" s="53">
        <f>Ugovori_OPULJP[[#This Row],[UKUPNI PRIHVATLJIVI IZDACI
TOTAL ELIGIBLE EXPENDITURE
= Bespovratna sredstva ukupno + doprinos korisnika
= Ukupni prihvatljivi troškovi
= Ukupna ugovorena vrijednost projekta HRK]]/7.5345</f>
        <v>304606.34813192644</v>
      </c>
      <c r="AA507" s="44" t="s">
        <v>38</v>
      </c>
      <c r="AB507" s="44" t="s">
        <v>35</v>
      </c>
      <c r="AC507" s="43" t="s">
        <v>2090</v>
      </c>
      <c r="AD507" s="43" t="s">
        <v>747</v>
      </c>
    </row>
    <row r="508" spans="1:30" ht="51" customHeight="1" x14ac:dyDescent="0.2">
      <c r="A508" s="41" t="s">
        <v>2091</v>
      </c>
      <c r="B508" s="42" t="s">
        <v>743</v>
      </c>
      <c r="C508" s="43" t="s">
        <v>744</v>
      </c>
      <c r="D508" s="43" t="s">
        <v>1114</v>
      </c>
      <c r="E508" s="44" t="s">
        <v>76</v>
      </c>
      <c r="F508" s="45" t="s">
        <v>2092</v>
      </c>
      <c r="G508" s="45" t="s">
        <v>2093</v>
      </c>
      <c r="H508" s="47">
        <v>43341</v>
      </c>
      <c r="I508" s="47">
        <v>44255</v>
      </c>
      <c r="J508" s="48" t="str">
        <f>IF(Ugovori_OPULJP[[#This Row],[DATUM ZAVRŠETKA OPERACIJE]]&gt;DATE(2024,3,31),"u provedbi","završen")</f>
        <v>završen</v>
      </c>
      <c r="K508" s="46" t="s">
        <v>79</v>
      </c>
      <c r="L508" s="46" t="s">
        <v>79</v>
      </c>
      <c r="M508" s="49">
        <v>0.85</v>
      </c>
      <c r="N508" s="49">
        <v>0.15</v>
      </c>
      <c r="O508" s="50">
        <f>Ugovori_OPULJP[[#This Row],[Bespovratna sredstva - Ukupno (EU+Nac) HRK
= Ukupna ugovorena vrijednost bespovratnih sredstava]]*Ugovori_OPULJP[[#This Row],[EU STOPA SUFINANCIRANJA %
EU CO-FINANCING RATE %]]</f>
        <v>842873.39599999995</v>
      </c>
      <c r="P508" s="51">
        <f>Ugovori_OPULJP[[#This Row],[Bespovratna sredstva - EU dio - HRK]]/7.5345</f>
        <v>111868.52425509323</v>
      </c>
      <c r="Q508" s="50">
        <f>Ugovori_OPULJP[[#This Row],[Bespovratna sredstva - Ukupno (EU+Nac) HRK
= Ukupna ugovorena vrijednost bespovratnih sredstava]]*Ugovori_OPULJP[[#This Row],[STOPA NACIONALNOG SUFINANCIRANJA %]]</f>
        <v>148742.364</v>
      </c>
      <c r="R508" s="51">
        <f>Ugovori_OPULJP[[#This Row],[Bespovratna sredstva - Nacionalni dio - HRK]]/7.5345</f>
        <v>19741.504280310572</v>
      </c>
      <c r="S508" s="50">
        <v>991615.76</v>
      </c>
      <c r="T508" s="51">
        <f>Ugovori_OPULJP[[#This Row],[Bespovratna sredstva - Ukupno (EU+Nac) HRK
= Ukupna ugovorena vrijednost bespovratnih sredstava]]/7.5345</f>
        <v>131610.02853540381</v>
      </c>
      <c r="U508" s="50">
        <v>0</v>
      </c>
      <c r="V508" s="51">
        <f>Ugovori_OPULJP[[#This Row],[Javni doprinos korisnika - HRK]]/7.5345</f>
        <v>0</v>
      </c>
      <c r="W508" s="50">
        <v>0</v>
      </c>
      <c r="X508" s="51">
        <f>Ugovori_OPULJP[[#This Row],[Privatni doprinos korisnika - HRK]]/7.5345</f>
        <v>0</v>
      </c>
      <c r="Y508" s="52">
        <v>991615.76</v>
      </c>
      <c r="Z508" s="53">
        <f>Ugovori_OPULJP[[#This Row],[UKUPNI PRIHVATLJIVI IZDACI
TOTAL ELIGIBLE EXPENDITURE
= Bespovratna sredstva ukupno + doprinos korisnika
= Ukupni prihvatljivi troškovi
= Ukupna ugovorena vrijednost projekta HRK]]/7.5345</f>
        <v>131610.02853540381</v>
      </c>
      <c r="AA508" s="44" t="s">
        <v>38</v>
      </c>
      <c r="AB508" s="44" t="s">
        <v>35</v>
      </c>
      <c r="AC508" s="43" t="s">
        <v>2094</v>
      </c>
      <c r="AD508" s="43" t="s">
        <v>747</v>
      </c>
    </row>
    <row r="509" spans="1:30" ht="51" customHeight="1" x14ac:dyDescent="0.2">
      <c r="A509" s="41" t="s">
        <v>2095</v>
      </c>
      <c r="B509" s="42" t="s">
        <v>743</v>
      </c>
      <c r="C509" s="43" t="s">
        <v>744</v>
      </c>
      <c r="D509" s="43" t="s">
        <v>1114</v>
      </c>
      <c r="E509" s="44" t="s">
        <v>76</v>
      </c>
      <c r="F509" s="45" t="s">
        <v>2096</v>
      </c>
      <c r="G509" s="45" t="s">
        <v>2097</v>
      </c>
      <c r="H509" s="47">
        <v>43634</v>
      </c>
      <c r="I509" s="47">
        <v>44548</v>
      </c>
      <c r="J509" s="48" t="str">
        <f>IF(Ugovori_OPULJP[[#This Row],[DATUM ZAVRŠETKA OPERACIJE]]&gt;DATE(2024,3,31),"u provedbi","završen")</f>
        <v>završen</v>
      </c>
      <c r="K509" s="46" t="s">
        <v>211</v>
      </c>
      <c r="L509" s="46" t="s">
        <v>211</v>
      </c>
      <c r="M509" s="49">
        <v>0.85</v>
      </c>
      <c r="N509" s="49">
        <v>0.15</v>
      </c>
      <c r="O509" s="50">
        <f>Ugovori_OPULJP[[#This Row],[Bespovratna sredstva - Ukupno (EU+Nac) HRK
= Ukupna ugovorena vrijednost bespovratnih sredstava]]*Ugovori_OPULJP[[#This Row],[EU STOPA SUFINANCIRANJA %
EU CO-FINANCING RATE %]]</f>
        <v>1301900.8</v>
      </c>
      <c r="P509" s="51">
        <f>Ugovori_OPULJP[[#This Row],[Bespovratna sredstva - EU dio - HRK]]/7.5345</f>
        <v>172791.93045324838</v>
      </c>
      <c r="Q509" s="50">
        <f>Ugovori_OPULJP[[#This Row],[Bespovratna sredstva - Ukupno (EU+Nac) HRK
= Ukupna ugovorena vrijednost bespovratnih sredstava]]*Ugovori_OPULJP[[#This Row],[STOPA NACIONALNOG SUFINANCIRANJA %]]</f>
        <v>229747.19999999998</v>
      </c>
      <c r="R509" s="51">
        <f>Ugovori_OPULJP[[#This Row],[Bespovratna sredstva - Nacionalni dio - HRK]]/7.5345</f>
        <v>30492.693609396771</v>
      </c>
      <c r="S509" s="50">
        <v>1531648</v>
      </c>
      <c r="T509" s="51">
        <f>Ugovori_OPULJP[[#This Row],[Bespovratna sredstva - Ukupno (EU+Nac) HRK
= Ukupna ugovorena vrijednost bespovratnih sredstava]]/7.5345</f>
        <v>203284.62406264516</v>
      </c>
      <c r="U509" s="50">
        <v>0</v>
      </c>
      <c r="V509" s="51">
        <f>Ugovori_OPULJP[[#This Row],[Javni doprinos korisnika - HRK]]/7.5345</f>
        <v>0</v>
      </c>
      <c r="W509" s="50">
        <v>0</v>
      </c>
      <c r="X509" s="51">
        <f>Ugovori_OPULJP[[#This Row],[Privatni doprinos korisnika - HRK]]/7.5345</f>
        <v>0</v>
      </c>
      <c r="Y509" s="52">
        <v>1531648</v>
      </c>
      <c r="Z509" s="53">
        <f>Ugovori_OPULJP[[#This Row],[UKUPNI PRIHVATLJIVI IZDACI
TOTAL ELIGIBLE EXPENDITURE
= Bespovratna sredstva ukupno + doprinos korisnika
= Ukupni prihvatljivi troškovi
= Ukupna ugovorena vrijednost projekta HRK]]/7.5345</f>
        <v>203284.62406264516</v>
      </c>
      <c r="AA509" s="44" t="s">
        <v>38</v>
      </c>
      <c r="AB509" s="44" t="s">
        <v>35</v>
      </c>
      <c r="AC509" s="43" t="s">
        <v>2098</v>
      </c>
      <c r="AD509" s="43" t="s">
        <v>747</v>
      </c>
    </row>
    <row r="510" spans="1:30" ht="51" customHeight="1" x14ac:dyDescent="0.2">
      <c r="A510" s="41" t="s">
        <v>2099</v>
      </c>
      <c r="B510" s="42" t="s">
        <v>743</v>
      </c>
      <c r="C510" s="43" t="s">
        <v>744</v>
      </c>
      <c r="D510" s="43" t="s">
        <v>1114</v>
      </c>
      <c r="E510" s="44" t="s">
        <v>76</v>
      </c>
      <c r="F510" s="45" t="s">
        <v>2100</v>
      </c>
      <c r="G510" s="45" t="s">
        <v>641</v>
      </c>
      <c r="H510" s="47">
        <v>43409</v>
      </c>
      <c r="I510" s="47">
        <v>44321</v>
      </c>
      <c r="J510" s="48" t="str">
        <f>IF(Ugovori_OPULJP[[#This Row],[DATUM ZAVRŠETKA OPERACIJE]]&gt;DATE(2024,3,31),"u provedbi","završen")</f>
        <v>završen</v>
      </c>
      <c r="K510" s="46" t="s">
        <v>104</v>
      </c>
      <c r="L510" s="46" t="s">
        <v>104</v>
      </c>
      <c r="M510" s="49">
        <v>0.85</v>
      </c>
      <c r="N510" s="49">
        <v>0.15</v>
      </c>
      <c r="O510" s="50">
        <f>Ugovori_OPULJP[[#This Row],[Bespovratna sredstva - Ukupno (EU+Nac) HRK
= Ukupna ugovorena vrijednost bespovratnih sredstava]]*Ugovori_OPULJP[[#This Row],[EU STOPA SUFINANCIRANJA %
EU CO-FINANCING RATE %]]</f>
        <v>1409240.976</v>
      </c>
      <c r="P510" s="51">
        <f>Ugovori_OPULJP[[#This Row],[Bespovratna sredstva - EU dio - HRK]]/7.5345</f>
        <v>187038.42006768862</v>
      </c>
      <c r="Q510" s="50">
        <f>Ugovori_OPULJP[[#This Row],[Bespovratna sredstva - Ukupno (EU+Nac) HRK
= Ukupna ugovorena vrijednost bespovratnih sredstava]]*Ugovori_OPULJP[[#This Row],[STOPA NACIONALNOG SUFINANCIRANJA %]]</f>
        <v>248689.584</v>
      </c>
      <c r="R510" s="51">
        <f>Ugovori_OPULJP[[#This Row],[Bespovratna sredstva - Nacionalni dio - HRK]]/7.5345</f>
        <v>33006.780011945055</v>
      </c>
      <c r="S510" s="50">
        <v>1657930.56</v>
      </c>
      <c r="T510" s="51">
        <f>Ugovori_OPULJP[[#This Row],[Bespovratna sredstva - Ukupno (EU+Nac) HRK
= Ukupna ugovorena vrijednost bespovratnih sredstava]]/7.5345</f>
        <v>220045.20007963368</v>
      </c>
      <c r="U510" s="50">
        <v>0</v>
      </c>
      <c r="V510" s="51">
        <f>Ugovori_OPULJP[[#This Row],[Javni doprinos korisnika - HRK]]/7.5345</f>
        <v>0</v>
      </c>
      <c r="W510" s="50">
        <v>0</v>
      </c>
      <c r="X510" s="51">
        <f>Ugovori_OPULJP[[#This Row],[Privatni doprinos korisnika - HRK]]/7.5345</f>
        <v>0</v>
      </c>
      <c r="Y510" s="52">
        <v>1657930.56</v>
      </c>
      <c r="Z510" s="53">
        <f>Ugovori_OPULJP[[#This Row],[UKUPNI PRIHVATLJIVI IZDACI
TOTAL ELIGIBLE EXPENDITURE
= Bespovratna sredstva ukupno + doprinos korisnika
= Ukupni prihvatljivi troškovi
= Ukupna ugovorena vrijednost projekta HRK]]/7.5345</f>
        <v>220045.20007963368</v>
      </c>
      <c r="AA510" s="44" t="s">
        <v>38</v>
      </c>
      <c r="AB510" s="44" t="s">
        <v>35</v>
      </c>
      <c r="AC510" s="43" t="s">
        <v>2101</v>
      </c>
      <c r="AD510" s="43" t="s">
        <v>747</v>
      </c>
    </row>
    <row r="511" spans="1:30" ht="51" customHeight="1" x14ac:dyDescent="0.2">
      <c r="A511" s="41" t="s">
        <v>2102</v>
      </c>
      <c r="B511" s="42" t="s">
        <v>743</v>
      </c>
      <c r="C511" s="43" t="s">
        <v>744</v>
      </c>
      <c r="D511" s="43" t="s">
        <v>1114</v>
      </c>
      <c r="E511" s="44" t="s">
        <v>76</v>
      </c>
      <c r="F511" s="45" t="s">
        <v>2103</v>
      </c>
      <c r="G511" s="45" t="s">
        <v>2104</v>
      </c>
      <c r="H511" s="47">
        <v>43482</v>
      </c>
      <c r="I511" s="47">
        <v>44394</v>
      </c>
      <c r="J511" s="48" t="str">
        <f>IF(Ugovori_OPULJP[[#This Row],[DATUM ZAVRŠETKA OPERACIJE]]&gt;DATE(2024,3,31),"u provedbi","završen")</f>
        <v>završen</v>
      </c>
      <c r="K511" s="46" t="s">
        <v>99</v>
      </c>
      <c r="L511" s="46" t="s">
        <v>99</v>
      </c>
      <c r="M511" s="49">
        <v>0.85</v>
      </c>
      <c r="N511" s="49">
        <v>0.15</v>
      </c>
      <c r="O511" s="50">
        <f>Ugovori_OPULJP[[#This Row],[Bespovratna sredstva - Ukupno (EU+Nac) HRK
= Ukupna ugovorena vrijednost bespovratnih sredstava]]*Ugovori_OPULJP[[#This Row],[EU STOPA SUFINANCIRANJA %
EU CO-FINANCING RATE %]]</f>
        <v>2168674.6999999997</v>
      </c>
      <c r="P511" s="51">
        <f>Ugovori_OPULJP[[#This Row],[Bespovratna sredstva - EU dio - HRK]]/7.5345</f>
        <v>287832.59672174655</v>
      </c>
      <c r="Q511" s="50">
        <f>Ugovori_OPULJP[[#This Row],[Bespovratna sredstva - Ukupno (EU+Nac) HRK
= Ukupna ugovorena vrijednost bespovratnih sredstava]]*Ugovori_OPULJP[[#This Row],[STOPA NACIONALNOG SUFINANCIRANJA %]]</f>
        <v>382707.3</v>
      </c>
      <c r="R511" s="51">
        <f>Ugovori_OPULJP[[#This Row],[Bespovratna sredstva - Nacionalni dio - HRK]]/7.5345</f>
        <v>50793.987656778816</v>
      </c>
      <c r="S511" s="50">
        <v>2551382</v>
      </c>
      <c r="T511" s="51">
        <f>Ugovori_OPULJP[[#This Row],[Bespovratna sredstva - Ukupno (EU+Nac) HRK
= Ukupna ugovorena vrijednost bespovratnih sredstava]]/7.5345</f>
        <v>338626.58437852544</v>
      </c>
      <c r="U511" s="50">
        <v>0</v>
      </c>
      <c r="V511" s="51">
        <f>Ugovori_OPULJP[[#This Row],[Javni doprinos korisnika - HRK]]/7.5345</f>
        <v>0</v>
      </c>
      <c r="W511" s="50">
        <v>0</v>
      </c>
      <c r="X511" s="51">
        <f>Ugovori_OPULJP[[#This Row],[Privatni doprinos korisnika - HRK]]/7.5345</f>
        <v>0</v>
      </c>
      <c r="Y511" s="52">
        <v>2551382</v>
      </c>
      <c r="Z511" s="53">
        <f>Ugovori_OPULJP[[#This Row],[UKUPNI PRIHVATLJIVI IZDACI
TOTAL ELIGIBLE EXPENDITURE
= Bespovratna sredstva ukupno + doprinos korisnika
= Ukupni prihvatljivi troškovi
= Ukupna ugovorena vrijednost projekta HRK]]/7.5345</f>
        <v>338626.58437852544</v>
      </c>
      <c r="AA511" s="44" t="s">
        <v>38</v>
      </c>
      <c r="AB511" s="44" t="s">
        <v>35</v>
      </c>
      <c r="AC511" s="43" t="s">
        <v>2105</v>
      </c>
      <c r="AD511" s="43" t="s">
        <v>747</v>
      </c>
    </row>
    <row r="512" spans="1:30" ht="63.75" customHeight="1" x14ac:dyDescent="0.2">
      <c r="A512" s="41" t="s">
        <v>2106</v>
      </c>
      <c r="B512" s="42" t="s">
        <v>743</v>
      </c>
      <c r="C512" s="43" t="s">
        <v>744</v>
      </c>
      <c r="D512" s="43" t="s">
        <v>1114</v>
      </c>
      <c r="E512" s="44" t="s">
        <v>76</v>
      </c>
      <c r="F512" s="45" t="s">
        <v>2107</v>
      </c>
      <c r="G512" s="45" t="s">
        <v>2108</v>
      </c>
      <c r="H512" s="47">
        <v>43301</v>
      </c>
      <c r="I512" s="47">
        <v>44216</v>
      </c>
      <c r="J512" s="48" t="str">
        <f>IF(Ugovori_OPULJP[[#This Row],[DATUM ZAVRŠETKA OPERACIJE]]&gt;DATE(2024,3,31),"u provedbi","završen")</f>
        <v>završen</v>
      </c>
      <c r="K512" s="46" t="s">
        <v>99</v>
      </c>
      <c r="L512" s="46" t="s">
        <v>99</v>
      </c>
      <c r="M512" s="49">
        <v>0.85</v>
      </c>
      <c r="N512" s="49">
        <v>0.15</v>
      </c>
      <c r="O512" s="50">
        <f>Ugovori_OPULJP[[#This Row],[Bespovratna sredstva - Ukupno (EU+Nac) HRK
= Ukupna ugovorena vrijednost bespovratnih sredstava]]*Ugovori_OPULJP[[#This Row],[EU STOPA SUFINANCIRANJA %
EU CO-FINANCING RATE %]]</f>
        <v>6853038.3764999993</v>
      </c>
      <c r="P512" s="51">
        <f>Ugovori_OPULJP[[#This Row],[Bespovratna sredstva - EU dio - HRK]]/7.5345</f>
        <v>909554.49950228934</v>
      </c>
      <c r="Q512" s="50">
        <f>Ugovori_OPULJP[[#This Row],[Bespovratna sredstva - Ukupno (EU+Nac) HRK
= Ukupna ugovorena vrijednost bespovratnih sredstava]]*Ugovori_OPULJP[[#This Row],[STOPA NACIONALNOG SUFINANCIRANJA %]]</f>
        <v>1209359.7134999998</v>
      </c>
      <c r="R512" s="51">
        <f>Ugovori_OPULJP[[#This Row],[Bespovratna sredstva - Nacionalni dio - HRK]]/7.5345</f>
        <v>160509.61755922751</v>
      </c>
      <c r="S512" s="50">
        <v>8062398.0899999999</v>
      </c>
      <c r="T512" s="51">
        <f>Ugovori_OPULJP[[#This Row],[Bespovratna sredstva - Ukupno (EU+Nac) HRK
= Ukupna ugovorena vrijednost bespovratnih sredstava]]/7.5345</f>
        <v>1070064.117061517</v>
      </c>
      <c r="U512" s="50">
        <v>0</v>
      </c>
      <c r="V512" s="51">
        <f>Ugovori_OPULJP[[#This Row],[Javni doprinos korisnika - HRK]]/7.5345</f>
        <v>0</v>
      </c>
      <c r="W512" s="50">
        <v>0</v>
      </c>
      <c r="X512" s="51">
        <f>Ugovori_OPULJP[[#This Row],[Privatni doprinos korisnika - HRK]]/7.5345</f>
        <v>0</v>
      </c>
      <c r="Y512" s="52">
        <v>8062398.0899999999</v>
      </c>
      <c r="Z512" s="53">
        <f>Ugovori_OPULJP[[#This Row],[UKUPNI PRIHVATLJIVI IZDACI
TOTAL ELIGIBLE EXPENDITURE
= Bespovratna sredstva ukupno + doprinos korisnika
= Ukupni prihvatljivi troškovi
= Ukupna ugovorena vrijednost projekta HRK]]/7.5345</f>
        <v>1070064.117061517</v>
      </c>
      <c r="AA512" s="44" t="s">
        <v>38</v>
      </c>
      <c r="AB512" s="44" t="s">
        <v>35</v>
      </c>
      <c r="AC512" s="43" t="s">
        <v>2109</v>
      </c>
      <c r="AD512" s="43" t="s">
        <v>747</v>
      </c>
    </row>
    <row r="513" spans="1:30" ht="51" customHeight="1" x14ac:dyDescent="0.2">
      <c r="A513" s="41" t="s">
        <v>2110</v>
      </c>
      <c r="B513" s="42" t="s">
        <v>743</v>
      </c>
      <c r="C513" s="43" t="s">
        <v>744</v>
      </c>
      <c r="D513" s="43" t="s">
        <v>1114</v>
      </c>
      <c r="E513" s="44" t="s">
        <v>76</v>
      </c>
      <c r="F513" s="45" t="s">
        <v>2111</v>
      </c>
      <c r="G513" s="62" t="s">
        <v>83</v>
      </c>
      <c r="H513" s="47">
        <v>43306</v>
      </c>
      <c r="I513" s="47">
        <v>44221</v>
      </c>
      <c r="J513" s="48" t="str">
        <f>IF(Ugovori_OPULJP[[#This Row],[DATUM ZAVRŠETKA OPERACIJE]]&gt;DATE(2024,3,31),"u provedbi","završen")</f>
        <v>završen</v>
      </c>
      <c r="K513" s="46" t="s">
        <v>84</v>
      </c>
      <c r="L513" s="46" t="s">
        <v>84</v>
      </c>
      <c r="M513" s="49">
        <v>0.85</v>
      </c>
      <c r="N513" s="49">
        <v>0.15</v>
      </c>
      <c r="O513" s="50">
        <f>Ugovori_OPULJP[[#This Row],[Bespovratna sredstva - Ukupno (EU+Nac) HRK
= Ukupna ugovorena vrijednost bespovratnih sredstava]]*Ugovori_OPULJP[[#This Row],[EU STOPA SUFINANCIRANJA %
EU CO-FINANCING RATE %]]</f>
        <v>1424665.382</v>
      </c>
      <c r="P513" s="51">
        <f>Ugovori_OPULJP[[#This Row],[Bespovratna sredstva - EU dio - HRK]]/7.5345</f>
        <v>189085.59055013602</v>
      </c>
      <c r="Q513" s="50">
        <f>Ugovori_OPULJP[[#This Row],[Bespovratna sredstva - Ukupno (EU+Nac) HRK
= Ukupna ugovorena vrijednost bespovratnih sredstava]]*Ugovori_OPULJP[[#This Row],[STOPA NACIONALNOG SUFINANCIRANJA %]]</f>
        <v>251411.53799999997</v>
      </c>
      <c r="R513" s="51">
        <f>Ugovori_OPULJP[[#This Row],[Bespovratna sredstva - Nacionalni dio - HRK]]/7.5345</f>
        <v>33368.045391200474</v>
      </c>
      <c r="S513" s="50">
        <v>1676076.92</v>
      </c>
      <c r="T513" s="51">
        <f>Ugovori_OPULJP[[#This Row],[Bespovratna sredstva - Ukupno (EU+Nac) HRK
= Ukupna ugovorena vrijednost bespovratnih sredstava]]/7.5345</f>
        <v>222453.63594133648</v>
      </c>
      <c r="U513" s="50">
        <v>0</v>
      </c>
      <c r="V513" s="51">
        <f>Ugovori_OPULJP[[#This Row],[Javni doprinos korisnika - HRK]]/7.5345</f>
        <v>0</v>
      </c>
      <c r="W513" s="50">
        <v>0</v>
      </c>
      <c r="X513" s="51">
        <f>Ugovori_OPULJP[[#This Row],[Privatni doprinos korisnika - HRK]]/7.5345</f>
        <v>0</v>
      </c>
      <c r="Y513" s="52">
        <v>1676076.92</v>
      </c>
      <c r="Z513" s="53">
        <f>Ugovori_OPULJP[[#This Row],[UKUPNI PRIHVATLJIVI IZDACI
TOTAL ELIGIBLE EXPENDITURE
= Bespovratna sredstva ukupno + doprinos korisnika
= Ukupni prihvatljivi troškovi
= Ukupna ugovorena vrijednost projekta HRK]]/7.5345</f>
        <v>222453.63594133648</v>
      </c>
      <c r="AA513" s="44" t="s">
        <v>38</v>
      </c>
      <c r="AB513" s="44" t="s">
        <v>35</v>
      </c>
      <c r="AC513" s="43" t="s">
        <v>2112</v>
      </c>
      <c r="AD513" s="43" t="s">
        <v>747</v>
      </c>
    </row>
    <row r="514" spans="1:30" ht="51" customHeight="1" x14ac:dyDescent="0.2">
      <c r="A514" s="41" t="s">
        <v>2113</v>
      </c>
      <c r="B514" s="42" t="s">
        <v>743</v>
      </c>
      <c r="C514" s="43" t="s">
        <v>744</v>
      </c>
      <c r="D514" s="43" t="s">
        <v>1114</v>
      </c>
      <c r="E514" s="44" t="s">
        <v>76</v>
      </c>
      <c r="F514" s="45" t="s">
        <v>2114</v>
      </c>
      <c r="G514" s="45" t="s">
        <v>2115</v>
      </c>
      <c r="H514" s="47">
        <v>43341</v>
      </c>
      <c r="I514" s="47">
        <v>44255</v>
      </c>
      <c r="J514" s="48" t="str">
        <f>IF(Ugovori_OPULJP[[#This Row],[DATUM ZAVRŠETKA OPERACIJE]]&gt;DATE(2024,3,31),"u provedbi","završen")</f>
        <v>završen</v>
      </c>
      <c r="K514" s="46" t="s">
        <v>99</v>
      </c>
      <c r="L514" s="46" t="s">
        <v>99</v>
      </c>
      <c r="M514" s="49">
        <v>0.85</v>
      </c>
      <c r="N514" s="49">
        <v>0.15</v>
      </c>
      <c r="O514" s="50">
        <f>Ugovori_OPULJP[[#This Row],[Bespovratna sredstva - Ukupno (EU+Nac) HRK
= Ukupna ugovorena vrijednost bespovratnih sredstava]]*Ugovori_OPULJP[[#This Row],[EU STOPA SUFINANCIRANJA %
EU CO-FINANCING RATE %]]</f>
        <v>2431738.2250000001</v>
      </c>
      <c r="P514" s="51">
        <f>Ugovori_OPULJP[[#This Row],[Bespovratna sredstva - EU dio - HRK]]/7.5345</f>
        <v>322747.12655119784</v>
      </c>
      <c r="Q514" s="50">
        <f>Ugovori_OPULJP[[#This Row],[Bespovratna sredstva - Ukupno (EU+Nac) HRK
= Ukupna ugovorena vrijednost bespovratnih sredstava]]*Ugovori_OPULJP[[#This Row],[STOPA NACIONALNOG SUFINANCIRANJA %]]</f>
        <v>429130.27499999997</v>
      </c>
      <c r="R514" s="51">
        <f>Ugovori_OPULJP[[#This Row],[Bespovratna sredstva - Nacionalni dio - HRK]]/7.5345</f>
        <v>56955.375273740785</v>
      </c>
      <c r="S514" s="50">
        <v>2860868.5</v>
      </c>
      <c r="T514" s="51">
        <f>Ugovori_OPULJP[[#This Row],[Bespovratna sredstva - Ukupno (EU+Nac) HRK
= Ukupna ugovorena vrijednost bespovratnih sredstava]]/7.5345</f>
        <v>379702.50182493858</v>
      </c>
      <c r="U514" s="50">
        <v>0</v>
      </c>
      <c r="V514" s="51">
        <f>Ugovori_OPULJP[[#This Row],[Javni doprinos korisnika - HRK]]/7.5345</f>
        <v>0</v>
      </c>
      <c r="W514" s="50">
        <v>0</v>
      </c>
      <c r="X514" s="51">
        <f>Ugovori_OPULJP[[#This Row],[Privatni doprinos korisnika - HRK]]/7.5345</f>
        <v>0</v>
      </c>
      <c r="Y514" s="52">
        <v>2860868.5</v>
      </c>
      <c r="Z514" s="53">
        <f>Ugovori_OPULJP[[#This Row],[UKUPNI PRIHVATLJIVI IZDACI
TOTAL ELIGIBLE EXPENDITURE
= Bespovratna sredstva ukupno + doprinos korisnika
= Ukupni prihvatljivi troškovi
= Ukupna ugovorena vrijednost projekta HRK]]/7.5345</f>
        <v>379702.50182493858</v>
      </c>
      <c r="AA514" s="44" t="s">
        <v>38</v>
      </c>
      <c r="AB514" s="44" t="s">
        <v>35</v>
      </c>
      <c r="AC514" s="43" t="s">
        <v>2116</v>
      </c>
      <c r="AD514" s="43" t="s">
        <v>747</v>
      </c>
    </row>
    <row r="515" spans="1:30" ht="51" customHeight="1" x14ac:dyDescent="0.2">
      <c r="A515" s="41" t="s">
        <v>2117</v>
      </c>
      <c r="B515" s="42" t="s">
        <v>743</v>
      </c>
      <c r="C515" s="43" t="s">
        <v>744</v>
      </c>
      <c r="D515" s="43" t="s">
        <v>1114</v>
      </c>
      <c r="E515" s="44" t="s">
        <v>76</v>
      </c>
      <c r="F515" s="45" t="s">
        <v>2118</v>
      </c>
      <c r="G515" s="45" t="s">
        <v>2119</v>
      </c>
      <c r="H515" s="47">
        <v>43370</v>
      </c>
      <c r="I515" s="47">
        <v>44282</v>
      </c>
      <c r="J515" s="48" t="str">
        <f>IF(Ugovori_OPULJP[[#This Row],[DATUM ZAVRŠETKA OPERACIJE]]&gt;DATE(2024,3,31),"u provedbi","završen")</f>
        <v>završen</v>
      </c>
      <c r="K515" s="46" t="s">
        <v>186</v>
      </c>
      <c r="L515" s="46" t="s">
        <v>186</v>
      </c>
      <c r="M515" s="49">
        <v>0.85</v>
      </c>
      <c r="N515" s="49">
        <v>0.15</v>
      </c>
      <c r="O515" s="50">
        <f>Ugovori_OPULJP[[#This Row],[Bespovratna sredstva - Ukupno (EU+Nac) HRK
= Ukupna ugovorena vrijednost bespovratnih sredstava]]*Ugovori_OPULJP[[#This Row],[EU STOPA SUFINANCIRANJA %
EU CO-FINANCING RATE %]]</f>
        <v>1298027.4689999998</v>
      </c>
      <c r="P515" s="51">
        <f>Ugovori_OPULJP[[#This Row],[Bespovratna sredstva - EU dio - HRK]]/7.5345</f>
        <v>172277.85108500894</v>
      </c>
      <c r="Q515" s="50">
        <f>Ugovori_OPULJP[[#This Row],[Bespovratna sredstva - Ukupno (EU+Nac) HRK
= Ukupna ugovorena vrijednost bespovratnih sredstava]]*Ugovori_OPULJP[[#This Row],[STOPA NACIONALNOG SUFINANCIRANJA %]]</f>
        <v>229063.67099999997</v>
      </c>
      <c r="R515" s="51">
        <f>Ugovori_OPULJP[[#This Row],[Bespovratna sredstva - Nacionalni dio - HRK]]/7.5345</f>
        <v>30401.973720883929</v>
      </c>
      <c r="S515" s="50">
        <v>1527091.14</v>
      </c>
      <c r="T515" s="51">
        <f>Ugovori_OPULJP[[#This Row],[Bespovratna sredstva - Ukupno (EU+Nac) HRK
= Ukupna ugovorena vrijednost bespovratnih sredstava]]/7.5345</f>
        <v>202679.82480589286</v>
      </c>
      <c r="U515" s="50">
        <v>0</v>
      </c>
      <c r="V515" s="51">
        <f>Ugovori_OPULJP[[#This Row],[Javni doprinos korisnika - HRK]]/7.5345</f>
        <v>0</v>
      </c>
      <c r="W515" s="50">
        <v>0</v>
      </c>
      <c r="X515" s="51">
        <f>Ugovori_OPULJP[[#This Row],[Privatni doprinos korisnika - HRK]]/7.5345</f>
        <v>0</v>
      </c>
      <c r="Y515" s="52">
        <v>1527091.14</v>
      </c>
      <c r="Z515" s="53">
        <f>Ugovori_OPULJP[[#This Row],[UKUPNI PRIHVATLJIVI IZDACI
TOTAL ELIGIBLE EXPENDITURE
= Bespovratna sredstva ukupno + doprinos korisnika
= Ukupni prihvatljivi troškovi
= Ukupna ugovorena vrijednost projekta HRK]]/7.5345</f>
        <v>202679.82480589286</v>
      </c>
      <c r="AA515" s="44" t="s">
        <v>38</v>
      </c>
      <c r="AB515" s="44" t="s">
        <v>35</v>
      </c>
      <c r="AC515" s="43" t="s">
        <v>2120</v>
      </c>
      <c r="AD515" s="43" t="s">
        <v>747</v>
      </c>
    </row>
    <row r="516" spans="1:30" ht="51" customHeight="1" x14ac:dyDescent="0.2">
      <c r="A516" s="41" t="s">
        <v>2121</v>
      </c>
      <c r="B516" s="42" t="s">
        <v>743</v>
      </c>
      <c r="C516" s="43" t="s">
        <v>744</v>
      </c>
      <c r="D516" s="43" t="s">
        <v>1114</v>
      </c>
      <c r="E516" s="44" t="s">
        <v>76</v>
      </c>
      <c r="F516" s="45" t="s">
        <v>2122</v>
      </c>
      <c r="G516" s="45" t="s">
        <v>2123</v>
      </c>
      <c r="H516" s="47">
        <v>43343</v>
      </c>
      <c r="I516" s="47">
        <v>44255</v>
      </c>
      <c r="J516" s="48" t="str">
        <f>IF(Ugovori_OPULJP[[#This Row],[DATUM ZAVRŠETKA OPERACIJE]]&gt;DATE(2024,3,31),"u provedbi","završen")</f>
        <v>završen</v>
      </c>
      <c r="K516" s="46" t="s">
        <v>99</v>
      </c>
      <c r="L516" s="46" t="s">
        <v>99</v>
      </c>
      <c r="M516" s="49">
        <v>0.85</v>
      </c>
      <c r="N516" s="49">
        <v>0.15</v>
      </c>
      <c r="O516" s="50">
        <f>Ugovori_OPULJP[[#This Row],[Bespovratna sredstva - Ukupno (EU+Nac) HRK
= Ukupna ugovorena vrijednost bespovratnih sredstava]]*Ugovori_OPULJP[[#This Row],[EU STOPA SUFINANCIRANJA %
EU CO-FINANCING RATE %]]</f>
        <v>3280087.9499999997</v>
      </c>
      <c r="P516" s="51">
        <f>Ugovori_OPULJP[[#This Row],[Bespovratna sredstva - EU dio - HRK]]/7.5345</f>
        <v>435342.48457097344</v>
      </c>
      <c r="Q516" s="50">
        <f>Ugovori_OPULJP[[#This Row],[Bespovratna sredstva - Ukupno (EU+Nac) HRK
= Ukupna ugovorena vrijednost bespovratnih sredstava]]*Ugovori_OPULJP[[#This Row],[STOPA NACIONALNOG SUFINANCIRANJA %]]</f>
        <v>578839.04999999993</v>
      </c>
      <c r="R516" s="51">
        <f>Ugovori_OPULJP[[#This Row],[Bespovratna sredstva - Nacionalni dio - HRK]]/7.5345</f>
        <v>76825.144336054131</v>
      </c>
      <c r="S516" s="50">
        <v>3858927</v>
      </c>
      <c r="T516" s="51">
        <f>Ugovori_OPULJP[[#This Row],[Bespovratna sredstva - Ukupno (EU+Nac) HRK
= Ukupna ugovorena vrijednost bespovratnih sredstava]]/7.5345</f>
        <v>512167.62890702765</v>
      </c>
      <c r="U516" s="50">
        <v>0</v>
      </c>
      <c r="V516" s="51">
        <f>Ugovori_OPULJP[[#This Row],[Javni doprinos korisnika - HRK]]/7.5345</f>
        <v>0</v>
      </c>
      <c r="W516" s="50">
        <v>0</v>
      </c>
      <c r="X516" s="51">
        <f>Ugovori_OPULJP[[#This Row],[Privatni doprinos korisnika - HRK]]/7.5345</f>
        <v>0</v>
      </c>
      <c r="Y516" s="52">
        <v>3858927</v>
      </c>
      <c r="Z516" s="53">
        <f>Ugovori_OPULJP[[#This Row],[UKUPNI PRIHVATLJIVI IZDACI
TOTAL ELIGIBLE EXPENDITURE
= Bespovratna sredstva ukupno + doprinos korisnika
= Ukupni prihvatljivi troškovi
= Ukupna ugovorena vrijednost projekta HRK]]/7.5345</f>
        <v>512167.62890702765</v>
      </c>
      <c r="AA516" s="44" t="s">
        <v>38</v>
      </c>
      <c r="AB516" s="44" t="s">
        <v>35</v>
      </c>
      <c r="AC516" s="43" t="s">
        <v>2124</v>
      </c>
      <c r="AD516" s="43" t="s">
        <v>747</v>
      </c>
    </row>
    <row r="517" spans="1:30" ht="51" customHeight="1" x14ac:dyDescent="0.2">
      <c r="A517" s="41" t="s">
        <v>2125</v>
      </c>
      <c r="B517" s="42" t="s">
        <v>743</v>
      </c>
      <c r="C517" s="43" t="s">
        <v>744</v>
      </c>
      <c r="D517" s="43" t="s">
        <v>1114</v>
      </c>
      <c r="E517" s="44" t="s">
        <v>76</v>
      </c>
      <c r="F517" s="45" t="s">
        <v>2126</v>
      </c>
      <c r="G517" s="45" t="s">
        <v>2127</v>
      </c>
      <c r="H517" s="47">
        <v>43343</v>
      </c>
      <c r="I517" s="47">
        <v>44255</v>
      </c>
      <c r="J517" s="48" t="str">
        <f>IF(Ugovori_OPULJP[[#This Row],[DATUM ZAVRŠETKA OPERACIJE]]&gt;DATE(2024,3,31),"u provedbi","završen")</f>
        <v>završen</v>
      </c>
      <c r="K517" s="46" t="s">
        <v>99</v>
      </c>
      <c r="L517" s="46" t="s">
        <v>99</v>
      </c>
      <c r="M517" s="49">
        <v>0.85</v>
      </c>
      <c r="N517" s="49">
        <v>0.15</v>
      </c>
      <c r="O517" s="50">
        <f>Ugovori_OPULJP[[#This Row],[Bespovratna sredstva - Ukupno (EU+Nac) HRK
= Ukupna ugovorena vrijednost bespovratnih sredstava]]*Ugovori_OPULJP[[#This Row],[EU STOPA SUFINANCIRANJA %
EU CO-FINANCING RATE %]]</f>
        <v>3633245.4824999999</v>
      </c>
      <c r="P517" s="51">
        <f>Ugovori_OPULJP[[#This Row],[Bespovratna sredstva - EU dio - HRK]]/7.5345</f>
        <v>482214.54409715306</v>
      </c>
      <c r="Q517" s="50">
        <f>Ugovori_OPULJP[[#This Row],[Bespovratna sredstva - Ukupno (EU+Nac) HRK
= Ukupna ugovorena vrijednost bespovratnih sredstava]]*Ugovori_OPULJP[[#This Row],[STOPA NACIONALNOG SUFINANCIRANJA %]]</f>
        <v>641160.96750000003</v>
      </c>
      <c r="R517" s="51">
        <f>Ugovori_OPULJP[[#This Row],[Bespovratna sredstva - Nacionalni dio - HRK]]/7.5345</f>
        <v>85096.684252438776</v>
      </c>
      <c r="S517" s="50">
        <v>4274406.45</v>
      </c>
      <c r="T517" s="51">
        <f>Ugovori_OPULJP[[#This Row],[Bespovratna sredstva - Ukupno (EU+Nac) HRK
= Ukupna ugovorena vrijednost bespovratnih sredstava]]/7.5345</f>
        <v>567311.22834959184</v>
      </c>
      <c r="U517" s="50">
        <v>0</v>
      </c>
      <c r="V517" s="51">
        <f>Ugovori_OPULJP[[#This Row],[Javni doprinos korisnika - HRK]]/7.5345</f>
        <v>0</v>
      </c>
      <c r="W517" s="50">
        <v>0</v>
      </c>
      <c r="X517" s="51">
        <f>Ugovori_OPULJP[[#This Row],[Privatni doprinos korisnika - HRK]]/7.5345</f>
        <v>0</v>
      </c>
      <c r="Y517" s="52">
        <v>4274406.45</v>
      </c>
      <c r="Z517" s="53">
        <f>Ugovori_OPULJP[[#This Row],[UKUPNI PRIHVATLJIVI IZDACI
TOTAL ELIGIBLE EXPENDITURE
= Bespovratna sredstva ukupno + doprinos korisnika
= Ukupni prihvatljivi troškovi
= Ukupna ugovorena vrijednost projekta HRK]]/7.5345</f>
        <v>567311.22834959184</v>
      </c>
      <c r="AA517" s="44" t="s">
        <v>38</v>
      </c>
      <c r="AB517" s="44" t="s">
        <v>35</v>
      </c>
      <c r="AC517" s="43" t="s">
        <v>2128</v>
      </c>
      <c r="AD517" s="43" t="s">
        <v>747</v>
      </c>
    </row>
    <row r="518" spans="1:30" ht="51" customHeight="1" x14ac:dyDescent="0.2">
      <c r="A518" s="41" t="s">
        <v>2129</v>
      </c>
      <c r="B518" s="42" t="s">
        <v>743</v>
      </c>
      <c r="C518" s="43" t="s">
        <v>744</v>
      </c>
      <c r="D518" s="43" t="s">
        <v>1114</v>
      </c>
      <c r="E518" s="44" t="s">
        <v>76</v>
      </c>
      <c r="F518" s="45" t="s">
        <v>2130</v>
      </c>
      <c r="G518" s="45" t="s">
        <v>2131</v>
      </c>
      <c r="H518" s="47">
        <v>43378</v>
      </c>
      <c r="I518" s="47">
        <v>44291</v>
      </c>
      <c r="J518" s="48" t="str">
        <f>IF(Ugovori_OPULJP[[#This Row],[DATUM ZAVRŠETKA OPERACIJE]]&gt;DATE(2024,3,31),"u provedbi","završen")</f>
        <v>završen</v>
      </c>
      <c r="K518" s="46" t="s">
        <v>333</v>
      </c>
      <c r="L518" s="46" t="s">
        <v>333</v>
      </c>
      <c r="M518" s="49">
        <v>0.85</v>
      </c>
      <c r="N518" s="49">
        <v>0.15</v>
      </c>
      <c r="O518" s="50">
        <f>Ugovori_OPULJP[[#This Row],[Bespovratna sredstva - Ukupno (EU+Nac) HRK
= Ukupna ugovorena vrijednost bespovratnih sredstava]]*Ugovori_OPULJP[[#This Row],[EU STOPA SUFINANCIRANJA %
EU CO-FINANCING RATE %]]</f>
        <v>3432451.997</v>
      </c>
      <c r="P518" s="51">
        <f>Ugovori_OPULJP[[#This Row],[Bespovratna sredstva - EU dio - HRK]]/7.5345</f>
        <v>455564.66879023158</v>
      </c>
      <c r="Q518" s="50">
        <f>Ugovori_OPULJP[[#This Row],[Bespovratna sredstva - Ukupno (EU+Nac) HRK
= Ukupna ugovorena vrijednost bespovratnih sredstava]]*Ugovori_OPULJP[[#This Row],[STOPA NACIONALNOG SUFINANCIRANJA %]]</f>
        <v>605726.82299999997</v>
      </c>
      <c r="R518" s="51">
        <f>Ugovori_OPULJP[[#This Row],[Bespovratna sredstva - Nacionalni dio - HRK]]/7.5345</f>
        <v>80393.765080629091</v>
      </c>
      <c r="S518" s="50">
        <v>4038178.82</v>
      </c>
      <c r="T518" s="51">
        <f>Ugovori_OPULJP[[#This Row],[Bespovratna sredstva - Ukupno (EU+Nac) HRK
= Ukupna ugovorena vrijednost bespovratnih sredstava]]/7.5345</f>
        <v>535958.43387086061</v>
      </c>
      <c r="U518" s="50">
        <v>0</v>
      </c>
      <c r="V518" s="51">
        <f>Ugovori_OPULJP[[#This Row],[Javni doprinos korisnika - HRK]]/7.5345</f>
        <v>0</v>
      </c>
      <c r="W518" s="50">
        <v>0</v>
      </c>
      <c r="X518" s="51">
        <f>Ugovori_OPULJP[[#This Row],[Privatni doprinos korisnika - HRK]]/7.5345</f>
        <v>0</v>
      </c>
      <c r="Y518" s="52">
        <v>4038178.82</v>
      </c>
      <c r="Z518" s="53">
        <f>Ugovori_OPULJP[[#This Row],[UKUPNI PRIHVATLJIVI IZDACI
TOTAL ELIGIBLE EXPENDITURE
= Bespovratna sredstva ukupno + doprinos korisnika
= Ukupni prihvatljivi troškovi
= Ukupna ugovorena vrijednost projekta HRK]]/7.5345</f>
        <v>535958.43387086061</v>
      </c>
      <c r="AA518" s="44" t="s">
        <v>38</v>
      </c>
      <c r="AB518" s="44" t="s">
        <v>35</v>
      </c>
      <c r="AC518" s="43" t="s">
        <v>2132</v>
      </c>
      <c r="AD518" s="43" t="s">
        <v>747</v>
      </c>
    </row>
    <row r="519" spans="1:30" ht="51" customHeight="1" x14ac:dyDescent="0.2">
      <c r="A519" s="41" t="s">
        <v>2133</v>
      </c>
      <c r="B519" s="42" t="s">
        <v>743</v>
      </c>
      <c r="C519" s="43" t="s">
        <v>744</v>
      </c>
      <c r="D519" s="43" t="s">
        <v>1114</v>
      </c>
      <c r="E519" s="44" t="s">
        <v>76</v>
      </c>
      <c r="F519" s="45" t="s">
        <v>2134</v>
      </c>
      <c r="G519" s="45" t="s">
        <v>2135</v>
      </c>
      <c r="H519" s="47">
        <v>43518</v>
      </c>
      <c r="I519" s="47">
        <v>44369</v>
      </c>
      <c r="J519" s="48" t="str">
        <f>IF(Ugovori_OPULJP[[#This Row],[DATUM ZAVRŠETKA OPERACIJE]]&gt;DATE(2024,3,31),"u provedbi","završen")</f>
        <v>završen</v>
      </c>
      <c r="K519" s="46" t="s">
        <v>94</v>
      </c>
      <c r="L519" s="46" t="s">
        <v>94</v>
      </c>
      <c r="M519" s="49">
        <v>0.85</v>
      </c>
      <c r="N519" s="49">
        <v>0.15</v>
      </c>
      <c r="O519" s="50">
        <f>Ugovori_OPULJP[[#This Row],[Bespovratna sredstva - Ukupno (EU+Nac) HRK
= Ukupna ugovorena vrijednost bespovratnih sredstava]]*Ugovori_OPULJP[[#This Row],[EU STOPA SUFINANCIRANJA %
EU CO-FINANCING RATE %]]</f>
        <v>2784740.3265</v>
      </c>
      <c r="P519" s="51">
        <f>Ugovori_OPULJP[[#This Row],[Bespovratna sredstva - EU dio - HRK]]/7.5345</f>
        <v>369598.55683854269</v>
      </c>
      <c r="Q519" s="50">
        <f>Ugovori_OPULJP[[#This Row],[Bespovratna sredstva - Ukupno (EU+Nac) HRK
= Ukupna ugovorena vrijednost bespovratnih sredstava]]*Ugovori_OPULJP[[#This Row],[STOPA NACIONALNOG SUFINANCIRANJA %]]</f>
        <v>491424.76349999994</v>
      </c>
      <c r="R519" s="51">
        <f>Ugovori_OPULJP[[#This Row],[Bespovratna sredstva - Nacionalni dio - HRK]]/7.5345</f>
        <v>65223.274736213411</v>
      </c>
      <c r="S519" s="50">
        <v>3276165.09</v>
      </c>
      <c r="T519" s="51">
        <f>Ugovori_OPULJP[[#This Row],[Bespovratna sredstva - Ukupno (EU+Nac) HRK
= Ukupna ugovorena vrijednost bespovratnih sredstava]]/7.5345</f>
        <v>434821.83157475607</v>
      </c>
      <c r="U519" s="50">
        <v>0</v>
      </c>
      <c r="V519" s="51">
        <f>Ugovori_OPULJP[[#This Row],[Javni doprinos korisnika - HRK]]/7.5345</f>
        <v>0</v>
      </c>
      <c r="W519" s="50">
        <v>0</v>
      </c>
      <c r="X519" s="51">
        <f>Ugovori_OPULJP[[#This Row],[Privatni doprinos korisnika - HRK]]/7.5345</f>
        <v>0</v>
      </c>
      <c r="Y519" s="52">
        <v>3276165.09</v>
      </c>
      <c r="Z519" s="53">
        <f>Ugovori_OPULJP[[#This Row],[UKUPNI PRIHVATLJIVI IZDACI
TOTAL ELIGIBLE EXPENDITURE
= Bespovratna sredstva ukupno + doprinos korisnika
= Ukupni prihvatljivi troškovi
= Ukupna ugovorena vrijednost projekta HRK]]/7.5345</f>
        <v>434821.83157475607</v>
      </c>
      <c r="AA519" s="44" t="s">
        <v>38</v>
      </c>
      <c r="AB519" s="44" t="s">
        <v>35</v>
      </c>
      <c r="AC519" s="43" t="s">
        <v>2136</v>
      </c>
      <c r="AD519" s="43" t="s">
        <v>747</v>
      </c>
    </row>
    <row r="520" spans="1:30" ht="51" customHeight="1" x14ac:dyDescent="0.2">
      <c r="A520" s="41" t="s">
        <v>2137</v>
      </c>
      <c r="B520" s="42" t="s">
        <v>743</v>
      </c>
      <c r="C520" s="43" t="s">
        <v>744</v>
      </c>
      <c r="D520" s="43" t="s">
        <v>1114</v>
      </c>
      <c r="E520" s="44" t="s">
        <v>76</v>
      </c>
      <c r="F520" s="45" t="s">
        <v>2138</v>
      </c>
      <c r="G520" s="45" t="s">
        <v>2139</v>
      </c>
      <c r="H520" s="47">
        <v>43518</v>
      </c>
      <c r="I520" s="47">
        <v>44430</v>
      </c>
      <c r="J520" s="48" t="str">
        <f>IF(Ugovori_OPULJP[[#This Row],[DATUM ZAVRŠETKA OPERACIJE]]&gt;DATE(2024,3,31),"u provedbi","završen")</f>
        <v>završen</v>
      </c>
      <c r="K520" s="46" t="s">
        <v>84</v>
      </c>
      <c r="L520" s="46" t="s">
        <v>84</v>
      </c>
      <c r="M520" s="49">
        <v>0.85</v>
      </c>
      <c r="N520" s="49">
        <v>0.15</v>
      </c>
      <c r="O520" s="50">
        <f>Ugovori_OPULJP[[#This Row],[Bespovratna sredstva - Ukupno (EU+Nac) HRK
= Ukupna ugovorena vrijednost bespovratnih sredstava]]*Ugovori_OPULJP[[#This Row],[EU STOPA SUFINANCIRANJA %
EU CO-FINANCING RATE %]]</f>
        <v>1774680.49</v>
      </c>
      <c r="P520" s="51">
        <f>Ugovori_OPULJP[[#This Row],[Bespovratna sredstva - EU dio - HRK]]/7.5345</f>
        <v>235540.57867144467</v>
      </c>
      <c r="Q520" s="50">
        <f>Ugovori_OPULJP[[#This Row],[Bespovratna sredstva - Ukupno (EU+Nac) HRK
= Ukupna ugovorena vrijednost bespovratnih sredstava]]*Ugovori_OPULJP[[#This Row],[STOPA NACIONALNOG SUFINANCIRANJA %]]</f>
        <v>313178.90999999997</v>
      </c>
      <c r="R520" s="51">
        <f>Ugovori_OPULJP[[#This Row],[Bespovratna sredstva - Nacionalni dio - HRK]]/7.5345</f>
        <v>41565.984471431409</v>
      </c>
      <c r="S520" s="50">
        <v>2087859.4</v>
      </c>
      <c r="T520" s="51">
        <f>Ugovori_OPULJP[[#This Row],[Bespovratna sredstva - Ukupno (EU+Nac) HRK
= Ukupna ugovorena vrijednost bespovratnih sredstava]]/7.5345</f>
        <v>277106.56314287608</v>
      </c>
      <c r="U520" s="50">
        <v>0</v>
      </c>
      <c r="V520" s="51">
        <f>Ugovori_OPULJP[[#This Row],[Javni doprinos korisnika - HRK]]/7.5345</f>
        <v>0</v>
      </c>
      <c r="W520" s="50">
        <v>0</v>
      </c>
      <c r="X520" s="51">
        <f>Ugovori_OPULJP[[#This Row],[Privatni doprinos korisnika - HRK]]/7.5345</f>
        <v>0</v>
      </c>
      <c r="Y520" s="52">
        <v>2087859.4</v>
      </c>
      <c r="Z520" s="53">
        <f>Ugovori_OPULJP[[#This Row],[UKUPNI PRIHVATLJIVI IZDACI
TOTAL ELIGIBLE EXPENDITURE
= Bespovratna sredstva ukupno + doprinos korisnika
= Ukupni prihvatljivi troškovi
= Ukupna ugovorena vrijednost projekta HRK]]/7.5345</f>
        <v>277106.56314287608</v>
      </c>
      <c r="AA520" s="44" t="s">
        <v>38</v>
      </c>
      <c r="AB520" s="44" t="s">
        <v>35</v>
      </c>
      <c r="AC520" s="43" t="s">
        <v>2140</v>
      </c>
      <c r="AD520" s="43" t="s">
        <v>747</v>
      </c>
    </row>
    <row r="521" spans="1:30" ht="51" customHeight="1" x14ac:dyDescent="0.2">
      <c r="A521" s="41" t="s">
        <v>2141</v>
      </c>
      <c r="B521" s="42" t="s">
        <v>743</v>
      </c>
      <c r="C521" s="43" t="s">
        <v>744</v>
      </c>
      <c r="D521" s="43" t="s">
        <v>1114</v>
      </c>
      <c r="E521" s="44" t="s">
        <v>76</v>
      </c>
      <c r="F521" s="45" t="s">
        <v>2142</v>
      </c>
      <c r="G521" s="45" t="s">
        <v>37</v>
      </c>
      <c r="H521" s="47">
        <v>43705</v>
      </c>
      <c r="I521" s="47">
        <v>44620</v>
      </c>
      <c r="J521" s="48" t="str">
        <f>IF(Ugovori_OPULJP[[#This Row],[DATUM ZAVRŠETKA OPERACIJE]]&gt;DATE(2024,3,31),"u provedbi","završen")</f>
        <v>završen</v>
      </c>
      <c r="K521" s="46" t="s">
        <v>37</v>
      </c>
      <c r="L521" s="46" t="s">
        <v>37</v>
      </c>
      <c r="M521" s="49">
        <v>0.85</v>
      </c>
      <c r="N521" s="49">
        <v>0.15</v>
      </c>
      <c r="O521" s="50">
        <f>Ugovori_OPULJP[[#This Row],[Bespovratna sredstva - Ukupno (EU+Nac) HRK
= Ukupna ugovorena vrijednost bespovratnih sredstava]]*Ugovori_OPULJP[[#This Row],[EU STOPA SUFINANCIRANJA %
EU CO-FINANCING RATE %]]</f>
        <v>8425203.4000000004</v>
      </c>
      <c r="P521" s="51">
        <f>Ugovori_OPULJP[[#This Row],[Bespovratna sredstva - EU dio - HRK]]/7.5345</f>
        <v>1118216.6567124559</v>
      </c>
      <c r="Q521" s="50">
        <f>Ugovori_OPULJP[[#This Row],[Bespovratna sredstva - Ukupno (EU+Nac) HRK
= Ukupna ugovorena vrijednost bespovratnih sredstava]]*Ugovori_OPULJP[[#This Row],[STOPA NACIONALNOG SUFINANCIRANJA %]]</f>
        <v>1486800.5999999999</v>
      </c>
      <c r="R521" s="51">
        <f>Ugovori_OPULJP[[#This Row],[Bespovratna sredstva - Nacionalni dio - HRK]]/7.5345</f>
        <v>197332.35118455102</v>
      </c>
      <c r="S521" s="50">
        <v>9912004</v>
      </c>
      <c r="T521" s="51">
        <f>Ugovori_OPULJP[[#This Row],[Bespovratna sredstva - Ukupno (EU+Nac) HRK
= Ukupna ugovorena vrijednost bespovratnih sredstava]]/7.5345</f>
        <v>1315549.007897007</v>
      </c>
      <c r="U521" s="50">
        <v>0</v>
      </c>
      <c r="V521" s="51">
        <f>Ugovori_OPULJP[[#This Row],[Javni doprinos korisnika - HRK]]/7.5345</f>
        <v>0</v>
      </c>
      <c r="W521" s="50">
        <v>0</v>
      </c>
      <c r="X521" s="51">
        <f>Ugovori_OPULJP[[#This Row],[Privatni doprinos korisnika - HRK]]/7.5345</f>
        <v>0</v>
      </c>
      <c r="Y521" s="52">
        <v>9912004</v>
      </c>
      <c r="Z521" s="53">
        <f>Ugovori_OPULJP[[#This Row],[UKUPNI PRIHVATLJIVI IZDACI
TOTAL ELIGIBLE EXPENDITURE
= Bespovratna sredstva ukupno + doprinos korisnika
= Ukupni prihvatljivi troškovi
= Ukupna ugovorena vrijednost projekta HRK]]/7.5345</f>
        <v>1315549.007897007</v>
      </c>
      <c r="AA521" s="44" t="s">
        <v>38</v>
      </c>
      <c r="AB521" s="44" t="s">
        <v>35</v>
      </c>
      <c r="AC521" s="43" t="s">
        <v>2143</v>
      </c>
      <c r="AD521" s="43" t="s">
        <v>747</v>
      </c>
    </row>
    <row r="522" spans="1:30" ht="51" customHeight="1" x14ac:dyDescent="0.2">
      <c r="A522" s="41" t="s">
        <v>2144</v>
      </c>
      <c r="B522" s="42" t="s">
        <v>743</v>
      </c>
      <c r="C522" s="43" t="s">
        <v>744</v>
      </c>
      <c r="D522" s="43" t="s">
        <v>1114</v>
      </c>
      <c r="E522" s="44" t="s">
        <v>76</v>
      </c>
      <c r="F522" s="45" t="s">
        <v>2145</v>
      </c>
      <c r="G522" s="45" t="s">
        <v>2146</v>
      </c>
      <c r="H522" s="47">
        <v>43475</v>
      </c>
      <c r="I522" s="47">
        <v>44387</v>
      </c>
      <c r="J522" s="48" t="str">
        <f>IF(Ugovori_OPULJP[[#This Row],[DATUM ZAVRŠETKA OPERACIJE]]&gt;DATE(2024,3,31),"u provedbi","završen")</f>
        <v>završen</v>
      </c>
      <c r="K522" s="46" t="s">
        <v>79</v>
      </c>
      <c r="L522" s="46" t="s">
        <v>79</v>
      </c>
      <c r="M522" s="49">
        <v>0.85</v>
      </c>
      <c r="N522" s="49">
        <v>0.15</v>
      </c>
      <c r="O522" s="50">
        <f>Ugovori_OPULJP[[#This Row],[Bespovratna sredstva - Ukupno (EU+Nac) HRK
= Ukupna ugovorena vrijednost bespovratnih sredstava]]*Ugovori_OPULJP[[#This Row],[EU STOPA SUFINANCIRANJA %
EU CO-FINANCING RATE %]]</f>
        <v>933974.84899999993</v>
      </c>
      <c r="P522" s="51">
        <f>Ugovori_OPULJP[[#This Row],[Bespovratna sredstva - EU dio - HRK]]/7.5345</f>
        <v>123959.76494790628</v>
      </c>
      <c r="Q522" s="50">
        <f>Ugovori_OPULJP[[#This Row],[Bespovratna sredstva - Ukupno (EU+Nac) HRK
= Ukupna ugovorena vrijednost bespovratnih sredstava]]*Ugovori_OPULJP[[#This Row],[STOPA NACIONALNOG SUFINANCIRANJA %]]</f>
        <v>164819.09099999999</v>
      </c>
      <c r="R522" s="51">
        <f>Ugovori_OPULJP[[#This Row],[Bespovratna sredstva - Nacionalni dio - HRK]]/7.5345</f>
        <v>21875.252637865815</v>
      </c>
      <c r="S522" s="50">
        <v>1098793.94</v>
      </c>
      <c r="T522" s="51">
        <f>Ugovori_OPULJP[[#This Row],[Bespovratna sredstva - Ukupno (EU+Nac) HRK
= Ukupna ugovorena vrijednost bespovratnih sredstava]]/7.5345</f>
        <v>145835.01758577209</v>
      </c>
      <c r="U522" s="50">
        <v>0</v>
      </c>
      <c r="V522" s="51">
        <f>Ugovori_OPULJP[[#This Row],[Javni doprinos korisnika - HRK]]/7.5345</f>
        <v>0</v>
      </c>
      <c r="W522" s="50">
        <v>0</v>
      </c>
      <c r="X522" s="51">
        <f>Ugovori_OPULJP[[#This Row],[Privatni doprinos korisnika - HRK]]/7.5345</f>
        <v>0</v>
      </c>
      <c r="Y522" s="52">
        <v>1098793.94</v>
      </c>
      <c r="Z522" s="53">
        <f>Ugovori_OPULJP[[#This Row],[UKUPNI PRIHVATLJIVI IZDACI
TOTAL ELIGIBLE EXPENDITURE
= Bespovratna sredstva ukupno + doprinos korisnika
= Ukupni prihvatljivi troškovi
= Ukupna ugovorena vrijednost projekta HRK]]/7.5345</f>
        <v>145835.01758577209</v>
      </c>
      <c r="AA522" s="44" t="s">
        <v>38</v>
      </c>
      <c r="AB522" s="44" t="s">
        <v>35</v>
      </c>
      <c r="AC522" s="43" t="s">
        <v>2147</v>
      </c>
      <c r="AD522" s="43" t="s">
        <v>747</v>
      </c>
    </row>
    <row r="523" spans="1:30" ht="51" customHeight="1" x14ac:dyDescent="0.2">
      <c r="A523" s="41" t="s">
        <v>2148</v>
      </c>
      <c r="B523" s="42" t="s">
        <v>743</v>
      </c>
      <c r="C523" s="43" t="s">
        <v>744</v>
      </c>
      <c r="D523" s="43" t="s">
        <v>1114</v>
      </c>
      <c r="E523" s="44" t="s">
        <v>76</v>
      </c>
      <c r="F523" s="45" t="s">
        <v>2149</v>
      </c>
      <c r="G523" s="45" t="s">
        <v>2150</v>
      </c>
      <c r="H523" s="47">
        <v>43518</v>
      </c>
      <c r="I523" s="65">
        <v>44348</v>
      </c>
      <c r="J523" s="48" t="str">
        <f>IF(Ugovori_OPULJP[[#This Row],[DATUM ZAVRŠETKA OPERACIJE]]&gt;DATE(2024,3,31),"u provedbi","završen")</f>
        <v>završen</v>
      </c>
      <c r="K523" s="46" t="s">
        <v>79</v>
      </c>
      <c r="L523" s="46" t="s">
        <v>79</v>
      </c>
      <c r="M523" s="49">
        <v>0.85</v>
      </c>
      <c r="N523" s="49">
        <v>0.15</v>
      </c>
      <c r="O523" s="50">
        <f>Ugovori_OPULJP[[#This Row],[Bespovratna sredstva - Ukupno (EU+Nac) HRK
= Ukupna ugovorena vrijednost bespovratnih sredstava]]*Ugovori_OPULJP[[#This Row],[EU STOPA SUFINANCIRANJA %
EU CO-FINANCING RATE %]]</f>
        <v>1374915.8</v>
      </c>
      <c r="P523" s="51">
        <f>Ugovori_OPULJP[[#This Row],[Bespovratna sredstva - EU dio - HRK]]/7.5345</f>
        <v>182482.6863096423</v>
      </c>
      <c r="Q523" s="50">
        <f>Ugovori_OPULJP[[#This Row],[Bespovratna sredstva - Ukupno (EU+Nac) HRK
= Ukupna ugovorena vrijednost bespovratnih sredstava]]*Ugovori_OPULJP[[#This Row],[STOPA NACIONALNOG SUFINANCIRANJA %]]</f>
        <v>242632.19999999998</v>
      </c>
      <c r="R523" s="51">
        <f>Ugovori_OPULJP[[#This Row],[Bespovratna sredstva - Nacionalni dio - HRK]]/7.5345</f>
        <v>32202.826995819229</v>
      </c>
      <c r="S523" s="50">
        <v>1617548</v>
      </c>
      <c r="T523" s="51">
        <f>Ugovori_OPULJP[[#This Row],[Bespovratna sredstva - Ukupno (EU+Nac) HRK
= Ukupna ugovorena vrijednost bespovratnih sredstava]]/7.5345</f>
        <v>214685.51330546153</v>
      </c>
      <c r="U523" s="50">
        <v>0</v>
      </c>
      <c r="V523" s="51">
        <f>Ugovori_OPULJP[[#This Row],[Javni doprinos korisnika - HRK]]/7.5345</f>
        <v>0</v>
      </c>
      <c r="W523" s="50">
        <v>0</v>
      </c>
      <c r="X523" s="51">
        <f>Ugovori_OPULJP[[#This Row],[Privatni doprinos korisnika - HRK]]/7.5345</f>
        <v>0</v>
      </c>
      <c r="Y523" s="52">
        <v>1617548</v>
      </c>
      <c r="Z523" s="53">
        <f>Ugovori_OPULJP[[#This Row],[UKUPNI PRIHVATLJIVI IZDACI
TOTAL ELIGIBLE EXPENDITURE
= Bespovratna sredstva ukupno + doprinos korisnika
= Ukupni prihvatljivi troškovi
= Ukupna ugovorena vrijednost projekta HRK]]/7.5345</f>
        <v>214685.51330546153</v>
      </c>
      <c r="AA523" s="44" t="s">
        <v>38</v>
      </c>
      <c r="AB523" s="44" t="s">
        <v>35</v>
      </c>
      <c r="AC523" s="43" t="s">
        <v>2151</v>
      </c>
      <c r="AD523" s="43" t="s">
        <v>747</v>
      </c>
    </row>
    <row r="524" spans="1:30" ht="51" customHeight="1" x14ac:dyDescent="0.2">
      <c r="A524" s="41" t="s">
        <v>2152</v>
      </c>
      <c r="B524" s="42" t="s">
        <v>743</v>
      </c>
      <c r="C524" s="43" t="s">
        <v>744</v>
      </c>
      <c r="D524" s="43" t="s">
        <v>1114</v>
      </c>
      <c r="E524" s="44" t="s">
        <v>76</v>
      </c>
      <c r="F524" s="45" t="s">
        <v>1836</v>
      </c>
      <c r="G524" s="45" t="s">
        <v>2153</v>
      </c>
      <c r="H524" s="47">
        <v>43634</v>
      </c>
      <c r="I524" s="47">
        <v>44548</v>
      </c>
      <c r="J524" s="48" t="str">
        <f>IF(Ugovori_OPULJP[[#This Row],[DATUM ZAVRŠETKA OPERACIJE]]&gt;DATE(2024,3,31),"u provedbi","završen")</f>
        <v>završen</v>
      </c>
      <c r="K524" s="46" t="s">
        <v>599</v>
      </c>
      <c r="L524" s="46" t="s">
        <v>599</v>
      </c>
      <c r="M524" s="49">
        <v>0.85</v>
      </c>
      <c r="N524" s="49">
        <v>0.15</v>
      </c>
      <c r="O524" s="50">
        <f>Ugovori_OPULJP[[#This Row],[Bespovratna sredstva - Ukupno (EU+Nac) HRK
= Ukupna ugovorena vrijednost bespovratnih sredstava]]*Ugovori_OPULJP[[#This Row],[EU STOPA SUFINANCIRANJA %
EU CO-FINANCING RATE %]]</f>
        <v>1361063.9449999998</v>
      </c>
      <c r="P524" s="51">
        <f>Ugovori_OPULJP[[#This Row],[Bespovratna sredstva - EU dio - HRK]]/7.5345</f>
        <v>180644.22921229011</v>
      </c>
      <c r="Q524" s="50">
        <f>Ugovori_OPULJP[[#This Row],[Bespovratna sredstva - Ukupno (EU+Nac) HRK
= Ukupna ugovorena vrijednost bespovratnih sredstava]]*Ugovori_OPULJP[[#This Row],[STOPA NACIONALNOG SUFINANCIRANJA %]]</f>
        <v>240187.75499999998</v>
      </c>
      <c r="R524" s="51">
        <f>Ugovori_OPULJP[[#This Row],[Bespovratna sredstva - Nacionalni dio - HRK]]/7.5345</f>
        <v>31878.393390404137</v>
      </c>
      <c r="S524" s="50">
        <v>1601251.7</v>
      </c>
      <c r="T524" s="51">
        <f>Ugovori_OPULJP[[#This Row],[Bespovratna sredstva - Ukupno (EU+Nac) HRK
= Ukupna ugovorena vrijednost bespovratnih sredstava]]/7.5345</f>
        <v>212522.62260269426</v>
      </c>
      <c r="U524" s="50">
        <v>121913.88000000012</v>
      </c>
      <c r="V524" s="51">
        <f>Ugovori_OPULJP[[#This Row],[Javni doprinos korisnika - HRK]]/7.5345</f>
        <v>16180.752538323726</v>
      </c>
      <c r="W524" s="50">
        <v>0</v>
      </c>
      <c r="X524" s="51">
        <f>Ugovori_OPULJP[[#This Row],[Privatni doprinos korisnika - HRK]]/7.5345</f>
        <v>0</v>
      </c>
      <c r="Y524" s="52">
        <v>1723165.58</v>
      </c>
      <c r="Z524" s="53">
        <f>Ugovori_OPULJP[[#This Row],[UKUPNI PRIHVATLJIVI IZDACI
TOTAL ELIGIBLE EXPENDITURE
= Bespovratna sredstva ukupno + doprinos korisnika
= Ukupni prihvatljivi troškovi
= Ukupna ugovorena vrijednost projekta HRK]]/7.5345</f>
        <v>228703.37514101798</v>
      </c>
      <c r="AA524" s="44" t="s">
        <v>38</v>
      </c>
      <c r="AB524" s="44" t="s">
        <v>35</v>
      </c>
      <c r="AC524" s="43" t="s">
        <v>2154</v>
      </c>
      <c r="AD524" s="43" t="s">
        <v>747</v>
      </c>
    </row>
    <row r="525" spans="1:30" ht="51" customHeight="1" x14ac:dyDescent="0.2">
      <c r="A525" s="41" t="s">
        <v>2155</v>
      </c>
      <c r="B525" s="42" t="s">
        <v>743</v>
      </c>
      <c r="C525" s="43" t="s">
        <v>744</v>
      </c>
      <c r="D525" s="43" t="s">
        <v>1114</v>
      </c>
      <c r="E525" s="44" t="s">
        <v>76</v>
      </c>
      <c r="F525" s="45" t="s">
        <v>2156</v>
      </c>
      <c r="G525" s="45" t="s">
        <v>2157</v>
      </c>
      <c r="H525" s="47">
        <v>43518</v>
      </c>
      <c r="I525" s="47">
        <v>44430</v>
      </c>
      <c r="J525" s="48" t="str">
        <f>IF(Ugovori_OPULJP[[#This Row],[DATUM ZAVRŠETKA OPERACIJE]]&gt;DATE(2024,3,31),"u provedbi","završen")</f>
        <v>završen</v>
      </c>
      <c r="K525" s="46" t="s">
        <v>99</v>
      </c>
      <c r="L525" s="46" t="s">
        <v>99</v>
      </c>
      <c r="M525" s="49">
        <v>0.85</v>
      </c>
      <c r="N525" s="49">
        <v>0.15</v>
      </c>
      <c r="O525" s="50">
        <f>Ugovori_OPULJP[[#This Row],[Bespovratna sredstva - Ukupno (EU+Nac) HRK
= Ukupna ugovorena vrijednost bespovratnih sredstava]]*Ugovori_OPULJP[[#This Row],[EU STOPA SUFINANCIRANJA %
EU CO-FINANCING RATE %]]</f>
        <v>1116430.375</v>
      </c>
      <c r="P525" s="51">
        <f>Ugovori_OPULJP[[#This Row],[Bespovratna sredstva - EU dio - HRK]]/7.5345</f>
        <v>148175.77476939411</v>
      </c>
      <c r="Q525" s="50">
        <f>Ugovori_OPULJP[[#This Row],[Bespovratna sredstva - Ukupno (EU+Nac) HRK
= Ukupna ugovorena vrijednost bespovratnih sredstava]]*Ugovori_OPULJP[[#This Row],[STOPA NACIONALNOG SUFINANCIRANJA %]]</f>
        <v>197017.125</v>
      </c>
      <c r="R525" s="51">
        <f>Ugovori_OPULJP[[#This Row],[Bespovratna sredstva - Nacionalni dio - HRK]]/7.5345</f>
        <v>26148.666135775431</v>
      </c>
      <c r="S525" s="50">
        <v>1313447.5</v>
      </c>
      <c r="T525" s="51">
        <f>Ugovori_OPULJP[[#This Row],[Bespovratna sredstva - Ukupno (EU+Nac) HRK
= Ukupna ugovorena vrijednost bespovratnih sredstava]]/7.5345</f>
        <v>174324.44090516955</v>
      </c>
      <c r="U525" s="50">
        <v>0</v>
      </c>
      <c r="V525" s="51">
        <f>Ugovori_OPULJP[[#This Row],[Javni doprinos korisnika - HRK]]/7.5345</f>
        <v>0</v>
      </c>
      <c r="W525" s="50">
        <v>0</v>
      </c>
      <c r="X525" s="51">
        <f>Ugovori_OPULJP[[#This Row],[Privatni doprinos korisnika - HRK]]/7.5345</f>
        <v>0</v>
      </c>
      <c r="Y525" s="52">
        <v>1313447.5</v>
      </c>
      <c r="Z525" s="53">
        <f>Ugovori_OPULJP[[#This Row],[UKUPNI PRIHVATLJIVI IZDACI
TOTAL ELIGIBLE EXPENDITURE
= Bespovratna sredstva ukupno + doprinos korisnika
= Ukupni prihvatljivi troškovi
= Ukupna ugovorena vrijednost projekta HRK]]/7.5345</f>
        <v>174324.44090516955</v>
      </c>
      <c r="AA525" s="44" t="s">
        <v>38</v>
      </c>
      <c r="AB525" s="44" t="s">
        <v>35</v>
      </c>
      <c r="AC525" s="43" t="s">
        <v>2158</v>
      </c>
      <c r="AD525" s="43" t="s">
        <v>747</v>
      </c>
    </row>
    <row r="526" spans="1:30" ht="51" customHeight="1" x14ac:dyDescent="0.2">
      <c r="A526" s="41" t="s">
        <v>2159</v>
      </c>
      <c r="B526" s="42" t="s">
        <v>743</v>
      </c>
      <c r="C526" s="43" t="s">
        <v>744</v>
      </c>
      <c r="D526" s="43" t="s">
        <v>1114</v>
      </c>
      <c r="E526" s="44" t="s">
        <v>76</v>
      </c>
      <c r="F526" s="45" t="s">
        <v>2160</v>
      </c>
      <c r="G526" s="62" t="s">
        <v>2161</v>
      </c>
      <c r="H526" s="47">
        <v>43634</v>
      </c>
      <c r="I526" s="47">
        <v>44548</v>
      </c>
      <c r="J526" s="48" t="str">
        <f>IF(Ugovori_OPULJP[[#This Row],[DATUM ZAVRŠETKA OPERACIJE]]&gt;DATE(2024,3,31),"u provedbi","završen")</f>
        <v>završen</v>
      </c>
      <c r="K526" s="46" t="s">
        <v>99</v>
      </c>
      <c r="L526" s="46" t="s">
        <v>99</v>
      </c>
      <c r="M526" s="49">
        <v>0.85</v>
      </c>
      <c r="N526" s="49">
        <v>0.15</v>
      </c>
      <c r="O526" s="50">
        <f>Ugovori_OPULJP[[#This Row],[Bespovratna sredstva - Ukupno (EU+Nac) HRK
= Ukupna ugovorena vrijednost bespovratnih sredstava]]*Ugovori_OPULJP[[#This Row],[EU STOPA SUFINANCIRANJA %
EU CO-FINANCING RATE %]]</f>
        <v>1542713.3735</v>
      </c>
      <c r="P526" s="51">
        <f>Ugovori_OPULJP[[#This Row],[Bespovratna sredstva - EU dio - HRK]]/7.5345</f>
        <v>204753.25150972194</v>
      </c>
      <c r="Q526" s="50">
        <f>Ugovori_OPULJP[[#This Row],[Bespovratna sredstva - Ukupno (EU+Nac) HRK
= Ukupna ugovorena vrijednost bespovratnih sredstava]]*Ugovori_OPULJP[[#This Row],[STOPA NACIONALNOG SUFINANCIRANJA %]]</f>
        <v>272243.53649999999</v>
      </c>
      <c r="R526" s="51">
        <f>Ugovori_OPULJP[[#This Row],[Bespovratna sredstva - Nacionalni dio - HRK]]/7.5345</f>
        <v>36132.926737009751</v>
      </c>
      <c r="S526" s="50">
        <v>1814956.91</v>
      </c>
      <c r="T526" s="51">
        <f>Ugovori_OPULJP[[#This Row],[Bespovratna sredstva - Ukupno (EU+Nac) HRK
= Ukupna ugovorena vrijednost bespovratnih sredstava]]/7.5345</f>
        <v>240886.17824673167</v>
      </c>
      <c r="U526" s="50">
        <v>0</v>
      </c>
      <c r="V526" s="51">
        <f>Ugovori_OPULJP[[#This Row],[Javni doprinos korisnika - HRK]]/7.5345</f>
        <v>0</v>
      </c>
      <c r="W526" s="50">
        <v>0</v>
      </c>
      <c r="X526" s="51">
        <f>Ugovori_OPULJP[[#This Row],[Privatni doprinos korisnika - HRK]]/7.5345</f>
        <v>0</v>
      </c>
      <c r="Y526" s="52">
        <v>1814956.91</v>
      </c>
      <c r="Z526" s="53">
        <f>Ugovori_OPULJP[[#This Row],[UKUPNI PRIHVATLJIVI IZDACI
TOTAL ELIGIBLE EXPENDITURE
= Bespovratna sredstva ukupno + doprinos korisnika
= Ukupni prihvatljivi troškovi
= Ukupna ugovorena vrijednost projekta HRK]]/7.5345</f>
        <v>240886.17824673167</v>
      </c>
      <c r="AA526" s="44" t="s">
        <v>38</v>
      </c>
      <c r="AB526" s="44" t="s">
        <v>35</v>
      </c>
      <c r="AC526" s="43" t="s">
        <v>2162</v>
      </c>
      <c r="AD526" s="43" t="s">
        <v>747</v>
      </c>
    </row>
    <row r="527" spans="1:30" ht="51" customHeight="1" x14ac:dyDescent="0.2">
      <c r="A527" s="41" t="s">
        <v>2163</v>
      </c>
      <c r="B527" s="42" t="s">
        <v>743</v>
      </c>
      <c r="C527" s="43" t="s">
        <v>744</v>
      </c>
      <c r="D527" s="43" t="s">
        <v>1114</v>
      </c>
      <c r="E527" s="44" t="s">
        <v>76</v>
      </c>
      <c r="F527" s="45" t="s">
        <v>2164</v>
      </c>
      <c r="G527" s="45" t="s">
        <v>2165</v>
      </c>
      <c r="H527" s="47">
        <v>43518</v>
      </c>
      <c r="I527" s="47">
        <v>44430</v>
      </c>
      <c r="J527" s="48" t="str">
        <f>IF(Ugovori_OPULJP[[#This Row],[DATUM ZAVRŠETKA OPERACIJE]]&gt;DATE(2024,3,31),"u provedbi","završen")</f>
        <v>završen</v>
      </c>
      <c r="K527" s="46" t="s">
        <v>99</v>
      </c>
      <c r="L527" s="46" t="s">
        <v>99</v>
      </c>
      <c r="M527" s="49">
        <v>0.85</v>
      </c>
      <c r="N527" s="49">
        <v>0.15</v>
      </c>
      <c r="O527" s="50">
        <f>Ugovori_OPULJP[[#This Row],[Bespovratna sredstva - Ukupno (EU+Nac) HRK
= Ukupna ugovorena vrijednost bespovratnih sredstava]]*Ugovori_OPULJP[[#This Row],[EU STOPA SUFINANCIRANJA %
EU CO-FINANCING RATE %]]</f>
        <v>2145110.4645000002</v>
      </c>
      <c r="P527" s="51">
        <f>Ugovori_OPULJP[[#This Row],[Bespovratna sredstva - EU dio - HRK]]/7.5345</f>
        <v>284705.08520804299</v>
      </c>
      <c r="Q527" s="50">
        <f>Ugovori_OPULJP[[#This Row],[Bespovratna sredstva - Ukupno (EU+Nac) HRK
= Ukupna ugovorena vrijednost bespovratnih sredstava]]*Ugovori_OPULJP[[#This Row],[STOPA NACIONALNOG SUFINANCIRANJA %]]</f>
        <v>378548.90549999999</v>
      </c>
      <c r="R527" s="51">
        <f>Ugovori_OPULJP[[#This Row],[Bespovratna sredstva - Nacionalni dio - HRK]]/7.5345</f>
        <v>50242.073860242876</v>
      </c>
      <c r="S527" s="50">
        <v>2523659.37</v>
      </c>
      <c r="T527" s="51">
        <f>Ugovori_OPULJP[[#This Row],[Bespovratna sredstva - Ukupno (EU+Nac) HRK
= Ukupna ugovorena vrijednost bespovratnih sredstava]]/7.5345</f>
        <v>334947.1590682859</v>
      </c>
      <c r="U527" s="50">
        <v>0</v>
      </c>
      <c r="V527" s="51">
        <f>Ugovori_OPULJP[[#This Row],[Javni doprinos korisnika - HRK]]/7.5345</f>
        <v>0</v>
      </c>
      <c r="W527" s="50">
        <v>0</v>
      </c>
      <c r="X527" s="51">
        <f>Ugovori_OPULJP[[#This Row],[Privatni doprinos korisnika - HRK]]/7.5345</f>
        <v>0</v>
      </c>
      <c r="Y527" s="52">
        <v>2523659.37</v>
      </c>
      <c r="Z527" s="53">
        <f>Ugovori_OPULJP[[#This Row],[UKUPNI PRIHVATLJIVI IZDACI
TOTAL ELIGIBLE EXPENDITURE
= Bespovratna sredstva ukupno + doprinos korisnika
= Ukupni prihvatljivi troškovi
= Ukupna ugovorena vrijednost projekta HRK]]/7.5345</f>
        <v>334947.1590682859</v>
      </c>
      <c r="AA527" s="44" t="s">
        <v>38</v>
      </c>
      <c r="AB527" s="44" t="s">
        <v>35</v>
      </c>
      <c r="AC527" s="43" t="s">
        <v>2166</v>
      </c>
      <c r="AD527" s="43" t="s">
        <v>747</v>
      </c>
    </row>
    <row r="528" spans="1:30" ht="63.75" customHeight="1" x14ac:dyDescent="0.2">
      <c r="A528" s="41" t="s">
        <v>2167</v>
      </c>
      <c r="B528" s="42" t="s">
        <v>743</v>
      </c>
      <c r="C528" s="43" t="s">
        <v>744</v>
      </c>
      <c r="D528" s="43" t="s">
        <v>1114</v>
      </c>
      <c r="E528" s="44" t="s">
        <v>76</v>
      </c>
      <c r="F528" s="45" t="s">
        <v>2168</v>
      </c>
      <c r="G528" s="45" t="s">
        <v>93</v>
      </c>
      <c r="H528" s="47">
        <v>43518</v>
      </c>
      <c r="I528" s="47">
        <v>44430</v>
      </c>
      <c r="J528" s="48" t="str">
        <f>IF(Ugovori_OPULJP[[#This Row],[DATUM ZAVRŠETKA OPERACIJE]]&gt;DATE(2024,3,31),"u provedbi","završen")</f>
        <v>završen</v>
      </c>
      <c r="K528" s="46" t="s">
        <v>94</v>
      </c>
      <c r="L528" s="46" t="s">
        <v>94</v>
      </c>
      <c r="M528" s="49">
        <v>0.85</v>
      </c>
      <c r="N528" s="49">
        <v>0.15</v>
      </c>
      <c r="O528" s="50">
        <f>Ugovori_OPULJP[[#This Row],[Bespovratna sredstva - Ukupno (EU+Nac) HRK
= Ukupna ugovorena vrijednost bespovratnih sredstava]]*Ugovori_OPULJP[[#This Row],[EU STOPA SUFINANCIRANJA %
EU CO-FINANCING RATE %]]</f>
        <v>923785.69499999995</v>
      </c>
      <c r="P528" s="51">
        <f>Ugovori_OPULJP[[#This Row],[Bespovratna sredstva - EU dio - HRK]]/7.5345</f>
        <v>122607.43181365717</v>
      </c>
      <c r="Q528" s="50">
        <f>Ugovori_OPULJP[[#This Row],[Bespovratna sredstva - Ukupno (EU+Nac) HRK
= Ukupna ugovorena vrijednost bespovratnih sredstava]]*Ugovori_OPULJP[[#This Row],[STOPA NACIONALNOG SUFINANCIRANJA %]]</f>
        <v>163021.00499999998</v>
      </c>
      <c r="R528" s="51">
        <f>Ugovori_OPULJP[[#This Row],[Bespovratna sredstva - Nacionalni dio - HRK]]/7.5345</f>
        <v>21636.60561417479</v>
      </c>
      <c r="S528" s="50">
        <v>1086806.7</v>
      </c>
      <c r="T528" s="51">
        <f>Ugovori_OPULJP[[#This Row],[Bespovratna sredstva - Ukupno (EU+Nac) HRK
= Ukupna ugovorena vrijednost bespovratnih sredstava]]/7.5345</f>
        <v>144244.03742783197</v>
      </c>
      <c r="U528" s="50">
        <v>0</v>
      </c>
      <c r="V528" s="51">
        <f>Ugovori_OPULJP[[#This Row],[Javni doprinos korisnika - HRK]]/7.5345</f>
        <v>0</v>
      </c>
      <c r="W528" s="50">
        <v>0</v>
      </c>
      <c r="X528" s="51">
        <f>Ugovori_OPULJP[[#This Row],[Privatni doprinos korisnika - HRK]]/7.5345</f>
        <v>0</v>
      </c>
      <c r="Y528" s="52">
        <v>1086806.7</v>
      </c>
      <c r="Z528" s="53">
        <f>Ugovori_OPULJP[[#This Row],[UKUPNI PRIHVATLJIVI IZDACI
TOTAL ELIGIBLE EXPENDITURE
= Bespovratna sredstva ukupno + doprinos korisnika
= Ukupni prihvatljivi troškovi
= Ukupna ugovorena vrijednost projekta HRK]]/7.5345</f>
        <v>144244.03742783197</v>
      </c>
      <c r="AA528" s="44" t="s">
        <v>38</v>
      </c>
      <c r="AB528" s="44" t="s">
        <v>35</v>
      </c>
      <c r="AC528" s="43" t="s">
        <v>2169</v>
      </c>
      <c r="AD528" s="43" t="s">
        <v>747</v>
      </c>
    </row>
    <row r="529" spans="1:30" ht="51" customHeight="1" x14ac:dyDescent="0.2">
      <c r="A529" s="41" t="s">
        <v>2170</v>
      </c>
      <c r="B529" s="42" t="s">
        <v>743</v>
      </c>
      <c r="C529" s="43" t="s">
        <v>744</v>
      </c>
      <c r="D529" s="43" t="s">
        <v>1114</v>
      </c>
      <c r="E529" s="44" t="s">
        <v>76</v>
      </c>
      <c r="F529" s="45" t="s">
        <v>2171</v>
      </c>
      <c r="G529" s="45" t="s">
        <v>2172</v>
      </c>
      <c r="H529" s="47">
        <v>43634</v>
      </c>
      <c r="I529" s="47">
        <v>44487</v>
      </c>
      <c r="J529" s="48" t="str">
        <f>IF(Ugovori_OPULJP[[#This Row],[DATUM ZAVRŠETKA OPERACIJE]]&gt;DATE(2024,3,31),"u provedbi","završen")</f>
        <v>završen</v>
      </c>
      <c r="K529" s="46" t="s">
        <v>99</v>
      </c>
      <c r="L529" s="46" t="s">
        <v>99</v>
      </c>
      <c r="M529" s="49">
        <v>0.85</v>
      </c>
      <c r="N529" s="49">
        <v>0.15</v>
      </c>
      <c r="O529" s="50">
        <f>Ugovori_OPULJP[[#This Row],[Bespovratna sredstva - Ukupno (EU+Nac) HRK
= Ukupna ugovorena vrijednost bespovratnih sredstava]]*Ugovori_OPULJP[[#This Row],[EU STOPA SUFINANCIRANJA %
EU CO-FINANCING RATE %]]</f>
        <v>1675555.7764999999</v>
      </c>
      <c r="P529" s="51">
        <f>Ugovori_OPULJP[[#This Row],[Bespovratna sredstva - EU dio - HRK]]/7.5345</f>
        <v>222384.46831242947</v>
      </c>
      <c r="Q529" s="50">
        <f>Ugovori_OPULJP[[#This Row],[Bespovratna sredstva - Ukupno (EU+Nac) HRK
= Ukupna ugovorena vrijednost bespovratnih sredstava]]*Ugovori_OPULJP[[#This Row],[STOPA NACIONALNOG SUFINANCIRANJA %]]</f>
        <v>295686.31349999999</v>
      </c>
      <c r="R529" s="51">
        <f>Ugovori_OPULJP[[#This Row],[Bespovratna sredstva - Nacionalni dio - HRK]]/7.5345</f>
        <v>39244.317937487554</v>
      </c>
      <c r="S529" s="50">
        <v>1971242.09</v>
      </c>
      <c r="T529" s="51">
        <f>Ugovori_OPULJP[[#This Row],[Bespovratna sredstva - Ukupno (EU+Nac) HRK
= Ukupna ugovorena vrijednost bespovratnih sredstava]]/7.5345</f>
        <v>261628.78624991706</v>
      </c>
      <c r="U529" s="50">
        <v>0</v>
      </c>
      <c r="V529" s="51">
        <f>Ugovori_OPULJP[[#This Row],[Javni doprinos korisnika - HRK]]/7.5345</f>
        <v>0</v>
      </c>
      <c r="W529" s="50">
        <v>0</v>
      </c>
      <c r="X529" s="51">
        <f>Ugovori_OPULJP[[#This Row],[Privatni doprinos korisnika - HRK]]/7.5345</f>
        <v>0</v>
      </c>
      <c r="Y529" s="52">
        <v>1971242.09</v>
      </c>
      <c r="Z529" s="53">
        <f>Ugovori_OPULJP[[#This Row],[UKUPNI PRIHVATLJIVI IZDACI
TOTAL ELIGIBLE EXPENDITURE
= Bespovratna sredstva ukupno + doprinos korisnika
= Ukupni prihvatljivi troškovi
= Ukupna ugovorena vrijednost projekta HRK]]/7.5345</f>
        <v>261628.78624991706</v>
      </c>
      <c r="AA529" s="44" t="s">
        <v>38</v>
      </c>
      <c r="AB529" s="44" t="s">
        <v>35</v>
      </c>
      <c r="AC529" s="43" t="s">
        <v>2173</v>
      </c>
      <c r="AD529" s="43" t="s">
        <v>747</v>
      </c>
    </row>
    <row r="530" spans="1:30" ht="51" customHeight="1" x14ac:dyDescent="0.2">
      <c r="A530" s="41" t="s">
        <v>2174</v>
      </c>
      <c r="B530" s="42" t="s">
        <v>743</v>
      </c>
      <c r="C530" s="43" t="s">
        <v>744</v>
      </c>
      <c r="D530" s="43" t="s">
        <v>1114</v>
      </c>
      <c r="E530" s="44" t="s">
        <v>76</v>
      </c>
      <c r="F530" s="45" t="s">
        <v>2175</v>
      </c>
      <c r="G530" s="45" t="s">
        <v>234</v>
      </c>
      <c r="H530" s="47">
        <v>43448</v>
      </c>
      <c r="I530" s="47">
        <v>44361</v>
      </c>
      <c r="J530" s="48" t="str">
        <f>IF(Ugovori_OPULJP[[#This Row],[DATUM ZAVRŠETKA OPERACIJE]]&gt;DATE(2024,3,31),"u provedbi","završen")</f>
        <v>završen</v>
      </c>
      <c r="K530" s="46" t="s">
        <v>99</v>
      </c>
      <c r="L530" s="46" t="s">
        <v>99</v>
      </c>
      <c r="M530" s="49">
        <v>0.85</v>
      </c>
      <c r="N530" s="49">
        <v>0.15</v>
      </c>
      <c r="O530" s="50">
        <f>Ugovori_OPULJP[[#This Row],[Bespovratna sredstva - Ukupno (EU+Nac) HRK
= Ukupna ugovorena vrijednost bespovratnih sredstava]]*Ugovori_OPULJP[[#This Row],[EU STOPA SUFINANCIRANJA %
EU CO-FINANCING RATE %]]</f>
        <v>5535620.0869999994</v>
      </c>
      <c r="P530" s="51">
        <f>Ugovori_OPULJP[[#This Row],[Bespovratna sredstva - EU dio - HRK]]/7.5345</f>
        <v>734703.04426305648</v>
      </c>
      <c r="Q530" s="50">
        <f>Ugovori_OPULJP[[#This Row],[Bespovratna sredstva - Ukupno (EU+Nac) HRK
= Ukupna ugovorena vrijednost bespovratnih sredstava]]*Ugovori_OPULJP[[#This Row],[STOPA NACIONALNOG SUFINANCIRANJA %]]</f>
        <v>976874.13299999991</v>
      </c>
      <c r="R530" s="51">
        <f>Ugovori_OPULJP[[#This Row],[Bespovratna sredstva - Nacionalni dio - HRK]]/7.5345</f>
        <v>129653.47839936291</v>
      </c>
      <c r="S530" s="50">
        <v>6512494.2199999997</v>
      </c>
      <c r="T530" s="51">
        <f>Ugovori_OPULJP[[#This Row],[Bespovratna sredstva - Ukupno (EU+Nac) HRK
= Ukupna ugovorena vrijednost bespovratnih sredstava]]/7.5345</f>
        <v>864356.52266241948</v>
      </c>
      <c r="U530" s="50">
        <v>0</v>
      </c>
      <c r="V530" s="51">
        <f>Ugovori_OPULJP[[#This Row],[Javni doprinos korisnika - HRK]]/7.5345</f>
        <v>0</v>
      </c>
      <c r="W530" s="50">
        <v>0</v>
      </c>
      <c r="X530" s="51">
        <f>Ugovori_OPULJP[[#This Row],[Privatni doprinos korisnika - HRK]]/7.5345</f>
        <v>0</v>
      </c>
      <c r="Y530" s="52">
        <v>6512494.2199999997</v>
      </c>
      <c r="Z530" s="53">
        <f>Ugovori_OPULJP[[#This Row],[UKUPNI PRIHVATLJIVI IZDACI
TOTAL ELIGIBLE EXPENDITURE
= Bespovratna sredstva ukupno + doprinos korisnika
= Ukupni prihvatljivi troškovi
= Ukupna ugovorena vrijednost projekta HRK]]/7.5345</f>
        <v>864356.52266241948</v>
      </c>
      <c r="AA530" s="44" t="s">
        <v>38</v>
      </c>
      <c r="AB530" s="44" t="s">
        <v>35</v>
      </c>
      <c r="AC530" s="43" t="s">
        <v>2176</v>
      </c>
      <c r="AD530" s="43" t="s">
        <v>747</v>
      </c>
    </row>
    <row r="531" spans="1:30" ht="51" customHeight="1" x14ac:dyDescent="0.2">
      <c r="A531" s="41" t="s">
        <v>2177</v>
      </c>
      <c r="B531" s="42" t="s">
        <v>743</v>
      </c>
      <c r="C531" s="43" t="s">
        <v>744</v>
      </c>
      <c r="D531" s="43" t="s">
        <v>1114</v>
      </c>
      <c r="E531" s="44" t="s">
        <v>76</v>
      </c>
      <c r="F531" s="45" t="s">
        <v>2178</v>
      </c>
      <c r="G531" s="45" t="s">
        <v>1057</v>
      </c>
      <c r="H531" s="47">
        <v>43462</v>
      </c>
      <c r="I531" s="47">
        <v>44375</v>
      </c>
      <c r="J531" s="48" t="str">
        <f>IF(Ugovori_OPULJP[[#This Row],[DATUM ZAVRŠETKA OPERACIJE]]&gt;DATE(2024,3,31),"u provedbi","završen")</f>
        <v>završen</v>
      </c>
      <c r="K531" s="46" t="s">
        <v>84</v>
      </c>
      <c r="L531" s="46" t="s">
        <v>84</v>
      </c>
      <c r="M531" s="49">
        <v>0.85</v>
      </c>
      <c r="N531" s="49">
        <v>0.15</v>
      </c>
      <c r="O531" s="50">
        <f>Ugovori_OPULJP[[#This Row],[Bespovratna sredstva - Ukupno (EU+Nac) HRK
= Ukupna ugovorena vrijednost bespovratnih sredstava]]*Ugovori_OPULJP[[#This Row],[EU STOPA SUFINANCIRANJA %
EU CO-FINANCING RATE %]]</f>
        <v>1280841.2</v>
      </c>
      <c r="P531" s="51">
        <f>Ugovori_OPULJP[[#This Row],[Bespovratna sredstva - EU dio - HRK]]/7.5345</f>
        <v>169996.84119715972</v>
      </c>
      <c r="Q531" s="50">
        <f>Ugovori_OPULJP[[#This Row],[Bespovratna sredstva - Ukupno (EU+Nac) HRK
= Ukupna ugovorena vrijednost bespovratnih sredstava]]*Ugovori_OPULJP[[#This Row],[STOPA NACIONALNOG SUFINANCIRANJA %]]</f>
        <v>226030.8</v>
      </c>
      <c r="R531" s="51">
        <f>Ugovori_OPULJP[[#This Row],[Bespovratna sredstva - Nacionalni dio - HRK]]/7.5345</f>
        <v>29999.442564204655</v>
      </c>
      <c r="S531" s="50">
        <v>1506872</v>
      </c>
      <c r="T531" s="51">
        <f>Ugovori_OPULJP[[#This Row],[Bespovratna sredstva - Ukupno (EU+Nac) HRK
= Ukupna ugovorena vrijednost bespovratnih sredstava]]/7.5345</f>
        <v>199996.28376136438</v>
      </c>
      <c r="U531" s="50">
        <v>0</v>
      </c>
      <c r="V531" s="51">
        <f>Ugovori_OPULJP[[#This Row],[Javni doprinos korisnika - HRK]]/7.5345</f>
        <v>0</v>
      </c>
      <c r="W531" s="50">
        <v>0</v>
      </c>
      <c r="X531" s="51">
        <f>Ugovori_OPULJP[[#This Row],[Privatni doprinos korisnika - HRK]]/7.5345</f>
        <v>0</v>
      </c>
      <c r="Y531" s="52">
        <v>1506872</v>
      </c>
      <c r="Z531" s="53">
        <f>Ugovori_OPULJP[[#This Row],[UKUPNI PRIHVATLJIVI IZDACI
TOTAL ELIGIBLE EXPENDITURE
= Bespovratna sredstva ukupno + doprinos korisnika
= Ukupni prihvatljivi troškovi
= Ukupna ugovorena vrijednost projekta HRK]]/7.5345</f>
        <v>199996.28376136438</v>
      </c>
      <c r="AA531" s="44" t="s">
        <v>38</v>
      </c>
      <c r="AB531" s="44" t="s">
        <v>35</v>
      </c>
      <c r="AC531" s="43" t="s">
        <v>2179</v>
      </c>
      <c r="AD531" s="43" t="s">
        <v>747</v>
      </c>
    </row>
    <row r="532" spans="1:30" ht="51" customHeight="1" x14ac:dyDescent="0.2">
      <c r="A532" s="41" t="s">
        <v>2180</v>
      </c>
      <c r="B532" s="42" t="s">
        <v>743</v>
      </c>
      <c r="C532" s="43" t="s">
        <v>744</v>
      </c>
      <c r="D532" s="43" t="s">
        <v>1114</v>
      </c>
      <c r="E532" s="44" t="s">
        <v>76</v>
      </c>
      <c r="F532" s="45" t="s">
        <v>2181</v>
      </c>
      <c r="G532" s="45" t="s">
        <v>2182</v>
      </c>
      <c r="H532" s="47">
        <v>43634</v>
      </c>
      <c r="I532" s="47">
        <v>44548</v>
      </c>
      <c r="J532" s="48" t="str">
        <f>IF(Ugovori_OPULJP[[#This Row],[DATUM ZAVRŠETKA OPERACIJE]]&gt;DATE(2024,3,31),"u provedbi","završen")</f>
        <v>završen</v>
      </c>
      <c r="K532" s="46" t="s">
        <v>79</v>
      </c>
      <c r="L532" s="46" t="s">
        <v>79</v>
      </c>
      <c r="M532" s="49">
        <v>0.85</v>
      </c>
      <c r="N532" s="49">
        <v>0.15</v>
      </c>
      <c r="O532" s="50">
        <f>Ugovori_OPULJP[[#This Row],[Bespovratna sredstva - Ukupno (EU+Nac) HRK
= Ukupna ugovorena vrijednost bespovratnih sredstava]]*Ugovori_OPULJP[[#This Row],[EU STOPA SUFINANCIRANJA %
EU CO-FINANCING RATE %]]</f>
        <v>1704367.0874999999</v>
      </c>
      <c r="P532" s="51">
        <f>Ugovori_OPULJP[[#This Row],[Bespovratna sredstva - EU dio - HRK]]/7.5345</f>
        <v>226208.38642245668</v>
      </c>
      <c r="Q532" s="50">
        <f>Ugovori_OPULJP[[#This Row],[Bespovratna sredstva - Ukupno (EU+Nac) HRK
= Ukupna ugovorena vrijednost bespovratnih sredstava]]*Ugovori_OPULJP[[#This Row],[STOPA NACIONALNOG SUFINANCIRANJA %]]</f>
        <v>300770.66249999998</v>
      </c>
      <c r="R532" s="51">
        <f>Ugovori_OPULJP[[#This Row],[Bespovratna sredstva - Nacionalni dio - HRK]]/7.5345</f>
        <v>39919.127015727645</v>
      </c>
      <c r="S532" s="50">
        <v>2005137.75</v>
      </c>
      <c r="T532" s="51">
        <f>Ugovori_OPULJP[[#This Row],[Bespovratna sredstva - Ukupno (EU+Nac) HRK
= Ukupna ugovorena vrijednost bespovratnih sredstava]]/7.5345</f>
        <v>266127.51343818434</v>
      </c>
      <c r="U532" s="50">
        <v>0</v>
      </c>
      <c r="V532" s="51">
        <f>Ugovori_OPULJP[[#This Row],[Javni doprinos korisnika - HRK]]/7.5345</f>
        <v>0</v>
      </c>
      <c r="W532" s="50">
        <v>0</v>
      </c>
      <c r="X532" s="51">
        <f>Ugovori_OPULJP[[#This Row],[Privatni doprinos korisnika - HRK]]/7.5345</f>
        <v>0</v>
      </c>
      <c r="Y532" s="52">
        <v>2005137.75</v>
      </c>
      <c r="Z532" s="53">
        <f>Ugovori_OPULJP[[#This Row],[UKUPNI PRIHVATLJIVI IZDACI
TOTAL ELIGIBLE EXPENDITURE
= Bespovratna sredstva ukupno + doprinos korisnika
= Ukupni prihvatljivi troškovi
= Ukupna ugovorena vrijednost projekta HRK]]/7.5345</f>
        <v>266127.51343818434</v>
      </c>
      <c r="AA532" s="44" t="s">
        <v>38</v>
      </c>
      <c r="AB532" s="44" t="s">
        <v>35</v>
      </c>
      <c r="AC532" s="43" t="s">
        <v>2183</v>
      </c>
      <c r="AD532" s="43" t="s">
        <v>747</v>
      </c>
    </row>
    <row r="533" spans="1:30" ht="51" customHeight="1" x14ac:dyDescent="0.2">
      <c r="A533" s="41" t="s">
        <v>2184</v>
      </c>
      <c r="B533" s="42" t="s">
        <v>743</v>
      </c>
      <c r="C533" s="43" t="s">
        <v>744</v>
      </c>
      <c r="D533" s="43" t="s">
        <v>1114</v>
      </c>
      <c r="E533" s="44" t="s">
        <v>76</v>
      </c>
      <c r="F533" s="45" t="s">
        <v>2185</v>
      </c>
      <c r="G533" s="62" t="s">
        <v>2186</v>
      </c>
      <c r="H533" s="47">
        <v>43634</v>
      </c>
      <c r="I533" s="47">
        <v>44487</v>
      </c>
      <c r="J533" s="48" t="str">
        <f>IF(Ugovori_OPULJP[[#This Row],[DATUM ZAVRŠETKA OPERACIJE]]&gt;DATE(2024,3,31),"u provedbi","završen")</f>
        <v>završen</v>
      </c>
      <c r="K533" s="46" t="s">
        <v>99</v>
      </c>
      <c r="L533" s="46" t="s">
        <v>99</v>
      </c>
      <c r="M533" s="49">
        <v>0.85</v>
      </c>
      <c r="N533" s="49">
        <v>0.15</v>
      </c>
      <c r="O533" s="50">
        <f>Ugovori_OPULJP[[#This Row],[Bespovratna sredstva - Ukupno (EU+Nac) HRK
= Ukupna ugovorena vrijednost bespovratnih sredstava]]*Ugovori_OPULJP[[#This Row],[EU STOPA SUFINANCIRANJA %
EU CO-FINANCING RATE %]]</f>
        <v>1406168.243</v>
      </c>
      <c r="P533" s="51">
        <f>Ugovori_OPULJP[[#This Row],[Bespovratna sredstva - EU dio - HRK]]/7.5345</f>
        <v>186630.59831442032</v>
      </c>
      <c r="Q533" s="50">
        <f>Ugovori_OPULJP[[#This Row],[Bespovratna sredstva - Ukupno (EU+Nac) HRK
= Ukupna ugovorena vrijednost bespovratnih sredstava]]*Ugovori_OPULJP[[#This Row],[STOPA NACIONALNOG SUFINANCIRANJA %]]</f>
        <v>248147.337</v>
      </c>
      <c r="R533" s="51">
        <f>Ugovori_OPULJP[[#This Row],[Bespovratna sredstva - Nacionalni dio - HRK]]/7.5345</f>
        <v>32934.811467250642</v>
      </c>
      <c r="S533" s="50">
        <v>1654315.58</v>
      </c>
      <c r="T533" s="51">
        <f>Ugovori_OPULJP[[#This Row],[Bespovratna sredstva - Ukupno (EU+Nac) HRK
= Ukupna ugovorena vrijednost bespovratnih sredstava]]/7.5345</f>
        <v>219565.40978167098</v>
      </c>
      <c r="U533" s="50">
        <v>0</v>
      </c>
      <c r="V533" s="51">
        <f>Ugovori_OPULJP[[#This Row],[Javni doprinos korisnika - HRK]]/7.5345</f>
        <v>0</v>
      </c>
      <c r="W533" s="50">
        <v>0</v>
      </c>
      <c r="X533" s="51">
        <f>Ugovori_OPULJP[[#This Row],[Privatni doprinos korisnika - HRK]]/7.5345</f>
        <v>0</v>
      </c>
      <c r="Y533" s="52">
        <v>1654315.58</v>
      </c>
      <c r="Z533" s="53">
        <f>Ugovori_OPULJP[[#This Row],[UKUPNI PRIHVATLJIVI IZDACI
TOTAL ELIGIBLE EXPENDITURE
= Bespovratna sredstva ukupno + doprinos korisnika
= Ukupni prihvatljivi troškovi
= Ukupna ugovorena vrijednost projekta HRK]]/7.5345</f>
        <v>219565.40978167098</v>
      </c>
      <c r="AA533" s="44" t="s">
        <v>38</v>
      </c>
      <c r="AB533" s="44" t="s">
        <v>35</v>
      </c>
      <c r="AC533" s="43" t="s">
        <v>2187</v>
      </c>
      <c r="AD533" s="43" t="s">
        <v>747</v>
      </c>
    </row>
    <row r="534" spans="1:30" ht="51" customHeight="1" x14ac:dyDescent="0.2">
      <c r="A534" s="41" t="s">
        <v>2188</v>
      </c>
      <c r="B534" s="42" t="s">
        <v>743</v>
      </c>
      <c r="C534" s="43" t="s">
        <v>744</v>
      </c>
      <c r="D534" s="43" t="s">
        <v>1114</v>
      </c>
      <c r="E534" s="44" t="s">
        <v>76</v>
      </c>
      <c r="F534" s="45" t="s">
        <v>2189</v>
      </c>
      <c r="G534" s="45" t="s">
        <v>2190</v>
      </c>
      <c r="H534" s="47">
        <v>43634</v>
      </c>
      <c r="I534" s="47">
        <v>44487</v>
      </c>
      <c r="J534" s="48" t="str">
        <f>IF(Ugovori_OPULJP[[#This Row],[DATUM ZAVRŠETKA OPERACIJE]]&gt;DATE(2024,3,31),"u provedbi","završen")</f>
        <v>završen</v>
      </c>
      <c r="K534" s="46" t="s">
        <v>249</v>
      </c>
      <c r="L534" s="46" t="s">
        <v>249</v>
      </c>
      <c r="M534" s="49">
        <v>0.85</v>
      </c>
      <c r="N534" s="49">
        <v>0.15</v>
      </c>
      <c r="O534" s="50">
        <f>Ugovori_OPULJP[[#This Row],[Bespovratna sredstva - Ukupno (EU+Nac) HRK
= Ukupna ugovorena vrijednost bespovratnih sredstava]]*Ugovori_OPULJP[[#This Row],[EU STOPA SUFINANCIRANJA %
EU CO-FINANCING RATE %]]</f>
        <v>964379.13649999991</v>
      </c>
      <c r="P534" s="51">
        <f>Ugovori_OPULJP[[#This Row],[Bespovratna sredstva - EU dio - HRK]]/7.5345</f>
        <v>127995.10737275198</v>
      </c>
      <c r="Q534" s="50">
        <f>Ugovori_OPULJP[[#This Row],[Bespovratna sredstva - Ukupno (EU+Nac) HRK
= Ukupna ugovorena vrijednost bespovratnih sredstava]]*Ugovori_OPULJP[[#This Row],[STOPA NACIONALNOG SUFINANCIRANJA %]]</f>
        <v>170184.55349999998</v>
      </c>
      <c r="R534" s="51">
        <f>Ugovori_OPULJP[[#This Row],[Bespovratna sredstva - Nacionalni dio - HRK]]/7.5345</f>
        <v>22587.371889309175</v>
      </c>
      <c r="S534" s="50">
        <v>1134563.69</v>
      </c>
      <c r="T534" s="51">
        <f>Ugovori_OPULJP[[#This Row],[Bespovratna sredstva - Ukupno (EU+Nac) HRK
= Ukupna ugovorena vrijednost bespovratnih sredstava]]/7.5345</f>
        <v>150582.47926206116</v>
      </c>
      <c r="U534" s="50">
        <v>0</v>
      </c>
      <c r="V534" s="51">
        <f>Ugovori_OPULJP[[#This Row],[Javni doprinos korisnika - HRK]]/7.5345</f>
        <v>0</v>
      </c>
      <c r="W534" s="50">
        <v>0</v>
      </c>
      <c r="X534" s="51">
        <f>Ugovori_OPULJP[[#This Row],[Privatni doprinos korisnika - HRK]]/7.5345</f>
        <v>0</v>
      </c>
      <c r="Y534" s="52">
        <v>1134563.69</v>
      </c>
      <c r="Z534" s="53">
        <f>Ugovori_OPULJP[[#This Row],[UKUPNI PRIHVATLJIVI IZDACI
TOTAL ELIGIBLE EXPENDITURE
= Bespovratna sredstva ukupno + doprinos korisnika
= Ukupni prihvatljivi troškovi
= Ukupna ugovorena vrijednost projekta HRK]]/7.5345</f>
        <v>150582.47926206116</v>
      </c>
      <c r="AA534" s="44" t="s">
        <v>38</v>
      </c>
      <c r="AB534" s="44" t="s">
        <v>35</v>
      </c>
      <c r="AC534" s="43" t="s">
        <v>2191</v>
      </c>
      <c r="AD534" s="43" t="s">
        <v>747</v>
      </c>
    </row>
    <row r="535" spans="1:30" ht="51" customHeight="1" x14ac:dyDescent="0.2">
      <c r="A535" s="41" t="s">
        <v>2192</v>
      </c>
      <c r="B535" s="42" t="s">
        <v>743</v>
      </c>
      <c r="C535" s="43" t="s">
        <v>744</v>
      </c>
      <c r="D535" s="43" t="s">
        <v>1114</v>
      </c>
      <c r="E535" s="44" t="s">
        <v>76</v>
      </c>
      <c r="F535" s="45" t="s">
        <v>2193</v>
      </c>
      <c r="G535" s="45" t="s">
        <v>2194</v>
      </c>
      <c r="H535" s="47">
        <v>43634</v>
      </c>
      <c r="I535" s="47">
        <v>44548</v>
      </c>
      <c r="J535" s="48" t="str">
        <f>IF(Ugovori_OPULJP[[#This Row],[DATUM ZAVRŠETKA OPERACIJE]]&gt;DATE(2024,3,31),"u provedbi","završen")</f>
        <v>završen</v>
      </c>
      <c r="K535" s="46" t="s">
        <v>186</v>
      </c>
      <c r="L535" s="46" t="s">
        <v>186</v>
      </c>
      <c r="M535" s="49">
        <v>0.85</v>
      </c>
      <c r="N535" s="49">
        <v>0.15</v>
      </c>
      <c r="O535" s="50">
        <f>Ugovori_OPULJP[[#This Row],[Bespovratna sredstva - Ukupno (EU+Nac) HRK
= Ukupna ugovorena vrijednost bespovratnih sredstava]]*Ugovori_OPULJP[[#This Row],[EU STOPA SUFINANCIRANJA %
EU CO-FINANCING RATE %]]</f>
        <v>1758843.392</v>
      </c>
      <c r="P535" s="51">
        <f>Ugovori_OPULJP[[#This Row],[Bespovratna sredstva - EU dio - HRK]]/7.5345</f>
        <v>233438.634547747</v>
      </c>
      <c r="Q535" s="50">
        <f>Ugovori_OPULJP[[#This Row],[Bespovratna sredstva - Ukupno (EU+Nac) HRK
= Ukupna ugovorena vrijednost bespovratnih sredstava]]*Ugovori_OPULJP[[#This Row],[STOPA NACIONALNOG SUFINANCIRANJA %]]</f>
        <v>310384.12799999997</v>
      </c>
      <c r="R535" s="51">
        <f>Ugovori_OPULJP[[#This Row],[Bespovratna sredstva - Nacionalni dio - HRK]]/7.5345</f>
        <v>41195.053155484762</v>
      </c>
      <c r="S535" s="50">
        <v>2069227.52</v>
      </c>
      <c r="T535" s="51">
        <f>Ugovori_OPULJP[[#This Row],[Bespovratna sredstva - Ukupno (EU+Nac) HRK
= Ukupna ugovorena vrijednost bespovratnih sredstava]]/7.5345</f>
        <v>274633.68770323182</v>
      </c>
      <c r="U535" s="50">
        <v>0</v>
      </c>
      <c r="V535" s="51">
        <f>Ugovori_OPULJP[[#This Row],[Javni doprinos korisnika - HRK]]/7.5345</f>
        <v>0</v>
      </c>
      <c r="W535" s="50">
        <v>0</v>
      </c>
      <c r="X535" s="51">
        <f>Ugovori_OPULJP[[#This Row],[Privatni doprinos korisnika - HRK]]/7.5345</f>
        <v>0</v>
      </c>
      <c r="Y535" s="52">
        <v>2069227.52</v>
      </c>
      <c r="Z535" s="53">
        <f>Ugovori_OPULJP[[#This Row],[UKUPNI PRIHVATLJIVI IZDACI
TOTAL ELIGIBLE EXPENDITURE
= Bespovratna sredstva ukupno + doprinos korisnika
= Ukupni prihvatljivi troškovi
= Ukupna ugovorena vrijednost projekta HRK]]/7.5345</f>
        <v>274633.68770323182</v>
      </c>
      <c r="AA535" s="44" t="s">
        <v>38</v>
      </c>
      <c r="AB535" s="44" t="s">
        <v>35</v>
      </c>
      <c r="AC535" s="43" t="s">
        <v>2195</v>
      </c>
      <c r="AD535" s="43" t="s">
        <v>747</v>
      </c>
    </row>
    <row r="536" spans="1:30" ht="51" customHeight="1" x14ac:dyDescent="0.2">
      <c r="A536" s="41" t="s">
        <v>2196</v>
      </c>
      <c r="B536" s="42" t="s">
        <v>743</v>
      </c>
      <c r="C536" s="43" t="s">
        <v>744</v>
      </c>
      <c r="D536" s="43" t="s">
        <v>1114</v>
      </c>
      <c r="E536" s="44" t="s">
        <v>76</v>
      </c>
      <c r="F536" s="45" t="s">
        <v>2197</v>
      </c>
      <c r="G536" s="45" t="s">
        <v>2198</v>
      </c>
      <c r="H536" s="47">
        <v>43634</v>
      </c>
      <c r="I536" s="47">
        <v>44548</v>
      </c>
      <c r="J536" s="48" t="str">
        <f>IF(Ugovori_OPULJP[[#This Row],[DATUM ZAVRŠETKA OPERACIJE]]&gt;DATE(2024,3,31),"u provedbi","završen")</f>
        <v>završen</v>
      </c>
      <c r="K536" s="46" t="s">
        <v>211</v>
      </c>
      <c r="L536" s="46" t="s">
        <v>37</v>
      </c>
      <c r="M536" s="49">
        <v>0.85</v>
      </c>
      <c r="N536" s="49">
        <v>0.15</v>
      </c>
      <c r="O536" s="50">
        <f>Ugovori_OPULJP[[#This Row],[Bespovratna sredstva - Ukupno (EU+Nac) HRK
= Ukupna ugovorena vrijednost bespovratnih sredstava]]*Ugovori_OPULJP[[#This Row],[EU STOPA SUFINANCIRANJA %
EU CO-FINANCING RATE %]]</f>
        <v>3836846.5180000002</v>
      </c>
      <c r="P536" s="51">
        <f>Ugovori_OPULJP[[#This Row],[Bespovratna sredstva - EU dio - HRK]]/7.5345</f>
        <v>509237.04532483907</v>
      </c>
      <c r="Q536" s="50">
        <f>Ugovori_OPULJP[[#This Row],[Bespovratna sredstva - Ukupno (EU+Nac) HRK
= Ukupna ugovorena vrijednost bespovratnih sredstava]]*Ugovori_OPULJP[[#This Row],[STOPA NACIONALNOG SUFINANCIRANJA %]]</f>
        <v>677090.56200000003</v>
      </c>
      <c r="R536" s="51">
        <f>Ugovori_OPULJP[[#This Row],[Bespovratna sredstva - Nacionalni dio - HRK]]/7.5345</f>
        <v>89865.360939677485</v>
      </c>
      <c r="S536" s="50">
        <v>4513937.08</v>
      </c>
      <c r="T536" s="51">
        <f>Ugovori_OPULJP[[#This Row],[Bespovratna sredstva - Ukupno (EU+Nac) HRK
= Ukupna ugovorena vrijednost bespovratnih sredstava]]/7.5345</f>
        <v>599102.40626451652</v>
      </c>
      <c r="U536" s="50">
        <v>0</v>
      </c>
      <c r="V536" s="51">
        <f>Ugovori_OPULJP[[#This Row],[Javni doprinos korisnika - HRK]]/7.5345</f>
        <v>0</v>
      </c>
      <c r="W536" s="50">
        <v>0</v>
      </c>
      <c r="X536" s="51">
        <f>Ugovori_OPULJP[[#This Row],[Privatni doprinos korisnika - HRK]]/7.5345</f>
        <v>0</v>
      </c>
      <c r="Y536" s="52">
        <v>4513937.08</v>
      </c>
      <c r="Z536" s="53">
        <f>Ugovori_OPULJP[[#This Row],[UKUPNI PRIHVATLJIVI IZDACI
TOTAL ELIGIBLE EXPENDITURE
= Bespovratna sredstva ukupno + doprinos korisnika
= Ukupni prihvatljivi troškovi
= Ukupna ugovorena vrijednost projekta HRK]]/7.5345</f>
        <v>599102.40626451652</v>
      </c>
      <c r="AA536" s="44" t="s">
        <v>38</v>
      </c>
      <c r="AB536" s="44" t="s">
        <v>35</v>
      </c>
      <c r="AC536" s="43" t="s">
        <v>2199</v>
      </c>
      <c r="AD536" s="43" t="s">
        <v>747</v>
      </c>
    </row>
    <row r="537" spans="1:30" ht="51" customHeight="1" x14ac:dyDescent="0.2">
      <c r="A537" s="41" t="s">
        <v>2200</v>
      </c>
      <c r="B537" s="42" t="s">
        <v>743</v>
      </c>
      <c r="C537" s="43" t="s">
        <v>744</v>
      </c>
      <c r="D537" s="43" t="s">
        <v>1114</v>
      </c>
      <c r="E537" s="44" t="s">
        <v>76</v>
      </c>
      <c r="F537" s="45" t="s">
        <v>2201</v>
      </c>
      <c r="G537" s="45" t="s">
        <v>2202</v>
      </c>
      <c r="H537" s="47">
        <v>43482</v>
      </c>
      <c r="I537" s="47">
        <v>44394</v>
      </c>
      <c r="J537" s="48" t="str">
        <f>IF(Ugovori_OPULJP[[#This Row],[DATUM ZAVRŠETKA OPERACIJE]]&gt;DATE(2024,3,31),"u provedbi","završen")</f>
        <v>završen</v>
      </c>
      <c r="K537" s="46" t="s">
        <v>892</v>
      </c>
      <c r="L537" s="46" t="s">
        <v>37</v>
      </c>
      <c r="M537" s="49">
        <v>0.85</v>
      </c>
      <c r="N537" s="49">
        <v>0.15</v>
      </c>
      <c r="O537" s="50">
        <f>Ugovori_OPULJP[[#This Row],[Bespovratna sredstva - Ukupno (EU+Nac) HRK
= Ukupna ugovorena vrijednost bespovratnih sredstava]]*Ugovori_OPULJP[[#This Row],[EU STOPA SUFINANCIRANJA %
EU CO-FINANCING RATE %]]</f>
        <v>998908.69499999995</v>
      </c>
      <c r="P537" s="51">
        <f>Ugovori_OPULJP[[#This Row],[Bespovratna sredstva - EU dio - HRK]]/7.5345</f>
        <v>132577.96735018911</v>
      </c>
      <c r="Q537" s="50">
        <f>Ugovori_OPULJP[[#This Row],[Bespovratna sredstva - Ukupno (EU+Nac) HRK
= Ukupna ugovorena vrijednost bespovratnih sredstava]]*Ugovori_OPULJP[[#This Row],[STOPA NACIONALNOG SUFINANCIRANJA %]]</f>
        <v>176278.00499999998</v>
      </c>
      <c r="R537" s="51">
        <f>Ugovori_OPULJP[[#This Row],[Bespovratna sredstva - Nacionalni dio - HRK]]/7.5345</f>
        <v>23396.111885327489</v>
      </c>
      <c r="S537" s="50">
        <v>1175186.7</v>
      </c>
      <c r="T537" s="51">
        <f>Ugovori_OPULJP[[#This Row],[Bespovratna sredstva - Ukupno (EU+Nac) HRK
= Ukupna ugovorena vrijednost bespovratnih sredstava]]/7.5345</f>
        <v>155974.0792355166</v>
      </c>
      <c r="U537" s="50">
        <v>0</v>
      </c>
      <c r="V537" s="51">
        <f>Ugovori_OPULJP[[#This Row],[Javni doprinos korisnika - HRK]]/7.5345</f>
        <v>0</v>
      </c>
      <c r="W537" s="50">
        <v>0</v>
      </c>
      <c r="X537" s="51">
        <f>Ugovori_OPULJP[[#This Row],[Privatni doprinos korisnika - HRK]]/7.5345</f>
        <v>0</v>
      </c>
      <c r="Y537" s="52">
        <v>1175186.7</v>
      </c>
      <c r="Z537" s="53">
        <f>Ugovori_OPULJP[[#This Row],[UKUPNI PRIHVATLJIVI IZDACI
TOTAL ELIGIBLE EXPENDITURE
= Bespovratna sredstva ukupno + doprinos korisnika
= Ukupni prihvatljivi troškovi
= Ukupna ugovorena vrijednost projekta HRK]]/7.5345</f>
        <v>155974.0792355166</v>
      </c>
      <c r="AA537" s="44" t="s">
        <v>38</v>
      </c>
      <c r="AB537" s="44" t="s">
        <v>35</v>
      </c>
      <c r="AC537" s="43" t="s">
        <v>2203</v>
      </c>
      <c r="AD537" s="43" t="s">
        <v>747</v>
      </c>
    </row>
    <row r="538" spans="1:30" ht="51" customHeight="1" x14ac:dyDescent="0.2">
      <c r="A538" s="41" t="s">
        <v>2204</v>
      </c>
      <c r="B538" s="42" t="s">
        <v>743</v>
      </c>
      <c r="C538" s="43" t="s">
        <v>744</v>
      </c>
      <c r="D538" s="43" t="s">
        <v>1114</v>
      </c>
      <c r="E538" s="44" t="s">
        <v>76</v>
      </c>
      <c r="F538" s="45" t="s">
        <v>2205</v>
      </c>
      <c r="G538" s="45" t="s">
        <v>2206</v>
      </c>
      <c r="H538" s="47">
        <v>43634</v>
      </c>
      <c r="I538" s="47">
        <v>44548</v>
      </c>
      <c r="J538" s="48" t="str">
        <f>IF(Ugovori_OPULJP[[#This Row],[DATUM ZAVRŠETKA OPERACIJE]]&gt;DATE(2024,3,31),"u provedbi","završen")</f>
        <v>završen</v>
      </c>
      <c r="K538" s="46" t="s">
        <v>211</v>
      </c>
      <c r="L538" s="46" t="s">
        <v>211</v>
      </c>
      <c r="M538" s="49">
        <v>0.85</v>
      </c>
      <c r="N538" s="49">
        <v>0.15</v>
      </c>
      <c r="O538" s="50">
        <f>Ugovori_OPULJP[[#This Row],[Bespovratna sredstva - Ukupno (EU+Nac) HRK
= Ukupna ugovorena vrijednost bespovratnih sredstava]]*Ugovori_OPULJP[[#This Row],[EU STOPA SUFINANCIRANJA %
EU CO-FINANCING RATE %]]</f>
        <v>1896923.75</v>
      </c>
      <c r="P538" s="51">
        <f>Ugovori_OPULJP[[#This Row],[Bespovratna sredstva - EU dio - HRK]]/7.5345</f>
        <v>251765.04744840399</v>
      </c>
      <c r="Q538" s="50">
        <f>Ugovori_OPULJP[[#This Row],[Bespovratna sredstva - Ukupno (EU+Nac) HRK
= Ukupna ugovorena vrijednost bespovratnih sredstava]]*Ugovori_OPULJP[[#This Row],[STOPA NACIONALNOG SUFINANCIRANJA %]]</f>
        <v>334751.25</v>
      </c>
      <c r="R538" s="51">
        <f>Ugovori_OPULJP[[#This Row],[Bespovratna sredstva - Nacionalni dio - HRK]]/7.5345</f>
        <v>44429.12602030659</v>
      </c>
      <c r="S538" s="50">
        <v>2231675</v>
      </c>
      <c r="T538" s="51">
        <f>Ugovori_OPULJP[[#This Row],[Bespovratna sredstva - Ukupno (EU+Nac) HRK
= Ukupna ugovorena vrijednost bespovratnih sredstava]]/7.5345</f>
        <v>296194.17346871056</v>
      </c>
      <c r="U538" s="50">
        <v>0</v>
      </c>
      <c r="V538" s="51">
        <f>Ugovori_OPULJP[[#This Row],[Javni doprinos korisnika - HRK]]/7.5345</f>
        <v>0</v>
      </c>
      <c r="W538" s="50">
        <v>0</v>
      </c>
      <c r="X538" s="51">
        <f>Ugovori_OPULJP[[#This Row],[Privatni doprinos korisnika - HRK]]/7.5345</f>
        <v>0</v>
      </c>
      <c r="Y538" s="52">
        <v>2231675</v>
      </c>
      <c r="Z538" s="53">
        <f>Ugovori_OPULJP[[#This Row],[UKUPNI PRIHVATLJIVI IZDACI
TOTAL ELIGIBLE EXPENDITURE
= Bespovratna sredstva ukupno + doprinos korisnika
= Ukupni prihvatljivi troškovi
= Ukupna ugovorena vrijednost projekta HRK]]/7.5345</f>
        <v>296194.17346871056</v>
      </c>
      <c r="AA538" s="44" t="s">
        <v>38</v>
      </c>
      <c r="AB538" s="44" t="s">
        <v>35</v>
      </c>
      <c r="AC538" s="43" t="s">
        <v>2207</v>
      </c>
      <c r="AD538" s="43" t="s">
        <v>747</v>
      </c>
    </row>
    <row r="539" spans="1:30" ht="51" customHeight="1" x14ac:dyDescent="0.2">
      <c r="A539" s="41" t="s">
        <v>2208</v>
      </c>
      <c r="B539" s="42" t="s">
        <v>743</v>
      </c>
      <c r="C539" s="43" t="s">
        <v>744</v>
      </c>
      <c r="D539" s="43" t="s">
        <v>1114</v>
      </c>
      <c r="E539" s="44" t="s">
        <v>76</v>
      </c>
      <c r="F539" s="45" t="s">
        <v>2209</v>
      </c>
      <c r="G539" s="45" t="s">
        <v>2210</v>
      </c>
      <c r="H539" s="47">
        <v>43634</v>
      </c>
      <c r="I539" s="47">
        <v>44548</v>
      </c>
      <c r="J539" s="48" t="str">
        <f>IF(Ugovori_OPULJP[[#This Row],[DATUM ZAVRŠETKA OPERACIJE]]&gt;DATE(2024,3,31),"u provedbi","završen")</f>
        <v>završen</v>
      </c>
      <c r="K539" s="46" t="s">
        <v>99</v>
      </c>
      <c r="L539" s="46" t="s">
        <v>99</v>
      </c>
      <c r="M539" s="49">
        <v>0.85</v>
      </c>
      <c r="N539" s="49">
        <v>0.15</v>
      </c>
      <c r="O539" s="50">
        <f>Ugovori_OPULJP[[#This Row],[Bespovratna sredstva - Ukupno (EU+Nac) HRK
= Ukupna ugovorena vrijednost bespovratnih sredstava]]*Ugovori_OPULJP[[#This Row],[EU STOPA SUFINANCIRANJA %
EU CO-FINANCING RATE %]]</f>
        <v>3509742.8964999998</v>
      </c>
      <c r="P539" s="51">
        <f>Ugovori_OPULJP[[#This Row],[Bespovratna sredstva - EU dio - HRK]]/7.5345</f>
        <v>465822.93403676414</v>
      </c>
      <c r="Q539" s="50">
        <f>Ugovori_OPULJP[[#This Row],[Bespovratna sredstva - Ukupno (EU+Nac) HRK
= Ukupna ugovorena vrijednost bespovratnih sredstava]]*Ugovori_OPULJP[[#This Row],[STOPA NACIONALNOG SUFINANCIRANJA %]]</f>
        <v>619366.39350000001</v>
      </c>
      <c r="R539" s="51">
        <f>Ugovori_OPULJP[[#This Row],[Bespovratna sredstva - Nacionalni dio - HRK]]/7.5345</f>
        <v>82204.047182958384</v>
      </c>
      <c r="S539" s="50">
        <v>4129109.29</v>
      </c>
      <c r="T539" s="51">
        <f>Ugovori_OPULJP[[#This Row],[Bespovratna sredstva - Ukupno (EU+Nac) HRK
= Ukupna ugovorena vrijednost bespovratnih sredstava]]/7.5345</f>
        <v>548026.98121972254</v>
      </c>
      <c r="U539" s="50">
        <v>0</v>
      </c>
      <c r="V539" s="51">
        <f>Ugovori_OPULJP[[#This Row],[Javni doprinos korisnika - HRK]]/7.5345</f>
        <v>0</v>
      </c>
      <c r="W539" s="50">
        <v>0</v>
      </c>
      <c r="X539" s="51">
        <f>Ugovori_OPULJP[[#This Row],[Privatni doprinos korisnika - HRK]]/7.5345</f>
        <v>0</v>
      </c>
      <c r="Y539" s="52">
        <v>4129109.29</v>
      </c>
      <c r="Z539" s="53">
        <f>Ugovori_OPULJP[[#This Row],[UKUPNI PRIHVATLJIVI IZDACI
TOTAL ELIGIBLE EXPENDITURE
= Bespovratna sredstva ukupno + doprinos korisnika
= Ukupni prihvatljivi troškovi
= Ukupna ugovorena vrijednost projekta HRK]]/7.5345</f>
        <v>548026.98121972254</v>
      </c>
      <c r="AA539" s="44" t="s">
        <v>38</v>
      </c>
      <c r="AB539" s="44" t="s">
        <v>35</v>
      </c>
      <c r="AC539" s="43" t="s">
        <v>2211</v>
      </c>
      <c r="AD539" s="43" t="s">
        <v>747</v>
      </c>
    </row>
    <row r="540" spans="1:30" ht="51" customHeight="1" x14ac:dyDescent="0.2">
      <c r="A540" s="41" t="s">
        <v>2212</v>
      </c>
      <c r="B540" s="42" t="s">
        <v>743</v>
      </c>
      <c r="C540" s="43" t="s">
        <v>744</v>
      </c>
      <c r="D540" s="43" t="s">
        <v>1114</v>
      </c>
      <c r="E540" s="44" t="s">
        <v>76</v>
      </c>
      <c r="F540" s="45" t="s">
        <v>2213</v>
      </c>
      <c r="G540" s="45" t="s">
        <v>2214</v>
      </c>
      <c r="H540" s="47">
        <v>43634</v>
      </c>
      <c r="I540" s="47">
        <v>44548</v>
      </c>
      <c r="J540" s="48" t="str">
        <f>IF(Ugovori_OPULJP[[#This Row],[DATUM ZAVRŠETKA OPERACIJE]]&gt;DATE(2024,3,31),"u provedbi","završen")</f>
        <v>završen</v>
      </c>
      <c r="K540" s="46" t="s">
        <v>84</v>
      </c>
      <c r="L540" s="46" t="s">
        <v>84</v>
      </c>
      <c r="M540" s="49">
        <v>0.85</v>
      </c>
      <c r="N540" s="49">
        <v>0.15</v>
      </c>
      <c r="O540" s="50">
        <f>Ugovori_OPULJP[[#This Row],[Bespovratna sredstva - Ukupno (EU+Nac) HRK
= Ukupna ugovorena vrijednost bespovratnih sredstava]]*Ugovori_OPULJP[[#This Row],[EU STOPA SUFINANCIRANJA %
EU CO-FINANCING RATE %]]</f>
        <v>1080753.9369999999</v>
      </c>
      <c r="P540" s="51">
        <f>Ugovori_OPULJP[[#This Row],[Bespovratna sredstva - EU dio - HRK]]/7.5345</f>
        <v>143440.69772380381</v>
      </c>
      <c r="Q540" s="50">
        <f>Ugovori_OPULJP[[#This Row],[Bespovratna sredstva - Ukupno (EU+Nac) HRK
= Ukupna ugovorena vrijednost bespovratnih sredstava]]*Ugovori_OPULJP[[#This Row],[STOPA NACIONALNOG SUFINANCIRANJA %]]</f>
        <v>190721.283</v>
      </c>
      <c r="R540" s="51">
        <f>Ugovori_OPULJP[[#This Row],[Bespovratna sredstva - Nacionalni dio - HRK]]/7.5345</f>
        <v>25313.064304200674</v>
      </c>
      <c r="S540" s="50">
        <v>1271475.22</v>
      </c>
      <c r="T540" s="51">
        <f>Ugovori_OPULJP[[#This Row],[Bespovratna sredstva - Ukupno (EU+Nac) HRK
= Ukupna ugovorena vrijednost bespovratnih sredstava]]/7.5345</f>
        <v>168753.76202800451</v>
      </c>
      <c r="U540" s="50">
        <v>0</v>
      </c>
      <c r="V540" s="51">
        <f>Ugovori_OPULJP[[#This Row],[Javni doprinos korisnika - HRK]]/7.5345</f>
        <v>0</v>
      </c>
      <c r="W540" s="50">
        <v>0</v>
      </c>
      <c r="X540" s="51">
        <f>Ugovori_OPULJP[[#This Row],[Privatni doprinos korisnika - HRK]]/7.5345</f>
        <v>0</v>
      </c>
      <c r="Y540" s="52">
        <v>1271475.22</v>
      </c>
      <c r="Z540" s="53">
        <f>Ugovori_OPULJP[[#This Row],[UKUPNI PRIHVATLJIVI IZDACI
TOTAL ELIGIBLE EXPENDITURE
= Bespovratna sredstva ukupno + doprinos korisnika
= Ukupni prihvatljivi troškovi
= Ukupna ugovorena vrijednost projekta HRK]]/7.5345</f>
        <v>168753.76202800451</v>
      </c>
      <c r="AA540" s="44" t="s">
        <v>38</v>
      </c>
      <c r="AB540" s="44" t="s">
        <v>35</v>
      </c>
      <c r="AC540" s="43" t="s">
        <v>2215</v>
      </c>
      <c r="AD540" s="43" t="s">
        <v>747</v>
      </c>
    </row>
    <row r="541" spans="1:30" ht="51" customHeight="1" x14ac:dyDescent="0.2">
      <c r="A541" s="41" t="s">
        <v>2216</v>
      </c>
      <c r="B541" s="42" t="s">
        <v>743</v>
      </c>
      <c r="C541" s="43" t="s">
        <v>744</v>
      </c>
      <c r="D541" s="43" t="s">
        <v>1114</v>
      </c>
      <c r="E541" s="44" t="s">
        <v>76</v>
      </c>
      <c r="F541" s="45" t="s">
        <v>2217</v>
      </c>
      <c r="G541" s="45" t="s">
        <v>2218</v>
      </c>
      <c r="H541" s="47">
        <v>43634</v>
      </c>
      <c r="I541" s="47">
        <v>44548</v>
      </c>
      <c r="J541" s="48" t="str">
        <f>IF(Ugovori_OPULJP[[#This Row],[DATUM ZAVRŠETKA OPERACIJE]]&gt;DATE(2024,3,31),"u provedbi","završen")</f>
        <v>završen</v>
      </c>
      <c r="K541" s="46" t="s">
        <v>84</v>
      </c>
      <c r="L541" s="46" t="s">
        <v>84</v>
      </c>
      <c r="M541" s="49">
        <v>0.85</v>
      </c>
      <c r="N541" s="49">
        <v>0.15</v>
      </c>
      <c r="O541" s="50">
        <f>Ugovori_OPULJP[[#This Row],[Bespovratna sredstva - Ukupno (EU+Nac) HRK
= Ukupna ugovorena vrijednost bespovratnih sredstava]]*Ugovori_OPULJP[[#This Row],[EU STOPA SUFINANCIRANJA %
EU CO-FINANCING RATE %]]</f>
        <v>1569510.5585</v>
      </c>
      <c r="P541" s="51">
        <f>Ugovori_OPULJP[[#This Row],[Bespovratna sredstva - EU dio - HRK]]/7.5345</f>
        <v>208309.84916052822</v>
      </c>
      <c r="Q541" s="50">
        <f>Ugovori_OPULJP[[#This Row],[Bespovratna sredstva - Ukupno (EU+Nac) HRK
= Ukupna ugovorena vrijednost bespovratnih sredstava]]*Ugovori_OPULJP[[#This Row],[STOPA NACIONALNOG SUFINANCIRANJA %]]</f>
        <v>276972.45149999997</v>
      </c>
      <c r="R541" s="51">
        <f>Ugovori_OPULJP[[#This Row],[Bespovratna sredstva - Nacionalni dio - HRK]]/7.5345</f>
        <v>36760.561616563798</v>
      </c>
      <c r="S541" s="50">
        <v>1846483.01</v>
      </c>
      <c r="T541" s="51">
        <f>Ugovori_OPULJP[[#This Row],[Bespovratna sredstva - Ukupno (EU+Nac) HRK
= Ukupna ugovorena vrijednost bespovratnih sredstava]]/7.5345</f>
        <v>245070.41077709204</v>
      </c>
      <c r="U541" s="50">
        <v>0</v>
      </c>
      <c r="V541" s="51">
        <f>Ugovori_OPULJP[[#This Row],[Javni doprinos korisnika - HRK]]/7.5345</f>
        <v>0</v>
      </c>
      <c r="W541" s="50">
        <v>0</v>
      </c>
      <c r="X541" s="51">
        <f>Ugovori_OPULJP[[#This Row],[Privatni doprinos korisnika - HRK]]/7.5345</f>
        <v>0</v>
      </c>
      <c r="Y541" s="52">
        <v>1846483.01</v>
      </c>
      <c r="Z541" s="53">
        <f>Ugovori_OPULJP[[#This Row],[UKUPNI PRIHVATLJIVI IZDACI
TOTAL ELIGIBLE EXPENDITURE
= Bespovratna sredstva ukupno + doprinos korisnika
= Ukupni prihvatljivi troškovi
= Ukupna ugovorena vrijednost projekta HRK]]/7.5345</f>
        <v>245070.41077709204</v>
      </c>
      <c r="AA541" s="44" t="s">
        <v>38</v>
      </c>
      <c r="AB541" s="44" t="s">
        <v>35</v>
      </c>
      <c r="AC541" s="43" t="s">
        <v>2219</v>
      </c>
      <c r="AD541" s="43" t="s">
        <v>747</v>
      </c>
    </row>
    <row r="542" spans="1:30" ht="51" customHeight="1" x14ac:dyDescent="0.2">
      <c r="A542" s="41" t="s">
        <v>2220</v>
      </c>
      <c r="B542" s="42" t="s">
        <v>743</v>
      </c>
      <c r="C542" s="43" t="s">
        <v>744</v>
      </c>
      <c r="D542" s="43" t="s">
        <v>1114</v>
      </c>
      <c r="E542" s="44" t="s">
        <v>76</v>
      </c>
      <c r="F542" s="45" t="s">
        <v>2221</v>
      </c>
      <c r="G542" s="45" t="s">
        <v>2222</v>
      </c>
      <c r="H542" s="47">
        <v>43634</v>
      </c>
      <c r="I542" s="47">
        <v>44548</v>
      </c>
      <c r="J542" s="48" t="str">
        <f>IF(Ugovori_OPULJP[[#This Row],[DATUM ZAVRŠETKA OPERACIJE]]&gt;DATE(2024,3,31),"u provedbi","završen")</f>
        <v>završen</v>
      </c>
      <c r="K542" s="46" t="s">
        <v>211</v>
      </c>
      <c r="L542" s="46" t="s">
        <v>211</v>
      </c>
      <c r="M542" s="49">
        <v>0.85</v>
      </c>
      <c r="N542" s="49">
        <v>0.15</v>
      </c>
      <c r="O542" s="50">
        <f>Ugovori_OPULJP[[#This Row],[Bespovratna sredstva - Ukupno (EU+Nac) HRK
= Ukupna ugovorena vrijednost bespovratnih sredstava]]*Ugovori_OPULJP[[#This Row],[EU STOPA SUFINANCIRANJA %
EU CO-FINANCING RATE %]]</f>
        <v>1722740.645</v>
      </c>
      <c r="P542" s="51">
        <f>Ugovori_OPULJP[[#This Row],[Bespovratna sredstva - EU dio - HRK]]/7.5345</f>
        <v>228646.9765744243</v>
      </c>
      <c r="Q542" s="50">
        <f>Ugovori_OPULJP[[#This Row],[Bespovratna sredstva - Ukupno (EU+Nac) HRK
= Ukupna ugovorena vrijednost bespovratnih sredstava]]*Ugovori_OPULJP[[#This Row],[STOPA NACIONALNOG SUFINANCIRANJA %]]</f>
        <v>304013.05499999999</v>
      </c>
      <c r="R542" s="51">
        <f>Ugovori_OPULJP[[#This Row],[Bespovratna sredstva - Nacionalni dio - HRK]]/7.5345</f>
        <v>40349.466454310168</v>
      </c>
      <c r="S542" s="50">
        <v>2026753.7</v>
      </c>
      <c r="T542" s="51">
        <f>Ugovori_OPULJP[[#This Row],[Bespovratna sredstva - Ukupno (EU+Nac) HRK
= Ukupna ugovorena vrijednost bespovratnih sredstava]]/7.5345</f>
        <v>268996.44302873447</v>
      </c>
      <c r="U542" s="50">
        <v>0</v>
      </c>
      <c r="V542" s="51">
        <f>Ugovori_OPULJP[[#This Row],[Javni doprinos korisnika - HRK]]/7.5345</f>
        <v>0</v>
      </c>
      <c r="W542" s="50">
        <v>0</v>
      </c>
      <c r="X542" s="51">
        <f>Ugovori_OPULJP[[#This Row],[Privatni doprinos korisnika - HRK]]/7.5345</f>
        <v>0</v>
      </c>
      <c r="Y542" s="52">
        <v>2026753.7</v>
      </c>
      <c r="Z542" s="53">
        <f>Ugovori_OPULJP[[#This Row],[UKUPNI PRIHVATLJIVI IZDACI
TOTAL ELIGIBLE EXPENDITURE
= Bespovratna sredstva ukupno + doprinos korisnika
= Ukupni prihvatljivi troškovi
= Ukupna ugovorena vrijednost projekta HRK]]/7.5345</f>
        <v>268996.44302873447</v>
      </c>
      <c r="AA542" s="44" t="s">
        <v>38</v>
      </c>
      <c r="AB542" s="44" t="s">
        <v>35</v>
      </c>
      <c r="AC542" s="43" t="s">
        <v>2223</v>
      </c>
      <c r="AD542" s="43" t="s">
        <v>747</v>
      </c>
    </row>
    <row r="543" spans="1:30" ht="51" customHeight="1" x14ac:dyDescent="0.2">
      <c r="A543" s="41" t="s">
        <v>2224</v>
      </c>
      <c r="B543" s="42" t="s">
        <v>743</v>
      </c>
      <c r="C543" s="43" t="s">
        <v>744</v>
      </c>
      <c r="D543" s="43" t="s">
        <v>1114</v>
      </c>
      <c r="E543" s="44" t="s">
        <v>76</v>
      </c>
      <c r="F543" s="45" t="s">
        <v>2225</v>
      </c>
      <c r="G543" s="45" t="s">
        <v>2226</v>
      </c>
      <c r="H543" s="47">
        <v>43448</v>
      </c>
      <c r="I543" s="47">
        <v>44361</v>
      </c>
      <c r="J543" s="48" t="str">
        <f>IF(Ugovori_OPULJP[[#This Row],[DATUM ZAVRŠETKA OPERACIJE]]&gt;DATE(2024,3,31),"u provedbi","završen")</f>
        <v>završen</v>
      </c>
      <c r="K543" s="46" t="s">
        <v>94</v>
      </c>
      <c r="L543" s="46" t="s">
        <v>94</v>
      </c>
      <c r="M543" s="49">
        <v>0.85</v>
      </c>
      <c r="N543" s="49">
        <v>0.15</v>
      </c>
      <c r="O543" s="50">
        <f>Ugovori_OPULJP[[#This Row],[Bespovratna sredstva - Ukupno (EU+Nac) HRK
= Ukupna ugovorena vrijednost bespovratnih sredstava]]*Ugovori_OPULJP[[#This Row],[EU STOPA SUFINANCIRANJA %
EU CO-FINANCING RATE %]]</f>
        <v>8376547.5724999998</v>
      </c>
      <c r="P543" s="51">
        <f>Ugovori_OPULJP[[#This Row],[Bespovratna sredstva - EU dio - HRK]]/7.5345</f>
        <v>1111758.9186409183</v>
      </c>
      <c r="Q543" s="50">
        <f>Ugovori_OPULJP[[#This Row],[Bespovratna sredstva - Ukupno (EU+Nac) HRK
= Ukupna ugovorena vrijednost bespovratnih sredstava]]*Ugovori_OPULJP[[#This Row],[STOPA NACIONALNOG SUFINANCIRANJA %]]</f>
        <v>1478214.2774999999</v>
      </c>
      <c r="R543" s="51">
        <f>Ugovori_OPULJP[[#This Row],[Bespovratna sredstva - Nacionalni dio - HRK]]/7.5345</f>
        <v>196192.75034839733</v>
      </c>
      <c r="S543" s="50">
        <v>9854761.8499999996</v>
      </c>
      <c r="T543" s="51">
        <f>Ugovori_OPULJP[[#This Row],[Bespovratna sredstva - Ukupno (EU+Nac) HRK
= Ukupna ugovorena vrijednost bespovratnih sredstava]]/7.5345</f>
        <v>1307951.6689893156</v>
      </c>
      <c r="U543" s="50">
        <v>0</v>
      </c>
      <c r="V543" s="51">
        <f>Ugovori_OPULJP[[#This Row],[Javni doprinos korisnika - HRK]]/7.5345</f>
        <v>0</v>
      </c>
      <c r="W543" s="50">
        <v>0</v>
      </c>
      <c r="X543" s="51">
        <f>Ugovori_OPULJP[[#This Row],[Privatni doprinos korisnika - HRK]]/7.5345</f>
        <v>0</v>
      </c>
      <c r="Y543" s="52">
        <v>9854761.8499999996</v>
      </c>
      <c r="Z543" s="53">
        <f>Ugovori_OPULJP[[#This Row],[UKUPNI PRIHVATLJIVI IZDACI
TOTAL ELIGIBLE EXPENDITURE
= Bespovratna sredstva ukupno + doprinos korisnika
= Ukupni prihvatljivi troškovi
= Ukupna ugovorena vrijednost projekta HRK]]/7.5345</f>
        <v>1307951.6689893156</v>
      </c>
      <c r="AA543" s="44" t="s">
        <v>38</v>
      </c>
      <c r="AB543" s="44" t="s">
        <v>35</v>
      </c>
      <c r="AC543" s="43" t="s">
        <v>2227</v>
      </c>
      <c r="AD543" s="43" t="s">
        <v>747</v>
      </c>
    </row>
    <row r="544" spans="1:30" ht="51" customHeight="1" x14ac:dyDescent="0.2">
      <c r="A544" s="41" t="s">
        <v>2228</v>
      </c>
      <c r="B544" s="42" t="s">
        <v>743</v>
      </c>
      <c r="C544" s="43" t="s">
        <v>744</v>
      </c>
      <c r="D544" s="43" t="s">
        <v>1114</v>
      </c>
      <c r="E544" s="44" t="s">
        <v>76</v>
      </c>
      <c r="F544" s="45" t="s">
        <v>2229</v>
      </c>
      <c r="G544" s="45" t="s">
        <v>2230</v>
      </c>
      <c r="H544" s="47">
        <v>43482</v>
      </c>
      <c r="I544" s="47">
        <v>44394</v>
      </c>
      <c r="J544" s="48" t="str">
        <f>IF(Ugovori_OPULJP[[#This Row],[DATUM ZAVRŠETKA OPERACIJE]]&gt;DATE(2024,3,31),"u provedbi","završen")</f>
        <v>završen</v>
      </c>
      <c r="K544" s="46" t="s">
        <v>79</v>
      </c>
      <c r="L544" s="46" t="s">
        <v>79</v>
      </c>
      <c r="M544" s="49">
        <v>0.85</v>
      </c>
      <c r="N544" s="49">
        <v>0.15</v>
      </c>
      <c r="O544" s="50">
        <f>Ugovori_OPULJP[[#This Row],[Bespovratna sredstva - Ukupno (EU+Nac) HRK
= Ukupna ugovorena vrijednost bespovratnih sredstava]]*Ugovori_OPULJP[[#This Row],[EU STOPA SUFINANCIRANJA %
EU CO-FINANCING RATE %]]</f>
        <v>952139.66350000002</v>
      </c>
      <c r="P544" s="51">
        <f>Ugovori_OPULJP[[#This Row],[Bespovratna sredstva - EU dio - HRK]]/7.5345</f>
        <v>126370.65014267701</v>
      </c>
      <c r="Q544" s="50">
        <f>Ugovori_OPULJP[[#This Row],[Bespovratna sredstva - Ukupno (EU+Nac) HRK
= Ukupna ugovorena vrijednost bespovratnih sredstava]]*Ugovori_OPULJP[[#This Row],[STOPA NACIONALNOG SUFINANCIRANJA %]]</f>
        <v>168024.6465</v>
      </c>
      <c r="R544" s="51">
        <f>Ugovori_OPULJP[[#This Row],[Bespovratna sredstva - Nacionalni dio - HRK]]/7.5345</f>
        <v>22300.702966354766</v>
      </c>
      <c r="S544" s="50">
        <v>1120164.31</v>
      </c>
      <c r="T544" s="51">
        <f>Ugovori_OPULJP[[#This Row],[Bespovratna sredstva - Ukupno (EU+Nac) HRK
= Ukupna ugovorena vrijednost bespovratnih sredstava]]/7.5345</f>
        <v>148671.3531090318</v>
      </c>
      <c r="U544" s="50">
        <v>0</v>
      </c>
      <c r="V544" s="51">
        <f>Ugovori_OPULJP[[#This Row],[Javni doprinos korisnika - HRK]]/7.5345</f>
        <v>0</v>
      </c>
      <c r="W544" s="50">
        <v>0</v>
      </c>
      <c r="X544" s="51">
        <f>Ugovori_OPULJP[[#This Row],[Privatni doprinos korisnika - HRK]]/7.5345</f>
        <v>0</v>
      </c>
      <c r="Y544" s="52">
        <v>1120164.31</v>
      </c>
      <c r="Z544" s="53">
        <f>Ugovori_OPULJP[[#This Row],[UKUPNI PRIHVATLJIVI IZDACI
TOTAL ELIGIBLE EXPENDITURE
= Bespovratna sredstva ukupno + doprinos korisnika
= Ukupni prihvatljivi troškovi
= Ukupna ugovorena vrijednost projekta HRK]]/7.5345</f>
        <v>148671.3531090318</v>
      </c>
      <c r="AA544" s="44" t="s">
        <v>38</v>
      </c>
      <c r="AB544" s="44" t="s">
        <v>35</v>
      </c>
      <c r="AC544" s="43" t="s">
        <v>2231</v>
      </c>
      <c r="AD544" s="43" t="s">
        <v>747</v>
      </c>
    </row>
    <row r="545" spans="1:30" ht="51" customHeight="1" x14ac:dyDescent="0.2">
      <c r="A545" s="41" t="s">
        <v>2232</v>
      </c>
      <c r="B545" s="42" t="s">
        <v>743</v>
      </c>
      <c r="C545" s="43" t="s">
        <v>744</v>
      </c>
      <c r="D545" s="43" t="s">
        <v>1114</v>
      </c>
      <c r="E545" s="44" t="s">
        <v>76</v>
      </c>
      <c r="F545" s="45" t="s">
        <v>1836</v>
      </c>
      <c r="G545" s="45" t="s">
        <v>2233</v>
      </c>
      <c r="H545" s="47">
        <v>43482</v>
      </c>
      <c r="I545" s="47">
        <v>44394</v>
      </c>
      <c r="J545" s="48" t="str">
        <f>IF(Ugovori_OPULJP[[#This Row],[DATUM ZAVRŠETKA OPERACIJE]]&gt;DATE(2024,3,31),"u provedbi","završen")</f>
        <v>završen</v>
      </c>
      <c r="K545" s="46" t="s">
        <v>186</v>
      </c>
      <c r="L545" s="46" t="s">
        <v>186</v>
      </c>
      <c r="M545" s="49">
        <v>0.85</v>
      </c>
      <c r="N545" s="49">
        <v>0.15</v>
      </c>
      <c r="O545" s="50">
        <f>Ugovori_OPULJP[[#This Row],[Bespovratna sredstva - Ukupno (EU+Nac) HRK
= Ukupna ugovorena vrijednost bespovratnih sredstava]]*Ugovori_OPULJP[[#This Row],[EU STOPA SUFINANCIRANJA %
EU CO-FINANCING RATE %]]</f>
        <v>1168681.7874999999</v>
      </c>
      <c r="P545" s="51">
        <f>Ugovori_OPULJP[[#This Row],[Bespovratna sredstva - EU dio - HRK]]/7.5345</f>
        <v>155110.72898002519</v>
      </c>
      <c r="Q545" s="50">
        <f>Ugovori_OPULJP[[#This Row],[Bespovratna sredstva - Ukupno (EU+Nac) HRK
= Ukupna ugovorena vrijednost bespovratnih sredstava]]*Ugovori_OPULJP[[#This Row],[STOPA NACIONALNOG SUFINANCIRANJA %]]</f>
        <v>206237.96249999999</v>
      </c>
      <c r="R545" s="51">
        <f>Ugovori_OPULJP[[#This Row],[Bespovratna sredstva - Nacionalni dio - HRK]]/7.5345</f>
        <v>27372.481584710331</v>
      </c>
      <c r="S545" s="50">
        <v>1374919.75</v>
      </c>
      <c r="T545" s="51">
        <f>Ugovori_OPULJP[[#This Row],[Bespovratna sredstva - Ukupno (EU+Nac) HRK
= Ukupna ugovorena vrijednost bespovratnih sredstava]]/7.5345</f>
        <v>182483.21056473555</v>
      </c>
      <c r="U545" s="50">
        <v>0</v>
      </c>
      <c r="V545" s="51">
        <f>Ugovori_OPULJP[[#This Row],[Javni doprinos korisnika - HRK]]/7.5345</f>
        <v>0</v>
      </c>
      <c r="W545" s="50">
        <v>0</v>
      </c>
      <c r="X545" s="51">
        <f>Ugovori_OPULJP[[#This Row],[Privatni doprinos korisnika - HRK]]/7.5345</f>
        <v>0</v>
      </c>
      <c r="Y545" s="52">
        <v>1374919.75</v>
      </c>
      <c r="Z545" s="53">
        <f>Ugovori_OPULJP[[#This Row],[UKUPNI PRIHVATLJIVI IZDACI
TOTAL ELIGIBLE EXPENDITURE
= Bespovratna sredstva ukupno + doprinos korisnika
= Ukupni prihvatljivi troškovi
= Ukupna ugovorena vrijednost projekta HRK]]/7.5345</f>
        <v>182483.21056473555</v>
      </c>
      <c r="AA545" s="44" t="s">
        <v>38</v>
      </c>
      <c r="AB545" s="44" t="s">
        <v>35</v>
      </c>
      <c r="AC545" s="43" t="s">
        <v>2234</v>
      </c>
      <c r="AD545" s="43" t="s">
        <v>747</v>
      </c>
    </row>
    <row r="546" spans="1:30" ht="51" customHeight="1" x14ac:dyDescent="0.2">
      <c r="A546" s="41" t="s">
        <v>2235</v>
      </c>
      <c r="B546" s="42" t="s">
        <v>743</v>
      </c>
      <c r="C546" s="43" t="s">
        <v>744</v>
      </c>
      <c r="D546" s="43" t="s">
        <v>1114</v>
      </c>
      <c r="E546" s="44" t="s">
        <v>76</v>
      </c>
      <c r="F546" s="45" t="s">
        <v>2236</v>
      </c>
      <c r="G546" s="45" t="s">
        <v>2237</v>
      </c>
      <c r="H546" s="47">
        <v>43467</v>
      </c>
      <c r="I546" s="47">
        <v>44379</v>
      </c>
      <c r="J546" s="48" t="str">
        <f>IF(Ugovori_OPULJP[[#This Row],[DATUM ZAVRŠETKA OPERACIJE]]&gt;DATE(2024,3,31),"u provedbi","završen")</f>
        <v>završen</v>
      </c>
      <c r="K546" s="46" t="s">
        <v>599</v>
      </c>
      <c r="L546" s="46" t="s">
        <v>599</v>
      </c>
      <c r="M546" s="49">
        <v>0.85</v>
      </c>
      <c r="N546" s="49">
        <v>0.15</v>
      </c>
      <c r="O546" s="50">
        <f>Ugovori_OPULJP[[#This Row],[Bespovratna sredstva - Ukupno (EU+Nac) HRK
= Ukupna ugovorena vrijednost bespovratnih sredstava]]*Ugovori_OPULJP[[#This Row],[EU STOPA SUFINANCIRANJA %
EU CO-FINANCING RATE %]]</f>
        <v>1443522.7</v>
      </c>
      <c r="P546" s="51">
        <f>Ugovori_OPULJP[[#This Row],[Bespovratna sredstva - EU dio - HRK]]/7.5345</f>
        <v>191588.38675426372</v>
      </c>
      <c r="Q546" s="50">
        <f>Ugovori_OPULJP[[#This Row],[Bespovratna sredstva - Ukupno (EU+Nac) HRK
= Ukupna ugovorena vrijednost bespovratnih sredstava]]*Ugovori_OPULJP[[#This Row],[STOPA NACIONALNOG SUFINANCIRANJA %]]</f>
        <v>254739.3</v>
      </c>
      <c r="R546" s="51">
        <f>Ugovori_OPULJP[[#This Row],[Bespovratna sredstva - Nacionalni dio - HRK]]/7.5345</f>
        <v>33809.71530957595</v>
      </c>
      <c r="S546" s="50">
        <v>1698262</v>
      </c>
      <c r="T546" s="51">
        <f>Ugovori_OPULJP[[#This Row],[Bespovratna sredstva - Ukupno (EU+Nac) HRK
= Ukupna ugovorena vrijednost bespovratnih sredstava]]/7.5345</f>
        <v>225398.10206383964</v>
      </c>
      <c r="U546" s="50">
        <v>0</v>
      </c>
      <c r="V546" s="51">
        <f>Ugovori_OPULJP[[#This Row],[Javni doprinos korisnika - HRK]]/7.5345</f>
        <v>0</v>
      </c>
      <c r="W546" s="50">
        <v>0</v>
      </c>
      <c r="X546" s="51">
        <f>Ugovori_OPULJP[[#This Row],[Privatni doprinos korisnika - HRK]]/7.5345</f>
        <v>0</v>
      </c>
      <c r="Y546" s="52">
        <v>1698262</v>
      </c>
      <c r="Z546" s="53">
        <f>Ugovori_OPULJP[[#This Row],[UKUPNI PRIHVATLJIVI IZDACI
TOTAL ELIGIBLE EXPENDITURE
= Bespovratna sredstva ukupno + doprinos korisnika
= Ukupni prihvatljivi troškovi
= Ukupna ugovorena vrijednost projekta HRK]]/7.5345</f>
        <v>225398.10206383964</v>
      </c>
      <c r="AA546" s="44" t="s">
        <v>38</v>
      </c>
      <c r="AB546" s="44" t="s">
        <v>35</v>
      </c>
      <c r="AC546" s="43" t="s">
        <v>2238</v>
      </c>
      <c r="AD546" s="43" t="s">
        <v>747</v>
      </c>
    </row>
    <row r="547" spans="1:30" ht="51" customHeight="1" x14ac:dyDescent="0.2">
      <c r="A547" s="41" t="s">
        <v>2239</v>
      </c>
      <c r="B547" s="42" t="s">
        <v>743</v>
      </c>
      <c r="C547" s="43" t="s">
        <v>744</v>
      </c>
      <c r="D547" s="43" t="s">
        <v>1114</v>
      </c>
      <c r="E547" s="44" t="s">
        <v>76</v>
      </c>
      <c r="F547" s="45" t="s">
        <v>2240</v>
      </c>
      <c r="G547" s="45" t="s">
        <v>2241</v>
      </c>
      <c r="H547" s="47">
        <v>43654</v>
      </c>
      <c r="I547" s="47">
        <v>44569</v>
      </c>
      <c r="J547" s="48" t="str">
        <f>IF(Ugovori_OPULJP[[#This Row],[DATUM ZAVRŠETKA OPERACIJE]]&gt;DATE(2024,3,31),"u provedbi","završen")</f>
        <v>završen</v>
      </c>
      <c r="K547" s="46" t="s">
        <v>244</v>
      </c>
      <c r="L547" s="46" t="s">
        <v>244</v>
      </c>
      <c r="M547" s="49">
        <v>0.85</v>
      </c>
      <c r="N547" s="49">
        <v>0.15</v>
      </c>
      <c r="O547" s="50">
        <f>Ugovori_OPULJP[[#This Row],[Bespovratna sredstva - Ukupno (EU+Nac) HRK
= Ukupna ugovorena vrijednost bespovratnih sredstava]]*Ugovori_OPULJP[[#This Row],[EU STOPA SUFINANCIRANJA %
EU CO-FINANCING RATE %]]</f>
        <v>5148476.4859999996</v>
      </c>
      <c r="P547" s="51">
        <f>Ugovori_OPULJP[[#This Row],[Bespovratna sredstva - EU dio - HRK]]/7.5345</f>
        <v>683320.25827858504</v>
      </c>
      <c r="Q547" s="50">
        <f>Ugovori_OPULJP[[#This Row],[Bespovratna sredstva - Ukupno (EU+Nac) HRK
= Ukupna ugovorena vrijednost bespovratnih sredstava]]*Ugovori_OPULJP[[#This Row],[STOPA NACIONALNOG SUFINANCIRANJA %]]</f>
        <v>908554.674</v>
      </c>
      <c r="R547" s="51">
        <f>Ugovori_OPULJP[[#This Row],[Bespovratna sredstva - Nacionalni dio - HRK]]/7.5345</f>
        <v>120585.92793151502</v>
      </c>
      <c r="S547" s="50">
        <v>6057031.1600000001</v>
      </c>
      <c r="T547" s="51">
        <f>Ugovori_OPULJP[[#This Row],[Bespovratna sredstva - Ukupno (EU+Nac) HRK
= Ukupna ugovorena vrijednost bespovratnih sredstava]]/7.5345</f>
        <v>803906.18621010019</v>
      </c>
      <c r="U547" s="50">
        <v>0</v>
      </c>
      <c r="V547" s="51">
        <f>Ugovori_OPULJP[[#This Row],[Javni doprinos korisnika - HRK]]/7.5345</f>
        <v>0</v>
      </c>
      <c r="W547" s="50">
        <v>0</v>
      </c>
      <c r="X547" s="51">
        <f>Ugovori_OPULJP[[#This Row],[Privatni doprinos korisnika - HRK]]/7.5345</f>
        <v>0</v>
      </c>
      <c r="Y547" s="52">
        <v>6057031.1600000001</v>
      </c>
      <c r="Z547" s="53">
        <f>Ugovori_OPULJP[[#This Row],[UKUPNI PRIHVATLJIVI IZDACI
TOTAL ELIGIBLE EXPENDITURE
= Bespovratna sredstva ukupno + doprinos korisnika
= Ukupni prihvatljivi troškovi
= Ukupna ugovorena vrijednost projekta HRK]]/7.5345</f>
        <v>803906.18621010019</v>
      </c>
      <c r="AA547" s="44" t="s">
        <v>38</v>
      </c>
      <c r="AB547" s="44" t="s">
        <v>35</v>
      </c>
      <c r="AC547" s="43" t="s">
        <v>2242</v>
      </c>
      <c r="AD547" s="43" t="s">
        <v>747</v>
      </c>
    </row>
    <row r="548" spans="1:30" ht="51" customHeight="1" x14ac:dyDescent="0.2">
      <c r="A548" s="41" t="s">
        <v>2243</v>
      </c>
      <c r="B548" s="42" t="s">
        <v>743</v>
      </c>
      <c r="C548" s="43" t="s">
        <v>744</v>
      </c>
      <c r="D548" s="43" t="s">
        <v>1114</v>
      </c>
      <c r="E548" s="44" t="s">
        <v>76</v>
      </c>
      <c r="F548" s="45" t="s">
        <v>2244</v>
      </c>
      <c r="G548" s="45" t="s">
        <v>2245</v>
      </c>
      <c r="H548" s="47">
        <v>43634</v>
      </c>
      <c r="I548" s="47">
        <v>44548</v>
      </c>
      <c r="J548" s="48" t="str">
        <f>IF(Ugovori_OPULJP[[#This Row],[DATUM ZAVRŠETKA OPERACIJE]]&gt;DATE(2024,3,31),"u provedbi","završen")</f>
        <v>završen</v>
      </c>
      <c r="K548" s="46" t="s">
        <v>425</v>
      </c>
      <c r="L548" s="46" t="s">
        <v>425</v>
      </c>
      <c r="M548" s="49">
        <v>0.85</v>
      </c>
      <c r="N548" s="49">
        <v>0.15</v>
      </c>
      <c r="O548" s="50">
        <f>Ugovori_OPULJP[[#This Row],[Bespovratna sredstva - Ukupno (EU+Nac) HRK
= Ukupna ugovorena vrijednost bespovratnih sredstava]]*Ugovori_OPULJP[[#This Row],[EU STOPA SUFINANCIRANJA %
EU CO-FINANCING RATE %]]</f>
        <v>2320865.8825000003</v>
      </c>
      <c r="P548" s="51">
        <f>Ugovori_OPULJP[[#This Row],[Bespovratna sredstva - EU dio - HRK]]/7.5345</f>
        <v>308031.83787908952</v>
      </c>
      <c r="Q548" s="50">
        <f>Ugovori_OPULJP[[#This Row],[Bespovratna sredstva - Ukupno (EU+Nac) HRK
= Ukupna ugovorena vrijednost bespovratnih sredstava]]*Ugovori_OPULJP[[#This Row],[STOPA NACIONALNOG SUFINANCIRANJA %]]</f>
        <v>409564.5675</v>
      </c>
      <c r="R548" s="51">
        <f>Ugovori_OPULJP[[#This Row],[Bespovratna sredstva - Nacionalni dio - HRK]]/7.5345</f>
        <v>54358.559625721675</v>
      </c>
      <c r="S548" s="50">
        <v>2730430.45</v>
      </c>
      <c r="T548" s="51">
        <f>Ugovori_OPULJP[[#This Row],[Bespovratna sredstva - Ukupno (EU+Nac) HRK
= Ukupna ugovorena vrijednost bespovratnih sredstava]]/7.5345</f>
        <v>362390.39750481123</v>
      </c>
      <c r="U548" s="50">
        <v>0</v>
      </c>
      <c r="V548" s="51">
        <f>Ugovori_OPULJP[[#This Row],[Javni doprinos korisnika - HRK]]/7.5345</f>
        <v>0</v>
      </c>
      <c r="W548" s="50">
        <v>0</v>
      </c>
      <c r="X548" s="51">
        <f>Ugovori_OPULJP[[#This Row],[Privatni doprinos korisnika - HRK]]/7.5345</f>
        <v>0</v>
      </c>
      <c r="Y548" s="52">
        <v>2730430.45</v>
      </c>
      <c r="Z548" s="53">
        <f>Ugovori_OPULJP[[#This Row],[UKUPNI PRIHVATLJIVI IZDACI
TOTAL ELIGIBLE EXPENDITURE
= Bespovratna sredstva ukupno + doprinos korisnika
= Ukupni prihvatljivi troškovi
= Ukupna ugovorena vrijednost projekta HRK]]/7.5345</f>
        <v>362390.39750481123</v>
      </c>
      <c r="AA548" s="44" t="s">
        <v>38</v>
      </c>
      <c r="AB548" s="44" t="s">
        <v>35</v>
      </c>
      <c r="AC548" s="43" t="s">
        <v>2246</v>
      </c>
      <c r="AD548" s="43" t="s">
        <v>747</v>
      </c>
    </row>
    <row r="549" spans="1:30" ht="51" customHeight="1" x14ac:dyDescent="0.2">
      <c r="A549" s="41" t="s">
        <v>2247</v>
      </c>
      <c r="B549" s="42" t="s">
        <v>743</v>
      </c>
      <c r="C549" s="43" t="s">
        <v>744</v>
      </c>
      <c r="D549" s="43" t="s">
        <v>1114</v>
      </c>
      <c r="E549" s="44" t="s">
        <v>76</v>
      </c>
      <c r="F549" s="45" t="s">
        <v>2248</v>
      </c>
      <c r="G549" s="45" t="s">
        <v>2249</v>
      </c>
      <c r="H549" s="47">
        <v>43634</v>
      </c>
      <c r="I549" s="47">
        <v>44548</v>
      </c>
      <c r="J549" s="48" t="str">
        <f>IF(Ugovori_OPULJP[[#This Row],[DATUM ZAVRŠETKA OPERACIJE]]&gt;DATE(2024,3,31),"u provedbi","završen")</f>
        <v>završen</v>
      </c>
      <c r="K549" s="46" t="s">
        <v>599</v>
      </c>
      <c r="L549" s="46" t="s">
        <v>599</v>
      </c>
      <c r="M549" s="49">
        <v>0.85</v>
      </c>
      <c r="N549" s="49">
        <v>0.15</v>
      </c>
      <c r="O549" s="50">
        <f>Ugovori_OPULJP[[#This Row],[Bespovratna sredstva - Ukupno (EU+Nac) HRK
= Ukupna ugovorena vrijednost bespovratnih sredstava]]*Ugovori_OPULJP[[#This Row],[EU STOPA SUFINANCIRANJA %
EU CO-FINANCING RATE %]]</f>
        <v>1842796.1155000001</v>
      </c>
      <c r="P549" s="51">
        <f>Ugovori_OPULJP[[#This Row],[Bespovratna sredstva - EU dio - HRK]]/7.5345</f>
        <v>244581.07578472359</v>
      </c>
      <c r="Q549" s="50">
        <f>Ugovori_OPULJP[[#This Row],[Bespovratna sredstva - Ukupno (EU+Nac) HRK
= Ukupna ugovorena vrijednost bespovratnih sredstava]]*Ugovori_OPULJP[[#This Row],[STOPA NACIONALNOG SUFINANCIRANJA %]]</f>
        <v>325199.31450000004</v>
      </c>
      <c r="R549" s="51">
        <f>Ugovori_OPULJP[[#This Row],[Bespovratna sredstva - Nacionalni dio - HRK]]/7.5345</f>
        <v>43161.366314951229</v>
      </c>
      <c r="S549" s="50">
        <v>2167995.4300000002</v>
      </c>
      <c r="T549" s="51">
        <f>Ugovori_OPULJP[[#This Row],[Bespovratna sredstva - Ukupno (EU+Nac) HRK
= Ukupna ugovorena vrijednost bespovratnih sredstava]]/7.5345</f>
        <v>287742.44209967484</v>
      </c>
      <c r="U549" s="50">
        <v>0</v>
      </c>
      <c r="V549" s="51">
        <f>Ugovori_OPULJP[[#This Row],[Javni doprinos korisnika - HRK]]/7.5345</f>
        <v>0</v>
      </c>
      <c r="W549" s="50">
        <v>0</v>
      </c>
      <c r="X549" s="51">
        <f>Ugovori_OPULJP[[#This Row],[Privatni doprinos korisnika - HRK]]/7.5345</f>
        <v>0</v>
      </c>
      <c r="Y549" s="52">
        <v>2167995.4300000002</v>
      </c>
      <c r="Z549" s="53">
        <f>Ugovori_OPULJP[[#This Row],[UKUPNI PRIHVATLJIVI IZDACI
TOTAL ELIGIBLE EXPENDITURE
= Bespovratna sredstva ukupno + doprinos korisnika
= Ukupni prihvatljivi troškovi
= Ukupna ugovorena vrijednost projekta HRK]]/7.5345</f>
        <v>287742.44209967484</v>
      </c>
      <c r="AA549" s="44" t="s">
        <v>38</v>
      </c>
      <c r="AB549" s="44" t="s">
        <v>35</v>
      </c>
      <c r="AC549" s="43" t="s">
        <v>2246</v>
      </c>
      <c r="AD549" s="43" t="s">
        <v>747</v>
      </c>
    </row>
    <row r="550" spans="1:30" ht="51" customHeight="1" x14ac:dyDescent="0.2">
      <c r="A550" s="41" t="s">
        <v>2250</v>
      </c>
      <c r="B550" s="42" t="s">
        <v>743</v>
      </c>
      <c r="C550" s="43" t="s">
        <v>744</v>
      </c>
      <c r="D550" s="43" t="s">
        <v>1114</v>
      </c>
      <c r="E550" s="44" t="s">
        <v>76</v>
      </c>
      <c r="F550" s="45" t="s">
        <v>2251</v>
      </c>
      <c r="G550" s="45" t="s">
        <v>2252</v>
      </c>
      <c r="H550" s="47">
        <v>43880</v>
      </c>
      <c r="I550" s="47">
        <v>44792</v>
      </c>
      <c r="J550" s="48" t="str">
        <f>IF(Ugovori_OPULJP[[#This Row],[DATUM ZAVRŠETKA OPERACIJE]]&gt;DATE(2024,3,31),"u provedbi","završen")</f>
        <v>završen</v>
      </c>
      <c r="K550" s="46" t="s">
        <v>84</v>
      </c>
      <c r="L550" s="46" t="s">
        <v>84</v>
      </c>
      <c r="M550" s="49">
        <v>0.85</v>
      </c>
      <c r="N550" s="49">
        <v>0.15</v>
      </c>
      <c r="O550" s="50">
        <f>Ugovori_OPULJP[[#This Row],[Bespovratna sredstva - Ukupno (EU+Nac) HRK
= Ukupna ugovorena vrijednost bespovratnih sredstava]]*Ugovori_OPULJP[[#This Row],[EU STOPA SUFINANCIRANJA %
EU CO-FINANCING RATE %]]</f>
        <v>1135277.1869999999</v>
      </c>
      <c r="P550" s="51">
        <f>Ugovori_OPULJP[[#This Row],[Bespovratna sredstva - EU dio - HRK]]/7.5345</f>
        <v>150677.17658769657</v>
      </c>
      <c r="Q550" s="50">
        <f>Ugovori_OPULJP[[#This Row],[Bespovratna sredstva - Ukupno (EU+Nac) HRK
= Ukupna ugovorena vrijednost bespovratnih sredstava]]*Ugovori_OPULJP[[#This Row],[STOPA NACIONALNOG SUFINANCIRANJA %]]</f>
        <v>200343.033</v>
      </c>
      <c r="R550" s="51">
        <f>Ugovori_OPULJP[[#This Row],[Bespovratna sredstva - Nacionalni dio - HRK]]/7.5345</f>
        <v>26590.089986064104</v>
      </c>
      <c r="S550" s="50">
        <v>1335620.22</v>
      </c>
      <c r="T550" s="51">
        <f>Ugovori_OPULJP[[#This Row],[Bespovratna sredstva - Ukupno (EU+Nac) HRK
= Ukupna ugovorena vrijednost bespovratnih sredstava]]/7.5345</f>
        <v>177267.26657376069</v>
      </c>
      <c r="U550" s="50">
        <v>0</v>
      </c>
      <c r="V550" s="51">
        <f>Ugovori_OPULJP[[#This Row],[Javni doprinos korisnika - HRK]]/7.5345</f>
        <v>0</v>
      </c>
      <c r="W550" s="50">
        <v>0</v>
      </c>
      <c r="X550" s="51">
        <f>Ugovori_OPULJP[[#This Row],[Privatni doprinos korisnika - HRK]]/7.5345</f>
        <v>0</v>
      </c>
      <c r="Y550" s="52">
        <v>1335620.22</v>
      </c>
      <c r="Z550" s="53">
        <f>Ugovori_OPULJP[[#This Row],[UKUPNI PRIHVATLJIVI IZDACI
TOTAL ELIGIBLE EXPENDITURE
= Bespovratna sredstva ukupno + doprinos korisnika
= Ukupni prihvatljivi troškovi
= Ukupna ugovorena vrijednost projekta HRK]]/7.5345</f>
        <v>177267.26657376069</v>
      </c>
      <c r="AA550" s="44" t="s">
        <v>38</v>
      </c>
      <c r="AB550" s="44" t="s">
        <v>35</v>
      </c>
      <c r="AC550" s="43" t="s">
        <v>2253</v>
      </c>
      <c r="AD550" s="43" t="s">
        <v>747</v>
      </c>
    </row>
    <row r="551" spans="1:30" ht="51" customHeight="1" x14ac:dyDescent="0.2">
      <c r="A551" s="41" t="s">
        <v>2254</v>
      </c>
      <c r="B551" s="42" t="s">
        <v>743</v>
      </c>
      <c r="C551" s="43" t="s">
        <v>744</v>
      </c>
      <c r="D551" s="43" t="s">
        <v>1114</v>
      </c>
      <c r="E551" s="44" t="s">
        <v>76</v>
      </c>
      <c r="F551" s="45" t="s">
        <v>2255</v>
      </c>
      <c r="G551" s="45" t="s">
        <v>2256</v>
      </c>
      <c r="H551" s="47">
        <v>43880</v>
      </c>
      <c r="I551" s="47">
        <v>44792</v>
      </c>
      <c r="J551" s="48" t="str">
        <f>IF(Ugovori_OPULJP[[#This Row],[DATUM ZAVRŠETKA OPERACIJE]]&gt;DATE(2024,3,31),"u provedbi","završen")</f>
        <v>završen</v>
      </c>
      <c r="K551" s="46" t="s">
        <v>84</v>
      </c>
      <c r="L551" s="46" t="s">
        <v>84</v>
      </c>
      <c r="M551" s="49">
        <v>0.85</v>
      </c>
      <c r="N551" s="49">
        <v>0.15</v>
      </c>
      <c r="O551" s="50">
        <f>Ugovori_OPULJP[[#This Row],[Bespovratna sredstva - Ukupno (EU+Nac) HRK
= Ukupna ugovorena vrijednost bespovratnih sredstava]]*Ugovori_OPULJP[[#This Row],[EU STOPA SUFINANCIRANJA %
EU CO-FINANCING RATE %]]</f>
        <v>1089906.0060000001</v>
      </c>
      <c r="P551" s="51">
        <f>Ugovori_OPULJP[[#This Row],[Bespovratna sredstva - EU dio - HRK]]/7.5345</f>
        <v>144655.38602428828</v>
      </c>
      <c r="Q551" s="50">
        <f>Ugovori_OPULJP[[#This Row],[Bespovratna sredstva - Ukupno (EU+Nac) HRK
= Ukupna ugovorena vrijednost bespovratnih sredstava]]*Ugovori_OPULJP[[#This Row],[STOPA NACIONALNOG SUFINANCIRANJA %]]</f>
        <v>192336.35400000002</v>
      </c>
      <c r="R551" s="51">
        <f>Ugovori_OPULJP[[#This Row],[Bespovratna sredstva - Nacionalni dio - HRK]]/7.5345</f>
        <v>25527.421063109698</v>
      </c>
      <c r="S551" s="50">
        <v>1282242.3600000001</v>
      </c>
      <c r="T551" s="51">
        <f>Ugovori_OPULJP[[#This Row],[Bespovratna sredstva - Ukupno (EU+Nac) HRK
= Ukupna ugovorena vrijednost bespovratnih sredstava]]/7.5345</f>
        <v>170182.80708739796</v>
      </c>
      <c r="U551" s="50">
        <v>0</v>
      </c>
      <c r="V551" s="51">
        <f>Ugovori_OPULJP[[#This Row],[Javni doprinos korisnika - HRK]]/7.5345</f>
        <v>0</v>
      </c>
      <c r="W551" s="50">
        <v>0</v>
      </c>
      <c r="X551" s="51">
        <f>Ugovori_OPULJP[[#This Row],[Privatni doprinos korisnika - HRK]]/7.5345</f>
        <v>0</v>
      </c>
      <c r="Y551" s="52">
        <v>1282242.3600000001</v>
      </c>
      <c r="Z551" s="53">
        <f>Ugovori_OPULJP[[#This Row],[UKUPNI PRIHVATLJIVI IZDACI
TOTAL ELIGIBLE EXPENDITURE
= Bespovratna sredstva ukupno + doprinos korisnika
= Ukupni prihvatljivi troškovi
= Ukupna ugovorena vrijednost projekta HRK]]/7.5345</f>
        <v>170182.80708739796</v>
      </c>
      <c r="AA551" s="44" t="s">
        <v>38</v>
      </c>
      <c r="AB551" s="44" t="s">
        <v>35</v>
      </c>
      <c r="AC551" s="43" t="s">
        <v>2257</v>
      </c>
      <c r="AD551" s="43" t="s">
        <v>747</v>
      </c>
    </row>
    <row r="552" spans="1:30" ht="51" customHeight="1" x14ac:dyDescent="0.2">
      <c r="A552" s="41" t="s">
        <v>2258</v>
      </c>
      <c r="B552" s="42" t="s">
        <v>743</v>
      </c>
      <c r="C552" s="43" t="s">
        <v>744</v>
      </c>
      <c r="D552" s="43" t="s">
        <v>1114</v>
      </c>
      <c r="E552" s="44" t="s">
        <v>76</v>
      </c>
      <c r="F552" s="45" t="s">
        <v>2259</v>
      </c>
      <c r="G552" s="45" t="s">
        <v>2260</v>
      </c>
      <c r="H552" s="47">
        <v>43881</v>
      </c>
      <c r="I552" s="47">
        <v>44793</v>
      </c>
      <c r="J552" s="48" t="str">
        <f>IF(Ugovori_OPULJP[[#This Row],[DATUM ZAVRŠETKA OPERACIJE]]&gt;DATE(2024,3,31),"u provedbi","završen")</f>
        <v>završen</v>
      </c>
      <c r="K552" s="46" t="s">
        <v>155</v>
      </c>
      <c r="L552" s="46" t="s">
        <v>37</v>
      </c>
      <c r="M552" s="49">
        <v>0.85</v>
      </c>
      <c r="N552" s="49">
        <v>0.15</v>
      </c>
      <c r="O552" s="50">
        <f>Ugovori_OPULJP[[#This Row],[Bespovratna sredstva - Ukupno (EU+Nac) HRK
= Ukupna ugovorena vrijednost bespovratnih sredstava]]*Ugovori_OPULJP[[#This Row],[EU STOPA SUFINANCIRANJA %
EU CO-FINANCING RATE %]]</f>
        <v>1044238.3024999999</v>
      </c>
      <c r="P552" s="51">
        <f>Ugovori_OPULJP[[#This Row],[Bespovratna sredstva - EU dio - HRK]]/7.5345</f>
        <v>138594.2401619218</v>
      </c>
      <c r="Q552" s="50">
        <f>Ugovori_OPULJP[[#This Row],[Bespovratna sredstva - Ukupno (EU+Nac) HRK
= Ukupna ugovorena vrijednost bespovratnih sredstava]]*Ugovori_OPULJP[[#This Row],[STOPA NACIONALNOG SUFINANCIRANJA %]]</f>
        <v>184277.34749999997</v>
      </c>
      <c r="R552" s="51">
        <f>Ugovori_OPULJP[[#This Row],[Bespovratna sredstva - Nacionalni dio - HRK]]/7.5345</f>
        <v>24457.807087397963</v>
      </c>
      <c r="S552" s="50">
        <v>1228515.6499999999</v>
      </c>
      <c r="T552" s="51">
        <f>Ugovori_OPULJP[[#This Row],[Bespovratna sredstva - Ukupno (EU+Nac) HRK
= Ukupna ugovorena vrijednost bespovratnih sredstava]]/7.5345</f>
        <v>163052.04724931979</v>
      </c>
      <c r="U552" s="50">
        <v>0</v>
      </c>
      <c r="V552" s="51">
        <f>Ugovori_OPULJP[[#This Row],[Javni doprinos korisnika - HRK]]/7.5345</f>
        <v>0</v>
      </c>
      <c r="W552" s="50">
        <v>0</v>
      </c>
      <c r="X552" s="51">
        <f>Ugovori_OPULJP[[#This Row],[Privatni doprinos korisnika - HRK]]/7.5345</f>
        <v>0</v>
      </c>
      <c r="Y552" s="52">
        <v>1228515.6499999999</v>
      </c>
      <c r="Z552" s="53">
        <f>Ugovori_OPULJP[[#This Row],[UKUPNI PRIHVATLJIVI IZDACI
TOTAL ELIGIBLE EXPENDITURE
= Bespovratna sredstva ukupno + doprinos korisnika
= Ukupni prihvatljivi troškovi
= Ukupna ugovorena vrijednost projekta HRK]]/7.5345</f>
        <v>163052.04724931979</v>
      </c>
      <c r="AA552" s="44" t="s">
        <v>38</v>
      </c>
      <c r="AB552" s="44" t="s">
        <v>35</v>
      </c>
      <c r="AC552" s="43" t="s">
        <v>2261</v>
      </c>
      <c r="AD552" s="43" t="s">
        <v>747</v>
      </c>
    </row>
    <row r="553" spans="1:30" ht="51" customHeight="1" x14ac:dyDescent="0.2">
      <c r="A553" s="41" t="s">
        <v>2262</v>
      </c>
      <c r="B553" s="42" t="s">
        <v>743</v>
      </c>
      <c r="C553" s="43" t="s">
        <v>744</v>
      </c>
      <c r="D553" s="43" t="s">
        <v>1114</v>
      </c>
      <c r="E553" s="44" t="s">
        <v>76</v>
      </c>
      <c r="F553" s="45" t="s">
        <v>2263</v>
      </c>
      <c r="G553" s="45" t="s">
        <v>2264</v>
      </c>
      <c r="H553" s="47">
        <v>43880</v>
      </c>
      <c r="I553" s="47">
        <v>44792</v>
      </c>
      <c r="J553" s="48" t="str">
        <f>IF(Ugovori_OPULJP[[#This Row],[DATUM ZAVRŠETKA OPERACIJE]]&gt;DATE(2024,3,31),"u provedbi","završen")</f>
        <v>završen</v>
      </c>
      <c r="K553" s="46" t="s">
        <v>84</v>
      </c>
      <c r="L553" s="46" t="s">
        <v>84</v>
      </c>
      <c r="M553" s="49">
        <v>0.85</v>
      </c>
      <c r="N553" s="49">
        <v>0.15</v>
      </c>
      <c r="O553" s="50">
        <f>Ugovori_OPULJP[[#This Row],[Bespovratna sredstva - Ukupno (EU+Nac) HRK
= Ukupna ugovorena vrijednost bespovratnih sredstava]]*Ugovori_OPULJP[[#This Row],[EU STOPA SUFINANCIRANJA %
EU CO-FINANCING RATE %]]</f>
        <v>1337578.632</v>
      </c>
      <c r="P553" s="51">
        <f>Ugovori_OPULJP[[#This Row],[Bespovratna sredstva - EU dio - HRK]]/7.5345</f>
        <v>177527.19251443358</v>
      </c>
      <c r="Q553" s="50">
        <f>Ugovori_OPULJP[[#This Row],[Bespovratna sredstva - Ukupno (EU+Nac) HRK
= Ukupna ugovorena vrijednost bespovratnih sredstava]]*Ugovori_OPULJP[[#This Row],[STOPA NACIONALNOG SUFINANCIRANJA %]]</f>
        <v>236043.28799999997</v>
      </c>
      <c r="R553" s="51">
        <f>Ugovori_OPULJP[[#This Row],[Bespovratna sredstva - Nacionalni dio - HRK]]/7.5345</f>
        <v>31328.328090782394</v>
      </c>
      <c r="S553" s="50">
        <v>1573621.92</v>
      </c>
      <c r="T553" s="51">
        <f>Ugovori_OPULJP[[#This Row],[Bespovratna sredstva - Ukupno (EU+Nac) HRK
= Ukupna ugovorena vrijednost bespovratnih sredstava]]/7.5345</f>
        <v>208855.52060521598</v>
      </c>
      <c r="U553" s="50">
        <v>0</v>
      </c>
      <c r="V553" s="51">
        <f>Ugovori_OPULJP[[#This Row],[Javni doprinos korisnika - HRK]]/7.5345</f>
        <v>0</v>
      </c>
      <c r="W553" s="50">
        <v>0</v>
      </c>
      <c r="X553" s="51">
        <f>Ugovori_OPULJP[[#This Row],[Privatni doprinos korisnika - HRK]]/7.5345</f>
        <v>0</v>
      </c>
      <c r="Y553" s="52">
        <v>1573621.92</v>
      </c>
      <c r="Z553" s="53">
        <f>Ugovori_OPULJP[[#This Row],[UKUPNI PRIHVATLJIVI IZDACI
TOTAL ELIGIBLE EXPENDITURE
= Bespovratna sredstva ukupno + doprinos korisnika
= Ukupni prihvatljivi troškovi
= Ukupna ugovorena vrijednost projekta HRK]]/7.5345</f>
        <v>208855.52060521598</v>
      </c>
      <c r="AA553" s="44" t="s">
        <v>38</v>
      </c>
      <c r="AB553" s="44" t="s">
        <v>35</v>
      </c>
      <c r="AC553" s="43" t="s">
        <v>2265</v>
      </c>
      <c r="AD553" s="43" t="s">
        <v>747</v>
      </c>
    </row>
    <row r="554" spans="1:30" ht="51" customHeight="1" x14ac:dyDescent="0.2">
      <c r="A554" s="41" t="s">
        <v>2266</v>
      </c>
      <c r="B554" s="42" t="s">
        <v>743</v>
      </c>
      <c r="C554" s="43" t="s">
        <v>744</v>
      </c>
      <c r="D554" s="43" t="s">
        <v>1114</v>
      </c>
      <c r="E554" s="44" t="s">
        <v>76</v>
      </c>
      <c r="F554" s="45" t="s">
        <v>2267</v>
      </c>
      <c r="G554" s="45" t="s">
        <v>2268</v>
      </c>
      <c r="H554" s="47">
        <v>43896</v>
      </c>
      <c r="I554" s="47">
        <v>44810</v>
      </c>
      <c r="J554" s="48" t="str">
        <f>IF(Ugovori_OPULJP[[#This Row],[DATUM ZAVRŠETKA OPERACIJE]]&gt;DATE(2024,3,31),"u provedbi","završen")</f>
        <v>završen</v>
      </c>
      <c r="K554" s="46" t="s">
        <v>84</v>
      </c>
      <c r="L554" s="46" t="s">
        <v>84</v>
      </c>
      <c r="M554" s="49">
        <v>0.85</v>
      </c>
      <c r="N554" s="49">
        <v>0.15</v>
      </c>
      <c r="O554" s="50">
        <f>Ugovori_OPULJP[[#This Row],[Bespovratna sredstva - Ukupno (EU+Nac) HRK
= Ukupna ugovorena vrijednost bespovratnih sredstava]]*Ugovori_OPULJP[[#This Row],[EU STOPA SUFINANCIRANJA %
EU CO-FINANCING RATE %]]</f>
        <v>968156.30699999991</v>
      </c>
      <c r="P554" s="51">
        <f>Ugovori_OPULJP[[#This Row],[Bespovratna sredstva - EU dio - HRK]]/7.5345</f>
        <v>128496.42404937287</v>
      </c>
      <c r="Q554" s="50">
        <f>Ugovori_OPULJP[[#This Row],[Bespovratna sredstva - Ukupno (EU+Nac) HRK
= Ukupna ugovorena vrijednost bespovratnih sredstava]]*Ugovori_OPULJP[[#This Row],[STOPA NACIONALNOG SUFINANCIRANJA %]]</f>
        <v>170851.11299999998</v>
      </c>
      <c r="R554" s="51">
        <f>Ugovori_OPULJP[[#This Row],[Bespovratna sredstva - Nacionalni dio - HRK]]/7.5345</f>
        <v>22675.839538124623</v>
      </c>
      <c r="S554" s="50">
        <v>1139007.42</v>
      </c>
      <c r="T554" s="51">
        <f>Ugovori_OPULJP[[#This Row],[Bespovratna sredstva - Ukupno (EU+Nac) HRK
= Ukupna ugovorena vrijednost bespovratnih sredstava]]/7.5345</f>
        <v>151172.26358749749</v>
      </c>
      <c r="U554" s="50">
        <v>0</v>
      </c>
      <c r="V554" s="51">
        <f>Ugovori_OPULJP[[#This Row],[Javni doprinos korisnika - HRK]]/7.5345</f>
        <v>0</v>
      </c>
      <c r="W554" s="50">
        <v>0</v>
      </c>
      <c r="X554" s="51">
        <f>Ugovori_OPULJP[[#This Row],[Privatni doprinos korisnika - HRK]]/7.5345</f>
        <v>0</v>
      </c>
      <c r="Y554" s="52">
        <v>1139007.42</v>
      </c>
      <c r="Z554" s="53">
        <f>Ugovori_OPULJP[[#This Row],[UKUPNI PRIHVATLJIVI IZDACI
TOTAL ELIGIBLE EXPENDITURE
= Bespovratna sredstva ukupno + doprinos korisnika
= Ukupni prihvatljivi troškovi
= Ukupna ugovorena vrijednost projekta HRK]]/7.5345</f>
        <v>151172.26358749749</v>
      </c>
      <c r="AA554" s="44" t="s">
        <v>38</v>
      </c>
      <c r="AB554" s="44" t="s">
        <v>35</v>
      </c>
      <c r="AC554" s="43" t="s">
        <v>2269</v>
      </c>
      <c r="AD554" s="43" t="s">
        <v>747</v>
      </c>
    </row>
    <row r="555" spans="1:30" ht="51" customHeight="1" x14ac:dyDescent="0.2">
      <c r="A555" s="41" t="s">
        <v>2270</v>
      </c>
      <c r="B555" s="42" t="s">
        <v>743</v>
      </c>
      <c r="C555" s="43" t="s">
        <v>744</v>
      </c>
      <c r="D555" s="43" t="s">
        <v>1114</v>
      </c>
      <c r="E555" s="44" t="s">
        <v>76</v>
      </c>
      <c r="F555" s="45" t="s">
        <v>2271</v>
      </c>
      <c r="G555" s="45" t="s">
        <v>2272</v>
      </c>
      <c r="H555" s="47">
        <v>43882</v>
      </c>
      <c r="I555" s="47">
        <v>44794</v>
      </c>
      <c r="J555" s="48" t="str">
        <f>IF(Ugovori_OPULJP[[#This Row],[DATUM ZAVRŠETKA OPERACIJE]]&gt;DATE(2024,3,31),"u provedbi","završen")</f>
        <v>završen</v>
      </c>
      <c r="K555" s="46" t="s">
        <v>84</v>
      </c>
      <c r="L555" s="46" t="s">
        <v>84</v>
      </c>
      <c r="M555" s="49">
        <v>0.85</v>
      </c>
      <c r="N555" s="49">
        <v>0.15</v>
      </c>
      <c r="O555" s="50">
        <f>Ugovori_OPULJP[[#This Row],[Bespovratna sredstva - Ukupno (EU+Nac) HRK
= Ukupna ugovorena vrijednost bespovratnih sredstava]]*Ugovori_OPULJP[[#This Row],[EU STOPA SUFINANCIRANJA %
EU CO-FINANCING RATE %]]</f>
        <v>943261.66</v>
      </c>
      <c r="P555" s="51">
        <f>Ugovori_OPULJP[[#This Row],[Bespovratna sredstva - EU dio - HRK]]/7.5345</f>
        <v>125192.33658504214</v>
      </c>
      <c r="Q555" s="50">
        <f>Ugovori_OPULJP[[#This Row],[Bespovratna sredstva - Ukupno (EU+Nac) HRK
= Ukupna ugovorena vrijednost bespovratnih sredstava]]*Ugovori_OPULJP[[#This Row],[STOPA NACIONALNOG SUFINANCIRANJA %]]</f>
        <v>166457.94</v>
      </c>
      <c r="R555" s="51">
        <f>Ugovori_OPULJP[[#This Row],[Bespovratna sredstva - Nacionalni dio - HRK]]/7.5345</f>
        <v>22092.76527971332</v>
      </c>
      <c r="S555" s="50">
        <v>1109719.6000000001</v>
      </c>
      <c r="T555" s="51">
        <f>Ugovori_OPULJP[[#This Row],[Bespovratna sredstva - Ukupno (EU+Nac) HRK
= Ukupna ugovorena vrijednost bespovratnih sredstava]]/7.5345</f>
        <v>147285.10186475547</v>
      </c>
      <c r="U555" s="50">
        <v>0</v>
      </c>
      <c r="V555" s="51">
        <f>Ugovori_OPULJP[[#This Row],[Javni doprinos korisnika - HRK]]/7.5345</f>
        <v>0</v>
      </c>
      <c r="W555" s="50">
        <v>0</v>
      </c>
      <c r="X555" s="51">
        <f>Ugovori_OPULJP[[#This Row],[Privatni doprinos korisnika - HRK]]/7.5345</f>
        <v>0</v>
      </c>
      <c r="Y555" s="52">
        <v>1109719.6000000001</v>
      </c>
      <c r="Z555" s="53">
        <f>Ugovori_OPULJP[[#This Row],[UKUPNI PRIHVATLJIVI IZDACI
TOTAL ELIGIBLE EXPENDITURE
= Bespovratna sredstva ukupno + doprinos korisnika
= Ukupni prihvatljivi troškovi
= Ukupna ugovorena vrijednost projekta HRK]]/7.5345</f>
        <v>147285.10186475547</v>
      </c>
      <c r="AA555" s="44" t="s">
        <v>38</v>
      </c>
      <c r="AB555" s="44" t="s">
        <v>35</v>
      </c>
      <c r="AC555" s="43" t="s">
        <v>2273</v>
      </c>
      <c r="AD555" s="43" t="s">
        <v>747</v>
      </c>
    </row>
    <row r="556" spans="1:30" ht="51" customHeight="1" x14ac:dyDescent="0.2">
      <c r="A556" s="41" t="s">
        <v>2274</v>
      </c>
      <c r="B556" s="42" t="s">
        <v>743</v>
      </c>
      <c r="C556" s="43" t="s">
        <v>744</v>
      </c>
      <c r="D556" s="43" t="s">
        <v>1114</v>
      </c>
      <c r="E556" s="44" t="s">
        <v>76</v>
      </c>
      <c r="F556" s="45" t="s">
        <v>2275</v>
      </c>
      <c r="G556" s="45" t="s">
        <v>1061</v>
      </c>
      <c r="H556" s="47">
        <v>43880</v>
      </c>
      <c r="I556" s="47">
        <v>44792</v>
      </c>
      <c r="J556" s="48" t="str">
        <f>IF(Ugovori_OPULJP[[#This Row],[DATUM ZAVRŠETKA OPERACIJE]]&gt;DATE(2024,3,31),"u provedbi","završen")</f>
        <v>završen</v>
      </c>
      <c r="K556" s="46" t="s">
        <v>371</v>
      </c>
      <c r="L556" s="46" t="s">
        <v>371</v>
      </c>
      <c r="M556" s="49">
        <v>0.85</v>
      </c>
      <c r="N556" s="49">
        <v>0.15</v>
      </c>
      <c r="O556" s="50">
        <f>Ugovori_OPULJP[[#This Row],[Bespovratna sredstva - Ukupno (EU+Nac) HRK
= Ukupna ugovorena vrijednost bespovratnih sredstava]]*Ugovori_OPULJP[[#This Row],[EU STOPA SUFINANCIRANJA %
EU CO-FINANCING RATE %]]</f>
        <v>2160430.3289999999</v>
      </c>
      <c r="P556" s="51">
        <f>Ugovori_OPULJP[[#This Row],[Bespovratna sredstva - EU dio - HRK]]/7.5345</f>
        <v>286738.38064901449</v>
      </c>
      <c r="Q556" s="50">
        <f>Ugovori_OPULJP[[#This Row],[Bespovratna sredstva - Ukupno (EU+Nac) HRK
= Ukupna ugovorena vrijednost bespovratnih sredstava]]*Ugovori_OPULJP[[#This Row],[STOPA NACIONALNOG SUFINANCIRANJA %]]</f>
        <v>381252.41100000002</v>
      </c>
      <c r="R556" s="51">
        <f>Ugovori_OPULJP[[#This Row],[Bespovratna sredstva - Nacionalni dio - HRK]]/7.5345</f>
        <v>50600.890702767269</v>
      </c>
      <c r="S556" s="50">
        <v>2541682.7400000002</v>
      </c>
      <c r="T556" s="51">
        <f>Ugovori_OPULJP[[#This Row],[Bespovratna sredstva - Ukupno (EU+Nac) HRK
= Ukupna ugovorena vrijednost bespovratnih sredstava]]/7.5345</f>
        <v>337339.27135178179</v>
      </c>
      <c r="U556" s="50">
        <v>0</v>
      </c>
      <c r="V556" s="51">
        <f>Ugovori_OPULJP[[#This Row],[Javni doprinos korisnika - HRK]]/7.5345</f>
        <v>0</v>
      </c>
      <c r="W556" s="50">
        <v>0</v>
      </c>
      <c r="X556" s="51">
        <f>Ugovori_OPULJP[[#This Row],[Privatni doprinos korisnika - HRK]]/7.5345</f>
        <v>0</v>
      </c>
      <c r="Y556" s="52">
        <v>2541682.7400000002</v>
      </c>
      <c r="Z556" s="53">
        <f>Ugovori_OPULJP[[#This Row],[UKUPNI PRIHVATLJIVI IZDACI
TOTAL ELIGIBLE EXPENDITURE
= Bespovratna sredstva ukupno + doprinos korisnika
= Ukupni prihvatljivi troškovi
= Ukupna ugovorena vrijednost projekta HRK]]/7.5345</f>
        <v>337339.27135178179</v>
      </c>
      <c r="AA556" s="44" t="s">
        <v>38</v>
      </c>
      <c r="AB556" s="44" t="s">
        <v>35</v>
      </c>
      <c r="AC556" s="43" t="s">
        <v>2276</v>
      </c>
      <c r="AD556" s="43" t="s">
        <v>747</v>
      </c>
    </row>
    <row r="557" spans="1:30" ht="51" customHeight="1" x14ac:dyDescent="0.2">
      <c r="A557" s="41" t="s">
        <v>2277</v>
      </c>
      <c r="B557" s="42" t="s">
        <v>743</v>
      </c>
      <c r="C557" s="43" t="s">
        <v>744</v>
      </c>
      <c r="D557" s="43" t="s">
        <v>1114</v>
      </c>
      <c r="E557" s="44" t="s">
        <v>76</v>
      </c>
      <c r="F557" s="45" t="s">
        <v>2278</v>
      </c>
      <c r="G557" s="45" t="s">
        <v>2279</v>
      </c>
      <c r="H557" s="47">
        <v>43880</v>
      </c>
      <c r="I557" s="47">
        <v>44792</v>
      </c>
      <c r="J557" s="48" t="str">
        <f>IF(Ugovori_OPULJP[[#This Row],[DATUM ZAVRŠETKA OPERACIJE]]&gt;DATE(2024,3,31),"u provedbi","završen")</f>
        <v>završen</v>
      </c>
      <c r="K557" s="46" t="s">
        <v>84</v>
      </c>
      <c r="L557" s="46" t="s">
        <v>84</v>
      </c>
      <c r="M557" s="49">
        <v>0.85</v>
      </c>
      <c r="N557" s="49">
        <v>0.15</v>
      </c>
      <c r="O557" s="50">
        <f>Ugovori_OPULJP[[#This Row],[Bespovratna sredstva - Ukupno (EU+Nac) HRK
= Ukupna ugovorena vrijednost bespovratnih sredstava]]*Ugovori_OPULJP[[#This Row],[EU STOPA SUFINANCIRANJA %
EU CO-FINANCING RATE %]]</f>
        <v>1173831.368</v>
      </c>
      <c r="P557" s="51">
        <f>Ugovori_OPULJP[[#This Row],[Bespovratna sredstva - EU dio - HRK]]/7.5345</f>
        <v>155794.19576614239</v>
      </c>
      <c r="Q557" s="50">
        <f>Ugovori_OPULJP[[#This Row],[Bespovratna sredstva - Ukupno (EU+Nac) HRK
= Ukupna ugovorena vrijednost bespovratnih sredstava]]*Ugovori_OPULJP[[#This Row],[STOPA NACIONALNOG SUFINANCIRANJA %]]</f>
        <v>207146.712</v>
      </c>
      <c r="R557" s="51">
        <f>Ugovori_OPULJP[[#This Row],[Bespovratna sredstva - Nacionalni dio - HRK]]/7.5345</f>
        <v>27493.093370495717</v>
      </c>
      <c r="S557" s="50">
        <v>1380978.08</v>
      </c>
      <c r="T557" s="51">
        <f>Ugovori_OPULJP[[#This Row],[Bespovratna sredstva - Ukupno (EU+Nac) HRK
= Ukupna ugovorena vrijednost bespovratnih sredstava]]/7.5345</f>
        <v>183287.28913663814</v>
      </c>
      <c r="U557" s="50">
        <v>0</v>
      </c>
      <c r="V557" s="51">
        <f>Ugovori_OPULJP[[#This Row],[Javni doprinos korisnika - HRK]]/7.5345</f>
        <v>0</v>
      </c>
      <c r="W557" s="50">
        <v>0</v>
      </c>
      <c r="X557" s="51">
        <f>Ugovori_OPULJP[[#This Row],[Privatni doprinos korisnika - HRK]]/7.5345</f>
        <v>0</v>
      </c>
      <c r="Y557" s="52">
        <v>1380978.08</v>
      </c>
      <c r="Z557" s="53">
        <f>Ugovori_OPULJP[[#This Row],[UKUPNI PRIHVATLJIVI IZDACI
TOTAL ELIGIBLE EXPENDITURE
= Bespovratna sredstva ukupno + doprinos korisnika
= Ukupni prihvatljivi troškovi
= Ukupna ugovorena vrijednost projekta HRK]]/7.5345</f>
        <v>183287.28913663814</v>
      </c>
      <c r="AA557" s="44" t="s">
        <v>38</v>
      </c>
      <c r="AB557" s="44" t="s">
        <v>35</v>
      </c>
      <c r="AC557" s="43" t="s">
        <v>2280</v>
      </c>
      <c r="AD557" s="43" t="s">
        <v>747</v>
      </c>
    </row>
    <row r="558" spans="1:30" ht="51" customHeight="1" x14ac:dyDescent="0.2">
      <c r="A558" s="41" t="s">
        <v>2281</v>
      </c>
      <c r="B558" s="42" t="s">
        <v>743</v>
      </c>
      <c r="C558" s="43" t="s">
        <v>744</v>
      </c>
      <c r="D558" s="43" t="s">
        <v>1114</v>
      </c>
      <c r="E558" s="44" t="s">
        <v>76</v>
      </c>
      <c r="F558" s="45" t="s">
        <v>2282</v>
      </c>
      <c r="G558" s="45" t="s">
        <v>2283</v>
      </c>
      <c r="H558" s="47">
        <v>43880</v>
      </c>
      <c r="I558" s="47">
        <v>44792</v>
      </c>
      <c r="J558" s="48" t="str">
        <f>IF(Ugovori_OPULJP[[#This Row],[DATUM ZAVRŠETKA OPERACIJE]]&gt;DATE(2024,3,31),"u provedbi","završen")</f>
        <v>završen</v>
      </c>
      <c r="K558" s="46" t="s">
        <v>94</v>
      </c>
      <c r="L558" s="46" t="s">
        <v>94</v>
      </c>
      <c r="M558" s="49">
        <v>0.85</v>
      </c>
      <c r="N558" s="49">
        <v>0.15</v>
      </c>
      <c r="O558" s="50">
        <f>Ugovori_OPULJP[[#This Row],[Bespovratna sredstva - Ukupno (EU+Nac) HRK
= Ukupna ugovorena vrijednost bespovratnih sredstava]]*Ugovori_OPULJP[[#This Row],[EU STOPA SUFINANCIRANJA %
EU CO-FINANCING RATE %]]</f>
        <v>2210611.6770000001</v>
      </c>
      <c r="P558" s="51">
        <f>Ugovori_OPULJP[[#This Row],[Bespovratna sredstva - EU dio - HRK]]/7.5345</f>
        <v>293398.59008560621</v>
      </c>
      <c r="Q558" s="50">
        <f>Ugovori_OPULJP[[#This Row],[Bespovratna sredstva - Ukupno (EU+Nac) HRK
= Ukupna ugovorena vrijednost bespovratnih sredstava]]*Ugovori_OPULJP[[#This Row],[STOPA NACIONALNOG SUFINANCIRANJA %]]</f>
        <v>390107.94300000003</v>
      </c>
      <c r="R558" s="51">
        <f>Ugovori_OPULJP[[#This Row],[Bespovratna sredstva - Nacionalni dio - HRK]]/7.5345</f>
        <v>51776.221779812862</v>
      </c>
      <c r="S558" s="50">
        <v>2600719.62</v>
      </c>
      <c r="T558" s="51">
        <f>Ugovori_OPULJP[[#This Row],[Bespovratna sredstva - Ukupno (EU+Nac) HRK
= Ukupna ugovorena vrijednost bespovratnih sredstava]]/7.5345</f>
        <v>345174.81186541909</v>
      </c>
      <c r="U558" s="50">
        <v>0</v>
      </c>
      <c r="V558" s="51">
        <f>Ugovori_OPULJP[[#This Row],[Javni doprinos korisnika - HRK]]/7.5345</f>
        <v>0</v>
      </c>
      <c r="W558" s="50">
        <v>0</v>
      </c>
      <c r="X558" s="51">
        <f>Ugovori_OPULJP[[#This Row],[Privatni doprinos korisnika - HRK]]/7.5345</f>
        <v>0</v>
      </c>
      <c r="Y558" s="52">
        <v>2600719.62</v>
      </c>
      <c r="Z558" s="53">
        <f>Ugovori_OPULJP[[#This Row],[UKUPNI PRIHVATLJIVI IZDACI
TOTAL ELIGIBLE EXPENDITURE
= Bespovratna sredstva ukupno + doprinos korisnika
= Ukupni prihvatljivi troškovi
= Ukupna ugovorena vrijednost projekta HRK]]/7.5345</f>
        <v>345174.81186541909</v>
      </c>
      <c r="AA558" s="44" t="s">
        <v>38</v>
      </c>
      <c r="AB558" s="44" t="s">
        <v>35</v>
      </c>
      <c r="AC558" s="43" t="s">
        <v>2284</v>
      </c>
      <c r="AD558" s="43" t="s">
        <v>747</v>
      </c>
    </row>
    <row r="559" spans="1:30" ht="51" customHeight="1" x14ac:dyDescent="0.2">
      <c r="A559" s="41" t="s">
        <v>2285</v>
      </c>
      <c r="B559" s="42" t="s">
        <v>743</v>
      </c>
      <c r="C559" s="43" t="s">
        <v>744</v>
      </c>
      <c r="D559" s="43" t="s">
        <v>1114</v>
      </c>
      <c r="E559" s="44" t="s">
        <v>76</v>
      </c>
      <c r="F559" s="45" t="s">
        <v>2286</v>
      </c>
      <c r="G559" s="45" t="s">
        <v>2287</v>
      </c>
      <c r="H559" s="47">
        <v>43880</v>
      </c>
      <c r="I559" s="47">
        <v>44792</v>
      </c>
      <c r="J559" s="48" t="str">
        <f>IF(Ugovori_OPULJP[[#This Row],[DATUM ZAVRŠETKA OPERACIJE]]&gt;DATE(2024,3,31),"u provedbi","završen")</f>
        <v>završen</v>
      </c>
      <c r="K559" s="46" t="s">
        <v>186</v>
      </c>
      <c r="L559" s="46" t="s">
        <v>186</v>
      </c>
      <c r="M559" s="49">
        <v>0.85</v>
      </c>
      <c r="N559" s="49">
        <v>0.15</v>
      </c>
      <c r="O559" s="50">
        <f>Ugovori_OPULJP[[#This Row],[Bespovratna sredstva - Ukupno (EU+Nac) HRK
= Ukupna ugovorena vrijednost bespovratnih sredstava]]*Ugovori_OPULJP[[#This Row],[EU STOPA SUFINANCIRANJA %
EU CO-FINANCING RATE %]]</f>
        <v>8483468.477500001</v>
      </c>
      <c r="P559" s="51">
        <f>Ugovori_OPULJP[[#This Row],[Bespovratna sredstva - EU dio - HRK]]/7.5345</f>
        <v>1125949.761430752</v>
      </c>
      <c r="Q559" s="50">
        <f>Ugovori_OPULJP[[#This Row],[Bespovratna sredstva - Ukupno (EU+Nac) HRK
= Ukupna ugovorena vrijednost bespovratnih sredstava]]*Ugovori_OPULJP[[#This Row],[STOPA NACIONALNOG SUFINANCIRANJA %]]</f>
        <v>1497082.6725000001</v>
      </c>
      <c r="R559" s="51">
        <f>Ugovori_OPULJP[[#This Row],[Bespovratna sredstva - Nacionalni dio - HRK]]/7.5345</f>
        <v>198697.01672307387</v>
      </c>
      <c r="S559" s="50">
        <v>9980551.1500000004</v>
      </c>
      <c r="T559" s="51">
        <f>Ugovori_OPULJP[[#This Row],[Bespovratna sredstva - Ukupno (EU+Nac) HRK
= Ukupna ugovorena vrijednost bespovratnih sredstava]]/7.5345</f>
        <v>1324646.7781538258</v>
      </c>
      <c r="U559" s="50">
        <v>0</v>
      </c>
      <c r="V559" s="51">
        <f>Ugovori_OPULJP[[#This Row],[Javni doprinos korisnika - HRK]]/7.5345</f>
        <v>0</v>
      </c>
      <c r="W559" s="50">
        <v>0</v>
      </c>
      <c r="X559" s="51">
        <f>Ugovori_OPULJP[[#This Row],[Privatni doprinos korisnika - HRK]]/7.5345</f>
        <v>0</v>
      </c>
      <c r="Y559" s="52">
        <v>9980551.1500000004</v>
      </c>
      <c r="Z559" s="53">
        <f>Ugovori_OPULJP[[#This Row],[UKUPNI PRIHVATLJIVI IZDACI
TOTAL ELIGIBLE EXPENDITURE
= Bespovratna sredstva ukupno + doprinos korisnika
= Ukupni prihvatljivi troškovi
= Ukupna ugovorena vrijednost projekta HRK]]/7.5345</f>
        <v>1324646.7781538258</v>
      </c>
      <c r="AA559" s="44" t="s">
        <v>38</v>
      </c>
      <c r="AB559" s="44" t="s">
        <v>35</v>
      </c>
      <c r="AC559" s="43" t="s">
        <v>2288</v>
      </c>
      <c r="AD559" s="43" t="s">
        <v>747</v>
      </c>
    </row>
    <row r="560" spans="1:30" ht="51" customHeight="1" x14ac:dyDescent="0.2">
      <c r="A560" s="41" t="s">
        <v>2289</v>
      </c>
      <c r="B560" s="42" t="s">
        <v>743</v>
      </c>
      <c r="C560" s="43" t="s">
        <v>744</v>
      </c>
      <c r="D560" s="43" t="s">
        <v>1114</v>
      </c>
      <c r="E560" s="44" t="s">
        <v>76</v>
      </c>
      <c r="F560" s="45" t="s">
        <v>2290</v>
      </c>
      <c r="G560" s="45" t="s">
        <v>2291</v>
      </c>
      <c r="H560" s="47">
        <v>43880</v>
      </c>
      <c r="I560" s="47">
        <v>44792</v>
      </c>
      <c r="J560" s="48" t="str">
        <f>IF(Ugovori_OPULJP[[#This Row],[DATUM ZAVRŠETKA OPERACIJE]]&gt;DATE(2024,3,31),"u provedbi","završen")</f>
        <v>završen</v>
      </c>
      <c r="K560" s="46" t="s">
        <v>155</v>
      </c>
      <c r="L560" s="46" t="s">
        <v>155</v>
      </c>
      <c r="M560" s="49">
        <v>0.85</v>
      </c>
      <c r="N560" s="49">
        <v>0.15</v>
      </c>
      <c r="O560" s="50">
        <f>Ugovori_OPULJP[[#This Row],[Bespovratna sredstva - Ukupno (EU+Nac) HRK
= Ukupna ugovorena vrijednost bespovratnih sredstava]]*Ugovori_OPULJP[[#This Row],[EU STOPA SUFINANCIRANJA %
EU CO-FINANCING RATE %]]</f>
        <v>2644004.2200000002</v>
      </c>
      <c r="P560" s="51">
        <f>Ugovori_OPULJP[[#This Row],[Bespovratna sredstva - EU dio - HRK]]/7.5345</f>
        <v>350919.66553852282</v>
      </c>
      <c r="Q560" s="50">
        <f>Ugovori_OPULJP[[#This Row],[Bespovratna sredstva - Ukupno (EU+Nac) HRK
= Ukupna ugovorena vrijednost bespovratnih sredstava]]*Ugovori_OPULJP[[#This Row],[STOPA NACIONALNOG SUFINANCIRANJA %]]</f>
        <v>466588.98000000004</v>
      </c>
      <c r="R560" s="51">
        <f>Ugovori_OPULJP[[#This Row],[Bespovratna sredstva - Nacionalni dio - HRK]]/7.5345</f>
        <v>61926.999800915786</v>
      </c>
      <c r="S560" s="50">
        <v>3110593.2</v>
      </c>
      <c r="T560" s="51">
        <f>Ugovori_OPULJP[[#This Row],[Bespovratna sredstva - Ukupno (EU+Nac) HRK
= Ukupna ugovorena vrijednost bespovratnih sredstava]]/7.5345</f>
        <v>412846.66533943859</v>
      </c>
      <c r="U560" s="50">
        <v>0</v>
      </c>
      <c r="V560" s="51">
        <f>Ugovori_OPULJP[[#This Row],[Javni doprinos korisnika - HRK]]/7.5345</f>
        <v>0</v>
      </c>
      <c r="W560" s="50">
        <v>0</v>
      </c>
      <c r="X560" s="51">
        <f>Ugovori_OPULJP[[#This Row],[Privatni doprinos korisnika - HRK]]/7.5345</f>
        <v>0</v>
      </c>
      <c r="Y560" s="52">
        <v>3110593.2</v>
      </c>
      <c r="Z560" s="53">
        <f>Ugovori_OPULJP[[#This Row],[UKUPNI PRIHVATLJIVI IZDACI
TOTAL ELIGIBLE EXPENDITURE
= Bespovratna sredstva ukupno + doprinos korisnika
= Ukupni prihvatljivi troškovi
= Ukupna ugovorena vrijednost projekta HRK]]/7.5345</f>
        <v>412846.66533943859</v>
      </c>
      <c r="AA560" s="44" t="s">
        <v>38</v>
      </c>
      <c r="AB560" s="44" t="s">
        <v>35</v>
      </c>
      <c r="AC560" s="43" t="s">
        <v>2292</v>
      </c>
      <c r="AD560" s="43" t="s">
        <v>747</v>
      </c>
    </row>
    <row r="561" spans="1:30" ht="51" customHeight="1" x14ac:dyDescent="0.2">
      <c r="A561" s="41" t="s">
        <v>2293</v>
      </c>
      <c r="B561" s="42" t="s">
        <v>743</v>
      </c>
      <c r="C561" s="43" t="s">
        <v>744</v>
      </c>
      <c r="D561" s="43" t="s">
        <v>1114</v>
      </c>
      <c r="E561" s="44" t="s">
        <v>76</v>
      </c>
      <c r="F561" s="45" t="s">
        <v>2294</v>
      </c>
      <c r="G561" s="45" t="s">
        <v>2295</v>
      </c>
      <c r="H561" s="47">
        <v>43880</v>
      </c>
      <c r="I561" s="47">
        <v>44792</v>
      </c>
      <c r="J561" s="48" t="str">
        <f>IF(Ugovori_OPULJP[[#This Row],[DATUM ZAVRŠETKA OPERACIJE]]&gt;DATE(2024,3,31),"u provedbi","završen")</f>
        <v>završen</v>
      </c>
      <c r="K561" s="46" t="s">
        <v>211</v>
      </c>
      <c r="L561" s="46" t="s">
        <v>211</v>
      </c>
      <c r="M561" s="49">
        <v>0.85</v>
      </c>
      <c r="N561" s="49">
        <v>0.15</v>
      </c>
      <c r="O561" s="50">
        <f>Ugovori_OPULJP[[#This Row],[Bespovratna sredstva - Ukupno (EU+Nac) HRK
= Ukupna ugovorena vrijednost bespovratnih sredstava]]*Ugovori_OPULJP[[#This Row],[EU STOPA SUFINANCIRANJA %
EU CO-FINANCING RATE %]]</f>
        <v>2044398.75</v>
      </c>
      <c r="P561" s="51">
        <f>Ugovori_OPULJP[[#This Row],[Bespovratna sredstva - EU dio - HRK]]/7.5345</f>
        <v>271338.34361935098</v>
      </c>
      <c r="Q561" s="50">
        <f>Ugovori_OPULJP[[#This Row],[Bespovratna sredstva - Ukupno (EU+Nac) HRK
= Ukupna ugovorena vrijednost bespovratnih sredstava]]*Ugovori_OPULJP[[#This Row],[STOPA NACIONALNOG SUFINANCIRANJA %]]</f>
        <v>360776.25</v>
      </c>
      <c r="R561" s="51">
        <f>Ugovori_OPULJP[[#This Row],[Bespovratna sredstva - Nacionalni dio - HRK]]/7.5345</f>
        <v>47883.237109297232</v>
      </c>
      <c r="S561" s="50">
        <v>2405175</v>
      </c>
      <c r="T561" s="51">
        <f>Ugovori_OPULJP[[#This Row],[Bespovratna sredstva - Ukupno (EU+Nac) HRK
= Ukupna ugovorena vrijednost bespovratnih sredstava]]/7.5345</f>
        <v>319221.58072864817</v>
      </c>
      <c r="U561" s="50">
        <v>0</v>
      </c>
      <c r="V561" s="51">
        <f>Ugovori_OPULJP[[#This Row],[Javni doprinos korisnika - HRK]]/7.5345</f>
        <v>0</v>
      </c>
      <c r="W561" s="50">
        <v>0</v>
      </c>
      <c r="X561" s="51">
        <f>Ugovori_OPULJP[[#This Row],[Privatni doprinos korisnika - HRK]]/7.5345</f>
        <v>0</v>
      </c>
      <c r="Y561" s="52">
        <v>2405175</v>
      </c>
      <c r="Z561" s="53">
        <f>Ugovori_OPULJP[[#This Row],[UKUPNI PRIHVATLJIVI IZDACI
TOTAL ELIGIBLE EXPENDITURE
= Bespovratna sredstva ukupno + doprinos korisnika
= Ukupni prihvatljivi troškovi
= Ukupna ugovorena vrijednost projekta HRK]]/7.5345</f>
        <v>319221.58072864817</v>
      </c>
      <c r="AA561" s="44" t="s">
        <v>38</v>
      </c>
      <c r="AB561" s="44" t="s">
        <v>35</v>
      </c>
      <c r="AC561" s="43" t="s">
        <v>2296</v>
      </c>
      <c r="AD561" s="43" t="s">
        <v>747</v>
      </c>
    </row>
    <row r="562" spans="1:30" ht="51" customHeight="1" x14ac:dyDescent="0.2">
      <c r="A562" s="41" t="s">
        <v>2297</v>
      </c>
      <c r="B562" s="42" t="s">
        <v>743</v>
      </c>
      <c r="C562" s="43" t="s">
        <v>744</v>
      </c>
      <c r="D562" s="43" t="s">
        <v>1114</v>
      </c>
      <c r="E562" s="44" t="s">
        <v>76</v>
      </c>
      <c r="F562" s="45" t="s">
        <v>2298</v>
      </c>
      <c r="G562" s="45" t="s">
        <v>2299</v>
      </c>
      <c r="H562" s="47">
        <v>43880</v>
      </c>
      <c r="I562" s="47">
        <v>44742</v>
      </c>
      <c r="J562" s="48" t="str">
        <f>IF(Ugovori_OPULJP[[#This Row],[DATUM ZAVRŠETKA OPERACIJE]]&gt;DATE(2024,3,31),"u provedbi","završen")</f>
        <v>završen</v>
      </c>
      <c r="K562" s="46" t="s">
        <v>99</v>
      </c>
      <c r="L562" s="46" t="s">
        <v>99</v>
      </c>
      <c r="M562" s="49">
        <v>0.85</v>
      </c>
      <c r="N562" s="49">
        <v>0.15</v>
      </c>
      <c r="O562" s="50">
        <f>Ugovori_OPULJP[[#This Row],[Bespovratna sredstva - Ukupno (EU+Nac) HRK
= Ukupna ugovorena vrijednost bespovratnih sredstava]]*Ugovori_OPULJP[[#This Row],[EU STOPA SUFINANCIRANJA %
EU CO-FINANCING RATE %]]</f>
        <v>3124319.1684999997</v>
      </c>
      <c r="P562" s="51">
        <f>Ugovori_OPULJP[[#This Row],[Bespovratna sredstva - EU dio - HRK]]/7.5345</f>
        <v>414668.41442696919</v>
      </c>
      <c r="Q562" s="50">
        <f>Ugovori_OPULJP[[#This Row],[Bespovratna sredstva - Ukupno (EU+Nac) HRK
= Ukupna ugovorena vrijednost bespovratnih sredstava]]*Ugovori_OPULJP[[#This Row],[STOPA NACIONALNOG SUFINANCIRANJA %]]</f>
        <v>551350.44149999996</v>
      </c>
      <c r="R562" s="51">
        <f>Ugovori_OPULJP[[#This Row],[Bespovratna sredstva - Nacionalni dio - HRK]]/7.5345</f>
        <v>73176.779016523986</v>
      </c>
      <c r="S562" s="50">
        <v>3675669.61</v>
      </c>
      <c r="T562" s="51">
        <f>Ugovori_OPULJP[[#This Row],[Bespovratna sredstva - Ukupno (EU+Nac) HRK
= Ukupna ugovorena vrijednost bespovratnih sredstava]]/7.5345</f>
        <v>487845.19344349322</v>
      </c>
      <c r="U562" s="50">
        <v>0</v>
      </c>
      <c r="V562" s="51">
        <f>Ugovori_OPULJP[[#This Row],[Javni doprinos korisnika - HRK]]/7.5345</f>
        <v>0</v>
      </c>
      <c r="W562" s="50">
        <v>0</v>
      </c>
      <c r="X562" s="51">
        <f>Ugovori_OPULJP[[#This Row],[Privatni doprinos korisnika - HRK]]/7.5345</f>
        <v>0</v>
      </c>
      <c r="Y562" s="52">
        <v>3675669.61</v>
      </c>
      <c r="Z562" s="53">
        <f>Ugovori_OPULJP[[#This Row],[UKUPNI PRIHVATLJIVI IZDACI
TOTAL ELIGIBLE EXPENDITURE
= Bespovratna sredstva ukupno + doprinos korisnika
= Ukupni prihvatljivi troškovi
= Ukupna ugovorena vrijednost projekta HRK]]/7.5345</f>
        <v>487845.19344349322</v>
      </c>
      <c r="AA562" s="44" t="s">
        <v>38</v>
      </c>
      <c r="AB562" s="44" t="s">
        <v>35</v>
      </c>
      <c r="AC562" s="43" t="s">
        <v>2300</v>
      </c>
      <c r="AD562" s="43" t="s">
        <v>747</v>
      </c>
    </row>
    <row r="563" spans="1:30" ht="51" customHeight="1" x14ac:dyDescent="0.2">
      <c r="A563" s="41" t="s">
        <v>2301</v>
      </c>
      <c r="B563" s="42" t="s">
        <v>743</v>
      </c>
      <c r="C563" s="43" t="s">
        <v>744</v>
      </c>
      <c r="D563" s="43" t="s">
        <v>1114</v>
      </c>
      <c r="E563" s="44" t="s">
        <v>76</v>
      </c>
      <c r="F563" s="45" t="s">
        <v>2302</v>
      </c>
      <c r="G563" s="45" t="s">
        <v>2303</v>
      </c>
      <c r="H563" s="47">
        <v>43880</v>
      </c>
      <c r="I563" s="47">
        <v>44792</v>
      </c>
      <c r="J563" s="48" t="str">
        <f>IF(Ugovori_OPULJP[[#This Row],[DATUM ZAVRŠETKA OPERACIJE]]&gt;DATE(2024,3,31),"u provedbi","završen")</f>
        <v>završen</v>
      </c>
      <c r="K563" s="46" t="s">
        <v>425</v>
      </c>
      <c r="L563" s="46" t="s">
        <v>425</v>
      </c>
      <c r="M563" s="49">
        <v>0.85</v>
      </c>
      <c r="N563" s="49">
        <v>0.15</v>
      </c>
      <c r="O563" s="50">
        <f>Ugovori_OPULJP[[#This Row],[Bespovratna sredstva - Ukupno (EU+Nac) HRK
= Ukupna ugovorena vrijednost bespovratnih sredstava]]*Ugovori_OPULJP[[#This Row],[EU STOPA SUFINANCIRANJA %
EU CO-FINANCING RATE %]]</f>
        <v>1862589.7</v>
      </c>
      <c r="P563" s="51">
        <f>Ugovori_OPULJP[[#This Row],[Bespovratna sredstva - EU dio - HRK]]/7.5345</f>
        <v>247208.13590815579</v>
      </c>
      <c r="Q563" s="50">
        <f>Ugovori_OPULJP[[#This Row],[Bespovratna sredstva - Ukupno (EU+Nac) HRK
= Ukupna ugovorena vrijednost bespovratnih sredstava]]*Ugovori_OPULJP[[#This Row],[STOPA NACIONALNOG SUFINANCIRANJA %]]</f>
        <v>328692.3</v>
      </c>
      <c r="R563" s="51">
        <f>Ugovori_OPULJP[[#This Row],[Bespovratna sredstva - Nacionalni dio - HRK]]/7.5345</f>
        <v>43624.965160262786</v>
      </c>
      <c r="S563" s="50">
        <v>2191282</v>
      </c>
      <c r="T563" s="51">
        <f>Ugovori_OPULJP[[#This Row],[Bespovratna sredstva - Ukupno (EU+Nac) HRK
= Ukupna ugovorena vrijednost bespovratnih sredstava]]/7.5345</f>
        <v>290833.10106841859</v>
      </c>
      <c r="U563" s="50">
        <v>0</v>
      </c>
      <c r="V563" s="51">
        <f>Ugovori_OPULJP[[#This Row],[Javni doprinos korisnika - HRK]]/7.5345</f>
        <v>0</v>
      </c>
      <c r="W563" s="50">
        <v>0</v>
      </c>
      <c r="X563" s="51">
        <f>Ugovori_OPULJP[[#This Row],[Privatni doprinos korisnika - HRK]]/7.5345</f>
        <v>0</v>
      </c>
      <c r="Y563" s="52">
        <v>2191282</v>
      </c>
      <c r="Z563" s="53">
        <f>Ugovori_OPULJP[[#This Row],[UKUPNI PRIHVATLJIVI IZDACI
TOTAL ELIGIBLE EXPENDITURE
= Bespovratna sredstva ukupno + doprinos korisnika
= Ukupni prihvatljivi troškovi
= Ukupna ugovorena vrijednost projekta HRK]]/7.5345</f>
        <v>290833.10106841859</v>
      </c>
      <c r="AA563" s="44" t="s">
        <v>38</v>
      </c>
      <c r="AB563" s="44" t="s">
        <v>35</v>
      </c>
      <c r="AC563" s="43" t="s">
        <v>2304</v>
      </c>
      <c r="AD563" s="43" t="s">
        <v>747</v>
      </c>
    </row>
    <row r="564" spans="1:30" ht="51" customHeight="1" x14ac:dyDescent="0.2">
      <c r="A564" s="41" t="s">
        <v>2305</v>
      </c>
      <c r="B564" s="42" t="s">
        <v>743</v>
      </c>
      <c r="C564" s="43" t="s">
        <v>744</v>
      </c>
      <c r="D564" s="43" t="s">
        <v>1114</v>
      </c>
      <c r="E564" s="44" t="s">
        <v>76</v>
      </c>
      <c r="F564" s="45" t="s">
        <v>2306</v>
      </c>
      <c r="G564" s="45" t="s">
        <v>2307</v>
      </c>
      <c r="H564" s="47">
        <v>43880</v>
      </c>
      <c r="I564" s="47">
        <v>44792</v>
      </c>
      <c r="J564" s="48" t="str">
        <f>IF(Ugovori_OPULJP[[#This Row],[DATUM ZAVRŠETKA OPERACIJE]]&gt;DATE(2024,3,31),"u provedbi","završen")</f>
        <v>završen</v>
      </c>
      <c r="K564" s="46" t="s">
        <v>186</v>
      </c>
      <c r="L564" s="46" t="s">
        <v>186</v>
      </c>
      <c r="M564" s="49">
        <v>0.85</v>
      </c>
      <c r="N564" s="49">
        <v>0.15</v>
      </c>
      <c r="O564" s="50">
        <f>Ugovori_OPULJP[[#This Row],[Bespovratna sredstva - Ukupno (EU+Nac) HRK
= Ukupna ugovorena vrijednost bespovratnih sredstava]]*Ugovori_OPULJP[[#This Row],[EU STOPA SUFINANCIRANJA %
EU CO-FINANCING RATE %]]</f>
        <v>2365725.1340000001</v>
      </c>
      <c r="P564" s="51">
        <f>Ugovori_OPULJP[[#This Row],[Bespovratna sredstva - EU dio - HRK]]/7.5345</f>
        <v>313985.68372154754</v>
      </c>
      <c r="Q564" s="50">
        <f>Ugovori_OPULJP[[#This Row],[Bespovratna sredstva - Ukupno (EU+Nac) HRK
= Ukupna ugovorena vrijednost bespovratnih sredstava]]*Ugovori_OPULJP[[#This Row],[STOPA NACIONALNOG SUFINANCIRANJA %]]</f>
        <v>417480.90600000002</v>
      </c>
      <c r="R564" s="51">
        <f>Ugovori_OPULJP[[#This Row],[Bespovratna sredstva - Nacionalni dio - HRK]]/7.5345</f>
        <v>55409.238303802507</v>
      </c>
      <c r="S564" s="50">
        <v>2783206.04</v>
      </c>
      <c r="T564" s="51">
        <f>Ugovori_OPULJP[[#This Row],[Bespovratna sredstva - Ukupno (EU+Nac) HRK
= Ukupna ugovorena vrijednost bespovratnih sredstava]]/7.5345</f>
        <v>369394.92202535004</v>
      </c>
      <c r="U564" s="50">
        <v>0</v>
      </c>
      <c r="V564" s="51">
        <f>Ugovori_OPULJP[[#This Row],[Javni doprinos korisnika - HRK]]/7.5345</f>
        <v>0</v>
      </c>
      <c r="W564" s="50">
        <v>0</v>
      </c>
      <c r="X564" s="51">
        <f>Ugovori_OPULJP[[#This Row],[Privatni doprinos korisnika - HRK]]/7.5345</f>
        <v>0</v>
      </c>
      <c r="Y564" s="52">
        <v>2783206.04</v>
      </c>
      <c r="Z564" s="53">
        <f>Ugovori_OPULJP[[#This Row],[UKUPNI PRIHVATLJIVI IZDACI
TOTAL ELIGIBLE EXPENDITURE
= Bespovratna sredstva ukupno + doprinos korisnika
= Ukupni prihvatljivi troškovi
= Ukupna ugovorena vrijednost projekta HRK]]/7.5345</f>
        <v>369394.92202535004</v>
      </c>
      <c r="AA564" s="44" t="s">
        <v>38</v>
      </c>
      <c r="AB564" s="44" t="s">
        <v>35</v>
      </c>
      <c r="AC564" s="43" t="s">
        <v>2308</v>
      </c>
      <c r="AD564" s="43" t="s">
        <v>747</v>
      </c>
    </row>
    <row r="565" spans="1:30" ht="51" customHeight="1" x14ac:dyDescent="0.2">
      <c r="A565" s="41" t="s">
        <v>2309</v>
      </c>
      <c r="B565" s="42" t="s">
        <v>743</v>
      </c>
      <c r="C565" s="43" t="s">
        <v>744</v>
      </c>
      <c r="D565" s="43" t="s">
        <v>1114</v>
      </c>
      <c r="E565" s="44" t="s">
        <v>76</v>
      </c>
      <c r="F565" s="45" t="s">
        <v>2310</v>
      </c>
      <c r="G565" s="45" t="s">
        <v>2311</v>
      </c>
      <c r="H565" s="47">
        <v>43888</v>
      </c>
      <c r="I565" s="47">
        <v>44800</v>
      </c>
      <c r="J565" s="48" t="str">
        <f>IF(Ugovori_OPULJP[[#This Row],[DATUM ZAVRŠETKA OPERACIJE]]&gt;DATE(2024,3,31),"u provedbi","završen")</f>
        <v>završen</v>
      </c>
      <c r="K565" s="46" t="s">
        <v>84</v>
      </c>
      <c r="L565" s="46" t="s">
        <v>84</v>
      </c>
      <c r="M565" s="49">
        <v>0.85</v>
      </c>
      <c r="N565" s="49">
        <v>0.15</v>
      </c>
      <c r="O565" s="50">
        <f>Ugovori_OPULJP[[#This Row],[Bespovratna sredstva - Ukupno (EU+Nac) HRK
= Ukupna ugovorena vrijednost bespovratnih sredstava]]*Ugovori_OPULJP[[#This Row],[EU STOPA SUFINANCIRANJA %
EU CO-FINANCING RATE %]]</f>
        <v>1237709.5989999999</v>
      </c>
      <c r="P565" s="51">
        <f>Ugovori_OPULJP[[#This Row],[Bespovratna sredstva - EU dio - HRK]]/7.5345</f>
        <v>164272.29398102063</v>
      </c>
      <c r="Q565" s="50">
        <f>Ugovori_OPULJP[[#This Row],[Bespovratna sredstva - Ukupno (EU+Nac) HRK
= Ukupna ugovorena vrijednost bespovratnih sredstava]]*Ugovori_OPULJP[[#This Row],[STOPA NACIONALNOG SUFINANCIRANJA %]]</f>
        <v>218419.34099999999</v>
      </c>
      <c r="R565" s="51">
        <f>Ugovori_OPULJP[[#This Row],[Bespovratna sredstva - Nacionalni dio - HRK]]/7.5345</f>
        <v>28989.228349591875</v>
      </c>
      <c r="S565" s="50">
        <v>1456128.94</v>
      </c>
      <c r="T565" s="51">
        <f>Ugovori_OPULJP[[#This Row],[Bespovratna sredstva - Ukupno (EU+Nac) HRK
= Ukupna ugovorena vrijednost bespovratnih sredstava]]/7.5345</f>
        <v>193261.5223306125</v>
      </c>
      <c r="U565" s="50">
        <v>0</v>
      </c>
      <c r="V565" s="51">
        <f>Ugovori_OPULJP[[#This Row],[Javni doprinos korisnika - HRK]]/7.5345</f>
        <v>0</v>
      </c>
      <c r="W565" s="50">
        <v>0</v>
      </c>
      <c r="X565" s="51">
        <f>Ugovori_OPULJP[[#This Row],[Privatni doprinos korisnika - HRK]]/7.5345</f>
        <v>0</v>
      </c>
      <c r="Y565" s="52">
        <v>1456128.94</v>
      </c>
      <c r="Z565" s="53">
        <f>Ugovori_OPULJP[[#This Row],[UKUPNI PRIHVATLJIVI IZDACI
TOTAL ELIGIBLE EXPENDITURE
= Bespovratna sredstva ukupno + doprinos korisnika
= Ukupni prihvatljivi troškovi
= Ukupna ugovorena vrijednost projekta HRK]]/7.5345</f>
        <v>193261.5223306125</v>
      </c>
      <c r="AA565" s="44" t="s">
        <v>38</v>
      </c>
      <c r="AB565" s="44" t="s">
        <v>35</v>
      </c>
      <c r="AC565" s="43" t="s">
        <v>2312</v>
      </c>
      <c r="AD565" s="43" t="s">
        <v>747</v>
      </c>
    </row>
    <row r="566" spans="1:30" ht="51" customHeight="1" x14ac:dyDescent="0.2">
      <c r="A566" s="41" t="s">
        <v>2313</v>
      </c>
      <c r="B566" s="42" t="s">
        <v>743</v>
      </c>
      <c r="C566" s="43" t="s">
        <v>744</v>
      </c>
      <c r="D566" s="43" t="s">
        <v>1114</v>
      </c>
      <c r="E566" s="44" t="s">
        <v>76</v>
      </c>
      <c r="F566" s="45" t="s">
        <v>2314</v>
      </c>
      <c r="G566" s="45" t="s">
        <v>2315</v>
      </c>
      <c r="H566" s="47">
        <v>43880</v>
      </c>
      <c r="I566" s="47">
        <v>44792</v>
      </c>
      <c r="J566" s="48" t="str">
        <f>IF(Ugovori_OPULJP[[#This Row],[DATUM ZAVRŠETKA OPERACIJE]]&gt;DATE(2024,3,31),"u provedbi","završen")</f>
        <v>završen</v>
      </c>
      <c r="K566" s="46" t="s">
        <v>84</v>
      </c>
      <c r="L566" s="46" t="s">
        <v>84</v>
      </c>
      <c r="M566" s="49">
        <v>0.85</v>
      </c>
      <c r="N566" s="49">
        <v>0.15</v>
      </c>
      <c r="O566" s="50">
        <f>Ugovori_OPULJP[[#This Row],[Bespovratna sredstva - Ukupno (EU+Nac) HRK
= Ukupna ugovorena vrijednost bespovratnih sredstava]]*Ugovori_OPULJP[[#This Row],[EU STOPA SUFINANCIRANJA %
EU CO-FINANCING RATE %]]</f>
        <v>979287.54999999993</v>
      </c>
      <c r="P566" s="51">
        <f>Ugovori_OPULJP[[#This Row],[Bespovratna sredstva - EU dio - HRK]]/7.5345</f>
        <v>129973.79388147852</v>
      </c>
      <c r="Q566" s="50">
        <f>Ugovori_OPULJP[[#This Row],[Bespovratna sredstva - Ukupno (EU+Nac) HRK
= Ukupna ugovorena vrijednost bespovratnih sredstava]]*Ugovori_OPULJP[[#This Row],[STOPA NACIONALNOG SUFINANCIRANJA %]]</f>
        <v>172815.44999999998</v>
      </c>
      <c r="R566" s="51">
        <f>Ugovori_OPULJP[[#This Row],[Bespovratna sredstva - Nacionalni dio - HRK]]/7.5345</f>
        <v>22936.551861437383</v>
      </c>
      <c r="S566" s="50">
        <v>1152103</v>
      </c>
      <c r="T566" s="51">
        <f>Ugovori_OPULJP[[#This Row],[Bespovratna sredstva - Ukupno (EU+Nac) HRK
= Ukupna ugovorena vrijednost bespovratnih sredstava]]/7.5345</f>
        <v>152910.3457429159</v>
      </c>
      <c r="U566" s="50">
        <v>0</v>
      </c>
      <c r="V566" s="51">
        <f>Ugovori_OPULJP[[#This Row],[Javni doprinos korisnika - HRK]]/7.5345</f>
        <v>0</v>
      </c>
      <c r="W566" s="50">
        <v>0</v>
      </c>
      <c r="X566" s="51">
        <f>Ugovori_OPULJP[[#This Row],[Privatni doprinos korisnika - HRK]]/7.5345</f>
        <v>0</v>
      </c>
      <c r="Y566" s="52">
        <v>1152103</v>
      </c>
      <c r="Z566" s="53">
        <f>Ugovori_OPULJP[[#This Row],[UKUPNI PRIHVATLJIVI IZDACI
TOTAL ELIGIBLE EXPENDITURE
= Bespovratna sredstva ukupno + doprinos korisnika
= Ukupni prihvatljivi troškovi
= Ukupna ugovorena vrijednost projekta HRK]]/7.5345</f>
        <v>152910.3457429159</v>
      </c>
      <c r="AA566" s="44" t="s">
        <v>38</v>
      </c>
      <c r="AB566" s="44" t="s">
        <v>35</v>
      </c>
      <c r="AC566" s="43" t="s">
        <v>2316</v>
      </c>
      <c r="AD566" s="43" t="s">
        <v>747</v>
      </c>
    </row>
    <row r="567" spans="1:30" ht="51" customHeight="1" x14ac:dyDescent="0.2">
      <c r="A567" s="41" t="s">
        <v>2317</v>
      </c>
      <c r="B567" s="42" t="s">
        <v>743</v>
      </c>
      <c r="C567" s="43" t="s">
        <v>744</v>
      </c>
      <c r="D567" s="43" t="s">
        <v>1114</v>
      </c>
      <c r="E567" s="44" t="s">
        <v>76</v>
      </c>
      <c r="F567" s="45" t="s">
        <v>2318</v>
      </c>
      <c r="G567" s="45" t="s">
        <v>2319</v>
      </c>
      <c r="H567" s="47">
        <v>43880</v>
      </c>
      <c r="I567" s="47">
        <v>44792</v>
      </c>
      <c r="J567" s="48" t="str">
        <f>IF(Ugovori_OPULJP[[#This Row],[DATUM ZAVRŠETKA OPERACIJE]]&gt;DATE(2024,3,31),"u provedbi","završen")</f>
        <v>završen</v>
      </c>
      <c r="K567" s="46" t="s">
        <v>155</v>
      </c>
      <c r="L567" s="46" t="s">
        <v>155</v>
      </c>
      <c r="M567" s="49">
        <v>0.85</v>
      </c>
      <c r="N567" s="49">
        <v>0.15</v>
      </c>
      <c r="O567" s="50">
        <f>Ugovori_OPULJP[[#This Row],[Bespovratna sredstva - Ukupno (EU+Nac) HRK
= Ukupna ugovorena vrijednost bespovratnih sredstava]]*Ugovori_OPULJP[[#This Row],[EU STOPA SUFINANCIRANJA %
EU CO-FINANCING RATE %]]</f>
        <v>1389254.11</v>
      </c>
      <c r="P567" s="51">
        <f>Ugovori_OPULJP[[#This Row],[Bespovratna sredstva - EU dio - HRK]]/7.5345</f>
        <v>184385.70708076184</v>
      </c>
      <c r="Q567" s="50">
        <f>Ugovori_OPULJP[[#This Row],[Bespovratna sredstva - Ukupno (EU+Nac) HRK
= Ukupna ugovorena vrijednost bespovratnih sredstava]]*Ugovori_OPULJP[[#This Row],[STOPA NACIONALNOG SUFINANCIRANJA %]]</f>
        <v>245162.49</v>
      </c>
      <c r="R567" s="51">
        <f>Ugovori_OPULJP[[#This Row],[Bespovratna sredstva - Nacionalni dio - HRK]]/7.5345</f>
        <v>32538.654190722671</v>
      </c>
      <c r="S567" s="50">
        <v>1634416.6</v>
      </c>
      <c r="T567" s="51">
        <f>Ugovori_OPULJP[[#This Row],[Bespovratna sredstva - Ukupno (EU+Nac) HRK
= Ukupna ugovorena vrijednost bespovratnih sredstava]]/7.5345</f>
        <v>216924.36127148449</v>
      </c>
      <c r="U567" s="50">
        <v>0</v>
      </c>
      <c r="V567" s="51">
        <f>Ugovori_OPULJP[[#This Row],[Javni doprinos korisnika - HRK]]/7.5345</f>
        <v>0</v>
      </c>
      <c r="W567" s="50">
        <v>0</v>
      </c>
      <c r="X567" s="51">
        <f>Ugovori_OPULJP[[#This Row],[Privatni doprinos korisnika - HRK]]/7.5345</f>
        <v>0</v>
      </c>
      <c r="Y567" s="52">
        <v>1634416.6</v>
      </c>
      <c r="Z567" s="53">
        <f>Ugovori_OPULJP[[#This Row],[UKUPNI PRIHVATLJIVI IZDACI
TOTAL ELIGIBLE EXPENDITURE
= Bespovratna sredstva ukupno + doprinos korisnika
= Ukupni prihvatljivi troškovi
= Ukupna ugovorena vrijednost projekta HRK]]/7.5345</f>
        <v>216924.36127148449</v>
      </c>
      <c r="AA567" s="44" t="s">
        <v>38</v>
      </c>
      <c r="AB567" s="44" t="s">
        <v>35</v>
      </c>
      <c r="AC567" s="43" t="s">
        <v>2320</v>
      </c>
      <c r="AD567" s="43" t="s">
        <v>747</v>
      </c>
    </row>
    <row r="568" spans="1:30" ht="51" customHeight="1" x14ac:dyDescent="0.2">
      <c r="A568" s="41" t="s">
        <v>2321</v>
      </c>
      <c r="B568" s="42" t="s">
        <v>743</v>
      </c>
      <c r="C568" s="43" t="s">
        <v>744</v>
      </c>
      <c r="D568" s="43" t="s">
        <v>1114</v>
      </c>
      <c r="E568" s="44" t="s">
        <v>76</v>
      </c>
      <c r="F568" s="45" t="s">
        <v>2322</v>
      </c>
      <c r="G568" s="45" t="s">
        <v>2323</v>
      </c>
      <c r="H568" s="47">
        <v>43880</v>
      </c>
      <c r="I568" s="47">
        <v>44853</v>
      </c>
      <c r="J568" s="48" t="str">
        <f>IF(Ugovori_OPULJP[[#This Row],[DATUM ZAVRŠETKA OPERACIJE]]&gt;DATE(2024,3,31),"u provedbi","završen")</f>
        <v>završen</v>
      </c>
      <c r="K568" s="46" t="s">
        <v>425</v>
      </c>
      <c r="L568" s="46" t="s">
        <v>425</v>
      </c>
      <c r="M568" s="49">
        <v>0.85</v>
      </c>
      <c r="N568" s="49">
        <v>0.15</v>
      </c>
      <c r="O568" s="50">
        <f>Ugovori_OPULJP[[#This Row],[Bespovratna sredstva - Ukupno (EU+Nac) HRK
= Ukupna ugovorena vrijednost bespovratnih sredstava]]*Ugovori_OPULJP[[#This Row],[EU STOPA SUFINANCIRANJA %
EU CO-FINANCING RATE %]]</f>
        <v>945022.34149999998</v>
      </c>
      <c r="P568" s="51">
        <f>Ugovori_OPULJP[[#This Row],[Bespovratna sredstva - EU dio - HRK]]/7.5345</f>
        <v>125426.0191784458</v>
      </c>
      <c r="Q568" s="50">
        <f>Ugovori_OPULJP[[#This Row],[Bespovratna sredstva - Ukupno (EU+Nac) HRK
= Ukupna ugovorena vrijednost bespovratnih sredstava]]*Ugovori_OPULJP[[#This Row],[STOPA NACIONALNOG SUFINANCIRANJA %]]</f>
        <v>166768.64849999998</v>
      </c>
      <c r="R568" s="51">
        <f>Ugovori_OPULJP[[#This Row],[Bespovratna sredstva - Nacionalni dio - HRK]]/7.5345</f>
        <v>22134.003384431609</v>
      </c>
      <c r="S568" s="50">
        <v>1111790.99</v>
      </c>
      <c r="T568" s="51">
        <f>Ugovori_OPULJP[[#This Row],[Bespovratna sredstva - Ukupno (EU+Nac) HRK
= Ukupna ugovorena vrijednost bespovratnih sredstava]]/7.5345</f>
        <v>147560.02256287742</v>
      </c>
      <c r="U568" s="50">
        <v>0</v>
      </c>
      <c r="V568" s="51">
        <f>Ugovori_OPULJP[[#This Row],[Javni doprinos korisnika - HRK]]/7.5345</f>
        <v>0</v>
      </c>
      <c r="W568" s="50">
        <v>0</v>
      </c>
      <c r="X568" s="51">
        <f>Ugovori_OPULJP[[#This Row],[Privatni doprinos korisnika - HRK]]/7.5345</f>
        <v>0</v>
      </c>
      <c r="Y568" s="52">
        <v>1111790.99</v>
      </c>
      <c r="Z568" s="53">
        <f>Ugovori_OPULJP[[#This Row],[UKUPNI PRIHVATLJIVI IZDACI
TOTAL ELIGIBLE EXPENDITURE
= Bespovratna sredstva ukupno + doprinos korisnika
= Ukupni prihvatljivi troškovi
= Ukupna ugovorena vrijednost projekta HRK]]/7.5345</f>
        <v>147560.02256287742</v>
      </c>
      <c r="AA568" s="44" t="s">
        <v>38</v>
      </c>
      <c r="AB568" s="44" t="s">
        <v>35</v>
      </c>
      <c r="AC568" s="43" t="s">
        <v>2324</v>
      </c>
      <c r="AD568" s="43" t="s">
        <v>747</v>
      </c>
    </row>
    <row r="569" spans="1:30" ht="51" customHeight="1" x14ac:dyDescent="0.2">
      <c r="A569" s="41" t="s">
        <v>2325</v>
      </c>
      <c r="B569" s="42" t="s">
        <v>743</v>
      </c>
      <c r="C569" s="43" t="s">
        <v>744</v>
      </c>
      <c r="D569" s="43" t="s">
        <v>1114</v>
      </c>
      <c r="E569" s="44" t="s">
        <v>76</v>
      </c>
      <c r="F569" s="45" t="s">
        <v>2326</v>
      </c>
      <c r="G569" s="45" t="s">
        <v>2327</v>
      </c>
      <c r="H569" s="47">
        <v>43880</v>
      </c>
      <c r="I569" s="47">
        <v>44792</v>
      </c>
      <c r="J569" s="48" t="str">
        <f>IF(Ugovori_OPULJP[[#This Row],[DATUM ZAVRŠETKA OPERACIJE]]&gt;DATE(2024,3,31),"u provedbi","završen")</f>
        <v>završen</v>
      </c>
      <c r="K569" s="46" t="s">
        <v>104</v>
      </c>
      <c r="L569" s="46" t="s">
        <v>104</v>
      </c>
      <c r="M569" s="49">
        <v>0.85</v>
      </c>
      <c r="N569" s="49">
        <v>0.15</v>
      </c>
      <c r="O569" s="50">
        <f>Ugovori_OPULJP[[#This Row],[Bespovratna sredstva - Ukupno (EU+Nac) HRK
= Ukupna ugovorena vrijednost bespovratnih sredstava]]*Ugovori_OPULJP[[#This Row],[EU STOPA SUFINANCIRANJA %
EU CO-FINANCING RATE %]]</f>
        <v>1080116.93</v>
      </c>
      <c r="P569" s="51">
        <f>Ugovori_OPULJP[[#This Row],[Bespovratna sredstva - EU dio - HRK]]/7.5345</f>
        <v>143356.15236578404</v>
      </c>
      <c r="Q569" s="50">
        <f>Ugovori_OPULJP[[#This Row],[Bespovratna sredstva - Ukupno (EU+Nac) HRK
= Ukupna ugovorena vrijednost bespovratnih sredstava]]*Ugovori_OPULJP[[#This Row],[STOPA NACIONALNOG SUFINANCIRANJA %]]</f>
        <v>190608.87</v>
      </c>
      <c r="R569" s="51">
        <f>Ugovori_OPULJP[[#This Row],[Bespovratna sredstva - Nacionalni dio - HRK]]/7.5345</f>
        <v>25298.144535138363</v>
      </c>
      <c r="S569" s="50">
        <v>1270725.8</v>
      </c>
      <c r="T569" s="51">
        <f>Ugovori_OPULJP[[#This Row],[Bespovratna sredstva - Ukupno (EU+Nac) HRK
= Ukupna ugovorena vrijednost bespovratnih sredstava]]/7.5345</f>
        <v>168654.29690092243</v>
      </c>
      <c r="U569" s="50">
        <v>0</v>
      </c>
      <c r="V569" s="51">
        <f>Ugovori_OPULJP[[#This Row],[Javni doprinos korisnika - HRK]]/7.5345</f>
        <v>0</v>
      </c>
      <c r="W569" s="50">
        <v>0</v>
      </c>
      <c r="X569" s="51">
        <f>Ugovori_OPULJP[[#This Row],[Privatni doprinos korisnika - HRK]]/7.5345</f>
        <v>0</v>
      </c>
      <c r="Y569" s="52">
        <v>1270725.8</v>
      </c>
      <c r="Z569" s="53">
        <f>Ugovori_OPULJP[[#This Row],[UKUPNI PRIHVATLJIVI IZDACI
TOTAL ELIGIBLE EXPENDITURE
= Bespovratna sredstva ukupno + doprinos korisnika
= Ukupni prihvatljivi troškovi
= Ukupna ugovorena vrijednost projekta HRK]]/7.5345</f>
        <v>168654.29690092243</v>
      </c>
      <c r="AA569" s="44" t="s">
        <v>38</v>
      </c>
      <c r="AB569" s="44" t="s">
        <v>35</v>
      </c>
      <c r="AC569" s="43" t="s">
        <v>2328</v>
      </c>
      <c r="AD569" s="43" t="s">
        <v>747</v>
      </c>
    </row>
    <row r="570" spans="1:30" ht="51" customHeight="1" x14ac:dyDescent="0.2">
      <c r="A570" s="41" t="s">
        <v>2329</v>
      </c>
      <c r="B570" s="42" t="s">
        <v>743</v>
      </c>
      <c r="C570" s="43" t="s">
        <v>744</v>
      </c>
      <c r="D570" s="43" t="s">
        <v>1114</v>
      </c>
      <c r="E570" s="44" t="s">
        <v>76</v>
      </c>
      <c r="F570" s="45" t="s">
        <v>2330</v>
      </c>
      <c r="G570" s="45" t="s">
        <v>2331</v>
      </c>
      <c r="H570" s="47">
        <v>43880</v>
      </c>
      <c r="I570" s="47">
        <v>44792</v>
      </c>
      <c r="J570" s="48" t="str">
        <f>IF(Ugovori_OPULJP[[#This Row],[DATUM ZAVRŠETKA OPERACIJE]]&gt;DATE(2024,3,31),"u provedbi","završen")</f>
        <v>završen</v>
      </c>
      <c r="K570" s="46" t="s">
        <v>271</v>
      </c>
      <c r="L570" s="46" t="s">
        <v>37</v>
      </c>
      <c r="M570" s="49">
        <v>0.85</v>
      </c>
      <c r="N570" s="49">
        <v>0.15</v>
      </c>
      <c r="O570" s="50">
        <f>Ugovori_OPULJP[[#This Row],[Bespovratna sredstva - Ukupno (EU+Nac) HRK
= Ukupna ugovorena vrijednost bespovratnih sredstava]]*Ugovori_OPULJP[[#This Row],[EU STOPA SUFINANCIRANJA %
EU CO-FINANCING RATE %]]</f>
        <v>1086947.2749999999</v>
      </c>
      <c r="P570" s="51">
        <f>Ugovori_OPULJP[[#This Row],[Bespovratna sredstva - EU dio - HRK]]/7.5345</f>
        <v>144262.69493662484</v>
      </c>
      <c r="Q570" s="50">
        <f>Ugovori_OPULJP[[#This Row],[Bespovratna sredstva - Ukupno (EU+Nac) HRK
= Ukupna ugovorena vrijednost bespovratnih sredstava]]*Ugovori_OPULJP[[#This Row],[STOPA NACIONALNOG SUFINANCIRANJA %]]</f>
        <v>191814.22500000001</v>
      </c>
      <c r="R570" s="51">
        <f>Ugovori_OPULJP[[#This Row],[Bespovratna sredstva - Nacionalni dio - HRK]]/7.5345</f>
        <v>25458.122635874974</v>
      </c>
      <c r="S570" s="50">
        <v>1278761.5</v>
      </c>
      <c r="T570" s="51">
        <f>Ugovori_OPULJP[[#This Row],[Bespovratna sredstva - Ukupno (EU+Nac) HRK
= Ukupna ugovorena vrijednost bespovratnih sredstava]]/7.5345</f>
        <v>169720.81757249983</v>
      </c>
      <c r="U570" s="50">
        <v>0</v>
      </c>
      <c r="V570" s="51">
        <f>Ugovori_OPULJP[[#This Row],[Javni doprinos korisnika - HRK]]/7.5345</f>
        <v>0</v>
      </c>
      <c r="W570" s="50">
        <v>0</v>
      </c>
      <c r="X570" s="51">
        <f>Ugovori_OPULJP[[#This Row],[Privatni doprinos korisnika - HRK]]/7.5345</f>
        <v>0</v>
      </c>
      <c r="Y570" s="52">
        <v>1278761.5</v>
      </c>
      <c r="Z570" s="53">
        <f>Ugovori_OPULJP[[#This Row],[UKUPNI PRIHVATLJIVI IZDACI
TOTAL ELIGIBLE EXPENDITURE
= Bespovratna sredstva ukupno + doprinos korisnika
= Ukupni prihvatljivi troškovi
= Ukupna ugovorena vrijednost projekta HRK]]/7.5345</f>
        <v>169720.81757249983</v>
      </c>
      <c r="AA570" s="44" t="s">
        <v>38</v>
      </c>
      <c r="AB570" s="44" t="s">
        <v>35</v>
      </c>
      <c r="AC570" s="43" t="s">
        <v>2332</v>
      </c>
      <c r="AD570" s="43" t="s">
        <v>747</v>
      </c>
    </row>
    <row r="571" spans="1:30" ht="51" customHeight="1" x14ac:dyDescent="0.2">
      <c r="A571" s="41" t="s">
        <v>2333</v>
      </c>
      <c r="B571" s="42" t="s">
        <v>743</v>
      </c>
      <c r="C571" s="43" t="s">
        <v>744</v>
      </c>
      <c r="D571" s="43" t="s">
        <v>1114</v>
      </c>
      <c r="E571" s="44" t="s">
        <v>76</v>
      </c>
      <c r="F571" s="45" t="s">
        <v>2334</v>
      </c>
      <c r="G571" s="45" t="s">
        <v>2335</v>
      </c>
      <c r="H571" s="47">
        <v>43880</v>
      </c>
      <c r="I571" s="47">
        <v>44731</v>
      </c>
      <c r="J571" s="48" t="str">
        <f>IF(Ugovori_OPULJP[[#This Row],[DATUM ZAVRŠETKA OPERACIJE]]&gt;DATE(2024,3,31),"u provedbi","završen")</f>
        <v>završen</v>
      </c>
      <c r="K571" s="46" t="s">
        <v>99</v>
      </c>
      <c r="L571" s="46" t="s">
        <v>99</v>
      </c>
      <c r="M571" s="49">
        <v>0.85</v>
      </c>
      <c r="N571" s="49">
        <v>0.15</v>
      </c>
      <c r="O571" s="50">
        <f>Ugovori_OPULJP[[#This Row],[Bespovratna sredstva - Ukupno (EU+Nac) HRK
= Ukupna ugovorena vrijednost bespovratnih sredstava]]*Ugovori_OPULJP[[#This Row],[EU STOPA SUFINANCIRANJA %
EU CO-FINANCING RATE %]]</f>
        <v>1570331.3779999998</v>
      </c>
      <c r="P571" s="51">
        <f>Ugovori_OPULJP[[#This Row],[Bespovratna sredstva - EU dio - HRK]]/7.5345</f>
        <v>208418.79062976968</v>
      </c>
      <c r="Q571" s="50">
        <f>Ugovori_OPULJP[[#This Row],[Bespovratna sredstva - Ukupno (EU+Nac) HRK
= Ukupna ugovorena vrijednost bespovratnih sredstava]]*Ugovori_OPULJP[[#This Row],[STOPA NACIONALNOG SUFINANCIRANJA %]]</f>
        <v>277117.30199999997</v>
      </c>
      <c r="R571" s="51">
        <f>Ugovori_OPULJP[[#This Row],[Bespovratna sredstva - Nacionalni dio - HRK]]/7.5345</f>
        <v>36779.78658172406</v>
      </c>
      <c r="S571" s="50">
        <v>1847448.68</v>
      </c>
      <c r="T571" s="51">
        <f>Ugovori_OPULJP[[#This Row],[Bespovratna sredstva - Ukupno (EU+Nac) HRK
= Ukupna ugovorena vrijednost bespovratnih sredstava]]/7.5345</f>
        <v>245198.57721149377</v>
      </c>
      <c r="U571" s="50">
        <v>0</v>
      </c>
      <c r="V571" s="51">
        <f>Ugovori_OPULJP[[#This Row],[Javni doprinos korisnika - HRK]]/7.5345</f>
        <v>0</v>
      </c>
      <c r="W571" s="50">
        <v>0</v>
      </c>
      <c r="X571" s="51">
        <f>Ugovori_OPULJP[[#This Row],[Privatni doprinos korisnika - HRK]]/7.5345</f>
        <v>0</v>
      </c>
      <c r="Y571" s="52">
        <v>1847448.68</v>
      </c>
      <c r="Z571" s="53">
        <f>Ugovori_OPULJP[[#This Row],[UKUPNI PRIHVATLJIVI IZDACI
TOTAL ELIGIBLE EXPENDITURE
= Bespovratna sredstva ukupno + doprinos korisnika
= Ukupni prihvatljivi troškovi
= Ukupna ugovorena vrijednost projekta HRK]]/7.5345</f>
        <v>245198.57721149377</v>
      </c>
      <c r="AA571" s="44" t="s">
        <v>38</v>
      </c>
      <c r="AB571" s="44" t="s">
        <v>35</v>
      </c>
      <c r="AC571" s="43" t="s">
        <v>2336</v>
      </c>
      <c r="AD571" s="43" t="s">
        <v>747</v>
      </c>
    </row>
    <row r="572" spans="1:30" ht="51" customHeight="1" x14ac:dyDescent="0.2">
      <c r="A572" s="41" t="s">
        <v>2337</v>
      </c>
      <c r="B572" s="42" t="s">
        <v>743</v>
      </c>
      <c r="C572" s="43" t="s">
        <v>744</v>
      </c>
      <c r="D572" s="43" t="s">
        <v>1114</v>
      </c>
      <c r="E572" s="44" t="s">
        <v>76</v>
      </c>
      <c r="F572" s="45" t="s">
        <v>2338</v>
      </c>
      <c r="G572" s="45" t="s">
        <v>2339</v>
      </c>
      <c r="H572" s="47">
        <v>43880</v>
      </c>
      <c r="I572" s="47">
        <v>44853</v>
      </c>
      <c r="J572" s="48" t="str">
        <f>IF(Ugovori_OPULJP[[#This Row],[DATUM ZAVRŠETKA OPERACIJE]]&gt;DATE(2024,3,31),"u provedbi","završen")</f>
        <v>završen</v>
      </c>
      <c r="K572" s="46" t="s">
        <v>104</v>
      </c>
      <c r="L572" s="46" t="s">
        <v>104</v>
      </c>
      <c r="M572" s="49">
        <v>0.85</v>
      </c>
      <c r="N572" s="49">
        <v>0.15</v>
      </c>
      <c r="O572" s="50">
        <f>Ugovori_OPULJP[[#This Row],[Bespovratna sredstva - Ukupno (EU+Nac) HRK
= Ukupna ugovorena vrijednost bespovratnih sredstava]]*Ugovori_OPULJP[[#This Row],[EU STOPA SUFINANCIRANJA %
EU CO-FINANCING RATE %]]</f>
        <v>2597426.3620000002</v>
      </c>
      <c r="P572" s="51">
        <f>Ugovori_OPULJP[[#This Row],[Bespovratna sredstva - EU dio - HRK]]/7.5345</f>
        <v>344737.72141482512</v>
      </c>
      <c r="Q572" s="50">
        <f>Ugovori_OPULJP[[#This Row],[Bespovratna sredstva - Ukupno (EU+Nac) HRK
= Ukupna ugovorena vrijednost bespovratnih sredstava]]*Ugovori_OPULJP[[#This Row],[STOPA NACIONALNOG SUFINANCIRANJA %]]</f>
        <v>458369.35800000001</v>
      </c>
      <c r="R572" s="51">
        <f>Ugovori_OPULJP[[#This Row],[Bespovratna sredstva - Nacionalni dio - HRK]]/7.5345</f>
        <v>60836.068484969139</v>
      </c>
      <c r="S572" s="50">
        <v>3055795.72</v>
      </c>
      <c r="T572" s="51">
        <f>Ugovori_OPULJP[[#This Row],[Bespovratna sredstva - Ukupno (EU+Nac) HRK
= Ukupna ugovorena vrijednost bespovratnih sredstava]]/7.5345</f>
        <v>405573.78989979427</v>
      </c>
      <c r="U572" s="50">
        <v>0</v>
      </c>
      <c r="V572" s="51">
        <f>Ugovori_OPULJP[[#This Row],[Javni doprinos korisnika - HRK]]/7.5345</f>
        <v>0</v>
      </c>
      <c r="W572" s="50">
        <v>0</v>
      </c>
      <c r="X572" s="51">
        <f>Ugovori_OPULJP[[#This Row],[Privatni doprinos korisnika - HRK]]/7.5345</f>
        <v>0</v>
      </c>
      <c r="Y572" s="52">
        <v>3055795.72</v>
      </c>
      <c r="Z572" s="53">
        <f>Ugovori_OPULJP[[#This Row],[UKUPNI PRIHVATLJIVI IZDACI
TOTAL ELIGIBLE EXPENDITURE
= Bespovratna sredstva ukupno + doprinos korisnika
= Ukupni prihvatljivi troškovi
= Ukupna ugovorena vrijednost projekta HRK]]/7.5345</f>
        <v>405573.78989979427</v>
      </c>
      <c r="AA572" s="44" t="s">
        <v>38</v>
      </c>
      <c r="AB572" s="44" t="s">
        <v>35</v>
      </c>
      <c r="AC572" s="43" t="s">
        <v>1256</v>
      </c>
      <c r="AD572" s="43" t="s">
        <v>747</v>
      </c>
    </row>
    <row r="573" spans="1:30" ht="51" customHeight="1" x14ac:dyDescent="0.2">
      <c r="A573" s="41" t="s">
        <v>2340</v>
      </c>
      <c r="B573" s="42" t="s">
        <v>743</v>
      </c>
      <c r="C573" s="43" t="s">
        <v>744</v>
      </c>
      <c r="D573" s="43" t="s">
        <v>1114</v>
      </c>
      <c r="E573" s="44" t="s">
        <v>76</v>
      </c>
      <c r="F573" s="45" t="s">
        <v>2193</v>
      </c>
      <c r="G573" s="45" t="s">
        <v>2341</v>
      </c>
      <c r="H573" s="47">
        <v>43880</v>
      </c>
      <c r="I573" s="47">
        <v>44731</v>
      </c>
      <c r="J573" s="48" t="str">
        <f>IF(Ugovori_OPULJP[[#This Row],[DATUM ZAVRŠETKA OPERACIJE]]&gt;DATE(2024,3,31),"u provedbi","završen")</f>
        <v>završen</v>
      </c>
      <c r="K573" s="46" t="s">
        <v>99</v>
      </c>
      <c r="L573" s="46" t="s">
        <v>99</v>
      </c>
      <c r="M573" s="49">
        <v>0.85</v>
      </c>
      <c r="N573" s="49">
        <v>0.15</v>
      </c>
      <c r="O573" s="50">
        <f>Ugovori_OPULJP[[#This Row],[Bespovratna sredstva - Ukupno (EU+Nac) HRK
= Ukupna ugovorena vrijednost bespovratnih sredstava]]*Ugovori_OPULJP[[#This Row],[EU STOPA SUFINANCIRANJA %
EU CO-FINANCING RATE %]]</f>
        <v>3569859.0104999999</v>
      </c>
      <c r="P573" s="51">
        <f>Ugovori_OPULJP[[#This Row],[Bespovratna sredstva - EU dio - HRK]]/7.5345</f>
        <v>473801.71351781802</v>
      </c>
      <c r="Q573" s="50">
        <f>Ugovori_OPULJP[[#This Row],[Bespovratna sredstva - Ukupno (EU+Nac) HRK
= Ukupna ugovorena vrijednost bespovratnih sredstava]]*Ugovori_OPULJP[[#This Row],[STOPA NACIONALNOG SUFINANCIRANJA %]]</f>
        <v>629975.11949999991</v>
      </c>
      <c r="R573" s="51">
        <f>Ugovori_OPULJP[[#This Row],[Bespovratna sredstva - Nacionalni dio - HRK]]/7.5345</f>
        <v>83612.067091379635</v>
      </c>
      <c r="S573" s="50">
        <v>4199834.13</v>
      </c>
      <c r="T573" s="51">
        <f>Ugovori_OPULJP[[#This Row],[Bespovratna sredstva - Ukupno (EU+Nac) HRK
= Ukupna ugovorena vrijednost bespovratnih sredstava]]/7.5345</f>
        <v>557413.78060919768</v>
      </c>
      <c r="U573" s="50">
        <v>0</v>
      </c>
      <c r="V573" s="51">
        <f>Ugovori_OPULJP[[#This Row],[Javni doprinos korisnika - HRK]]/7.5345</f>
        <v>0</v>
      </c>
      <c r="W573" s="50">
        <v>0</v>
      </c>
      <c r="X573" s="51">
        <f>Ugovori_OPULJP[[#This Row],[Privatni doprinos korisnika - HRK]]/7.5345</f>
        <v>0</v>
      </c>
      <c r="Y573" s="52">
        <v>4199834.13</v>
      </c>
      <c r="Z573" s="53">
        <f>Ugovori_OPULJP[[#This Row],[UKUPNI PRIHVATLJIVI IZDACI
TOTAL ELIGIBLE EXPENDITURE
= Bespovratna sredstva ukupno + doprinos korisnika
= Ukupni prihvatljivi troškovi
= Ukupna ugovorena vrijednost projekta HRK]]/7.5345</f>
        <v>557413.78060919768</v>
      </c>
      <c r="AA573" s="44" t="s">
        <v>38</v>
      </c>
      <c r="AB573" s="44" t="s">
        <v>35</v>
      </c>
      <c r="AC573" s="43" t="s">
        <v>2342</v>
      </c>
      <c r="AD573" s="43" t="s">
        <v>747</v>
      </c>
    </row>
    <row r="574" spans="1:30" ht="51" customHeight="1" x14ac:dyDescent="0.2">
      <c r="A574" s="41" t="s">
        <v>2343</v>
      </c>
      <c r="B574" s="42" t="s">
        <v>743</v>
      </c>
      <c r="C574" s="43" t="s">
        <v>744</v>
      </c>
      <c r="D574" s="43" t="s">
        <v>1114</v>
      </c>
      <c r="E574" s="44" t="s">
        <v>76</v>
      </c>
      <c r="F574" s="45" t="s">
        <v>2193</v>
      </c>
      <c r="G574" s="45" t="s">
        <v>2344</v>
      </c>
      <c r="H574" s="47">
        <v>43880</v>
      </c>
      <c r="I574" s="47">
        <v>44731</v>
      </c>
      <c r="J574" s="48" t="str">
        <f>IF(Ugovori_OPULJP[[#This Row],[DATUM ZAVRŠETKA OPERACIJE]]&gt;DATE(2024,3,31),"u provedbi","završen")</f>
        <v>završen</v>
      </c>
      <c r="K574" s="46" t="s">
        <v>99</v>
      </c>
      <c r="L574" s="46" t="s">
        <v>99</v>
      </c>
      <c r="M574" s="49">
        <v>0.85</v>
      </c>
      <c r="N574" s="49">
        <v>0.15</v>
      </c>
      <c r="O574" s="50">
        <f>Ugovori_OPULJP[[#This Row],[Bespovratna sredstva - Ukupno (EU+Nac) HRK
= Ukupna ugovorena vrijednost bespovratnih sredstava]]*Ugovori_OPULJP[[#This Row],[EU STOPA SUFINANCIRANJA %
EU CO-FINANCING RATE %]]</f>
        <v>1731791.7764999999</v>
      </c>
      <c r="P574" s="51">
        <f>Ugovori_OPULJP[[#This Row],[Bespovratna sredstva - EU dio - HRK]]/7.5345</f>
        <v>229848.26816643437</v>
      </c>
      <c r="Q574" s="50">
        <f>Ugovori_OPULJP[[#This Row],[Bespovratna sredstva - Ukupno (EU+Nac) HRK
= Ukupna ugovorena vrijednost bespovratnih sredstava]]*Ugovori_OPULJP[[#This Row],[STOPA NACIONALNOG SUFINANCIRANJA %]]</f>
        <v>305610.31349999999</v>
      </c>
      <c r="R574" s="51">
        <f>Ugovori_OPULJP[[#This Row],[Bespovratna sredstva - Nacionalni dio - HRK]]/7.5345</f>
        <v>40561.4590881943</v>
      </c>
      <c r="S574" s="50">
        <v>2037402.09</v>
      </c>
      <c r="T574" s="51">
        <f>Ugovori_OPULJP[[#This Row],[Bespovratna sredstva - Ukupno (EU+Nac) HRK
= Ukupna ugovorena vrijednost bespovratnih sredstava]]/7.5345</f>
        <v>270409.72725462873</v>
      </c>
      <c r="U574" s="50">
        <v>0</v>
      </c>
      <c r="V574" s="51">
        <f>Ugovori_OPULJP[[#This Row],[Javni doprinos korisnika - HRK]]/7.5345</f>
        <v>0</v>
      </c>
      <c r="W574" s="50">
        <v>0</v>
      </c>
      <c r="X574" s="51">
        <f>Ugovori_OPULJP[[#This Row],[Privatni doprinos korisnika - HRK]]/7.5345</f>
        <v>0</v>
      </c>
      <c r="Y574" s="52">
        <v>2037402.09</v>
      </c>
      <c r="Z574" s="53">
        <f>Ugovori_OPULJP[[#This Row],[UKUPNI PRIHVATLJIVI IZDACI
TOTAL ELIGIBLE EXPENDITURE
= Bespovratna sredstva ukupno + doprinos korisnika
= Ukupni prihvatljivi troškovi
= Ukupna ugovorena vrijednost projekta HRK]]/7.5345</f>
        <v>270409.72725462873</v>
      </c>
      <c r="AA574" s="44" t="s">
        <v>38</v>
      </c>
      <c r="AB574" s="44" t="s">
        <v>35</v>
      </c>
      <c r="AC574" s="43" t="s">
        <v>2345</v>
      </c>
      <c r="AD574" s="43" t="s">
        <v>747</v>
      </c>
    </row>
    <row r="575" spans="1:30" ht="51" customHeight="1" x14ac:dyDescent="0.2">
      <c r="A575" s="41" t="s">
        <v>2346</v>
      </c>
      <c r="B575" s="42" t="s">
        <v>743</v>
      </c>
      <c r="C575" s="43" t="s">
        <v>744</v>
      </c>
      <c r="D575" s="43" t="s">
        <v>1114</v>
      </c>
      <c r="E575" s="44" t="s">
        <v>76</v>
      </c>
      <c r="F575" s="45" t="s">
        <v>2347</v>
      </c>
      <c r="G575" s="45" t="s">
        <v>2348</v>
      </c>
      <c r="H575" s="47">
        <v>43880</v>
      </c>
      <c r="I575" s="47">
        <v>44792</v>
      </c>
      <c r="J575" s="48" t="str">
        <f>IF(Ugovori_OPULJP[[#This Row],[DATUM ZAVRŠETKA OPERACIJE]]&gt;DATE(2024,3,31),"u provedbi","završen")</f>
        <v>završen</v>
      </c>
      <c r="K575" s="46" t="s">
        <v>425</v>
      </c>
      <c r="L575" s="46" t="s">
        <v>425</v>
      </c>
      <c r="M575" s="49">
        <v>0.85</v>
      </c>
      <c r="N575" s="49">
        <v>0.15</v>
      </c>
      <c r="O575" s="50">
        <f>Ugovori_OPULJP[[#This Row],[Bespovratna sredstva - Ukupno (EU+Nac) HRK
= Ukupna ugovorena vrijednost bespovratnih sredstava]]*Ugovori_OPULJP[[#This Row],[EU STOPA SUFINANCIRANJA %
EU CO-FINANCING RATE %]]</f>
        <v>1304563.051</v>
      </c>
      <c r="P575" s="51">
        <f>Ugovori_OPULJP[[#This Row],[Bespovratna sredstva - EU dio - HRK]]/7.5345</f>
        <v>173145.27188267303</v>
      </c>
      <c r="Q575" s="50">
        <f>Ugovori_OPULJP[[#This Row],[Bespovratna sredstva - Ukupno (EU+Nac) HRK
= Ukupna ugovorena vrijednost bespovratnih sredstava]]*Ugovori_OPULJP[[#This Row],[STOPA NACIONALNOG SUFINANCIRANJA %]]</f>
        <v>230217.00899999999</v>
      </c>
      <c r="R575" s="51">
        <f>Ugovori_OPULJP[[#This Row],[Bespovratna sredstva - Nacionalni dio - HRK]]/7.5345</f>
        <v>30555.047979295239</v>
      </c>
      <c r="S575" s="50">
        <v>1534780.06</v>
      </c>
      <c r="T575" s="51">
        <f>Ugovori_OPULJP[[#This Row],[Bespovratna sredstva - Ukupno (EU+Nac) HRK
= Ukupna ugovorena vrijednost bespovratnih sredstava]]/7.5345</f>
        <v>203700.31986196828</v>
      </c>
      <c r="U575" s="50">
        <v>0</v>
      </c>
      <c r="V575" s="51">
        <f>Ugovori_OPULJP[[#This Row],[Javni doprinos korisnika - HRK]]/7.5345</f>
        <v>0</v>
      </c>
      <c r="W575" s="50">
        <v>0</v>
      </c>
      <c r="X575" s="51">
        <f>Ugovori_OPULJP[[#This Row],[Privatni doprinos korisnika - HRK]]/7.5345</f>
        <v>0</v>
      </c>
      <c r="Y575" s="52">
        <v>1534780.06</v>
      </c>
      <c r="Z575" s="53">
        <f>Ugovori_OPULJP[[#This Row],[UKUPNI PRIHVATLJIVI IZDACI
TOTAL ELIGIBLE EXPENDITURE
= Bespovratna sredstva ukupno + doprinos korisnika
= Ukupni prihvatljivi troškovi
= Ukupna ugovorena vrijednost projekta HRK]]/7.5345</f>
        <v>203700.31986196828</v>
      </c>
      <c r="AA575" s="44" t="s">
        <v>38</v>
      </c>
      <c r="AB575" s="44" t="s">
        <v>35</v>
      </c>
      <c r="AC575" s="43" t="s">
        <v>2349</v>
      </c>
      <c r="AD575" s="43" t="s">
        <v>747</v>
      </c>
    </row>
    <row r="576" spans="1:30" ht="51" customHeight="1" x14ac:dyDescent="0.2">
      <c r="A576" s="41" t="s">
        <v>2350</v>
      </c>
      <c r="B576" s="42" t="s">
        <v>743</v>
      </c>
      <c r="C576" s="43" t="s">
        <v>744</v>
      </c>
      <c r="D576" s="43" t="s">
        <v>1114</v>
      </c>
      <c r="E576" s="44" t="s">
        <v>76</v>
      </c>
      <c r="F576" s="45" t="s">
        <v>2351</v>
      </c>
      <c r="G576" s="45" t="s">
        <v>2352</v>
      </c>
      <c r="H576" s="47">
        <v>43880</v>
      </c>
      <c r="I576" s="47">
        <v>44792</v>
      </c>
      <c r="J576" s="48" t="str">
        <f>IF(Ugovori_OPULJP[[#This Row],[DATUM ZAVRŠETKA OPERACIJE]]&gt;DATE(2024,3,31),"u provedbi","završen")</f>
        <v>završen</v>
      </c>
      <c r="K576" s="46" t="s">
        <v>211</v>
      </c>
      <c r="L576" s="46" t="s">
        <v>211</v>
      </c>
      <c r="M576" s="49">
        <v>0.85</v>
      </c>
      <c r="N576" s="49">
        <v>0.15</v>
      </c>
      <c r="O576" s="50">
        <f>Ugovori_OPULJP[[#This Row],[Bespovratna sredstva - Ukupno (EU+Nac) HRK
= Ukupna ugovorena vrijednost bespovratnih sredstava]]*Ugovori_OPULJP[[#This Row],[EU STOPA SUFINANCIRANJA %
EU CO-FINANCING RATE %]]</f>
        <v>2972531.6</v>
      </c>
      <c r="P576" s="51">
        <f>Ugovori_OPULJP[[#This Row],[Bespovratna sredstva - EU dio - HRK]]/7.5345</f>
        <v>394522.74205322185</v>
      </c>
      <c r="Q576" s="50">
        <f>Ugovori_OPULJP[[#This Row],[Bespovratna sredstva - Ukupno (EU+Nac) HRK
= Ukupna ugovorena vrijednost bespovratnih sredstava]]*Ugovori_OPULJP[[#This Row],[STOPA NACIONALNOG SUFINANCIRANJA %]]</f>
        <v>524564.4</v>
      </c>
      <c r="R576" s="51">
        <f>Ugovori_OPULJP[[#This Row],[Bespovratna sredstva - Nacionalni dio - HRK]]/7.5345</f>
        <v>69621.660362333263</v>
      </c>
      <c r="S576" s="50">
        <v>3497096</v>
      </c>
      <c r="T576" s="51">
        <f>Ugovori_OPULJP[[#This Row],[Bespovratna sredstva - Ukupno (EU+Nac) HRK
= Ukupna ugovorena vrijednost bespovratnih sredstava]]/7.5345</f>
        <v>464144.40241555509</v>
      </c>
      <c r="U576" s="50">
        <v>0</v>
      </c>
      <c r="V576" s="51">
        <f>Ugovori_OPULJP[[#This Row],[Javni doprinos korisnika - HRK]]/7.5345</f>
        <v>0</v>
      </c>
      <c r="W576" s="50">
        <v>0</v>
      </c>
      <c r="X576" s="51">
        <f>Ugovori_OPULJP[[#This Row],[Privatni doprinos korisnika - HRK]]/7.5345</f>
        <v>0</v>
      </c>
      <c r="Y576" s="52">
        <v>3497096</v>
      </c>
      <c r="Z576" s="53">
        <f>Ugovori_OPULJP[[#This Row],[UKUPNI PRIHVATLJIVI IZDACI
TOTAL ELIGIBLE EXPENDITURE
= Bespovratna sredstva ukupno + doprinos korisnika
= Ukupni prihvatljivi troškovi
= Ukupna ugovorena vrijednost projekta HRK]]/7.5345</f>
        <v>464144.40241555509</v>
      </c>
      <c r="AA576" s="44" t="s">
        <v>38</v>
      </c>
      <c r="AB576" s="44" t="s">
        <v>35</v>
      </c>
      <c r="AC576" s="43" t="s">
        <v>1199</v>
      </c>
      <c r="AD576" s="43" t="s">
        <v>747</v>
      </c>
    </row>
    <row r="577" spans="1:30" ht="63.75" customHeight="1" x14ac:dyDescent="0.2">
      <c r="A577" s="41" t="s">
        <v>2353</v>
      </c>
      <c r="B577" s="42" t="s">
        <v>743</v>
      </c>
      <c r="C577" s="43" t="s">
        <v>744</v>
      </c>
      <c r="D577" s="43" t="s">
        <v>1114</v>
      </c>
      <c r="E577" s="44" t="s">
        <v>76</v>
      </c>
      <c r="F577" s="45" t="s">
        <v>2354</v>
      </c>
      <c r="G577" s="45" t="s">
        <v>2355</v>
      </c>
      <c r="H577" s="47">
        <v>43880</v>
      </c>
      <c r="I577" s="47">
        <v>44792</v>
      </c>
      <c r="J577" s="48" t="str">
        <f>IF(Ugovori_OPULJP[[#This Row],[DATUM ZAVRŠETKA OPERACIJE]]&gt;DATE(2024,3,31),"u provedbi","završen")</f>
        <v>završen</v>
      </c>
      <c r="K577" s="46" t="s">
        <v>99</v>
      </c>
      <c r="L577" s="46" t="s">
        <v>99</v>
      </c>
      <c r="M577" s="49">
        <v>0.85</v>
      </c>
      <c r="N577" s="49">
        <v>0.15</v>
      </c>
      <c r="O577" s="50">
        <f>Ugovori_OPULJP[[#This Row],[Bespovratna sredstva - Ukupno (EU+Nac) HRK
= Ukupna ugovorena vrijednost bespovratnih sredstava]]*Ugovori_OPULJP[[#This Row],[EU STOPA SUFINANCIRANJA %
EU CO-FINANCING RATE %]]</f>
        <v>2730711.3429999999</v>
      </c>
      <c r="P577" s="51">
        <f>Ugovori_OPULJP[[#This Row],[Bespovratna sredstva - EU dio - HRK]]/7.5345</f>
        <v>362427.67841263517</v>
      </c>
      <c r="Q577" s="50">
        <f>Ugovori_OPULJP[[#This Row],[Bespovratna sredstva - Ukupno (EU+Nac) HRK
= Ukupna ugovorena vrijednost bespovratnih sredstava]]*Ugovori_OPULJP[[#This Row],[STOPA NACIONALNOG SUFINANCIRANJA %]]</f>
        <v>481890.23699999996</v>
      </c>
      <c r="R577" s="51">
        <f>Ugovori_OPULJP[[#This Row],[Bespovratna sredstva - Nacionalni dio - HRK]]/7.5345</f>
        <v>63957.825602229736</v>
      </c>
      <c r="S577" s="50">
        <v>3212601.58</v>
      </c>
      <c r="T577" s="51">
        <f>Ugovori_OPULJP[[#This Row],[Bespovratna sredstva - Ukupno (EU+Nac) HRK
= Ukupna ugovorena vrijednost bespovratnih sredstava]]/7.5345</f>
        <v>426385.50401486491</v>
      </c>
      <c r="U577" s="50">
        <v>0</v>
      </c>
      <c r="V577" s="51">
        <f>Ugovori_OPULJP[[#This Row],[Javni doprinos korisnika - HRK]]/7.5345</f>
        <v>0</v>
      </c>
      <c r="W577" s="50">
        <v>0</v>
      </c>
      <c r="X577" s="51">
        <f>Ugovori_OPULJP[[#This Row],[Privatni doprinos korisnika - HRK]]/7.5345</f>
        <v>0</v>
      </c>
      <c r="Y577" s="52">
        <v>3212601.58</v>
      </c>
      <c r="Z577" s="53">
        <f>Ugovori_OPULJP[[#This Row],[UKUPNI PRIHVATLJIVI IZDACI
TOTAL ELIGIBLE EXPENDITURE
= Bespovratna sredstva ukupno + doprinos korisnika
= Ukupni prihvatljivi troškovi
= Ukupna ugovorena vrijednost projekta HRK]]/7.5345</f>
        <v>426385.50401486491</v>
      </c>
      <c r="AA577" s="44" t="s">
        <v>38</v>
      </c>
      <c r="AB577" s="44" t="s">
        <v>35</v>
      </c>
      <c r="AC577" s="43" t="s">
        <v>2356</v>
      </c>
      <c r="AD577" s="43" t="s">
        <v>747</v>
      </c>
    </row>
    <row r="578" spans="1:30" ht="51" customHeight="1" x14ac:dyDescent="0.2">
      <c r="A578" s="41" t="s">
        <v>2357</v>
      </c>
      <c r="B578" s="42" t="s">
        <v>743</v>
      </c>
      <c r="C578" s="43" t="s">
        <v>744</v>
      </c>
      <c r="D578" s="43" t="s">
        <v>2358</v>
      </c>
      <c r="E578" s="44" t="s">
        <v>76</v>
      </c>
      <c r="F578" s="45" t="s">
        <v>2359</v>
      </c>
      <c r="G578" s="45" t="s">
        <v>1392</v>
      </c>
      <c r="H578" s="47">
        <v>43346</v>
      </c>
      <c r="I578" s="47">
        <v>43893</v>
      </c>
      <c r="J578" s="48" t="str">
        <f>IF(Ugovori_OPULJP[[#This Row],[DATUM ZAVRŠETKA OPERACIJE]]&gt;DATE(2024,3,31),"u provedbi","završen")</f>
        <v>završen</v>
      </c>
      <c r="K578" s="46" t="s">
        <v>94</v>
      </c>
      <c r="L578" s="46" t="s">
        <v>94</v>
      </c>
      <c r="M578" s="49">
        <v>0.85</v>
      </c>
      <c r="N578" s="49">
        <v>0.15</v>
      </c>
      <c r="O578" s="50">
        <f>Ugovori_OPULJP[[#This Row],[Bespovratna sredstva - Ukupno (EU+Nac) HRK
= Ukupna ugovorena vrijednost bespovratnih sredstava]]*Ugovori_OPULJP[[#This Row],[EU STOPA SUFINANCIRANJA %
EU CO-FINANCING RATE %]]</f>
        <v>801776.90749999997</v>
      </c>
      <c r="P578" s="51">
        <f>Ugovori_OPULJP[[#This Row],[Bespovratna sredstva - EU dio - HRK]]/7.5345</f>
        <v>106414.08288539384</v>
      </c>
      <c r="Q578" s="50">
        <f>Ugovori_OPULJP[[#This Row],[Bespovratna sredstva - Ukupno (EU+Nac) HRK
= Ukupna ugovorena vrijednost bespovratnih sredstava]]*Ugovori_OPULJP[[#This Row],[STOPA NACIONALNOG SUFINANCIRANJA %]]</f>
        <v>141490.04249999998</v>
      </c>
      <c r="R578" s="51">
        <f>Ugovori_OPULJP[[#This Row],[Bespovratna sredstva - Nacionalni dio - HRK]]/7.5345</f>
        <v>18778.955803304794</v>
      </c>
      <c r="S578" s="50">
        <v>943266.95</v>
      </c>
      <c r="T578" s="51">
        <f>Ugovori_OPULJP[[#This Row],[Bespovratna sredstva - Ukupno (EU+Nac) HRK
= Ukupna ugovorena vrijednost bespovratnih sredstava]]/7.5345</f>
        <v>125193.03868869864</v>
      </c>
      <c r="U578" s="50">
        <v>0</v>
      </c>
      <c r="V578" s="51">
        <f>Ugovori_OPULJP[[#This Row],[Javni doprinos korisnika - HRK]]/7.5345</f>
        <v>0</v>
      </c>
      <c r="W578" s="50">
        <v>0</v>
      </c>
      <c r="X578" s="51">
        <f>Ugovori_OPULJP[[#This Row],[Privatni doprinos korisnika - HRK]]/7.5345</f>
        <v>0</v>
      </c>
      <c r="Y578" s="52">
        <v>943266.95</v>
      </c>
      <c r="Z578" s="53">
        <f>Ugovori_OPULJP[[#This Row],[UKUPNI PRIHVATLJIVI IZDACI
TOTAL ELIGIBLE EXPENDITURE
= Bespovratna sredstva ukupno + doprinos korisnika
= Ukupni prihvatljivi troškovi
= Ukupna ugovorena vrijednost projekta HRK]]/7.5345</f>
        <v>125193.03868869864</v>
      </c>
      <c r="AA578" s="44" t="s">
        <v>38</v>
      </c>
      <c r="AB578" s="44" t="s">
        <v>35</v>
      </c>
      <c r="AC578" s="43" t="s">
        <v>2360</v>
      </c>
      <c r="AD578" s="43" t="s">
        <v>747</v>
      </c>
    </row>
    <row r="579" spans="1:30" ht="51" customHeight="1" x14ac:dyDescent="0.2">
      <c r="A579" s="41" t="s">
        <v>2361</v>
      </c>
      <c r="B579" s="42" t="s">
        <v>743</v>
      </c>
      <c r="C579" s="43" t="s">
        <v>744</v>
      </c>
      <c r="D579" s="43" t="s">
        <v>2358</v>
      </c>
      <c r="E579" s="44" t="s">
        <v>76</v>
      </c>
      <c r="F579" s="45" t="s">
        <v>2362</v>
      </c>
      <c r="G579" s="45" t="s">
        <v>275</v>
      </c>
      <c r="H579" s="47">
        <v>43344</v>
      </c>
      <c r="I579" s="47">
        <v>43891</v>
      </c>
      <c r="J579" s="48" t="str">
        <f>IF(Ugovori_OPULJP[[#This Row],[DATUM ZAVRŠETKA OPERACIJE]]&gt;DATE(2024,3,31),"u provedbi","završen")</f>
        <v>završen</v>
      </c>
      <c r="K579" s="46" t="s">
        <v>94</v>
      </c>
      <c r="L579" s="46" t="s">
        <v>94</v>
      </c>
      <c r="M579" s="49">
        <v>0.85</v>
      </c>
      <c r="N579" s="49">
        <v>0.15</v>
      </c>
      <c r="O579" s="50">
        <f>Ugovori_OPULJP[[#This Row],[Bespovratna sredstva - Ukupno (EU+Nac) HRK
= Ukupna ugovorena vrijednost bespovratnih sredstava]]*Ugovori_OPULJP[[#This Row],[EU STOPA SUFINANCIRANJA %
EU CO-FINANCING RATE %]]</f>
        <v>676319.5</v>
      </c>
      <c r="P579" s="51">
        <f>Ugovori_OPULJP[[#This Row],[Bespovratna sredstva - EU dio - HRK]]/7.5345</f>
        <v>89763.02342557568</v>
      </c>
      <c r="Q579" s="50">
        <f>Ugovori_OPULJP[[#This Row],[Bespovratna sredstva - Ukupno (EU+Nac) HRK
= Ukupna ugovorena vrijednost bespovratnih sredstava]]*Ugovori_OPULJP[[#This Row],[STOPA NACIONALNOG SUFINANCIRANJA %]]</f>
        <v>119350.5</v>
      </c>
      <c r="R579" s="51">
        <f>Ugovori_OPULJP[[#This Row],[Bespovratna sredstva - Nacionalni dio - HRK]]/7.5345</f>
        <v>15840.533545689826</v>
      </c>
      <c r="S579" s="50">
        <v>795670</v>
      </c>
      <c r="T579" s="51">
        <f>Ugovori_OPULJP[[#This Row],[Bespovratna sredstva - Ukupno (EU+Nac) HRK
= Ukupna ugovorena vrijednost bespovratnih sredstava]]/7.5345</f>
        <v>105603.55697126551</v>
      </c>
      <c r="U579" s="50">
        <v>0</v>
      </c>
      <c r="V579" s="51">
        <f>Ugovori_OPULJP[[#This Row],[Javni doprinos korisnika - HRK]]/7.5345</f>
        <v>0</v>
      </c>
      <c r="W579" s="50">
        <v>0</v>
      </c>
      <c r="X579" s="51">
        <f>Ugovori_OPULJP[[#This Row],[Privatni doprinos korisnika - HRK]]/7.5345</f>
        <v>0</v>
      </c>
      <c r="Y579" s="52">
        <v>795670</v>
      </c>
      <c r="Z579" s="53">
        <f>Ugovori_OPULJP[[#This Row],[UKUPNI PRIHVATLJIVI IZDACI
TOTAL ELIGIBLE EXPENDITURE
= Bespovratna sredstva ukupno + doprinos korisnika
= Ukupni prihvatljivi troškovi
= Ukupna ugovorena vrijednost projekta HRK]]/7.5345</f>
        <v>105603.55697126551</v>
      </c>
      <c r="AA579" s="44" t="s">
        <v>38</v>
      </c>
      <c r="AB579" s="44" t="s">
        <v>35</v>
      </c>
      <c r="AC579" s="43" t="s">
        <v>2363</v>
      </c>
      <c r="AD579" s="43" t="s">
        <v>747</v>
      </c>
    </row>
    <row r="580" spans="1:30" ht="51" customHeight="1" x14ac:dyDescent="0.2">
      <c r="A580" s="41" t="s">
        <v>2364</v>
      </c>
      <c r="B580" s="42" t="s">
        <v>743</v>
      </c>
      <c r="C580" s="43" t="s">
        <v>744</v>
      </c>
      <c r="D580" s="43" t="s">
        <v>2358</v>
      </c>
      <c r="E580" s="44" t="s">
        <v>76</v>
      </c>
      <c r="F580" s="45" t="s">
        <v>2365</v>
      </c>
      <c r="G580" s="62" t="s">
        <v>181</v>
      </c>
      <c r="H580" s="47">
        <v>43344</v>
      </c>
      <c r="I580" s="47">
        <v>43891</v>
      </c>
      <c r="J580" s="48" t="str">
        <f>IF(Ugovori_OPULJP[[#This Row],[DATUM ZAVRŠETKA OPERACIJE]]&gt;DATE(2024,3,31),"u provedbi","završen")</f>
        <v>završen</v>
      </c>
      <c r="K580" s="46" t="s">
        <v>2366</v>
      </c>
      <c r="L580" s="46" t="s">
        <v>37</v>
      </c>
      <c r="M580" s="49">
        <v>0.85</v>
      </c>
      <c r="N580" s="49">
        <v>0.15</v>
      </c>
      <c r="O580" s="50">
        <f>Ugovori_OPULJP[[#This Row],[Bespovratna sredstva - Ukupno (EU+Nac) HRK
= Ukupna ugovorena vrijednost bespovratnih sredstava]]*Ugovori_OPULJP[[#This Row],[EU STOPA SUFINANCIRANJA %
EU CO-FINANCING RATE %]]</f>
        <v>784891.86149999988</v>
      </c>
      <c r="P580" s="51">
        <f>Ugovori_OPULJP[[#This Row],[Bespovratna sredstva - EU dio - HRK]]/7.5345</f>
        <v>104173.05216006369</v>
      </c>
      <c r="Q580" s="50">
        <f>Ugovori_OPULJP[[#This Row],[Bespovratna sredstva - Ukupno (EU+Nac) HRK
= Ukupna ugovorena vrijednost bespovratnih sredstava]]*Ugovori_OPULJP[[#This Row],[STOPA NACIONALNOG SUFINANCIRANJA %]]</f>
        <v>138510.32849999997</v>
      </c>
      <c r="R580" s="51">
        <f>Ugovori_OPULJP[[#This Row],[Bespovratna sredstva - Nacionalni dio - HRK]]/7.5345</f>
        <v>18383.479792952414</v>
      </c>
      <c r="S580" s="50">
        <v>923402.19</v>
      </c>
      <c r="T580" s="51">
        <f>Ugovori_OPULJP[[#This Row],[Bespovratna sredstva - Ukupno (EU+Nac) HRK
= Ukupna ugovorena vrijednost bespovratnih sredstava]]/7.5345</f>
        <v>122556.53195301611</v>
      </c>
      <c r="U580" s="50">
        <v>0</v>
      </c>
      <c r="V580" s="51">
        <f>Ugovori_OPULJP[[#This Row],[Javni doprinos korisnika - HRK]]/7.5345</f>
        <v>0</v>
      </c>
      <c r="W580" s="50">
        <v>0</v>
      </c>
      <c r="X580" s="51">
        <f>Ugovori_OPULJP[[#This Row],[Privatni doprinos korisnika - HRK]]/7.5345</f>
        <v>0</v>
      </c>
      <c r="Y580" s="52">
        <v>923402.19</v>
      </c>
      <c r="Z580" s="53">
        <f>Ugovori_OPULJP[[#This Row],[UKUPNI PRIHVATLJIVI IZDACI
TOTAL ELIGIBLE EXPENDITURE
= Bespovratna sredstva ukupno + doprinos korisnika
= Ukupni prihvatljivi troškovi
= Ukupna ugovorena vrijednost projekta HRK]]/7.5345</f>
        <v>122556.53195301611</v>
      </c>
      <c r="AA580" s="44" t="s">
        <v>38</v>
      </c>
      <c r="AB580" s="44" t="s">
        <v>35</v>
      </c>
      <c r="AC580" s="43" t="s">
        <v>2367</v>
      </c>
      <c r="AD580" s="43" t="s">
        <v>747</v>
      </c>
    </row>
    <row r="581" spans="1:30" ht="51" customHeight="1" x14ac:dyDescent="0.2">
      <c r="A581" s="41" t="s">
        <v>2368</v>
      </c>
      <c r="B581" s="42" t="s">
        <v>743</v>
      </c>
      <c r="C581" s="43" t="s">
        <v>744</v>
      </c>
      <c r="D581" s="43" t="s">
        <v>2358</v>
      </c>
      <c r="E581" s="44" t="s">
        <v>76</v>
      </c>
      <c r="F581" s="45" t="s">
        <v>2369</v>
      </c>
      <c r="G581" s="45" t="s">
        <v>2202</v>
      </c>
      <c r="H581" s="47">
        <v>43344</v>
      </c>
      <c r="I581" s="47">
        <v>43952</v>
      </c>
      <c r="J581" s="48" t="str">
        <f>IF(Ugovori_OPULJP[[#This Row],[DATUM ZAVRŠETKA OPERACIJE]]&gt;DATE(2024,3,31),"u provedbi","završen")</f>
        <v>završen</v>
      </c>
      <c r="K581" s="46" t="s">
        <v>2370</v>
      </c>
      <c r="L581" s="46" t="s">
        <v>37</v>
      </c>
      <c r="M581" s="49">
        <v>0.85</v>
      </c>
      <c r="N581" s="49">
        <v>0.15</v>
      </c>
      <c r="O581" s="50">
        <f>Ugovori_OPULJP[[#This Row],[Bespovratna sredstva - Ukupno (EU+Nac) HRK
= Ukupna ugovorena vrijednost bespovratnih sredstava]]*Ugovori_OPULJP[[#This Row],[EU STOPA SUFINANCIRANJA %
EU CO-FINANCING RATE %]]</f>
        <v>841866.60499999998</v>
      </c>
      <c r="P581" s="51">
        <f>Ugovori_OPULJP[[#This Row],[Bespovratna sredstva - EU dio - HRK]]/7.5345</f>
        <v>111734.90012608666</v>
      </c>
      <c r="Q581" s="50">
        <f>Ugovori_OPULJP[[#This Row],[Bespovratna sredstva - Ukupno (EU+Nac) HRK
= Ukupna ugovorena vrijednost bespovratnih sredstava]]*Ugovori_OPULJP[[#This Row],[STOPA NACIONALNOG SUFINANCIRANJA %]]</f>
        <v>148564.69500000001</v>
      </c>
      <c r="R581" s="51">
        <f>Ugovori_OPULJP[[#This Row],[Bespovratna sredstva - Nacionalni dio - HRK]]/7.5345</f>
        <v>19717.923551662352</v>
      </c>
      <c r="S581" s="50">
        <v>990431.3</v>
      </c>
      <c r="T581" s="51">
        <f>Ugovori_OPULJP[[#This Row],[Bespovratna sredstva - Ukupno (EU+Nac) HRK
= Ukupna ugovorena vrijednost bespovratnih sredstava]]/7.5345</f>
        <v>131452.82367774902</v>
      </c>
      <c r="U581" s="50">
        <v>0</v>
      </c>
      <c r="V581" s="51">
        <f>Ugovori_OPULJP[[#This Row],[Javni doprinos korisnika - HRK]]/7.5345</f>
        <v>0</v>
      </c>
      <c r="W581" s="50">
        <v>0</v>
      </c>
      <c r="X581" s="51">
        <f>Ugovori_OPULJP[[#This Row],[Privatni doprinos korisnika - HRK]]/7.5345</f>
        <v>0</v>
      </c>
      <c r="Y581" s="52">
        <v>990431.3</v>
      </c>
      <c r="Z581" s="53">
        <f>Ugovori_OPULJP[[#This Row],[UKUPNI PRIHVATLJIVI IZDACI
TOTAL ELIGIBLE EXPENDITURE
= Bespovratna sredstva ukupno + doprinos korisnika
= Ukupni prihvatljivi troškovi
= Ukupna ugovorena vrijednost projekta HRK]]/7.5345</f>
        <v>131452.82367774902</v>
      </c>
      <c r="AA581" s="44" t="s">
        <v>38</v>
      </c>
      <c r="AB581" s="44" t="s">
        <v>35</v>
      </c>
      <c r="AC581" s="43" t="s">
        <v>2371</v>
      </c>
      <c r="AD581" s="43" t="s">
        <v>747</v>
      </c>
    </row>
    <row r="582" spans="1:30" ht="51" customHeight="1" x14ac:dyDescent="0.2">
      <c r="A582" s="41" t="s">
        <v>2372</v>
      </c>
      <c r="B582" s="42" t="s">
        <v>743</v>
      </c>
      <c r="C582" s="43" t="s">
        <v>744</v>
      </c>
      <c r="D582" s="43" t="s">
        <v>2358</v>
      </c>
      <c r="E582" s="44" t="s">
        <v>76</v>
      </c>
      <c r="F582" s="45" t="s">
        <v>2373</v>
      </c>
      <c r="G582" s="45" t="s">
        <v>2374</v>
      </c>
      <c r="H582" s="47">
        <v>43344</v>
      </c>
      <c r="I582" s="47">
        <v>44075</v>
      </c>
      <c r="J582" s="48" t="str">
        <f>IF(Ugovori_OPULJP[[#This Row],[DATUM ZAVRŠETKA OPERACIJE]]&gt;DATE(2024,3,31),"u provedbi","završen")</f>
        <v>završen</v>
      </c>
      <c r="K582" s="46" t="s">
        <v>2375</v>
      </c>
      <c r="L582" s="46" t="s">
        <v>37</v>
      </c>
      <c r="M582" s="49">
        <v>0.85</v>
      </c>
      <c r="N582" s="49">
        <v>0.15</v>
      </c>
      <c r="O582" s="50">
        <f>Ugovori_OPULJP[[#This Row],[Bespovratna sredstva - Ukupno (EU+Nac) HRK
= Ukupna ugovorena vrijednost bespovratnih sredstava]]*Ugovori_OPULJP[[#This Row],[EU STOPA SUFINANCIRANJA %
EU CO-FINANCING RATE %]]</f>
        <v>1274385.1779999998</v>
      </c>
      <c r="P582" s="51">
        <f>Ugovori_OPULJP[[#This Row],[Bespovratna sredstva - EU dio - HRK]]/7.5345</f>
        <v>169139.97982613309</v>
      </c>
      <c r="Q582" s="50">
        <f>Ugovori_OPULJP[[#This Row],[Bespovratna sredstva - Ukupno (EU+Nac) HRK
= Ukupna ugovorena vrijednost bespovratnih sredstava]]*Ugovori_OPULJP[[#This Row],[STOPA NACIONALNOG SUFINANCIRANJA %]]</f>
        <v>224891.50199999998</v>
      </c>
      <c r="R582" s="51">
        <f>Ugovori_OPULJP[[#This Row],[Bespovratna sredstva - Nacionalni dio - HRK]]/7.5345</f>
        <v>29848.231734023488</v>
      </c>
      <c r="S582" s="50">
        <v>1499276.68</v>
      </c>
      <c r="T582" s="51">
        <f>Ugovori_OPULJP[[#This Row],[Bespovratna sredstva - Ukupno (EU+Nac) HRK
= Ukupna ugovorena vrijednost bespovratnih sredstava]]/7.5345</f>
        <v>198988.2115601566</v>
      </c>
      <c r="U582" s="50">
        <v>0</v>
      </c>
      <c r="V582" s="51">
        <f>Ugovori_OPULJP[[#This Row],[Javni doprinos korisnika - HRK]]/7.5345</f>
        <v>0</v>
      </c>
      <c r="W582" s="50">
        <v>0</v>
      </c>
      <c r="X582" s="51">
        <f>Ugovori_OPULJP[[#This Row],[Privatni doprinos korisnika - HRK]]/7.5345</f>
        <v>0</v>
      </c>
      <c r="Y582" s="52">
        <v>1499276.68</v>
      </c>
      <c r="Z582" s="53">
        <f>Ugovori_OPULJP[[#This Row],[UKUPNI PRIHVATLJIVI IZDACI
TOTAL ELIGIBLE EXPENDITURE
= Bespovratna sredstva ukupno + doprinos korisnika
= Ukupni prihvatljivi troškovi
= Ukupna ugovorena vrijednost projekta HRK]]/7.5345</f>
        <v>198988.2115601566</v>
      </c>
      <c r="AA582" s="44" t="s">
        <v>38</v>
      </c>
      <c r="AB582" s="44" t="s">
        <v>35</v>
      </c>
      <c r="AC582" s="43" t="s">
        <v>2376</v>
      </c>
      <c r="AD582" s="43" t="s">
        <v>747</v>
      </c>
    </row>
    <row r="583" spans="1:30" ht="51" customHeight="1" x14ac:dyDescent="0.2">
      <c r="A583" s="41" t="s">
        <v>2377</v>
      </c>
      <c r="B583" s="42" t="s">
        <v>743</v>
      </c>
      <c r="C583" s="43" t="s">
        <v>744</v>
      </c>
      <c r="D583" s="43" t="s">
        <v>2358</v>
      </c>
      <c r="E583" s="44" t="s">
        <v>76</v>
      </c>
      <c r="F583" s="45" t="s">
        <v>2378</v>
      </c>
      <c r="G583" s="45" t="s">
        <v>1171</v>
      </c>
      <c r="H583" s="47">
        <v>43557</v>
      </c>
      <c r="I583" s="47">
        <v>44167</v>
      </c>
      <c r="J583" s="48" t="str">
        <f>IF(Ugovori_OPULJP[[#This Row],[DATUM ZAVRŠETKA OPERACIJE]]&gt;DATE(2024,3,31),"u provedbi","završen")</f>
        <v>završen</v>
      </c>
      <c r="K583" s="46" t="s">
        <v>333</v>
      </c>
      <c r="L583" s="46" t="s">
        <v>333</v>
      </c>
      <c r="M583" s="49">
        <v>0.85</v>
      </c>
      <c r="N583" s="49">
        <v>0.15</v>
      </c>
      <c r="O583" s="50">
        <f>Ugovori_OPULJP[[#This Row],[Bespovratna sredstva - Ukupno (EU+Nac) HRK
= Ukupna ugovorena vrijednost bespovratnih sredstava]]*Ugovori_OPULJP[[#This Row],[EU STOPA SUFINANCIRANJA %
EU CO-FINANCING RATE %]]</f>
        <v>1172715.4454999999</v>
      </c>
      <c r="P583" s="51">
        <f>Ugovori_OPULJP[[#This Row],[Bespovratna sredstva - EU dio - HRK]]/7.5345</f>
        <v>155646.08739796933</v>
      </c>
      <c r="Q583" s="50">
        <f>Ugovori_OPULJP[[#This Row],[Bespovratna sredstva - Ukupno (EU+Nac) HRK
= Ukupna ugovorena vrijednost bespovratnih sredstava]]*Ugovori_OPULJP[[#This Row],[STOPA NACIONALNOG SUFINANCIRANJA %]]</f>
        <v>206949.78449999998</v>
      </c>
      <c r="R583" s="51">
        <f>Ugovori_OPULJP[[#This Row],[Bespovratna sredstva - Nacionalni dio - HRK]]/7.5345</f>
        <v>27466.956599641646</v>
      </c>
      <c r="S583" s="50">
        <v>1379665.23</v>
      </c>
      <c r="T583" s="51">
        <f>Ugovori_OPULJP[[#This Row],[Bespovratna sredstva - Ukupno (EU+Nac) HRK
= Ukupna ugovorena vrijednost bespovratnih sredstava]]/7.5345</f>
        <v>183113.04399761098</v>
      </c>
      <c r="U583" s="50">
        <v>0</v>
      </c>
      <c r="V583" s="51">
        <f>Ugovori_OPULJP[[#This Row],[Javni doprinos korisnika - HRK]]/7.5345</f>
        <v>0</v>
      </c>
      <c r="W583" s="50">
        <v>0</v>
      </c>
      <c r="X583" s="51">
        <f>Ugovori_OPULJP[[#This Row],[Privatni doprinos korisnika - HRK]]/7.5345</f>
        <v>0</v>
      </c>
      <c r="Y583" s="52">
        <v>1379665.23</v>
      </c>
      <c r="Z583" s="53">
        <f>Ugovori_OPULJP[[#This Row],[UKUPNI PRIHVATLJIVI IZDACI
TOTAL ELIGIBLE EXPENDITURE
= Bespovratna sredstva ukupno + doprinos korisnika
= Ukupni prihvatljivi troškovi
= Ukupna ugovorena vrijednost projekta HRK]]/7.5345</f>
        <v>183113.04399761098</v>
      </c>
      <c r="AA583" s="44" t="s">
        <v>38</v>
      </c>
      <c r="AB583" s="44" t="s">
        <v>35</v>
      </c>
      <c r="AC583" s="43" t="s">
        <v>2379</v>
      </c>
      <c r="AD583" s="43" t="s">
        <v>747</v>
      </c>
    </row>
    <row r="584" spans="1:30" ht="51" customHeight="1" x14ac:dyDescent="0.2">
      <c r="A584" s="41" t="s">
        <v>2380</v>
      </c>
      <c r="B584" s="42" t="s">
        <v>743</v>
      </c>
      <c r="C584" s="43" t="s">
        <v>744</v>
      </c>
      <c r="D584" s="43" t="s">
        <v>2358</v>
      </c>
      <c r="E584" s="44" t="s">
        <v>76</v>
      </c>
      <c r="F584" s="45" t="s">
        <v>2381</v>
      </c>
      <c r="G584" s="45" t="s">
        <v>215</v>
      </c>
      <c r="H584" s="47">
        <v>43263</v>
      </c>
      <c r="I584" s="47">
        <v>43994</v>
      </c>
      <c r="J584" s="48" t="str">
        <f>IF(Ugovori_OPULJP[[#This Row],[DATUM ZAVRŠETKA OPERACIJE]]&gt;DATE(2024,3,31),"u provedbi","završen")</f>
        <v>završen</v>
      </c>
      <c r="K584" s="46" t="s">
        <v>2382</v>
      </c>
      <c r="L584" s="46" t="s">
        <v>37</v>
      </c>
      <c r="M584" s="49">
        <v>0.85</v>
      </c>
      <c r="N584" s="49">
        <v>0.15</v>
      </c>
      <c r="O584" s="50">
        <f>Ugovori_OPULJP[[#This Row],[Bespovratna sredstva - Ukupno (EU+Nac) HRK
= Ukupna ugovorena vrijednost bespovratnih sredstava]]*Ugovori_OPULJP[[#This Row],[EU STOPA SUFINANCIRANJA %
EU CO-FINANCING RATE %]]</f>
        <v>1274166.4305</v>
      </c>
      <c r="P584" s="51">
        <f>Ugovori_OPULJP[[#This Row],[Bespovratna sredstva - EU dio - HRK]]/7.5345</f>
        <v>169110.94704359944</v>
      </c>
      <c r="Q584" s="50">
        <f>Ugovori_OPULJP[[#This Row],[Bespovratna sredstva - Ukupno (EU+Nac) HRK
= Ukupna ugovorena vrijednost bespovratnih sredstava]]*Ugovori_OPULJP[[#This Row],[STOPA NACIONALNOG SUFINANCIRANJA %]]</f>
        <v>224852.8995</v>
      </c>
      <c r="R584" s="51">
        <f>Ugovori_OPULJP[[#This Row],[Bespovratna sredstva - Nacionalni dio - HRK]]/7.5345</f>
        <v>29843.108301811666</v>
      </c>
      <c r="S584" s="50">
        <v>1499019.33</v>
      </c>
      <c r="T584" s="51">
        <f>Ugovori_OPULJP[[#This Row],[Bespovratna sredstva - Ukupno (EU+Nac) HRK
= Ukupna ugovorena vrijednost bespovratnih sredstava]]/7.5345</f>
        <v>198954.05534541112</v>
      </c>
      <c r="U584" s="50">
        <v>0</v>
      </c>
      <c r="V584" s="51">
        <f>Ugovori_OPULJP[[#This Row],[Javni doprinos korisnika - HRK]]/7.5345</f>
        <v>0</v>
      </c>
      <c r="W584" s="50">
        <v>0</v>
      </c>
      <c r="X584" s="51">
        <f>Ugovori_OPULJP[[#This Row],[Privatni doprinos korisnika - HRK]]/7.5345</f>
        <v>0</v>
      </c>
      <c r="Y584" s="52">
        <v>1499019.33</v>
      </c>
      <c r="Z584" s="53">
        <f>Ugovori_OPULJP[[#This Row],[UKUPNI PRIHVATLJIVI IZDACI
TOTAL ELIGIBLE EXPENDITURE
= Bespovratna sredstva ukupno + doprinos korisnika
= Ukupni prihvatljivi troškovi
= Ukupna ugovorena vrijednost projekta HRK]]/7.5345</f>
        <v>198954.05534541112</v>
      </c>
      <c r="AA584" s="44" t="s">
        <v>38</v>
      </c>
      <c r="AB584" s="44" t="s">
        <v>35</v>
      </c>
      <c r="AC584" s="43" t="s">
        <v>2383</v>
      </c>
      <c r="AD584" s="43" t="s">
        <v>747</v>
      </c>
    </row>
    <row r="585" spans="1:30" ht="51" customHeight="1" x14ac:dyDescent="0.2">
      <c r="A585" s="41" t="s">
        <v>2384</v>
      </c>
      <c r="B585" s="42" t="s">
        <v>743</v>
      </c>
      <c r="C585" s="43" t="s">
        <v>744</v>
      </c>
      <c r="D585" s="43" t="s">
        <v>2358</v>
      </c>
      <c r="E585" s="44" t="s">
        <v>76</v>
      </c>
      <c r="F585" s="45" t="s">
        <v>2310</v>
      </c>
      <c r="G585" s="45" t="s">
        <v>2385</v>
      </c>
      <c r="H585" s="47">
        <v>43266</v>
      </c>
      <c r="I585" s="47">
        <v>43997</v>
      </c>
      <c r="J585" s="48" t="str">
        <f>IF(Ugovori_OPULJP[[#This Row],[DATUM ZAVRŠETKA OPERACIJE]]&gt;DATE(2024,3,31),"u provedbi","završen")</f>
        <v>završen</v>
      </c>
      <c r="K585" s="46" t="s">
        <v>84</v>
      </c>
      <c r="L585" s="46" t="s">
        <v>84</v>
      </c>
      <c r="M585" s="49">
        <v>0.85</v>
      </c>
      <c r="N585" s="49">
        <v>0.15</v>
      </c>
      <c r="O585" s="50">
        <f>Ugovori_OPULJP[[#This Row],[Bespovratna sredstva - Ukupno (EU+Nac) HRK
= Ukupna ugovorena vrijednost bespovratnih sredstava]]*Ugovori_OPULJP[[#This Row],[EU STOPA SUFINANCIRANJA %
EU CO-FINANCING RATE %]]</f>
        <v>1066469.5</v>
      </c>
      <c r="P585" s="51">
        <f>Ugovori_OPULJP[[#This Row],[Bespovratna sredstva - EU dio - HRK]]/7.5345</f>
        <v>141544.82712854203</v>
      </c>
      <c r="Q585" s="50">
        <f>Ugovori_OPULJP[[#This Row],[Bespovratna sredstva - Ukupno (EU+Nac) HRK
= Ukupna ugovorena vrijednost bespovratnih sredstava]]*Ugovori_OPULJP[[#This Row],[STOPA NACIONALNOG SUFINANCIRANJA %]]</f>
        <v>188200.5</v>
      </c>
      <c r="R585" s="51">
        <f>Ugovori_OPULJP[[#This Row],[Bespovratna sredstva - Nacionalni dio - HRK]]/7.5345</f>
        <v>24978.498905036828</v>
      </c>
      <c r="S585" s="50">
        <v>1254670</v>
      </c>
      <c r="T585" s="51">
        <f>Ugovori_OPULJP[[#This Row],[Bespovratna sredstva - Ukupno (EU+Nac) HRK
= Ukupna ugovorena vrijednost bespovratnih sredstava]]/7.5345</f>
        <v>166523.32603357887</v>
      </c>
      <c r="U585" s="50">
        <v>0</v>
      </c>
      <c r="V585" s="51">
        <f>Ugovori_OPULJP[[#This Row],[Javni doprinos korisnika - HRK]]/7.5345</f>
        <v>0</v>
      </c>
      <c r="W585" s="50">
        <v>0</v>
      </c>
      <c r="X585" s="51">
        <f>Ugovori_OPULJP[[#This Row],[Privatni doprinos korisnika - HRK]]/7.5345</f>
        <v>0</v>
      </c>
      <c r="Y585" s="52">
        <v>1254670</v>
      </c>
      <c r="Z585" s="53">
        <f>Ugovori_OPULJP[[#This Row],[UKUPNI PRIHVATLJIVI IZDACI
TOTAL ELIGIBLE EXPENDITURE
= Bespovratna sredstva ukupno + doprinos korisnika
= Ukupni prihvatljivi troškovi
= Ukupna ugovorena vrijednost projekta HRK]]/7.5345</f>
        <v>166523.32603357887</v>
      </c>
      <c r="AA585" s="44" t="s">
        <v>38</v>
      </c>
      <c r="AB585" s="44" t="s">
        <v>35</v>
      </c>
      <c r="AC585" s="43" t="s">
        <v>2386</v>
      </c>
      <c r="AD585" s="43" t="s">
        <v>747</v>
      </c>
    </row>
    <row r="586" spans="1:30" ht="51" customHeight="1" x14ac:dyDescent="0.2">
      <c r="A586" s="41" t="s">
        <v>2387</v>
      </c>
      <c r="B586" s="42" t="s">
        <v>743</v>
      </c>
      <c r="C586" s="43" t="s">
        <v>744</v>
      </c>
      <c r="D586" s="43" t="s">
        <v>2358</v>
      </c>
      <c r="E586" s="44" t="s">
        <v>76</v>
      </c>
      <c r="F586" s="45" t="s">
        <v>2388</v>
      </c>
      <c r="G586" s="45" t="s">
        <v>1431</v>
      </c>
      <c r="H586" s="47">
        <v>43346</v>
      </c>
      <c r="I586" s="47">
        <v>44077</v>
      </c>
      <c r="J586" s="48" t="str">
        <f>IF(Ugovori_OPULJP[[#This Row],[DATUM ZAVRŠETKA OPERACIJE]]&gt;DATE(2024,3,31),"u provedbi","završen")</f>
        <v>završen</v>
      </c>
      <c r="K586" s="46" t="s">
        <v>99</v>
      </c>
      <c r="L586" s="46" t="s">
        <v>99</v>
      </c>
      <c r="M586" s="49">
        <v>0.85</v>
      </c>
      <c r="N586" s="49">
        <v>0.15</v>
      </c>
      <c r="O586" s="50">
        <f>Ugovori_OPULJP[[#This Row],[Bespovratna sredstva - Ukupno (EU+Nac) HRK
= Ukupna ugovorena vrijednost bespovratnih sredstava]]*Ugovori_OPULJP[[#This Row],[EU STOPA SUFINANCIRANJA %
EU CO-FINANCING RATE %]]</f>
        <v>1225322.328</v>
      </c>
      <c r="P586" s="51">
        <f>Ugovori_OPULJP[[#This Row],[Bespovratna sredstva - EU dio - HRK]]/7.5345</f>
        <v>162628.22058530757</v>
      </c>
      <c r="Q586" s="50">
        <f>Ugovori_OPULJP[[#This Row],[Bespovratna sredstva - Ukupno (EU+Nac) HRK
= Ukupna ugovorena vrijednost bespovratnih sredstava]]*Ugovori_OPULJP[[#This Row],[STOPA NACIONALNOG SUFINANCIRANJA %]]</f>
        <v>216233.35199999998</v>
      </c>
      <c r="R586" s="51">
        <f>Ugovori_OPULJP[[#This Row],[Bespovratna sredstva - Nacionalni dio - HRK]]/7.5345</f>
        <v>28699.097750348395</v>
      </c>
      <c r="S586" s="50">
        <v>1441555.68</v>
      </c>
      <c r="T586" s="51">
        <f>Ugovori_OPULJP[[#This Row],[Bespovratna sredstva - Ukupno (EU+Nac) HRK
= Ukupna ugovorena vrijednost bespovratnih sredstava]]/7.5345</f>
        <v>191327.31833565596</v>
      </c>
      <c r="U586" s="50">
        <v>0</v>
      </c>
      <c r="V586" s="51">
        <f>Ugovori_OPULJP[[#This Row],[Javni doprinos korisnika - HRK]]/7.5345</f>
        <v>0</v>
      </c>
      <c r="W586" s="50">
        <v>0</v>
      </c>
      <c r="X586" s="51">
        <f>Ugovori_OPULJP[[#This Row],[Privatni doprinos korisnika - HRK]]/7.5345</f>
        <v>0</v>
      </c>
      <c r="Y586" s="52">
        <v>1441555.68</v>
      </c>
      <c r="Z586" s="53">
        <f>Ugovori_OPULJP[[#This Row],[UKUPNI PRIHVATLJIVI IZDACI
TOTAL ELIGIBLE EXPENDITURE
= Bespovratna sredstva ukupno + doprinos korisnika
= Ukupni prihvatljivi troškovi
= Ukupna ugovorena vrijednost projekta HRK]]/7.5345</f>
        <v>191327.31833565596</v>
      </c>
      <c r="AA586" s="44" t="s">
        <v>38</v>
      </c>
      <c r="AB586" s="44" t="s">
        <v>35</v>
      </c>
      <c r="AC586" s="43" t="s">
        <v>2389</v>
      </c>
      <c r="AD586" s="43" t="s">
        <v>747</v>
      </c>
    </row>
    <row r="587" spans="1:30" ht="51" customHeight="1" x14ac:dyDescent="0.2">
      <c r="A587" s="41" t="s">
        <v>2390</v>
      </c>
      <c r="B587" s="42" t="s">
        <v>743</v>
      </c>
      <c r="C587" s="43" t="s">
        <v>744</v>
      </c>
      <c r="D587" s="43" t="s">
        <v>2358</v>
      </c>
      <c r="E587" s="44" t="s">
        <v>76</v>
      </c>
      <c r="F587" s="45" t="s">
        <v>2391</v>
      </c>
      <c r="G587" s="62" t="s">
        <v>2161</v>
      </c>
      <c r="H587" s="47">
        <v>43342</v>
      </c>
      <c r="I587" s="47">
        <v>43890</v>
      </c>
      <c r="J587" s="48" t="str">
        <f>IF(Ugovori_OPULJP[[#This Row],[DATUM ZAVRŠETKA OPERACIJE]]&gt;DATE(2024,3,31),"u provedbi","završen")</f>
        <v>završen</v>
      </c>
      <c r="K587" s="46" t="s">
        <v>99</v>
      </c>
      <c r="L587" s="46" t="s">
        <v>99</v>
      </c>
      <c r="M587" s="49">
        <v>0.85</v>
      </c>
      <c r="N587" s="49">
        <v>0.15</v>
      </c>
      <c r="O587" s="50">
        <f>Ugovori_OPULJP[[#This Row],[Bespovratna sredstva - Ukupno (EU+Nac) HRK
= Ukupna ugovorena vrijednost bespovratnih sredstava]]*Ugovori_OPULJP[[#This Row],[EU STOPA SUFINANCIRANJA %
EU CO-FINANCING RATE %]]</f>
        <v>346605.39249999996</v>
      </c>
      <c r="P587" s="51">
        <f>Ugovori_OPULJP[[#This Row],[Bespovratna sredstva - EU dio - HRK]]/7.5345</f>
        <v>46002.441104253761</v>
      </c>
      <c r="Q587" s="50">
        <f>Ugovori_OPULJP[[#This Row],[Bespovratna sredstva - Ukupno (EU+Nac) HRK
= Ukupna ugovorena vrijednost bespovratnih sredstava]]*Ugovori_OPULJP[[#This Row],[STOPA NACIONALNOG SUFINANCIRANJA %]]</f>
        <v>61165.657499999994</v>
      </c>
      <c r="R587" s="51">
        <f>Ugovori_OPULJP[[#This Row],[Bespovratna sredstva - Nacionalni dio - HRK]]/7.5345</f>
        <v>8118.0778419271337</v>
      </c>
      <c r="S587" s="50">
        <v>407771.05</v>
      </c>
      <c r="T587" s="51">
        <f>Ugovori_OPULJP[[#This Row],[Bespovratna sredstva - Ukupno (EU+Nac) HRK
= Ukupna ugovorena vrijednost bespovratnih sredstava]]/7.5345</f>
        <v>54120.518946180899</v>
      </c>
      <c r="U587" s="50">
        <v>0</v>
      </c>
      <c r="V587" s="51">
        <f>Ugovori_OPULJP[[#This Row],[Javni doprinos korisnika - HRK]]/7.5345</f>
        <v>0</v>
      </c>
      <c r="W587" s="50">
        <v>0</v>
      </c>
      <c r="X587" s="51">
        <f>Ugovori_OPULJP[[#This Row],[Privatni doprinos korisnika - HRK]]/7.5345</f>
        <v>0</v>
      </c>
      <c r="Y587" s="52">
        <v>407771.05</v>
      </c>
      <c r="Z587" s="53">
        <f>Ugovori_OPULJP[[#This Row],[UKUPNI PRIHVATLJIVI IZDACI
TOTAL ELIGIBLE EXPENDITURE
= Bespovratna sredstva ukupno + doprinos korisnika
= Ukupni prihvatljivi troškovi
= Ukupna ugovorena vrijednost projekta HRK]]/7.5345</f>
        <v>54120.518946180899</v>
      </c>
      <c r="AA587" s="44" t="s">
        <v>38</v>
      </c>
      <c r="AB587" s="44" t="s">
        <v>35</v>
      </c>
      <c r="AC587" s="43" t="s">
        <v>2392</v>
      </c>
      <c r="AD587" s="43" t="s">
        <v>747</v>
      </c>
    </row>
    <row r="588" spans="1:30" ht="51" customHeight="1" x14ac:dyDescent="0.2">
      <c r="A588" s="41" t="s">
        <v>2393</v>
      </c>
      <c r="B588" s="42" t="s">
        <v>743</v>
      </c>
      <c r="C588" s="43" t="s">
        <v>744</v>
      </c>
      <c r="D588" s="43" t="s">
        <v>2358</v>
      </c>
      <c r="E588" s="44" t="s">
        <v>76</v>
      </c>
      <c r="F588" s="45" t="s">
        <v>2394</v>
      </c>
      <c r="G588" s="45" t="s">
        <v>1557</v>
      </c>
      <c r="H588" s="47">
        <v>43344</v>
      </c>
      <c r="I588" s="47">
        <v>44075</v>
      </c>
      <c r="J588" s="48" t="str">
        <f>IF(Ugovori_OPULJP[[#This Row],[DATUM ZAVRŠETKA OPERACIJE]]&gt;DATE(2024,3,31),"u provedbi","završen")</f>
        <v>završen</v>
      </c>
      <c r="K588" s="46" t="s">
        <v>84</v>
      </c>
      <c r="L588" s="46" t="s">
        <v>84</v>
      </c>
      <c r="M588" s="49">
        <v>0.85</v>
      </c>
      <c r="N588" s="49">
        <v>0.15</v>
      </c>
      <c r="O588" s="50">
        <f>Ugovori_OPULJP[[#This Row],[Bespovratna sredstva - Ukupno (EU+Nac) HRK
= Ukupna ugovorena vrijednost bespovratnih sredstava]]*Ugovori_OPULJP[[#This Row],[EU STOPA SUFINANCIRANJA %
EU CO-FINANCING RATE %]]</f>
        <v>1133418.8999999999</v>
      </c>
      <c r="P588" s="51">
        <f>Ugovori_OPULJP[[#This Row],[Bespovratna sredstva - EU dio - HRK]]/7.5345</f>
        <v>150430.53951821619</v>
      </c>
      <c r="Q588" s="50">
        <f>Ugovori_OPULJP[[#This Row],[Bespovratna sredstva - Ukupno (EU+Nac) HRK
= Ukupna ugovorena vrijednost bespovratnih sredstava]]*Ugovori_OPULJP[[#This Row],[STOPA NACIONALNOG SUFINANCIRANJA %]]</f>
        <v>200015.1</v>
      </c>
      <c r="R588" s="51">
        <f>Ugovori_OPULJP[[#This Row],[Bespovratna sredstva - Nacionalni dio - HRK]]/7.5345</f>
        <v>26546.56579733227</v>
      </c>
      <c r="S588" s="50">
        <v>1333434</v>
      </c>
      <c r="T588" s="51">
        <f>Ugovori_OPULJP[[#This Row],[Bespovratna sredstva - Ukupno (EU+Nac) HRK
= Ukupna ugovorena vrijednost bespovratnih sredstava]]/7.5345</f>
        <v>176977.10531554846</v>
      </c>
      <c r="U588" s="50">
        <v>0</v>
      </c>
      <c r="V588" s="51">
        <f>Ugovori_OPULJP[[#This Row],[Javni doprinos korisnika - HRK]]/7.5345</f>
        <v>0</v>
      </c>
      <c r="W588" s="50">
        <v>0</v>
      </c>
      <c r="X588" s="51">
        <f>Ugovori_OPULJP[[#This Row],[Privatni doprinos korisnika - HRK]]/7.5345</f>
        <v>0</v>
      </c>
      <c r="Y588" s="52">
        <v>1333434</v>
      </c>
      <c r="Z588" s="53">
        <f>Ugovori_OPULJP[[#This Row],[UKUPNI PRIHVATLJIVI IZDACI
TOTAL ELIGIBLE EXPENDITURE
= Bespovratna sredstva ukupno + doprinos korisnika
= Ukupni prihvatljivi troškovi
= Ukupna ugovorena vrijednost projekta HRK]]/7.5345</f>
        <v>176977.10531554846</v>
      </c>
      <c r="AA588" s="44" t="s">
        <v>38</v>
      </c>
      <c r="AB588" s="44" t="s">
        <v>35</v>
      </c>
      <c r="AC588" s="43" t="s">
        <v>2395</v>
      </c>
      <c r="AD588" s="43" t="s">
        <v>747</v>
      </c>
    </row>
    <row r="589" spans="1:30" ht="51" customHeight="1" x14ac:dyDescent="0.2">
      <c r="A589" s="41" t="s">
        <v>2396</v>
      </c>
      <c r="B589" s="42" t="s">
        <v>743</v>
      </c>
      <c r="C589" s="43" t="s">
        <v>744</v>
      </c>
      <c r="D589" s="43" t="s">
        <v>2358</v>
      </c>
      <c r="E589" s="44" t="s">
        <v>76</v>
      </c>
      <c r="F589" s="45" t="s">
        <v>2397</v>
      </c>
      <c r="G589" s="45" t="s">
        <v>2398</v>
      </c>
      <c r="H589" s="47">
        <v>43344</v>
      </c>
      <c r="I589" s="47">
        <v>44075</v>
      </c>
      <c r="J589" s="48" t="str">
        <f>IF(Ugovori_OPULJP[[#This Row],[DATUM ZAVRŠETKA OPERACIJE]]&gt;DATE(2024,3,31),"u provedbi","završen")</f>
        <v>završen</v>
      </c>
      <c r="K589" s="46" t="s">
        <v>149</v>
      </c>
      <c r="L589" s="46" t="s">
        <v>130</v>
      </c>
      <c r="M589" s="49">
        <v>0.85</v>
      </c>
      <c r="N589" s="49">
        <v>0.15</v>
      </c>
      <c r="O589" s="50">
        <f>Ugovori_OPULJP[[#This Row],[Bespovratna sredstva - Ukupno (EU+Nac) HRK
= Ukupna ugovorena vrijednost bespovratnih sredstava]]*Ugovori_OPULJP[[#This Row],[EU STOPA SUFINANCIRANJA %
EU CO-FINANCING RATE %]]</f>
        <v>1203447.9180000001</v>
      </c>
      <c r="P589" s="51">
        <f>Ugovori_OPULJP[[#This Row],[Bespovratna sredstva - EU dio - HRK]]/7.5345</f>
        <v>159724.9874576946</v>
      </c>
      <c r="Q589" s="50">
        <f>Ugovori_OPULJP[[#This Row],[Bespovratna sredstva - Ukupno (EU+Nac) HRK
= Ukupna ugovorena vrijednost bespovratnih sredstava]]*Ugovori_OPULJP[[#This Row],[STOPA NACIONALNOG SUFINANCIRANJA %]]</f>
        <v>212373.16200000001</v>
      </c>
      <c r="R589" s="51">
        <f>Ugovori_OPULJP[[#This Row],[Bespovratna sredstva - Nacionalni dio - HRK]]/7.5345</f>
        <v>28186.762492534341</v>
      </c>
      <c r="S589" s="50">
        <v>1415821.08</v>
      </c>
      <c r="T589" s="51">
        <f>Ugovori_OPULJP[[#This Row],[Bespovratna sredstva - Ukupno (EU+Nac) HRK
= Ukupna ugovorena vrijednost bespovratnih sredstava]]/7.5345</f>
        <v>187911.74995022896</v>
      </c>
      <c r="U589" s="50">
        <v>0</v>
      </c>
      <c r="V589" s="51">
        <f>Ugovori_OPULJP[[#This Row],[Javni doprinos korisnika - HRK]]/7.5345</f>
        <v>0</v>
      </c>
      <c r="W589" s="50">
        <v>0</v>
      </c>
      <c r="X589" s="51">
        <f>Ugovori_OPULJP[[#This Row],[Privatni doprinos korisnika - HRK]]/7.5345</f>
        <v>0</v>
      </c>
      <c r="Y589" s="52">
        <v>1415821.08</v>
      </c>
      <c r="Z589" s="53">
        <f>Ugovori_OPULJP[[#This Row],[UKUPNI PRIHVATLJIVI IZDACI
TOTAL ELIGIBLE EXPENDITURE
= Bespovratna sredstva ukupno + doprinos korisnika
= Ukupni prihvatljivi troškovi
= Ukupna ugovorena vrijednost projekta HRK]]/7.5345</f>
        <v>187911.74995022896</v>
      </c>
      <c r="AA589" s="44" t="s">
        <v>38</v>
      </c>
      <c r="AB589" s="44" t="s">
        <v>35</v>
      </c>
      <c r="AC589" s="43" t="s">
        <v>2399</v>
      </c>
      <c r="AD589" s="43" t="s">
        <v>747</v>
      </c>
    </row>
    <row r="590" spans="1:30" ht="51" customHeight="1" x14ac:dyDescent="0.2">
      <c r="A590" s="41" t="s">
        <v>2400</v>
      </c>
      <c r="B590" s="42" t="s">
        <v>743</v>
      </c>
      <c r="C590" s="43" t="s">
        <v>744</v>
      </c>
      <c r="D590" s="43" t="s">
        <v>2358</v>
      </c>
      <c r="E590" s="44" t="s">
        <v>76</v>
      </c>
      <c r="F590" s="45" t="s">
        <v>2401</v>
      </c>
      <c r="G590" s="45" t="s">
        <v>2402</v>
      </c>
      <c r="H590" s="47">
        <v>43348</v>
      </c>
      <c r="I590" s="47">
        <v>44079</v>
      </c>
      <c r="J590" s="48" t="str">
        <f>IF(Ugovori_OPULJP[[#This Row],[DATUM ZAVRŠETKA OPERACIJE]]&gt;DATE(2024,3,31),"u provedbi","završen")</f>
        <v>završen</v>
      </c>
      <c r="K590" s="46" t="s">
        <v>84</v>
      </c>
      <c r="L590" s="46" t="s">
        <v>249</v>
      </c>
      <c r="M590" s="49">
        <v>0.85</v>
      </c>
      <c r="N590" s="49">
        <v>0.15</v>
      </c>
      <c r="O590" s="50">
        <f>Ugovori_OPULJP[[#This Row],[Bespovratna sredstva - Ukupno (EU+Nac) HRK
= Ukupna ugovorena vrijednost bespovratnih sredstava]]*Ugovori_OPULJP[[#This Row],[EU STOPA SUFINANCIRANJA %
EU CO-FINANCING RATE %]]</f>
        <v>905871.10349999997</v>
      </c>
      <c r="P590" s="51">
        <f>Ugovori_OPULJP[[#This Row],[Bespovratna sredstva - EU dio - HRK]]/7.5345</f>
        <v>120229.75691817638</v>
      </c>
      <c r="Q590" s="50">
        <f>Ugovori_OPULJP[[#This Row],[Bespovratna sredstva - Ukupno (EU+Nac) HRK
= Ukupna ugovorena vrijednost bespovratnih sredstava]]*Ugovori_OPULJP[[#This Row],[STOPA NACIONALNOG SUFINANCIRANJA %]]</f>
        <v>159859.60649999999</v>
      </c>
      <c r="R590" s="51">
        <f>Ugovori_OPULJP[[#This Row],[Bespovratna sredstva - Nacionalni dio - HRK]]/7.5345</f>
        <v>21217.015926737007</v>
      </c>
      <c r="S590" s="50">
        <v>1065730.71</v>
      </c>
      <c r="T590" s="51">
        <f>Ugovori_OPULJP[[#This Row],[Bespovratna sredstva - Ukupno (EU+Nac) HRK
= Ukupna ugovorena vrijednost bespovratnih sredstava]]/7.5345</f>
        <v>141446.77284491339</v>
      </c>
      <c r="U590" s="50">
        <v>0</v>
      </c>
      <c r="V590" s="51">
        <f>Ugovori_OPULJP[[#This Row],[Javni doprinos korisnika - HRK]]/7.5345</f>
        <v>0</v>
      </c>
      <c r="W590" s="50">
        <v>0</v>
      </c>
      <c r="X590" s="51">
        <f>Ugovori_OPULJP[[#This Row],[Privatni doprinos korisnika - HRK]]/7.5345</f>
        <v>0</v>
      </c>
      <c r="Y590" s="52">
        <v>1065730.71</v>
      </c>
      <c r="Z590" s="53">
        <f>Ugovori_OPULJP[[#This Row],[UKUPNI PRIHVATLJIVI IZDACI
TOTAL ELIGIBLE EXPENDITURE
= Bespovratna sredstva ukupno + doprinos korisnika
= Ukupni prihvatljivi troškovi
= Ukupna ugovorena vrijednost projekta HRK]]/7.5345</f>
        <v>141446.77284491339</v>
      </c>
      <c r="AA590" s="44" t="s">
        <v>38</v>
      </c>
      <c r="AB590" s="44" t="s">
        <v>35</v>
      </c>
      <c r="AC590" s="43" t="s">
        <v>2403</v>
      </c>
      <c r="AD590" s="43" t="s">
        <v>747</v>
      </c>
    </row>
    <row r="591" spans="1:30" ht="51" customHeight="1" x14ac:dyDescent="0.2">
      <c r="A591" s="41" t="s">
        <v>2404</v>
      </c>
      <c r="B591" s="42" t="s">
        <v>743</v>
      </c>
      <c r="C591" s="43" t="s">
        <v>744</v>
      </c>
      <c r="D591" s="43" t="s">
        <v>2358</v>
      </c>
      <c r="E591" s="44" t="s">
        <v>76</v>
      </c>
      <c r="F591" s="45" t="s">
        <v>2405</v>
      </c>
      <c r="G591" s="62" t="s">
        <v>83</v>
      </c>
      <c r="H591" s="47">
        <v>43344</v>
      </c>
      <c r="I591" s="47">
        <v>44075</v>
      </c>
      <c r="J591" s="48" t="str">
        <f>IF(Ugovori_OPULJP[[#This Row],[DATUM ZAVRŠETKA OPERACIJE]]&gt;DATE(2024,3,31),"u provedbi","završen")</f>
        <v>završen</v>
      </c>
      <c r="K591" s="46" t="s">
        <v>84</v>
      </c>
      <c r="L591" s="46" t="s">
        <v>84</v>
      </c>
      <c r="M591" s="49">
        <v>0.85</v>
      </c>
      <c r="N591" s="49">
        <v>0.15</v>
      </c>
      <c r="O591" s="50">
        <f>Ugovori_OPULJP[[#This Row],[Bespovratna sredstva - Ukupno (EU+Nac) HRK
= Ukupna ugovorena vrijednost bespovratnih sredstava]]*Ugovori_OPULJP[[#This Row],[EU STOPA SUFINANCIRANJA %
EU CO-FINANCING RATE %]]</f>
        <v>695441.1</v>
      </c>
      <c r="P591" s="51">
        <f>Ugovori_OPULJP[[#This Row],[Bespovratna sredstva - EU dio - HRK]]/7.5345</f>
        <v>92300.895878956784</v>
      </c>
      <c r="Q591" s="50">
        <f>Ugovori_OPULJP[[#This Row],[Bespovratna sredstva - Ukupno (EU+Nac) HRK
= Ukupna ugovorena vrijednost bespovratnih sredstava]]*Ugovori_OPULJP[[#This Row],[STOPA NACIONALNOG SUFINANCIRANJA %]]</f>
        <v>122724.9</v>
      </c>
      <c r="R591" s="51">
        <f>Ugovori_OPULJP[[#This Row],[Bespovratna sredstva - Nacionalni dio - HRK]]/7.5345</f>
        <v>16288.393390404139</v>
      </c>
      <c r="S591" s="50">
        <v>818166</v>
      </c>
      <c r="T591" s="51">
        <f>Ugovori_OPULJP[[#This Row],[Bespovratna sredstva - Ukupno (EU+Nac) HRK
= Ukupna ugovorena vrijednost bespovratnih sredstava]]/7.5345</f>
        <v>108589.28926936093</v>
      </c>
      <c r="U591" s="50">
        <v>0</v>
      </c>
      <c r="V591" s="51">
        <f>Ugovori_OPULJP[[#This Row],[Javni doprinos korisnika - HRK]]/7.5345</f>
        <v>0</v>
      </c>
      <c r="W591" s="50">
        <v>0</v>
      </c>
      <c r="X591" s="51">
        <f>Ugovori_OPULJP[[#This Row],[Privatni doprinos korisnika - HRK]]/7.5345</f>
        <v>0</v>
      </c>
      <c r="Y591" s="52">
        <v>818166</v>
      </c>
      <c r="Z591" s="53">
        <f>Ugovori_OPULJP[[#This Row],[UKUPNI PRIHVATLJIVI IZDACI
TOTAL ELIGIBLE EXPENDITURE
= Bespovratna sredstva ukupno + doprinos korisnika
= Ukupni prihvatljivi troškovi
= Ukupna ugovorena vrijednost projekta HRK]]/7.5345</f>
        <v>108589.28926936093</v>
      </c>
      <c r="AA591" s="44" t="s">
        <v>38</v>
      </c>
      <c r="AB591" s="44" t="s">
        <v>35</v>
      </c>
      <c r="AC591" s="43" t="s">
        <v>2406</v>
      </c>
      <c r="AD591" s="43" t="s">
        <v>747</v>
      </c>
    </row>
    <row r="592" spans="1:30" ht="51" customHeight="1" x14ac:dyDescent="0.2">
      <c r="A592" s="41" t="s">
        <v>2407</v>
      </c>
      <c r="B592" s="42" t="s">
        <v>743</v>
      </c>
      <c r="C592" s="43" t="s">
        <v>744</v>
      </c>
      <c r="D592" s="43" t="s">
        <v>2358</v>
      </c>
      <c r="E592" s="44" t="s">
        <v>76</v>
      </c>
      <c r="F592" s="45" t="s">
        <v>2408</v>
      </c>
      <c r="G592" s="45" t="s">
        <v>481</v>
      </c>
      <c r="H592" s="47">
        <v>43347</v>
      </c>
      <c r="I592" s="47">
        <v>44078</v>
      </c>
      <c r="J592" s="48" t="str">
        <f>IF(Ugovori_OPULJP[[#This Row],[DATUM ZAVRŠETKA OPERACIJE]]&gt;DATE(2024,3,31),"u provedbi","završen")</f>
        <v>završen</v>
      </c>
      <c r="K592" s="46" t="s">
        <v>2409</v>
      </c>
      <c r="L592" s="46" t="s">
        <v>79</v>
      </c>
      <c r="M592" s="49">
        <v>0.85</v>
      </c>
      <c r="N592" s="49">
        <v>0.15</v>
      </c>
      <c r="O592" s="50">
        <f>Ugovori_OPULJP[[#This Row],[Bespovratna sredstva - Ukupno (EU+Nac) HRK
= Ukupna ugovorena vrijednost bespovratnih sredstava]]*Ugovori_OPULJP[[#This Row],[EU STOPA SUFINANCIRANJA %
EU CO-FINANCING RATE %]]</f>
        <v>682901.1605</v>
      </c>
      <c r="P592" s="51">
        <f>Ugovori_OPULJP[[#This Row],[Bespovratna sredstva - EU dio - HRK]]/7.5345</f>
        <v>90636.559891167286</v>
      </c>
      <c r="Q592" s="50">
        <f>Ugovori_OPULJP[[#This Row],[Bespovratna sredstva - Ukupno (EU+Nac) HRK
= Ukupna ugovorena vrijednost bespovratnih sredstava]]*Ugovori_OPULJP[[#This Row],[STOPA NACIONALNOG SUFINANCIRANJA %]]</f>
        <v>120511.96949999999</v>
      </c>
      <c r="R592" s="51">
        <f>Ugovori_OPULJP[[#This Row],[Bespovratna sredstva - Nacionalni dio - HRK]]/7.5345</f>
        <v>15994.687039617756</v>
      </c>
      <c r="S592" s="50">
        <v>803413.13</v>
      </c>
      <c r="T592" s="51">
        <f>Ugovori_OPULJP[[#This Row],[Bespovratna sredstva - Ukupno (EU+Nac) HRK
= Ukupna ugovorena vrijednost bespovratnih sredstava]]/7.5345</f>
        <v>106631.24693078506</v>
      </c>
      <c r="U592" s="50">
        <v>0</v>
      </c>
      <c r="V592" s="51">
        <f>Ugovori_OPULJP[[#This Row],[Javni doprinos korisnika - HRK]]/7.5345</f>
        <v>0</v>
      </c>
      <c r="W592" s="50">
        <v>0</v>
      </c>
      <c r="X592" s="51">
        <f>Ugovori_OPULJP[[#This Row],[Privatni doprinos korisnika - HRK]]/7.5345</f>
        <v>0</v>
      </c>
      <c r="Y592" s="52">
        <v>803413.13</v>
      </c>
      <c r="Z592" s="53">
        <f>Ugovori_OPULJP[[#This Row],[UKUPNI PRIHVATLJIVI IZDACI
TOTAL ELIGIBLE EXPENDITURE
= Bespovratna sredstva ukupno + doprinos korisnika
= Ukupni prihvatljivi troškovi
= Ukupna ugovorena vrijednost projekta HRK]]/7.5345</f>
        <v>106631.24693078506</v>
      </c>
      <c r="AA592" s="44" t="s">
        <v>38</v>
      </c>
      <c r="AB592" s="44" t="s">
        <v>35</v>
      </c>
      <c r="AC592" s="43" t="s">
        <v>2410</v>
      </c>
      <c r="AD592" s="43" t="s">
        <v>747</v>
      </c>
    </row>
    <row r="593" spans="1:30" ht="51" customHeight="1" x14ac:dyDescent="0.2">
      <c r="A593" s="41" t="s">
        <v>2411</v>
      </c>
      <c r="B593" s="42" t="s">
        <v>743</v>
      </c>
      <c r="C593" s="43" t="s">
        <v>744</v>
      </c>
      <c r="D593" s="43" t="s">
        <v>2358</v>
      </c>
      <c r="E593" s="44" t="s">
        <v>76</v>
      </c>
      <c r="F593" s="45" t="s">
        <v>2412</v>
      </c>
      <c r="G593" s="45" t="s">
        <v>1663</v>
      </c>
      <c r="H593" s="47">
        <v>43347</v>
      </c>
      <c r="I593" s="47">
        <v>44078</v>
      </c>
      <c r="J593" s="48" t="str">
        <f>IF(Ugovori_OPULJP[[#This Row],[DATUM ZAVRŠETKA OPERACIJE]]&gt;DATE(2024,3,31),"u provedbi","završen")</f>
        <v>završen</v>
      </c>
      <c r="K593" s="46" t="s">
        <v>155</v>
      </c>
      <c r="L593" s="46" t="s">
        <v>37</v>
      </c>
      <c r="M593" s="49">
        <v>0.85</v>
      </c>
      <c r="N593" s="49">
        <v>0.15</v>
      </c>
      <c r="O593" s="50">
        <f>Ugovori_OPULJP[[#This Row],[Bespovratna sredstva - Ukupno (EU+Nac) HRK
= Ukupna ugovorena vrijednost bespovratnih sredstava]]*Ugovori_OPULJP[[#This Row],[EU STOPA SUFINANCIRANJA %
EU CO-FINANCING RATE %]]</f>
        <v>1134318.7185</v>
      </c>
      <c r="P593" s="51">
        <f>Ugovori_OPULJP[[#This Row],[Bespovratna sredstva - EU dio - HRK]]/7.5345</f>
        <v>150549.96595659963</v>
      </c>
      <c r="Q593" s="50">
        <f>Ugovori_OPULJP[[#This Row],[Bespovratna sredstva - Ukupno (EU+Nac) HRK
= Ukupna ugovorena vrijednost bespovratnih sredstava]]*Ugovori_OPULJP[[#This Row],[STOPA NACIONALNOG SUFINANCIRANJA %]]</f>
        <v>200173.8915</v>
      </c>
      <c r="R593" s="51">
        <f>Ugovori_OPULJP[[#This Row],[Bespovratna sredstva - Nacionalni dio - HRK]]/7.5345</f>
        <v>26567.641051164643</v>
      </c>
      <c r="S593" s="50">
        <v>1334492.6100000001</v>
      </c>
      <c r="T593" s="51">
        <f>Ugovori_OPULJP[[#This Row],[Bespovratna sredstva - Ukupno (EU+Nac) HRK
= Ukupna ugovorena vrijednost bespovratnih sredstava]]/7.5345</f>
        <v>177117.60700776428</v>
      </c>
      <c r="U593" s="50">
        <v>0</v>
      </c>
      <c r="V593" s="51">
        <f>Ugovori_OPULJP[[#This Row],[Javni doprinos korisnika - HRK]]/7.5345</f>
        <v>0</v>
      </c>
      <c r="W593" s="50">
        <v>0</v>
      </c>
      <c r="X593" s="51">
        <f>Ugovori_OPULJP[[#This Row],[Privatni doprinos korisnika - HRK]]/7.5345</f>
        <v>0</v>
      </c>
      <c r="Y593" s="52">
        <v>1334492.6100000001</v>
      </c>
      <c r="Z593" s="53">
        <f>Ugovori_OPULJP[[#This Row],[UKUPNI PRIHVATLJIVI IZDACI
TOTAL ELIGIBLE EXPENDITURE
= Bespovratna sredstva ukupno + doprinos korisnika
= Ukupni prihvatljivi troškovi
= Ukupna ugovorena vrijednost projekta HRK]]/7.5345</f>
        <v>177117.60700776428</v>
      </c>
      <c r="AA593" s="44" t="s">
        <v>38</v>
      </c>
      <c r="AB593" s="44" t="s">
        <v>35</v>
      </c>
      <c r="AC593" s="43" t="s">
        <v>2413</v>
      </c>
      <c r="AD593" s="43" t="s">
        <v>747</v>
      </c>
    </row>
    <row r="594" spans="1:30" ht="51" customHeight="1" x14ac:dyDescent="0.2">
      <c r="A594" s="41" t="s">
        <v>2414</v>
      </c>
      <c r="B594" s="42" t="s">
        <v>743</v>
      </c>
      <c r="C594" s="43" t="s">
        <v>744</v>
      </c>
      <c r="D594" s="43" t="s">
        <v>2358</v>
      </c>
      <c r="E594" s="44" t="s">
        <v>76</v>
      </c>
      <c r="F594" s="45" t="s">
        <v>1766</v>
      </c>
      <c r="G594" s="45" t="s">
        <v>2415</v>
      </c>
      <c r="H594" s="47">
        <v>43353</v>
      </c>
      <c r="I594" s="47">
        <v>44084</v>
      </c>
      <c r="J594" s="48" t="str">
        <f>IF(Ugovori_OPULJP[[#This Row],[DATUM ZAVRŠETKA OPERACIJE]]&gt;DATE(2024,3,31),"u provedbi","završen")</f>
        <v>završen</v>
      </c>
      <c r="K594" s="46" t="s">
        <v>99</v>
      </c>
      <c r="L594" s="46" t="s">
        <v>99</v>
      </c>
      <c r="M594" s="49">
        <v>0.85</v>
      </c>
      <c r="N594" s="49">
        <v>0.15</v>
      </c>
      <c r="O594" s="50">
        <f>Ugovori_OPULJP[[#This Row],[Bespovratna sredstva - Ukupno (EU+Nac) HRK
= Ukupna ugovorena vrijednost bespovratnih sredstava]]*Ugovori_OPULJP[[#This Row],[EU STOPA SUFINANCIRANJA %
EU CO-FINANCING RATE %]]</f>
        <v>832325.1</v>
      </c>
      <c r="P594" s="51">
        <f>Ugovori_OPULJP[[#This Row],[Bespovratna sredstva - EU dio - HRK]]/7.5345</f>
        <v>110468.52478598447</v>
      </c>
      <c r="Q594" s="50">
        <f>Ugovori_OPULJP[[#This Row],[Bespovratna sredstva - Ukupno (EU+Nac) HRK
= Ukupna ugovorena vrijednost bespovratnih sredstava]]*Ugovori_OPULJP[[#This Row],[STOPA NACIONALNOG SUFINANCIRANJA %]]</f>
        <v>146880.9</v>
      </c>
      <c r="R594" s="51">
        <f>Ugovori_OPULJP[[#This Row],[Bespovratna sredstva - Nacionalni dio - HRK]]/7.5345</f>
        <v>19494.445550467844</v>
      </c>
      <c r="S594" s="50">
        <v>979206</v>
      </c>
      <c r="T594" s="51">
        <f>Ugovori_OPULJP[[#This Row],[Bespovratna sredstva - Ukupno (EU+Nac) HRK
= Ukupna ugovorena vrijednost bespovratnih sredstava]]/7.5345</f>
        <v>129962.97033645232</v>
      </c>
      <c r="U594" s="50">
        <v>0</v>
      </c>
      <c r="V594" s="51">
        <f>Ugovori_OPULJP[[#This Row],[Javni doprinos korisnika - HRK]]/7.5345</f>
        <v>0</v>
      </c>
      <c r="W594" s="50">
        <v>0</v>
      </c>
      <c r="X594" s="51">
        <f>Ugovori_OPULJP[[#This Row],[Privatni doprinos korisnika - HRK]]/7.5345</f>
        <v>0</v>
      </c>
      <c r="Y594" s="52">
        <v>979206</v>
      </c>
      <c r="Z594" s="53">
        <f>Ugovori_OPULJP[[#This Row],[UKUPNI PRIHVATLJIVI IZDACI
TOTAL ELIGIBLE EXPENDITURE
= Bespovratna sredstva ukupno + doprinos korisnika
= Ukupni prihvatljivi troškovi
= Ukupna ugovorena vrijednost projekta HRK]]/7.5345</f>
        <v>129962.97033645232</v>
      </c>
      <c r="AA594" s="44" t="s">
        <v>38</v>
      </c>
      <c r="AB594" s="44" t="s">
        <v>35</v>
      </c>
      <c r="AC594" s="43" t="s">
        <v>2416</v>
      </c>
      <c r="AD594" s="43" t="s">
        <v>747</v>
      </c>
    </row>
    <row r="595" spans="1:30" ht="51" customHeight="1" x14ac:dyDescent="0.2">
      <c r="A595" s="41" t="s">
        <v>2417</v>
      </c>
      <c r="B595" s="42" t="s">
        <v>743</v>
      </c>
      <c r="C595" s="43" t="s">
        <v>744</v>
      </c>
      <c r="D595" s="43" t="s">
        <v>2358</v>
      </c>
      <c r="E595" s="44" t="s">
        <v>76</v>
      </c>
      <c r="F595" s="45" t="s">
        <v>2418</v>
      </c>
      <c r="G595" s="45" t="s">
        <v>1330</v>
      </c>
      <c r="H595" s="47">
        <v>43348</v>
      </c>
      <c r="I595" s="47">
        <v>44079</v>
      </c>
      <c r="J595" s="48" t="str">
        <f>IF(Ugovori_OPULJP[[#This Row],[DATUM ZAVRŠETKA OPERACIJE]]&gt;DATE(2024,3,31),"u provedbi","završen")</f>
        <v>završen</v>
      </c>
      <c r="K595" s="46" t="s">
        <v>2419</v>
      </c>
      <c r="L595" s="46" t="s">
        <v>94</v>
      </c>
      <c r="M595" s="49">
        <v>0.85</v>
      </c>
      <c r="N595" s="49">
        <v>0.15</v>
      </c>
      <c r="O595" s="50">
        <f>Ugovori_OPULJP[[#This Row],[Bespovratna sredstva - Ukupno (EU+Nac) HRK
= Ukupna ugovorena vrijednost bespovratnih sredstava]]*Ugovori_OPULJP[[#This Row],[EU STOPA SUFINANCIRANJA %
EU CO-FINANCING RATE %]]</f>
        <v>1265961.4994999999</v>
      </c>
      <c r="P595" s="51">
        <f>Ugovori_OPULJP[[#This Row],[Bespovratna sredstva - EU dio - HRK]]/7.5345</f>
        <v>168021.9655584312</v>
      </c>
      <c r="Q595" s="50">
        <f>Ugovori_OPULJP[[#This Row],[Bespovratna sredstva - Ukupno (EU+Nac) HRK
= Ukupna ugovorena vrijednost bespovratnih sredstava]]*Ugovori_OPULJP[[#This Row],[STOPA NACIONALNOG SUFINANCIRANJA %]]</f>
        <v>223404.9705</v>
      </c>
      <c r="R595" s="51">
        <f>Ugovori_OPULJP[[#This Row],[Bespovratna sredstva - Nacionalni dio - HRK]]/7.5345</f>
        <v>29650.935098546684</v>
      </c>
      <c r="S595" s="50">
        <v>1489366.47</v>
      </c>
      <c r="T595" s="51">
        <f>Ugovori_OPULJP[[#This Row],[Bespovratna sredstva - Ukupno (EU+Nac) HRK
= Ukupna ugovorena vrijednost bespovratnih sredstava]]/7.5345</f>
        <v>197672.9006569779</v>
      </c>
      <c r="U595" s="50">
        <v>0</v>
      </c>
      <c r="V595" s="51">
        <f>Ugovori_OPULJP[[#This Row],[Javni doprinos korisnika - HRK]]/7.5345</f>
        <v>0</v>
      </c>
      <c r="W595" s="50">
        <v>0</v>
      </c>
      <c r="X595" s="51">
        <f>Ugovori_OPULJP[[#This Row],[Privatni doprinos korisnika - HRK]]/7.5345</f>
        <v>0</v>
      </c>
      <c r="Y595" s="52">
        <v>1489366.47</v>
      </c>
      <c r="Z595" s="53">
        <f>Ugovori_OPULJP[[#This Row],[UKUPNI PRIHVATLJIVI IZDACI
TOTAL ELIGIBLE EXPENDITURE
= Bespovratna sredstva ukupno + doprinos korisnika
= Ukupni prihvatljivi troškovi
= Ukupna ugovorena vrijednost projekta HRK]]/7.5345</f>
        <v>197672.9006569779</v>
      </c>
      <c r="AA595" s="44" t="s">
        <v>38</v>
      </c>
      <c r="AB595" s="44" t="s">
        <v>35</v>
      </c>
      <c r="AC595" s="43" t="s">
        <v>2420</v>
      </c>
      <c r="AD595" s="43" t="s">
        <v>747</v>
      </c>
    </row>
    <row r="596" spans="1:30" ht="51" customHeight="1" x14ac:dyDescent="0.2">
      <c r="A596" s="41" t="s">
        <v>2421</v>
      </c>
      <c r="B596" s="42" t="s">
        <v>743</v>
      </c>
      <c r="C596" s="43" t="s">
        <v>744</v>
      </c>
      <c r="D596" s="43" t="s">
        <v>2358</v>
      </c>
      <c r="E596" s="44" t="s">
        <v>76</v>
      </c>
      <c r="F596" s="45" t="s">
        <v>2422</v>
      </c>
      <c r="G596" s="45" t="s">
        <v>2423</v>
      </c>
      <c r="H596" s="47">
        <v>43557</v>
      </c>
      <c r="I596" s="47">
        <v>44288</v>
      </c>
      <c r="J596" s="48" t="str">
        <f>IF(Ugovori_OPULJP[[#This Row],[DATUM ZAVRŠETKA OPERACIJE]]&gt;DATE(2024,3,31),"u provedbi","završen")</f>
        <v>završen</v>
      </c>
      <c r="K596" s="46" t="s">
        <v>84</v>
      </c>
      <c r="L596" s="46" t="s">
        <v>84</v>
      </c>
      <c r="M596" s="49">
        <v>0.85</v>
      </c>
      <c r="N596" s="49">
        <v>0.15</v>
      </c>
      <c r="O596" s="50">
        <f>Ugovori_OPULJP[[#This Row],[Bespovratna sredstva - Ukupno (EU+Nac) HRK
= Ukupna ugovorena vrijednost bespovratnih sredstava]]*Ugovori_OPULJP[[#This Row],[EU STOPA SUFINANCIRANJA %
EU CO-FINANCING RATE %]]</f>
        <v>813347.03949999996</v>
      </c>
      <c r="P596" s="51">
        <f>Ugovori_OPULJP[[#This Row],[Bespovratna sredstva - EU dio - HRK]]/7.5345</f>
        <v>107949.70329816178</v>
      </c>
      <c r="Q596" s="50">
        <f>Ugovori_OPULJP[[#This Row],[Bespovratna sredstva - Ukupno (EU+Nac) HRK
= Ukupna ugovorena vrijednost bespovratnih sredstava]]*Ugovori_OPULJP[[#This Row],[STOPA NACIONALNOG SUFINANCIRANJA %]]</f>
        <v>143531.83049999998</v>
      </c>
      <c r="R596" s="51">
        <f>Ugovori_OPULJP[[#This Row],[Bespovratna sredstva - Nacionalni dio - HRK]]/7.5345</f>
        <v>19049.947640852079</v>
      </c>
      <c r="S596" s="50">
        <v>956878.87</v>
      </c>
      <c r="T596" s="51">
        <f>Ugovori_OPULJP[[#This Row],[Bespovratna sredstva - Ukupno (EU+Nac) HRK
= Ukupna ugovorena vrijednost bespovratnih sredstava]]/7.5345</f>
        <v>126999.65093901387</v>
      </c>
      <c r="U596" s="50">
        <v>0</v>
      </c>
      <c r="V596" s="51">
        <f>Ugovori_OPULJP[[#This Row],[Javni doprinos korisnika - HRK]]/7.5345</f>
        <v>0</v>
      </c>
      <c r="W596" s="50">
        <v>0</v>
      </c>
      <c r="X596" s="51">
        <f>Ugovori_OPULJP[[#This Row],[Privatni doprinos korisnika - HRK]]/7.5345</f>
        <v>0</v>
      </c>
      <c r="Y596" s="52">
        <v>956878.87</v>
      </c>
      <c r="Z596" s="53">
        <f>Ugovori_OPULJP[[#This Row],[UKUPNI PRIHVATLJIVI IZDACI
TOTAL ELIGIBLE EXPENDITURE
= Bespovratna sredstva ukupno + doprinos korisnika
= Ukupni prihvatljivi troškovi
= Ukupna ugovorena vrijednost projekta HRK]]/7.5345</f>
        <v>126999.65093901387</v>
      </c>
      <c r="AA596" s="44" t="s">
        <v>38</v>
      </c>
      <c r="AB596" s="44" t="s">
        <v>35</v>
      </c>
      <c r="AC596" s="43" t="s">
        <v>2424</v>
      </c>
      <c r="AD596" s="43" t="s">
        <v>747</v>
      </c>
    </row>
    <row r="597" spans="1:30" ht="51" customHeight="1" x14ac:dyDescent="0.2">
      <c r="A597" s="41" t="s">
        <v>2425</v>
      </c>
      <c r="B597" s="42" t="s">
        <v>743</v>
      </c>
      <c r="C597" s="43" t="s">
        <v>744</v>
      </c>
      <c r="D597" s="43" t="s">
        <v>2358</v>
      </c>
      <c r="E597" s="44" t="s">
        <v>76</v>
      </c>
      <c r="F597" s="45" t="s">
        <v>2426</v>
      </c>
      <c r="G597" s="45" t="s">
        <v>1091</v>
      </c>
      <c r="H597" s="47">
        <v>43344</v>
      </c>
      <c r="I597" s="47">
        <v>44075</v>
      </c>
      <c r="J597" s="48" t="str">
        <f>IF(Ugovori_OPULJP[[#This Row],[DATUM ZAVRŠETKA OPERACIJE]]&gt;DATE(2024,3,31),"u provedbi","završen")</f>
        <v>završen</v>
      </c>
      <c r="K597" s="46" t="s">
        <v>84</v>
      </c>
      <c r="L597" s="46" t="s">
        <v>84</v>
      </c>
      <c r="M597" s="49">
        <v>0.85</v>
      </c>
      <c r="N597" s="49">
        <v>0.15</v>
      </c>
      <c r="O597" s="50">
        <f>Ugovori_OPULJP[[#This Row],[Bespovratna sredstva - Ukupno (EU+Nac) HRK
= Ukupna ugovorena vrijednost bespovratnih sredstava]]*Ugovori_OPULJP[[#This Row],[EU STOPA SUFINANCIRANJA %
EU CO-FINANCING RATE %]]</f>
        <v>1055246.0319999999</v>
      </c>
      <c r="P597" s="51">
        <f>Ugovori_OPULJP[[#This Row],[Bespovratna sredstva - EU dio - HRK]]/7.5345</f>
        <v>140055.21693543033</v>
      </c>
      <c r="Q597" s="50">
        <f>Ugovori_OPULJP[[#This Row],[Bespovratna sredstva - Ukupno (EU+Nac) HRK
= Ukupna ugovorena vrijednost bespovratnih sredstava]]*Ugovori_OPULJP[[#This Row],[STOPA NACIONALNOG SUFINANCIRANJA %]]</f>
        <v>186219.88799999998</v>
      </c>
      <c r="R597" s="51">
        <f>Ugovori_OPULJP[[#This Row],[Bespovratna sredstva - Nacionalni dio - HRK]]/7.5345</f>
        <v>24715.626518017118</v>
      </c>
      <c r="S597" s="50">
        <v>1241465.92</v>
      </c>
      <c r="T597" s="51">
        <f>Ugovori_OPULJP[[#This Row],[Bespovratna sredstva - Ukupno (EU+Nac) HRK
= Ukupna ugovorena vrijednost bespovratnih sredstava]]/7.5345</f>
        <v>164770.84345344745</v>
      </c>
      <c r="U597" s="50">
        <v>0</v>
      </c>
      <c r="V597" s="51">
        <f>Ugovori_OPULJP[[#This Row],[Javni doprinos korisnika - HRK]]/7.5345</f>
        <v>0</v>
      </c>
      <c r="W597" s="50">
        <v>0</v>
      </c>
      <c r="X597" s="51">
        <f>Ugovori_OPULJP[[#This Row],[Privatni doprinos korisnika - HRK]]/7.5345</f>
        <v>0</v>
      </c>
      <c r="Y597" s="52">
        <v>1241465.92</v>
      </c>
      <c r="Z597" s="53">
        <f>Ugovori_OPULJP[[#This Row],[UKUPNI PRIHVATLJIVI IZDACI
TOTAL ELIGIBLE EXPENDITURE
= Bespovratna sredstva ukupno + doprinos korisnika
= Ukupni prihvatljivi troškovi
= Ukupna ugovorena vrijednost projekta HRK]]/7.5345</f>
        <v>164770.84345344745</v>
      </c>
      <c r="AA597" s="44" t="s">
        <v>38</v>
      </c>
      <c r="AB597" s="44" t="s">
        <v>35</v>
      </c>
      <c r="AC597" s="43" t="s">
        <v>2427</v>
      </c>
      <c r="AD597" s="43" t="s">
        <v>747</v>
      </c>
    </row>
    <row r="598" spans="1:30" ht="51" customHeight="1" x14ac:dyDescent="0.2">
      <c r="A598" s="41" t="s">
        <v>2428</v>
      </c>
      <c r="B598" s="42" t="s">
        <v>743</v>
      </c>
      <c r="C598" s="43" t="s">
        <v>744</v>
      </c>
      <c r="D598" s="43" t="s">
        <v>2358</v>
      </c>
      <c r="E598" s="44" t="s">
        <v>76</v>
      </c>
      <c r="F598" s="45" t="s">
        <v>2429</v>
      </c>
      <c r="G598" s="45" t="s">
        <v>1380</v>
      </c>
      <c r="H598" s="47">
        <v>43344</v>
      </c>
      <c r="I598" s="47">
        <v>44075</v>
      </c>
      <c r="J598" s="48" t="str">
        <f>IF(Ugovori_OPULJP[[#This Row],[DATUM ZAVRŠETKA OPERACIJE]]&gt;DATE(2024,3,31),"u provedbi","završen")</f>
        <v>završen</v>
      </c>
      <c r="K598" s="46" t="s">
        <v>594</v>
      </c>
      <c r="L598" s="46" t="s">
        <v>594</v>
      </c>
      <c r="M598" s="49">
        <v>0.85</v>
      </c>
      <c r="N598" s="49">
        <v>0.15</v>
      </c>
      <c r="O598" s="50">
        <f>Ugovori_OPULJP[[#This Row],[Bespovratna sredstva - Ukupno (EU+Nac) HRK
= Ukupna ugovorena vrijednost bespovratnih sredstava]]*Ugovori_OPULJP[[#This Row],[EU STOPA SUFINANCIRANJA %
EU CO-FINANCING RATE %]]</f>
        <v>1274999.8045000001</v>
      </c>
      <c r="P598" s="51">
        <f>Ugovori_OPULJP[[#This Row],[Bespovratna sredstva - EU dio - HRK]]/7.5345</f>
        <v>169221.55478133919</v>
      </c>
      <c r="Q598" s="50">
        <f>Ugovori_OPULJP[[#This Row],[Bespovratna sredstva - Ukupno (EU+Nac) HRK
= Ukupna ugovorena vrijednost bespovratnih sredstava]]*Ugovori_OPULJP[[#This Row],[STOPA NACIONALNOG SUFINANCIRANJA %]]</f>
        <v>224999.96549999999</v>
      </c>
      <c r="R598" s="51">
        <f>Ugovori_OPULJP[[#This Row],[Bespovratna sredstva - Nacionalni dio - HRK]]/7.5345</f>
        <v>29862.627314353969</v>
      </c>
      <c r="S598" s="50">
        <v>1499999.77</v>
      </c>
      <c r="T598" s="51">
        <f>Ugovori_OPULJP[[#This Row],[Bespovratna sredstva - Ukupno (EU+Nac) HRK
= Ukupna ugovorena vrijednost bespovratnih sredstava]]/7.5345</f>
        <v>199084.18209569313</v>
      </c>
      <c r="U598" s="50">
        <v>0</v>
      </c>
      <c r="V598" s="51">
        <f>Ugovori_OPULJP[[#This Row],[Javni doprinos korisnika - HRK]]/7.5345</f>
        <v>0</v>
      </c>
      <c r="W598" s="50">
        <v>0</v>
      </c>
      <c r="X598" s="51">
        <f>Ugovori_OPULJP[[#This Row],[Privatni doprinos korisnika - HRK]]/7.5345</f>
        <v>0</v>
      </c>
      <c r="Y598" s="52">
        <v>1499999.77</v>
      </c>
      <c r="Z598" s="53">
        <f>Ugovori_OPULJP[[#This Row],[UKUPNI PRIHVATLJIVI IZDACI
TOTAL ELIGIBLE EXPENDITURE
= Bespovratna sredstva ukupno + doprinos korisnika
= Ukupni prihvatljivi troškovi
= Ukupna ugovorena vrijednost projekta HRK]]/7.5345</f>
        <v>199084.18209569313</v>
      </c>
      <c r="AA598" s="44" t="s">
        <v>38</v>
      </c>
      <c r="AB598" s="44" t="s">
        <v>35</v>
      </c>
      <c r="AC598" s="43" t="s">
        <v>2430</v>
      </c>
      <c r="AD598" s="43" t="s">
        <v>747</v>
      </c>
    </row>
    <row r="599" spans="1:30" ht="51" customHeight="1" x14ac:dyDescent="0.2">
      <c r="A599" s="41" t="s">
        <v>2431</v>
      </c>
      <c r="B599" s="42" t="s">
        <v>743</v>
      </c>
      <c r="C599" s="43" t="s">
        <v>744</v>
      </c>
      <c r="D599" s="43" t="s">
        <v>2358</v>
      </c>
      <c r="E599" s="44" t="s">
        <v>76</v>
      </c>
      <c r="F599" s="45" t="s">
        <v>2432</v>
      </c>
      <c r="G599" s="45" t="s">
        <v>2433</v>
      </c>
      <c r="H599" s="47">
        <v>43556</v>
      </c>
      <c r="I599" s="47">
        <v>44287</v>
      </c>
      <c r="J599" s="48" t="str">
        <f>IF(Ugovori_OPULJP[[#This Row],[DATUM ZAVRŠETKA OPERACIJE]]&gt;DATE(2024,3,31),"u provedbi","završen")</f>
        <v>završen</v>
      </c>
      <c r="K599" s="46" t="s">
        <v>2434</v>
      </c>
      <c r="L599" s="46" t="s">
        <v>99</v>
      </c>
      <c r="M599" s="49">
        <v>0.85</v>
      </c>
      <c r="N599" s="49">
        <v>0.15</v>
      </c>
      <c r="O599" s="50">
        <f>Ugovori_OPULJP[[#This Row],[Bespovratna sredstva - Ukupno (EU+Nac) HRK
= Ukupna ugovorena vrijednost bespovratnih sredstava]]*Ugovori_OPULJP[[#This Row],[EU STOPA SUFINANCIRANJA %
EU CO-FINANCING RATE %]]</f>
        <v>1044217.0609999999</v>
      </c>
      <c r="P599" s="51">
        <f>Ugovori_OPULJP[[#This Row],[Bespovratna sredstva - EU dio - HRK]]/7.5345</f>
        <v>138591.42093038687</v>
      </c>
      <c r="Q599" s="50">
        <f>Ugovori_OPULJP[[#This Row],[Bespovratna sredstva - Ukupno (EU+Nac) HRK
= Ukupna ugovorena vrijednost bespovratnih sredstava]]*Ugovori_OPULJP[[#This Row],[STOPA NACIONALNOG SUFINANCIRANJA %]]</f>
        <v>184273.59899999999</v>
      </c>
      <c r="R599" s="51">
        <f>Ugovori_OPULJP[[#This Row],[Bespovratna sredstva - Nacionalni dio - HRK]]/7.5345</f>
        <v>24457.309575950625</v>
      </c>
      <c r="S599" s="50">
        <v>1228490.6599999999</v>
      </c>
      <c r="T599" s="51">
        <f>Ugovori_OPULJP[[#This Row],[Bespovratna sredstva - Ukupno (EU+Nac) HRK
= Ukupna ugovorena vrijednost bespovratnih sredstava]]/7.5345</f>
        <v>163048.73050633748</v>
      </c>
      <c r="U599" s="50">
        <v>0</v>
      </c>
      <c r="V599" s="51">
        <f>Ugovori_OPULJP[[#This Row],[Javni doprinos korisnika - HRK]]/7.5345</f>
        <v>0</v>
      </c>
      <c r="W599" s="50">
        <v>0</v>
      </c>
      <c r="X599" s="51">
        <f>Ugovori_OPULJP[[#This Row],[Privatni doprinos korisnika - HRK]]/7.5345</f>
        <v>0</v>
      </c>
      <c r="Y599" s="52">
        <v>1228490.6599999999</v>
      </c>
      <c r="Z599" s="53">
        <f>Ugovori_OPULJP[[#This Row],[UKUPNI PRIHVATLJIVI IZDACI
TOTAL ELIGIBLE EXPENDITURE
= Bespovratna sredstva ukupno + doprinos korisnika
= Ukupni prihvatljivi troškovi
= Ukupna ugovorena vrijednost projekta HRK]]/7.5345</f>
        <v>163048.73050633748</v>
      </c>
      <c r="AA599" s="44" t="s">
        <v>38</v>
      </c>
      <c r="AB599" s="44" t="s">
        <v>35</v>
      </c>
      <c r="AC599" s="43" t="s">
        <v>2435</v>
      </c>
      <c r="AD599" s="43" t="s">
        <v>747</v>
      </c>
    </row>
    <row r="600" spans="1:30" ht="51" customHeight="1" x14ac:dyDescent="0.2">
      <c r="A600" s="41" t="s">
        <v>2436</v>
      </c>
      <c r="B600" s="42" t="s">
        <v>743</v>
      </c>
      <c r="C600" s="43" t="s">
        <v>744</v>
      </c>
      <c r="D600" s="43" t="s">
        <v>2358</v>
      </c>
      <c r="E600" s="44" t="s">
        <v>76</v>
      </c>
      <c r="F600" s="45" t="s">
        <v>2437</v>
      </c>
      <c r="G600" s="45" t="s">
        <v>37</v>
      </c>
      <c r="H600" s="47">
        <v>43557</v>
      </c>
      <c r="I600" s="47">
        <v>44257</v>
      </c>
      <c r="J600" s="48" t="str">
        <f>IF(Ugovori_OPULJP[[#This Row],[DATUM ZAVRŠETKA OPERACIJE]]&gt;DATE(2024,3,31),"u provedbi","završen")</f>
        <v>završen</v>
      </c>
      <c r="K600" s="46" t="s">
        <v>37</v>
      </c>
      <c r="L600" s="46" t="s">
        <v>37</v>
      </c>
      <c r="M600" s="49">
        <v>0.85</v>
      </c>
      <c r="N600" s="49">
        <v>0.15</v>
      </c>
      <c r="O600" s="50">
        <f>Ugovori_OPULJP[[#This Row],[Bespovratna sredstva - Ukupno (EU+Nac) HRK
= Ukupna ugovorena vrijednost bespovratnih sredstava]]*Ugovori_OPULJP[[#This Row],[EU STOPA SUFINANCIRANJA %
EU CO-FINANCING RATE %]]</f>
        <v>1126338.638</v>
      </c>
      <c r="P600" s="51">
        <f>Ugovori_OPULJP[[#This Row],[Bespovratna sredstva - EU dio - HRK]]/7.5345</f>
        <v>149490.82726126484</v>
      </c>
      <c r="Q600" s="50">
        <f>Ugovori_OPULJP[[#This Row],[Bespovratna sredstva - Ukupno (EU+Nac) HRK
= Ukupna ugovorena vrijednost bespovratnih sredstava]]*Ugovori_OPULJP[[#This Row],[STOPA NACIONALNOG SUFINANCIRANJA %]]</f>
        <v>198765.64199999999</v>
      </c>
      <c r="R600" s="51">
        <f>Ugovori_OPULJP[[#This Row],[Bespovratna sredstva - Nacionalni dio - HRK]]/7.5345</f>
        <v>26380.734222576146</v>
      </c>
      <c r="S600" s="50">
        <v>1325104.28</v>
      </c>
      <c r="T600" s="51">
        <f>Ugovori_OPULJP[[#This Row],[Bespovratna sredstva - Ukupno (EU+Nac) HRK
= Ukupna ugovorena vrijednost bespovratnih sredstava]]/7.5345</f>
        <v>175871.56148384098</v>
      </c>
      <c r="U600" s="50">
        <v>0</v>
      </c>
      <c r="V600" s="51">
        <f>Ugovori_OPULJP[[#This Row],[Javni doprinos korisnika - HRK]]/7.5345</f>
        <v>0</v>
      </c>
      <c r="W600" s="50">
        <v>0</v>
      </c>
      <c r="X600" s="51">
        <f>Ugovori_OPULJP[[#This Row],[Privatni doprinos korisnika - HRK]]/7.5345</f>
        <v>0</v>
      </c>
      <c r="Y600" s="52">
        <v>1325104.28</v>
      </c>
      <c r="Z600" s="53">
        <f>Ugovori_OPULJP[[#This Row],[UKUPNI PRIHVATLJIVI IZDACI
TOTAL ELIGIBLE EXPENDITURE
= Bespovratna sredstva ukupno + doprinos korisnika
= Ukupni prihvatljivi troškovi
= Ukupna ugovorena vrijednost projekta HRK]]/7.5345</f>
        <v>175871.56148384098</v>
      </c>
      <c r="AA600" s="44" t="s">
        <v>38</v>
      </c>
      <c r="AB600" s="44" t="s">
        <v>35</v>
      </c>
      <c r="AC600" s="43" t="s">
        <v>2438</v>
      </c>
      <c r="AD600" s="43" t="s">
        <v>747</v>
      </c>
    </row>
    <row r="601" spans="1:30" ht="51" customHeight="1" x14ac:dyDescent="0.2">
      <c r="A601" s="41" t="s">
        <v>2439</v>
      </c>
      <c r="B601" s="42" t="s">
        <v>743</v>
      </c>
      <c r="C601" s="43" t="s">
        <v>744</v>
      </c>
      <c r="D601" s="43" t="s">
        <v>2358</v>
      </c>
      <c r="E601" s="44" t="s">
        <v>76</v>
      </c>
      <c r="F601" s="45" t="s">
        <v>2440</v>
      </c>
      <c r="G601" s="45" t="s">
        <v>2441</v>
      </c>
      <c r="H601" s="47">
        <v>43556</v>
      </c>
      <c r="I601" s="47">
        <v>44105</v>
      </c>
      <c r="J601" s="48" t="str">
        <f>IF(Ugovori_OPULJP[[#This Row],[DATUM ZAVRŠETKA OPERACIJE]]&gt;DATE(2024,3,31),"u provedbi","završen")</f>
        <v>završen</v>
      </c>
      <c r="K601" s="46" t="s">
        <v>271</v>
      </c>
      <c r="L601" s="46" t="s">
        <v>271</v>
      </c>
      <c r="M601" s="49">
        <v>0.85</v>
      </c>
      <c r="N601" s="49">
        <v>0.15</v>
      </c>
      <c r="O601" s="50">
        <f>Ugovori_OPULJP[[#This Row],[Bespovratna sredstva - Ukupno (EU+Nac) HRK
= Ukupna ugovorena vrijednost bespovratnih sredstava]]*Ugovori_OPULJP[[#This Row],[EU STOPA SUFINANCIRANJA %
EU CO-FINANCING RATE %]]</f>
        <v>460343.93499999994</v>
      </c>
      <c r="P601" s="51">
        <f>Ugovori_OPULJP[[#This Row],[Bespovratna sredstva - EU dio - HRK]]/7.5345</f>
        <v>61098.139889840058</v>
      </c>
      <c r="Q601" s="50">
        <f>Ugovori_OPULJP[[#This Row],[Bespovratna sredstva - Ukupno (EU+Nac) HRK
= Ukupna ugovorena vrijednost bespovratnih sredstava]]*Ugovori_OPULJP[[#This Row],[STOPA NACIONALNOG SUFINANCIRANJA %]]</f>
        <v>81237.164999999994</v>
      </c>
      <c r="R601" s="51">
        <f>Ugovori_OPULJP[[#This Row],[Bespovratna sredstva - Nacionalni dio - HRK]]/7.5345</f>
        <v>10782.024686442364</v>
      </c>
      <c r="S601" s="50">
        <v>541581.1</v>
      </c>
      <c r="T601" s="51">
        <f>Ugovori_OPULJP[[#This Row],[Bespovratna sredstva - Ukupno (EU+Nac) HRK
= Ukupna ugovorena vrijednost bespovratnih sredstava]]/7.5345</f>
        <v>71880.164576282434</v>
      </c>
      <c r="U601" s="50">
        <v>0</v>
      </c>
      <c r="V601" s="51">
        <f>Ugovori_OPULJP[[#This Row],[Javni doprinos korisnika - HRK]]/7.5345</f>
        <v>0</v>
      </c>
      <c r="W601" s="50">
        <v>0</v>
      </c>
      <c r="X601" s="51">
        <f>Ugovori_OPULJP[[#This Row],[Privatni doprinos korisnika - HRK]]/7.5345</f>
        <v>0</v>
      </c>
      <c r="Y601" s="52">
        <v>541581.1</v>
      </c>
      <c r="Z601" s="53">
        <f>Ugovori_OPULJP[[#This Row],[UKUPNI PRIHVATLJIVI IZDACI
TOTAL ELIGIBLE EXPENDITURE
= Bespovratna sredstva ukupno + doprinos korisnika
= Ukupni prihvatljivi troškovi
= Ukupna ugovorena vrijednost projekta HRK]]/7.5345</f>
        <v>71880.164576282434</v>
      </c>
      <c r="AA601" s="44" t="s">
        <v>38</v>
      </c>
      <c r="AB601" s="44" t="s">
        <v>35</v>
      </c>
      <c r="AC601" s="43" t="s">
        <v>2442</v>
      </c>
      <c r="AD601" s="43" t="s">
        <v>747</v>
      </c>
    </row>
    <row r="602" spans="1:30" ht="63.75" customHeight="1" x14ac:dyDescent="0.2">
      <c r="A602" s="41" t="s">
        <v>2443</v>
      </c>
      <c r="B602" s="42" t="s">
        <v>743</v>
      </c>
      <c r="C602" s="43" t="s">
        <v>744</v>
      </c>
      <c r="D602" s="43" t="s">
        <v>2358</v>
      </c>
      <c r="E602" s="44" t="s">
        <v>76</v>
      </c>
      <c r="F602" s="45" t="s">
        <v>2444</v>
      </c>
      <c r="G602" s="45" t="s">
        <v>2260</v>
      </c>
      <c r="H602" s="47">
        <v>43479</v>
      </c>
      <c r="I602" s="47">
        <v>44210</v>
      </c>
      <c r="J602" s="48" t="str">
        <f>IF(Ugovori_OPULJP[[#This Row],[DATUM ZAVRŠETKA OPERACIJE]]&gt;DATE(2024,3,31),"u provedbi","završen")</f>
        <v>završen</v>
      </c>
      <c r="K602" s="46" t="s">
        <v>2445</v>
      </c>
      <c r="L602" s="46" t="s">
        <v>37</v>
      </c>
      <c r="M602" s="49">
        <v>0.85</v>
      </c>
      <c r="N602" s="49">
        <v>0.15</v>
      </c>
      <c r="O602" s="50">
        <f>Ugovori_OPULJP[[#This Row],[Bespovratna sredstva - Ukupno (EU+Nac) HRK
= Ukupna ugovorena vrijednost bespovratnih sredstava]]*Ugovori_OPULJP[[#This Row],[EU STOPA SUFINANCIRANJA %
EU CO-FINANCING RATE %]]</f>
        <v>1172105.1369999999</v>
      </c>
      <c r="P602" s="51">
        <f>Ugovori_OPULJP[[#This Row],[Bespovratna sredstva - EU dio - HRK]]/7.5345</f>
        <v>155565.08553985</v>
      </c>
      <c r="Q602" s="50">
        <f>Ugovori_OPULJP[[#This Row],[Bespovratna sredstva - Ukupno (EU+Nac) HRK
= Ukupna ugovorena vrijednost bespovratnih sredstava]]*Ugovori_OPULJP[[#This Row],[STOPA NACIONALNOG SUFINANCIRANJA %]]</f>
        <v>206842.08299999998</v>
      </c>
      <c r="R602" s="51">
        <f>Ugovori_OPULJP[[#This Row],[Bespovratna sredstva - Nacionalni dio - HRK]]/7.5345</f>
        <v>27452.662154091176</v>
      </c>
      <c r="S602" s="50">
        <v>1378947.22</v>
      </c>
      <c r="T602" s="51">
        <f>Ugovori_OPULJP[[#This Row],[Bespovratna sredstva - Ukupno (EU+Nac) HRK
= Ukupna ugovorena vrijednost bespovratnih sredstava]]/7.5345</f>
        <v>183017.7476939412</v>
      </c>
      <c r="U602" s="50">
        <v>0</v>
      </c>
      <c r="V602" s="51">
        <f>Ugovori_OPULJP[[#This Row],[Javni doprinos korisnika - HRK]]/7.5345</f>
        <v>0</v>
      </c>
      <c r="W602" s="50">
        <v>0</v>
      </c>
      <c r="X602" s="51">
        <f>Ugovori_OPULJP[[#This Row],[Privatni doprinos korisnika - HRK]]/7.5345</f>
        <v>0</v>
      </c>
      <c r="Y602" s="52">
        <v>1378947.22</v>
      </c>
      <c r="Z602" s="53">
        <f>Ugovori_OPULJP[[#This Row],[UKUPNI PRIHVATLJIVI IZDACI
TOTAL ELIGIBLE EXPENDITURE
= Bespovratna sredstva ukupno + doprinos korisnika
= Ukupni prihvatljivi troškovi
= Ukupna ugovorena vrijednost projekta HRK]]/7.5345</f>
        <v>183017.7476939412</v>
      </c>
      <c r="AA602" s="44" t="s">
        <v>38</v>
      </c>
      <c r="AB602" s="44" t="s">
        <v>35</v>
      </c>
      <c r="AC602" s="43" t="s">
        <v>2446</v>
      </c>
      <c r="AD602" s="43" t="s">
        <v>747</v>
      </c>
    </row>
    <row r="603" spans="1:30" ht="51" customHeight="1" x14ac:dyDescent="0.2">
      <c r="A603" s="41" t="s">
        <v>2447</v>
      </c>
      <c r="B603" s="42" t="s">
        <v>743</v>
      </c>
      <c r="C603" s="43" t="s">
        <v>744</v>
      </c>
      <c r="D603" s="43" t="s">
        <v>2358</v>
      </c>
      <c r="E603" s="44" t="s">
        <v>76</v>
      </c>
      <c r="F603" s="45" t="s">
        <v>2448</v>
      </c>
      <c r="G603" s="45" t="s">
        <v>2449</v>
      </c>
      <c r="H603" s="47">
        <v>43553</v>
      </c>
      <c r="I603" s="47">
        <v>44103</v>
      </c>
      <c r="J603" s="48" t="str">
        <f>IF(Ugovori_OPULJP[[#This Row],[DATUM ZAVRŠETKA OPERACIJE]]&gt;DATE(2024,3,31),"u provedbi","završen")</f>
        <v>završen</v>
      </c>
      <c r="K603" s="46" t="s">
        <v>154</v>
      </c>
      <c r="L603" s="46" t="s">
        <v>37</v>
      </c>
      <c r="M603" s="49">
        <v>0.85</v>
      </c>
      <c r="N603" s="49">
        <v>0.15</v>
      </c>
      <c r="O603" s="50">
        <f>Ugovori_OPULJP[[#This Row],[Bespovratna sredstva - Ukupno (EU+Nac) HRK
= Ukupna ugovorena vrijednost bespovratnih sredstava]]*Ugovori_OPULJP[[#This Row],[EU STOPA SUFINANCIRANJA %
EU CO-FINANCING RATE %]]</f>
        <v>1194491.5784999998</v>
      </c>
      <c r="P603" s="51">
        <f>Ugovori_OPULJP[[#This Row],[Bespovratna sredstva - EU dio - HRK]]/7.5345</f>
        <v>158536.27692613972</v>
      </c>
      <c r="Q603" s="50">
        <f>Ugovori_OPULJP[[#This Row],[Bespovratna sredstva - Ukupno (EU+Nac) HRK
= Ukupna ugovorena vrijednost bespovratnih sredstava]]*Ugovori_OPULJP[[#This Row],[STOPA NACIONALNOG SUFINANCIRANJA %]]</f>
        <v>210792.63149999999</v>
      </c>
      <c r="R603" s="51">
        <f>Ugovori_OPULJP[[#This Row],[Bespovratna sredstva - Nacionalni dio - HRK]]/7.5345</f>
        <v>27976.990045789367</v>
      </c>
      <c r="S603" s="50">
        <v>1405284.21</v>
      </c>
      <c r="T603" s="51">
        <f>Ugovori_OPULJP[[#This Row],[Bespovratna sredstva - Ukupno (EU+Nac) HRK
= Ukupna ugovorena vrijednost bespovratnih sredstava]]/7.5345</f>
        <v>186513.26697192912</v>
      </c>
      <c r="U603" s="50">
        <v>0</v>
      </c>
      <c r="V603" s="51">
        <f>Ugovori_OPULJP[[#This Row],[Javni doprinos korisnika - HRK]]/7.5345</f>
        <v>0</v>
      </c>
      <c r="W603" s="50">
        <v>0</v>
      </c>
      <c r="X603" s="51">
        <f>Ugovori_OPULJP[[#This Row],[Privatni doprinos korisnika - HRK]]/7.5345</f>
        <v>0</v>
      </c>
      <c r="Y603" s="52">
        <v>1405284.21</v>
      </c>
      <c r="Z603" s="53">
        <f>Ugovori_OPULJP[[#This Row],[UKUPNI PRIHVATLJIVI IZDACI
TOTAL ELIGIBLE EXPENDITURE
= Bespovratna sredstva ukupno + doprinos korisnika
= Ukupni prihvatljivi troškovi
= Ukupna ugovorena vrijednost projekta HRK]]/7.5345</f>
        <v>186513.26697192912</v>
      </c>
      <c r="AA603" s="44" t="s">
        <v>38</v>
      </c>
      <c r="AB603" s="44" t="s">
        <v>35</v>
      </c>
      <c r="AC603" s="43" t="s">
        <v>2450</v>
      </c>
      <c r="AD603" s="43" t="s">
        <v>747</v>
      </c>
    </row>
    <row r="604" spans="1:30" ht="51" customHeight="1" x14ac:dyDescent="0.2">
      <c r="A604" s="41" t="s">
        <v>2451</v>
      </c>
      <c r="B604" s="42" t="s">
        <v>743</v>
      </c>
      <c r="C604" s="43" t="s">
        <v>744</v>
      </c>
      <c r="D604" s="43" t="s">
        <v>2358</v>
      </c>
      <c r="E604" s="44" t="s">
        <v>76</v>
      </c>
      <c r="F604" s="45" t="s">
        <v>2452</v>
      </c>
      <c r="G604" s="45" t="s">
        <v>2453</v>
      </c>
      <c r="H604" s="47">
        <v>43349</v>
      </c>
      <c r="I604" s="47">
        <v>44049</v>
      </c>
      <c r="J604" s="48" t="str">
        <f>IF(Ugovori_OPULJP[[#This Row],[DATUM ZAVRŠETKA OPERACIJE]]&gt;DATE(2024,3,31),"u provedbi","završen")</f>
        <v>završen</v>
      </c>
      <c r="K604" s="46" t="s">
        <v>333</v>
      </c>
      <c r="L604" s="46" t="s">
        <v>333</v>
      </c>
      <c r="M604" s="49">
        <v>0.85</v>
      </c>
      <c r="N604" s="49">
        <v>0.15</v>
      </c>
      <c r="O604" s="50">
        <f>Ugovori_OPULJP[[#This Row],[Bespovratna sredstva - Ukupno (EU+Nac) HRK
= Ukupna ugovorena vrijednost bespovratnih sredstava]]*Ugovori_OPULJP[[#This Row],[EU STOPA SUFINANCIRANJA %
EU CO-FINANCING RATE %]]</f>
        <v>634774.22</v>
      </c>
      <c r="P604" s="51">
        <f>Ugovori_OPULJP[[#This Row],[Bespovratna sredstva - EU dio - HRK]]/7.5345</f>
        <v>84249.017187603677</v>
      </c>
      <c r="Q604" s="50">
        <f>Ugovori_OPULJP[[#This Row],[Bespovratna sredstva - Ukupno (EU+Nac) HRK
= Ukupna ugovorena vrijednost bespovratnih sredstava]]*Ugovori_OPULJP[[#This Row],[STOPA NACIONALNOG SUFINANCIRANJA %]]</f>
        <v>112018.98</v>
      </c>
      <c r="R604" s="51">
        <f>Ugovori_OPULJP[[#This Row],[Bespovratna sredstva - Nacionalni dio - HRK]]/7.5345</f>
        <v>14867.473621341825</v>
      </c>
      <c r="S604" s="50">
        <v>746793.2</v>
      </c>
      <c r="T604" s="51">
        <f>Ugovori_OPULJP[[#This Row],[Bespovratna sredstva - Ukupno (EU+Nac) HRK
= Ukupna ugovorena vrijednost bespovratnih sredstava]]/7.5345</f>
        <v>99116.490808945498</v>
      </c>
      <c r="U604" s="50">
        <v>0</v>
      </c>
      <c r="V604" s="51">
        <f>Ugovori_OPULJP[[#This Row],[Javni doprinos korisnika - HRK]]/7.5345</f>
        <v>0</v>
      </c>
      <c r="W604" s="50">
        <v>0</v>
      </c>
      <c r="X604" s="51">
        <f>Ugovori_OPULJP[[#This Row],[Privatni doprinos korisnika - HRK]]/7.5345</f>
        <v>0</v>
      </c>
      <c r="Y604" s="52">
        <v>746793.2</v>
      </c>
      <c r="Z604" s="53">
        <f>Ugovori_OPULJP[[#This Row],[UKUPNI PRIHVATLJIVI IZDACI
TOTAL ELIGIBLE EXPENDITURE
= Bespovratna sredstva ukupno + doprinos korisnika
= Ukupni prihvatljivi troškovi
= Ukupna ugovorena vrijednost projekta HRK]]/7.5345</f>
        <v>99116.490808945498</v>
      </c>
      <c r="AA604" s="44" t="s">
        <v>38</v>
      </c>
      <c r="AB604" s="44" t="s">
        <v>35</v>
      </c>
      <c r="AC604" s="43" t="s">
        <v>2454</v>
      </c>
      <c r="AD604" s="43" t="s">
        <v>747</v>
      </c>
    </row>
    <row r="605" spans="1:30" ht="51" customHeight="1" x14ac:dyDescent="0.2">
      <c r="A605" s="41" t="s">
        <v>2455</v>
      </c>
      <c r="B605" s="42" t="s">
        <v>743</v>
      </c>
      <c r="C605" s="43" t="s">
        <v>744</v>
      </c>
      <c r="D605" s="43" t="s">
        <v>2358</v>
      </c>
      <c r="E605" s="44" t="s">
        <v>76</v>
      </c>
      <c r="F605" s="45" t="s">
        <v>2456</v>
      </c>
      <c r="G605" s="45" t="s">
        <v>1978</v>
      </c>
      <c r="H605" s="47">
        <v>43346</v>
      </c>
      <c r="I605" s="47">
        <v>44077</v>
      </c>
      <c r="J605" s="48" t="str">
        <f>IF(Ugovori_OPULJP[[#This Row],[DATUM ZAVRŠETKA OPERACIJE]]&gt;DATE(2024,3,31),"u provedbi","završen")</f>
        <v>završen</v>
      </c>
      <c r="K605" s="46" t="s">
        <v>599</v>
      </c>
      <c r="L605" s="46" t="s">
        <v>599</v>
      </c>
      <c r="M605" s="49">
        <v>0.85</v>
      </c>
      <c r="N605" s="49">
        <v>0.15</v>
      </c>
      <c r="O605" s="50">
        <f>Ugovori_OPULJP[[#This Row],[Bespovratna sredstva - Ukupno (EU+Nac) HRK
= Ukupna ugovorena vrijednost bespovratnih sredstava]]*Ugovori_OPULJP[[#This Row],[EU STOPA SUFINANCIRANJA %
EU CO-FINANCING RATE %]]</f>
        <v>406944.64</v>
      </c>
      <c r="P605" s="51">
        <f>Ugovori_OPULJP[[#This Row],[Bespovratna sredstva - EU dio - HRK]]/7.5345</f>
        <v>54010.835490078971</v>
      </c>
      <c r="Q605" s="50">
        <f>Ugovori_OPULJP[[#This Row],[Bespovratna sredstva - Ukupno (EU+Nac) HRK
= Ukupna ugovorena vrijednost bespovratnih sredstava]]*Ugovori_OPULJP[[#This Row],[STOPA NACIONALNOG SUFINANCIRANJA %]]</f>
        <v>71813.759999999995</v>
      </c>
      <c r="R605" s="51">
        <f>Ugovori_OPULJP[[#This Row],[Bespovratna sredstva - Nacionalni dio - HRK]]/7.5345</f>
        <v>9531.3239100139344</v>
      </c>
      <c r="S605" s="50">
        <v>478758.40000000002</v>
      </c>
      <c r="T605" s="51">
        <f>Ugovori_OPULJP[[#This Row],[Bespovratna sredstva - Ukupno (EU+Nac) HRK
= Ukupna ugovorena vrijednost bespovratnih sredstava]]/7.5345</f>
        <v>63542.159400092904</v>
      </c>
      <c r="U605" s="50">
        <v>0</v>
      </c>
      <c r="V605" s="51">
        <f>Ugovori_OPULJP[[#This Row],[Javni doprinos korisnika - HRK]]/7.5345</f>
        <v>0</v>
      </c>
      <c r="W605" s="50">
        <v>0</v>
      </c>
      <c r="X605" s="51">
        <f>Ugovori_OPULJP[[#This Row],[Privatni doprinos korisnika - HRK]]/7.5345</f>
        <v>0</v>
      </c>
      <c r="Y605" s="52">
        <v>478758.40000000002</v>
      </c>
      <c r="Z605" s="53">
        <f>Ugovori_OPULJP[[#This Row],[UKUPNI PRIHVATLJIVI IZDACI
TOTAL ELIGIBLE EXPENDITURE
= Bespovratna sredstva ukupno + doprinos korisnika
= Ukupni prihvatljivi troškovi
= Ukupna ugovorena vrijednost projekta HRK]]/7.5345</f>
        <v>63542.159400092904</v>
      </c>
      <c r="AA605" s="44" t="s">
        <v>38</v>
      </c>
      <c r="AB605" s="44" t="s">
        <v>35</v>
      </c>
      <c r="AC605" s="43" t="s">
        <v>2457</v>
      </c>
      <c r="AD605" s="43" t="s">
        <v>747</v>
      </c>
    </row>
    <row r="606" spans="1:30" ht="51" customHeight="1" x14ac:dyDescent="0.2">
      <c r="A606" s="41" t="s">
        <v>2458</v>
      </c>
      <c r="B606" s="42" t="s">
        <v>743</v>
      </c>
      <c r="C606" s="43" t="s">
        <v>744</v>
      </c>
      <c r="D606" s="43" t="s">
        <v>2358</v>
      </c>
      <c r="E606" s="44" t="s">
        <v>76</v>
      </c>
      <c r="F606" s="45" t="s">
        <v>2459</v>
      </c>
      <c r="G606" s="45" t="s">
        <v>1498</v>
      </c>
      <c r="H606" s="47">
        <v>43347</v>
      </c>
      <c r="I606" s="47">
        <v>44078</v>
      </c>
      <c r="J606" s="48" t="str">
        <f>IF(Ugovori_OPULJP[[#This Row],[DATUM ZAVRŠETKA OPERACIJE]]&gt;DATE(2024,3,31),"u provedbi","završen")</f>
        <v>završen</v>
      </c>
      <c r="K606" s="46" t="s">
        <v>186</v>
      </c>
      <c r="L606" s="46" t="s">
        <v>186</v>
      </c>
      <c r="M606" s="49">
        <v>0.85</v>
      </c>
      <c r="N606" s="49">
        <v>0.15</v>
      </c>
      <c r="O606" s="50">
        <f>Ugovori_OPULJP[[#This Row],[Bespovratna sredstva - Ukupno (EU+Nac) HRK
= Ukupna ugovorena vrijednost bespovratnih sredstava]]*Ugovori_OPULJP[[#This Row],[EU STOPA SUFINANCIRANJA %
EU CO-FINANCING RATE %]]</f>
        <v>1185119.9035</v>
      </c>
      <c r="P606" s="51">
        <f>Ugovori_OPULJP[[#This Row],[Bespovratna sredstva - EU dio - HRK]]/7.5345</f>
        <v>157292.44190059061</v>
      </c>
      <c r="Q606" s="50">
        <f>Ugovori_OPULJP[[#This Row],[Bespovratna sredstva - Ukupno (EU+Nac) HRK
= Ukupna ugovorena vrijednost bespovratnih sredstava]]*Ugovori_OPULJP[[#This Row],[STOPA NACIONALNOG SUFINANCIRANJA %]]</f>
        <v>209138.80649999998</v>
      </c>
      <c r="R606" s="51">
        <f>Ugovori_OPULJP[[#This Row],[Bespovratna sredstva - Nacionalni dio - HRK]]/7.5345</f>
        <v>27757.489747163047</v>
      </c>
      <c r="S606" s="50">
        <v>1394258.71</v>
      </c>
      <c r="T606" s="51">
        <f>Ugovori_OPULJP[[#This Row],[Bespovratna sredstva - Ukupno (EU+Nac) HRK
= Ukupna ugovorena vrijednost bespovratnih sredstava]]/7.5345</f>
        <v>185049.93164775366</v>
      </c>
      <c r="U606" s="50">
        <v>0</v>
      </c>
      <c r="V606" s="51">
        <f>Ugovori_OPULJP[[#This Row],[Javni doprinos korisnika - HRK]]/7.5345</f>
        <v>0</v>
      </c>
      <c r="W606" s="50">
        <v>0</v>
      </c>
      <c r="X606" s="51">
        <f>Ugovori_OPULJP[[#This Row],[Privatni doprinos korisnika - HRK]]/7.5345</f>
        <v>0</v>
      </c>
      <c r="Y606" s="52">
        <v>1394258.71</v>
      </c>
      <c r="Z606" s="53">
        <f>Ugovori_OPULJP[[#This Row],[UKUPNI PRIHVATLJIVI IZDACI
TOTAL ELIGIBLE EXPENDITURE
= Bespovratna sredstva ukupno + doprinos korisnika
= Ukupni prihvatljivi troškovi
= Ukupna ugovorena vrijednost projekta HRK]]/7.5345</f>
        <v>185049.93164775366</v>
      </c>
      <c r="AA606" s="44" t="s">
        <v>38</v>
      </c>
      <c r="AB606" s="44" t="s">
        <v>35</v>
      </c>
      <c r="AC606" s="43" t="s">
        <v>2460</v>
      </c>
      <c r="AD606" s="43" t="s">
        <v>747</v>
      </c>
    </row>
    <row r="607" spans="1:30" ht="51" customHeight="1" x14ac:dyDescent="0.2">
      <c r="A607" s="41" t="s">
        <v>2461</v>
      </c>
      <c r="B607" s="42" t="s">
        <v>743</v>
      </c>
      <c r="C607" s="43" t="s">
        <v>744</v>
      </c>
      <c r="D607" s="43" t="s">
        <v>2358</v>
      </c>
      <c r="E607" s="44" t="s">
        <v>76</v>
      </c>
      <c r="F607" s="45" t="s">
        <v>2462</v>
      </c>
      <c r="G607" s="45" t="s">
        <v>2463</v>
      </c>
      <c r="H607" s="47">
        <v>43475</v>
      </c>
      <c r="I607" s="47">
        <v>44022</v>
      </c>
      <c r="J607" s="48" t="str">
        <f>IF(Ugovori_OPULJP[[#This Row],[DATUM ZAVRŠETKA OPERACIJE]]&gt;DATE(2024,3,31),"u provedbi","završen")</f>
        <v>završen</v>
      </c>
      <c r="K607" s="46" t="s">
        <v>99</v>
      </c>
      <c r="L607" s="46" t="s">
        <v>99</v>
      </c>
      <c r="M607" s="49">
        <v>0.85</v>
      </c>
      <c r="N607" s="49">
        <v>0.15</v>
      </c>
      <c r="O607" s="50">
        <f>Ugovori_OPULJP[[#This Row],[Bespovratna sredstva - Ukupno (EU+Nac) HRK
= Ukupna ugovorena vrijednost bespovratnih sredstava]]*Ugovori_OPULJP[[#This Row],[EU STOPA SUFINANCIRANJA %
EU CO-FINANCING RATE %]]</f>
        <v>713409.87899999996</v>
      </c>
      <c r="P607" s="51">
        <f>Ugovori_OPULJP[[#This Row],[Bespovratna sredstva - EU dio - HRK]]/7.5345</f>
        <v>94685.76269161854</v>
      </c>
      <c r="Q607" s="50">
        <f>Ugovori_OPULJP[[#This Row],[Bespovratna sredstva - Ukupno (EU+Nac) HRK
= Ukupna ugovorena vrijednost bespovratnih sredstava]]*Ugovori_OPULJP[[#This Row],[STOPA NACIONALNOG SUFINANCIRANJA %]]</f>
        <v>125895.86099999999</v>
      </c>
      <c r="R607" s="51">
        <f>Ugovori_OPULJP[[#This Row],[Bespovratna sredstva - Nacionalni dio - HRK]]/7.5345</f>
        <v>16709.252239697391</v>
      </c>
      <c r="S607" s="50">
        <v>839305.74</v>
      </c>
      <c r="T607" s="51">
        <f>Ugovori_OPULJP[[#This Row],[Bespovratna sredstva - Ukupno (EU+Nac) HRK
= Ukupna ugovorena vrijednost bespovratnih sredstava]]/7.5345</f>
        <v>111395.01493131593</v>
      </c>
      <c r="U607" s="50">
        <v>0</v>
      </c>
      <c r="V607" s="51">
        <f>Ugovori_OPULJP[[#This Row],[Javni doprinos korisnika - HRK]]/7.5345</f>
        <v>0</v>
      </c>
      <c r="W607" s="50">
        <v>0</v>
      </c>
      <c r="X607" s="51">
        <f>Ugovori_OPULJP[[#This Row],[Privatni doprinos korisnika - HRK]]/7.5345</f>
        <v>0</v>
      </c>
      <c r="Y607" s="52">
        <v>839305.74</v>
      </c>
      <c r="Z607" s="53">
        <f>Ugovori_OPULJP[[#This Row],[UKUPNI PRIHVATLJIVI IZDACI
TOTAL ELIGIBLE EXPENDITURE
= Bespovratna sredstva ukupno + doprinos korisnika
= Ukupni prihvatljivi troškovi
= Ukupna ugovorena vrijednost projekta HRK]]/7.5345</f>
        <v>111395.01493131593</v>
      </c>
      <c r="AA607" s="44" t="s">
        <v>38</v>
      </c>
      <c r="AB607" s="44" t="s">
        <v>35</v>
      </c>
      <c r="AC607" s="43" t="s">
        <v>2464</v>
      </c>
      <c r="AD607" s="43" t="s">
        <v>747</v>
      </c>
    </row>
    <row r="608" spans="1:30" ht="51" customHeight="1" x14ac:dyDescent="0.2">
      <c r="A608" s="41" t="s">
        <v>2465</v>
      </c>
      <c r="B608" s="42" t="s">
        <v>743</v>
      </c>
      <c r="C608" s="43" t="s">
        <v>744</v>
      </c>
      <c r="D608" s="43" t="s">
        <v>2358</v>
      </c>
      <c r="E608" s="44" t="s">
        <v>76</v>
      </c>
      <c r="F608" s="45" t="s">
        <v>2466</v>
      </c>
      <c r="G608" s="45" t="s">
        <v>2467</v>
      </c>
      <c r="H608" s="47">
        <v>43472</v>
      </c>
      <c r="I608" s="47">
        <v>44203</v>
      </c>
      <c r="J608" s="48" t="str">
        <f>IF(Ugovori_OPULJP[[#This Row],[DATUM ZAVRŠETKA OPERACIJE]]&gt;DATE(2024,3,31),"u provedbi","završen")</f>
        <v>završen</v>
      </c>
      <c r="K608" s="46" t="s">
        <v>216</v>
      </c>
      <c r="L608" s="46" t="s">
        <v>173</v>
      </c>
      <c r="M608" s="49">
        <v>0.85</v>
      </c>
      <c r="N608" s="49">
        <v>0.15</v>
      </c>
      <c r="O608" s="50">
        <f>Ugovori_OPULJP[[#This Row],[Bespovratna sredstva - Ukupno (EU+Nac) HRK
= Ukupna ugovorena vrijednost bespovratnih sredstava]]*Ugovori_OPULJP[[#This Row],[EU STOPA SUFINANCIRANJA %
EU CO-FINANCING RATE %]]</f>
        <v>908381.23849999998</v>
      </c>
      <c r="P608" s="51">
        <f>Ugovori_OPULJP[[#This Row],[Bespovratna sredstva - EU dio - HRK]]/7.5345</f>
        <v>120562.90908487623</v>
      </c>
      <c r="Q608" s="50">
        <f>Ugovori_OPULJP[[#This Row],[Bespovratna sredstva - Ukupno (EU+Nac) HRK
= Ukupna ugovorena vrijednost bespovratnih sredstava]]*Ugovori_OPULJP[[#This Row],[STOPA NACIONALNOG SUFINANCIRANJA %]]</f>
        <v>160302.57149999999</v>
      </c>
      <c r="R608" s="51">
        <f>Ugovori_OPULJP[[#This Row],[Bespovratna sredstva - Nacionalni dio - HRK]]/7.5345</f>
        <v>21275.807485566391</v>
      </c>
      <c r="S608" s="50">
        <v>1068683.81</v>
      </c>
      <c r="T608" s="51">
        <f>Ugovori_OPULJP[[#This Row],[Bespovratna sredstva - Ukupno (EU+Nac) HRK
= Ukupna ugovorena vrijednost bespovratnih sredstava]]/7.5345</f>
        <v>141838.71657044263</v>
      </c>
      <c r="U608" s="50">
        <v>0</v>
      </c>
      <c r="V608" s="51">
        <f>Ugovori_OPULJP[[#This Row],[Javni doprinos korisnika - HRK]]/7.5345</f>
        <v>0</v>
      </c>
      <c r="W608" s="50">
        <v>0</v>
      </c>
      <c r="X608" s="51">
        <f>Ugovori_OPULJP[[#This Row],[Privatni doprinos korisnika - HRK]]/7.5345</f>
        <v>0</v>
      </c>
      <c r="Y608" s="52">
        <v>1068683.81</v>
      </c>
      <c r="Z608" s="53">
        <f>Ugovori_OPULJP[[#This Row],[UKUPNI PRIHVATLJIVI IZDACI
TOTAL ELIGIBLE EXPENDITURE
= Bespovratna sredstva ukupno + doprinos korisnika
= Ukupni prihvatljivi troškovi
= Ukupna ugovorena vrijednost projekta HRK]]/7.5345</f>
        <v>141838.71657044263</v>
      </c>
      <c r="AA608" s="44" t="s">
        <v>38</v>
      </c>
      <c r="AB608" s="44" t="s">
        <v>35</v>
      </c>
      <c r="AC608" s="43" t="s">
        <v>2468</v>
      </c>
      <c r="AD608" s="43" t="s">
        <v>747</v>
      </c>
    </row>
    <row r="609" spans="1:30" ht="51" customHeight="1" x14ac:dyDescent="0.2">
      <c r="A609" s="41" t="s">
        <v>2469</v>
      </c>
      <c r="B609" s="42" t="s">
        <v>743</v>
      </c>
      <c r="C609" s="43" t="s">
        <v>744</v>
      </c>
      <c r="D609" s="43" t="s">
        <v>2358</v>
      </c>
      <c r="E609" s="44" t="s">
        <v>76</v>
      </c>
      <c r="F609" s="45" t="s">
        <v>2470</v>
      </c>
      <c r="G609" s="45" t="s">
        <v>2471</v>
      </c>
      <c r="H609" s="47">
        <v>43756</v>
      </c>
      <c r="I609" s="47">
        <v>44487</v>
      </c>
      <c r="J609" s="48" t="str">
        <f>IF(Ugovori_OPULJP[[#This Row],[DATUM ZAVRŠETKA OPERACIJE]]&gt;DATE(2024,3,31),"u provedbi","završen")</f>
        <v>završen</v>
      </c>
      <c r="K609" s="46" t="s">
        <v>37</v>
      </c>
      <c r="L609" s="46" t="s">
        <v>37</v>
      </c>
      <c r="M609" s="49">
        <v>0.85</v>
      </c>
      <c r="N609" s="49">
        <v>0.15</v>
      </c>
      <c r="O609" s="50">
        <f>Ugovori_OPULJP[[#This Row],[Bespovratna sredstva - Ukupno (EU+Nac) HRK
= Ukupna ugovorena vrijednost bespovratnih sredstava]]*Ugovori_OPULJP[[#This Row],[EU STOPA SUFINANCIRANJA %
EU CO-FINANCING RATE %]]</f>
        <v>1246444.08</v>
      </c>
      <c r="P609" s="51">
        <f>Ugovori_OPULJP[[#This Row],[Bespovratna sredstva - EU dio - HRK]]/7.5345</f>
        <v>165431.55882938483</v>
      </c>
      <c r="Q609" s="50">
        <f>Ugovori_OPULJP[[#This Row],[Bespovratna sredstva - Ukupno (EU+Nac) HRK
= Ukupna ugovorena vrijednost bespovratnih sredstava]]*Ugovori_OPULJP[[#This Row],[STOPA NACIONALNOG SUFINANCIRANJA %]]</f>
        <v>219960.72</v>
      </c>
      <c r="R609" s="51">
        <f>Ugovori_OPULJP[[#This Row],[Bespovratna sredstva - Nacionalni dio - HRK]]/7.5345</f>
        <v>29193.804499303205</v>
      </c>
      <c r="S609" s="50">
        <v>1466404.8</v>
      </c>
      <c r="T609" s="51">
        <f>Ugovori_OPULJP[[#This Row],[Bespovratna sredstva - Ukupno (EU+Nac) HRK
= Ukupna ugovorena vrijednost bespovratnih sredstava]]/7.5345</f>
        <v>194625.36332868802</v>
      </c>
      <c r="U609" s="50">
        <v>0</v>
      </c>
      <c r="V609" s="51">
        <f>Ugovori_OPULJP[[#This Row],[Javni doprinos korisnika - HRK]]/7.5345</f>
        <v>0</v>
      </c>
      <c r="W609" s="50">
        <v>0</v>
      </c>
      <c r="X609" s="51">
        <f>Ugovori_OPULJP[[#This Row],[Privatni doprinos korisnika - HRK]]/7.5345</f>
        <v>0</v>
      </c>
      <c r="Y609" s="52">
        <v>1466404.8</v>
      </c>
      <c r="Z609" s="53">
        <f>Ugovori_OPULJP[[#This Row],[UKUPNI PRIHVATLJIVI IZDACI
TOTAL ELIGIBLE EXPENDITURE
= Bespovratna sredstva ukupno + doprinos korisnika
= Ukupni prihvatljivi troškovi
= Ukupna ugovorena vrijednost projekta HRK]]/7.5345</f>
        <v>194625.36332868802</v>
      </c>
      <c r="AA609" s="44" t="s">
        <v>38</v>
      </c>
      <c r="AB609" s="44" t="s">
        <v>35</v>
      </c>
      <c r="AC609" s="43" t="s">
        <v>2472</v>
      </c>
      <c r="AD609" s="43" t="s">
        <v>747</v>
      </c>
    </row>
    <row r="610" spans="1:30" ht="51" customHeight="1" x14ac:dyDescent="0.2">
      <c r="A610" s="41" t="s">
        <v>2473</v>
      </c>
      <c r="B610" s="42" t="s">
        <v>743</v>
      </c>
      <c r="C610" s="43" t="s">
        <v>744</v>
      </c>
      <c r="D610" s="43" t="s">
        <v>2358</v>
      </c>
      <c r="E610" s="44" t="s">
        <v>76</v>
      </c>
      <c r="F610" s="45" t="s">
        <v>2474</v>
      </c>
      <c r="G610" s="45" t="s">
        <v>1403</v>
      </c>
      <c r="H610" s="47">
        <v>43557</v>
      </c>
      <c r="I610" s="47">
        <v>44167</v>
      </c>
      <c r="J610" s="48" t="str">
        <f>IF(Ugovori_OPULJP[[#This Row],[DATUM ZAVRŠETKA OPERACIJE]]&gt;DATE(2024,3,31),"u provedbi","završen")</f>
        <v>završen</v>
      </c>
      <c r="K610" s="46" t="s">
        <v>2475</v>
      </c>
      <c r="L610" s="46" t="s">
        <v>84</v>
      </c>
      <c r="M610" s="49">
        <v>0.85</v>
      </c>
      <c r="N610" s="49">
        <v>0.15</v>
      </c>
      <c r="O610" s="50">
        <f>Ugovori_OPULJP[[#This Row],[Bespovratna sredstva - Ukupno (EU+Nac) HRK
= Ukupna ugovorena vrijednost bespovratnih sredstava]]*Ugovori_OPULJP[[#This Row],[EU STOPA SUFINANCIRANJA %
EU CO-FINANCING RATE %]]</f>
        <v>430115.18949999998</v>
      </c>
      <c r="P610" s="51">
        <f>Ugovori_OPULJP[[#This Row],[Bespovratna sredstva - EU dio - HRK]]/7.5345</f>
        <v>57086.095892229074</v>
      </c>
      <c r="Q610" s="50">
        <f>Ugovori_OPULJP[[#This Row],[Bespovratna sredstva - Ukupno (EU+Nac) HRK
= Ukupna ugovorena vrijednost bespovratnih sredstava]]*Ugovori_OPULJP[[#This Row],[STOPA NACIONALNOG SUFINANCIRANJA %]]</f>
        <v>75902.680500000002</v>
      </c>
      <c r="R610" s="51">
        <f>Ugovori_OPULJP[[#This Row],[Bespovratna sredstva - Nacionalni dio - HRK]]/7.5345</f>
        <v>10074.016922158073</v>
      </c>
      <c r="S610" s="50">
        <v>506017.87</v>
      </c>
      <c r="T610" s="51">
        <f>Ugovori_OPULJP[[#This Row],[Bespovratna sredstva - Ukupno (EU+Nac) HRK
= Ukupna ugovorena vrijednost bespovratnih sredstava]]/7.5345</f>
        <v>67160.112814387146</v>
      </c>
      <c r="U610" s="50">
        <v>0</v>
      </c>
      <c r="V610" s="51">
        <f>Ugovori_OPULJP[[#This Row],[Javni doprinos korisnika - HRK]]/7.5345</f>
        <v>0</v>
      </c>
      <c r="W610" s="50">
        <v>0</v>
      </c>
      <c r="X610" s="51">
        <f>Ugovori_OPULJP[[#This Row],[Privatni doprinos korisnika - HRK]]/7.5345</f>
        <v>0</v>
      </c>
      <c r="Y610" s="52">
        <v>506017.87</v>
      </c>
      <c r="Z610" s="53">
        <f>Ugovori_OPULJP[[#This Row],[UKUPNI PRIHVATLJIVI IZDACI
TOTAL ELIGIBLE EXPENDITURE
= Bespovratna sredstva ukupno + doprinos korisnika
= Ukupni prihvatljivi troškovi
= Ukupna ugovorena vrijednost projekta HRK]]/7.5345</f>
        <v>67160.112814387146</v>
      </c>
      <c r="AA610" s="44" t="s">
        <v>38</v>
      </c>
      <c r="AB610" s="44" t="s">
        <v>35</v>
      </c>
      <c r="AC610" s="43" t="s">
        <v>2476</v>
      </c>
      <c r="AD610" s="43" t="s">
        <v>747</v>
      </c>
    </row>
    <row r="611" spans="1:30" ht="51" customHeight="1" x14ac:dyDescent="0.2">
      <c r="A611" s="41" t="s">
        <v>2477</v>
      </c>
      <c r="B611" s="42" t="s">
        <v>743</v>
      </c>
      <c r="C611" s="43" t="s">
        <v>744</v>
      </c>
      <c r="D611" s="43" t="s">
        <v>2358</v>
      </c>
      <c r="E611" s="44" t="s">
        <v>76</v>
      </c>
      <c r="F611" s="45" t="s">
        <v>2478</v>
      </c>
      <c r="G611" s="45" t="s">
        <v>2479</v>
      </c>
      <c r="H611" s="47">
        <v>43348</v>
      </c>
      <c r="I611" s="47">
        <v>44017</v>
      </c>
      <c r="J611" s="48" t="str">
        <f>IF(Ugovori_OPULJP[[#This Row],[DATUM ZAVRŠETKA OPERACIJE]]&gt;DATE(2024,3,31),"u provedbi","završen")</f>
        <v>završen</v>
      </c>
      <c r="K611" s="46" t="s">
        <v>2480</v>
      </c>
      <c r="L611" s="46" t="s">
        <v>79</v>
      </c>
      <c r="M611" s="49">
        <v>0.85</v>
      </c>
      <c r="N611" s="49">
        <v>0.15</v>
      </c>
      <c r="O611" s="50">
        <f>Ugovori_OPULJP[[#This Row],[Bespovratna sredstva - Ukupno (EU+Nac) HRK
= Ukupna ugovorena vrijednost bespovratnih sredstava]]*Ugovori_OPULJP[[#This Row],[EU STOPA SUFINANCIRANJA %
EU CO-FINANCING RATE %]]</f>
        <v>952974.96699999995</v>
      </c>
      <c r="P611" s="51">
        <f>Ugovori_OPULJP[[#This Row],[Bespovratna sredstva - EU dio - HRK]]/7.5345</f>
        <v>126481.51396907558</v>
      </c>
      <c r="Q611" s="50">
        <f>Ugovori_OPULJP[[#This Row],[Bespovratna sredstva - Ukupno (EU+Nac) HRK
= Ukupna ugovorena vrijednost bespovratnih sredstava]]*Ugovori_OPULJP[[#This Row],[STOPA NACIONALNOG SUFINANCIRANJA %]]</f>
        <v>168172.05299999999</v>
      </c>
      <c r="R611" s="51">
        <f>Ugovori_OPULJP[[#This Row],[Bespovratna sredstva - Nacionalni dio - HRK]]/7.5345</f>
        <v>22320.267171013336</v>
      </c>
      <c r="S611" s="50">
        <v>1121147.02</v>
      </c>
      <c r="T611" s="51">
        <f>Ugovori_OPULJP[[#This Row],[Bespovratna sredstva - Ukupno (EU+Nac) HRK
= Ukupna ugovorena vrijednost bespovratnih sredstava]]/7.5345</f>
        <v>148801.78114008892</v>
      </c>
      <c r="U611" s="50">
        <v>0</v>
      </c>
      <c r="V611" s="51">
        <f>Ugovori_OPULJP[[#This Row],[Javni doprinos korisnika - HRK]]/7.5345</f>
        <v>0</v>
      </c>
      <c r="W611" s="50">
        <v>0</v>
      </c>
      <c r="X611" s="51">
        <f>Ugovori_OPULJP[[#This Row],[Privatni doprinos korisnika - HRK]]/7.5345</f>
        <v>0</v>
      </c>
      <c r="Y611" s="52">
        <v>1121147.02</v>
      </c>
      <c r="Z611" s="53">
        <f>Ugovori_OPULJP[[#This Row],[UKUPNI PRIHVATLJIVI IZDACI
TOTAL ELIGIBLE EXPENDITURE
= Bespovratna sredstva ukupno + doprinos korisnika
= Ukupni prihvatljivi troškovi
= Ukupna ugovorena vrijednost projekta HRK]]/7.5345</f>
        <v>148801.78114008892</v>
      </c>
      <c r="AA611" s="44" t="s">
        <v>38</v>
      </c>
      <c r="AB611" s="44" t="s">
        <v>35</v>
      </c>
      <c r="AC611" s="43" t="s">
        <v>2481</v>
      </c>
      <c r="AD611" s="43" t="s">
        <v>747</v>
      </c>
    </row>
    <row r="612" spans="1:30" ht="51" customHeight="1" x14ac:dyDescent="0.2">
      <c r="A612" s="41" t="s">
        <v>2482</v>
      </c>
      <c r="B612" s="42" t="s">
        <v>743</v>
      </c>
      <c r="C612" s="43" t="s">
        <v>744</v>
      </c>
      <c r="D612" s="43" t="s">
        <v>2358</v>
      </c>
      <c r="E612" s="44" t="s">
        <v>76</v>
      </c>
      <c r="F612" s="45" t="s">
        <v>635</v>
      </c>
      <c r="G612" s="45" t="s">
        <v>2483</v>
      </c>
      <c r="H612" s="47">
        <v>43348</v>
      </c>
      <c r="I612" s="47">
        <v>43987</v>
      </c>
      <c r="J612" s="48" t="str">
        <f>IF(Ugovori_OPULJP[[#This Row],[DATUM ZAVRŠETKA OPERACIJE]]&gt;DATE(2024,3,31),"u provedbi","završen")</f>
        <v>završen</v>
      </c>
      <c r="K612" s="46" t="s">
        <v>333</v>
      </c>
      <c r="L612" s="46" t="s">
        <v>333</v>
      </c>
      <c r="M612" s="49">
        <v>0.85</v>
      </c>
      <c r="N612" s="49">
        <v>0.15</v>
      </c>
      <c r="O612" s="50">
        <f>Ugovori_OPULJP[[#This Row],[Bespovratna sredstva - Ukupno (EU+Nac) HRK
= Ukupna ugovorena vrijednost bespovratnih sredstava]]*Ugovori_OPULJP[[#This Row],[EU STOPA SUFINANCIRANJA %
EU CO-FINANCING RATE %]]</f>
        <v>863506.38099999994</v>
      </c>
      <c r="P612" s="51">
        <f>Ugovori_OPULJP[[#This Row],[Bespovratna sredstva - EU dio - HRK]]/7.5345</f>
        <v>114606.99197027007</v>
      </c>
      <c r="Q612" s="50">
        <f>Ugovori_OPULJP[[#This Row],[Bespovratna sredstva - Ukupno (EU+Nac) HRK
= Ukupna ugovorena vrijednost bespovratnih sredstava]]*Ugovori_OPULJP[[#This Row],[STOPA NACIONALNOG SUFINANCIRANJA %]]</f>
        <v>152383.47899999999</v>
      </c>
      <c r="R612" s="51">
        <f>Ugovori_OPULJP[[#This Row],[Bespovratna sredstva - Nacionalni dio - HRK]]/7.5345</f>
        <v>20224.763288871189</v>
      </c>
      <c r="S612" s="50">
        <v>1015889.86</v>
      </c>
      <c r="T612" s="51">
        <f>Ugovori_OPULJP[[#This Row],[Bespovratna sredstva - Ukupno (EU+Nac) HRK
= Ukupna ugovorena vrijednost bespovratnih sredstava]]/7.5345</f>
        <v>134831.75525914127</v>
      </c>
      <c r="U612" s="50">
        <v>0</v>
      </c>
      <c r="V612" s="51">
        <f>Ugovori_OPULJP[[#This Row],[Javni doprinos korisnika - HRK]]/7.5345</f>
        <v>0</v>
      </c>
      <c r="W612" s="50">
        <v>0</v>
      </c>
      <c r="X612" s="51">
        <f>Ugovori_OPULJP[[#This Row],[Privatni doprinos korisnika - HRK]]/7.5345</f>
        <v>0</v>
      </c>
      <c r="Y612" s="52">
        <v>1015889.86</v>
      </c>
      <c r="Z612" s="53">
        <f>Ugovori_OPULJP[[#This Row],[UKUPNI PRIHVATLJIVI IZDACI
TOTAL ELIGIBLE EXPENDITURE
= Bespovratna sredstva ukupno + doprinos korisnika
= Ukupni prihvatljivi troškovi
= Ukupna ugovorena vrijednost projekta HRK]]/7.5345</f>
        <v>134831.75525914127</v>
      </c>
      <c r="AA612" s="44" t="s">
        <v>38</v>
      </c>
      <c r="AB612" s="44" t="s">
        <v>35</v>
      </c>
      <c r="AC612" s="43" t="s">
        <v>2484</v>
      </c>
      <c r="AD612" s="43" t="s">
        <v>747</v>
      </c>
    </row>
    <row r="613" spans="1:30" ht="51" customHeight="1" x14ac:dyDescent="0.2">
      <c r="A613" s="41" t="s">
        <v>2485</v>
      </c>
      <c r="B613" s="42" t="s">
        <v>743</v>
      </c>
      <c r="C613" s="43" t="s">
        <v>744</v>
      </c>
      <c r="D613" s="43" t="s">
        <v>2358</v>
      </c>
      <c r="E613" s="44" t="s">
        <v>76</v>
      </c>
      <c r="F613" s="45" t="s">
        <v>2486</v>
      </c>
      <c r="G613" s="45" t="s">
        <v>1071</v>
      </c>
      <c r="H613" s="47">
        <v>43344</v>
      </c>
      <c r="I613" s="47">
        <v>44044</v>
      </c>
      <c r="J613" s="48" t="str">
        <f>IF(Ugovori_OPULJP[[#This Row],[DATUM ZAVRŠETKA OPERACIJE]]&gt;DATE(2024,3,31),"u provedbi","završen")</f>
        <v>završen</v>
      </c>
      <c r="K613" s="46" t="s">
        <v>104</v>
      </c>
      <c r="L613" s="46" t="s">
        <v>104</v>
      </c>
      <c r="M613" s="49">
        <v>0.85</v>
      </c>
      <c r="N613" s="49">
        <v>0.15</v>
      </c>
      <c r="O613" s="50">
        <f>Ugovori_OPULJP[[#This Row],[Bespovratna sredstva - Ukupno (EU+Nac) HRK
= Ukupna ugovorena vrijednost bespovratnih sredstava]]*Ugovori_OPULJP[[#This Row],[EU STOPA SUFINANCIRANJA %
EU CO-FINANCING RATE %]]</f>
        <v>754241.6264999999</v>
      </c>
      <c r="P613" s="51">
        <f>Ugovori_OPULJP[[#This Row],[Bespovratna sredstva - EU dio - HRK]]/7.5345</f>
        <v>100105.06689229542</v>
      </c>
      <c r="Q613" s="50">
        <f>Ugovori_OPULJP[[#This Row],[Bespovratna sredstva - Ukupno (EU+Nac) HRK
= Ukupna ugovorena vrijednost bespovratnih sredstava]]*Ugovori_OPULJP[[#This Row],[STOPA NACIONALNOG SUFINANCIRANJA %]]</f>
        <v>133101.46349999998</v>
      </c>
      <c r="R613" s="51">
        <f>Ugovori_OPULJP[[#This Row],[Bespovratna sredstva - Nacionalni dio - HRK]]/7.5345</f>
        <v>17665.60003981684</v>
      </c>
      <c r="S613" s="50">
        <v>887343.09</v>
      </c>
      <c r="T613" s="51">
        <f>Ugovori_OPULJP[[#This Row],[Bespovratna sredstva - Ukupno (EU+Nac) HRK
= Ukupna ugovorena vrijednost bespovratnih sredstava]]/7.5345</f>
        <v>117770.66693211228</v>
      </c>
      <c r="U613" s="50">
        <v>0</v>
      </c>
      <c r="V613" s="51">
        <f>Ugovori_OPULJP[[#This Row],[Javni doprinos korisnika - HRK]]/7.5345</f>
        <v>0</v>
      </c>
      <c r="W613" s="50">
        <v>0</v>
      </c>
      <c r="X613" s="51">
        <f>Ugovori_OPULJP[[#This Row],[Privatni doprinos korisnika - HRK]]/7.5345</f>
        <v>0</v>
      </c>
      <c r="Y613" s="52">
        <v>887343.09</v>
      </c>
      <c r="Z613" s="53">
        <f>Ugovori_OPULJP[[#This Row],[UKUPNI PRIHVATLJIVI IZDACI
TOTAL ELIGIBLE EXPENDITURE
= Bespovratna sredstva ukupno + doprinos korisnika
= Ukupni prihvatljivi troškovi
= Ukupna ugovorena vrijednost projekta HRK]]/7.5345</f>
        <v>117770.66693211228</v>
      </c>
      <c r="AA613" s="44" t="s">
        <v>38</v>
      </c>
      <c r="AB613" s="44" t="s">
        <v>35</v>
      </c>
      <c r="AC613" s="43" t="s">
        <v>2487</v>
      </c>
      <c r="AD613" s="43" t="s">
        <v>747</v>
      </c>
    </row>
    <row r="614" spans="1:30" ht="51" customHeight="1" x14ac:dyDescent="0.2">
      <c r="A614" s="41" t="s">
        <v>2488</v>
      </c>
      <c r="B614" s="42" t="s">
        <v>743</v>
      </c>
      <c r="C614" s="43" t="s">
        <v>744</v>
      </c>
      <c r="D614" s="43" t="s">
        <v>2358</v>
      </c>
      <c r="E614" s="44" t="s">
        <v>76</v>
      </c>
      <c r="F614" s="45" t="s">
        <v>2489</v>
      </c>
      <c r="G614" s="45" t="s">
        <v>2490</v>
      </c>
      <c r="H614" s="47">
        <v>43476</v>
      </c>
      <c r="I614" s="47">
        <v>44206</v>
      </c>
      <c r="J614" s="48" t="str">
        <f>IF(Ugovori_OPULJP[[#This Row],[DATUM ZAVRŠETKA OPERACIJE]]&gt;DATE(2024,3,31),"u provedbi","završen")</f>
        <v>završen</v>
      </c>
      <c r="K614" s="46" t="s">
        <v>2491</v>
      </c>
      <c r="L614" s="46" t="s">
        <v>594</v>
      </c>
      <c r="M614" s="49">
        <v>0.85</v>
      </c>
      <c r="N614" s="49">
        <v>0.15</v>
      </c>
      <c r="O614" s="50">
        <f>Ugovori_OPULJP[[#This Row],[Bespovratna sredstva - Ukupno (EU+Nac) HRK
= Ukupna ugovorena vrijednost bespovratnih sredstava]]*Ugovori_OPULJP[[#This Row],[EU STOPA SUFINANCIRANJA %
EU CO-FINANCING RATE %]]</f>
        <v>1181018.9680000001</v>
      </c>
      <c r="P614" s="51">
        <f>Ugovori_OPULJP[[#This Row],[Bespovratna sredstva - EU dio - HRK]]/7.5345</f>
        <v>156748.15422390337</v>
      </c>
      <c r="Q614" s="50">
        <f>Ugovori_OPULJP[[#This Row],[Bespovratna sredstva - Ukupno (EU+Nac) HRK
= Ukupna ugovorena vrijednost bespovratnih sredstava]]*Ugovori_OPULJP[[#This Row],[STOPA NACIONALNOG SUFINANCIRANJA %]]</f>
        <v>208415.11199999999</v>
      </c>
      <c r="R614" s="51">
        <f>Ugovori_OPULJP[[#This Row],[Bespovratna sredstva - Nacionalni dio - HRK]]/7.5345</f>
        <v>27661.438980688828</v>
      </c>
      <c r="S614" s="50">
        <v>1389434.08</v>
      </c>
      <c r="T614" s="51">
        <f>Ugovori_OPULJP[[#This Row],[Bespovratna sredstva - Ukupno (EU+Nac) HRK
= Ukupna ugovorena vrijednost bespovratnih sredstava]]/7.5345</f>
        <v>184409.59320459221</v>
      </c>
      <c r="U614" s="50">
        <v>0</v>
      </c>
      <c r="V614" s="51">
        <f>Ugovori_OPULJP[[#This Row],[Javni doprinos korisnika - HRK]]/7.5345</f>
        <v>0</v>
      </c>
      <c r="W614" s="50">
        <v>0</v>
      </c>
      <c r="X614" s="51">
        <f>Ugovori_OPULJP[[#This Row],[Privatni doprinos korisnika - HRK]]/7.5345</f>
        <v>0</v>
      </c>
      <c r="Y614" s="52">
        <v>1389434.08</v>
      </c>
      <c r="Z614" s="53">
        <f>Ugovori_OPULJP[[#This Row],[UKUPNI PRIHVATLJIVI IZDACI
TOTAL ELIGIBLE EXPENDITURE
= Bespovratna sredstva ukupno + doprinos korisnika
= Ukupni prihvatljivi troškovi
= Ukupna ugovorena vrijednost projekta HRK]]/7.5345</f>
        <v>184409.59320459221</v>
      </c>
      <c r="AA614" s="44" t="s">
        <v>38</v>
      </c>
      <c r="AB614" s="44" t="s">
        <v>35</v>
      </c>
      <c r="AC614" s="43" t="s">
        <v>2492</v>
      </c>
      <c r="AD614" s="43" t="s">
        <v>747</v>
      </c>
    </row>
    <row r="615" spans="1:30" ht="51" customHeight="1" x14ac:dyDescent="0.2">
      <c r="A615" s="41" t="s">
        <v>2493</v>
      </c>
      <c r="B615" s="42" t="s">
        <v>743</v>
      </c>
      <c r="C615" s="43" t="s">
        <v>744</v>
      </c>
      <c r="D615" s="43" t="s">
        <v>2358</v>
      </c>
      <c r="E615" s="44" t="s">
        <v>76</v>
      </c>
      <c r="F615" s="45" t="s">
        <v>2494</v>
      </c>
      <c r="G615" s="45" t="s">
        <v>1057</v>
      </c>
      <c r="H615" s="47">
        <v>43343</v>
      </c>
      <c r="I615" s="47">
        <v>44074</v>
      </c>
      <c r="J615" s="48" t="str">
        <f>IF(Ugovori_OPULJP[[#This Row],[DATUM ZAVRŠETKA OPERACIJE]]&gt;DATE(2024,3,31),"u provedbi","završen")</f>
        <v>završen</v>
      </c>
      <c r="K615" s="46" t="s">
        <v>84</v>
      </c>
      <c r="L615" s="46" t="s">
        <v>84</v>
      </c>
      <c r="M615" s="49">
        <v>0.85</v>
      </c>
      <c r="N615" s="49">
        <v>0.15</v>
      </c>
      <c r="O615" s="50">
        <f>Ugovori_OPULJP[[#This Row],[Bespovratna sredstva - Ukupno (EU+Nac) HRK
= Ukupna ugovorena vrijednost bespovratnih sredstava]]*Ugovori_OPULJP[[#This Row],[EU STOPA SUFINANCIRANJA %
EU CO-FINANCING RATE %]]</f>
        <v>988737</v>
      </c>
      <c r="P615" s="51">
        <f>Ugovori_OPULJP[[#This Row],[Bespovratna sredstva - EU dio - HRK]]/7.5345</f>
        <v>131227.95142345212</v>
      </c>
      <c r="Q615" s="50">
        <f>Ugovori_OPULJP[[#This Row],[Bespovratna sredstva - Ukupno (EU+Nac) HRK
= Ukupna ugovorena vrijednost bespovratnih sredstava]]*Ugovori_OPULJP[[#This Row],[STOPA NACIONALNOG SUFINANCIRANJA %]]</f>
        <v>174483</v>
      </c>
      <c r="R615" s="51">
        <f>Ugovori_OPULJP[[#This Row],[Bespovratna sredstva - Nacionalni dio - HRK]]/7.5345</f>
        <v>23157.873780609196</v>
      </c>
      <c r="S615" s="50">
        <v>1163220</v>
      </c>
      <c r="T615" s="51">
        <f>Ugovori_OPULJP[[#This Row],[Bespovratna sredstva - Ukupno (EU+Nac) HRK
= Ukupna ugovorena vrijednost bespovratnih sredstava]]/7.5345</f>
        <v>154385.82520406132</v>
      </c>
      <c r="U615" s="50">
        <v>0</v>
      </c>
      <c r="V615" s="51">
        <f>Ugovori_OPULJP[[#This Row],[Javni doprinos korisnika - HRK]]/7.5345</f>
        <v>0</v>
      </c>
      <c r="W615" s="50">
        <v>0</v>
      </c>
      <c r="X615" s="51">
        <f>Ugovori_OPULJP[[#This Row],[Privatni doprinos korisnika - HRK]]/7.5345</f>
        <v>0</v>
      </c>
      <c r="Y615" s="52">
        <v>1163220</v>
      </c>
      <c r="Z615" s="53">
        <f>Ugovori_OPULJP[[#This Row],[UKUPNI PRIHVATLJIVI IZDACI
TOTAL ELIGIBLE EXPENDITURE
= Bespovratna sredstva ukupno + doprinos korisnika
= Ukupni prihvatljivi troškovi
= Ukupna ugovorena vrijednost projekta HRK]]/7.5345</f>
        <v>154385.82520406132</v>
      </c>
      <c r="AA615" s="44" t="s">
        <v>38</v>
      </c>
      <c r="AB615" s="44" t="s">
        <v>35</v>
      </c>
      <c r="AC615" s="43" t="s">
        <v>2495</v>
      </c>
      <c r="AD615" s="43" t="s">
        <v>747</v>
      </c>
    </row>
    <row r="616" spans="1:30" ht="51" customHeight="1" x14ac:dyDescent="0.2">
      <c r="A616" s="41" t="s">
        <v>2496</v>
      </c>
      <c r="B616" s="42" t="s">
        <v>743</v>
      </c>
      <c r="C616" s="43" t="s">
        <v>744</v>
      </c>
      <c r="D616" s="43" t="s">
        <v>2358</v>
      </c>
      <c r="E616" s="44" t="s">
        <v>76</v>
      </c>
      <c r="F616" s="45" t="s">
        <v>2497</v>
      </c>
      <c r="G616" s="45" t="s">
        <v>1278</v>
      </c>
      <c r="H616" s="47">
        <v>43474</v>
      </c>
      <c r="I616" s="47">
        <v>44205</v>
      </c>
      <c r="J616" s="48" t="str">
        <f>IF(Ugovori_OPULJP[[#This Row],[DATUM ZAVRŠETKA OPERACIJE]]&gt;DATE(2024,3,31),"u provedbi","završen")</f>
        <v>završen</v>
      </c>
      <c r="K616" s="46" t="s">
        <v>333</v>
      </c>
      <c r="L616" s="46" t="s">
        <v>333</v>
      </c>
      <c r="M616" s="49">
        <v>0.85</v>
      </c>
      <c r="N616" s="49">
        <v>0.15</v>
      </c>
      <c r="O616" s="50">
        <f>Ugovori_OPULJP[[#This Row],[Bespovratna sredstva - Ukupno (EU+Nac) HRK
= Ukupna ugovorena vrijednost bespovratnih sredstava]]*Ugovori_OPULJP[[#This Row],[EU STOPA SUFINANCIRANJA %
EU CO-FINANCING RATE %]]</f>
        <v>1206912.399</v>
      </c>
      <c r="P616" s="51">
        <f>Ugovori_OPULJP[[#This Row],[Bespovratna sredstva - EU dio - HRK]]/7.5345</f>
        <v>160184.80310571371</v>
      </c>
      <c r="Q616" s="50">
        <f>Ugovori_OPULJP[[#This Row],[Bespovratna sredstva - Ukupno (EU+Nac) HRK
= Ukupna ugovorena vrijednost bespovratnih sredstava]]*Ugovori_OPULJP[[#This Row],[STOPA NACIONALNOG SUFINANCIRANJA %]]</f>
        <v>212984.541</v>
      </c>
      <c r="R616" s="51">
        <f>Ugovori_OPULJP[[#This Row],[Bespovratna sredstva - Nacionalni dio - HRK]]/7.5345</f>
        <v>28267.906430420066</v>
      </c>
      <c r="S616" s="50">
        <v>1419896.94</v>
      </c>
      <c r="T616" s="51">
        <f>Ugovori_OPULJP[[#This Row],[Bespovratna sredstva - Ukupno (EU+Nac) HRK
= Ukupna ugovorena vrijednost bespovratnih sredstava]]/7.5345</f>
        <v>188452.70953613377</v>
      </c>
      <c r="U616" s="50">
        <v>0</v>
      </c>
      <c r="V616" s="51">
        <f>Ugovori_OPULJP[[#This Row],[Javni doprinos korisnika - HRK]]/7.5345</f>
        <v>0</v>
      </c>
      <c r="W616" s="50">
        <v>0</v>
      </c>
      <c r="X616" s="51">
        <f>Ugovori_OPULJP[[#This Row],[Privatni doprinos korisnika - HRK]]/7.5345</f>
        <v>0</v>
      </c>
      <c r="Y616" s="52">
        <v>1419896.94</v>
      </c>
      <c r="Z616" s="53">
        <f>Ugovori_OPULJP[[#This Row],[UKUPNI PRIHVATLJIVI IZDACI
TOTAL ELIGIBLE EXPENDITURE
= Bespovratna sredstva ukupno + doprinos korisnika
= Ukupni prihvatljivi troškovi
= Ukupna ugovorena vrijednost projekta HRK]]/7.5345</f>
        <v>188452.70953613377</v>
      </c>
      <c r="AA616" s="44" t="s">
        <v>38</v>
      </c>
      <c r="AB616" s="44" t="s">
        <v>35</v>
      </c>
      <c r="AC616" s="43" t="s">
        <v>2498</v>
      </c>
      <c r="AD616" s="43" t="s">
        <v>747</v>
      </c>
    </row>
    <row r="617" spans="1:30" ht="51" customHeight="1" x14ac:dyDescent="0.2">
      <c r="A617" s="41" t="s">
        <v>2499</v>
      </c>
      <c r="B617" s="42" t="s">
        <v>743</v>
      </c>
      <c r="C617" s="43" t="s">
        <v>744</v>
      </c>
      <c r="D617" s="43" t="s">
        <v>2358</v>
      </c>
      <c r="E617" s="44" t="s">
        <v>76</v>
      </c>
      <c r="F617" s="45" t="s">
        <v>2500</v>
      </c>
      <c r="G617" s="45" t="s">
        <v>2501</v>
      </c>
      <c r="H617" s="47">
        <v>43759</v>
      </c>
      <c r="I617" s="47">
        <v>44307</v>
      </c>
      <c r="J617" s="48" t="str">
        <f>IF(Ugovori_OPULJP[[#This Row],[DATUM ZAVRŠETKA OPERACIJE]]&gt;DATE(2024,3,31),"u provedbi","završen")</f>
        <v>završen</v>
      </c>
      <c r="K617" s="46" t="s">
        <v>37</v>
      </c>
      <c r="L617" s="46" t="s">
        <v>37</v>
      </c>
      <c r="M617" s="49">
        <v>0.85</v>
      </c>
      <c r="N617" s="49">
        <v>0.15</v>
      </c>
      <c r="O617" s="50">
        <f>Ugovori_OPULJP[[#This Row],[Bespovratna sredstva - Ukupno (EU+Nac) HRK
= Ukupna ugovorena vrijednost bespovratnih sredstava]]*Ugovori_OPULJP[[#This Row],[EU STOPA SUFINANCIRANJA %
EU CO-FINANCING RATE %]]</f>
        <v>558481.875</v>
      </c>
      <c r="P617" s="51">
        <f>Ugovori_OPULJP[[#This Row],[Bespovratna sredstva - EU dio - HRK]]/7.5345</f>
        <v>74123.282898666133</v>
      </c>
      <c r="Q617" s="50">
        <f>Ugovori_OPULJP[[#This Row],[Bespovratna sredstva - Ukupno (EU+Nac) HRK
= Ukupna ugovorena vrijednost bespovratnih sredstava]]*Ugovori_OPULJP[[#This Row],[STOPA NACIONALNOG SUFINANCIRANJA %]]</f>
        <v>98555.625</v>
      </c>
      <c r="R617" s="51">
        <f>Ugovori_OPULJP[[#This Row],[Bespovratna sredstva - Nacionalni dio - HRK]]/7.5345</f>
        <v>13080.579335058728</v>
      </c>
      <c r="S617" s="50">
        <v>657037.5</v>
      </c>
      <c r="T617" s="51">
        <f>Ugovori_OPULJP[[#This Row],[Bespovratna sredstva - Ukupno (EU+Nac) HRK
= Ukupna ugovorena vrijednost bespovratnih sredstava]]/7.5345</f>
        <v>87203.862233724867</v>
      </c>
      <c r="U617" s="50">
        <v>0</v>
      </c>
      <c r="V617" s="51">
        <f>Ugovori_OPULJP[[#This Row],[Javni doprinos korisnika - HRK]]/7.5345</f>
        <v>0</v>
      </c>
      <c r="W617" s="50">
        <v>0</v>
      </c>
      <c r="X617" s="51">
        <f>Ugovori_OPULJP[[#This Row],[Privatni doprinos korisnika - HRK]]/7.5345</f>
        <v>0</v>
      </c>
      <c r="Y617" s="52">
        <v>657037.5</v>
      </c>
      <c r="Z617" s="53">
        <f>Ugovori_OPULJP[[#This Row],[UKUPNI PRIHVATLJIVI IZDACI
TOTAL ELIGIBLE EXPENDITURE
= Bespovratna sredstva ukupno + doprinos korisnika
= Ukupni prihvatljivi troškovi
= Ukupna ugovorena vrijednost projekta HRK]]/7.5345</f>
        <v>87203.862233724867</v>
      </c>
      <c r="AA617" s="44" t="s">
        <v>38</v>
      </c>
      <c r="AB617" s="44" t="s">
        <v>35</v>
      </c>
      <c r="AC617" s="43" t="s">
        <v>2502</v>
      </c>
      <c r="AD617" s="43" t="s">
        <v>747</v>
      </c>
    </row>
    <row r="618" spans="1:30" ht="51" customHeight="1" x14ac:dyDescent="0.2">
      <c r="A618" s="41" t="s">
        <v>2503</v>
      </c>
      <c r="B618" s="42" t="s">
        <v>743</v>
      </c>
      <c r="C618" s="43" t="s">
        <v>744</v>
      </c>
      <c r="D618" s="43" t="s">
        <v>2358</v>
      </c>
      <c r="E618" s="44" t="s">
        <v>76</v>
      </c>
      <c r="F618" s="45" t="s">
        <v>2504</v>
      </c>
      <c r="G618" s="45" t="s">
        <v>308</v>
      </c>
      <c r="H618" s="47">
        <v>43760</v>
      </c>
      <c r="I618" s="47">
        <v>44491</v>
      </c>
      <c r="J618" s="48" t="str">
        <f>IF(Ugovori_OPULJP[[#This Row],[DATUM ZAVRŠETKA OPERACIJE]]&gt;DATE(2024,3,31),"u provedbi","završen")</f>
        <v>završen</v>
      </c>
      <c r="K618" s="46" t="s">
        <v>2505</v>
      </c>
      <c r="L618" s="46" t="s">
        <v>37</v>
      </c>
      <c r="M618" s="49">
        <v>0.85</v>
      </c>
      <c r="N618" s="49">
        <v>0.15</v>
      </c>
      <c r="O618" s="50">
        <f>Ugovori_OPULJP[[#This Row],[Bespovratna sredstva - Ukupno (EU+Nac) HRK
= Ukupna ugovorena vrijednost bespovratnih sredstava]]*Ugovori_OPULJP[[#This Row],[EU STOPA SUFINANCIRANJA %
EU CO-FINANCING RATE %]]</f>
        <v>1101930.004</v>
      </c>
      <c r="P618" s="51">
        <f>Ugovori_OPULJP[[#This Row],[Bespovratna sredstva - EU dio - HRK]]/7.5345</f>
        <v>146251.24480722009</v>
      </c>
      <c r="Q618" s="50">
        <f>Ugovori_OPULJP[[#This Row],[Bespovratna sredstva - Ukupno (EU+Nac) HRK
= Ukupna ugovorena vrijednost bespovratnih sredstava]]*Ugovori_OPULJP[[#This Row],[STOPA NACIONALNOG SUFINANCIRANJA %]]</f>
        <v>194458.236</v>
      </c>
      <c r="R618" s="51">
        <f>Ugovori_OPULJP[[#This Row],[Bespovratna sredstva - Nacionalni dio - HRK]]/7.5345</f>
        <v>25809.043201274137</v>
      </c>
      <c r="S618" s="50">
        <v>1296388.24</v>
      </c>
      <c r="T618" s="51">
        <f>Ugovori_OPULJP[[#This Row],[Bespovratna sredstva - Ukupno (EU+Nac) HRK
= Ukupna ugovorena vrijednost bespovratnih sredstava]]/7.5345</f>
        <v>172060.28800849424</v>
      </c>
      <c r="U618" s="50">
        <v>0</v>
      </c>
      <c r="V618" s="51">
        <f>Ugovori_OPULJP[[#This Row],[Javni doprinos korisnika - HRK]]/7.5345</f>
        <v>0</v>
      </c>
      <c r="W618" s="50">
        <v>0</v>
      </c>
      <c r="X618" s="51">
        <f>Ugovori_OPULJP[[#This Row],[Privatni doprinos korisnika - HRK]]/7.5345</f>
        <v>0</v>
      </c>
      <c r="Y618" s="52">
        <v>1296388.24</v>
      </c>
      <c r="Z618" s="53">
        <f>Ugovori_OPULJP[[#This Row],[UKUPNI PRIHVATLJIVI IZDACI
TOTAL ELIGIBLE EXPENDITURE
= Bespovratna sredstva ukupno + doprinos korisnika
= Ukupni prihvatljivi troškovi
= Ukupna ugovorena vrijednost projekta HRK]]/7.5345</f>
        <v>172060.28800849424</v>
      </c>
      <c r="AA618" s="44" t="s">
        <v>38</v>
      </c>
      <c r="AB618" s="44" t="s">
        <v>35</v>
      </c>
      <c r="AC618" s="43" t="s">
        <v>2506</v>
      </c>
      <c r="AD618" s="43" t="s">
        <v>747</v>
      </c>
    </row>
    <row r="619" spans="1:30" ht="51" customHeight="1" x14ac:dyDescent="0.2">
      <c r="A619" s="41" t="s">
        <v>2507</v>
      </c>
      <c r="B619" s="42" t="s">
        <v>743</v>
      </c>
      <c r="C619" s="43" t="s">
        <v>744</v>
      </c>
      <c r="D619" s="43" t="s">
        <v>2358</v>
      </c>
      <c r="E619" s="44" t="s">
        <v>76</v>
      </c>
      <c r="F619" s="45" t="s">
        <v>2508</v>
      </c>
      <c r="G619" s="45" t="s">
        <v>665</v>
      </c>
      <c r="H619" s="47">
        <v>43474</v>
      </c>
      <c r="I619" s="47">
        <v>44205</v>
      </c>
      <c r="J619" s="48" t="str">
        <f>IF(Ugovori_OPULJP[[#This Row],[DATUM ZAVRŠETKA OPERACIJE]]&gt;DATE(2024,3,31),"u provedbi","završen")</f>
        <v>završen</v>
      </c>
      <c r="K619" s="46" t="s">
        <v>244</v>
      </c>
      <c r="L619" s="46" t="s">
        <v>244</v>
      </c>
      <c r="M619" s="49">
        <v>0.85</v>
      </c>
      <c r="N619" s="49">
        <v>0.15</v>
      </c>
      <c r="O619" s="50">
        <f>Ugovori_OPULJP[[#This Row],[Bespovratna sredstva - Ukupno (EU+Nac) HRK
= Ukupna ugovorena vrijednost bespovratnih sredstava]]*Ugovori_OPULJP[[#This Row],[EU STOPA SUFINANCIRANJA %
EU CO-FINANCING RATE %]]</f>
        <v>669381.97849999997</v>
      </c>
      <c r="P619" s="51">
        <f>Ugovori_OPULJP[[#This Row],[Bespovratna sredstva - EU dio - HRK]]/7.5345</f>
        <v>88842.256088658833</v>
      </c>
      <c r="Q619" s="50">
        <f>Ugovori_OPULJP[[#This Row],[Bespovratna sredstva - Ukupno (EU+Nac) HRK
= Ukupna ugovorena vrijednost bespovratnih sredstava]]*Ugovori_OPULJP[[#This Row],[STOPA NACIONALNOG SUFINANCIRANJA %]]</f>
        <v>118126.23149999999</v>
      </c>
      <c r="R619" s="51">
        <f>Ugovori_OPULJP[[#This Row],[Bespovratna sredstva - Nacionalni dio - HRK]]/7.5345</f>
        <v>15678.045192116264</v>
      </c>
      <c r="S619" s="50">
        <v>787508.21</v>
      </c>
      <c r="T619" s="51">
        <f>Ugovori_OPULJP[[#This Row],[Bespovratna sredstva - Ukupno (EU+Nac) HRK
= Ukupna ugovorena vrijednost bespovratnih sredstava]]/7.5345</f>
        <v>104520.30128077509</v>
      </c>
      <c r="U619" s="50">
        <v>0</v>
      </c>
      <c r="V619" s="51">
        <f>Ugovori_OPULJP[[#This Row],[Javni doprinos korisnika - HRK]]/7.5345</f>
        <v>0</v>
      </c>
      <c r="W619" s="50">
        <v>0</v>
      </c>
      <c r="X619" s="51">
        <f>Ugovori_OPULJP[[#This Row],[Privatni doprinos korisnika - HRK]]/7.5345</f>
        <v>0</v>
      </c>
      <c r="Y619" s="52">
        <v>787508.21</v>
      </c>
      <c r="Z619" s="53">
        <f>Ugovori_OPULJP[[#This Row],[UKUPNI PRIHVATLJIVI IZDACI
TOTAL ELIGIBLE EXPENDITURE
= Bespovratna sredstva ukupno + doprinos korisnika
= Ukupni prihvatljivi troškovi
= Ukupna ugovorena vrijednost projekta HRK]]/7.5345</f>
        <v>104520.30128077509</v>
      </c>
      <c r="AA619" s="44" t="s">
        <v>38</v>
      </c>
      <c r="AB619" s="44" t="s">
        <v>35</v>
      </c>
      <c r="AC619" s="43" t="s">
        <v>2509</v>
      </c>
      <c r="AD619" s="43" t="s">
        <v>747</v>
      </c>
    </row>
    <row r="620" spans="1:30" ht="51" customHeight="1" x14ac:dyDescent="0.2">
      <c r="A620" s="41" t="s">
        <v>2510</v>
      </c>
      <c r="B620" s="42" t="s">
        <v>743</v>
      </c>
      <c r="C620" s="43" t="s">
        <v>744</v>
      </c>
      <c r="D620" s="43" t="s">
        <v>2358</v>
      </c>
      <c r="E620" s="44" t="s">
        <v>76</v>
      </c>
      <c r="F620" s="45" t="s">
        <v>2511</v>
      </c>
      <c r="G620" s="45" t="s">
        <v>2512</v>
      </c>
      <c r="H620" s="47">
        <v>43348</v>
      </c>
      <c r="I620" s="47">
        <v>44079</v>
      </c>
      <c r="J620" s="48" t="str">
        <f>IF(Ugovori_OPULJP[[#This Row],[DATUM ZAVRŠETKA OPERACIJE]]&gt;DATE(2024,3,31),"u provedbi","završen")</f>
        <v>završen</v>
      </c>
      <c r="K620" s="46" t="s">
        <v>2513</v>
      </c>
      <c r="L620" s="46" t="s">
        <v>37</v>
      </c>
      <c r="M620" s="49">
        <v>0.85</v>
      </c>
      <c r="N620" s="49">
        <v>0.15</v>
      </c>
      <c r="O620" s="50">
        <f>Ugovori_OPULJP[[#This Row],[Bespovratna sredstva - Ukupno (EU+Nac) HRK
= Ukupna ugovorena vrijednost bespovratnih sredstava]]*Ugovori_OPULJP[[#This Row],[EU STOPA SUFINANCIRANJA %
EU CO-FINANCING RATE %]]</f>
        <v>1270151.26</v>
      </c>
      <c r="P620" s="51">
        <f>Ugovori_OPULJP[[#This Row],[Bespovratna sredstva - EU dio - HRK]]/7.5345</f>
        <v>168578.04233857588</v>
      </c>
      <c r="Q620" s="50">
        <f>Ugovori_OPULJP[[#This Row],[Bespovratna sredstva - Ukupno (EU+Nac) HRK
= Ukupna ugovorena vrijednost bespovratnih sredstava]]*Ugovori_OPULJP[[#This Row],[STOPA NACIONALNOG SUFINANCIRANJA %]]</f>
        <v>224144.34</v>
      </c>
      <c r="R620" s="51">
        <f>Ugovori_OPULJP[[#This Row],[Bespovratna sredstva - Nacionalni dio - HRK]]/7.5345</f>
        <v>29749.066295042801</v>
      </c>
      <c r="S620" s="50">
        <v>1494295.6</v>
      </c>
      <c r="T620" s="51">
        <f>Ugovori_OPULJP[[#This Row],[Bespovratna sredstva - Ukupno (EU+Nac) HRK
= Ukupna ugovorena vrijednost bespovratnih sredstava]]/7.5345</f>
        <v>198327.10863361869</v>
      </c>
      <c r="U620" s="50">
        <v>0</v>
      </c>
      <c r="V620" s="51">
        <f>Ugovori_OPULJP[[#This Row],[Javni doprinos korisnika - HRK]]/7.5345</f>
        <v>0</v>
      </c>
      <c r="W620" s="50">
        <v>0</v>
      </c>
      <c r="X620" s="51">
        <f>Ugovori_OPULJP[[#This Row],[Privatni doprinos korisnika - HRK]]/7.5345</f>
        <v>0</v>
      </c>
      <c r="Y620" s="52">
        <v>1494295.6</v>
      </c>
      <c r="Z620" s="53">
        <f>Ugovori_OPULJP[[#This Row],[UKUPNI PRIHVATLJIVI IZDACI
TOTAL ELIGIBLE EXPENDITURE
= Bespovratna sredstva ukupno + doprinos korisnika
= Ukupni prihvatljivi troškovi
= Ukupna ugovorena vrijednost projekta HRK]]/7.5345</f>
        <v>198327.10863361869</v>
      </c>
      <c r="AA620" s="44" t="s">
        <v>38</v>
      </c>
      <c r="AB620" s="44" t="s">
        <v>35</v>
      </c>
      <c r="AC620" s="43" t="s">
        <v>2514</v>
      </c>
      <c r="AD620" s="43" t="s">
        <v>747</v>
      </c>
    </row>
    <row r="621" spans="1:30" ht="51" customHeight="1" x14ac:dyDescent="0.2">
      <c r="A621" s="41" t="s">
        <v>2515</v>
      </c>
      <c r="B621" s="42" t="s">
        <v>743</v>
      </c>
      <c r="C621" s="43" t="s">
        <v>744</v>
      </c>
      <c r="D621" s="43" t="s">
        <v>2358</v>
      </c>
      <c r="E621" s="44" t="s">
        <v>76</v>
      </c>
      <c r="F621" s="45" t="s">
        <v>2516</v>
      </c>
      <c r="G621" s="45" t="s">
        <v>1509</v>
      </c>
      <c r="H621" s="47">
        <v>43343</v>
      </c>
      <c r="I621" s="47">
        <v>44043</v>
      </c>
      <c r="J621" s="48" t="str">
        <f>IF(Ugovori_OPULJP[[#This Row],[DATUM ZAVRŠETKA OPERACIJE]]&gt;DATE(2024,3,31),"u provedbi","završen")</f>
        <v>završen</v>
      </c>
      <c r="K621" s="46" t="s">
        <v>99</v>
      </c>
      <c r="L621" s="46" t="s">
        <v>99</v>
      </c>
      <c r="M621" s="49">
        <v>0.85</v>
      </c>
      <c r="N621" s="49">
        <v>0.15</v>
      </c>
      <c r="O621" s="50">
        <f>Ugovori_OPULJP[[#This Row],[Bespovratna sredstva - Ukupno (EU+Nac) HRK
= Ukupna ugovorena vrijednost bespovratnih sredstava]]*Ugovori_OPULJP[[#This Row],[EU STOPA SUFINANCIRANJA %
EU CO-FINANCING RATE %]]</f>
        <v>1207138.8134999999</v>
      </c>
      <c r="P621" s="51">
        <f>Ugovori_OPULJP[[#This Row],[Bespovratna sredstva - EU dio - HRK]]/7.5345</f>
        <v>160214.8534740195</v>
      </c>
      <c r="Q621" s="50">
        <f>Ugovori_OPULJP[[#This Row],[Bespovratna sredstva - Ukupno (EU+Nac) HRK
= Ukupna ugovorena vrijednost bespovratnih sredstava]]*Ugovori_OPULJP[[#This Row],[STOPA NACIONALNOG SUFINANCIRANJA %]]</f>
        <v>213024.49650000001</v>
      </c>
      <c r="R621" s="51">
        <f>Ugovori_OPULJP[[#This Row],[Bespovratna sredstva - Nacionalni dio - HRK]]/7.5345</f>
        <v>28273.209436591678</v>
      </c>
      <c r="S621" s="50">
        <v>1420163.31</v>
      </c>
      <c r="T621" s="51">
        <f>Ugovori_OPULJP[[#This Row],[Bespovratna sredstva - Ukupno (EU+Nac) HRK
= Ukupna ugovorena vrijednost bespovratnih sredstava]]/7.5345</f>
        <v>188488.06291061119</v>
      </c>
      <c r="U621" s="50">
        <v>0</v>
      </c>
      <c r="V621" s="51">
        <f>Ugovori_OPULJP[[#This Row],[Javni doprinos korisnika - HRK]]/7.5345</f>
        <v>0</v>
      </c>
      <c r="W621" s="50">
        <v>0</v>
      </c>
      <c r="X621" s="51">
        <f>Ugovori_OPULJP[[#This Row],[Privatni doprinos korisnika - HRK]]/7.5345</f>
        <v>0</v>
      </c>
      <c r="Y621" s="52">
        <v>1420163.31</v>
      </c>
      <c r="Z621" s="53">
        <f>Ugovori_OPULJP[[#This Row],[UKUPNI PRIHVATLJIVI IZDACI
TOTAL ELIGIBLE EXPENDITURE
= Bespovratna sredstva ukupno + doprinos korisnika
= Ukupni prihvatljivi troškovi
= Ukupna ugovorena vrijednost projekta HRK]]/7.5345</f>
        <v>188488.06291061119</v>
      </c>
      <c r="AA621" s="44" t="s">
        <v>38</v>
      </c>
      <c r="AB621" s="44" t="s">
        <v>35</v>
      </c>
      <c r="AC621" s="43" t="s">
        <v>2517</v>
      </c>
      <c r="AD621" s="43" t="s">
        <v>747</v>
      </c>
    </row>
    <row r="622" spans="1:30" ht="51" customHeight="1" x14ac:dyDescent="0.2">
      <c r="A622" s="41" t="s">
        <v>2518</v>
      </c>
      <c r="B622" s="42" t="s">
        <v>743</v>
      </c>
      <c r="C622" s="43" t="s">
        <v>744</v>
      </c>
      <c r="D622" s="43" t="s">
        <v>2358</v>
      </c>
      <c r="E622" s="44" t="s">
        <v>76</v>
      </c>
      <c r="F622" s="45" t="s">
        <v>2519</v>
      </c>
      <c r="G622" s="45" t="s">
        <v>632</v>
      </c>
      <c r="H622" s="47">
        <v>43346</v>
      </c>
      <c r="I622" s="47">
        <v>43893</v>
      </c>
      <c r="J622" s="48" t="str">
        <f>IF(Ugovori_OPULJP[[#This Row],[DATUM ZAVRŠETKA OPERACIJE]]&gt;DATE(2024,3,31),"u provedbi","završen")</f>
        <v>završen</v>
      </c>
      <c r="K622" s="46" t="s">
        <v>333</v>
      </c>
      <c r="L622" s="46" t="s">
        <v>333</v>
      </c>
      <c r="M622" s="49">
        <v>0.85</v>
      </c>
      <c r="N622" s="49">
        <v>0.15</v>
      </c>
      <c r="O622" s="50">
        <f>Ugovori_OPULJP[[#This Row],[Bespovratna sredstva - Ukupno (EU+Nac) HRK
= Ukupna ugovorena vrijednost bespovratnih sredstava]]*Ugovori_OPULJP[[#This Row],[EU STOPA SUFINANCIRANJA %
EU CO-FINANCING RATE %]]</f>
        <v>715200.23400000005</v>
      </c>
      <c r="P622" s="51">
        <f>Ugovori_OPULJP[[#This Row],[Bespovratna sredstva - EU dio - HRK]]/7.5345</f>
        <v>94923.383635277729</v>
      </c>
      <c r="Q622" s="50">
        <f>Ugovori_OPULJP[[#This Row],[Bespovratna sredstva - Ukupno (EU+Nac) HRK
= Ukupna ugovorena vrijednost bespovratnih sredstava]]*Ugovori_OPULJP[[#This Row],[STOPA NACIONALNOG SUFINANCIRANJA %]]</f>
        <v>126211.806</v>
      </c>
      <c r="R622" s="51">
        <f>Ugovori_OPULJP[[#This Row],[Bespovratna sredstva - Nacionalni dio - HRK]]/7.5345</f>
        <v>16751.185347401948</v>
      </c>
      <c r="S622" s="50">
        <v>841412.04</v>
      </c>
      <c r="T622" s="51">
        <f>Ugovori_OPULJP[[#This Row],[Bespovratna sredstva - Ukupno (EU+Nac) HRK
= Ukupna ugovorena vrijednost bespovratnih sredstava]]/7.5345</f>
        <v>111674.56898267967</v>
      </c>
      <c r="U622" s="50">
        <v>0</v>
      </c>
      <c r="V622" s="51">
        <f>Ugovori_OPULJP[[#This Row],[Javni doprinos korisnika - HRK]]/7.5345</f>
        <v>0</v>
      </c>
      <c r="W622" s="50">
        <v>0</v>
      </c>
      <c r="X622" s="51">
        <f>Ugovori_OPULJP[[#This Row],[Privatni doprinos korisnika - HRK]]/7.5345</f>
        <v>0</v>
      </c>
      <c r="Y622" s="52">
        <v>841412.04</v>
      </c>
      <c r="Z622" s="53">
        <f>Ugovori_OPULJP[[#This Row],[UKUPNI PRIHVATLJIVI IZDACI
TOTAL ELIGIBLE EXPENDITURE
= Bespovratna sredstva ukupno + doprinos korisnika
= Ukupni prihvatljivi troškovi
= Ukupna ugovorena vrijednost projekta HRK]]/7.5345</f>
        <v>111674.56898267967</v>
      </c>
      <c r="AA622" s="44" t="s">
        <v>38</v>
      </c>
      <c r="AB622" s="44" t="s">
        <v>35</v>
      </c>
      <c r="AC622" s="43" t="s">
        <v>2520</v>
      </c>
      <c r="AD622" s="43" t="s">
        <v>747</v>
      </c>
    </row>
    <row r="623" spans="1:30" ht="51" customHeight="1" x14ac:dyDescent="0.2">
      <c r="A623" s="41" t="s">
        <v>2521</v>
      </c>
      <c r="B623" s="42" t="s">
        <v>743</v>
      </c>
      <c r="C623" s="43" t="s">
        <v>744</v>
      </c>
      <c r="D623" s="43" t="s">
        <v>2358</v>
      </c>
      <c r="E623" s="44" t="s">
        <v>76</v>
      </c>
      <c r="F623" s="45" t="s">
        <v>2522</v>
      </c>
      <c r="G623" s="45" t="s">
        <v>172</v>
      </c>
      <c r="H623" s="47">
        <v>43348</v>
      </c>
      <c r="I623" s="47">
        <v>44079</v>
      </c>
      <c r="J623" s="48" t="str">
        <f>IF(Ugovori_OPULJP[[#This Row],[DATUM ZAVRŠETKA OPERACIJE]]&gt;DATE(2024,3,31),"u provedbi","završen")</f>
        <v>završen</v>
      </c>
      <c r="K623" s="46" t="s">
        <v>173</v>
      </c>
      <c r="L623" s="46" t="s">
        <v>173</v>
      </c>
      <c r="M623" s="49">
        <v>0.85</v>
      </c>
      <c r="N623" s="49">
        <v>0.15</v>
      </c>
      <c r="O623" s="50">
        <f>Ugovori_OPULJP[[#This Row],[Bespovratna sredstva - Ukupno (EU+Nac) HRK
= Ukupna ugovorena vrijednost bespovratnih sredstava]]*Ugovori_OPULJP[[#This Row],[EU STOPA SUFINANCIRANJA %
EU CO-FINANCING RATE %]]</f>
        <v>1274996.0814999999</v>
      </c>
      <c r="P623" s="51">
        <f>Ugovori_OPULJP[[#This Row],[Bespovratna sredstva - EU dio - HRK]]/7.5345</f>
        <v>169221.0606543234</v>
      </c>
      <c r="Q623" s="50">
        <f>Ugovori_OPULJP[[#This Row],[Bespovratna sredstva - Ukupno (EU+Nac) HRK
= Ukupna ugovorena vrijednost bespovratnih sredstava]]*Ugovori_OPULJP[[#This Row],[STOPA NACIONALNOG SUFINANCIRANJA %]]</f>
        <v>224999.30849999998</v>
      </c>
      <c r="R623" s="51">
        <f>Ugovori_OPULJP[[#This Row],[Bespovratna sredstva - Nacionalni dio - HRK]]/7.5345</f>
        <v>29862.540115468841</v>
      </c>
      <c r="S623" s="50">
        <v>1499995.39</v>
      </c>
      <c r="T623" s="51">
        <f>Ugovori_OPULJP[[#This Row],[Bespovratna sredstva - Ukupno (EU+Nac) HRK
= Ukupna ugovorena vrijednost bespovratnih sredstava]]/7.5345</f>
        <v>199083.60076979228</v>
      </c>
      <c r="U623" s="50">
        <v>0</v>
      </c>
      <c r="V623" s="51">
        <f>Ugovori_OPULJP[[#This Row],[Javni doprinos korisnika - HRK]]/7.5345</f>
        <v>0</v>
      </c>
      <c r="W623" s="50">
        <v>0</v>
      </c>
      <c r="X623" s="51">
        <f>Ugovori_OPULJP[[#This Row],[Privatni doprinos korisnika - HRK]]/7.5345</f>
        <v>0</v>
      </c>
      <c r="Y623" s="52">
        <v>1499995.39</v>
      </c>
      <c r="Z623" s="53">
        <f>Ugovori_OPULJP[[#This Row],[UKUPNI PRIHVATLJIVI IZDACI
TOTAL ELIGIBLE EXPENDITURE
= Bespovratna sredstva ukupno + doprinos korisnika
= Ukupni prihvatljivi troškovi
= Ukupna ugovorena vrijednost projekta HRK]]/7.5345</f>
        <v>199083.60076979228</v>
      </c>
      <c r="AA623" s="44" t="s">
        <v>38</v>
      </c>
      <c r="AB623" s="44" t="s">
        <v>35</v>
      </c>
      <c r="AC623" s="43" t="s">
        <v>2523</v>
      </c>
      <c r="AD623" s="43" t="s">
        <v>747</v>
      </c>
    </row>
    <row r="624" spans="1:30" ht="51" customHeight="1" x14ac:dyDescent="0.2">
      <c r="A624" s="41" t="s">
        <v>2524</v>
      </c>
      <c r="B624" s="42" t="s">
        <v>743</v>
      </c>
      <c r="C624" s="43" t="s">
        <v>744</v>
      </c>
      <c r="D624" s="43" t="s">
        <v>2358</v>
      </c>
      <c r="E624" s="44" t="s">
        <v>76</v>
      </c>
      <c r="F624" s="45" t="s">
        <v>2525</v>
      </c>
      <c r="G624" s="45" t="s">
        <v>2526</v>
      </c>
      <c r="H624" s="47">
        <v>43344</v>
      </c>
      <c r="I624" s="47">
        <v>44075</v>
      </c>
      <c r="J624" s="48" t="str">
        <f>IF(Ugovori_OPULJP[[#This Row],[DATUM ZAVRŠETKA OPERACIJE]]&gt;DATE(2024,3,31),"u provedbi","završen")</f>
        <v>završen</v>
      </c>
      <c r="K624" s="46" t="s">
        <v>79</v>
      </c>
      <c r="L624" s="46" t="s">
        <v>79</v>
      </c>
      <c r="M624" s="49">
        <v>0.85</v>
      </c>
      <c r="N624" s="49">
        <v>0.15</v>
      </c>
      <c r="O624" s="50">
        <f>Ugovori_OPULJP[[#This Row],[Bespovratna sredstva - Ukupno (EU+Nac) HRK
= Ukupna ugovorena vrijednost bespovratnih sredstava]]*Ugovori_OPULJP[[#This Row],[EU STOPA SUFINANCIRANJA %
EU CO-FINANCING RATE %]]</f>
        <v>1068093.7734999999</v>
      </c>
      <c r="P624" s="51">
        <f>Ugovori_OPULJP[[#This Row],[Bespovratna sredstva - EU dio - HRK]]/7.5345</f>
        <v>141760.40526909547</v>
      </c>
      <c r="Q624" s="50">
        <f>Ugovori_OPULJP[[#This Row],[Bespovratna sredstva - Ukupno (EU+Nac) HRK
= Ukupna ugovorena vrijednost bespovratnih sredstava]]*Ugovori_OPULJP[[#This Row],[STOPA NACIONALNOG SUFINANCIRANJA %]]</f>
        <v>188487.13649999999</v>
      </c>
      <c r="R624" s="51">
        <f>Ugovori_OPULJP[[#This Row],[Bespovratna sredstva - Nacionalni dio - HRK]]/7.5345</f>
        <v>25016.542106310968</v>
      </c>
      <c r="S624" s="50">
        <v>1256580.9099999999</v>
      </c>
      <c r="T624" s="51">
        <f>Ugovori_OPULJP[[#This Row],[Bespovratna sredstva - Ukupno (EU+Nac) HRK
= Ukupna ugovorena vrijednost bespovratnih sredstava]]/7.5345</f>
        <v>166776.94737540645</v>
      </c>
      <c r="U624" s="50">
        <v>0</v>
      </c>
      <c r="V624" s="51">
        <f>Ugovori_OPULJP[[#This Row],[Javni doprinos korisnika - HRK]]/7.5345</f>
        <v>0</v>
      </c>
      <c r="W624" s="50">
        <v>0</v>
      </c>
      <c r="X624" s="51">
        <f>Ugovori_OPULJP[[#This Row],[Privatni doprinos korisnika - HRK]]/7.5345</f>
        <v>0</v>
      </c>
      <c r="Y624" s="52">
        <v>1256580.9099999999</v>
      </c>
      <c r="Z624" s="53">
        <f>Ugovori_OPULJP[[#This Row],[UKUPNI PRIHVATLJIVI IZDACI
TOTAL ELIGIBLE EXPENDITURE
= Bespovratna sredstva ukupno + doprinos korisnika
= Ukupni prihvatljivi troškovi
= Ukupna ugovorena vrijednost projekta HRK]]/7.5345</f>
        <v>166776.94737540645</v>
      </c>
      <c r="AA624" s="44" t="s">
        <v>38</v>
      </c>
      <c r="AB624" s="44" t="s">
        <v>35</v>
      </c>
      <c r="AC624" s="43" t="s">
        <v>2527</v>
      </c>
      <c r="AD624" s="43" t="s">
        <v>747</v>
      </c>
    </row>
    <row r="625" spans="1:30" ht="51" customHeight="1" x14ac:dyDescent="0.2">
      <c r="A625" s="41" t="s">
        <v>2528</v>
      </c>
      <c r="B625" s="42" t="s">
        <v>743</v>
      </c>
      <c r="C625" s="43" t="s">
        <v>744</v>
      </c>
      <c r="D625" s="43" t="s">
        <v>2358</v>
      </c>
      <c r="E625" s="44" t="s">
        <v>76</v>
      </c>
      <c r="F625" s="62" t="s">
        <v>77</v>
      </c>
      <c r="G625" s="45" t="s">
        <v>78</v>
      </c>
      <c r="H625" s="47">
        <v>43346</v>
      </c>
      <c r="I625" s="47">
        <v>44077</v>
      </c>
      <c r="J625" s="48" t="str">
        <f>IF(Ugovori_OPULJP[[#This Row],[DATUM ZAVRŠETKA OPERACIJE]]&gt;DATE(2024,3,31),"u provedbi","završen")</f>
        <v>završen</v>
      </c>
      <c r="K625" s="46" t="s">
        <v>79</v>
      </c>
      <c r="L625" s="46" t="s">
        <v>79</v>
      </c>
      <c r="M625" s="49">
        <v>0.85</v>
      </c>
      <c r="N625" s="49">
        <v>0.15</v>
      </c>
      <c r="O625" s="50">
        <f>Ugovori_OPULJP[[#This Row],[Bespovratna sredstva - Ukupno (EU+Nac) HRK
= Ukupna ugovorena vrijednost bespovratnih sredstava]]*Ugovori_OPULJP[[#This Row],[EU STOPA SUFINANCIRANJA %
EU CO-FINANCING RATE %]]</f>
        <v>785020.81499999994</v>
      </c>
      <c r="P625" s="51">
        <f>Ugovori_OPULJP[[#This Row],[Bespovratna sredstva - EU dio - HRK]]/7.5345</f>
        <v>104190.16723073859</v>
      </c>
      <c r="Q625" s="50">
        <f>Ugovori_OPULJP[[#This Row],[Bespovratna sredstva - Ukupno (EU+Nac) HRK
= Ukupna ugovorena vrijednost bespovratnih sredstava]]*Ugovori_OPULJP[[#This Row],[STOPA NACIONALNOG SUFINANCIRANJA %]]</f>
        <v>138533.08499999999</v>
      </c>
      <c r="R625" s="51">
        <f>Ugovori_OPULJP[[#This Row],[Bespovratna sredstva - Nacionalni dio - HRK]]/7.5345</f>
        <v>18386.500099542103</v>
      </c>
      <c r="S625" s="50">
        <v>923553.9</v>
      </c>
      <c r="T625" s="51">
        <f>Ugovori_OPULJP[[#This Row],[Bespovratna sredstva - Ukupno (EU+Nac) HRK
= Ukupna ugovorena vrijednost bespovratnih sredstava]]/7.5345</f>
        <v>122576.6673302807</v>
      </c>
      <c r="U625" s="50">
        <v>0</v>
      </c>
      <c r="V625" s="51">
        <f>Ugovori_OPULJP[[#This Row],[Javni doprinos korisnika - HRK]]/7.5345</f>
        <v>0</v>
      </c>
      <c r="W625" s="50">
        <v>0</v>
      </c>
      <c r="X625" s="51">
        <f>Ugovori_OPULJP[[#This Row],[Privatni doprinos korisnika - HRK]]/7.5345</f>
        <v>0</v>
      </c>
      <c r="Y625" s="52">
        <v>923553.9</v>
      </c>
      <c r="Z625" s="53">
        <f>Ugovori_OPULJP[[#This Row],[UKUPNI PRIHVATLJIVI IZDACI
TOTAL ELIGIBLE EXPENDITURE
= Bespovratna sredstva ukupno + doprinos korisnika
= Ukupni prihvatljivi troškovi
= Ukupna ugovorena vrijednost projekta HRK]]/7.5345</f>
        <v>122576.6673302807</v>
      </c>
      <c r="AA625" s="44" t="s">
        <v>38</v>
      </c>
      <c r="AB625" s="44" t="s">
        <v>35</v>
      </c>
      <c r="AC625" s="43" t="s">
        <v>2529</v>
      </c>
      <c r="AD625" s="43" t="s">
        <v>747</v>
      </c>
    </row>
    <row r="626" spans="1:30" ht="51" customHeight="1" x14ac:dyDescent="0.2">
      <c r="A626" s="41" t="s">
        <v>2530</v>
      </c>
      <c r="B626" s="42" t="s">
        <v>743</v>
      </c>
      <c r="C626" s="43" t="s">
        <v>744</v>
      </c>
      <c r="D626" s="43" t="s">
        <v>2358</v>
      </c>
      <c r="E626" s="44" t="s">
        <v>76</v>
      </c>
      <c r="F626" s="45" t="s">
        <v>2531</v>
      </c>
      <c r="G626" s="45" t="s">
        <v>2532</v>
      </c>
      <c r="H626" s="47">
        <v>43349</v>
      </c>
      <c r="I626" s="47">
        <v>44080</v>
      </c>
      <c r="J626" s="48" t="str">
        <f>IF(Ugovori_OPULJP[[#This Row],[DATUM ZAVRŠETKA OPERACIJE]]&gt;DATE(2024,3,31),"u provedbi","završen")</f>
        <v>završen</v>
      </c>
      <c r="K626" s="46" t="s">
        <v>155</v>
      </c>
      <c r="L626" s="46" t="s">
        <v>155</v>
      </c>
      <c r="M626" s="49">
        <v>0.85</v>
      </c>
      <c r="N626" s="49">
        <v>0.15</v>
      </c>
      <c r="O626" s="50">
        <f>Ugovori_OPULJP[[#This Row],[Bespovratna sredstva - Ukupno (EU+Nac) HRK
= Ukupna ugovorena vrijednost bespovratnih sredstava]]*Ugovori_OPULJP[[#This Row],[EU STOPA SUFINANCIRANJA %
EU CO-FINANCING RATE %]]</f>
        <v>1011759.743</v>
      </c>
      <c r="P626" s="51">
        <f>Ugovori_OPULJP[[#This Row],[Bespovratna sredstva - EU dio - HRK]]/7.5345</f>
        <v>134283.5945318203</v>
      </c>
      <c r="Q626" s="50">
        <f>Ugovori_OPULJP[[#This Row],[Bespovratna sredstva - Ukupno (EU+Nac) HRK
= Ukupna ugovorena vrijednost bespovratnih sredstava]]*Ugovori_OPULJP[[#This Row],[STOPA NACIONALNOG SUFINANCIRANJA %]]</f>
        <v>178545.837</v>
      </c>
      <c r="R626" s="51">
        <f>Ugovori_OPULJP[[#This Row],[Bespovratna sredstva - Nacionalni dio - HRK]]/7.5345</f>
        <v>23697.104917380049</v>
      </c>
      <c r="S626" s="50">
        <v>1190305.58</v>
      </c>
      <c r="T626" s="51">
        <f>Ugovori_OPULJP[[#This Row],[Bespovratna sredstva - Ukupno (EU+Nac) HRK
= Ukupna ugovorena vrijednost bespovratnih sredstava]]/7.5345</f>
        <v>157980.69944920036</v>
      </c>
      <c r="U626" s="50">
        <v>0</v>
      </c>
      <c r="V626" s="51">
        <f>Ugovori_OPULJP[[#This Row],[Javni doprinos korisnika - HRK]]/7.5345</f>
        <v>0</v>
      </c>
      <c r="W626" s="50">
        <v>0</v>
      </c>
      <c r="X626" s="51">
        <f>Ugovori_OPULJP[[#This Row],[Privatni doprinos korisnika - HRK]]/7.5345</f>
        <v>0</v>
      </c>
      <c r="Y626" s="52">
        <v>1190305.58</v>
      </c>
      <c r="Z626" s="53">
        <f>Ugovori_OPULJP[[#This Row],[UKUPNI PRIHVATLJIVI IZDACI
TOTAL ELIGIBLE EXPENDITURE
= Bespovratna sredstva ukupno + doprinos korisnika
= Ukupni prihvatljivi troškovi
= Ukupna ugovorena vrijednost projekta HRK]]/7.5345</f>
        <v>157980.69944920036</v>
      </c>
      <c r="AA626" s="44" t="s">
        <v>38</v>
      </c>
      <c r="AB626" s="44" t="s">
        <v>35</v>
      </c>
      <c r="AC626" s="43" t="s">
        <v>2533</v>
      </c>
      <c r="AD626" s="43" t="s">
        <v>747</v>
      </c>
    </row>
    <row r="627" spans="1:30" ht="51" customHeight="1" x14ac:dyDescent="0.2">
      <c r="A627" s="41" t="s">
        <v>2534</v>
      </c>
      <c r="B627" s="42" t="s">
        <v>743</v>
      </c>
      <c r="C627" s="43" t="s">
        <v>744</v>
      </c>
      <c r="D627" s="43" t="s">
        <v>2358</v>
      </c>
      <c r="E627" s="44" t="s">
        <v>76</v>
      </c>
      <c r="F627" s="45" t="s">
        <v>2535</v>
      </c>
      <c r="G627" s="45" t="s">
        <v>2536</v>
      </c>
      <c r="H627" s="47">
        <v>43349</v>
      </c>
      <c r="I627" s="47">
        <v>44080</v>
      </c>
      <c r="J627" s="48" t="str">
        <f>IF(Ugovori_OPULJP[[#This Row],[DATUM ZAVRŠETKA OPERACIJE]]&gt;DATE(2024,3,31),"u provedbi","završen")</f>
        <v>završen</v>
      </c>
      <c r="K627" s="46" t="s">
        <v>338</v>
      </c>
      <c r="L627" s="46" t="s">
        <v>338</v>
      </c>
      <c r="M627" s="49">
        <v>0.85</v>
      </c>
      <c r="N627" s="49">
        <v>0.15</v>
      </c>
      <c r="O627" s="50">
        <f>Ugovori_OPULJP[[#This Row],[Bespovratna sredstva - Ukupno (EU+Nac) HRK
= Ukupna ugovorena vrijednost bespovratnih sredstava]]*Ugovori_OPULJP[[#This Row],[EU STOPA SUFINANCIRANJA %
EU CO-FINANCING RATE %]]</f>
        <v>439197.15049999999</v>
      </c>
      <c r="P627" s="51">
        <f>Ugovori_OPULJP[[#This Row],[Bespovratna sredstva - EU dio - HRK]]/7.5345</f>
        <v>58291.479262061177</v>
      </c>
      <c r="Q627" s="50">
        <f>Ugovori_OPULJP[[#This Row],[Bespovratna sredstva - Ukupno (EU+Nac) HRK
= Ukupna ugovorena vrijednost bespovratnih sredstava]]*Ugovori_OPULJP[[#This Row],[STOPA NACIONALNOG SUFINANCIRANJA %]]</f>
        <v>77505.379499999995</v>
      </c>
      <c r="R627" s="51">
        <f>Ugovori_OPULJP[[#This Row],[Bespovratna sredstva - Nacionalni dio - HRK]]/7.5345</f>
        <v>10286.731634481384</v>
      </c>
      <c r="S627" s="50">
        <v>516702.53</v>
      </c>
      <c r="T627" s="51">
        <f>Ugovori_OPULJP[[#This Row],[Bespovratna sredstva - Ukupno (EU+Nac) HRK
= Ukupna ugovorena vrijednost bespovratnih sredstava]]/7.5345</f>
        <v>68578.210896542572</v>
      </c>
      <c r="U627" s="50">
        <v>0</v>
      </c>
      <c r="V627" s="51">
        <f>Ugovori_OPULJP[[#This Row],[Javni doprinos korisnika - HRK]]/7.5345</f>
        <v>0</v>
      </c>
      <c r="W627" s="50">
        <v>0</v>
      </c>
      <c r="X627" s="51">
        <f>Ugovori_OPULJP[[#This Row],[Privatni doprinos korisnika - HRK]]/7.5345</f>
        <v>0</v>
      </c>
      <c r="Y627" s="52">
        <v>516702.53</v>
      </c>
      <c r="Z627" s="53">
        <f>Ugovori_OPULJP[[#This Row],[UKUPNI PRIHVATLJIVI IZDACI
TOTAL ELIGIBLE EXPENDITURE
= Bespovratna sredstva ukupno + doprinos korisnika
= Ukupni prihvatljivi troškovi
= Ukupna ugovorena vrijednost projekta HRK]]/7.5345</f>
        <v>68578.210896542572</v>
      </c>
      <c r="AA627" s="44" t="s">
        <v>38</v>
      </c>
      <c r="AB627" s="44" t="s">
        <v>35</v>
      </c>
      <c r="AC627" s="43" t="s">
        <v>2537</v>
      </c>
      <c r="AD627" s="43" t="s">
        <v>747</v>
      </c>
    </row>
    <row r="628" spans="1:30" ht="51" customHeight="1" x14ac:dyDescent="0.2">
      <c r="A628" s="41" t="s">
        <v>2538</v>
      </c>
      <c r="B628" s="42" t="s">
        <v>743</v>
      </c>
      <c r="C628" s="43" t="s">
        <v>744</v>
      </c>
      <c r="D628" s="43" t="s">
        <v>2358</v>
      </c>
      <c r="E628" s="44" t="s">
        <v>76</v>
      </c>
      <c r="F628" s="45" t="s">
        <v>2539</v>
      </c>
      <c r="G628" s="45" t="s">
        <v>2540</v>
      </c>
      <c r="H628" s="47">
        <v>43473</v>
      </c>
      <c r="I628" s="47">
        <v>44204</v>
      </c>
      <c r="J628" s="48" t="str">
        <f>IF(Ugovori_OPULJP[[#This Row],[DATUM ZAVRŠETKA OPERACIJE]]&gt;DATE(2024,3,31),"u provedbi","završen")</f>
        <v>završen</v>
      </c>
      <c r="K628" s="46" t="s">
        <v>425</v>
      </c>
      <c r="L628" s="46" t="s">
        <v>425</v>
      </c>
      <c r="M628" s="49">
        <v>0.85</v>
      </c>
      <c r="N628" s="49">
        <v>0.15</v>
      </c>
      <c r="O628" s="50">
        <f>Ugovori_OPULJP[[#This Row],[Bespovratna sredstva - Ukupno (EU+Nac) HRK
= Ukupna ugovorena vrijednost bespovratnih sredstava]]*Ugovori_OPULJP[[#This Row],[EU STOPA SUFINANCIRANJA %
EU CO-FINANCING RATE %]]</f>
        <v>1238365</v>
      </c>
      <c r="P628" s="51">
        <f>Ugovori_OPULJP[[#This Row],[Bespovratna sredstva - EU dio - HRK]]/7.5345</f>
        <v>164359.28064237838</v>
      </c>
      <c r="Q628" s="50">
        <f>Ugovori_OPULJP[[#This Row],[Bespovratna sredstva - Ukupno (EU+Nac) HRK
= Ukupna ugovorena vrijednost bespovratnih sredstava]]*Ugovori_OPULJP[[#This Row],[STOPA NACIONALNOG SUFINANCIRANJA %]]</f>
        <v>218535</v>
      </c>
      <c r="R628" s="51">
        <f>Ugovori_OPULJP[[#This Row],[Bespovratna sredstva - Nacionalni dio - HRK]]/7.5345</f>
        <v>29004.578936890302</v>
      </c>
      <c r="S628" s="50">
        <v>1456900</v>
      </c>
      <c r="T628" s="51">
        <f>Ugovori_OPULJP[[#This Row],[Bespovratna sredstva - Ukupno (EU+Nac) HRK
= Ukupna ugovorena vrijednost bespovratnih sredstava]]/7.5345</f>
        <v>193363.8595792687</v>
      </c>
      <c r="U628" s="50">
        <v>0</v>
      </c>
      <c r="V628" s="51">
        <f>Ugovori_OPULJP[[#This Row],[Javni doprinos korisnika - HRK]]/7.5345</f>
        <v>0</v>
      </c>
      <c r="W628" s="50">
        <v>0</v>
      </c>
      <c r="X628" s="51">
        <f>Ugovori_OPULJP[[#This Row],[Privatni doprinos korisnika - HRK]]/7.5345</f>
        <v>0</v>
      </c>
      <c r="Y628" s="52">
        <v>1456900</v>
      </c>
      <c r="Z628" s="53">
        <f>Ugovori_OPULJP[[#This Row],[UKUPNI PRIHVATLJIVI IZDACI
TOTAL ELIGIBLE EXPENDITURE
= Bespovratna sredstva ukupno + doprinos korisnika
= Ukupni prihvatljivi troškovi
= Ukupna ugovorena vrijednost projekta HRK]]/7.5345</f>
        <v>193363.8595792687</v>
      </c>
      <c r="AA628" s="44" t="s">
        <v>38</v>
      </c>
      <c r="AB628" s="44" t="s">
        <v>35</v>
      </c>
      <c r="AC628" s="43" t="s">
        <v>2541</v>
      </c>
      <c r="AD628" s="43" t="s">
        <v>747</v>
      </c>
    </row>
    <row r="629" spans="1:30" ht="51" customHeight="1" x14ac:dyDescent="0.2">
      <c r="A629" s="41" t="s">
        <v>2542</v>
      </c>
      <c r="B629" s="42" t="s">
        <v>743</v>
      </c>
      <c r="C629" s="43" t="s">
        <v>744</v>
      </c>
      <c r="D629" s="43" t="s">
        <v>2358</v>
      </c>
      <c r="E629" s="44" t="s">
        <v>76</v>
      </c>
      <c r="F629" s="45" t="s">
        <v>2543</v>
      </c>
      <c r="G629" s="45" t="s">
        <v>1683</v>
      </c>
      <c r="H629" s="47">
        <v>43560</v>
      </c>
      <c r="I629" s="47">
        <v>44291</v>
      </c>
      <c r="J629" s="48" t="str">
        <f>IF(Ugovori_OPULJP[[#This Row],[DATUM ZAVRŠETKA OPERACIJE]]&gt;DATE(2024,3,31),"u provedbi","završen")</f>
        <v>završen</v>
      </c>
      <c r="K629" s="46" t="s">
        <v>2544</v>
      </c>
      <c r="L629" s="46" t="s">
        <v>371</v>
      </c>
      <c r="M629" s="49">
        <v>0.85</v>
      </c>
      <c r="N629" s="49">
        <v>0.15</v>
      </c>
      <c r="O629" s="50">
        <f>Ugovori_OPULJP[[#This Row],[Bespovratna sredstva - Ukupno (EU+Nac) HRK
= Ukupna ugovorena vrijednost bespovratnih sredstava]]*Ugovori_OPULJP[[#This Row],[EU STOPA SUFINANCIRANJA %
EU CO-FINANCING RATE %]]</f>
        <v>1271191.6600000001</v>
      </c>
      <c r="P629" s="51">
        <f>Ugovori_OPULJP[[#This Row],[Bespovratna sredstva - EU dio - HRK]]/7.5345</f>
        <v>168716.12714845047</v>
      </c>
      <c r="Q629" s="50">
        <f>Ugovori_OPULJP[[#This Row],[Bespovratna sredstva - Ukupno (EU+Nac) HRK
= Ukupna ugovorena vrijednost bespovratnih sredstava]]*Ugovori_OPULJP[[#This Row],[STOPA NACIONALNOG SUFINANCIRANJA %]]</f>
        <v>224327.94</v>
      </c>
      <c r="R629" s="51">
        <f>Ugovori_OPULJP[[#This Row],[Bespovratna sredstva - Nacionalni dio - HRK]]/7.5345</f>
        <v>29773.434202667726</v>
      </c>
      <c r="S629" s="50">
        <v>1495519.6</v>
      </c>
      <c r="T629" s="51">
        <f>Ugovori_OPULJP[[#This Row],[Bespovratna sredstva - Ukupno (EU+Nac) HRK
= Ukupna ugovorena vrijednost bespovratnih sredstava]]/7.5345</f>
        <v>198489.5613511182</v>
      </c>
      <c r="U629" s="50">
        <v>0</v>
      </c>
      <c r="V629" s="51">
        <f>Ugovori_OPULJP[[#This Row],[Javni doprinos korisnika - HRK]]/7.5345</f>
        <v>0</v>
      </c>
      <c r="W629" s="50">
        <v>0</v>
      </c>
      <c r="X629" s="51">
        <f>Ugovori_OPULJP[[#This Row],[Privatni doprinos korisnika - HRK]]/7.5345</f>
        <v>0</v>
      </c>
      <c r="Y629" s="52">
        <v>1495519.6</v>
      </c>
      <c r="Z629" s="53">
        <f>Ugovori_OPULJP[[#This Row],[UKUPNI PRIHVATLJIVI IZDACI
TOTAL ELIGIBLE EXPENDITURE
= Bespovratna sredstva ukupno + doprinos korisnika
= Ukupni prihvatljivi troškovi
= Ukupna ugovorena vrijednost projekta HRK]]/7.5345</f>
        <v>198489.5613511182</v>
      </c>
      <c r="AA629" s="44" t="s">
        <v>38</v>
      </c>
      <c r="AB629" s="44" t="s">
        <v>35</v>
      </c>
      <c r="AC629" s="43" t="s">
        <v>2545</v>
      </c>
      <c r="AD629" s="43" t="s">
        <v>747</v>
      </c>
    </row>
    <row r="630" spans="1:30" ht="51" customHeight="1" x14ac:dyDescent="0.2">
      <c r="A630" s="41" t="s">
        <v>2546</v>
      </c>
      <c r="B630" s="42" t="s">
        <v>743</v>
      </c>
      <c r="C630" s="43" t="s">
        <v>744</v>
      </c>
      <c r="D630" s="43" t="s">
        <v>2358</v>
      </c>
      <c r="E630" s="44" t="s">
        <v>76</v>
      </c>
      <c r="F630" s="45" t="s">
        <v>2547</v>
      </c>
      <c r="G630" s="45" t="s">
        <v>139</v>
      </c>
      <c r="H630" s="47">
        <v>43346</v>
      </c>
      <c r="I630" s="47">
        <v>44077</v>
      </c>
      <c r="J630" s="48" t="str">
        <f>IF(Ugovori_OPULJP[[#This Row],[DATUM ZAVRŠETKA OPERACIJE]]&gt;DATE(2024,3,31),"u provedbi","završen")</f>
        <v>završen</v>
      </c>
      <c r="K630" s="46" t="s">
        <v>690</v>
      </c>
      <c r="L630" s="46" t="s">
        <v>37</v>
      </c>
      <c r="M630" s="49">
        <v>0.85</v>
      </c>
      <c r="N630" s="49">
        <v>0.15</v>
      </c>
      <c r="O630" s="50">
        <f>Ugovori_OPULJP[[#This Row],[Bespovratna sredstva - Ukupno (EU+Nac) HRK
= Ukupna ugovorena vrijednost bespovratnih sredstava]]*Ugovori_OPULJP[[#This Row],[EU STOPA SUFINANCIRANJA %
EU CO-FINANCING RATE %]]</f>
        <v>1236423.43</v>
      </c>
      <c r="P630" s="51">
        <f>Ugovori_OPULJP[[#This Row],[Bespovratna sredstva - EU dio - HRK]]/7.5345</f>
        <v>164101.59001924479</v>
      </c>
      <c r="Q630" s="50">
        <f>Ugovori_OPULJP[[#This Row],[Bespovratna sredstva - Ukupno (EU+Nac) HRK
= Ukupna ugovorena vrijednost bespovratnih sredstava]]*Ugovori_OPULJP[[#This Row],[STOPA NACIONALNOG SUFINANCIRANJA %]]</f>
        <v>218192.37</v>
      </c>
      <c r="R630" s="51">
        <f>Ugovori_OPULJP[[#This Row],[Bespovratna sredstva - Nacionalni dio - HRK]]/7.5345</f>
        <v>28959.104121043198</v>
      </c>
      <c r="S630" s="50">
        <v>1454615.8</v>
      </c>
      <c r="T630" s="51">
        <f>Ugovori_OPULJP[[#This Row],[Bespovratna sredstva - Ukupno (EU+Nac) HRK
= Ukupna ugovorena vrijednost bespovratnih sredstava]]/7.5345</f>
        <v>193060.69414028802</v>
      </c>
      <c r="U630" s="50">
        <v>0</v>
      </c>
      <c r="V630" s="51">
        <f>Ugovori_OPULJP[[#This Row],[Javni doprinos korisnika - HRK]]/7.5345</f>
        <v>0</v>
      </c>
      <c r="W630" s="50">
        <v>0</v>
      </c>
      <c r="X630" s="51">
        <f>Ugovori_OPULJP[[#This Row],[Privatni doprinos korisnika - HRK]]/7.5345</f>
        <v>0</v>
      </c>
      <c r="Y630" s="52">
        <v>1454615.8</v>
      </c>
      <c r="Z630" s="53">
        <f>Ugovori_OPULJP[[#This Row],[UKUPNI PRIHVATLJIVI IZDACI
TOTAL ELIGIBLE EXPENDITURE
= Bespovratna sredstva ukupno + doprinos korisnika
= Ukupni prihvatljivi troškovi
= Ukupna ugovorena vrijednost projekta HRK]]/7.5345</f>
        <v>193060.69414028802</v>
      </c>
      <c r="AA630" s="44" t="s">
        <v>38</v>
      </c>
      <c r="AB630" s="44" t="s">
        <v>35</v>
      </c>
      <c r="AC630" s="43" t="s">
        <v>2548</v>
      </c>
      <c r="AD630" s="43" t="s">
        <v>747</v>
      </c>
    </row>
    <row r="631" spans="1:30" ht="51" customHeight="1" x14ac:dyDescent="0.2">
      <c r="A631" s="41" t="s">
        <v>2549</v>
      </c>
      <c r="B631" s="42" t="s">
        <v>743</v>
      </c>
      <c r="C631" s="43" t="s">
        <v>744</v>
      </c>
      <c r="D631" s="43" t="s">
        <v>2358</v>
      </c>
      <c r="E631" s="44" t="s">
        <v>76</v>
      </c>
      <c r="F631" s="45" t="s">
        <v>2550</v>
      </c>
      <c r="G631" s="45" t="s">
        <v>2069</v>
      </c>
      <c r="H631" s="47">
        <v>43346</v>
      </c>
      <c r="I631" s="47">
        <v>44077</v>
      </c>
      <c r="J631" s="48" t="str">
        <f>IF(Ugovori_OPULJP[[#This Row],[DATUM ZAVRŠETKA OPERACIJE]]&gt;DATE(2024,3,31),"u provedbi","završen")</f>
        <v>završen</v>
      </c>
      <c r="K631" s="46" t="s">
        <v>79</v>
      </c>
      <c r="L631" s="46" t="s">
        <v>79</v>
      </c>
      <c r="M631" s="49">
        <v>0.85</v>
      </c>
      <c r="N631" s="49">
        <v>0.15</v>
      </c>
      <c r="O631" s="50">
        <f>Ugovori_OPULJP[[#This Row],[Bespovratna sredstva - Ukupno (EU+Nac) HRK
= Ukupna ugovorena vrijednost bespovratnih sredstava]]*Ugovori_OPULJP[[#This Row],[EU STOPA SUFINANCIRANJA %
EU CO-FINANCING RATE %]]</f>
        <v>876159.26</v>
      </c>
      <c r="P631" s="51">
        <f>Ugovori_OPULJP[[#This Row],[Bespovratna sredstva - EU dio - HRK]]/7.5345</f>
        <v>116286.31760568052</v>
      </c>
      <c r="Q631" s="50">
        <f>Ugovori_OPULJP[[#This Row],[Bespovratna sredstva - Ukupno (EU+Nac) HRK
= Ukupna ugovorena vrijednost bespovratnih sredstava]]*Ugovori_OPULJP[[#This Row],[STOPA NACIONALNOG SUFINANCIRANJA %]]</f>
        <v>154616.34</v>
      </c>
      <c r="R631" s="51">
        <f>Ugovori_OPULJP[[#This Row],[Bespovratna sredstva - Nacionalni dio - HRK]]/7.5345</f>
        <v>20521.114871590682</v>
      </c>
      <c r="S631" s="50">
        <v>1030775.6</v>
      </c>
      <c r="T631" s="51">
        <f>Ugovori_OPULJP[[#This Row],[Bespovratna sredstva - Ukupno (EU+Nac) HRK
= Ukupna ugovorena vrijednost bespovratnih sredstava]]/7.5345</f>
        <v>136807.43247727121</v>
      </c>
      <c r="U631" s="50">
        <v>0</v>
      </c>
      <c r="V631" s="51">
        <f>Ugovori_OPULJP[[#This Row],[Javni doprinos korisnika - HRK]]/7.5345</f>
        <v>0</v>
      </c>
      <c r="W631" s="50">
        <v>0</v>
      </c>
      <c r="X631" s="51">
        <f>Ugovori_OPULJP[[#This Row],[Privatni doprinos korisnika - HRK]]/7.5345</f>
        <v>0</v>
      </c>
      <c r="Y631" s="52">
        <v>1030775.6</v>
      </c>
      <c r="Z631" s="53">
        <f>Ugovori_OPULJP[[#This Row],[UKUPNI PRIHVATLJIVI IZDACI
TOTAL ELIGIBLE EXPENDITURE
= Bespovratna sredstva ukupno + doprinos korisnika
= Ukupni prihvatljivi troškovi
= Ukupna ugovorena vrijednost projekta HRK]]/7.5345</f>
        <v>136807.43247727121</v>
      </c>
      <c r="AA631" s="44" t="s">
        <v>38</v>
      </c>
      <c r="AB631" s="44" t="s">
        <v>35</v>
      </c>
      <c r="AC631" s="43" t="s">
        <v>2551</v>
      </c>
      <c r="AD631" s="43" t="s">
        <v>747</v>
      </c>
    </row>
    <row r="632" spans="1:30" ht="51" customHeight="1" x14ac:dyDescent="0.2">
      <c r="A632" s="41" t="s">
        <v>2552</v>
      </c>
      <c r="B632" s="42" t="s">
        <v>743</v>
      </c>
      <c r="C632" s="43" t="s">
        <v>744</v>
      </c>
      <c r="D632" s="43" t="s">
        <v>2358</v>
      </c>
      <c r="E632" s="44" t="s">
        <v>76</v>
      </c>
      <c r="F632" s="45" t="s">
        <v>2553</v>
      </c>
      <c r="G632" s="45" t="s">
        <v>2554</v>
      </c>
      <c r="H632" s="47">
        <v>43349</v>
      </c>
      <c r="I632" s="47">
        <v>44080</v>
      </c>
      <c r="J632" s="48" t="str">
        <f>IF(Ugovori_OPULJP[[#This Row],[DATUM ZAVRŠETKA OPERACIJE]]&gt;DATE(2024,3,31),"u provedbi","završen")</f>
        <v>završen</v>
      </c>
      <c r="K632" s="46" t="s">
        <v>543</v>
      </c>
      <c r="L632" s="46" t="s">
        <v>271</v>
      </c>
      <c r="M632" s="49">
        <v>0.85</v>
      </c>
      <c r="N632" s="49">
        <v>0.15</v>
      </c>
      <c r="O632" s="50">
        <f>Ugovori_OPULJP[[#This Row],[Bespovratna sredstva - Ukupno (EU+Nac) HRK
= Ukupna ugovorena vrijednost bespovratnih sredstava]]*Ugovori_OPULJP[[#This Row],[EU STOPA SUFINANCIRANJA %
EU CO-FINANCING RATE %]]</f>
        <v>1243766.75</v>
      </c>
      <c r="P632" s="51">
        <f>Ugovori_OPULJP[[#This Row],[Bespovratna sredstva - EU dio - HRK]]/7.5345</f>
        <v>165076.21607273209</v>
      </c>
      <c r="Q632" s="50">
        <f>Ugovori_OPULJP[[#This Row],[Bespovratna sredstva - Ukupno (EU+Nac) HRK
= Ukupna ugovorena vrijednost bespovratnih sredstava]]*Ugovori_OPULJP[[#This Row],[STOPA NACIONALNOG SUFINANCIRANJA %]]</f>
        <v>219488.25</v>
      </c>
      <c r="R632" s="51">
        <f>Ugovori_OPULJP[[#This Row],[Bespovratna sredstva - Nacionalni dio - HRK]]/7.5345</f>
        <v>29131.096954011544</v>
      </c>
      <c r="S632" s="50">
        <v>1463255</v>
      </c>
      <c r="T632" s="51">
        <f>Ugovori_OPULJP[[#This Row],[Bespovratna sredstva - Ukupno (EU+Nac) HRK
= Ukupna ugovorena vrijednost bespovratnih sredstava]]/7.5345</f>
        <v>194207.31302674362</v>
      </c>
      <c r="U632" s="50">
        <v>0</v>
      </c>
      <c r="V632" s="51">
        <f>Ugovori_OPULJP[[#This Row],[Javni doprinos korisnika - HRK]]/7.5345</f>
        <v>0</v>
      </c>
      <c r="W632" s="50">
        <v>0</v>
      </c>
      <c r="X632" s="51">
        <f>Ugovori_OPULJP[[#This Row],[Privatni doprinos korisnika - HRK]]/7.5345</f>
        <v>0</v>
      </c>
      <c r="Y632" s="52">
        <v>1463255</v>
      </c>
      <c r="Z632" s="53">
        <f>Ugovori_OPULJP[[#This Row],[UKUPNI PRIHVATLJIVI IZDACI
TOTAL ELIGIBLE EXPENDITURE
= Bespovratna sredstva ukupno + doprinos korisnika
= Ukupni prihvatljivi troškovi
= Ukupna ugovorena vrijednost projekta HRK]]/7.5345</f>
        <v>194207.31302674362</v>
      </c>
      <c r="AA632" s="44" t="s">
        <v>38</v>
      </c>
      <c r="AB632" s="44" t="s">
        <v>35</v>
      </c>
      <c r="AC632" s="43" t="s">
        <v>2555</v>
      </c>
      <c r="AD632" s="43" t="s">
        <v>747</v>
      </c>
    </row>
    <row r="633" spans="1:30" ht="51" customHeight="1" x14ac:dyDescent="0.2">
      <c r="A633" s="41" t="s">
        <v>2556</v>
      </c>
      <c r="B633" s="42" t="s">
        <v>743</v>
      </c>
      <c r="C633" s="43" t="s">
        <v>744</v>
      </c>
      <c r="D633" s="43" t="s">
        <v>2358</v>
      </c>
      <c r="E633" s="44" t="s">
        <v>76</v>
      </c>
      <c r="F633" s="45" t="s">
        <v>2557</v>
      </c>
      <c r="G633" s="45" t="s">
        <v>2558</v>
      </c>
      <c r="H633" s="47">
        <v>43560</v>
      </c>
      <c r="I633" s="47">
        <v>44291</v>
      </c>
      <c r="J633" s="48" t="str">
        <f>IF(Ugovori_OPULJP[[#This Row],[DATUM ZAVRŠETKA OPERACIJE]]&gt;DATE(2024,3,31),"u provedbi","završen")</f>
        <v>završen</v>
      </c>
      <c r="K633" s="46" t="s">
        <v>160</v>
      </c>
      <c r="L633" s="46" t="s">
        <v>249</v>
      </c>
      <c r="M633" s="49">
        <v>0.85</v>
      </c>
      <c r="N633" s="49">
        <v>0.15</v>
      </c>
      <c r="O633" s="50">
        <f>Ugovori_OPULJP[[#This Row],[Bespovratna sredstva - Ukupno (EU+Nac) HRK
= Ukupna ugovorena vrijednost bespovratnih sredstava]]*Ugovori_OPULJP[[#This Row],[EU STOPA SUFINANCIRANJA %
EU CO-FINANCING RATE %]]</f>
        <v>655450.83550000004</v>
      </c>
      <c r="P633" s="51">
        <f>Ugovori_OPULJP[[#This Row],[Bespovratna sredstva - EU dio - HRK]]/7.5345</f>
        <v>86993.275665273075</v>
      </c>
      <c r="Q633" s="50">
        <f>Ugovori_OPULJP[[#This Row],[Bespovratna sredstva - Ukupno (EU+Nac) HRK
= Ukupna ugovorena vrijednost bespovratnih sredstava]]*Ugovori_OPULJP[[#This Row],[STOPA NACIONALNOG SUFINANCIRANJA %]]</f>
        <v>115667.7945</v>
      </c>
      <c r="R633" s="51">
        <f>Ugovori_OPULJP[[#This Row],[Bespovratna sredstva - Nacionalni dio - HRK]]/7.5345</f>
        <v>15351.754529165837</v>
      </c>
      <c r="S633" s="50">
        <v>771118.63</v>
      </c>
      <c r="T633" s="51">
        <f>Ugovori_OPULJP[[#This Row],[Bespovratna sredstva - Ukupno (EU+Nac) HRK
= Ukupna ugovorena vrijednost bespovratnih sredstava]]/7.5345</f>
        <v>102345.03019443891</v>
      </c>
      <c r="U633" s="50">
        <v>0</v>
      </c>
      <c r="V633" s="51">
        <f>Ugovori_OPULJP[[#This Row],[Javni doprinos korisnika - HRK]]/7.5345</f>
        <v>0</v>
      </c>
      <c r="W633" s="50">
        <v>0</v>
      </c>
      <c r="X633" s="51">
        <f>Ugovori_OPULJP[[#This Row],[Privatni doprinos korisnika - HRK]]/7.5345</f>
        <v>0</v>
      </c>
      <c r="Y633" s="52">
        <v>771118.63</v>
      </c>
      <c r="Z633" s="53">
        <f>Ugovori_OPULJP[[#This Row],[UKUPNI PRIHVATLJIVI IZDACI
TOTAL ELIGIBLE EXPENDITURE
= Bespovratna sredstva ukupno + doprinos korisnika
= Ukupni prihvatljivi troškovi
= Ukupna ugovorena vrijednost projekta HRK]]/7.5345</f>
        <v>102345.03019443891</v>
      </c>
      <c r="AA633" s="44" t="s">
        <v>38</v>
      </c>
      <c r="AB633" s="44" t="s">
        <v>35</v>
      </c>
      <c r="AC633" s="43" t="s">
        <v>2559</v>
      </c>
      <c r="AD633" s="43" t="s">
        <v>747</v>
      </c>
    </row>
    <row r="634" spans="1:30" ht="51" customHeight="1" x14ac:dyDescent="0.2">
      <c r="A634" s="41" t="s">
        <v>2560</v>
      </c>
      <c r="B634" s="42" t="s">
        <v>743</v>
      </c>
      <c r="C634" s="43" t="s">
        <v>744</v>
      </c>
      <c r="D634" s="43" t="s">
        <v>2358</v>
      </c>
      <c r="E634" s="44" t="s">
        <v>76</v>
      </c>
      <c r="F634" s="45" t="s">
        <v>2561</v>
      </c>
      <c r="G634" s="45" t="s">
        <v>108</v>
      </c>
      <c r="H634" s="47">
        <v>43755</v>
      </c>
      <c r="I634" s="47">
        <v>44486</v>
      </c>
      <c r="J634" s="48" t="str">
        <f>IF(Ugovori_OPULJP[[#This Row],[DATUM ZAVRŠETKA OPERACIJE]]&gt;DATE(2024,3,31),"u provedbi","završen")</f>
        <v>završen</v>
      </c>
      <c r="K634" s="46" t="s">
        <v>99</v>
      </c>
      <c r="L634" s="46" t="s">
        <v>37</v>
      </c>
      <c r="M634" s="49">
        <v>0.85</v>
      </c>
      <c r="N634" s="49">
        <v>0.15</v>
      </c>
      <c r="O634" s="50">
        <f>Ugovori_OPULJP[[#This Row],[Bespovratna sredstva - Ukupno (EU+Nac) HRK
= Ukupna ugovorena vrijednost bespovratnih sredstava]]*Ugovori_OPULJP[[#This Row],[EU STOPA SUFINANCIRANJA %
EU CO-FINANCING RATE %]]</f>
        <v>894904.48</v>
      </c>
      <c r="P634" s="51">
        <f>Ugovori_OPULJP[[#This Row],[Bespovratna sredstva - EU dio - HRK]]/7.5345</f>
        <v>118774.23584843054</v>
      </c>
      <c r="Q634" s="50">
        <f>Ugovori_OPULJP[[#This Row],[Bespovratna sredstva - Ukupno (EU+Nac) HRK
= Ukupna ugovorena vrijednost bespovratnih sredstava]]*Ugovori_OPULJP[[#This Row],[STOPA NACIONALNOG SUFINANCIRANJA %]]</f>
        <v>157924.32</v>
      </c>
      <c r="R634" s="51">
        <f>Ugovori_OPULJP[[#This Row],[Bespovratna sredstva - Nacionalni dio - HRK]]/7.5345</f>
        <v>20960.159267370098</v>
      </c>
      <c r="S634" s="50">
        <v>1052828.8</v>
      </c>
      <c r="T634" s="51">
        <f>Ugovori_OPULJP[[#This Row],[Bespovratna sredstva - Ukupno (EU+Nac) HRK
= Ukupna ugovorena vrijednost bespovratnih sredstava]]/7.5345</f>
        <v>139734.39511580064</v>
      </c>
      <c r="U634" s="50">
        <v>0</v>
      </c>
      <c r="V634" s="51">
        <f>Ugovori_OPULJP[[#This Row],[Javni doprinos korisnika - HRK]]/7.5345</f>
        <v>0</v>
      </c>
      <c r="W634" s="50">
        <v>0</v>
      </c>
      <c r="X634" s="51">
        <f>Ugovori_OPULJP[[#This Row],[Privatni doprinos korisnika - HRK]]/7.5345</f>
        <v>0</v>
      </c>
      <c r="Y634" s="52">
        <v>1052828.8</v>
      </c>
      <c r="Z634" s="53">
        <f>Ugovori_OPULJP[[#This Row],[UKUPNI PRIHVATLJIVI IZDACI
TOTAL ELIGIBLE EXPENDITURE
= Bespovratna sredstva ukupno + doprinos korisnika
= Ukupni prihvatljivi troškovi
= Ukupna ugovorena vrijednost projekta HRK]]/7.5345</f>
        <v>139734.39511580064</v>
      </c>
      <c r="AA634" s="44" t="s">
        <v>38</v>
      </c>
      <c r="AB634" s="44" t="s">
        <v>35</v>
      </c>
      <c r="AC634" s="43" t="s">
        <v>2562</v>
      </c>
      <c r="AD634" s="43" t="s">
        <v>747</v>
      </c>
    </row>
    <row r="635" spans="1:30" ht="51" customHeight="1" x14ac:dyDescent="0.2">
      <c r="A635" s="41" t="s">
        <v>2563</v>
      </c>
      <c r="B635" s="42" t="s">
        <v>743</v>
      </c>
      <c r="C635" s="43" t="s">
        <v>744</v>
      </c>
      <c r="D635" s="43" t="s">
        <v>2358</v>
      </c>
      <c r="E635" s="44" t="s">
        <v>76</v>
      </c>
      <c r="F635" s="45" t="s">
        <v>2564</v>
      </c>
      <c r="G635" s="45" t="s">
        <v>2172</v>
      </c>
      <c r="H635" s="47">
        <v>43556</v>
      </c>
      <c r="I635" s="47">
        <v>44287</v>
      </c>
      <c r="J635" s="48" t="str">
        <f>IF(Ugovori_OPULJP[[#This Row],[DATUM ZAVRŠETKA OPERACIJE]]&gt;DATE(2024,3,31),"u provedbi","završen")</f>
        <v>završen</v>
      </c>
      <c r="K635" s="46" t="s">
        <v>99</v>
      </c>
      <c r="L635" s="46" t="s">
        <v>99</v>
      </c>
      <c r="M635" s="49">
        <v>0.85</v>
      </c>
      <c r="N635" s="49">
        <v>0.15</v>
      </c>
      <c r="O635" s="50">
        <f>Ugovori_OPULJP[[#This Row],[Bespovratna sredstva - Ukupno (EU+Nac) HRK
= Ukupna ugovorena vrijednost bespovratnih sredstava]]*Ugovori_OPULJP[[#This Row],[EU STOPA SUFINANCIRANJA %
EU CO-FINANCING RATE %]]</f>
        <v>1034982.5335</v>
      </c>
      <c r="P635" s="51">
        <f>Ugovori_OPULJP[[#This Row],[Bespovratna sredstva - EU dio - HRK]]/7.5345</f>
        <v>137365.78850620479</v>
      </c>
      <c r="Q635" s="50">
        <f>Ugovori_OPULJP[[#This Row],[Bespovratna sredstva - Ukupno (EU+Nac) HRK
= Ukupna ugovorena vrijednost bespovratnih sredstava]]*Ugovori_OPULJP[[#This Row],[STOPA NACIONALNOG SUFINANCIRANJA %]]</f>
        <v>182643.97649999999</v>
      </c>
      <c r="R635" s="51">
        <f>Ugovori_OPULJP[[#This Row],[Bespovratna sredstva - Nacionalni dio - HRK]]/7.5345</f>
        <v>24241.021501094961</v>
      </c>
      <c r="S635" s="50">
        <v>1217626.51</v>
      </c>
      <c r="T635" s="51">
        <f>Ugovori_OPULJP[[#This Row],[Bespovratna sredstva - Ukupno (EU+Nac) HRK
= Ukupna ugovorena vrijednost bespovratnih sredstava]]/7.5345</f>
        <v>161606.81000729973</v>
      </c>
      <c r="U635" s="50">
        <v>0</v>
      </c>
      <c r="V635" s="51">
        <f>Ugovori_OPULJP[[#This Row],[Javni doprinos korisnika - HRK]]/7.5345</f>
        <v>0</v>
      </c>
      <c r="W635" s="50">
        <v>0</v>
      </c>
      <c r="X635" s="51">
        <f>Ugovori_OPULJP[[#This Row],[Privatni doprinos korisnika - HRK]]/7.5345</f>
        <v>0</v>
      </c>
      <c r="Y635" s="52">
        <v>1217626.51</v>
      </c>
      <c r="Z635" s="53">
        <f>Ugovori_OPULJP[[#This Row],[UKUPNI PRIHVATLJIVI IZDACI
TOTAL ELIGIBLE EXPENDITURE
= Bespovratna sredstva ukupno + doprinos korisnika
= Ukupni prihvatljivi troškovi
= Ukupna ugovorena vrijednost projekta HRK]]/7.5345</f>
        <v>161606.81000729973</v>
      </c>
      <c r="AA635" s="44" t="s">
        <v>38</v>
      </c>
      <c r="AB635" s="44" t="s">
        <v>35</v>
      </c>
      <c r="AC635" s="43" t="s">
        <v>2565</v>
      </c>
      <c r="AD635" s="43" t="s">
        <v>747</v>
      </c>
    </row>
    <row r="636" spans="1:30" ht="51" customHeight="1" x14ac:dyDescent="0.2">
      <c r="A636" s="41" t="s">
        <v>2566</v>
      </c>
      <c r="B636" s="42" t="s">
        <v>743</v>
      </c>
      <c r="C636" s="43" t="s">
        <v>744</v>
      </c>
      <c r="D636" s="43" t="s">
        <v>2358</v>
      </c>
      <c r="E636" s="44" t="s">
        <v>76</v>
      </c>
      <c r="F636" s="45" t="s">
        <v>1414</v>
      </c>
      <c r="G636" s="45" t="s">
        <v>1214</v>
      </c>
      <c r="H636" s="47">
        <v>43556</v>
      </c>
      <c r="I636" s="47">
        <v>44287</v>
      </c>
      <c r="J636" s="48" t="str">
        <f>IF(Ugovori_OPULJP[[#This Row],[DATUM ZAVRŠETKA OPERACIJE]]&gt;DATE(2024,3,31),"u provedbi","završen")</f>
        <v>završen</v>
      </c>
      <c r="K636" s="46" t="s">
        <v>371</v>
      </c>
      <c r="L636" s="46" t="s">
        <v>371</v>
      </c>
      <c r="M636" s="49">
        <v>0.85</v>
      </c>
      <c r="N636" s="49">
        <v>0.15</v>
      </c>
      <c r="O636" s="50">
        <f>Ugovori_OPULJP[[#This Row],[Bespovratna sredstva - Ukupno (EU+Nac) HRK
= Ukupna ugovorena vrijednost bespovratnih sredstava]]*Ugovori_OPULJP[[#This Row],[EU STOPA SUFINANCIRANJA %
EU CO-FINANCING RATE %]]</f>
        <v>877995.12399999995</v>
      </c>
      <c r="P636" s="51">
        <f>Ugovori_OPULJP[[#This Row],[Bespovratna sredstva - EU dio - HRK]]/7.5345</f>
        <v>116529.97863162783</v>
      </c>
      <c r="Q636" s="50">
        <f>Ugovori_OPULJP[[#This Row],[Bespovratna sredstva - Ukupno (EU+Nac) HRK
= Ukupna ugovorena vrijednost bespovratnih sredstava]]*Ugovori_OPULJP[[#This Row],[STOPA NACIONALNOG SUFINANCIRANJA %]]</f>
        <v>154940.31599999999</v>
      </c>
      <c r="R636" s="51">
        <f>Ugovori_OPULJP[[#This Row],[Bespovratna sredstva - Nacionalni dio - HRK]]/7.5345</f>
        <v>20564.113876169617</v>
      </c>
      <c r="S636" s="50">
        <v>1032935.44</v>
      </c>
      <c r="T636" s="51">
        <f>Ugovori_OPULJP[[#This Row],[Bespovratna sredstva - Ukupno (EU+Nac) HRK
= Ukupna ugovorena vrijednost bespovratnih sredstava]]/7.5345</f>
        <v>137094.09250779744</v>
      </c>
      <c r="U636" s="50">
        <v>0</v>
      </c>
      <c r="V636" s="51">
        <f>Ugovori_OPULJP[[#This Row],[Javni doprinos korisnika - HRK]]/7.5345</f>
        <v>0</v>
      </c>
      <c r="W636" s="50">
        <v>0</v>
      </c>
      <c r="X636" s="51">
        <f>Ugovori_OPULJP[[#This Row],[Privatni doprinos korisnika - HRK]]/7.5345</f>
        <v>0</v>
      </c>
      <c r="Y636" s="52">
        <v>1032935.44</v>
      </c>
      <c r="Z636" s="53">
        <f>Ugovori_OPULJP[[#This Row],[UKUPNI PRIHVATLJIVI IZDACI
TOTAL ELIGIBLE EXPENDITURE
= Bespovratna sredstva ukupno + doprinos korisnika
= Ukupni prihvatljivi troškovi
= Ukupna ugovorena vrijednost projekta HRK]]/7.5345</f>
        <v>137094.09250779744</v>
      </c>
      <c r="AA636" s="44" t="s">
        <v>38</v>
      </c>
      <c r="AB636" s="44" t="s">
        <v>35</v>
      </c>
      <c r="AC636" s="43" t="s">
        <v>2567</v>
      </c>
      <c r="AD636" s="43" t="s">
        <v>747</v>
      </c>
    </row>
    <row r="637" spans="1:30" ht="51" customHeight="1" x14ac:dyDescent="0.2">
      <c r="A637" s="41" t="s">
        <v>2568</v>
      </c>
      <c r="B637" s="42" t="s">
        <v>743</v>
      </c>
      <c r="C637" s="43" t="s">
        <v>744</v>
      </c>
      <c r="D637" s="43" t="s">
        <v>2358</v>
      </c>
      <c r="E637" s="44" t="s">
        <v>76</v>
      </c>
      <c r="F637" s="45" t="s">
        <v>2569</v>
      </c>
      <c r="G637" s="45" t="s">
        <v>2570</v>
      </c>
      <c r="H637" s="47">
        <v>43343</v>
      </c>
      <c r="I637" s="47">
        <v>44074</v>
      </c>
      <c r="J637" s="48" t="str">
        <f>IF(Ugovori_OPULJP[[#This Row],[DATUM ZAVRŠETKA OPERACIJE]]&gt;DATE(2024,3,31),"u provedbi","završen")</f>
        <v>završen</v>
      </c>
      <c r="K637" s="46" t="s">
        <v>338</v>
      </c>
      <c r="L637" s="46" t="s">
        <v>338</v>
      </c>
      <c r="M637" s="49">
        <v>0.85</v>
      </c>
      <c r="N637" s="49">
        <v>0.15</v>
      </c>
      <c r="O637" s="50">
        <f>Ugovori_OPULJP[[#This Row],[Bespovratna sredstva - Ukupno (EU+Nac) HRK
= Ukupna ugovorena vrijednost bespovratnih sredstava]]*Ugovori_OPULJP[[#This Row],[EU STOPA SUFINANCIRANJA %
EU CO-FINANCING RATE %]]</f>
        <v>985151.27500000002</v>
      </c>
      <c r="P637" s="51">
        <f>Ugovori_OPULJP[[#This Row],[Bespovratna sredstva - EU dio - HRK]]/7.5345</f>
        <v>130752.04393124959</v>
      </c>
      <c r="Q637" s="50">
        <f>Ugovori_OPULJP[[#This Row],[Bespovratna sredstva - Ukupno (EU+Nac) HRK
= Ukupna ugovorena vrijednost bespovratnih sredstava]]*Ugovori_OPULJP[[#This Row],[STOPA NACIONALNOG SUFINANCIRANJA %]]</f>
        <v>173850.22500000001</v>
      </c>
      <c r="R637" s="51">
        <f>Ugovori_OPULJP[[#This Row],[Bespovratna sredstva - Nacionalni dio - HRK]]/7.5345</f>
        <v>23073.890105514631</v>
      </c>
      <c r="S637" s="50">
        <v>1159001.5</v>
      </c>
      <c r="T637" s="51">
        <f>Ugovori_OPULJP[[#This Row],[Bespovratna sredstva - Ukupno (EU+Nac) HRK
= Ukupna ugovorena vrijednost bespovratnih sredstava]]/7.5345</f>
        <v>153825.9340367642</v>
      </c>
      <c r="U637" s="50">
        <v>0</v>
      </c>
      <c r="V637" s="51">
        <f>Ugovori_OPULJP[[#This Row],[Javni doprinos korisnika - HRK]]/7.5345</f>
        <v>0</v>
      </c>
      <c r="W637" s="50">
        <v>0</v>
      </c>
      <c r="X637" s="51">
        <f>Ugovori_OPULJP[[#This Row],[Privatni doprinos korisnika - HRK]]/7.5345</f>
        <v>0</v>
      </c>
      <c r="Y637" s="52">
        <v>1159001.5</v>
      </c>
      <c r="Z637" s="53">
        <f>Ugovori_OPULJP[[#This Row],[UKUPNI PRIHVATLJIVI IZDACI
TOTAL ELIGIBLE EXPENDITURE
= Bespovratna sredstva ukupno + doprinos korisnika
= Ukupni prihvatljivi troškovi
= Ukupna ugovorena vrijednost projekta HRK]]/7.5345</f>
        <v>153825.9340367642</v>
      </c>
      <c r="AA637" s="44" t="s">
        <v>38</v>
      </c>
      <c r="AB637" s="44" t="s">
        <v>35</v>
      </c>
      <c r="AC637" s="43" t="s">
        <v>2571</v>
      </c>
      <c r="AD637" s="43" t="s">
        <v>747</v>
      </c>
    </row>
    <row r="638" spans="1:30" ht="51" customHeight="1" x14ac:dyDescent="0.2">
      <c r="A638" s="41" t="s">
        <v>2572</v>
      </c>
      <c r="B638" s="42" t="s">
        <v>743</v>
      </c>
      <c r="C638" s="43" t="s">
        <v>744</v>
      </c>
      <c r="D638" s="43" t="s">
        <v>2358</v>
      </c>
      <c r="E638" s="44" t="s">
        <v>76</v>
      </c>
      <c r="F638" s="45" t="s">
        <v>2573</v>
      </c>
      <c r="G638" s="45" t="s">
        <v>2303</v>
      </c>
      <c r="H638" s="47">
        <v>43346</v>
      </c>
      <c r="I638" s="47">
        <v>44077</v>
      </c>
      <c r="J638" s="48" t="str">
        <f>IF(Ugovori_OPULJP[[#This Row],[DATUM ZAVRŠETKA OPERACIJE]]&gt;DATE(2024,3,31),"u provedbi","završen")</f>
        <v>završen</v>
      </c>
      <c r="K638" s="46" t="s">
        <v>425</v>
      </c>
      <c r="L638" s="46" t="s">
        <v>425</v>
      </c>
      <c r="M638" s="49">
        <v>0.85</v>
      </c>
      <c r="N638" s="49">
        <v>0.15</v>
      </c>
      <c r="O638" s="50">
        <f>Ugovori_OPULJP[[#This Row],[Bespovratna sredstva - Ukupno (EU+Nac) HRK
= Ukupna ugovorena vrijednost bespovratnih sredstava]]*Ugovori_OPULJP[[#This Row],[EU STOPA SUFINANCIRANJA %
EU CO-FINANCING RATE %]]</f>
        <v>1089201.56</v>
      </c>
      <c r="P638" s="51">
        <f>Ugovori_OPULJP[[#This Row],[Bespovratna sredstva - EU dio - HRK]]/7.5345</f>
        <v>144561.88997279183</v>
      </c>
      <c r="Q638" s="50">
        <f>Ugovori_OPULJP[[#This Row],[Bespovratna sredstva - Ukupno (EU+Nac) HRK
= Ukupna ugovorena vrijednost bespovratnih sredstava]]*Ugovori_OPULJP[[#This Row],[STOPA NACIONALNOG SUFINANCIRANJA %]]</f>
        <v>192212.04</v>
      </c>
      <c r="R638" s="51">
        <f>Ugovori_OPULJP[[#This Row],[Bespovratna sredstva - Nacionalni dio - HRK]]/7.5345</f>
        <v>25510.921759904439</v>
      </c>
      <c r="S638" s="50">
        <v>1281413.6000000001</v>
      </c>
      <c r="T638" s="51">
        <f>Ugovori_OPULJP[[#This Row],[Bespovratna sredstva - Ukupno (EU+Nac) HRK
= Ukupna ugovorena vrijednost bespovratnih sredstava]]/7.5345</f>
        <v>170072.81173269625</v>
      </c>
      <c r="U638" s="50">
        <v>0</v>
      </c>
      <c r="V638" s="51">
        <f>Ugovori_OPULJP[[#This Row],[Javni doprinos korisnika - HRK]]/7.5345</f>
        <v>0</v>
      </c>
      <c r="W638" s="50">
        <v>0</v>
      </c>
      <c r="X638" s="51">
        <f>Ugovori_OPULJP[[#This Row],[Privatni doprinos korisnika - HRK]]/7.5345</f>
        <v>0</v>
      </c>
      <c r="Y638" s="52">
        <v>1281413.6000000001</v>
      </c>
      <c r="Z638" s="53">
        <f>Ugovori_OPULJP[[#This Row],[UKUPNI PRIHVATLJIVI IZDACI
TOTAL ELIGIBLE EXPENDITURE
= Bespovratna sredstva ukupno + doprinos korisnika
= Ukupni prihvatljivi troškovi
= Ukupna ugovorena vrijednost projekta HRK]]/7.5345</f>
        <v>170072.81173269625</v>
      </c>
      <c r="AA638" s="44" t="s">
        <v>38</v>
      </c>
      <c r="AB638" s="44" t="s">
        <v>35</v>
      </c>
      <c r="AC638" s="43" t="s">
        <v>2574</v>
      </c>
      <c r="AD638" s="43" t="s">
        <v>747</v>
      </c>
    </row>
    <row r="639" spans="1:30" ht="51" customHeight="1" x14ac:dyDescent="0.2">
      <c r="A639" s="41" t="s">
        <v>2575</v>
      </c>
      <c r="B639" s="42" t="s">
        <v>743</v>
      </c>
      <c r="C639" s="43" t="s">
        <v>744</v>
      </c>
      <c r="D639" s="43" t="s">
        <v>2358</v>
      </c>
      <c r="E639" s="44" t="s">
        <v>76</v>
      </c>
      <c r="F639" s="45" t="s">
        <v>2576</v>
      </c>
      <c r="G639" s="45" t="s">
        <v>1443</v>
      </c>
      <c r="H639" s="47">
        <v>43556</v>
      </c>
      <c r="I639" s="47">
        <v>44287</v>
      </c>
      <c r="J639" s="48" t="str">
        <f>IF(Ugovori_OPULJP[[#This Row],[DATUM ZAVRŠETKA OPERACIJE]]&gt;DATE(2024,3,31),"u provedbi","završen")</f>
        <v>završen</v>
      </c>
      <c r="K639" s="46" t="s">
        <v>186</v>
      </c>
      <c r="L639" s="46" t="s">
        <v>186</v>
      </c>
      <c r="M639" s="49">
        <v>0.85</v>
      </c>
      <c r="N639" s="49">
        <v>0.15</v>
      </c>
      <c r="O639" s="50">
        <f>Ugovori_OPULJP[[#This Row],[Bespovratna sredstva - Ukupno (EU+Nac) HRK
= Ukupna ugovorena vrijednost bespovratnih sredstava]]*Ugovori_OPULJP[[#This Row],[EU STOPA SUFINANCIRANJA %
EU CO-FINANCING RATE %]]</f>
        <v>1195768.6100000001</v>
      </c>
      <c r="P639" s="51">
        <f>Ugovori_OPULJP[[#This Row],[Bespovratna sredstva - EU dio - HRK]]/7.5345</f>
        <v>158705.7681332537</v>
      </c>
      <c r="Q639" s="50">
        <f>Ugovori_OPULJP[[#This Row],[Bespovratna sredstva - Ukupno (EU+Nac) HRK
= Ukupna ugovorena vrijednost bespovratnih sredstava]]*Ugovori_OPULJP[[#This Row],[STOPA NACIONALNOG SUFINANCIRANJA %]]</f>
        <v>211017.99000000002</v>
      </c>
      <c r="R639" s="51">
        <f>Ugovori_OPULJP[[#This Row],[Bespovratna sredstva - Nacionalni dio - HRK]]/7.5345</f>
        <v>28006.900258809477</v>
      </c>
      <c r="S639" s="50">
        <v>1406786.6</v>
      </c>
      <c r="T639" s="51">
        <f>Ugovori_OPULJP[[#This Row],[Bespovratna sredstva - Ukupno (EU+Nac) HRK
= Ukupna ugovorena vrijednost bespovratnih sredstava]]/7.5345</f>
        <v>186712.66839206318</v>
      </c>
      <c r="U639" s="50">
        <v>0</v>
      </c>
      <c r="V639" s="51">
        <f>Ugovori_OPULJP[[#This Row],[Javni doprinos korisnika - HRK]]/7.5345</f>
        <v>0</v>
      </c>
      <c r="W639" s="50">
        <v>0</v>
      </c>
      <c r="X639" s="51">
        <f>Ugovori_OPULJP[[#This Row],[Privatni doprinos korisnika - HRK]]/7.5345</f>
        <v>0</v>
      </c>
      <c r="Y639" s="52">
        <v>1406786.6</v>
      </c>
      <c r="Z639" s="53">
        <f>Ugovori_OPULJP[[#This Row],[UKUPNI PRIHVATLJIVI IZDACI
TOTAL ELIGIBLE EXPENDITURE
= Bespovratna sredstva ukupno + doprinos korisnika
= Ukupni prihvatljivi troškovi
= Ukupna ugovorena vrijednost projekta HRK]]/7.5345</f>
        <v>186712.66839206318</v>
      </c>
      <c r="AA639" s="44" t="s">
        <v>38</v>
      </c>
      <c r="AB639" s="44" t="s">
        <v>35</v>
      </c>
      <c r="AC639" s="43" t="s">
        <v>2577</v>
      </c>
      <c r="AD639" s="43" t="s">
        <v>747</v>
      </c>
    </row>
    <row r="640" spans="1:30" ht="51" customHeight="1" x14ac:dyDescent="0.2">
      <c r="A640" s="41" t="s">
        <v>2578</v>
      </c>
      <c r="B640" s="42" t="s">
        <v>743</v>
      </c>
      <c r="C640" s="43" t="s">
        <v>744</v>
      </c>
      <c r="D640" s="43" t="s">
        <v>2358</v>
      </c>
      <c r="E640" s="44" t="s">
        <v>76</v>
      </c>
      <c r="F640" s="45" t="s">
        <v>2579</v>
      </c>
      <c r="G640" s="45" t="s">
        <v>2580</v>
      </c>
      <c r="H640" s="47">
        <v>43556</v>
      </c>
      <c r="I640" s="47">
        <v>44287</v>
      </c>
      <c r="J640" s="48" t="str">
        <f>IF(Ugovori_OPULJP[[#This Row],[DATUM ZAVRŠETKA OPERACIJE]]&gt;DATE(2024,3,31),"u provedbi","završen")</f>
        <v>završen</v>
      </c>
      <c r="K640" s="46" t="s">
        <v>79</v>
      </c>
      <c r="L640" s="46" t="s">
        <v>79</v>
      </c>
      <c r="M640" s="49">
        <v>0.85</v>
      </c>
      <c r="N640" s="49">
        <v>0.15</v>
      </c>
      <c r="O640" s="50">
        <f>Ugovori_OPULJP[[#This Row],[Bespovratna sredstva - Ukupno (EU+Nac) HRK
= Ukupna ugovorena vrijednost bespovratnih sredstava]]*Ugovori_OPULJP[[#This Row],[EU STOPA SUFINANCIRANJA %
EU CO-FINANCING RATE %]]</f>
        <v>597359.94850000006</v>
      </c>
      <c r="P640" s="51">
        <f>Ugovori_OPULJP[[#This Row],[Bespovratna sredstva - EU dio - HRK]]/7.5345</f>
        <v>79283.289999336383</v>
      </c>
      <c r="Q640" s="50">
        <f>Ugovori_OPULJP[[#This Row],[Bespovratna sredstva - Ukupno (EU+Nac) HRK
= Ukupna ugovorena vrijednost bespovratnih sredstava]]*Ugovori_OPULJP[[#This Row],[STOPA NACIONALNOG SUFINANCIRANJA %]]</f>
        <v>105416.4615</v>
      </c>
      <c r="R640" s="51">
        <f>Ugovori_OPULJP[[#This Row],[Bespovratna sredstva - Nacionalni dio - HRK]]/7.5345</f>
        <v>13991.168823412303</v>
      </c>
      <c r="S640" s="50">
        <v>702776.41</v>
      </c>
      <c r="T640" s="51">
        <f>Ugovori_OPULJP[[#This Row],[Bespovratna sredstva - Ukupno (EU+Nac) HRK
= Ukupna ugovorena vrijednost bespovratnih sredstava]]/7.5345</f>
        <v>93274.458822748682</v>
      </c>
      <c r="U640" s="50">
        <v>0</v>
      </c>
      <c r="V640" s="51">
        <f>Ugovori_OPULJP[[#This Row],[Javni doprinos korisnika - HRK]]/7.5345</f>
        <v>0</v>
      </c>
      <c r="W640" s="50">
        <v>0</v>
      </c>
      <c r="X640" s="51">
        <f>Ugovori_OPULJP[[#This Row],[Privatni doprinos korisnika - HRK]]/7.5345</f>
        <v>0</v>
      </c>
      <c r="Y640" s="52">
        <v>702776.41</v>
      </c>
      <c r="Z640" s="53">
        <f>Ugovori_OPULJP[[#This Row],[UKUPNI PRIHVATLJIVI IZDACI
TOTAL ELIGIBLE EXPENDITURE
= Bespovratna sredstva ukupno + doprinos korisnika
= Ukupni prihvatljivi troškovi
= Ukupna ugovorena vrijednost projekta HRK]]/7.5345</f>
        <v>93274.458822748682</v>
      </c>
      <c r="AA640" s="44" t="s">
        <v>38</v>
      </c>
      <c r="AB640" s="44" t="s">
        <v>35</v>
      </c>
      <c r="AC640" s="43" t="s">
        <v>2581</v>
      </c>
      <c r="AD640" s="43" t="s">
        <v>747</v>
      </c>
    </row>
    <row r="641" spans="1:30" ht="51" customHeight="1" x14ac:dyDescent="0.2">
      <c r="A641" s="41" t="s">
        <v>2582</v>
      </c>
      <c r="B641" s="42" t="s">
        <v>743</v>
      </c>
      <c r="C641" s="43" t="s">
        <v>744</v>
      </c>
      <c r="D641" s="43" t="s">
        <v>2358</v>
      </c>
      <c r="E641" s="44" t="s">
        <v>76</v>
      </c>
      <c r="F641" s="45" t="s">
        <v>2583</v>
      </c>
      <c r="G641" s="45" t="s">
        <v>2584</v>
      </c>
      <c r="H641" s="47">
        <v>43344</v>
      </c>
      <c r="I641" s="47">
        <v>43952</v>
      </c>
      <c r="J641" s="48" t="str">
        <f>IF(Ugovori_OPULJP[[#This Row],[DATUM ZAVRŠETKA OPERACIJE]]&gt;DATE(2024,3,31),"u provedbi","završen")</f>
        <v>završen</v>
      </c>
      <c r="K641" s="46" t="s">
        <v>2585</v>
      </c>
      <c r="L641" s="46" t="s">
        <v>37</v>
      </c>
      <c r="M641" s="49">
        <v>0.85</v>
      </c>
      <c r="N641" s="49">
        <v>0.15</v>
      </c>
      <c r="O641" s="50">
        <f>Ugovori_OPULJP[[#This Row],[Bespovratna sredstva - Ukupno (EU+Nac) HRK
= Ukupna ugovorena vrijednost bespovratnih sredstava]]*Ugovori_OPULJP[[#This Row],[EU STOPA SUFINANCIRANJA %
EU CO-FINANCING RATE %]]</f>
        <v>1269629.2749999999</v>
      </c>
      <c r="P641" s="51">
        <f>Ugovori_OPULJP[[#This Row],[Bespovratna sredstva - EU dio - HRK]]/7.5345</f>
        <v>168508.76302342556</v>
      </c>
      <c r="Q641" s="50">
        <f>Ugovori_OPULJP[[#This Row],[Bespovratna sredstva - Ukupno (EU+Nac) HRK
= Ukupna ugovorena vrijednost bespovratnih sredstava]]*Ugovori_OPULJP[[#This Row],[STOPA NACIONALNOG SUFINANCIRANJA %]]</f>
        <v>224052.22500000001</v>
      </c>
      <c r="R641" s="51">
        <f>Ugovori_OPULJP[[#This Row],[Bespovratna sredstva - Nacionalni dio - HRK]]/7.5345</f>
        <v>29736.840533545688</v>
      </c>
      <c r="S641" s="50">
        <v>1493681.5</v>
      </c>
      <c r="T641" s="51">
        <f>Ugovori_OPULJP[[#This Row],[Bespovratna sredstva - Ukupno (EU+Nac) HRK
= Ukupna ugovorena vrijednost bespovratnih sredstava]]/7.5345</f>
        <v>198245.60355697124</v>
      </c>
      <c r="U641" s="50">
        <v>0</v>
      </c>
      <c r="V641" s="51">
        <f>Ugovori_OPULJP[[#This Row],[Javni doprinos korisnika - HRK]]/7.5345</f>
        <v>0</v>
      </c>
      <c r="W641" s="50">
        <v>0</v>
      </c>
      <c r="X641" s="51">
        <f>Ugovori_OPULJP[[#This Row],[Privatni doprinos korisnika - HRK]]/7.5345</f>
        <v>0</v>
      </c>
      <c r="Y641" s="52">
        <v>1493681.5</v>
      </c>
      <c r="Z641" s="53">
        <f>Ugovori_OPULJP[[#This Row],[UKUPNI PRIHVATLJIVI IZDACI
TOTAL ELIGIBLE EXPENDITURE
= Bespovratna sredstva ukupno + doprinos korisnika
= Ukupni prihvatljivi troškovi
= Ukupna ugovorena vrijednost projekta HRK]]/7.5345</f>
        <v>198245.60355697124</v>
      </c>
      <c r="AA641" s="44" t="s">
        <v>38</v>
      </c>
      <c r="AB641" s="44" t="s">
        <v>35</v>
      </c>
      <c r="AC641" s="43" t="s">
        <v>2586</v>
      </c>
      <c r="AD641" s="43" t="s">
        <v>747</v>
      </c>
    </row>
    <row r="642" spans="1:30" ht="51" customHeight="1" x14ac:dyDescent="0.2">
      <c r="A642" s="41" t="s">
        <v>2587</v>
      </c>
      <c r="B642" s="42" t="s">
        <v>743</v>
      </c>
      <c r="C642" s="43" t="s">
        <v>744</v>
      </c>
      <c r="D642" s="43" t="s">
        <v>2358</v>
      </c>
      <c r="E642" s="44" t="s">
        <v>76</v>
      </c>
      <c r="F642" s="45" t="s">
        <v>2588</v>
      </c>
      <c r="G642" s="45" t="s">
        <v>1342</v>
      </c>
      <c r="H642" s="47">
        <v>43556</v>
      </c>
      <c r="I642" s="47">
        <v>44287</v>
      </c>
      <c r="J642" s="48" t="str">
        <f>IF(Ugovori_OPULJP[[#This Row],[DATUM ZAVRŠETKA OPERACIJE]]&gt;DATE(2024,3,31),"u provedbi","završen")</f>
        <v>završen</v>
      </c>
      <c r="K642" s="46" t="s">
        <v>99</v>
      </c>
      <c r="L642" s="46" t="s">
        <v>99</v>
      </c>
      <c r="M642" s="49">
        <v>0.85</v>
      </c>
      <c r="N642" s="49">
        <v>0.15</v>
      </c>
      <c r="O642" s="50">
        <f>Ugovori_OPULJP[[#This Row],[Bespovratna sredstva - Ukupno (EU+Nac) HRK
= Ukupna ugovorena vrijednost bespovratnih sredstava]]*Ugovori_OPULJP[[#This Row],[EU STOPA SUFINANCIRANJA %
EU CO-FINANCING RATE %]]</f>
        <v>1127666.6100000001</v>
      </c>
      <c r="P642" s="51">
        <f>Ugovori_OPULJP[[#This Row],[Bespovratna sredstva - EU dio - HRK]]/7.5345</f>
        <v>149667.07943460083</v>
      </c>
      <c r="Q642" s="50">
        <f>Ugovori_OPULJP[[#This Row],[Bespovratna sredstva - Ukupno (EU+Nac) HRK
= Ukupna ugovorena vrijednost bespovratnih sredstava]]*Ugovori_OPULJP[[#This Row],[STOPA NACIONALNOG SUFINANCIRANJA %]]</f>
        <v>198999.99000000002</v>
      </c>
      <c r="R642" s="51">
        <f>Ugovori_OPULJP[[#This Row],[Bespovratna sredstva - Nacionalni dio - HRK]]/7.5345</f>
        <v>26411.837547282503</v>
      </c>
      <c r="S642" s="50">
        <v>1326666.6000000001</v>
      </c>
      <c r="T642" s="51">
        <f>Ugovori_OPULJP[[#This Row],[Bespovratna sredstva - Ukupno (EU+Nac) HRK
= Ukupna ugovorena vrijednost bespovratnih sredstava]]/7.5345</f>
        <v>176078.91698188335</v>
      </c>
      <c r="U642" s="50">
        <v>0</v>
      </c>
      <c r="V642" s="51">
        <f>Ugovori_OPULJP[[#This Row],[Javni doprinos korisnika - HRK]]/7.5345</f>
        <v>0</v>
      </c>
      <c r="W642" s="50">
        <v>0</v>
      </c>
      <c r="X642" s="51">
        <f>Ugovori_OPULJP[[#This Row],[Privatni doprinos korisnika - HRK]]/7.5345</f>
        <v>0</v>
      </c>
      <c r="Y642" s="52">
        <v>1326666.6000000001</v>
      </c>
      <c r="Z642" s="53">
        <f>Ugovori_OPULJP[[#This Row],[UKUPNI PRIHVATLJIVI IZDACI
TOTAL ELIGIBLE EXPENDITURE
= Bespovratna sredstva ukupno + doprinos korisnika
= Ukupni prihvatljivi troškovi
= Ukupna ugovorena vrijednost projekta HRK]]/7.5345</f>
        <v>176078.91698188335</v>
      </c>
      <c r="AA642" s="44" t="s">
        <v>38</v>
      </c>
      <c r="AB642" s="44" t="s">
        <v>35</v>
      </c>
      <c r="AC642" s="43" t="s">
        <v>2589</v>
      </c>
      <c r="AD642" s="43" t="s">
        <v>747</v>
      </c>
    </row>
    <row r="643" spans="1:30" ht="51" customHeight="1" x14ac:dyDescent="0.2">
      <c r="A643" s="41" t="s">
        <v>2590</v>
      </c>
      <c r="B643" s="42" t="s">
        <v>743</v>
      </c>
      <c r="C643" s="43" t="s">
        <v>744</v>
      </c>
      <c r="D643" s="43" t="s">
        <v>2358</v>
      </c>
      <c r="E643" s="44" t="s">
        <v>76</v>
      </c>
      <c r="F643" s="45" t="s">
        <v>2591</v>
      </c>
      <c r="G643" s="45" t="s">
        <v>2592</v>
      </c>
      <c r="H643" s="47">
        <v>43476</v>
      </c>
      <c r="I643" s="47">
        <v>44207</v>
      </c>
      <c r="J643" s="48" t="str">
        <f>IF(Ugovori_OPULJP[[#This Row],[DATUM ZAVRŠETKA OPERACIJE]]&gt;DATE(2024,3,31),"u provedbi","završen")</f>
        <v>završen</v>
      </c>
      <c r="K643" s="46" t="s">
        <v>2593</v>
      </c>
      <c r="L643" s="46" t="s">
        <v>84</v>
      </c>
      <c r="M643" s="49">
        <v>0.85</v>
      </c>
      <c r="N643" s="49">
        <v>0.15</v>
      </c>
      <c r="O643" s="50">
        <f>Ugovori_OPULJP[[#This Row],[Bespovratna sredstva - Ukupno (EU+Nac) HRK
= Ukupna ugovorena vrijednost bespovratnih sredstava]]*Ugovori_OPULJP[[#This Row],[EU STOPA SUFINANCIRANJA %
EU CO-FINANCING RATE %]]</f>
        <v>886837.72499999998</v>
      </c>
      <c r="P643" s="51">
        <f>Ugovori_OPULJP[[#This Row],[Bespovratna sredstva - EU dio - HRK]]/7.5345</f>
        <v>117703.59347003781</v>
      </c>
      <c r="Q643" s="50">
        <f>Ugovori_OPULJP[[#This Row],[Bespovratna sredstva - Ukupno (EU+Nac) HRK
= Ukupna ugovorena vrijednost bespovratnih sredstava]]*Ugovori_OPULJP[[#This Row],[STOPA NACIONALNOG SUFINANCIRANJA %]]</f>
        <v>156500.77499999999</v>
      </c>
      <c r="R643" s="51">
        <f>Ugovori_OPULJP[[#This Row],[Bespovratna sredstva - Nacionalni dio - HRK]]/7.5345</f>
        <v>20771.222377065496</v>
      </c>
      <c r="S643" s="50">
        <v>1043338.5</v>
      </c>
      <c r="T643" s="51">
        <f>Ugovori_OPULJP[[#This Row],[Bespovratna sredstva - Ukupno (EU+Nac) HRK
= Ukupna ugovorena vrijednost bespovratnih sredstava]]/7.5345</f>
        <v>138474.81584710331</v>
      </c>
      <c r="U643" s="50">
        <v>0</v>
      </c>
      <c r="V643" s="51">
        <f>Ugovori_OPULJP[[#This Row],[Javni doprinos korisnika - HRK]]/7.5345</f>
        <v>0</v>
      </c>
      <c r="W643" s="50">
        <v>0</v>
      </c>
      <c r="X643" s="51">
        <f>Ugovori_OPULJP[[#This Row],[Privatni doprinos korisnika - HRK]]/7.5345</f>
        <v>0</v>
      </c>
      <c r="Y643" s="52">
        <v>1043338.5</v>
      </c>
      <c r="Z643" s="53">
        <f>Ugovori_OPULJP[[#This Row],[UKUPNI PRIHVATLJIVI IZDACI
TOTAL ELIGIBLE EXPENDITURE
= Bespovratna sredstva ukupno + doprinos korisnika
= Ukupni prihvatljivi troškovi
= Ukupna ugovorena vrijednost projekta HRK]]/7.5345</f>
        <v>138474.81584710331</v>
      </c>
      <c r="AA643" s="44" t="s">
        <v>38</v>
      </c>
      <c r="AB643" s="44" t="s">
        <v>35</v>
      </c>
      <c r="AC643" s="43" t="s">
        <v>2594</v>
      </c>
      <c r="AD643" s="43" t="s">
        <v>747</v>
      </c>
    </row>
    <row r="644" spans="1:30" ht="51" customHeight="1" x14ac:dyDescent="0.2">
      <c r="A644" s="41" t="s">
        <v>2595</v>
      </c>
      <c r="B644" s="42" t="s">
        <v>743</v>
      </c>
      <c r="C644" s="43" t="s">
        <v>744</v>
      </c>
      <c r="D644" s="43" t="s">
        <v>2358</v>
      </c>
      <c r="E644" s="44" t="s">
        <v>76</v>
      </c>
      <c r="F644" s="45" t="s">
        <v>2596</v>
      </c>
      <c r="G644" s="45" t="s">
        <v>2597</v>
      </c>
      <c r="H644" s="47">
        <v>43347</v>
      </c>
      <c r="I644" s="47">
        <v>44078</v>
      </c>
      <c r="J644" s="48" t="str">
        <f>IF(Ugovori_OPULJP[[#This Row],[DATUM ZAVRŠETKA OPERACIJE]]&gt;DATE(2024,3,31),"u provedbi","završen")</f>
        <v>završen</v>
      </c>
      <c r="K644" s="46" t="s">
        <v>2598</v>
      </c>
      <c r="L644" s="46" t="s">
        <v>37</v>
      </c>
      <c r="M644" s="49">
        <v>0.85</v>
      </c>
      <c r="N644" s="49">
        <v>0.15</v>
      </c>
      <c r="O644" s="50">
        <f>Ugovori_OPULJP[[#This Row],[Bespovratna sredstva - Ukupno (EU+Nac) HRK
= Ukupna ugovorena vrijednost bespovratnih sredstava]]*Ugovori_OPULJP[[#This Row],[EU STOPA SUFINANCIRANJA %
EU CO-FINANCING RATE %]]</f>
        <v>738216.5</v>
      </c>
      <c r="P644" s="51">
        <f>Ugovori_OPULJP[[#This Row],[Bespovratna sredstva - EU dio - HRK]]/7.5345</f>
        <v>97978.167098015794</v>
      </c>
      <c r="Q644" s="50">
        <f>Ugovori_OPULJP[[#This Row],[Bespovratna sredstva - Ukupno (EU+Nac) HRK
= Ukupna ugovorena vrijednost bespovratnih sredstava]]*Ugovori_OPULJP[[#This Row],[STOPA NACIONALNOG SUFINANCIRANJA %]]</f>
        <v>130273.5</v>
      </c>
      <c r="R644" s="51">
        <f>Ugovori_OPULJP[[#This Row],[Bespovratna sredstva - Nacionalni dio - HRK]]/7.5345</f>
        <v>17290.264782002785</v>
      </c>
      <c r="S644" s="50">
        <v>868490</v>
      </c>
      <c r="T644" s="51">
        <f>Ugovori_OPULJP[[#This Row],[Bespovratna sredstva - Ukupno (EU+Nac) HRK
= Ukupna ugovorena vrijednost bespovratnih sredstava]]/7.5345</f>
        <v>115268.43188001857</v>
      </c>
      <c r="U644" s="50">
        <v>0</v>
      </c>
      <c r="V644" s="51">
        <f>Ugovori_OPULJP[[#This Row],[Javni doprinos korisnika - HRK]]/7.5345</f>
        <v>0</v>
      </c>
      <c r="W644" s="50">
        <v>0</v>
      </c>
      <c r="X644" s="51">
        <f>Ugovori_OPULJP[[#This Row],[Privatni doprinos korisnika - HRK]]/7.5345</f>
        <v>0</v>
      </c>
      <c r="Y644" s="52">
        <v>868490</v>
      </c>
      <c r="Z644" s="53">
        <f>Ugovori_OPULJP[[#This Row],[UKUPNI PRIHVATLJIVI IZDACI
TOTAL ELIGIBLE EXPENDITURE
= Bespovratna sredstva ukupno + doprinos korisnika
= Ukupni prihvatljivi troškovi
= Ukupna ugovorena vrijednost projekta HRK]]/7.5345</f>
        <v>115268.43188001857</v>
      </c>
      <c r="AA644" s="44" t="s">
        <v>38</v>
      </c>
      <c r="AB644" s="44" t="s">
        <v>35</v>
      </c>
      <c r="AC644" s="43" t="s">
        <v>2599</v>
      </c>
      <c r="AD644" s="43" t="s">
        <v>747</v>
      </c>
    </row>
    <row r="645" spans="1:30" ht="76.5" customHeight="1" x14ac:dyDescent="0.2">
      <c r="A645" s="41" t="s">
        <v>2600</v>
      </c>
      <c r="B645" s="42" t="s">
        <v>743</v>
      </c>
      <c r="C645" s="43" t="s">
        <v>744</v>
      </c>
      <c r="D645" s="43" t="s">
        <v>2358</v>
      </c>
      <c r="E645" s="44" t="s">
        <v>76</v>
      </c>
      <c r="F645" s="45" t="s">
        <v>2601</v>
      </c>
      <c r="G645" s="45" t="s">
        <v>1892</v>
      </c>
      <c r="H645" s="47">
        <v>43476</v>
      </c>
      <c r="I645" s="47">
        <v>44207</v>
      </c>
      <c r="J645" s="48" t="str">
        <f>IF(Ugovori_OPULJP[[#This Row],[DATUM ZAVRŠETKA OPERACIJE]]&gt;DATE(2024,3,31),"u provedbi","završen")</f>
        <v>završen</v>
      </c>
      <c r="K645" s="46" t="s">
        <v>84</v>
      </c>
      <c r="L645" s="46" t="s">
        <v>84</v>
      </c>
      <c r="M645" s="49">
        <v>0.85</v>
      </c>
      <c r="N645" s="49">
        <v>0.15</v>
      </c>
      <c r="O645" s="50">
        <f>Ugovori_OPULJP[[#This Row],[Bespovratna sredstva - Ukupno (EU+Nac) HRK
= Ukupna ugovorena vrijednost bespovratnih sredstava]]*Ugovori_OPULJP[[#This Row],[EU STOPA SUFINANCIRANJA %
EU CO-FINANCING RATE %]]</f>
        <v>504505.59999999998</v>
      </c>
      <c r="P645" s="51">
        <f>Ugovori_OPULJP[[#This Row],[Bespovratna sredstva - EU dio - HRK]]/7.5345</f>
        <v>66959.400092905955</v>
      </c>
      <c r="Q645" s="50">
        <f>Ugovori_OPULJP[[#This Row],[Bespovratna sredstva - Ukupno (EU+Nac) HRK
= Ukupna ugovorena vrijednost bespovratnih sredstava]]*Ugovori_OPULJP[[#This Row],[STOPA NACIONALNOG SUFINANCIRANJA %]]</f>
        <v>89030.399999999994</v>
      </c>
      <c r="R645" s="51">
        <f>Ugovori_OPULJP[[#This Row],[Bespovratna sredstva - Nacionalni dio - HRK]]/7.5345</f>
        <v>11816.364722277522</v>
      </c>
      <c r="S645" s="50">
        <v>593536</v>
      </c>
      <c r="T645" s="51">
        <f>Ugovori_OPULJP[[#This Row],[Bespovratna sredstva - Ukupno (EU+Nac) HRK
= Ukupna ugovorena vrijednost bespovratnih sredstava]]/7.5345</f>
        <v>78775.764815183487</v>
      </c>
      <c r="U645" s="50">
        <v>0</v>
      </c>
      <c r="V645" s="51">
        <f>Ugovori_OPULJP[[#This Row],[Javni doprinos korisnika - HRK]]/7.5345</f>
        <v>0</v>
      </c>
      <c r="W645" s="50">
        <v>0</v>
      </c>
      <c r="X645" s="51">
        <f>Ugovori_OPULJP[[#This Row],[Privatni doprinos korisnika - HRK]]/7.5345</f>
        <v>0</v>
      </c>
      <c r="Y645" s="52">
        <v>593536</v>
      </c>
      <c r="Z645" s="53">
        <f>Ugovori_OPULJP[[#This Row],[UKUPNI PRIHVATLJIVI IZDACI
TOTAL ELIGIBLE EXPENDITURE
= Bespovratna sredstva ukupno + doprinos korisnika
= Ukupni prihvatljivi troškovi
= Ukupna ugovorena vrijednost projekta HRK]]/7.5345</f>
        <v>78775.764815183487</v>
      </c>
      <c r="AA645" s="44" t="s">
        <v>38</v>
      </c>
      <c r="AB645" s="44" t="s">
        <v>35</v>
      </c>
      <c r="AC645" s="43" t="s">
        <v>2602</v>
      </c>
      <c r="AD645" s="43" t="s">
        <v>747</v>
      </c>
    </row>
    <row r="646" spans="1:30" ht="51" customHeight="1" x14ac:dyDescent="0.2">
      <c r="A646" s="41" t="s">
        <v>2603</v>
      </c>
      <c r="B646" s="42" t="s">
        <v>743</v>
      </c>
      <c r="C646" s="43" t="s">
        <v>744</v>
      </c>
      <c r="D646" s="43" t="s">
        <v>2358</v>
      </c>
      <c r="E646" s="44" t="s">
        <v>76</v>
      </c>
      <c r="F646" s="45" t="s">
        <v>2604</v>
      </c>
      <c r="G646" s="45" t="s">
        <v>641</v>
      </c>
      <c r="H646" s="47">
        <v>43756</v>
      </c>
      <c r="I646" s="47">
        <v>44304</v>
      </c>
      <c r="J646" s="48" t="str">
        <f>IF(Ugovori_OPULJP[[#This Row],[DATUM ZAVRŠETKA OPERACIJE]]&gt;DATE(2024,3,31),"u provedbi","završen")</f>
        <v>završen</v>
      </c>
      <c r="K646" s="46" t="s">
        <v>2605</v>
      </c>
      <c r="L646" s="46" t="s">
        <v>104</v>
      </c>
      <c r="M646" s="49">
        <v>0.85</v>
      </c>
      <c r="N646" s="49">
        <v>0.15</v>
      </c>
      <c r="O646" s="50">
        <f>Ugovori_OPULJP[[#This Row],[Bespovratna sredstva - Ukupno (EU+Nac) HRK
= Ukupna ugovorena vrijednost bespovratnih sredstava]]*Ugovori_OPULJP[[#This Row],[EU STOPA SUFINANCIRANJA %
EU CO-FINANCING RATE %]]</f>
        <v>708320.20649999997</v>
      </c>
      <c r="P646" s="51">
        <f>Ugovori_OPULJP[[#This Row],[Bespovratna sredstva - EU dio - HRK]]/7.5345</f>
        <v>94010.24706350785</v>
      </c>
      <c r="Q646" s="50">
        <f>Ugovori_OPULJP[[#This Row],[Bespovratna sredstva - Ukupno (EU+Nac) HRK
= Ukupna ugovorena vrijednost bespovratnih sredstava]]*Ugovori_OPULJP[[#This Row],[STOPA NACIONALNOG SUFINANCIRANJA %]]</f>
        <v>124997.6835</v>
      </c>
      <c r="R646" s="51">
        <f>Ugovori_OPULJP[[#This Row],[Bespovratna sredstva - Nacionalni dio - HRK]]/7.5345</f>
        <v>16590.043599442564</v>
      </c>
      <c r="S646" s="50">
        <v>833317.89</v>
      </c>
      <c r="T646" s="51">
        <f>Ugovori_OPULJP[[#This Row],[Bespovratna sredstva - Ukupno (EU+Nac) HRK
= Ukupna ugovorena vrijednost bespovratnih sredstava]]/7.5345</f>
        <v>110600.29066295043</v>
      </c>
      <c r="U646" s="50">
        <v>0</v>
      </c>
      <c r="V646" s="51">
        <f>Ugovori_OPULJP[[#This Row],[Javni doprinos korisnika - HRK]]/7.5345</f>
        <v>0</v>
      </c>
      <c r="W646" s="50">
        <v>0</v>
      </c>
      <c r="X646" s="51">
        <f>Ugovori_OPULJP[[#This Row],[Privatni doprinos korisnika - HRK]]/7.5345</f>
        <v>0</v>
      </c>
      <c r="Y646" s="52">
        <v>833317.89</v>
      </c>
      <c r="Z646" s="53">
        <f>Ugovori_OPULJP[[#This Row],[UKUPNI PRIHVATLJIVI IZDACI
TOTAL ELIGIBLE EXPENDITURE
= Bespovratna sredstva ukupno + doprinos korisnika
= Ukupni prihvatljivi troškovi
= Ukupna ugovorena vrijednost projekta HRK]]/7.5345</f>
        <v>110600.29066295043</v>
      </c>
      <c r="AA646" s="44" t="s">
        <v>38</v>
      </c>
      <c r="AB646" s="44" t="s">
        <v>35</v>
      </c>
      <c r="AC646" s="43" t="s">
        <v>2606</v>
      </c>
      <c r="AD646" s="43" t="s">
        <v>747</v>
      </c>
    </row>
    <row r="647" spans="1:30" ht="51" customHeight="1" x14ac:dyDescent="0.2">
      <c r="A647" s="41" t="s">
        <v>2607</v>
      </c>
      <c r="B647" s="42" t="s">
        <v>743</v>
      </c>
      <c r="C647" s="43" t="s">
        <v>744</v>
      </c>
      <c r="D647" s="43" t="s">
        <v>2358</v>
      </c>
      <c r="E647" s="44" t="s">
        <v>76</v>
      </c>
      <c r="F647" s="45" t="s">
        <v>2608</v>
      </c>
      <c r="G647" s="45" t="s">
        <v>661</v>
      </c>
      <c r="H647" s="47">
        <v>43346</v>
      </c>
      <c r="I647" s="47">
        <v>43954</v>
      </c>
      <c r="J647" s="48" t="str">
        <f>IF(Ugovori_OPULJP[[#This Row],[DATUM ZAVRŠETKA OPERACIJE]]&gt;DATE(2024,3,31),"u provedbi","završen")</f>
        <v>završen</v>
      </c>
      <c r="K647" s="46" t="s">
        <v>244</v>
      </c>
      <c r="L647" s="46" t="s">
        <v>244</v>
      </c>
      <c r="M647" s="49">
        <v>0.85</v>
      </c>
      <c r="N647" s="49">
        <v>0.15</v>
      </c>
      <c r="O647" s="50">
        <f>Ugovori_OPULJP[[#This Row],[Bespovratna sredstva - Ukupno (EU+Nac) HRK
= Ukupna ugovorena vrijednost bespovratnih sredstava]]*Ugovori_OPULJP[[#This Row],[EU STOPA SUFINANCIRANJA %
EU CO-FINANCING RATE %]]</f>
        <v>535731.37</v>
      </c>
      <c r="P647" s="51">
        <f>Ugovori_OPULJP[[#This Row],[Bespovratna sredstva - EU dio - HRK]]/7.5345</f>
        <v>71103.771982215141</v>
      </c>
      <c r="Q647" s="50">
        <f>Ugovori_OPULJP[[#This Row],[Bespovratna sredstva - Ukupno (EU+Nac) HRK
= Ukupna ugovorena vrijednost bespovratnih sredstava]]*Ugovori_OPULJP[[#This Row],[STOPA NACIONALNOG SUFINANCIRANJA %]]</f>
        <v>94540.829999999987</v>
      </c>
      <c r="R647" s="51">
        <f>Ugovori_OPULJP[[#This Row],[Bespovratna sredstva - Nacionalni dio - HRK]]/7.5345</f>
        <v>12547.724467449729</v>
      </c>
      <c r="S647" s="50">
        <v>630272.19999999995</v>
      </c>
      <c r="T647" s="51">
        <f>Ugovori_OPULJP[[#This Row],[Bespovratna sredstva - Ukupno (EU+Nac) HRK
= Ukupna ugovorena vrijednost bespovratnih sredstava]]/7.5345</f>
        <v>83651.496449664861</v>
      </c>
      <c r="U647" s="50">
        <v>0</v>
      </c>
      <c r="V647" s="51">
        <f>Ugovori_OPULJP[[#This Row],[Javni doprinos korisnika - HRK]]/7.5345</f>
        <v>0</v>
      </c>
      <c r="W647" s="50">
        <v>0</v>
      </c>
      <c r="X647" s="51">
        <f>Ugovori_OPULJP[[#This Row],[Privatni doprinos korisnika - HRK]]/7.5345</f>
        <v>0</v>
      </c>
      <c r="Y647" s="52">
        <v>630272.19999999995</v>
      </c>
      <c r="Z647" s="53">
        <f>Ugovori_OPULJP[[#This Row],[UKUPNI PRIHVATLJIVI IZDACI
TOTAL ELIGIBLE EXPENDITURE
= Bespovratna sredstva ukupno + doprinos korisnika
= Ukupni prihvatljivi troškovi
= Ukupna ugovorena vrijednost projekta HRK]]/7.5345</f>
        <v>83651.496449664861</v>
      </c>
      <c r="AA647" s="44" t="s">
        <v>38</v>
      </c>
      <c r="AB647" s="44" t="s">
        <v>35</v>
      </c>
      <c r="AC647" s="43" t="s">
        <v>2609</v>
      </c>
      <c r="AD647" s="43" t="s">
        <v>747</v>
      </c>
    </row>
    <row r="648" spans="1:30" ht="51" customHeight="1" x14ac:dyDescent="0.2">
      <c r="A648" s="41" t="s">
        <v>2610</v>
      </c>
      <c r="B648" s="42" t="s">
        <v>743</v>
      </c>
      <c r="C648" s="43" t="s">
        <v>744</v>
      </c>
      <c r="D648" s="43" t="s">
        <v>2358</v>
      </c>
      <c r="E648" s="44" t="s">
        <v>76</v>
      </c>
      <c r="F648" s="45" t="s">
        <v>2611</v>
      </c>
      <c r="G648" s="45" t="s">
        <v>1713</v>
      </c>
      <c r="H648" s="47">
        <v>43763</v>
      </c>
      <c r="I648" s="47">
        <v>44494</v>
      </c>
      <c r="J648" s="48" t="str">
        <f>IF(Ugovori_OPULJP[[#This Row],[DATUM ZAVRŠETKA OPERACIJE]]&gt;DATE(2024,3,31),"u provedbi","završen")</f>
        <v>završen</v>
      </c>
      <c r="K648" s="46" t="s">
        <v>186</v>
      </c>
      <c r="L648" s="46" t="s">
        <v>186</v>
      </c>
      <c r="M648" s="49">
        <v>0.85</v>
      </c>
      <c r="N648" s="49">
        <v>0.15</v>
      </c>
      <c r="O648" s="50">
        <f>Ugovori_OPULJP[[#This Row],[Bespovratna sredstva - Ukupno (EU+Nac) HRK
= Ukupna ugovorena vrijednost bespovratnih sredstava]]*Ugovori_OPULJP[[#This Row],[EU STOPA SUFINANCIRANJA %
EU CO-FINANCING RATE %]]</f>
        <v>921115.92150000005</v>
      </c>
      <c r="P648" s="51">
        <f>Ugovori_OPULJP[[#This Row],[Bespovratna sredstva - EU dio - HRK]]/7.5345</f>
        <v>122253.09197690623</v>
      </c>
      <c r="Q648" s="50">
        <f>Ugovori_OPULJP[[#This Row],[Bespovratna sredstva - Ukupno (EU+Nac) HRK
= Ukupna ugovorena vrijednost bespovratnih sredstava]]*Ugovori_OPULJP[[#This Row],[STOPA NACIONALNOG SUFINANCIRANJA %]]</f>
        <v>162549.86850000001</v>
      </c>
      <c r="R648" s="51">
        <f>Ugovori_OPULJP[[#This Row],[Bespovratna sredstva - Nacionalni dio - HRK]]/7.5345</f>
        <v>21574.075054748158</v>
      </c>
      <c r="S648" s="50">
        <v>1083665.79</v>
      </c>
      <c r="T648" s="51">
        <f>Ugovori_OPULJP[[#This Row],[Bespovratna sredstva - Ukupno (EU+Nac) HRK
= Ukupna ugovorena vrijednost bespovratnih sredstava]]/7.5345</f>
        <v>143827.16703165439</v>
      </c>
      <c r="U648" s="50">
        <v>0</v>
      </c>
      <c r="V648" s="51">
        <f>Ugovori_OPULJP[[#This Row],[Javni doprinos korisnika - HRK]]/7.5345</f>
        <v>0</v>
      </c>
      <c r="W648" s="50">
        <v>0</v>
      </c>
      <c r="X648" s="51">
        <f>Ugovori_OPULJP[[#This Row],[Privatni doprinos korisnika - HRK]]/7.5345</f>
        <v>0</v>
      </c>
      <c r="Y648" s="52">
        <v>1083665.79</v>
      </c>
      <c r="Z648" s="53">
        <f>Ugovori_OPULJP[[#This Row],[UKUPNI PRIHVATLJIVI IZDACI
TOTAL ELIGIBLE EXPENDITURE
= Bespovratna sredstva ukupno + doprinos korisnika
= Ukupni prihvatljivi troškovi
= Ukupna ugovorena vrijednost projekta HRK]]/7.5345</f>
        <v>143827.16703165439</v>
      </c>
      <c r="AA648" s="44" t="s">
        <v>38</v>
      </c>
      <c r="AB648" s="44" t="s">
        <v>35</v>
      </c>
      <c r="AC648" s="43" t="s">
        <v>2612</v>
      </c>
      <c r="AD648" s="43" t="s">
        <v>747</v>
      </c>
    </row>
    <row r="649" spans="1:30" ht="51" customHeight="1" x14ac:dyDescent="0.2">
      <c r="A649" s="41" t="s">
        <v>2613</v>
      </c>
      <c r="B649" s="42" t="s">
        <v>743</v>
      </c>
      <c r="C649" s="43" t="s">
        <v>744</v>
      </c>
      <c r="D649" s="43" t="s">
        <v>2358</v>
      </c>
      <c r="E649" s="44" t="s">
        <v>76</v>
      </c>
      <c r="F649" s="45" t="s">
        <v>2550</v>
      </c>
      <c r="G649" s="45" t="s">
        <v>2614</v>
      </c>
      <c r="H649" s="47">
        <v>43557</v>
      </c>
      <c r="I649" s="47">
        <v>44167</v>
      </c>
      <c r="J649" s="48" t="str">
        <f>IF(Ugovori_OPULJP[[#This Row],[DATUM ZAVRŠETKA OPERACIJE]]&gt;DATE(2024,3,31),"u provedbi","završen")</f>
        <v>završen</v>
      </c>
      <c r="K649" s="46" t="s">
        <v>2615</v>
      </c>
      <c r="L649" s="46" t="s">
        <v>37</v>
      </c>
      <c r="M649" s="49">
        <v>0.85</v>
      </c>
      <c r="N649" s="49">
        <v>0.15</v>
      </c>
      <c r="O649" s="50">
        <f>Ugovori_OPULJP[[#This Row],[Bespovratna sredstva - Ukupno (EU+Nac) HRK
= Ukupna ugovorena vrijednost bespovratnih sredstava]]*Ugovori_OPULJP[[#This Row],[EU STOPA SUFINANCIRANJA %
EU CO-FINANCING RATE %]]</f>
        <v>896624.26800000004</v>
      </c>
      <c r="P649" s="51">
        <f>Ugovori_OPULJP[[#This Row],[Bespovratna sredstva - EU dio - HRK]]/7.5345</f>
        <v>119002.49094166832</v>
      </c>
      <c r="Q649" s="50">
        <f>Ugovori_OPULJP[[#This Row],[Bespovratna sredstva - Ukupno (EU+Nac) HRK
= Ukupna ugovorena vrijednost bespovratnih sredstava]]*Ugovori_OPULJP[[#This Row],[STOPA NACIONALNOG SUFINANCIRANJA %]]</f>
        <v>158227.81200000001</v>
      </c>
      <c r="R649" s="51">
        <f>Ugovori_OPULJP[[#This Row],[Bespovratna sredstva - Nacionalni dio - HRK]]/7.5345</f>
        <v>21000.43957794147</v>
      </c>
      <c r="S649" s="50">
        <v>1054852.08</v>
      </c>
      <c r="T649" s="51">
        <f>Ugovori_OPULJP[[#This Row],[Bespovratna sredstva - Ukupno (EU+Nac) HRK
= Ukupna ugovorena vrijednost bespovratnih sredstava]]/7.5345</f>
        <v>140002.9305196098</v>
      </c>
      <c r="U649" s="50">
        <v>0</v>
      </c>
      <c r="V649" s="51">
        <f>Ugovori_OPULJP[[#This Row],[Javni doprinos korisnika - HRK]]/7.5345</f>
        <v>0</v>
      </c>
      <c r="W649" s="50">
        <v>0</v>
      </c>
      <c r="X649" s="51">
        <f>Ugovori_OPULJP[[#This Row],[Privatni doprinos korisnika - HRK]]/7.5345</f>
        <v>0</v>
      </c>
      <c r="Y649" s="52">
        <v>1054852.08</v>
      </c>
      <c r="Z649" s="53">
        <f>Ugovori_OPULJP[[#This Row],[UKUPNI PRIHVATLJIVI IZDACI
TOTAL ELIGIBLE EXPENDITURE
= Bespovratna sredstva ukupno + doprinos korisnika
= Ukupni prihvatljivi troškovi
= Ukupna ugovorena vrijednost projekta HRK]]/7.5345</f>
        <v>140002.9305196098</v>
      </c>
      <c r="AA649" s="44" t="s">
        <v>38</v>
      </c>
      <c r="AB649" s="44" t="s">
        <v>35</v>
      </c>
      <c r="AC649" s="43" t="s">
        <v>2616</v>
      </c>
      <c r="AD649" s="43" t="s">
        <v>747</v>
      </c>
    </row>
    <row r="650" spans="1:30" ht="51" customHeight="1" x14ac:dyDescent="0.2">
      <c r="A650" s="41" t="s">
        <v>2617</v>
      </c>
      <c r="B650" s="42" t="s">
        <v>743</v>
      </c>
      <c r="C650" s="43" t="s">
        <v>744</v>
      </c>
      <c r="D650" s="43" t="s">
        <v>2358</v>
      </c>
      <c r="E650" s="44" t="s">
        <v>76</v>
      </c>
      <c r="F650" s="45" t="s">
        <v>2618</v>
      </c>
      <c r="G650" s="45" t="s">
        <v>2619</v>
      </c>
      <c r="H650" s="47">
        <v>43797</v>
      </c>
      <c r="I650" s="47">
        <v>44528</v>
      </c>
      <c r="J650" s="48" t="str">
        <f>IF(Ugovori_OPULJP[[#This Row],[DATUM ZAVRŠETKA OPERACIJE]]&gt;DATE(2024,3,31),"u provedbi","završen")</f>
        <v>završen</v>
      </c>
      <c r="K650" s="46" t="s">
        <v>36</v>
      </c>
      <c r="L650" s="46" t="s">
        <v>37</v>
      </c>
      <c r="M650" s="49">
        <v>0.85</v>
      </c>
      <c r="N650" s="49">
        <v>0.15</v>
      </c>
      <c r="O650" s="50">
        <f>Ugovori_OPULJP[[#This Row],[Bespovratna sredstva - Ukupno (EU+Nac) HRK
= Ukupna ugovorena vrijednost bespovratnih sredstava]]*Ugovori_OPULJP[[#This Row],[EU STOPA SUFINANCIRANJA %
EU CO-FINANCING RATE %]]</f>
        <v>1207430.4484999999</v>
      </c>
      <c r="P650" s="51">
        <f>Ugovori_OPULJP[[#This Row],[Bespovratna sredstva - EU dio - HRK]]/7.5345</f>
        <v>160253.5600902515</v>
      </c>
      <c r="Q650" s="50">
        <f>Ugovori_OPULJP[[#This Row],[Bespovratna sredstva - Ukupno (EU+Nac) HRK
= Ukupna ugovorena vrijednost bespovratnih sredstava]]*Ugovori_OPULJP[[#This Row],[STOPA NACIONALNOG SUFINANCIRANJA %]]</f>
        <v>213075.96149999998</v>
      </c>
      <c r="R650" s="51">
        <f>Ugovori_OPULJP[[#This Row],[Bespovratna sredstva - Nacionalni dio - HRK]]/7.5345</f>
        <v>28280.040015926734</v>
      </c>
      <c r="S650" s="50">
        <v>1420506.41</v>
      </c>
      <c r="T650" s="51">
        <f>Ugovori_OPULJP[[#This Row],[Bespovratna sredstva - Ukupno (EU+Nac) HRK
= Ukupna ugovorena vrijednost bespovratnih sredstava]]/7.5345</f>
        <v>188533.60010617823</v>
      </c>
      <c r="U650" s="50">
        <v>0</v>
      </c>
      <c r="V650" s="51">
        <f>Ugovori_OPULJP[[#This Row],[Javni doprinos korisnika - HRK]]/7.5345</f>
        <v>0</v>
      </c>
      <c r="W650" s="50">
        <v>0</v>
      </c>
      <c r="X650" s="51">
        <f>Ugovori_OPULJP[[#This Row],[Privatni doprinos korisnika - HRK]]/7.5345</f>
        <v>0</v>
      </c>
      <c r="Y650" s="52">
        <v>1420506.41</v>
      </c>
      <c r="Z650" s="53">
        <f>Ugovori_OPULJP[[#This Row],[UKUPNI PRIHVATLJIVI IZDACI
TOTAL ELIGIBLE EXPENDITURE
= Bespovratna sredstva ukupno + doprinos korisnika
= Ukupni prihvatljivi troškovi
= Ukupna ugovorena vrijednost projekta HRK]]/7.5345</f>
        <v>188533.60010617823</v>
      </c>
      <c r="AA650" s="44" t="s">
        <v>38</v>
      </c>
      <c r="AB650" s="44" t="s">
        <v>35</v>
      </c>
      <c r="AC650" s="43" t="s">
        <v>2620</v>
      </c>
      <c r="AD650" s="43" t="s">
        <v>747</v>
      </c>
    </row>
    <row r="651" spans="1:30" ht="51" customHeight="1" x14ac:dyDescent="0.2">
      <c r="A651" s="41" t="s">
        <v>2621</v>
      </c>
      <c r="B651" s="42" t="s">
        <v>743</v>
      </c>
      <c r="C651" s="43" t="s">
        <v>744</v>
      </c>
      <c r="D651" s="43" t="s">
        <v>2358</v>
      </c>
      <c r="E651" s="44" t="s">
        <v>76</v>
      </c>
      <c r="F651" s="45" t="s">
        <v>2622</v>
      </c>
      <c r="G651" s="45" t="s">
        <v>1930</v>
      </c>
      <c r="H651" s="47">
        <v>43761</v>
      </c>
      <c r="I651" s="47">
        <v>44309</v>
      </c>
      <c r="J651" s="48" t="str">
        <f>IF(Ugovori_OPULJP[[#This Row],[DATUM ZAVRŠETKA OPERACIJE]]&gt;DATE(2024,3,31),"u provedbi","završen")</f>
        <v>završen</v>
      </c>
      <c r="K651" s="46" t="s">
        <v>249</v>
      </c>
      <c r="L651" s="46" t="s">
        <v>249</v>
      </c>
      <c r="M651" s="49">
        <v>0.85</v>
      </c>
      <c r="N651" s="49">
        <v>0.15</v>
      </c>
      <c r="O651" s="50">
        <f>Ugovori_OPULJP[[#This Row],[Bespovratna sredstva - Ukupno (EU+Nac) HRK
= Ukupna ugovorena vrijednost bespovratnih sredstava]]*Ugovori_OPULJP[[#This Row],[EU STOPA SUFINANCIRANJA %
EU CO-FINANCING RATE %]]</f>
        <v>790965.3835</v>
      </c>
      <c r="P651" s="51">
        <f>Ugovori_OPULJP[[#This Row],[Bespovratna sredstva - EU dio - HRK]]/7.5345</f>
        <v>104979.14705687172</v>
      </c>
      <c r="Q651" s="50">
        <f>Ugovori_OPULJP[[#This Row],[Bespovratna sredstva - Ukupno (EU+Nac) HRK
= Ukupna ugovorena vrijednost bespovratnih sredstava]]*Ugovori_OPULJP[[#This Row],[STOPA NACIONALNOG SUFINANCIRANJA %]]</f>
        <v>139582.12649999998</v>
      </c>
      <c r="R651" s="51">
        <f>Ugovori_OPULJP[[#This Row],[Bespovratna sredstva - Nacionalni dio - HRK]]/7.5345</f>
        <v>18525.731833565595</v>
      </c>
      <c r="S651" s="50">
        <v>930547.51</v>
      </c>
      <c r="T651" s="51">
        <f>Ugovori_OPULJP[[#This Row],[Bespovratna sredstva - Ukupno (EU+Nac) HRK
= Ukupna ugovorena vrijednost bespovratnih sredstava]]/7.5345</f>
        <v>123504.87889043732</v>
      </c>
      <c r="U651" s="50">
        <v>0</v>
      </c>
      <c r="V651" s="51">
        <f>Ugovori_OPULJP[[#This Row],[Javni doprinos korisnika - HRK]]/7.5345</f>
        <v>0</v>
      </c>
      <c r="W651" s="50">
        <v>0</v>
      </c>
      <c r="X651" s="51">
        <f>Ugovori_OPULJP[[#This Row],[Privatni doprinos korisnika - HRK]]/7.5345</f>
        <v>0</v>
      </c>
      <c r="Y651" s="52">
        <v>930547.51</v>
      </c>
      <c r="Z651" s="53">
        <f>Ugovori_OPULJP[[#This Row],[UKUPNI PRIHVATLJIVI IZDACI
TOTAL ELIGIBLE EXPENDITURE
= Bespovratna sredstva ukupno + doprinos korisnika
= Ukupni prihvatljivi troškovi
= Ukupna ugovorena vrijednost projekta HRK]]/7.5345</f>
        <v>123504.87889043732</v>
      </c>
      <c r="AA651" s="44" t="s">
        <v>38</v>
      </c>
      <c r="AB651" s="44" t="s">
        <v>35</v>
      </c>
      <c r="AC651" s="43" t="s">
        <v>2623</v>
      </c>
      <c r="AD651" s="43" t="s">
        <v>747</v>
      </c>
    </row>
    <row r="652" spans="1:30" ht="51" customHeight="1" x14ac:dyDescent="0.2">
      <c r="A652" s="41" t="s">
        <v>2624</v>
      </c>
      <c r="B652" s="42" t="s">
        <v>743</v>
      </c>
      <c r="C652" s="43" t="s">
        <v>744</v>
      </c>
      <c r="D652" s="43" t="s">
        <v>2358</v>
      </c>
      <c r="E652" s="44" t="s">
        <v>76</v>
      </c>
      <c r="F652" s="45" t="s">
        <v>2625</v>
      </c>
      <c r="G652" s="69" t="s">
        <v>2626</v>
      </c>
      <c r="H652" s="47">
        <v>43760</v>
      </c>
      <c r="I652" s="47">
        <v>44310</v>
      </c>
      <c r="J652" s="48" t="str">
        <f>IF(Ugovori_OPULJP[[#This Row],[DATUM ZAVRŠETKA OPERACIJE]]&gt;DATE(2024,3,31),"u provedbi","završen")</f>
        <v>završen</v>
      </c>
      <c r="K652" s="46" t="s">
        <v>155</v>
      </c>
      <c r="L652" s="46" t="s">
        <v>155</v>
      </c>
      <c r="M652" s="49">
        <v>0.85</v>
      </c>
      <c r="N652" s="49">
        <v>0.15</v>
      </c>
      <c r="O652" s="50">
        <f>Ugovori_OPULJP[[#This Row],[Bespovratna sredstva - Ukupno (EU+Nac) HRK
= Ukupna ugovorena vrijednost bespovratnih sredstava]]*Ugovori_OPULJP[[#This Row],[EU STOPA SUFINANCIRANJA %
EU CO-FINANCING RATE %]]</f>
        <v>791179.86399999994</v>
      </c>
      <c r="P652" s="51">
        <f>Ugovori_OPULJP[[#This Row],[Bespovratna sredstva - EU dio - HRK]]/7.5345</f>
        <v>105007.61351118189</v>
      </c>
      <c r="Q652" s="50">
        <f>Ugovori_OPULJP[[#This Row],[Bespovratna sredstva - Ukupno (EU+Nac) HRK
= Ukupna ugovorena vrijednost bespovratnih sredstava]]*Ugovori_OPULJP[[#This Row],[STOPA NACIONALNOG SUFINANCIRANJA %]]</f>
        <v>139619.976</v>
      </c>
      <c r="R652" s="51">
        <f>Ugovori_OPULJP[[#This Row],[Bespovratna sredstva - Nacionalni dio - HRK]]/7.5345</f>
        <v>18530.755325502687</v>
      </c>
      <c r="S652" s="50">
        <v>930799.84</v>
      </c>
      <c r="T652" s="51">
        <f>Ugovori_OPULJP[[#This Row],[Bespovratna sredstva - Ukupno (EU+Nac) HRK
= Ukupna ugovorena vrijednost bespovratnih sredstava]]/7.5345</f>
        <v>123538.36883668457</v>
      </c>
      <c r="U652" s="50">
        <v>0</v>
      </c>
      <c r="V652" s="51">
        <f>Ugovori_OPULJP[[#This Row],[Javni doprinos korisnika - HRK]]/7.5345</f>
        <v>0</v>
      </c>
      <c r="W652" s="50">
        <v>0</v>
      </c>
      <c r="X652" s="51">
        <f>Ugovori_OPULJP[[#This Row],[Privatni doprinos korisnika - HRK]]/7.5345</f>
        <v>0</v>
      </c>
      <c r="Y652" s="52">
        <v>930799.84</v>
      </c>
      <c r="Z652" s="53">
        <f>Ugovori_OPULJP[[#This Row],[UKUPNI PRIHVATLJIVI IZDACI
TOTAL ELIGIBLE EXPENDITURE
= Bespovratna sredstva ukupno + doprinos korisnika
= Ukupni prihvatljivi troškovi
= Ukupna ugovorena vrijednost projekta HRK]]/7.5345</f>
        <v>123538.36883668457</v>
      </c>
      <c r="AA652" s="44" t="s">
        <v>38</v>
      </c>
      <c r="AB652" s="44" t="s">
        <v>35</v>
      </c>
      <c r="AC652" s="43" t="s">
        <v>2627</v>
      </c>
      <c r="AD652" s="43" t="s">
        <v>747</v>
      </c>
    </row>
    <row r="653" spans="1:30" ht="51" customHeight="1" x14ac:dyDescent="0.2">
      <c r="A653" s="41" t="s">
        <v>2628</v>
      </c>
      <c r="B653" s="42" t="s">
        <v>743</v>
      </c>
      <c r="C653" s="43" t="s">
        <v>744</v>
      </c>
      <c r="D653" s="43" t="s">
        <v>2358</v>
      </c>
      <c r="E653" s="44" t="s">
        <v>76</v>
      </c>
      <c r="F653" s="45" t="s">
        <v>2629</v>
      </c>
      <c r="G653" s="45" t="s">
        <v>2630</v>
      </c>
      <c r="H653" s="47">
        <v>43759</v>
      </c>
      <c r="I653" s="47">
        <v>44307</v>
      </c>
      <c r="J653" s="48" t="str">
        <f>IF(Ugovori_OPULJP[[#This Row],[DATUM ZAVRŠETKA OPERACIJE]]&gt;DATE(2024,3,31),"u provedbi","završen")</f>
        <v>završen</v>
      </c>
      <c r="K653" s="46" t="s">
        <v>338</v>
      </c>
      <c r="L653" s="46" t="s">
        <v>338</v>
      </c>
      <c r="M653" s="49">
        <v>0.85</v>
      </c>
      <c r="N653" s="49">
        <v>0.15</v>
      </c>
      <c r="O653" s="50">
        <f>Ugovori_OPULJP[[#This Row],[Bespovratna sredstva - Ukupno (EU+Nac) HRK
= Ukupna ugovorena vrijednost bespovratnih sredstava]]*Ugovori_OPULJP[[#This Row],[EU STOPA SUFINANCIRANJA %
EU CO-FINANCING RATE %]]</f>
        <v>374372.49549999996</v>
      </c>
      <c r="P653" s="51">
        <f>Ugovori_OPULJP[[#This Row],[Bespovratna sredstva - EU dio - HRK]]/7.5345</f>
        <v>49687.768995951948</v>
      </c>
      <c r="Q653" s="50">
        <f>Ugovori_OPULJP[[#This Row],[Bespovratna sredstva - Ukupno (EU+Nac) HRK
= Ukupna ugovorena vrijednost bespovratnih sredstava]]*Ugovori_OPULJP[[#This Row],[STOPA NACIONALNOG SUFINANCIRANJA %]]</f>
        <v>66065.734499999991</v>
      </c>
      <c r="R653" s="51">
        <f>Ugovori_OPULJP[[#This Row],[Bespovratna sredstva - Nacionalni dio - HRK]]/7.5345</f>
        <v>8768.4298228150492</v>
      </c>
      <c r="S653" s="50">
        <v>440438.23</v>
      </c>
      <c r="T653" s="51">
        <f>Ugovori_OPULJP[[#This Row],[Bespovratna sredstva - Ukupno (EU+Nac) HRK
= Ukupna ugovorena vrijednost bespovratnih sredstava]]/7.5345</f>
        <v>58456.198818766999</v>
      </c>
      <c r="U653" s="50">
        <v>0</v>
      </c>
      <c r="V653" s="51">
        <f>Ugovori_OPULJP[[#This Row],[Javni doprinos korisnika - HRK]]/7.5345</f>
        <v>0</v>
      </c>
      <c r="W653" s="50">
        <v>0</v>
      </c>
      <c r="X653" s="51">
        <f>Ugovori_OPULJP[[#This Row],[Privatni doprinos korisnika - HRK]]/7.5345</f>
        <v>0</v>
      </c>
      <c r="Y653" s="52">
        <v>440438.23</v>
      </c>
      <c r="Z653" s="53">
        <f>Ugovori_OPULJP[[#This Row],[UKUPNI PRIHVATLJIVI IZDACI
TOTAL ELIGIBLE EXPENDITURE
= Bespovratna sredstva ukupno + doprinos korisnika
= Ukupni prihvatljivi troškovi
= Ukupna ugovorena vrijednost projekta HRK]]/7.5345</f>
        <v>58456.198818766999</v>
      </c>
      <c r="AA653" s="44" t="s">
        <v>38</v>
      </c>
      <c r="AB653" s="44" t="s">
        <v>35</v>
      </c>
      <c r="AC653" s="43" t="s">
        <v>2631</v>
      </c>
      <c r="AD653" s="43" t="s">
        <v>747</v>
      </c>
    </row>
    <row r="654" spans="1:30" ht="51" customHeight="1" x14ac:dyDescent="0.2">
      <c r="A654" s="41" t="s">
        <v>2632</v>
      </c>
      <c r="B654" s="42" t="s">
        <v>743</v>
      </c>
      <c r="C654" s="43" t="s">
        <v>744</v>
      </c>
      <c r="D654" s="43" t="s">
        <v>2358</v>
      </c>
      <c r="E654" s="44" t="s">
        <v>76</v>
      </c>
      <c r="F654" s="45" t="s">
        <v>2633</v>
      </c>
      <c r="G654" s="45" t="s">
        <v>653</v>
      </c>
      <c r="H654" s="47">
        <v>43759</v>
      </c>
      <c r="I654" s="47">
        <v>44307</v>
      </c>
      <c r="J654" s="48" t="str">
        <f>IF(Ugovori_OPULJP[[#This Row],[DATUM ZAVRŠETKA OPERACIJE]]&gt;DATE(2024,3,31),"u provedbi","završen")</f>
        <v>završen</v>
      </c>
      <c r="K654" s="46" t="s">
        <v>84</v>
      </c>
      <c r="L654" s="46" t="s">
        <v>84</v>
      </c>
      <c r="M654" s="49">
        <v>0.85</v>
      </c>
      <c r="N654" s="49">
        <v>0.15</v>
      </c>
      <c r="O654" s="50">
        <f>Ugovori_OPULJP[[#This Row],[Bespovratna sredstva - Ukupno (EU+Nac) HRK
= Ukupna ugovorena vrijednost bespovratnih sredstava]]*Ugovori_OPULJP[[#This Row],[EU STOPA SUFINANCIRANJA %
EU CO-FINANCING RATE %]]</f>
        <v>663776.75549999997</v>
      </c>
      <c r="P654" s="51">
        <f>Ugovori_OPULJP[[#This Row],[Bespovratna sredstva - EU dio - HRK]]/7.5345</f>
        <v>88098.315150308568</v>
      </c>
      <c r="Q654" s="50">
        <f>Ugovori_OPULJP[[#This Row],[Bespovratna sredstva - Ukupno (EU+Nac) HRK
= Ukupna ugovorena vrijednost bespovratnih sredstava]]*Ugovori_OPULJP[[#This Row],[STOPA NACIONALNOG SUFINANCIRANJA %]]</f>
        <v>117137.07449999999</v>
      </c>
      <c r="R654" s="51">
        <f>Ugovori_OPULJP[[#This Row],[Bespovratna sredstva - Nacionalni dio - HRK]]/7.5345</f>
        <v>15546.761497113277</v>
      </c>
      <c r="S654" s="50">
        <v>780913.83</v>
      </c>
      <c r="T654" s="51">
        <f>Ugovori_OPULJP[[#This Row],[Bespovratna sredstva - Ukupno (EU+Nac) HRK
= Ukupna ugovorena vrijednost bespovratnih sredstava]]/7.5345</f>
        <v>103645.07664742185</v>
      </c>
      <c r="U654" s="50">
        <v>0</v>
      </c>
      <c r="V654" s="51">
        <f>Ugovori_OPULJP[[#This Row],[Javni doprinos korisnika - HRK]]/7.5345</f>
        <v>0</v>
      </c>
      <c r="W654" s="50">
        <v>0</v>
      </c>
      <c r="X654" s="51">
        <f>Ugovori_OPULJP[[#This Row],[Privatni doprinos korisnika - HRK]]/7.5345</f>
        <v>0</v>
      </c>
      <c r="Y654" s="52">
        <v>780913.83</v>
      </c>
      <c r="Z654" s="53">
        <f>Ugovori_OPULJP[[#This Row],[UKUPNI PRIHVATLJIVI IZDACI
TOTAL ELIGIBLE EXPENDITURE
= Bespovratna sredstva ukupno + doprinos korisnika
= Ukupni prihvatljivi troškovi
= Ukupna ugovorena vrijednost projekta HRK]]/7.5345</f>
        <v>103645.07664742185</v>
      </c>
      <c r="AA654" s="44" t="s">
        <v>38</v>
      </c>
      <c r="AB654" s="44" t="s">
        <v>35</v>
      </c>
      <c r="AC654" s="43" t="s">
        <v>2634</v>
      </c>
      <c r="AD654" s="43" t="s">
        <v>747</v>
      </c>
    </row>
    <row r="655" spans="1:30" ht="51" customHeight="1" x14ac:dyDescent="0.2">
      <c r="A655" s="41" t="s">
        <v>2635</v>
      </c>
      <c r="B655" s="42" t="s">
        <v>743</v>
      </c>
      <c r="C655" s="43" t="s">
        <v>744</v>
      </c>
      <c r="D655" s="43" t="s">
        <v>2358</v>
      </c>
      <c r="E655" s="44" t="s">
        <v>76</v>
      </c>
      <c r="F655" s="45" t="s">
        <v>2636</v>
      </c>
      <c r="G655" s="45" t="s">
        <v>2637</v>
      </c>
      <c r="H655" s="47">
        <v>43896</v>
      </c>
      <c r="I655" s="47">
        <v>44567</v>
      </c>
      <c r="J655" s="48" t="str">
        <f>IF(Ugovori_OPULJP[[#This Row],[DATUM ZAVRŠETKA OPERACIJE]]&gt;DATE(2024,3,31),"u provedbi","završen")</f>
        <v>završen</v>
      </c>
      <c r="K655" s="46" t="s">
        <v>2638</v>
      </c>
      <c r="L655" s="46" t="s">
        <v>84</v>
      </c>
      <c r="M655" s="49">
        <v>0.85</v>
      </c>
      <c r="N655" s="49">
        <v>0.15</v>
      </c>
      <c r="O655" s="50">
        <f>Ugovori_OPULJP[[#This Row],[Bespovratna sredstva - Ukupno (EU+Nac) HRK
= Ukupna ugovorena vrijednost bespovratnih sredstava]]*Ugovori_OPULJP[[#This Row],[EU STOPA SUFINANCIRANJA %
EU CO-FINANCING RATE %]]</f>
        <v>706143.70500000007</v>
      </c>
      <c r="P655" s="51">
        <f>Ugovori_OPULJP[[#This Row],[Bespovratna sredstva - EU dio - HRK]]/7.5345</f>
        <v>93721.37567190922</v>
      </c>
      <c r="Q655" s="50">
        <f>Ugovori_OPULJP[[#This Row],[Bespovratna sredstva - Ukupno (EU+Nac) HRK
= Ukupna ugovorena vrijednost bespovratnih sredstava]]*Ugovori_OPULJP[[#This Row],[STOPA NACIONALNOG SUFINANCIRANJA %]]</f>
        <v>124613.595</v>
      </c>
      <c r="R655" s="51">
        <f>Ugovori_OPULJP[[#This Row],[Bespovratna sredstva - Nacionalni dio - HRK]]/7.5345</f>
        <v>16539.066295042801</v>
      </c>
      <c r="S655" s="50">
        <v>830757.3</v>
      </c>
      <c r="T655" s="51">
        <f>Ugovori_OPULJP[[#This Row],[Bespovratna sredstva - Ukupno (EU+Nac) HRK
= Ukupna ugovorena vrijednost bespovratnih sredstava]]/7.5345</f>
        <v>110260.44196695201</v>
      </c>
      <c r="U655" s="50">
        <v>0</v>
      </c>
      <c r="V655" s="51">
        <f>Ugovori_OPULJP[[#This Row],[Javni doprinos korisnika - HRK]]/7.5345</f>
        <v>0</v>
      </c>
      <c r="W655" s="50">
        <v>0</v>
      </c>
      <c r="X655" s="51">
        <f>Ugovori_OPULJP[[#This Row],[Privatni doprinos korisnika - HRK]]/7.5345</f>
        <v>0</v>
      </c>
      <c r="Y655" s="52">
        <v>830757.3</v>
      </c>
      <c r="Z655" s="53">
        <f>Ugovori_OPULJP[[#This Row],[UKUPNI PRIHVATLJIVI IZDACI
TOTAL ELIGIBLE EXPENDITURE
= Bespovratna sredstva ukupno + doprinos korisnika
= Ukupni prihvatljivi troškovi
= Ukupna ugovorena vrijednost projekta HRK]]/7.5345</f>
        <v>110260.44196695201</v>
      </c>
      <c r="AA655" s="44" t="s">
        <v>38</v>
      </c>
      <c r="AB655" s="44" t="s">
        <v>35</v>
      </c>
      <c r="AC655" s="43" t="s">
        <v>2639</v>
      </c>
      <c r="AD655" s="43" t="s">
        <v>747</v>
      </c>
    </row>
    <row r="656" spans="1:30" ht="51" customHeight="1" x14ac:dyDescent="0.2">
      <c r="A656" s="41" t="s">
        <v>2640</v>
      </c>
      <c r="B656" s="42" t="s">
        <v>743</v>
      </c>
      <c r="C656" s="43" t="s">
        <v>744</v>
      </c>
      <c r="D656" s="43" t="s">
        <v>2358</v>
      </c>
      <c r="E656" s="44" t="s">
        <v>76</v>
      </c>
      <c r="F656" s="45" t="s">
        <v>2641</v>
      </c>
      <c r="G656" s="45" t="s">
        <v>2165</v>
      </c>
      <c r="H656" s="47">
        <v>43902</v>
      </c>
      <c r="I656" s="47">
        <v>44632</v>
      </c>
      <c r="J656" s="48" t="str">
        <f>IF(Ugovori_OPULJP[[#This Row],[DATUM ZAVRŠETKA OPERACIJE]]&gt;DATE(2024,3,31),"u provedbi","završen")</f>
        <v>završen</v>
      </c>
      <c r="K656" s="46" t="s">
        <v>99</v>
      </c>
      <c r="L656" s="46" t="s">
        <v>99</v>
      </c>
      <c r="M656" s="49">
        <v>0.85</v>
      </c>
      <c r="N656" s="49">
        <v>0.15</v>
      </c>
      <c r="O656" s="50">
        <f>Ugovori_OPULJP[[#This Row],[Bespovratna sredstva - Ukupno (EU+Nac) HRK
= Ukupna ugovorena vrijednost bespovratnih sredstava]]*Ugovori_OPULJP[[#This Row],[EU STOPA SUFINANCIRANJA %
EU CO-FINANCING RATE %]]</f>
        <v>840101.75</v>
      </c>
      <c r="P656" s="51">
        <f>Ugovori_OPULJP[[#This Row],[Bespovratna sredstva - EU dio - HRK]]/7.5345</f>
        <v>111500.66361404207</v>
      </c>
      <c r="Q656" s="50">
        <f>Ugovori_OPULJP[[#This Row],[Bespovratna sredstva - Ukupno (EU+Nac) HRK
= Ukupna ugovorena vrijednost bespovratnih sredstava]]*Ugovori_OPULJP[[#This Row],[STOPA NACIONALNOG SUFINANCIRANJA %]]</f>
        <v>148253.25</v>
      </c>
      <c r="R656" s="51">
        <f>Ugovori_OPULJP[[#This Row],[Bespovratna sredstva - Nacionalni dio - HRK]]/7.5345</f>
        <v>19676.58769659566</v>
      </c>
      <c r="S656" s="50">
        <v>988355</v>
      </c>
      <c r="T656" s="51">
        <f>Ugovori_OPULJP[[#This Row],[Bespovratna sredstva - Ukupno (EU+Nac) HRK
= Ukupna ugovorena vrijednost bespovratnih sredstava]]/7.5345</f>
        <v>131177.25131063772</v>
      </c>
      <c r="U656" s="50">
        <v>0</v>
      </c>
      <c r="V656" s="51">
        <f>Ugovori_OPULJP[[#This Row],[Javni doprinos korisnika - HRK]]/7.5345</f>
        <v>0</v>
      </c>
      <c r="W656" s="50">
        <v>0</v>
      </c>
      <c r="X656" s="51">
        <f>Ugovori_OPULJP[[#This Row],[Privatni doprinos korisnika - HRK]]/7.5345</f>
        <v>0</v>
      </c>
      <c r="Y656" s="52">
        <v>988355</v>
      </c>
      <c r="Z656" s="53">
        <f>Ugovori_OPULJP[[#This Row],[UKUPNI PRIHVATLJIVI IZDACI
TOTAL ELIGIBLE EXPENDITURE
= Bespovratna sredstva ukupno + doprinos korisnika
= Ukupni prihvatljivi troškovi
= Ukupna ugovorena vrijednost projekta HRK]]/7.5345</f>
        <v>131177.25131063772</v>
      </c>
      <c r="AA656" s="44" t="s">
        <v>38</v>
      </c>
      <c r="AB656" s="44" t="s">
        <v>35</v>
      </c>
      <c r="AC656" s="43" t="s">
        <v>2642</v>
      </c>
      <c r="AD656" s="43" t="s">
        <v>747</v>
      </c>
    </row>
    <row r="657" spans="1:30" ht="51" customHeight="1" x14ac:dyDescent="0.2">
      <c r="A657" s="41" t="s">
        <v>2643</v>
      </c>
      <c r="B657" s="42" t="s">
        <v>743</v>
      </c>
      <c r="C657" s="43" t="s">
        <v>744</v>
      </c>
      <c r="D657" s="43" t="s">
        <v>2358</v>
      </c>
      <c r="E657" s="44" t="s">
        <v>76</v>
      </c>
      <c r="F657" s="45" t="s">
        <v>2644</v>
      </c>
      <c r="G657" s="45" t="s">
        <v>1779</v>
      </c>
      <c r="H657" s="47">
        <v>43903</v>
      </c>
      <c r="I657" s="47">
        <v>44633</v>
      </c>
      <c r="J657" s="48" t="str">
        <f>IF(Ugovori_OPULJP[[#This Row],[DATUM ZAVRŠETKA OPERACIJE]]&gt;DATE(2024,3,31),"u provedbi","završen")</f>
        <v>završen</v>
      </c>
      <c r="K657" s="46" t="s">
        <v>94</v>
      </c>
      <c r="L657" s="46" t="s">
        <v>94</v>
      </c>
      <c r="M657" s="49">
        <v>0.85</v>
      </c>
      <c r="N657" s="49">
        <v>0.15</v>
      </c>
      <c r="O657" s="50">
        <f>Ugovori_OPULJP[[#This Row],[Bespovratna sredstva - Ukupno (EU+Nac) HRK
= Ukupna ugovorena vrijednost bespovratnih sredstava]]*Ugovori_OPULJP[[#This Row],[EU STOPA SUFINANCIRANJA %
EU CO-FINANCING RATE %]]</f>
        <v>1266423.942</v>
      </c>
      <c r="P657" s="51">
        <f>Ugovori_OPULJP[[#This Row],[Bespovratna sredstva - EU dio - HRK]]/7.5345</f>
        <v>168083.3422257615</v>
      </c>
      <c r="Q657" s="50">
        <f>Ugovori_OPULJP[[#This Row],[Bespovratna sredstva - Ukupno (EU+Nac) HRK
= Ukupna ugovorena vrijednost bespovratnih sredstava]]*Ugovori_OPULJP[[#This Row],[STOPA NACIONALNOG SUFINANCIRANJA %]]</f>
        <v>223486.57800000001</v>
      </c>
      <c r="R657" s="51">
        <f>Ugovori_OPULJP[[#This Row],[Bespovratna sredstva - Nacionalni dio - HRK]]/7.5345</f>
        <v>29661.766275134381</v>
      </c>
      <c r="S657" s="50">
        <v>1489910.52</v>
      </c>
      <c r="T657" s="51">
        <f>Ugovori_OPULJP[[#This Row],[Bespovratna sredstva - Ukupno (EU+Nac) HRK
= Ukupna ugovorena vrijednost bespovratnih sredstava]]/7.5345</f>
        <v>197745.10850089588</v>
      </c>
      <c r="U657" s="50">
        <v>0</v>
      </c>
      <c r="V657" s="51">
        <f>Ugovori_OPULJP[[#This Row],[Javni doprinos korisnika - HRK]]/7.5345</f>
        <v>0</v>
      </c>
      <c r="W657" s="50">
        <v>0</v>
      </c>
      <c r="X657" s="51">
        <f>Ugovori_OPULJP[[#This Row],[Privatni doprinos korisnika - HRK]]/7.5345</f>
        <v>0</v>
      </c>
      <c r="Y657" s="52">
        <v>1489910.52</v>
      </c>
      <c r="Z657" s="53">
        <f>Ugovori_OPULJP[[#This Row],[UKUPNI PRIHVATLJIVI IZDACI
TOTAL ELIGIBLE EXPENDITURE
= Bespovratna sredstva ukupno + doprinos korisnika
= Ukupni prihvatljivi troškovi
= Ukupna ugovorena vrijednost projekta HRK]]/7.5345</f>
        <v>197745.10850089588</v>
      </c>
      <c r="AA657" s="44" t="s">
        <v>38</v>
      </c>
      <c r="AB657" s="44" t="s">
        <v>35</v>
      </c>
      <c r="AC657" s="43" t="s">
        <v>2645</v>
      </c>
      <c r="AD657" s="43" t="s">
        <v>747</v>
      </c>
    </row>
    <row r="658" spans="1:30" ht="51" customHeight="1" x14ac:dyDescent="0.2">
      <c r="A658" s="41" t="s">
        <v>2646</v>
      </c>
      <c r="B658" s="42" t="s">
        <v>743</v>
      </c>
      <c r="C658" s="43" t="s">
        <v>744</v>
      </c>
      <c r="D658" s="43" t="s">
        <v>2358</v>
      </c>
      <c r="E658" s="44" t="s">
        <v>76</v>
      </c>
      <c r="F658" s="45" t="s">
        <v>2647</v>
      </c>
      <c r="G658" s="45" t="s">
        <v>2648</v>
      </c>
      <c r="H658" s="47">
        <v>43896</v>
      </c>
      <c r="I658" s="47">
        <v>44445</v>
      </c>
      <c r="J658" s="48" t="str">
        <f>IF(Ugovori_OPULJP[[#This Row],[DATUM ZAVRŠETKA OPERACIJE]]&gt;DATE(2024,3,31),"u provedbi","završen")</f>
        <v>završen</v>
      </c>
      <c r="K658" s="46" t="s">
        <v>94</v>
      </c>
      <c r="L658" s="46" t="s">
        <v>94</v>
      </c>
      <c r="M658" s="49">
        <v>0.85</v>
      </c>
      <c r="N658" s="49">
        <v>0.15</v>
      </c>
      <c r="O658" s="50">
        <f>Ugovori_OPULJP[[#This Row],[Bespovratna sredstva - Ukupno (EU+Nac) HRK
= Ukupna ugovorena vrijednost bespovratnih sredstava]]*Ugovori_OPULJP[[#This Row],[EU STOPA SUFINANCIRANJA %
EU CO-FINANCING RATE %]]</f>
        <v>509813</v>
      </c>
      <c r="P658" s="51">
        <f>Ugovori_OPULJP[[#This Row],[Bespovratna sredstva - EU dio - HRK]]/7.5345</f>
        <v>67663.81312628575</v>
      </c>
      <c r="Q658" s="50">
        <f>Ugovori_OPULJP[[#This Row],[Bespovratna sredstva - Ukupno (EU+Nac) HRK
= Ukupna ugovorena vrijednost bespovratnih sredstava]]*Ugovori_OPULJP[[#This Row],[STOPA NACIONALNOG SUFINANCIRANJA %]]</f>
        <v>89967</v>
      </c>
      <c r="R658" s="51">
        <f>Ugovori_OPULJP[[#This Row],[Bespovratna sredstva - Nacionalni dio - HRK]]/7.5345</f>
        <v>11940.672904638661</v>
      </c>
      <c r="S658" s="50">
        <v>599780</v>
      </c>
      <c r="T658" s="51">
        <f>Ugovori_OPULJP[[#This Row],[Bespovratna sredstva - Ukupno (EU+Nac) HRK
= Ukupna ugovorena vrijednost bespovratnih sredstava]]/7.5345</f>
        <v>79604.48603092441</v>
      </c>
      <c r="U658" s="50">
        <v>0</v>
      </c>
      <c r="V658" s="51">
        <f>Ugovori_OPULJP[[#This Row],[Javni doprinos korisnika - HRK]]/7.5345</f>
        <v>0</v>
      </c>
      <c r="W658" s="50">
        <v>0</v>
      </c>
      <c r="X658" s="51">
        <f>Ugovori_OPULJP[[#This Row],[Privatni doprinos korisnika - HRK]]/7.5345</f>
        <v>0</v>
      </c>
      <c r="Y658" s="52">
        <v>599780</v>
      </c>
      <c r="Z658" s="53">
        <f>Ugovori_OPULJP[[#This Row],[UKUPNI PRIHVATLJIVI IZDACI
TOTAL ELIGIBLE EXPENDITURE
= Bespovratna sredstva ukupno + doprinos korisnika
= Ukupni prihvatljivi troškovi
= Ukupna ugovorena vrijednost projekta HRK]]/7.5345</f>
        <v>79604.48603092441</v>
      </c>
      <c r="AA658" s="44" t="s">
        <v>38</v>
      </c>
      <c r="AB658" s="44" t="s">
        <v>35</v>
      </c>
      <c r="AC658" s="43" t="s">
        <v>2649</v>
      </c>
      <c r="AD658" s="43" t="s">
        <v>747</v>
      </c>
    </row>
    <row r="659" spans="1:30" ht="51" customHeight="1" x14ac:dyDescent="0.2">
      <c r="A659" s="41" t="s">
        <v>2650</v>
      </c>
      <c r="B659" s="42" t="s">
        <v>743</v>
      </c>
      <c r="C659" s="43" t="s">
        <v>744</v>
      </c>
      <c r="D659" s="43" t="s">
        <v>2358</v>
      </c>
      <c r="E659" s="44" t="s">
        <v>76</v>
      </c>
      <c r="F659" s="45" t="s">
        <v>2651</v>
      </c>
      <c r="G659" s="45" t="s">
        <v>2652</v>
      </c>
      <c r="H659" s="47">
        <v>43901</v>
      </c>
      <c r="I659" s="47">
        <v>44692</v>
      </c>
      <c r="J659" s="48" t="str">
        <f>IF(Ugovori_OPULJP[[#This Row],[DATUM ZAVRŠETKA OPERACIJE]]&gt;DATE(2024,3,31),"u provedbi","završen")</f>
        <v>završen</v>
      </c>
      <c r="K659" s="46" t="s">
        <v>2653</v>
      </c>
      <c r="L659" s="46" t="s">
        <v>37</v>
      </c>
      <c r="M659" s="49">
        <v>0.85</v>
      </c>
      <c r="N659" s="49">
        <v>0.15</v>
      </c>
      <c r="O659" s="50">
        <f>Ugovori_OPULJP[[#This Row],[Bespovratna sredstva - Ukupno (EU+Nac) HRK
= Ukupna ugovorena vrijednost bespovratnih sredstava]]*Ugovori_OPULJP[[#This Row],[EU STOPA SUFINANCIRANJA %
EU CO-FINANCING RATE %]]</f>
        <v>730541.5014999999</v>
      </c>
      <c r="P659" s="51">
        <f>Ugovori_OPULJP[[#This Row],[Bespovratna sredstva - EU dio - HRK]]/7.5345</f>
        <v>96959.519742517732</v>
      </c>
      <c r="Q659" s="50">
        <f>Ugovori_OPULJP[[#This Row],[Bespovratna sredstva - Ukupno (EU+Nac) HRK
= Ukupna ugovorena vrijednost bespovratnih sredstava]]*Ugovori_OPULJP[[#This Row],[STOPA NACIONALNOG SUFINANCIRANJA %]]</f>
        <v>128919.08849999998</v>
      </c>
      <c r="R659" s="51">
        <f>Ugovori_OPULJP[[#This Row],[Bespovratna sredstva - Nacionalni dio - HRK]]/7.5345</f>
        <v>17110.503483973716</v>
      </c>
      <c r="S659" s="50">
        <v>859460.59</v>
      </c>
      <c r="T659" s="51">
        <f>Ugovori_OPULJP[[#This Row],[Bespovratna sredstva - Ukupno (EU+Nac) HRK
= Ukupna ugovorena vrijednost bespovratnih sredstava]]/7.5345</f>
        <v>114070.02322649147</v>
      </c>
      <c r="U659" s="50">
        <v>0</v>
      </c>
      <c r="V659" s="51">
        <f>Ugovori_OPULJP[[#This Row],[Javni doprinos korisnika - HRK]]/7.5345</f>
        <v>0</v>
      </c>
      <c r="W659" s="50">
        <v>0</v>
      </c>
      <c r="X659" s="51">
        <f>Ugovori_OPULJP[[#This Row],[Privatni doprinos korisnika - HRK]]/7.5345</f>
        <v>0</v>
      </c>
      <c r="Y659" s="52">
        <v>859460.59</v>
      </c>
      <c r="Z659" s="53">
        <f>Ugovori_OPULJP[[#This Row],[UKUPNI PRIHVATLJIVI IZDACI
TOTAL ELIGIBLE EXPENDITURE
= Bespovratna sredstva ukupno + doprinos korisnika
= Ukupni prihvatljivi troškovi
= Ukupna ugovorena vrijednost projekta HRK]]/7.5345</f>
        <v>114070.02322649147</v>
      </c>
      <c r="AA659" s="44" t="s">
        <v>38</v>
      </c>
      <c r="AB659" s="44" t="s">
        <v>35</v>
      </c>
      <c r="AC659" s="43" t="s">
        <v>2654</v>
      </c>
      <c r="AD659" s="43" t="s">
        <v>747</v>
      </c>
    </row>
    <row r="660" spans="1:30" ht="51" customHeight="1" x14ac:dyDescent="0.2">
      <c r="A660" s="41" t="s">
        <v>2655</v>
      </c>
      <c r="B660" s="42" t="s">
        <v>743</v>
      </c>
      <c r="C660" s="43" t="s">
        <v>744</v>
      </c>
      <c r="D660" s="43" t="s">
        <v>2358</v>
      </c>
      <c r="E660" s="44" t="s">
        <v>76</v>
      </c>
      <c r="F660" s="45" t="s">
        <v>2656</v>
      </c>
      <c r="G660" s="45" t="s">
        <v>2657</v>
      </c>
      <c r="H660" s="47">
        <v>43901</v>
      </c>
      <c r="I660" s="47">
        <v>44450</v>
      </c>
      <c r="J660" s="48" t="str">
        <f>IF(Ugovori_OPULJP[[#This Row],[DATUM ZAVRŠETKA OPERACIJE]]&gt;DATE(2024,3,31),"u provedbi","završen")</f>
        <v>završen</v>
      </c>
      <c r="K660" s="46" t="s">
        <v>249</v>
      </c>
      <c r="L660" s="46" t="s">
        <v>249</v>
      </c>
      <c r="M660" s="49">
        <v>0.85</v>
      </c>
      <c r="N660" s="49">
        <v>0.15</v>
      </c>
      <c r="O660" s="50">
        <f>Ugovori_OPULJP[[#This Row],[Bespovratna sredstva - Ukupno (EU+Nac) HRK
= Ukupna ugovorena vrijednost bespovratnih sredstava]]*Ugovori_OPULJP[[#This Row],[EU STOPA SUFINANCIRANJA %
EU CO-FINANCING RATE %]]</f>
        <v>945132.74799999991</v>
      </c>
      <c r="P660" s="51">
        <f>Ugovori_OPULJP[[#This Row],[Bespovratna sredstva - EU dio - HRK]]/7.5345</f>
        <v>125440.67263919303</v>
      </c>
      <c r="Q660" s="50">
        <f>Ugovori_OPULJP[[#This Row],[Bespovratna sredstva - Ukupno (EU+Nac) HRK
= Ukupna ugovorena vrijednost bespovratnih sredstava]]*Ugovori_OPULJP[[#This Row],[STOPA NACIONALNOG SUFINANCIRANJA %]]</f>
        <v>166788.13199999998</v>
      </c>
      <c r="R660" s="51">
        <f>Ugovori_OPULJP[[#This Row],[Bespovratna sredstva - Nacionalni dio - HRK]]/7.5345</f>
        <v>22136.589289269359</v>
      </c>
      <c r="S660" s="50">
        <v>1111920.8799999999</v>
      </c>
      <c r="T660" s="51">
        <f>Ugovori_OPULJP[[#This Row],[Bespovratna sredstva - Ukupno (EU+Nac) HRK
= Ukupna ugovorena vrijednost bespovratnih sredstava]]/7.5345</f>
        <v>147577.26192846239</v>
      </c>
      <c r="U660" s="50">
        <v>0</v>
      </c>
      <c r="V660" s="51">
        <f>Ugovori_OPULJP[[#This Row],[Javni doprinos korisnika - HRK]]/7.5345</f>
        <v>0</v>
      </c>
      <c r="W660" s="50">
        <v>0</v>
      </c>
      <c r="X660" s="51">
        <f>Ugovori_OPULJP[[#This Row],[Privatni doprinos korisnika - HRK]]/7.5345</f>
        <v>0</v>
      </c>
      <c r="Y660" s="52">
        <v>1111920.8799999999</v>
      </c>
      <c r="Z660" s="53">
        <f>Ugovori_OPULJP[[#This Row],[UKUPNI PRIHVATLJIVI IZDACI
TOTAL ELIGIBLE EXPENDITURE
= Bespovratna sredstva ukupno + doprinos korisnika
= Ukupni prihvatljivi troškovi
= Ukupna ugovorena vrijednost projekta HRK]]/7.5345</f>
        <v>147577.26192846239</v>
      </c>
      <c r="AA660" s="44" t="s">
        <v>38</v>
      </c>
      <c r="AB660" s="44" t="s">
        <v>35</v>
      </c>
      <c r="AC660" s="43" t="s">
        <v>2658</v>
      </c>
      <c r="AD660" s="43" t="s">
        <v>747</v>
      </c>
    </row>
    <row r="661" spans="1:30" ht="51" customHeight="1" x14ac:dyDescent="0.2">
      <c r="A661" s="41" t="s">
        <v>2659</v>
      </c>
      <c r="B661" s="42" t="s">
        <v>743</v>
      </c>
      <c r="C661" s="43" t="s">
        <v>744</v>
      </c>
      <c r="D661" s="43" t="s">
        <v>2358</v>
      </c>
      <c r="E661" s="44" t="s">
        <v>76</v>
      </c>
      <c r="F661" s="45" t="s">
        <v>2660</v>
      </c>
      <c r="G661" s="45" t="s">
        <v>2661</v>
      </c>
      <c r="H661" s="47">
        <v>43896</v>
      </c>
      <c r="I661" s="47">
        <v>44626</v>
      </c>
      <c r="J661" s="48" t="str">
        <f>IF(Ugovori_OPULJP[[#This Row],[DATUM ZAVRŠETKA OPERACIJE]]&gt;DATE(2024,3,31),"u provedbi","završen")</f>
        <v>završen</v>
      </c>
      <c r="K661" s="46" t="s">
        <v>2662</v>
      </c>
      <c r="L661" s="46" t="s">
        <v>99</v>
      </c>
      <c r="M661" s="49">
        <v>0.85</v>
      </c>
      <c r="N661" s="49">
        <v>0.15</v>
      </c>
      <c r="O661" s="50">
        <f>Ugovori_OPULJP[[#This Row],[Bespovratna sredstva - Ukupno (EU+Nac) HRK
= Ukupna ugovorena vrijednost bespovratnih sredstava]]*Ugovori_OPULJP[[#This Row],[EU STOPA SUFINANCIRANJA %
EU CO-FINANCING RATE %]]</f>
        <v>1248001.365</v>
      </c>
      <c r="P661" s="51">
        <f>Ugovori_OPULJP[[#This Row],[Bespovratna sredstva - EU dio - HRK]]/7.5345</f>
        <v>165638.2460680868</v>
      </c>
      <c r="Q661" s="50">
        <f>Ugovori_OPULJP[[#This Row],[Bespovratna sredstva - Ukupno (EU+Nac) HRK
= Ukupna ugovorena vrijednost bespovratnih sredstava]]*Ugovori_OPULJP[[#This Row],[STOPA NACIONALNOG SUFINANCIRANJA %]]</f>
        <v>220235.53499999997</v>
      </c>
      <c r="R661" s="51">
        <f>Ugovori_OPULJP[[#This Row],[Bespovratna sredstva - Nacionalni dio - HRK]]/7.5345</f>
        <v>29230.278717897665</v>
      </c>
      <c r="S661" s="50">
        <v>1468236.9</v>
      </c>
      <c r="T661" s="51">
        <f>Ugovori_OPULJP[[#This Row],[Bespovratna sredstva - Ukupno (EU+Nac) HRK
= Ukupna ugovorena vrijednost bespovratnih sredstava]]/7.5345</f>
        <v>194868.52478598445</v>
      </c>
      <c r="U661" s="50">
        <v>0</v>
      </c>
      <c r="V661" s="51">
        <f>Ugovori_OPULJP[[#This Row],[Javni doprinos korisnika - HRK]]/7.5345</f>
        <v>0</v>
      </c>
      <c r="W661" s="50">
        <v>0</v>
      </c>
      <c r="X661" s="51">
        <f>Ugovori_OPULJP[[#This Row],[Privatni doprinos korisnika - HRK]]/7.5345</f>
        <v>0</v>
      </c>
      <c r="Y661" s="52">
        <v>1468236.9</v>
      </c>
      <c r="Z661" s="53">
        <f>Ugovori_OPULJP[[#This Row],[UKUPNI PRIHVATLJIVI IZDACI
TOTAL ELIGIBLE EXPENDITURE
= Bespovratna sredstva ukupno + doprinos korisnika
= Ukupni prihvatljivi troškovi
= Ukupna ugovorena vrijednost projekta HRK]]/7.5345</f>
        <v>194868.52478598445</v>
      </c>
      <c r="AA661" s="44" t="s">
        <v>38</v>
      </c>
      <c r="AB661" s="44" t="s">
        <v>35</v>
      </c>
      <c r="AC661" s="43" t="s">
        <v>2663</v>
      </c>
      <c r="AD661" s="43" t="s">
        <v>747</v>
      </c>
    </row>
    <row r="662" spans="1:30" ht="51" customHeight="1" x14ac:dyDescent="0.2">
      <c r="A662" s="41" t="s">
        <v>2664</v>
      </c>
      <c r="B662" s="42" t="s">
        <v>743</v>
      </c>
      <c r="C662" s="43" t="s">
        <v>744</v>
      </c>
      <c r="D662" s="43" t="s">
        <v>2358</v>
      </c>
      <c r="E662" s="44" t="s">
        <v>76</v>
      </c>
      <c r="F662" s="45" t="s">
        <v>2665</v>
      </c>
      <c r="G662" s="45" t="s">
        <v>2666</v>
      </c>
      <c r="H662" s="47">
        <v>43903</v>
      </c>
      <c r="I662" s="47">
        <v>44633</v>
      </c>
      <c r="J662" s="48" t="str">
        <f>IF(Ugovori_OPULJP[[#This Row],[DATUM ZAVRŠETKA OPERACIJE]]&gt;DATE(2024,3,31),"u provedbi","završen")</f>
        <v>završen</v>
      </c>
      <c r="K662" s="46" t="s">
        <v>972</v>
      </c>
      <c r="L662" s="46" t="s">
        <v>79</v>
      </c>
      <c r="M662" s="49">
        <v>0.85</v>
      </c>
      <c r="N662" s="49">
        <v>0.15</v>
      </c>
      <c r="O662" s="50">
        <f>Ugovori_OPULJP[[#This Row],[Bespovratna sredstva - Ukupno (EU+Nac) HRK
= Ukupna ugovorena vrijednost bespovratnih sredstava]]*Ugovori_OPULJP[[#This Row],[EU STOPA SUFINANCIRANJA %
EU CO-FINANCING RATE %]]</f>
        <v>755526.19750000001</v>
      </c>
      <c r="P662" s="51">
        <f>Ugovori_OPULJP[[#This Row],[Bespovratna sredstva - EU dio - HRK]]/7.5345</f>
        <v>100275.55876302342</v>
      </c>
      <c r="Q662" s="50">
        <f>Ugovori_OPULJP[[#This Row],[Bespovratna sredstva - Ukupno (EU+Nac) HRK
= Ukupna ugovorena vrijednost bespovratnih sredstava]]*Ugovori_OPULJP[[#This Row],[STOPA NACIONALNOG SUFINANCIRANJA %]]</f>
        <v>133328.1525</v>
      </c>
      <c r="R662" s="51">
        <f>Ugovori_OPULJP[[#This Row],[Bespovratna sredstva - Nacionalni dio - HRK]]/7.5345</f>
        <v>17695.686840533544</v>
      </c>
      <c r="S662" s="50">
        <v>888854.35</v>
      </c>
      <c r="T662" s="51">
        <f>Ugovori_OPULJP[[#This Row],[Bespovratna sredstva - Ukupno (EU+Nac) HRK
= Ukupna ugovorena vrijednost bespovratnih sredstava]]/7.5345</f>
        <v>117971.24560355696</v>
      </c>
      <c r="U662" s="50">
        <v>0</v>
      </c>
      <c r="V662" s="51">
        <f>Ugovori_OPULJP[[#This Row],[Javni doprinos korisnika - HRK]]/7.5345</f>
        <v>0</v>
      </c>
      <c r="W662" s="50">
        <v>0</v>
      </c>
      <c r="X662" s="51">
        <f>Ugovori_OPULJP[[#This Row],[Privatni doprinos korisnika - HRK]]/7.5345</f>
        <v>0</v>
      </c>
      <c r="Y662" s="52">
        <v>888854.35</v>
      </c>
      <c r="Z662" s="53">
        <f>Ugovori_OPULJP[[#This Row],[UKUPNI PRIHVATLJIVI IZDACI
TOTAL ELIGIBLE EXPENDITURE
= Bespovratna sredstva ukupno + doprinos korisnika
= Ukupni prihvatljivi troškovi
= Ukupna ugovorena vrijednost projekta HRK]]/7.5345</f>
        <v>117971.24560355696</v>
      </c>
      <c r="AA662" s="44" t="s">
        <v>38</v>
      </c>
      <c r="AB662" s="44" t="s">
        <v>35</v>
      </c>
      <c r="AC662" s="43" t="s">
        <v>2667</v>
      </c>
      <c r="AD662" s="43" t="s">
        <v>747</v>
      </c>
    </row>
    <row r="663" spans="1:30" ht="51" customHeight="1" x14ac:dyDescent="0.2">
      <c r="A663" s="41" t="s">
        <v>2668</v>
      </c>
      <c r="B663" s="42" t="s">
        <v>743</v>
      </c>
      <c r="C663" s="43" t="s">
        <v>744</v>
      </c>
      <c r="D663" s="43" t="s">
        <v>2358</v>
      </c>
      <c r="E663" s="44" t="s">
        <v>76</v>
      </c>
      <c r="F663" s="45" t="s">
        <v>2669</v>
      </c>
      <c r="G663" s="62" t="s">
        <v>153</v>
      </c>
      <c r="H663" s="47">
        <v>43901</v>
      </c>
      <c r="I663" s="47">
        <v>44572</v>
      </c>
      <c r="J663" s="48" t="str">
        <f>IF(Ugovori_OPULJP[[#This Row],[DATUM ZAVRŠETKA OPERACIJE]]&gt;DATE(2024,3,31),"u provedbi","završen")</f>
        <v>završen</v>
      </c>
      <c r="K663" s="46" t="s">
        <v>37</v>
      </c>
      <c r="L663" s="46" t="s">
        <v>155</v>
      </c>
      <c r="M663" s="49">
        <v>0.85</v>
      </c>
      <c r="N663" s="49">
        <v>0.15</v>
      </c>
      <c r="O663" s="50">
        <f>Ugovori_OPULJP[[#This Row],[Bespovratna sredstva - Ukupno (EU+Nac) HRK
= Ukupna ugovorena vrijednost bespovratnih sredstava]]*Ugovori_OPULJP[[#This Row],[EU STOPA SUFINANCIRANJA %
EU CO-FINANCING RATE %]]</f>
        <v>1274492.0314999998</v>
      </c>
      <c r="P663" s="51">
        <f>Ugovori_OPULJP[[#This Row],[Bespovratna sredstva - EU dio - HRK]]/7.5345</f>
        <v>169154.16172274202</v>
      </c>
      <c r="Q663" s="50">
        <f>Ugovori_OPULJP[[#This Row],[Bespovratna sredstva - Ukupno (EU+Nac) HRK
= Ukupna ugovorena vrijednost bespovratnih sredstava]]*Ugovori_OPULJP[[#This Row],[STOPA NACIONALNOG SUFINANCIRANJA %]]</f>
        <v>224910.35849999997</v>
      </c>
      <c r="R663" s="51">
        <f>Ugovori_OPULJP[[#This Row],[Bespovratna sredstva - Nacionalni dio - HRK]]/7.5345</f>
        <v>29850.734421660356</v>
      </c>
      <c r="S663" s="50">
        <v>1499402.39</v>
      </c>
      <c r="T663" s="51">
        <f>Ugovori_OPULJP[[#This Row],[Bespovratna sredstva - Ukupno (EU+Nac) HRK
= Ukupna ugovorena vrijednost bespovratnih sredstava]]/7.5345</f>
        <v>199004.89614440239</v>
      </c>
      <c r="U663" s="50">
        <v>0</v>
      </c>
      <c r="V663" s="51">
        <f>Ugovori_OPULJP[[#This Row],[Javni doprinos korisnika - HRK]]/7.5345</f>
        <v>0</v>
      </c>
      <c r="W663" s="50">
        <v>0</v>
      </c>
      <c r="X663" s="51">
        <f>Ugovori_OPULJP[[#This Row],[Privatni doprinos korisnika - HRK]]/7.5345</f>
        <v>0</v>
      </c>
      <c r="Y663" s="52">
        <v>1499402.39</v>
      </c>
      <c r="Z663" s="53">
        <f>Ugovori_OPULJP[[#This Row],[UKUPNI PRIHVATLJIVI IZDACI
TOTAL ELIGIBLE EXPENDITURE
= Bespovratna sredstva ukupno + doprinos korisnika
= Ukupni prihvatljivi troškovi
= Ukupna ugovorena vrijednost projekta HRK]]/7.5345</f>
        <v>199004.89614440239</v>
      </c>
      <c r="AA663" s="44" t="s">
        <v>38</v>
      </c>
      <c r="AB663" s="44" t="s">
        <v>35</v>
      </c>
      <c r="AC663" s="43" t="s">
        <v>2670</v>
      </c>
      <c r="AD663" s="43" t="s">
        <v>747</v>
      </c>
    </row>
    <row r="664" spans="1:30" ht="51" customHeight="1" x14ac:dyDescent="0.2">
      <c r="A664" s="41" t="s">
        <v>2671</v>
      </c>
      <c r="B664" s="42" t="s">
        <v>743</v>
      </c>
      <c r="C664" s="43" t="s">
        <v>744</v>
      </c>
      <c r="D664" s="43" t="s">
        <v>2358</v>
      </c>
      <c r="E664" s="44" t="s">
        <v>76</v>
      </c>
      <c r="F664" s="45" t="s">
        <v>2672</v>
      </c>
      <c r="G664" s="45" t="s">
        <v>2673</v>
      </c>
      <c r="H664" s="47">
        <v>44028</v>
      </c>
      <c r="I664" s="47">
        <v>44758</v>
      </c>
      <c r="J664" s="48" t="str">
        <f>IF(Ugovori_OPULJP[[#This Row],[DATUM ZAVRŠETKA OPERACIJE]]&gt;DATE(2024,3,31),"u provedbi","završen")</f>
        <v>završen</v>
      </c>
      <c r="K664" s="46" t="s">
        <v>36</v>
      </c>
      <c r="L664" s="46" t="s">
        <v>99</v>
      </c>
      <c r="M664" s="49">
        <v>0.85</v>
      </c>
      <c r="N664" s="49">
        <v>0.15</v>
      </c>
      <c r="O664" s="50">
        <f>Ugovori_OPULJP[[#This Row],[Bespovratna sredstva - Ukupno (EU+Nac) HRK
= Ukupna ugovorena vrijednost bespovratnih sredstava]]*Ugovori_OPULJP[[#This Row],[EU STOPA SUFINANCIRANJA %
EU CO-FINANCING RATE %]]</f>
        <v>945510.2585</v>
      </c>
      <c r="P664" s="51">
        <f>Ugovori_OPULJP[[#This Row],[Bespovratna sredstva - EU dio - HRK]]/7.5345</f>
        <v>125490.77689295905</v>
      </c>
      <c r="Q664" s="50">
        <f>Ugovori_OPULJP[[#This Row],[Bespovratna sredstva - Ukupno (EU+Nac) HRK
= Ukupna ugovorena vrijednost bespovratnih sredstava]]*Ugovori_OPULJP[[#This Row],[STOPA NACIONALNOG SUFINANCIRANJA %]]</f>
        <v>166854.75149999998</v>
      </c>
      <c r="R664" s="51">
        <f>Ugovori_OPULJP[[#This Row],[Bespovratna sredstva - Nacionalni dio - HRK]]/7.5345</f>
        <v>22145.431216404537</v>
      </c>
      <c r="S664" s="50">
        <v>1112365.01</v>
      </c>
      <c r="T664" s="51">
        <f>Ugovori_OPULJP[[#This Row],[Bespovratna sredstva - Ukupno (EU+Nac) HRK
= Ukupna ugovorena vrijednost bespovratnih sredstava]]/7.5345</f>
        <v>147636.20810936359</v>
      </c>
      <c r="U664" s="50">
        <v>0</v>
      </c>
      <c r="V664" s="51">
        <f>Ugovori_OPULJP[[#This Row],[Javni doprinos korisnika - HRK]]/7.5345</f>
        <v>0</v>
      </c>
      <c r="W664" s="50">
        <v>0</v>
      </c>
      <c r="X664" s="51">
        <f>Ugovori_OPULJP[[#This Row],[Privatni doprinos korisnika - HRK]]/7.5345</f>
        <v>0</v>
      </c>
      <c r="Y664" s="52">
        <v>1112365.01</v>
      </c>
      <c r="Z664" s="53">
        <f>Ugovori_OPULJP[[#This Row],[UKUPNI PRIHVATLJIVI IZDACI
TOTAL ELIGIBLE EXPENDITURE
= Bespovratna sredstva ukupno + doprinos korisnika
= Ukupni prihvatljivi troškovi
= Ukupna ugovorena vrijednost projekta HRK]]/7.5345</f>
        <v>147636.20810936359</v>
      </c>
      <c r="AA664" s="44" t="s">
        <v>38</v>
      </c>
      <c r="AB664" s="44" t="s">
        <v>35</v>
      </c>
      <c r="AC664" s="43" t="s">
        <v>2674</v>
      </c>
      <c r="AD664" s="43" t="s">
        <v>747</v>
      </c>
    </row>
    <row r="665" spans="1:30" ht="51" customHeight="1" x14ac:dyDescent="0.2">
      <c r="A665" s="41" t="s">
        <v>2675</v>
      </c>
      <c r="B665" s="42" t="s">
        <v>743</v>
      </c>
      <c r="C665" s="43" t="s">
        <v>744</v>
      </c>
      <c r="D665" s="43" t="s">
        <v>2676</v>
      </c>
      <c r="E665" s="44" t="s">
        <v>34</v>
      </c>
      <c r="F665" s="45" t="s">
        <v>2676</v>
      </c>
      <c r="G665" s="45" t="s">
        <v>2677</v>
      </c>
      <c r="H665" s="47">
        <v>43300</v>
      </c>
      <c r="I665" s="47">
        <v>44396</v>
      </c>
      <c r="J665" s="48" t="str">
        <f>IF(Ugovori_OPULJP[[#This Row],[DATUM ZAVRŠETKA OPERACIJE]]&gt;DATE(2024,3,31),"u provedbi","završen")</f>
        <v>završen</v>
      </c>
      <c r="K665" s="46" t="s">
        <v>36</v>
      </c>
      <c r="L665" s="46" t="s">
        <v>37</v>
      </c>
      <c r="M665" s="49">
        <v>0.85</v>
      </c>
      <c r="N665" s="49">
        <v>0.15</v>
      </c>
      <c r="O665" s="50">
        <f>Ugovori_OPULJP[[#This Row],[Bespovratna sredstva - Ukupno (EU+Nac) HRK
= Ukupna ugovorena vrijednost bespovratnih sredstava]]*Ugovori_OPULJP[[#This Row],[EU STOPA SUFINANCIRANJA %
EU CO-FINANCING RATE %]]</f>
        <v>1349295.2785</v>
      </c>
      <c r="P665" s="51">
        <f>Ugovori_OPULJP[[#This Row],[Bespovratna sredstva - EU dio - HRK]]/7.5345</f>
        <v>179082.258743115</v>
      </c>
      <c r="Q665" s="50">
        <f>Ugovori_OPULJP[[#This Row],[Bespovratna sredstva - Ukupno (EU+Nac) HRK
= Ukupna ugovorena vrijednost bespovratnih sredstava]]*Ugovori_OPULJP[[#This Row],[STOPA NACIONALNOG SUFINANCIRANJA %]]</f>
        <v>238110.93149999998</v>
      </c>
      <c r="R665" s="51">
        <f>Ugovori_OPULJP[[#This Row],[Bespovratna sredstva - Nacionalni dio - HRK]]/7.5345</f>
        <v>31602.751542902643</v>
      </c>
      <c r="S665" s="50">
        <v>1587406.21</v>
      </c>
      <c r="T665" s="51">
        <f>Ugovori_OPULJP[[#This Row],[Bespovratna sredstva - Ukupno (EU+Nac) HRK
= Ukupna ugovorena vrijednost bespovratnih sredstava]]/7.5345</f>
        <v>210685.01028601764</v>
      </c>
      <c r="U665" s="50">
        <v>0</v>
      </c>
      <c r="V665" s="51">
        <f>Ugovori_OPULJP[[#This Row],[Javni doprinos korisnika - HRK]]/7.5345</f>
        <v>0</v>
      </c>
      <c r="W665" s="50">
        <v>0</v>
      </c>
      <c r="X665" s="51">
        <f>Ugovori_OPULJP[[#This Row],[Privatni doprinos korisnika - HRK]]/7.5345</f>
        <v>0</v>
      </c>
      <c r="Y665" s="52">
        <v>1587406.21</v>
      </c>
      <c r="Z665" s="53">
        <f>Ugovori_OPULJP[[#This Row],[UKUPNI PRIHVATLJIVI IZDACI
TOTAL ELIGIBLE EXPENDITURE
= Bespovratna sredstva ukupno + doprinos korisnika
= Ukupni prihvatljivi troškovi
= Ukupna ugovorena vrijednost projekta HRK]]/7.5345</f>
        <v>210685.01028601764</v>
      </c>
      <c r="AA665" s="44" t="s">
        <v>38</v>
      </c>
      <c r="AB665" s="44" t="s">
        <v>753</v>
      </c>
      <c r="AC665" s="43" t="s">
        <v>2678</v>
      </c>
      <c r="AD665" s="43" t="s">
        <v>747</v>
      </c>
    </row>
    <row r="666" spans="1:30" ht="51" customHeight="1" x14ac:dyDescent="0.2">
      <c r="A666" s="41" t="s">
        <v>2679</v>
      </c>
      <c r="B666" s="42" t="s">
        <v>743</v>
      </c>
      <c r="C666" s="43" t="s">
        <v>744</v>
      </c>
      <c r="D666" s="43" t="s">
        <v>2680</v>
      </c>
      <c r="E666" s="44" t="s">
        <v>76</v>
      </c>
      <c r="F666" s="45" t="s">
        <v>2681</v>
      </c>
      <c r="G666" s="45" t="s">
        <v>2682</v>
      </c>
      <c r="H666" s="47">
        <v>43370</v>
      </c>
      <c r="I666" s="47">
        <v>44466</v>
      </c>
      <c r="J666" s="48" t="str">
        <f>IF(Ugovori_OPULJP[[#This Row],[DATUM ZAVRŠETKA OPERACIJE]]&gt;DATE(2024,3,31),"u provedbi","završen")</f>
        <v>završen</v>
      </c>
      <c r="K666" s="46" t="s">
        <v>2683</v>
      </c>
      <c r="L666" s="46" t="s">
        <v>94</v>
      </c>
      <c r="M666" s="49">
        <v>0.85</v>
      </c>
      <c r="N666" s="49">
        <v>0.15</v>
      </c>
      <c r="O666" s="50">
        <f>Ugovori_OPULJP[[#This Row],[Bespovratna sredstva - Ukupno (EU+Nac) HRK
= Ukupna ugovorena vrijednost bespovratnih sredstava]]*Ugovori_OPULJP[[#This Row],[EU STOPA SUFINANCIRANJA %
EU CO-FINANCING RATE %]]</f>
        <v>1273261.75</v>
      </c>
      <c r="P666" s="51">
        <f>Ugovori_OPULJP[[#This Row],[Bespovratna sredstva - EU dio - HRK]]/7.5345</f>
        <v>168990.87530692149</v>
      </c>
      <c r="Q666" s="50">
        <f>Ugovori_OPULJP[[#This Row],[Bespovratna sredstva - Ukupno (EU+Nac) HRK
= Ukupna ugovorena vrijednost bespovratnih sredstava]]*Ugovori_OPULJP[[#This Row],[STOPA NACIONALNOG SUFINANCIRANJA %]]</f>
        <v>224693.25</v>
      </c>
      <c r="R666" s="51">
        <f>Ugovori_OPULJP[[#This Row],[Bespovratna sredstva - Nacionalni dio - HRK]]/7.5345</f>
        <v>29821.919171809674</v>
      </c>
      <c r="S666" s="50">
        <v>1497955</v>
      </c>
      <c r="T666" s="51">
        <f>Ugovori_OPULJP[[#This Row],[Bespovratna sredstva - Ukupno (EU+Nac) HRK
= Ukupna ugovorena vrijednost bespovratnih sredstava]]/7.5345</f>
        <v>198812.79447873117</v>
      </c>
      <c r="U666" s="50">
        <v>0</v>
      </c>
      <c r="V666" s="51">
        <f>Ugovori_OPULJP[[#This Row],[Javni doprinos korisnika - HRK]]/7.5345</f>
        <v>0</v>
      </c>
      <c r="W666" s="50">
        <v>0</v>
      </c>
      <c r="X666" s="51">
        <f>Ugovori_OPULJP[[#This Row],[Privatni doprinos korisnika - HRK]]/7.5345</f>
        <v>0</v>
      </c>
      <c r="Y666" s="52">
        <v>1497955</v>
      </c>
      <c r="Z666" s="53">
        <f>Ugovori_OPULJP[[#This Row],[UKUPNI PRIHVATLJIVI IZDACI
TOTAL ELIGIBLE EXPENDITURE
= Bespovratna sredstva ukupno + doprinos korisnika
= Ukupni prihvatljivi troškovi
= Ukupna ugovorena vrijednost projekta HRK]]/7.5345</f>
        <v>198812.79447873117</v>
      </c>
      <c r="AA666" s="44" t="s">
        <v>38</v>
      </c>
      <c r="AB666" s="44" t="s">
        <v>753</v>
      </c>
      <c r="AC666" s="43" t="s">
        <v>2684</v>
      </c>
      <c r="AD666" s="43" t="s">
        <v>747</v>
      </c>
    </row>
    <row r="667" spans="1:30" ht="51" customHeight="1" x14ac:dyDescent="0.2">
      <c r="A667" s="41" t="s">
        <v>2685</v>
      </c>
      <c r="B667" s="42" t="s">
        <v>743</v>
      </c>
      <c r="C667" s="43" t="s">
        <v>744</v>
      </c>
      <c r="D667" s="43" t="s">
        <v>2680</v>
      </c>
      <c r="E667" s="44" t="s">
        <v>76</v>
      </c>
      <c r="F667" s="45" t="s">
        <v>2686</v>
      </c>
      <c r="G667" s="45" t="s">
        <v>2687</v>
      </c>
      <c r="H667" s="47">
        <v>43370</v>
      </c>
      <c r="I667" s="47">
        <v>44162</v>
      </c>
      <c r="J667" s="48" t="str">
        <f>IF(Ugovori_OPULJP[[#This Row],[DATUM ZAVRŠETKA OPERACIJE]]&gt;DATE(2024,3,31),"u provedbi","završen")</f>
        <v>završen</v>
      </c>
      <c r="K667" s="46" t="s">
        <v>2688</v>
      </c>
      <c r="L667" s="46" t="s">
        <v>37</v>
      </c>
      <c r="M667" s="49">
        <v>0.85</v>
      </c>
      <c r="N667" s="49">
        <v>0.15</v>
      </c>
      <c r="O667" s="50">
        <f>Ugovori_OPULJP[[#This Row],[Bespovratna sredstva - Ukupno (EU+Nac) HRK
= Ukupna ugovorena vrijednost bespovratnih sredstava]]*Ugovori_OPULJP[[#This Row],[EU STOPA SUFINANCIRANJA %
EU CO-FINANCING RATE %]]</f>
        <v>822275.98349999997</v>
      </c>
      <c r="P667" s="51">
        <f>Ugovori_OPULJP[[#This Row],[Bespovratna sredstva - EU dio - HRK]]/7.5345</f>
        <v>109134.7778220187</v>
      </c>
      <c r="Q667" s="50">
        <f>Ugovori_OPULJP[[#This Row],[Bespovratna sredstva - Ukupno (EU+Nac) HRK
= Ukupna ugovorena vrijednost bespovratnih sredstava]]*Ugovori_OPULJP[[#This Row],[STOPA NACIONALNOG SUFINANCIRANJA %]]</f>
        <v>145107.52650000001</v>
      </c>
      <c r="R667" s="51">
        <f>Ugovori_OPULJP[[#This Row],[Bespovratna sredstva - Nacionalni dio - HRK]]/7.5345</f>
        <v>19259.078439179772</v>
      </c>
      <c r="S667" s="50">
        <v>967383.51</v>
      </c>
      <c r="T667" s="51">
        <f>Ugovori_OPULJP[[#This Row],[Bespovratna sredstva - Ukupno (EU+Nac) HRK
= Ukupna ugovorena vrijednost bespovratnih sredstava]]/7.5345</f>
        <v>128393.85626119848</v>
      </c>
      <c r="U667" s="50">
        <v>0</v>
      </c>
      <c r="V667" s="51">
        <f>Ugovori_OPULJP[[#This Row],[Javni doprinos korisnika - HRK]]/7.5345</f>
        <v>0</v>
      </c>
      <c r="W667" s="50">
        <v>0</v>
      </c>
      <c r="X667" s="51">
        <f>Ugovori_OPULJP[[#This Row],[Privatni doprinos korisnika - HRK]]/7.5345</f>
        <v>0</v>
      </c>
      <c r="Y667" s="52">
        <v>967383.51</v>
      </c>
      <c r="Z667" s="53">
        <f>Ugovori_OPULJP[[#This Row],[UKUPNI PRIHVATLJIVI IZDACI
TOTAL ELIGIBLE EXPENDITURE
= Bespovratna sredstva ukupno + doprinos korisnika
= Ukupni prihvatljivi troškovi
= Ukupna ugovorena vrijednost projekta HRK]]/7.5345</f>
        <v>128393.85626119848</v>
      </c>
      <c r="AA667" s="44" t="s">
        <v>38</v>
      </c>
      <c r="AB667" s="44" t="s">
        <v>753</v>
      </c>
      <c r="AC667" s="43" t="s">
        <v>2689</v>
      </c>
      <c r="AD667" s="43" t="s">
        <v>747</v>
      </c>
    </row>
    <row r="668" spans="1:30" ht="51" customHeight="1" x14ac:dyDescent="0.2">
      <c r="A668" s="41" t="s">
        <v>2690</v>
      </c>
      <c r="B668" s="42" t="s">
        <v>743</v>
      </c>
      <c r="C668" s="43" t="s">
        <v>744</v>
      </c>
      <c r="D668" s="43" t="s">
        <v>2680</v>
      </c>
      <c r="E668" s="44" t="s">
        <v>76</v>
      </c>
      <c r="F668" s="45" t="s">
        <v>2691</v>
      </c>
      <c r="G668" s="45" t="s">
        <v>2692</v>
      </c>
      <c r="H668" s="47">
        <v>43370</v>
      </c>
      <c r="I668" s="47">
        <v>44466</v>
      </c>
      <c r="J668" s="48" t="str">
        <f>IF(Ugovori_OPULJP[[#This Row],[DATUM ZAVRŠETKA OPERACIJE]]&gt;DATE(2024,3,31),"u provedbi","završen")</f>
        <v>završen</v>
      </c>
      <c r="K668" s="46" t="s">
        <v>2693</v>
      </c>
      <c r="L668" s="46" t="s">
        <v>37</v>
      </c>
      <c r="M668" s="49">
        <v>0.85</v>
      </c>
      <c r="N668" s="49">
        <v>0.15</v>
      </c>
      <c r="O668" s="50">
        <f>Ugovori_OPULJP[[#This Row],[Bespovratna sredstva - Ukupno (EU+Nac) HRK
= Ukupna ugovorena vrijednost bespovratnih sredstava]]*Ugovori_OPULJP[[#This Row],[EU STOPA SUFINANCIRANJA %
EU CO-FINANCING RATE %]]</f>
        <v>1273257.5</v>
      </c>
      <c r="P668" s="51">
        <f>Ugovori_OPULJP[[#This Row],[Bespovratna sredstva - EU dio - HRK]]/7.5345</f>
        <v>168990.31123498571</v>
      </c>
      <c r="Q668" s="50">
        <f>Ugovori_OPULJP[[#This Row],[Bespovratna sredstva - Ukupno (EU+Nac) HRK
= Ukupna ugovorena vrijednost bespovratnih sredstava]]*Ugovori_OPULJP[[#This Row],[STOPA NACIONALNOG SUFINANCIRANJA %]]</f>
        <v>224692.5</v>
      </c>
      <c r="R668" s="51">
        <f>Ugovori_OPULJP[[#This Row],[Bespovratna sredstva - Nacionalni dio - HRK]]/7.5345</f>
        <v>29821.819629703365</v>
      </c>
      <c r="S668" s="50">
        <v>1497950</v>
      </c>
      <c r="T668" s="51">
        <f>Ugovori_OPULJP[[#This Row],[Bespovratna sredstva - Ukupno (EU+Nac) HRK
= Ukupna ugovorena vrijednost bespovratnih sredstava]]/7.5345</f>
        <v>198812.1308646891</v>
      </c>
      <c r="U668" s="50">
        <v>0</v>
      </c>
      <c r="V668" s="51">
        <f>Ugovori_OPULJP[[#This Row],[Javni doprinos korisnika - HRK]]/7.5345</f>
        <v>0</v>
      </c>
      <c r="W668" s="50">
        <v>0</v>
      </c>
      <c r="X668" s="51">
        <f>Ugovori_OPULJP[[#This Row],[Privatni doprinos korisnika - HRK]]/7.5345</f>
        <v>0</v>
      </c>
      <c r="Y668" s="52">
        <v>1497950</v>
      </c>
      <c r="Z668" s="53">
        <f>Ugovori_OPULJP[[#This Row],[UKUPNI PRIHVATLJIVI IZDACI
TOTAL ELIGIBLE EXPENDITURE
= Bespovratna sredstva ukupno + doprinos korisnika
= Ukupni prihvatljivi troškovi
= Ukupna ugovorena vrijednost projekta HRK]]/7.5345</f>
        <v>198812.1308646891</v>
      </c>
      <c r="AA668" s="44" t="s">
        <v>38</v>
      </c>
      <c r="AB668" s="44" t="s">
        <v>753</v>
      </c>
      <c r="AC668" s="43" t="s">
        <v>2694</v>
      </c>
      <c r="AD668" s="43" t="s">
        <v>747</v>
      </c>
    </row>
    <row r="669" spans="1:30" ht="51" customHeight="1" x14ac:dyDescent="0.2">
      <c r="A669" s="41" t="s">
        <v>2695</v>
      </c>
      <c r="B669" s="42" t="s">
        <v>743</v>
      </c>
      <c r="C669" s="43" t="s">
        <v>744</v>
      </c>
      <c r="D669" s="43" t="s">
        <v>2680</v>
      </c>
      <c r="E669" s="44" t="s">
        <v>76</v>
      </c>
      <c r="F669" s="45" t="s">
        <v>2696</v>
      </c>
      <c r="G669" s="45" t="s">
        <v>2697</v>
      </c>
      <c r="H669" s="47">
        <v>43370</v>
      </c>
      <c r="I669" s="47">
        <v>44101</v>
      </c>
      <c r="J669" s="48" t="str">
        <f>IF(Ugovori_OPULJP[[#This Row],[DATUM ZAVRŠETKA OPERACIJE]]&gt;DATE(2024,3,31),"u provedbi","završen")</f>
        <v>završen</v>
      </c>
      <c r="K669" s="46" t="s">
        <v>154</v>
      </c>
      <c r="L669" s="46" t="s">
        <v>155</v>
      </c>
      <c r="M669" s="49">
        <v>0.85</v>
      </c>
      <c r="N669" s="49">
        <v>0.15</v>
      </c>
      <c r="O669" s="50">
        <f>Ugovori_OPULJP[[#This Row],[Bespovratna sredstva - Ukupno (EU+Nac) HRK
= Ukupna ugovorena vrijednost bespovratnih sredstava]]*Ugovori_OPULJP[[#This Row],[EU STOPA SUFINANCIRANJA %
EU CO-FINANCING RATE %]]</f>
        <v>831342.5</v>
      </c>
      <c r="P669" s="51">
        <f>Ugovori_OPULJP[[#This Row],[Bespovratna sredstva - EU dio - HRK]]/7.5345</f>
        <v>110338.11135443626</v>
      </c>
      <c r="Q669" s="50">
        <f>Ugovori_OPULJP[[#This Row],[Bespovratna sredstva - Ukupno (EU+Nac) HRK
= Ukupna ugovorena vrijednost bespovratnih sredstava]]*Ugovori_OPULJP[[#This Row],[STOPA NACIONALNOG SUFINANCIRANJA %]]</f>
        <v>146707.5</v>
      </c>
      <c r="R669" s="51">
        <f>Ugovori_OPULJP[[#This Row],[Bespovratna sredstva - Nacionalni dio - HRK]]/7.5345</f>
        <v>19471.431415488751</v>
      </c>
      <c r="S669" s="50">
        <v>978050</v>
      </c>
      <c r="T669" s="51">
        <f>Ugovori_OPULJP[[#This Row],[Bespovratna sredstva - Ukupno (EU+Nac) HRK
= Ukupna ugovorena vrijednost bespovratnih sredstava]]/7.5345</f>
        <v>129809.542769925</v>
      </c>
      <c r="U669" s="50">
        <v>0</v>
      </c>
      <c r="V669" s="51">
        <f>Ugovori_OPULJP[[#This Row],[Javni doprinos korisnika - HRK]]/7.5345</f>
        <v>0</v>
      </c>
      <c r="W669" s="50">
        <v>0</v>
      </c>
      <c r="X669" s="51">
        <f>Ugovori_OPULJP[[#This Row],[Privatni doprinos korisnika - HRK]]/7.5345</f>
        <v>0</v>
      </c>
      <c r="Y669" s="52">
        <v>978050</v>
      </c>
      <c r="Z669" s="53">
        <f>Ugovori_OPULJP[[#This Row],[UKUPNI PRIHVATLJIVI IZDACI
TOTAL ELIGIBLE EXPENDITURE
= Bespovratna sredstva ukupno + doprinos korisnika
= Ukupni prihvatljivi troškovi
= Ukupna ugovorena vrijednost projekta HRK]]/7.5345</f>
        <v>129809.542769925</v>
      </c>
      <c r="AA669" s="44" t="s">
        <v>38</v>
      </c>
      <c r="AB669" s="44" t="s">
        <v>753</v>
      </c>
      <c r="AC669" s="43" t="s">
        <v>2698</v>
      </c>
      <c r="AD669" s="43" t="s">
        <v>747</v>
      </c>
    </row>
    <row r="670" spans="1:30" ht="51" customHeight="1" x14ac:dyDescent="0.2">
      <c r="A670" s="41" t="s">
        <v>2699</v>
      </c>
      <c r="B670" s="42" t="s">
        <v>743</v>
      </c>
      <c r="C670" s="43" t="s">
        <v>744</v>
      </c>
      <c r="D670" s="43" t="s">
        <v>2680</v>
      </c>
      <c r="E670" s="44" t="s">
        <v>76</v>
      </c>
      <c r="F670" s="45" t="s">
        <v>2700</v>
      </c>
      <c r="G670" s="45" t="s">
        <v>2701</v>
      </c>
      <c r="H670" s="47">
        <v>43370</v>
      </c>
      <c r="I670" s="47">
        <v>44466</v>
      </c>
      <c r="J670" s="48" t="str">
        <f>IF(Ugovori_OPULJP[[#This Row],[DATUM ZAVRŠETKA OPERACIJE]]&gt;DATE(2024,3,31),"u provedbi","završen")</f>
        <v>završen</v>
      </c>
      <c r="K670" s="46" t="s">
        <v>2702</v>
      </c>
      <c r="L670" s="46" t="s">
        <v>37</v>
      </c>
      <c r="M670" s="49">
        <v>0.85</v>
      </c>
      <c r="N670" s="49">
        <v>0.15</v>
      </c>
      <c r="O670" s="50">
        <f>Ugovori_OPULJP[[#This Row],[Bespovratna sredstva - Ukupno (EU+Nac) HRK
= Ukupna ugovorena vrijednost bespovratnih sredstava]]*Ugovori_OPULJP[[#This Row],[EU STOPA SUFINANCIRANJA %
EU CO-FINANCING RATE %]]</f>
        <v>1261609.5930000001</v>
      </c>
      <c r="P670" s="51">
        <f>Ugovori_OPULJP[[#This Row],[Bespovratna sredstva - EU dio - HRK]]/7.5345</f>
        <v>167444.36830579335</v>
      </c>
      <c r="Q670" s="50">
        <f>Ugovori_OPULJP[[#This Row],[Bespovratna sredstva - Ukupno (EU+Nac) HRK
= Ukupna ugovorena vrijednost bespovratnih sredstava]]*Ugovori_OPULJP[[#This Row],[STOPA NACIONALNOG SUFINANCIRANJA %]]</f>
        <v>222636.98699999999</v>
      </c>
      <c r="R670" s="51">
        <f>Ugovori_OPULJP[[#This Row],[Bespovratna sredstva - Nacionalni dio - HRK]]/7.5345</f>
        <v>29549.006171610588</v>
      </c>
      <c r="S670" s="50">
        <v>1484246.58</v>
      </c>
      <c r="T670" s="51">
        <f>Ugovori_OPULJP[[#This Row],[Bespovratna sredstva - Ukupno (EU+Nac) HRK
= Ukupna ugovorena vrijednost bespovratnih sredstava]]/7.5345</f>
        <v>196993.37447740394</v>
      </c>
      <c r="U670" s="50">
        <v>0</v>
      </c>
      <c r="V670" s="51">
        <f>Ugovori_OPULJP[[#This Row],[Javni doprinos korisnika - HRK]]/7.5345</f>
        <v>0</v>
      </c>
      <c r="W670" s="50">
        <v>0</v>
      </c>
      <c r="X670" s="51">
        <f>Ugovori_OPULJP[[#This Row],[Privatni doprinos korisnika - HRK]]/7.5345</f>
        <v>0</v>
      </c>
      <c r="Y670" s="52">
        <v>1484246.58</v>
      </c>
      <c r="Z670" s="53">
        <f>Ugovori_OPULJP[[#This Row],[UKUPNI PRIHVATLJIVI IZDACI
TOTAL ELIGIBLE EXPENDITURE
= Bespovratna sredstva ukupno + doprinos korisnika
= Ukupni prihvatljivi troškovi
= Ukupna ugovorena vrijednost projekta HRK]]/7.5345</f>
        <v>196993.37447740394</v>
      </c>
      <c r="AA670" s="44" t="s">
        <v>38</v>
      </c>
      <c r="AB670" s="44" t="s">
        <v>753</v>
      </c>
      <c r="AC670" s="43" t="s">
        <v>2703</v>
      </c>
      <c r="AD670" s="43" t="s">
        <v>747</v>
      </c>
    </row>
    <row r="671" spans="1:30" ht="51" customHeight="1" x14ac:dyDescent="0.2">
      <c r="A671" s="41" t="s">
        <v>2704</v>
      </c>
      <c r="B671" s="42" t="s">
        <v>743</v>
      </c>
      <c r="C671" s="43" t="s">
        <v>744</v>
      </c>
      <c r="D671" s="43" t="s">
        <v>2680</v>
      </c>
      <c r="E671" s="44" t="s">
        <v>76</v>
      </c>
      <c r="F671" s="45" t="s">
        <v>2705</v>
      </c>
      <c r="G671" s="45" t="s">
        <v>2706</v>
      </c>
      <c r="H671" s="47">
        <v>43370</v>
      </c>
      <c r="I671" s="47">
        <v>44009</v>
      </c>
      <c r="J671" s="48" t="str">
        <f>IF(Ugovori_OPULJP[[#This Row],[DATUM ZAVRŠETKA OPERACIJE]]&gt;DATE(2024,3,31),"u provedbi","završen")</f>
        <v>završen</v>
      </c>
      <c r="K671" s="46" t="s">
        <v>154</v>
      </c>
      <c r="L671" s="46" t="s">
        <v>37</v>
      </c>
      <c r="M671" s="49">
        <v>0.85</v>
      </c>
      <c r="N671" s="49">
        <v>0.15</v>
      </c>
      <c r="O671" s="50">
        <f>Ugovori_OPULJP[[#This Row],[Bespovratna sredstva - Ukupno (EU+Nac) HRK
= Ukupna ugovorena vrijednost bespovratnih sredstava]]*Ugovori_OPULJP[[#This Row],[EU STOPA SUFINANCIRANJA %
EU CO-FINANCING RATE %]]</f>
        <v>838651.65</v>
      </c>
      <c r="P671" s="51">
        <f>Ugovori_OPULJP[[#This Row],[Bespovratna sredstva - EU dio - HRK]]/7.5345</f>
        <v>111308.20226956002</v>
      </c>
      <c r="Q671" s="50">
        <f>Ugovori_OPULJP[[#This Row],[Bespovratna sredstva - Ukupno (EU+Nac) HRK
= Ukupna ugovorena vrijednost bespovratnih sredstava]]*Ugovori_OPULJP[[#This Row],[STOPA NACIONALNOG SUFINANCIRANJA %]]</f>
        <v>147997.35</v>
      </c>
      <c r="R671" s="51">
        <f>Ugovori_OPULJP[[#This Row],[Bespovratna sredstva - Nacionalni dio - HRK]]/7.5345</f>
        <v>19642.623929922356</v>
      </c>
      <c r="S671" s="50">
        <v>986649</v>
      </c>
      <c r="T671" s="51">
        <f>Ugovori_OPULJP[[#This Row],[Bespovratna sredstva - Ukupno (EU+Nac) HRK
= Ukupna ugovorena vrijednost bespovratnih sredstava]]/7.5345</f>
        <v>130950.82619948237</v>
      </c>
      <c r="U671" s="50">
        <v>0</v>
      </c>
      <c r="V671" s="51">
        <f>Ugovori_OPULJP[[#This Row],[Javni doprinos korisnika - HRK]]/7.5345</f>
        <v>0</v>
      </c>
      <c r="W671" s="50">
        <v>0</v>
      </c>
      <c r="X671" s="51">
        <f>Ugovori_OPULJP[[#This Row],[Privatni doprinos korisnika - HRK]]/7.5345</f>
        <v>0</v>
      </c>
      <c r="Y671" s="52">
        <v>986649</v>
      </c>
      <c r="Z671" s="53">
        <f>Ugovori_OPULJP[[#This Row],[UKUPNI PRIHVATLJIVI IZDACI
TOTAL ELIGIBLE EXPENDITURE
= Bespovratna sredstva ukupno + doprinos korisnika
= Ukupni prihvatljivi troškovi
= Ukupna ugovorena vrijednost projekta HRK]]/7.5345</f>
        <v>130950.82619948237</v>
      </c>
      <c r="AA671" s="44" t="s">
        <v>38</v>
      </c>
      <c r="AB671" s="44" t="s">
        <v>753</v>
      </c>
      <c r="AC671" s="43" t="s">
        <v>2707</v>
      </c>
      <c r="AD671" s="43" t="s">
        <v>747</v>
      </c>
    </row>
    <row r="672" spans="1:30" ht="51" customHeight="1" x14ac:dyDescent="0.2">
      <c r="A672" s="41" t="s">
        <v>2708</v>
      </c>
      <c r="B672" s="42" t="s">
        <v>743</v>
      </c>
      <c r="C672" s="43" t="s">
        <v>744</v>
      </c>
      <c r="D672" s="43" t="s">
        <v>2680</v>
      </c>
      <c r="E672" s="44" t="s">
        <v>76</v>
      </c>
      <c r="F672" s="45" t="s">
        <v>2709</v>
      </c>
      <c r="G672" s="62" t="s">
        <v>2710</v>
      </c>
      <c r="H672" s="47">
        <v>43370</v>
      </c>
      <c r="I672" s="47">
        <v>44466</v>
      </c>
      <c r="J672" s="48" t="str">
        <f>IF(Ugovori_OPULJP[[#This Row],[DATUM ZAVRŠETKA OPERACIJE]]&gt;DATE(2024,3,31),"u provedbi","završen")</f>
        <v>završen</v>
      </c>
      <c r="K672" s="46" t="s">
        <v>2711</v>
      </c>
      <c r="L672" s="46" t="s">
        <v>338</v>
      </c>
      <c r="M672" s="49">
        <v>0.85</v>
      </c>
      <c r="N672" s="49">
        <v>0.15</v>
      </c>
      <c r="O672" s="50">
        <f>Ugovori_OPULJP[[#This Row],[Bespovratna sredstva - Ukupno (EU+Nac) HRK
= Ukupna ugovorena vrijednost bespovratnih sredstava]]*Ugovori_OPULJP[[#This Row],[EU STOPA SUFINANCIRANJA %
EU CO-FINANCING RATE %]]</f>
        <v>1261479.05</v>
      </c>
      <c r="P672" s="51">
        <f>Ugovori_OPULJP[[#This Row],[Bespovratna sredstva - EU dio - HRK]]/7.5345</f>
        <v>167427.04227221449</v>
      </c>
      <c r="Q672" s="50">
        <f>Ugovori_OPULJP[[#This Row],[Bespovratna sredstva - Ukupno (EU+Nac) HRK
= Ukupna ugovorena vrijednost bespovratnih sredstava]]*Ugovori_OPULJP[[#This Row],[STOPA NACIONALNOG SUFINANCIRANJA %]]</f>
        <v>222613.94999999998</v>
      </c>
      <c r="R672" s="51">
        <f>Ugovori_OPULJP[[#This Row],[Bespovratna sredstva - Nacionalni dio - HRK]]/7.5345</f>
        <v>29545.94863627314</v>
      </c>
      <c r="S672" s="50">
        <v>1484093</v>
      </c>
      <c r="T672" s="51">
        <f>Ugovori_OPULJP[[#This Row],[Bespovratna sredstva - Ukupno (EU+Nac) HRK
= Ukupna ugovorena vrijednost bespovratnih sredstava]]/7.5345</f>
        <v>196972.99090848761</v>
      </c>
      <c r="U672" s="50">
        <v>0</v>
      </c>
      <c r="V672" s="51">
        <f>Ugovori_OPULJP[[#This Row],[Javni doprinos korisnika - HRK]]/7.5345</f>
        <v>0</v>
      </c>
      <c r="W672" s="50">
        <v>0</v>
      </c>
      <c r="X672" s="51">
        <f>Ugovori_OPULJP[[#This Row],[Privatni doprinos korisnika - HRK]]/7.5345</f>
        <v>0</v>
      </c>
      <c r="Y672" s="52">
        <v>1484093</v>
      </c>
      <c r="Z672" s="53">
        <f>Ugovori_OPULJP[[#This Row],[UKUPNI PRIHVATLJIVI IZDACI
TOTAL ELIGIBLE EXPENDITURE
= Bespovratna sredstva ukupno + doprinos korisnika
= Ukupni prihvatljivi troškovi
= Ukupna ugovorena vrijednost projekta HRK]]/7.5345</f>
        <v>196972.99090848761</v>
      </c>
      <c r="AA672" s="44" t="s">
        <v>38</v>
      </c>
      <c r="AB672" s="44" t="s">
        <v>753</v>
      </c>
      <c r="AC672" s="43" t="s">
        <v>2712</v>
      </c>
      <c r="AD672" s="43" t="s">
        <v>747</v>
      </c>
    </row>
    <row r="673" spans="1:30" ht="51" customHeight="1" x14ac:dyDescent="0.2">
      <c r="A673" s="41" t="s">
        <v>2713</v>
      </c>
      <c r="B673" s="42" t="s">
        <v>743</v>
      </c>
      <c r="C673" s="43" t="s">
        <v>744</v>
      </c>
      <c r="D673" s="43" t="s">
        <v>2680</v>
      </c>
      <c r="E673" s="44" t="s">
        <v>76</v>
      </c>
      <c r="F673" s="45" t="s">
        <v>2714</v>
      </c>
      <c r="G673" s="45" t="s">
        <v>2706</v>
      </c>
      <c r="H673" s="47">
        <v>43370</v>
      </c>
      <c r="I673" s="47">
        <v>44282</v>
      </c>
      <c r="J673" s="48" t="str">
        <f>IF(Ugovori_OPULJP[[#This Row],[DATUM ZAVRŠETKA OPERACIJE]]&gt;DATE(2024,3,31),"u provedbi","završen")</f>
        <v>završen</v>
      </c>
      <c r="K673" s="46" t="s">
        <v>2715</v>
      </c>
      <c r="L673" s="46" t="s">
        <v>37</v>
      </c>
      <c r="M673" s="49">
        <v>0.85</v>
      </c>
      <c r="N673" s="49">
        <v>0.15</v>
      </c>
      <c r="O673" s="50">
        <f>Ugovori_OPULJP[[#This Row],[Bespovratna sredstva - Ukupno (EU+Nac) HRK
= Ukupna ugovorena vrijednost bespovratnih sredstava]]*Ugovori_OPULJP[[#This Row],[EU STOPA SUFINANCIRANJA %
EU CO-FINANCING RATE %]]</f>
        <v>1261721.3</v>
      </c>
      <c r="P673" s="51">
        <f>Ugovori_OPULJP[[#This Row],[Bespovratna sredstva - EU dio - HRK]]/7.5345</f>
        <v>167459.19437255291</v>
      </c>
      <c r="Q673" s="50">
        <f>Ugovori_OPULJP[[#This Row],[Bespovratna sredstva - Ukupno (EU+Nac) HRK
= Ukupna ugovorena vrijednost bespovratnih sredstava]]*Ugovori_OPULJP[[#This Row],[STOPA NACIONALNOG SUFINANCIRANJA %]]</f>
        <v>222656.69999999998</v>
      </c>
      <c r="R673" s="51">
        <f>Ugovori_OPULJP[[#This Row],[Bespovratna sredstva - Nacionalni dio - HRK]]/7.5345</f>
        <v>29551.622536332863</v>
      </c>
      <c r="S673" s="50">
        <v>1484378</v>
      </c>
      <c r="T673" s="51">
        <f>Ugovori_OPULJP[[#This Row],[Bespovratna sredstva - Ukupno (EU+Nac) HRK
= Ukupna ugovorena vrijednost bespovratnih sredstava]]/7.5345</f>
        <v>197010.81690888578</v>
      </c>
      <c r="U673" s="50">
        <v>0</v>
      </c>
      <c r="V673" s="51">
        <f>Ugovori_OPULJP[[#This Row],[Javni doprinos korisnika - HRK]]/7.5345</f>
        <v>0</v>
      </c>
      <c r="W673" s="50">
        <v>0</v>
      </c>
      <c r="X673" s="51">
        <f>Ugovori_OPULJP[[#This Row],[Privatni doprinos korisnika - HRK]]/7.5345</f>
        <v>0</v>
      </c>
      <c r="Y673" s="52">
        <v>1484378</v>
      </c>
      <c r="Z673" s="53">
        <f>Ugovori_OPULJP[[#This Row],[UKUPNI PRIHVATLJIVI IZDACI
TOTAL ELIGIBLE EXPENDITURE
= Bespovratna sredstva ukupno + doprinos korisnika
= Ukupni prihvatljivi troškovi
= Ukupna ugovorena vrijednost projekta HRK]]/7.5345</f>
        <v>197010.81690888578</v>
      </c>
      <c r="AA673" s="44" t="s">
        <v>38</v>
      </c>
      <c r="AB673" s="44" t="s">
        <v>753</v>
      </c>
      <c r="AC673" s="43" t="s">
        <v>2716</v>
      </c>
      <c r="AD673" s="43" t="s">
        <v>747</v>
      </c>
    </row>
    <row r="674" spans="1:30" ht="51" customHeight="1" x14ac:dyDescent="0.2">
      <c r="A674" s="41" t="s">
        <v>2717</v>
      </c>
      <c r="B674" s="42" t="s">
        <v>743</v>
      </c>
      <c r="C674" s="43" t="s">
        <v>744</v>
      </c>
      <c r="D674" s="43" t="s">
        <v>2680</v>
      </c>
      <c r="E674" s="44" t="s">
        <v>76</v>
      </c>
      <c r="F674" s="45" t="s">
        <v>2718</v>
      </c>
      <c r="G674" s="45" t="s">
        <v>2719</v>
      </c>
      <c r="H674" s="47">
        <v>43370</v>
      </c>
      <c r="I674" s="47">
        <v>44101</v>
      </c>
      <c r="J674" s="48" t="str">
        <f>IF(Ugovori_OPULJP[[#This Row],[DATUM ZAVRŠETKA OPERACIJE]]&gt;DATE(2024,3,31),"u provedbi","završen")</f>
        <v>završen</v>
      </c>
      <c r="K674" s="46" t="s">
        <v>2715</v>
      </c>
      <c r="L674" s="46" t="s">
        <v>79</v>
      </c>
      <c r="M674" s="49">
        <v>0.85</v>
      </c>
      <c r="N674" s="49">
        <v>0.15</v>
      </c>
      <c r="O674" s="50">
        <f>Ugovori_OPULJP[[#This Row],[Bespovratna sredstva - Ukupno (EU+Nac) HRK
= Ukupna ugovorena vrijednost bespovratnih sredstava]]*Ugovori_OPULJP[[#This Row],[EU STOPA SUFINANCIRANJA %
EU CO-FINANCING RATE %]]</f>
        <v>849916.7</v>
      </c>
      <c r="P674" s="51">
        <f>Ugovori_OPULJP[[#This Row],[Bespovratna sredstva - EU dio - HRK]]/7.5345</f>
        <v>112803.33134249119</v>
      </c>
      <c r="Q674" s="50">
        <f>Ugovori_OPULJP[[#This Row],[Bespovratna sredstva - Ukupno (EU+Nac) HRK
= Ukupna ugovorena vrijednost bespovratnih sredstava]]*Ugovori_OPULJP[[#This Row],[STOPA NACIONALNOG SUFINANCIRANJA %]]</f>
        <v>149985.29999999999</v>
      </c>
      <c r="R674" s="51">
        <f>Ugovori_OPULJP[[#This Row],[Bespovratna sredstva - Nacionalni dio - HRK]]/7.5345</f>
        <v>19906.470236910209</v>
      </c>
      <c r="S674" s="50">
        <v>999902</v>
      </c>
      <c r="T674" s="51">
        <f>Ugovori_OPULJP[[#This Row],[Bespovratna sredstva - Ukupno (EU+Nac) HRK
= Ukupna ugovorena vrijednost bespovratnih sredstava]]/7.5345</f>
        <v>132709.80157940142</v>
      </c>
      <c r="U674" s="50">
        <v>0</v>
      </c>
      <c r="V674" s="51">
        <f>Ugovori_OPULJP[[#This Row],[Javni doprinos korisnika - HRK]]/7.5345</f>
        <v>0</v>
      </c>
      <c r="W674" s="50">
        <v>0</v>
      </c>
      <c r="X674" s="51">
        <f>Ugovori_OPULJP[[#This Row],[Privatni doprinos korisnika - HRK]]/7.5345</f>
        <v>0</v>
      </c>
      <c r="Y674" s="52">
        <v>999902</v>
      </c>
      <c r="Z674" s="53">
        <f>Ugovori_OPULJP[[#This Row],[UKUPNI PRIHVATLJIVI IZDACI
TOTAL ELIGIBLE EXPENDITURE
= Bespovratna sredstva ukupno + doprinos korisnika
= Ukupni prihvatljivi troškovi
= Ukupna ugovorena vrijednost projekta HRK]]/7.5345</f>
        <v>132709.80157940142</v>
      </c>
      <c r="AA674" s="44" t="s">
        <v>38</v>
      </c>
      <c r="AB674" s="44" t="s">
        <v>753</v>
      </c>
      <c r="AC674" s="43" t="s">
        <v>2720</v>
      </c>
      <c r="AD674" s="43" t="s">
        <v>747</v>
      </c>
    </row>
    <row r="675" spans="1:30" ht="51" customHeight="1" x14ac:dyDescent="0.2">
      <c r="A675" s="41" t="s">
        <v>2721</v>
      </c>
      <c r="B675" s="42" t="s">
        <v>743</v>
      </c>
      <c r="C675" s="43" t="s">
        <v>744</v>
      </c>
      <c r="D675" s="43" t="s">
        <v>2680</v>
      </c>
      <c r="E675" s="44" t="s">
        <v>76</v>
      </c>
      <c r="F675" s="45" t="s">
        <v>2722</v>
      </c>
      <c r="G675" s="45" t="s">
        <v>2723</v>
      </c>
      <c r="H675" s="47">
        <v>43370</v>
      </c>
      <c r="I675" s="47">
        <v>44101</v>
      </c>
      <c r="J675" s="48" t="str">
        <f>IF(Ugovori_OPULJP[[#This Row],[DATUM ZAVRŠETKA OPERACIJE]]&gt;DATE(2024,3,31),"u provedbi","završen")</f>
        <v>završen</v>
      </c>
      <c r="K675" s="46" t="s">
        <v>2715</v>
      </c>
      <c r="L675" s="46" t="s">
        <v>37</v>
      </c>
      <c r="M675" s="49">
        <v>0.85</v>
      </c>
      <c r="N675" s="49">
        <v>0.15</v>
      </c>
      <c r="O675" s="50">
        <f>Ugovori_OPULJP[[#This Row],[Bespovratna sredstva - Ukupno (EU+Nac) HRK
= Ukupna ugovorena vrijednost bespovratnih sredstava]]*Ugovori_OPULJP[[#This Row],[EU STOPA SUFINANCIRANJA %
EU CO-FINANCING RATE %]]</f>
        <v>842350</v>
      </c>
      <c r="P675" s="51">
        <f>Ugovori_OPULJP[[#This Row],[Bespovratna sredstva - EU dio - HRK]]/7.5345</f>
        <v>111799.05766806025</v>
      </c>
      <c r="Q675" s="50">
        <f>Ugovori_OPULJP[[#This Row],[Bespovratna sredstva - Ukupno (EU+Nac) HRK
= Ukupna ugovorena vrijednost bespovratnih sredstava]]*Ugovori_OPULJP[[#This Row],[STOPA NACIONALNOG SUFINANCIRANJA %]]</f>
        <v>148650</v>
      </c>
      <c r="R675" s="51">
        <f>Ugovori_OPULJP[[#This Row],[Bespovratna sredstva - Nacionalni dio - HRK]]/7.5345</f>
        <v>19729.245470834161</v>
      </c>
      <c r="S675" s="50">
        <v>991000</v>
      </c>
      <c r="T675" s="51">
        <f>Ugovori_OPULJP[[#This Row],[Bespovratna sredstva - Ukupno (EU+Nac) HRK
= Ukupna ugovorena vrijednost bespovratnih sredstava]]/7.5345</f>
        <v>131528.30313889441</v>
      </c>
      <c r="U675" s="50">
        <v>0</v>
      </c>
      <c r="V675" s="51">
        <f>Ugovori_OPULJP[[#This Row],[Javni doprinos korisnika - HRK]]/7.5345</f>
        <v>0</v>
      </c>
      <c r="W675" s="50">
        <v>0</v>
      </c>
      <c r="X675" s="51">
        <f>Ugovori_OPULJP[[#This Row],[Privatni doprinos korisnika - HRK]]/7.5345</f>
        <v>0</v>
      </c>
      <c r="Y675" s="52">
        <v>991000</v>
      </c>
      <c r="Z675" s="53">
        <f>Ugovori_OPULJP[[#This Row],[UKUPNI PRIHVATLJIVI IZDACI
TOTAL ELIGIBLE EXPENDITURE
= Bespovratna sredstva ukupno + doprinos korisnika
= Ukupni prihvatljivi troškovi
= Ukupna ugovorena vrijednost projekta HRK]]/7.5345</f>
        <v>131528.30313889441</v>
      </c>
      <c r="AA675" s="44" t="s">
        <v>38</v>
      </c>
      <c r="AB675" s="44" t="s">
        <v>753</v>
      </c>
      <c r="AC675" s="43" t="s">
        <v>2724</v>
      </c>
      <c r="AD675" s="43" t="s">
        <v>747</v>
      </c>
    </row>
    <row r="676" spans="1:30" ht="51" customHeight="1" x14ac:dyDescent="0.2">
      <c r="A676" s="41" t="s">
        <v>2725</v>
      </c>
      <c r="B676" s="42" t="s">
        <v>743</v>
      </c>
      <c r="C676" s="43" t="s">
        <v>744</v>
      </c>
      <c r="D676" s="43" t="s">
        <v>2680</v>
      </c>
      <c r="E676" s="44" t="s">
        <v>76</v>
      </c>
      <c r="F676" s="45" t="s">
        <v>2726</v>
      </c>
      <c r="G676" s="45" t="s">
        <v>2727</v>
      </c>
      <c r="H676" s="47">
        <v>43370</v>
      </c>
      <c r="I676" s="47">
        <v>44101</v>
      </c>
      <c r="J676" s="48" t="str">
        <f>IF(Ugovori_OPULJP[[#This Row],[DATUM ZAVRŠETKA OPERACIJE]]&gt;DATE(2024,3,31),"u provedbi","završen")</f>
        <v>završen</v>
      </c>
      <c r="K676" s="46" t="s">
        <v>2728</v>
      </c>
      <c r="L676" s="46" t="s">
        <v>37</v>
      </c>
      <c r="M676" s="49">
        <v>0.85</v>
      </c>
      <c r="N676" s="49">
        <v>0.15</v>
      </c>
      <c r="O676" s="50">
        <f>Ugovori_OPULJP[[#This Row],[Bespovratna sredstva - Ukupno (EU+Nac) HRK
= Ukupna ugovorena vrijednost bespovratnih sredstava]]*Ugovori_OPULJP[[#This Row],[EU STOPA SUFINANCIRANJA %
EU CO-FINANCING RATE %]]</f>
        <v>844363.02099999995</v>
      </c>
      <c r="P676" s="51">
        <f>Ugovori_OPULJP[[#This Row],[Bespovratna sredstva - EU dio - HRK]]/7.5345</f>
        <v>112066.23146857787</v>
      </c>
      <c r="Q676" s="50">
        <f>Ugovori_OPULJP[[#This Row],[Bespovratna sredstva - Ukupno (EU+Nac) HRK
= Ukupna ugovorena vrijednost bespovratnih sredstava]]*Ugovori_OPULJP[[#This Row],[STOPA NACIONALNOG SUFINANCIRANJA %]]</f>
        <v>149005.239</v>
      </c>
      <c r="R676" s="51">
        <f>Ugovori_OPULJP[[#This Row],[Bespovratna sredstva - Nacionalni dio - HRK]]/7.5345</f>
        <v>19776.393788572565</v>
      </c>
      <c r="S676" s="50">
        <v>993368.26</v>
      </c>
      <c r="T676" s="51">
        <f>Ugovori_OPULJP[[#This Row],[Bespovratna sredstva - Ukupno (EU+Nac) HRK
= Ukupna ugovorena vrijednost bespovratnih sredstava]]/7.5345</f>
        <v>131842.62525715044</v>
      </c>
      <c r="U676" s="50">
        <v>0</v>
      </c>
      <c r="V676" s="51">
        <f>Ugovori_OPULJP[[#This Row],[Javni doprinos korisnika - HRK]]/7.5345</f>
        <v>0</v>
      </c>
      <c r="W676" s="50">
        <v>0</v>
      </c>
      <c r="X676" s="51">
        <f>Ugovori_OPULJP[[#This Row],[Privatni doprinos korisnika - HRK]]/7.5345</f>
        <v>0</v>
      </c>
      <c r="Y676" s="52">
        <v>993368.26</v>
      </c>
      <c r="Z676" s="53">
        <f>Ugovori_OPULJP[[#This Row],[UKUPNI PRIHVATLJIVI IZDACI
TOTAL ELIGIBLE EXPENDITURE
= Bespovratna sredstva ukupno + doprinos korisnika
= Ukupni prihvatljivi troškovi
= Ukupna ugovorena vrijednost projekta HRK]]/7.5345</f>
        <v>131842.62525715044</v>
      </c>
      <c r="AA676" s="44" t="s">
        <v>38</v>
      </c>
      <c r="AB676" s="44" t="s">
        <v>753</v>
      </c>
      <c r="AC676" s="43" t="s">
        <v>2729</v>
      </c>
      <c r="AD676" s="43" t="s">
        <v>747</v>
      </c>
    </row>
    <row r="677" spans="1:30" ht="51" customHeight="1" x14ac:dyDescent="0.2">
      <c r="A677" s="41" t="s">
        <v>2730</v>
      </c>
      <c r="B677" s="42" t="s">
        <v>743</v>
      </c>
      <c r="C677" s="43" t="s">
        <v>744</v>
      </c>
      <c r="D677" s="43" t="s">
        <v>2680</v>
      </c>
      <c r="E677" s="44" t="s">
        <v>76</v>
      </c>
      <c r="F677" s="45" t="s">
        <v>2731</v>
      </c>
      <c r="G677" s="45" t="s">
        <v>2732</v>
      </c>
      <c r="H677" s="47">
        <v>43378</v>
      </c>
      <c r="I677" s="47">
        <v>44109</v>
      </c>
      <c r="J677" s="48" t="str">
        <f>IF(Ugovori_OPULJP[[#This Row],[DATUM ZAVRŠETKA OPERACIJE]]&gt;DATE(2024,3,31),"u provedbi","završen")</f>
        <v>završen</v>
      </c>
      <c r="K677" s="46" t="s">
        <v>84</v>
      </c>
      <c r="L677" s="46" t="s">
        <v>84</v>
      </c>
      <c r="M677" s="49">
        <v>0.85</v>
      </c>
      <c r="N677" s="49">
        <v>0.15</v>
      </c>
      <c r="O677" s="50">
        <f>Ugovori_OPULJP[[#This Row],[Bespovratna sredstva - Ukupno (EU+Nac) HRK
= Ukupna ugovorena vrijednost bespovratnih sredstava]]*Ugovori_OPULJP[[#This Row],[EU STOPA SUFINANCIRANJA %
EU CO-FINANCING RATE %]]</f>
        <v>739823</v>
      </c>
      <c r="P677" s="51">
        <f>Ugovori_OPULJP[[#This Row],[Bespovratna sredstva - EU dio - HRK]]/7.5345</f>
        <v>98191.386289733884</v>
      </c>
      <c r="Q677" s="50">
        <f>Ugovori_OPULJP[[#This Row],[Bespovratna sredstva - Ukupno (EU+Nac) HRK
= Ukupna ugovorena vrijednost bespovratnih sredstava]]*Ugovori_OPULJP[[#This Row],[STOPA NACIONALNOG SUFINANCIRANJA %]]</f>
        <v>130557</v>
      </c>
      <c r="R677" s="51">
        <f>Ugovori_OPULJP[[#This Row],[Bespovratna sredstva - Nacionalni dio - HRK]]/7.5345</f>
        <v>17327.891698188334</v>
      </c>
      <c r="S677" s="50">
        <v>870380</v>
      </c>
      <c r="T677" s="51">
        <f>Ugovori_OPULJP[[#This Row],[Bespovratna sredstva - Ukupno (EU+Nac) HRK
= Ukupna ugovorena vrijednost bespovratnih sredstava]]/7.5345</f>
        <v>115519.27798792222</v>
      </c>
      <c r="U677" s="50">
        <v>0</v>
      </c>
      <c r="V677" s="51">
        <f>Ugovori_OPULJP[[#This Row],[Javni doprinos korisnika - HRK]]/7.5345</f>
        <v>0</v>
      </c>
      <c r="W677" s="50">
        <v>0</v>
      </c>
      <c r="X677" s="51">
        <f>Ugovori_OPULJP[[#This Row],[Privatni doprinos korisnika - HRK]]/7.5345</f>
        <v>0</v>
      </c>
      <c r="Y677" s="52">
        <v>870380</v>
      </c>
      <c r="Z677" s="53">
        <f>Ugovori_OPULJP[[#This Row],[UKUPNI PRIHVATLJIVI IZDACI
TOTAL ELIGIBLE EXPENDITURE
= Bespovratna sredstva ukupno + doprinos korisnika
= Ukupni prihvatljivi troškovi
= Ukupna ugovorena vrijednost projekta HRK]]/7.5345</f>
        <v>115519.27798792222</v>
      </c>
      <c r="AA677" s="44" t="s">
        <v>38</v>
      </c>
      <c r="AB677" s="44" t="s">
        <v>753</v>
      </c>
      <c r="AC677" s="43" t="s">
        <v>2733</v>
      </c>
      <c r="AD677" s="43" t="s">
        <v>747</v>
      </c>
    </row>
    <row r="678" spans="1:30" ht="51" customHeight="1" x14ac:dyDescent="0.2">
      <c r="A678" s="41" t="s">
        <v>2734</v>
      </c>
      <c r="B678" s="42" t="s">
        <v>743</v>
      </c>
      <c r="C678" s="43" t="s">
        <v>744</v>
      </c>
      <c r="D678" s="43" t="s">
        <v>2680</v>
      </c>
      <c r="E678" s="44" t="s">
        <v>76</v>
      </c>
      <c r="F678" s="45" t="s">
        <v>2735</v>
      </c>
      <c r="G678" s="62" t="s">
        <v>2736</v>
      </c>
      <c r="H678" s="47">
        <v>43370</v>
      </c>
      <c r="I678" s="47">
        <v>44192</v>
      </c>
      <c r="J678" s="48" t="str">
        <f>IF(Ugovori_OPULJP[[#This Row],[DATUM ZAVRŠETKA OPERACIJE]]&gt;DATE(2024,3,31),"u provedbi","završen")</f>
        <v>završen</v>
      </c>
      <c r="K678" s="46" t="s">
        <v>154</v>
      </c>
      <c r="L678" s="46" t="s">
        <v>37</v>
      </c>
      <c r="M678" s="49">
        <v>0.85</v>
      </c>
      <c r="N678" s="49">
        <v>0.15</v>
      </c>
      <c r="O678" s="50">
        <f>Ugovori_OPULJP[[#This Row],[Bespovratna sredstva - Ukupno (EU+Nac) HRK
= Ukupna ugovorena vrijednost bespovratnih sredstava]]*Ugovori_OPULJP[[#This Row],[EU STOPA SUFINANCIRANJA %
EU CO-FINANCING RATE %]]</f>
        <v>831973.625</v>
      </c>
      <c r="P678" s="51">
        <f>Ugovori_OPULJP[[#This Row],[Bespovratna sredstva - EU dio - HRK]]/7.5345</f>
        <v>110421.87603689694</v>
      </c>
      <c r="Q678" s="50">
        <f>Ugovori_OPULJP[[#This Row],[Bespovratna sredstva - Ukupno (EU+Nac) HRK
= Ukupna ugovorena vrijednost bespovratnih sredstava]]*Ugovori_OPULJP[[#This Row],[STOPA NACIONALNOG SUFINANCIRANJA %]]</f>
        <v>146818.875</v>
      </c>
      <c r="R678" s="51">
        <f>Ugovori_OPULJP[[#This Row],[Bespovratna sredstva - Nacionalni dio - HRK]]/7.5345</f>
        <v>19486.213418275929</v>
      </c>
      <c r="S678" s="50">
        <v>978792.5</v>
      </c>
      <c r="T678" s="51">
        <f>Ugovori_OPULJP[[#This Row],[Bespovratna sredstva - Ukupno (EU+Nac) HRK
= Ukupna ugovorena vrijednost bespovratnih sredstava]]/7.5345</f>
        <v>129908.08945517287</v>
      </c>
      <c r="U678" s="50">
        <v>0</v>
      </c>
      <c r="V678" s="51">
        <f>Ugovori_OPULJP[[#This Row],[Javni doprinos korisnika - HRK]]/7.5345</f>
        <v>0</v>
      </c>
      <c r="W678" s="50">
        <v>0</v>
      </c>
      <c r="X678" s="51">
        <f>Ugovori_OPULJP[[#This Row],[Privatni doprinos korisnika - HRK]]/7.5345</f>
        <v>0</v>
      </c>
      <c r="Y678" s="52">
        <v>978792.5</v>
      </c>
      <c r="Z678" s="53">
        <f>Ugovori_OPULJP[[#This Row],[UKUPNI PRIHVATLJIVI IZDACI
TOTAL ELIGIBLE EXPENDITURE
= Bespovratna sredstva ukupno + doprinos korisnika
= Ukupni prihvatljivi troškovi
= Ukupna ugovorena vrijednost projekta HRK]]/7.5345</f>
        <v>129908.08945517287</v>
      </c>
      <c r="AA678" s="44" t="s">
        <v>38</v>
      </c>
      <c r="AB678" s="44" t="s">
        <v>753</v>
      </c>
      <c r="AC678" s="43" t="s">
        <v>2737</v>
      </c>
      <c r="AD678" s="43" t="s">
        <v>747</v>
      </c>
    </row>
    <row r="679" spans="1:30" ht="51" customHeight="1" x14ac:dyDescent="0.2">
      <c r="A679" s="41" t="s">
        <v>2738</v>
      </c>
      <c r="B679" s="42" t="s">
        <v>743</v>
      </c>
      <c r="C679" s="43" t="s">
        <v>744</v>
      </c>
      <c r="D679" s="43" t="s">
        <v>2680</v>
      </c>
      <c r="E679" s="44" t="s">
        <v>76</v>
      </c>
      <c r="F679" s="45" t="s">
        <v>2739</v>
      </c>
      <c r="G679" s="62" t="s">
        <v>2740</v>
      </c>
      <c r="H679" s="47">
        <v>43370</v>
      </c>
      <c r="I679" s="47">
        <v>44101</v>
      </c>
      <c r="J679" s="48" t="str">
        <f>IF(Ugovori_OPULJP[[#This Row],[DATUM ZAVRŠETKA OPERACIJE]]&gt;DATE(2024,3,31),"u provedbi","završen")</f>
        <v>završen</v>
      </c>
      <c r="K679" s="46" t="s">
        <v>249</v>
      </c>
      <c r="L679" s="46" t="s">
        <v>249</v>
      </c>
      <c r="M679" s="49">
        <v>0.85</v>
      </c>
      <c r="N679" s="49">
        <v>0.15</v>
      </c>
      <c r="O679" s="50">
        <f>Ugovori_OPULJP[[#This Row],[Bespovratna sredstva - Ukupno (EU+Nac) HRK
= Ukupna ugovorena vrijednost bespovratnih sredstava]]*Ugovori_OPULJP[[#This Row],[EU STOPA SUFINANCIRANJA %
EU CO-FINANCING RATE %]]</f>
        <v>583870.15949999995</v>
      </c>
      <c r="P679" s="51">
        <f>Ugovori_OPULJP[[#This Row],[Bespovratna sredstva - EU dio - HRK]]/7.5345</f>
        <v>77492.887318335648</v>
      </c>
      <c r="Q679" s="50">
        <f>Ugovori_OPULJP[[#This Row],[Bespovratna sredstva - Ukupno (EU+Nac) HRK
= Ukupna ugovorena vrijednost bespovratnih sredstava]]*Ugovori_OPULJP[[#This Row],[STOPA NACIONALNOG SUFINANCIRANJA %]]</f>
        <v>103035.91049999998</v>
      </c>
      <c r="R679" s="51">
        <f>Ugovori_OPULJP[[#This Row],[Bespovratna sredstva - Nacionalni dio - HRK]]/7.5345</f>
        <v>13675.215409118055</v>
      </c>
      <c r="S679" s="50">
        <v>686906.07</v>
      </c>
      <c r="T679" s="51">
        <f>Ugovori_OPULJP[[#This Row],[Bespovratna sredstva - Ukupno (EU+Nac) HRK
= Ukupna ugovorena vrijednost bespovratnih sredstava]]/7.5345</f>
        <v>91168.102727453705</v>
      </c>
      <c r="U679" s="50">
        <v>0</v>
      </c>
      <c r="V679" s="51">
        <f>Ugovori_OPULJP[[#This Row],[Javni doprinos korisnika - HRK]]/7.5345</f>
        <v>0</v>
      </c>
      <c r="W679" s="50">
        <v>0</v>
      </c>
      <c r="X679" s="51">
        <f>Ugovori_OPULJP[[#This Row],[Privatni doprinos korisnika - HRK]]/7.5345</f>
        <v>0</v>
      </c>
      <c r="Y679" s="52">
        <v>686906.07</v>
      </c>
      <c r="Z679" s="53">
        <f>Ugovori_OPULJP[[#This Row],[UKUPNI PRIHVATLJIVI IZDACI
TOTAL ELIGIBLE EXPENDITURE
= Bespovratna sredstva ukupno + doprinos korisnika
= Ukupni prihvatljivi troškovi
= Ukupna ugovorena vrijednost projekta HRK]]/7.5345</f>
        <v>91168.102727453705</v>
      </c>
      <c r="AA679" s="44" t="s">
        <v>38</v>
      </c>
      <c r="AB679" s="44" t="s">
        <v>753</v>
      </c>
      <c r="AC679" s="43" t="s">
        <v>2741</v>
      </c>
      <c r="AD679" s="43" t="s">
        <v>747</v>
      </c>
    </row>
    <row r="680" spans="1:30" ht="51" customHeight="1" x14ac:dyDescent="0.2">
      <c r="A680" s="41" t="s">
        <v>2742</v>
      </c>
      <c r="B680" s="42" t="s">
        <v>743</v>
      </c>
      <c r="C680" s="43" t="s">
        <v>744</v>
      </c>
      <c r="D680" s="43" t="s">
        <v>2680</v>
      </c>
      <c r="E680" s="44" t="s">
        <v>76</v>
      </c>
      <c r="F680" s="45" t="s">
        <v>2743</v>
      </c>
      <c r="G680" s="45" t="s">
        <v>2744</v>
      </c>
      <c r="H680" s="47">
        <v>43370</v>
      </c>
      <c r="I680" s="47">
        <v>43765</v>
      </c>
      <c r="J680" s="48" t="str">
        <f>IF(Ugovori_OPULJP[[#This Row],[DATUM ZAVRŠETKA OPERACIJE]]&gt;DATE(2024,3,31),"u provedbi","završen")</f>
        <v>završen</v>
      </c>
      <c r="K680" s="46" t="s">
        <v>211</v>
      </c>
      <c r="L680" s="46" t="s">
        <v>211</v>
      </c>
      <c r="M680" s="49">
        <v>0.85</v>
      </c>
      <c r="N680" s="49">
        <v>0.15</v>
      </c>
      <c r="O680" s="50">
        <f>Ugovori_OPULJP[[#This Row],[Bespovratna sredstva - Ukupno (EU+Nac) HRK
= Ukupna ugovorena vrijednost bespovratnih sredstava]]*Ugovori_OPULJP[[#This Row],[EU STOPA SUFINANCIRANJA %
EU CO-FINANCING RATE %]]</f>
        <v>509373.97499999998</v>
      </c>
      <c r="P680" s="51">
        <f>Ugovori_OPULJP[[#This Row],[Bespovratna sredstva - EU dio - HRK]]/7.5345</f>
        <v>67605.544495321519</v>
      </c>
      <c r="Q680" s="50">
        <f>Ugovori_OPULJP[[#This Row],[Bespovratna sredstva - Ukupno (EU+Nac) HRK
= Ukupna ugovorena vrijednost bespovratnih sredstava]]*Ugovori_OPULJP[[#This Row],[STOPA NACIONALNOG SUFINANCIRANJA %]]</f>
        <v>89889.524999999994</v>
      </c>
      <c r="R680" s="51">
        <f>Ugovori_OPULJP[[#This Row],[Bespovratna sredstva - Nacionalni dio - HRK]]/7.5345</f>
        <v>11930.390205056738</v>
      </c>
      <c r="S680" s="50">
        <v>599263.5</v>
      </c>
      <c r="T680" s="51">
        <f>Ugovori_OPULJP[[#This Row],[Bespovratna sredstva - Ukupno (EU+Nac) HRK
= Ukupna ugovorena vrijednost bespovratnih sredstava]]/7.5345</f>
        <v>79535.93470037826</v>
      </c>
      <c r="U680" s="50">
        <v>0</v>
      </c>
      <c r="V680" s="51">
        <f>Ugovori_OPULJP[[#This Row],[Javni doprinos korisnika - HRK]]/7.5345</f>
        <v>0</v>
      </c>
      <c r="W680" s="50">
        <v>0</v>
      </c>
      <c r="X680" s="51">
        <f>Ugovori_OPULJP[[#This Row],[Privatni doprinos korisnika - HRK]]/7.5345</f>
        <v>0</v>
      </c>
      <c r="Y680" s="52">
        <v>599263.5</v>
      </c>
      <c r="Z680" s="53">
        <f>Ugovori_OPULJP[[#This Row],[UKUPNI PRIHVATLJIVI IZDACI
TOTAL ELIGIBLE EXPENDITURE
= Bespovratna sredstva ukupno + doprinos korisnika
= Ukupni prihvatljivi troškovi
= Ukupna ugovorena vrijednost projekta HRK]]/7.5345</f>
        <v>79535.93470037826</v>
      </c>
      <c r="AA680" s="44" t="s">
        <v>38</v>
      </c>
      <c r="AB680" s="44" t="s">
        <v>753</v>
      </c>
      <c r="AC680" s="43" t="s">
        <v>2745</v>
      </c>
      <c r="AD680" s="43" t="s">
        <v>747</v>
      </c>
    </row>
    <row r="681" spans="1:30" ht="51" customHeight="1" x14ac:dyDescent="0.2">
      <c r="A681" s="41" t="s">
        <v>2746</v>
      </c>
      <c r="B681" s="42" t="s">
        <v>743</v>
      </c>
      <c r="C681" s="43" t="s">
        <v>744</v>
      </c>
      <c r="D681" s="43" t="s">
        <v>2680</v>
      </c>
      <c r="E681" s="44" t="s">
        <v>76</v>
      </c>
      <c r="F681" s="45" t="s">
        <v>2747</v>
      </c>
      <c r="G681" s="45" t="s">
        <v>2748</v>
      </c>
      <c r="H681" s="47">
        <v>43370</v>
      </c>
      <c r="I681" s="47">
        <v>44466</v>
      </c>
      <c r="J681" s="48" t="str">
        <f>IF(Ugovori_OPULJP[[#This Row],[DATUM ZAVRŠETKA OPERACIJE]]&gt;DATE(2024,3,31),"u provedbi","završen")</f>
        <v>završen</v>
      </c>
      <c r="K681" s="46" t="s">
        <v>84</v>
      </c>
      <c r="L681" s="46" t="s">
        <v>84</v>
      </c>
      <c r="M681" s="49">
        <v>0.85</v>
      </c>
      <c r="N681" s="49">
        <v>0.15</v>
      </c>
      <c r="O681" s="50">
        <f>Ugovori_OPULJP[[#This Row],[Bespovratna sredstva - Ukupno (EU+Nac) HRK
= Ukupna ugovorena vrijednost bespovratnih sredstava]]*Ugovori_OPULJP[[#This Row],[EU STOPA SUFINANCIRANJA %
EU CO-FINANCING RATE %]]</f>
        <v>1272546.8999999999</v>
      </c>
      <c r="P681" s="51">
        <f>Ugovori_OPULJP[[#This Row],[Bespovratna sredstva - EU dio - HRK]]/7.5345</f>
        <v>168895.99840732629</v>
      </c>
      <c r="Q681" s="50">
        <f>Ugovori_OPULJP[[#This Row],[Bespovratna sredstva - Ukupno (EU+Nac) HRK
= Ukupna ugovorena vrijednost bespovratnih sredstava]]*Ugovori_OPULJP[[#This Row],[STOPA NACIONALNOG SUFINANCIRANJA %]]</f>
        <v>224567.1</v>
      </c>
      <c r="R681" s="51">
        <f>Ugovori_OPULJP[[#This Row],[Bespovratna sredstva - Nacionalni dio - HRK]]/7.5345</f>
        <v>29805.176189528171</v>
      </c>
      <c r="S681" s="50">
        <v>1497114</v>
      </c>
      <c r="T681" s="51">
        <f>Ugovori_OPULJP[[#This Row],[Bespovratna sredstva - Ukupno (EU+Nac) HRK
= Ukupna ugovorena vrijednost bespovratnih sredstava]]/7.5345</f>
        <v>198701.17459685446</v>
      </c>
      <c r="U681" s="50">
        <v>0</v>
      </c>
      <c r="V681" s="51">
        <f>Ugovori_OPULJP[[#This Row],[Javni doprinos korisnika - HRK]]/7.5345</f>
        <v>0</v>
      </c>
      <c r="W681" s="50">
        <v>0</v>
      </c>
      <c r="X681" s="51">
        <f>Ugovori_OPULJP[[#This Row],[Privatni doprinos korisnika - HRK]]/7.5345</f>
        <v>0</v>
      </c>
      <c r="Y681" s="52">
        <v>1497114</v>
      </c>
      <c r="Z681" s="53">
        <f>Ugovori_OPULJP[[#This Row],[UKUPNI PRIHVATLJIVI IZDACI
TOTAL ELIGIBLE EXPENDITURE
= Bespovratna sredstva ukupno + doprinos korisnika
= Ukupni prihvatljivi troškovi
= Ukupna ugovorena vrijednost projekta HRK]]/7.5345</f>
        <v>198701.17459685446</v>
      </c>
      <c r="AA681" s="44" t="s">
        <v>38</v>
      </c>
      <c r="AB681" s="44" t="s">
        <v>753</v>
      </c>
      <c r="AC681" s="43" t="s">
        <v>2749</v>
      </c>
      <c r="AD681" s="43" t="s">
        <v>747</v>
      </c>
    </row>
    <row r="682" spans="1:30" ht="51" customHeight="1" x14ac:dyDescent="0.2">
      <c r="A682" s="41" t="s">
        <v>2750</v>
      </c>
      <c r="B682" s="42" t="s">
        <v>743</v>
      </c>
      <c r="C682" s="43" t="s">
        <v>744</v>
      </c>
      <c r="D682" s="43" t="s">
        <v>2680</v>
      </c>
      <c r="E682" s="44" t="s">
        <v>76</v>
      </c>
      <c r="F682" s="45" t="s">
        <v>2751</v>
      </c>
      <c r="G682" s="45" t="s">
        <v>603</v>
      </c>
      <c r="H682" s="47">
        <v>43370</v>
      </c>
      <c r="I682" s="47">
        <v>44466</v>
      </c>
      <c r="J682" s="48" t="str">
        <f>IF(Ugovori_OPULJP[[#This Row],[DATUM ZAVRŠETKA OPERACIJE]]&gt;DATE(2024,3,31),"u provedbi","završen")</f>
        <v>završen</v>
      </c>
      <c r="K682" s="46" t="s">
        <v>594</v>
      </c>
      <c r="L682" s="46" t="s">
        <v>594</v>
      </c>
      <c r="M682" s="49">
        <v>0.85</v>
      </c>
      <c r="N682" s="49">
        <v>0.15</v>
      </c>
      <c r="O682" s="50">
        <f>Ugovori_OPULJP[[#This Row],[Bespovratna sredstva - Ukupno (EU+Nac) HRK
= Ukupna ugovorena vrijednost bespovratnih sredstava]]*Ugovori_OPULJP[[#This Row],[EU STOPA SUFINANCIRANJA %
EU CO-FINANCING RATE %]]</f>
        <v>1275000</v>
      </c>
      <c r="P682" s="51">
        <f>Ugovori_OPULJP[[#This Row],[Bespovratna sredstva - EU dio - HRK]]/7.5345</f>
        <v>169221.5807286482</v>
      </c>
      <c r="Q682" s="50">
        <f>Ugovori_OPULJP[[#This Row],[Bespovratna sredstva - Ukupno (EU+Nac) HRK
= Ukupna ugovorena vrijednost bespovratnih sredstava]]*Ugovori_OPULJP[[#This Row],[STOPA NACIONALNOG SUFINANCIRANJA %]]</f>
        <v>225000</v>
      </c>
      <c r="R682" s="51">
        <f>Ugovori_OPULJP[[#This Row],[Bespovratna sredstva - Nacionalni dio - HRK]]/7.5345</f>
        <v>29862.631893290862</v>
      </c>
      <c r="S682" s="50">
        <v>1500000</v>
      </c>
      <c r="T682" s="51">
        <f>Ugovori_OPULJP[[#This Row],[Bespovratna sredstva - Ukupno (EU+Nac) HRK
= Ukupna ugovorena vrijednost bespovratnih sredstava]]/7.5345</f>
        <v>199084.21262193908</v>
      </c>
      <c r="U682" s="50">
        <v>784791.05</v>
      </c>
      <c r="V682" s="51">
        <f>Ugovori_OPULJP[[#This Row],[Javni doprinos korisnika - HRK]]/7.5345</f>
        <v>104159.67217466321</v>
      </c>
      <c r="W682" s="50">
        <v>0</v>
      </c>
      <c r="X682" s="51">
        <f>Ugovori_OPULJP[[#This Row],[Privatni doprinos korisnika - HRK]]/7.5345</f>
        <v>0</v>
      </c>
      <c r="Y682" s="52">
        <v>2284791.0499999998</v>
      </c>
      <c r="Z682" s="53">
        <f>Ugovori_OPULJP[[#This Row],[UKUPNI PRIHVATLJIVI IZDACI
TOTAL ELIGIBLE EXPENDITURE
= Bespovratna sredstva ukupno + doprinos korisnika
= Ukupni prihvatljivi troškovi
= Ukupna ugovorena vrijednost projekta HRK]]/7.5345</f>
        <v>303243.88479660224</v>
      </c>
      <c r="AA682" s="44" t="s">
        <v>38</v>
      </c>
      <c r="AB682" s="44" t="s">
        <v>753</v>
      </c>
      <c r="AC682" s="43" t="s">
        <v>2752</v>
      </c>
      <c r="AD682" s="43" t="s">
        <v>747</v>
      </c>
    </row>
    <row r="683" spans="1:30" ht="51" customHeight="1" x14ac:dyDescent="0.2">
      <c r="A683" s="41" t="s">
        <v>2753</v>
      </c>
      <c r="B683" s="42" t="s">
        <v>743</v>
      </c>
      <c r="C683" s="43" t="s">
        <v>744</v>
      </c>
      <c r="D683" s="43" t="s">
        <v>2680</v>
      </c>
      <c r="E683" s="44" t="s">
        <v>76</v>
      </c>
      <c r="F683" s="45" t="s">
        <v>2754</v>
      </c>
      <c r="G683" s="45" t="s">
        <v>2755</v>
      </c>
      <c r="H683" s="47">
        <v>43370</v>
      </c>
      <c r="I683" s="47">
        <v>43917</v>
      </c>
      <c r="J683" s="48" t="str">
        <f>IF(Ugovori_OPULJP[[#This Row],[DATUM ZAVRŠETKA OPERACIJE]]&gt;DATE(2024,3,31),"u provedbi","završen")</f>
        <v>završen</v>
      </c>
      <c r="K683" s="46" t="s">
        <v>333</v>
      </c>
      <c r="L683" s="46" t="s">
        <v>333</v>
      </c>
      <c r="M683" s="49">
        <v>0.85</v>
      </c>
      <c r="N683" s="49">
        <v>0.15</v>
      </c>
      <c r="O683" s="50">
        <f>Ugovori_OPULJP[[#This Row],[Bespovratna sredstva - Ukupno (EU+Nac) HRK
= Ukupna ugovorena vrijednost bespovratnih sredstava]]*Ugovori_OPULJP[[#This Row],[EU STOPA SUFINANCIRANJA %
EU CO-FINANCING RATE %]]</f>
        <v>688005.80999999994</v>
      </c>
      <c r="P683" s="51">
        <f>Ugovori_OPULJP[[#This Row],[Bespovratna sredstva - EU dio - HRK]]/7.5345</f>
        <v>91314.063308779601</v>
      </c>
      <c r="Q683" s="50">
        <f>Ugovori_OPULJP[[#This Row],[Bespovratna sredstva - Ukupno (EU+Nac) HRK
= Ukupna ugovorena vrijednost bespovratnih sredstava]]*Ugovori_OPULJP[[#This Row],[STOPA NACIONALNOG SUFINANCIRANJA %]]</f>
        <v>121412.79</v>
      </c>
      <c r="R683" s="51">
        <f>Ugovori_OPULJP[[#This Row],[Bespovratna sredstva - Nacionalni dio - HRK]]/7.5345</f>
        <v>16114.246466255225</v>
      </c>
      <c r="S683" s="50">
        <v>809418.6</v>
      </c>
      <c r="T683" s="51">
        <f>Ugovori_OPULJP[[#This Row],[Bespovratna sredstva - Ukupno (EU+Nac) HRK
= Ukupna ugovorena vrijednost bespovratnih sredstava]]/7.5345</f>
        <v>107428.30977503482</v>
      </c>
      <c r="U683" s="50">
        <v>0</v>
      </c>
      <c r="V683" s="51">
        <f>Ugovori_OPULJP[[#This Row],[Javni doprinos korisnika - HRK]]/7.5345</f>
        <v>0</v>
      </c>
      <c r="W683" s="50">
        <v>0</v>
      </c>
      <c r="X683" s="51">
        <f>Ugovori_OPULJP[[#This Row],[Privatni doprinos korisnika - HRK]]/7.5345</f>
        <v>0</v>
      </c>
      <c r="Y683" s="52">
        <v>809418.6</v>
      </c>
      <c r="Z683" s="53">
        <f>Ugovori_OPULJP[[#This Row],[UKUPNI PRIHVATLJIVI IZDACI
TOTAL ELIGIBLE EXPENDITURE
= Bespovratna sredstva ukupno + doprinos korisnika
= Ukupni prihvatljivi troškovi
= Ukupna ugovorena vrijednost projekta HRK]]/7.5345</f>
        <v>107428.30977503482</v>
      </c>
      <c r="AA683" s="44" t="s">
        <v>38</v>
      </c>
      <c r="AB683" s="44" t="s">
        <v>753</v>
      </c>
      <c r="AC683" s="43" t="s">
        <v>2756</v>
      </c>
      <c r="AD683" s="43" t="s">
        <v>747</v>
      </c>
    </row>
    <row r="684" spans="1:30" ht="51" customHeight="1" x14ac:dyDescent="0.2">
      <c r="A684" s="41" t="s">
        <v>2757</v>
      </c>
      <c r="B684" s="42" t="s">
        <v>743</v>
      </c>
      <c r="C684" s="43" t="s">
        <v>744</v>
      </c>
      <c r="D684" s="43" t="s">
        <v>2680</v>
      </c>
      <c r="E684" s="44" t="s">
        <v>76</v>
      </c>
      <c r="F684" s="45" t="s">
        <v>2758</v>
      </c>
      <c r="G684" s="62" t="s">
        <v>2759</v>
      </c>
      <c r="H684" s="47">
        <v>43370</v>
      </c>
      <c r="I684" s="47">
        <v>44101</v>
      </c>
      <c r="J684" s="48" t="str">
        <f>IF(Ugovori_OPULJP[[#This Row],[DATUM ZAVRŠETKA OPERACIJE]]&gt;DATE(2024,3,31),"u provedbi","završen")</f>
        <v>završen</v>
      </c>
      <c r="K684" s="46" t="s">
        <v>154</v>
      </c>
      <c r="L684" s="46" t="s">
        <v>37</v>
      </c>
      <c r="M684" s="49">
        <v>0.85</v>
      </c>
      <c r="N684" s="49">
        <v>0.15</v>
      </c>
      <c r="O684" s="50">
        <f>Ugovori_OPULJP[[#This Row],[Bespovratna sredstva - Ukupno (EU+Nac) HRK
= Ukupna ugovorena vrijednost bespovratnih sredstava]]*Ugovori_OPULJP[[#This Row],[EU STOPA SUFINANCIRANJA %
EU CO-FINANCING RATE %]]</f>
        <v>849490</v>
      </c>
      <c r="P684" s="51">
        <f>Ugovori_OPULJP[[#This Row],[Bespovratna sredstva - EU dio - HRK]]/7.5345</f>
        <v>112746.69852014068</v>
      </c>
      <c r="Q684" s="50">
        <f>Ugovori_OPULJP[[#This Row],[Bespovratna sredstva - Ukupno (EU+Nac) HRK
= Ukupna ugovorena vrijednost bespovratnih sredstava]]*Ugovori_OPULJP[[#This Row],[STOPA NACIONALNOG SUFINANCIRANJA %]]</f>
        <v>149910</v>
      </c>
      <c r="R684" s="51">
        <f>Ugovori_OPULJP[[#This Row],[Bespovratna sredstva - Nacionalni dio - HRK]]/7.5345</f>
        <v>19896.476209436591</v>
      </c>
      <c r="S684" s="50">
        <v>999400</v>
      </c>
      <c r="T684" s="51">
        <f>Ugovori_OPULJP[[#This Row],[Bespovratna sredstva - Ukupno (EU+Nac) HRK
= Ukupna ugovorena vrijednost bespovratnih sredstava]]/7.5345</f>
        <v>132643.17472957727</v>
      </c>
      <c r="U684" s="50">
        <v>0</v>
      </c>
      <c r="V684" s="51">
        <f>Ugovori_OPULJP[[#This Row],[Javni doprinos korisnika - HRK]]/7.5345</f>
        <v>0</v>
      </c>
      <c r="W684" s="50">
        <v>0</v>
      </c>
      <c r="X684" s="51">
        <f>Ugovori_OPULJP[[#This Row],[Privatni doprinos korisnika - HRK]]/7.5345</f>
        <v>0</v>
      </c>
      <c r="Y684" s="52">
        <v>999400</v>
      </c>
      <c r="Z684" s="53">
        <f>Ugovori_OPULJP[[#This Row],[UKUPNI PRIHVATLJIVI IZDACI
TOTAL ELIGIBLE EXPENDITURE
= Bespovratna sredstva ukupno + doprinos korisnika
= Ukupni prihvatljivi troškovi
= Ukupna ugovorena vrijednost projekta HRK]]/7.5345</f>
        <v>132643.17472957727</v>
      </c>
      <c r="AA684" s="44" t="s">
        <v>38</v>
      </c>
      <c r="AB684" s="44" t="s">
        <v>753</v>
      </c>
      <c r="AC684" s="43" t="s">
        <v>2760</v>
      </c>
      <c r="AD684" s="43" t="s">
        <v>747</v>
      </c>
    </row>
    <row r="685" spans="1:30" ht="51" customHeight="1" x14ac:dyDescent="0.2">
      <c r="A685" s="41" t="s">
        <v>2761</v>
      </c>
      <c r="B685" s="42" t="s">
        <v>743</v>
      </c>
      <c r="C685" s="43" t="s">
        <v>744</v>
      </c>
      <c r="D685" s="43" t="s">
        <v>2680</v>
      </c>
      <c r="E685" s="44" t="s">
        <v>76</v>
      </c>
      <c r="F685" s="45" t="s">
        <v>2762</v>
      </c>
      <c r="G685" s="45" t="s">
        <v>2763</v>
      </c>
      <c r="H685" s="47">
        <v>43455</v>
      </c>
      <c r="I685" s="47">
        <v>44186</v>
      </c>
      <c r="J685" s="48" t="str">
        <f>IF(Ugovori_OPULJP[[#This Row],[DATUM ZAVRŠETKA OPERACIJE]]&gt;DATE(2024,3,31),"u provedbi","završen")</f>
        <v>završen</v>
      </c>
      <c r="K685" s="46" t="s">
        <v>2764</v>
      </c>
      <c r="L685" s="46" t="s">
        <v>37</v>
      </c>
      <c r="M685" s="49">
        <v>0.85</v>
      </c>
      <c r="N685" s="49">
        <v>0.15</v>
      </c>
      <c r="O685" s="50">
        <f>Ugovori_OPULJP[[#This Row],[Bespovratna sredstva - Ukupno (EU+Nac) HRK
= Ukupna ugovorena vrijednost bespovratnih sredstava]]*Ugovori_OPULJP[[#This Row],[EU STOPA SUFINANCIRANJA %
EU CO-FINANCING RATE %]]</f>
        <v>835550</v>
      </c>
      <c r="P685" s="51">
        <f>Ugovori_OPULJP[[#This Row],[Bespovratna sredstva - EU dio - HRK]]/7.5345</f>
        <v>110896.54257084079</v>
      </c>
      <c r="Q685" s="50">
        <f>Ugovori_OPULJP[[#This Row],[Bespovratna sredstva - Ukupno (EU+Nac) HRK
= Ukupna ugovorena vrijednost bespovratnih sredstava]]*Ugovori_OPULJP[[#This Row],[STOPA NACIONALNOG SUFINANCIRANJA %]]</f>
        <v>147450</v>
      </c>
      <c r="R685" s="51">
        <f>Ugovori_OPULJP[[#This Row],[Bespovratna sredstva - Nacionalni dio - HRK]]/7.5345</f>
        <v>19569.978100736611</v>
      </c>
      <c r="S685" s="50">
        <v>983000</v>
      </c>
      <c r="T685" s="51">
        <f>Ugovori_OPULJP[[#This Row],[Bespovratna sredstva - Ukupno (EU+Nac) HRK
= Ukupna ugovorena vrijednost bespovratnih sredstava]]/7.5345</f>
        <v>130466.5206715774</v>
      </c>
      <c r="U685" s="50">
        <v>0</v>
      </c>
      <c r="V685" s="51">
        <f>Ugovori_OPULJP[[#This Row],[Javni doprinos korisnika - HRK]]/7.5345</f>
        <v>0</v>
      </c>
      <c r="W685" s="50">
        <v>0</v>
      </c>
      <c r="X685" s="51">
        <f>Ugovori_OPULJP[[#This Row],[Privatni doprinos korisnika - HRK]]/7.5345</f>
        <v>0</v>
      </c>
      <c r="Y685" s="52">
        <v>983000</v>
      </c>
      <c r="Z685" s="53">
        <f>Ugovori_OPULJP[[#This Row],[UKUPNI PRIHVATLJIVI IZDACI
TOTAL ELIGIBLE EXPENDITURE
= Bespovratna sredstva ukupno + doprinos korisnika
= Ukupni prihvatljivi troškovi
= Ukupna ugovorena vrijednost projekta HRK]]/7.5345</f>
        <v>130466.5206715774</v>
      </c>
      <c r="AA685" s="44" t="s">
        <v>38</v>
      </c>
      <c r="AB685" s="44" t="s">
        <v>753</v>
      </c>
      <c r="AC685" s="43" t="s">
        <v>2724</v>
      </c>
      <c r="AD685" s="43" t="s">
        <v>747</v>
      </c>
    </row>
    <row r="686" spans="1:30" ht="51" customHeight="1" x14ac:dyDescent="0.2">
      <c r="A686" s="41" t="s">
        <v>2765</v>
      </c>
      <c r="B686" s="42" t="s">
        <v>743</v>
      </c>
      <c r="C686" s="43" t="s">
        <v>744</v>
      </c>
      <c r="D686" s="43" t="s">
        <v>2680</v>
      </c>
      <c r="E686" s="44" t="s">
        <v>76</v>
      </c>
      <c r="F686" s="45" t="s">
        <v>2766</v>
      </c>
      <c r="G686" s="45" t="s">
        <v>2767</v>
      </c>
      <c r="H686" s="47">
        <v>43455</v>
      </c>
      <c r="I686" s="47">
        <v>44186</v>
      </c>
      <c r="J686" s="48" t="str">
        <f>IF(Ugovori_OPULJP[[#This Row],[DATUM ZAVRŠETKA OPERACIJE]]&gt;DATE(2024,3,31),"u provedbi","završen")</f>
        <v>završen</v>
      </c>
      <c r="K686" s="46" t="s">
        <v>2768</v>
      </c>
      <c r="L686" s="46" t="s">
        <v>79</v>
      </c>
      <c r="M686" s="49">
        <v>0.85</v>
      </c>
      <c r="N686" s="49">
        <v>0.15</v>
      </c>
      <c r="O686" s="50">
        <f>Ugovori_OPULJP[[#This Row],[Bespovratna sredstva - Ukupno (EU+Nac) HRK
= Ukupna ugovorena vrijednost bespovratnih sredstava]]*Ugovori_OPULJP[[#This Row],[EU STOPA SUFINANCIRANJA %
EU CO-FINANCING RATE %]]</f>
        <v>849294.5</v>
      </c>
      <c r="P686" s="51">
        <f>Ugovori_OPULJP[[#This Row],[Bespovratna sredstva - EU dio - HRK]]/7.5345</f>
        <v>112720.75121109562</v>
      </c>
      <c r="Q686" s="50">
        <f>Ugovori_OPULJP[[#This Row],[Bespovratna sredstva - Ukupno (EU+Nac) HRK
= Ukupna ugovorena vrijednost bespovratnih sredstava]]*Ugovori_OPULJP[[#This Row],[STOPA NACIONALNOG SUFINANCIRANJA %]]</f>
        <v>149875.5</v>
      </c>
      <c r="R686" s="51">
        <f>Ugovori_OPULJP[[#This Row],[Bespovratna sredstva - Nacionalni dio - HRK]]/7.5345</f>
        <v>19891.897272546285</v>
      </c>
      <c r="S686" s="50">
        <v>999170</v>
      </c>
      <c r="T686" s="51">
        <f>Ugovori_OPULJP[[#This Row],[Bespovratna sredstva - Ukupno (EU+Nac) HRK
= Ukupna ugovorena vrijednost bespovratnih sredstava]]/7.5345</f>
        <v>132612.64848364191</v>
      </c>
      <c r="U686" s="50">
        <v>0</v>
      </c>
      <c r="V686" s="51">
        <f>Ugovori_OPULJP[[#This Row],[Javni doprinos korisnika - HRK]]/7.5345</f>
        <v>0</v>
      </c>
      <c r="W686" s="50">
        <v>0</v>
      </c>
      <c r="X686" s="51">
        <f>Ugovori_OPULJP[[#This Row],[Privatni doprinos korisnika - HRK]]/7.5345</f>
        <v>0</v>
      </c>
      <c r="Y686" s="52">
        <v>999170</v>
      </c>
      <c r="Z686" s="53">
        <f>Ugovori_OPULJP[[#This Row],[UKUPNI PRIHVATLJIVI IZDACI
TOTAL ELIGIBLE EXPENDITURE
= Bespovratna sredstva ukupno + doprinos korisnika
= Ukupni prihvatljivi troškovi
= Ukupna ugovorena vrijednost projekta HRK]]/7.5345</f>
        <v>132612.64848364191</v>
      </c>
      <c r="AA686" s="44" t="s">
        <v>38</v>
      </c>
      <c r="AB686" s="44" t="s">
        <v>753</v>
      </c>
      <c r="AC686" s="43" t="s">
        <v>2769</v>
      </c>
      <c r="AD686" s="43" t="s">
        <v>747</v>
      </c>
    </row>
    <row r="687" spans="1:30" ht="51" customHeight="1" x14ac:dyDescent="0.2">
      <c r="A687" s="41" t="s">
        <v>2770</v>
      </c>
      <c r="B687" s="42" t="s">
        <v>743</v>
      </c>
      <c r="C687" s="43" t="s">
        <v>744</v>
      </c>
      <c r="D687" s="43" t="s">
        <v>2680</v>
      </c>
      <c r="E687" s="44" t="s">
        <v>76</v>
      </c>
      <c r="F687" s="45" t="s">
        <v>2771</v>
      </c>
      <c r="G687" s="45" t="s">
        <v>2772</v>
      </c>
      <c r="H687" s="47">
        <v>43467</v>
      </c>
      <c r="I687" s="47">
        <v>44198</v>
      </c>
      <c r="J687" s="48" t="str">
        <f>IF(Ugovori_OPULJP[[#This Row],[DATUM ZAVRŠETKA OPERACIJE]]&gt;DATE(2024,3,31),"u provedbi","završen")</f>
        <v>završen</v>
      </c>
      <c r="K687" s="46" t="s">
        <v>2773</v>
      </c>
      <c r="L687" s="46" t="s">
        <v>79</v>
      </c>
      <c r="M687" s="49">
        <v>0.85</v>
      </c>
      <c r="N687" s="49">
        <v>0.15</v>
      </c>
      <c r="O687" s="50">
        <f>Ugovori_OPULJP[[#This Row],[Bespovratna sredstva - Ukupno (EU+Nac) HRK
= Ukupna ugovorena vrijednost bespovratnih sredstava]]*Ugovori_OPULJP[[#This Row],[EU STOPA SUFINANCIRANJA %
EU CO-FINANCING RATE %]]</f>
        <v>767720</v>
      </c>
      <c r="P687" s="51">
        <f>Ugovori_OPULJP[[#This Row],[Bespovratna sredstva - EU dio - HRK]]/7.5345</f>
        <v>101893.9544760767</v>
      </c>
      <c r="Q687" s="50">
        <f>Ugovori_OPULJP[[#This Row],[Bespovratna sredstva - Ukupno (EU+Nac) HRK
= Ukupna ugovorena vrijednost bespovratnih sredstava]]*Ugovori_OPULJP[[#This Row],[STOPA NACIONALNOG SUFINANCIRANJA %]]</f>
        <v>135480</v>
      </c>
      <c r="R687" s="51">
        <f>Ugovori_OPULJP[[#This Row],[Bespovratna sredstva - Nacionalni dio - HRK]]/7.5345</f>
        <v>17981.286084013536</v>
      </c>
      <c r="S687" s="50">
        <v>903200</v>
      </c>
      <c r="T687" s="51">
        <f>Ugovori_OPULJP[[#This Row],[Bespovratna sredstva - Ukupno (EU+Nac) HRK
= Ukupna ugovorena vrijednost bespovratnih sredstava]]/7.5345</f>
        <v>119875.24056009024</v>
      </c>
      <c r="U687" s="50">
        <v>0</v>
      </c>
      <c r="V687" s="51">
        <f>Ugovori_OPULJP[[#This Row],[Javni doprinos korisnika - HRK]]/7.5345</f>
        <v>0</v>
      </c>
      <c r="W687" s="50">
        <v>0</v>
      </c>
      <c r="X687" s="51">
        <f>Ugovori_OPULJP[[#This Row],[Privatni doprinos korisnika - HRK]]/7.5345</f>
        <v>0</v>
      </c>
      <c r="Y687" s="52">
        <v>903200</v>
      </c>
      <c r="Z687" s="53">
        <f>Ugovori_OPULJP[[#This Row],[UKUPNI PRIHVATLJIVI IZDACI
TOTAL ELIGIBLE EXPENDITURE
= Bespovratna sredstva ukupno + doprinos korisnika
= Ukupni prihvatljivi troškovi
= Ukupna ugovorena vrijednost projekta HRK]]/7.5345</f>
        <v>119875.24056009024</v>
      </c>
      <c r="AA687" s="44" t="s">
        <v>38</v>
      </c>
      <c r="AB687" s="44" t="s">
        <v>753</v>
      </c>
      <c r="AC687" s="43" t="s">
        <v>2774</v>
      </c>
      <c r="AD687" s="43" t="s">
        <v>747</v>
      </c>
    </row>
    <row r="688" spans="1:30" ht="51" customHeight="1" x14ac:dyDescent="0.2">
      <c r="A688" s="41" t="s">
        <v>2775</v>
      </c>
      <c r="B688" s="42" t="s">
        <v>743</v>
      </c>
      <c r="C688" s="43" t="s">
        <v>744</v>
      </c>
      <c r="D688" s="43" t="s">
        <v>2680</v>
      </c>
      <c r="E688" s="44" t="s">
        <v>76</v>
      </c>
      <c r="F688" s="45" t="s">
        <v>2776</v>
      </c>
      <c r="G688" s="45" t="s">
        <v>2777</v>
      </c>
      <c r="H688" s="47">
        <v>43455</v>
      </c>
      <c r="I688" s="47">
        <v>44186</v>
      </c>
      <c r="J688" s="48" t="str">
        <f>IF(Ugovori_OPULJP[[#This Row],[DATUM ZAVRŠETKA OPERACIJE]]&gt;DATE(2024,3,31),"u provedbi","završen")</f>
        <v>završen</v>
      </c>
      <c r="K688" s="46" t="s">
        <v>2688</v>
      </c>
      <c r="L688" s="46" t="s">
        <v>37</v>
      </c>
      <c r="M688" s="49">
        <v>0.85</v>
      </c>
      <c r="N688" s="49">
        <v>0.15</v>
      </c>
      <c r="O688" s="50">
        <f>Ugovori_OPULJP[[#This Row],[Bespovratna sredstva - Ukupno (EU+Nac) HRK
= Ukupna ugovorena vrijednost bespovratnih sredstava]]*Ugovori_OPULJP[[#This Row],[EU STOPA SUFINANCIRANJA %
EU CO-FINANCING RATE %]]</f>
        <v>845920</v>
      </c>
      <c r="P688" s="51">
        <f>Ugovori_OPULJP[[#This Row],[Bespovratna sredstva - EU dio - HRK]]/7.5345</f>
        <v>112272.87809410047</v>
      </c>
      <c r="Q688" s="50">
        <f>Ugovori_OPULJP[[#This Row],[Bespovratna sredstva - Ukupno (EU+Nac) HRK
= Ukupna ugovorena vrijednost bespovratnih sredstava]]*Ugovori_OPULJP[[#This Row],[STOPA NACIONALNOG SUFINANCIRANJA %]]</f>
        <v>149280</v>
      </c>
      <c r="R688" s="51">
        <f>Ugovori_OPULJP[[#This Row],[Bespovratna sredstva - Nacionalni dio - HRK]]/7.5345</f>
        <v>19812.860840135378</v>
      </c>
      <c r="S688" s="50">
        <v>995200</v>
      </c>
      <c r="T688" s="51">
        <f>Ugovori_OPULJP[[#This Row],[Bespovratna sredstva - Ukupno (EU+Nac) HRK
= Ukupna ugovorena vrijednost bespovratnih sredstava]]/7.5345</f>
        <v>132085.73893423585</v>
      </c>
      <c r="U688" s="50">
        <v>0</v>
      </c>
      <c r="V688" s="51">
        <f>Ugovori_OPULJP[[#This Row],[Javni doprinos korisnika - HRK]]/7.5345</f>
        <v>0</v>
      </c>
      <c r="W688" s="50">
        <v>0</v>
      </c>
      <c r="X688" s="51">
        <f>Ugovori_OPULJP[[#This Row],[Privatni doprinos korisnika - HRK]]/7.5345</f>
        <v>0</v>
      </c>
      <c r="Y688" s="52">
        <v>995200</v>
      </c>
      <c r="Z688" s="53">
        <f>Ugovori_OPULJP[[#This Row],[UKUPNI PRIHVATLJIVI IZDACI
TOTAL ELIGIBLE EXPENDITURE
= Bespovratna sredstva ukupno + doprinos korisnika
= Ukupni prihvatljivi troškovi
= Ukupna ugovorena vrijednost projekta HRK]]/7.5345</f>
        <v>132085.73893423585</v>
      </c>
      <c r="AA688" s="44" t="s">
        <v>38</v>
      </c>
      <c r="AB688" s="44" t="s">
        <v>753</v>
      </c>
      <c r="AC688" s="43" t="s">
        <v>2778</v>
      </c>
      <c r="AD688" s="43" t="s">
        <v>747</v>
      </c>
    </row>
    <row r="689" spans="1:30" ht="51" customHeight="1" x14ac:dyDescent="0.2">
      <c r="A689" s="41" t="s">
        <v>2779</v>
      </c>
      <c r="B689" s="42" t="s">
        <v>743</v>
      </c>
      <c r="C689" s="43" t="s">
        <v>744</v>
      </c>
      <c r="D689" s="43" t="s">
        <v>2680</v>
      </c>
      <c r="E689" s="44" t="s">
        <v>76</v>
      </c>
      <c r="F689" s="45" t="s">
        <v>2780</v>
      </c>
      <c r="G689" s="45" t="s">
        <v>2781</v>
      </c>
      <c r="H689" s="47">
        <v>43455</v>
      </c>
      <c r="I689" s="47">
        <v>44186</v>
      </c>
      <c r="J689" s="48" t="str">
        <f>IF(Ugovori_OPULJP[[#This Row],[DATUM ZAVRŠETKA OPERACIJE]]&gt;DATE(2024,3,31),"u provedbi","završen")</f>
        <v>završen</v>
      </c>
      <c r="K689" s="46" t="s">
        <v>2764</v>
      </c>
      <c r="L689" s="46" t="s">
        <v>37</v>
      </c>
      <c r="M689" s="49">
        <v>0.85</v>
      </c>
      <c r="N689" s="49">
        <v>0.15</v>
      </c>
      <c r="O689" s="50">
        <f>Ugovori_OPULJP[[#This Row],[Bespovratna sredstva - Ukupno (EU+Nac) HRK
= Ukupna ugovorena vrijednost bespovratnih sredstava]]*Ugovori_OPULJP[[#This Row],[EU STOPA SUFINANCIRANJA %
EU CO-FINANCING RATE %]]</f>
        <v>846612.32499999995</v>
      </c>
      <c r="P689" s="51">
        <f>Ugovori_OPULJP[[#This Row],[Bespovratna sredstva - EU dio - HRK]]/7.5345</f>
        <v>112364.76541243611</v>
      </c>
      <c r="Q689" s="50">
        <f>Ugovori_OPULJP[[#This Row],[Bespovratna sredstva - Ukupno (EU+Nac) HRK
= Ukupna ugovorena vrijednost bespovratnih sredstava]]*Ugovori_OPULJP[[#This Row],[STOPA NACIONALNOG SUFINANCIRANJA %]]</f>
        <v>149402.17499999999</v>
      </c>
      <c r="R689" s="51">
        <f>Ugovori_OPULJP[[#This Row],[Bespovratna sredstva - Nacionalni dio - HRK]]/7.5345</f>
        <v>19829.07624925343</v>
      </c>
      <c r="S689" s="50">
        <v>996014.5</v>
      </c>
      <c r="T689" s="51">
        <f>Ugovori_OPULJP[[#This Row],[Bespovratna sredstva - Ukupno (EU+Nac) HRK
= Ukupna ugovorena vrijednost bespovratnih sredstava]]/7.5345</f>
        <v>132193.84166168954</v>
      </c>
      <c r="U689" s="50">
        <v>0</v>
      </c>
      <c r="V689" s="51">
        <f>Ugovori_OPULJP[[#This Row],[Javni doprinos korisnika - HRK]]/7.5345</f>
        <v>0</v>
      </c>
      <c r="W689" s="50">
        <v>0</v>
      </c>
      <c r="X689" s="51">
        <f>Ugovori_OPULJP[[#This Row],[Privatni doprinos korisnika - HRK]]/7.5345</f>
        <v>0</v>
      </c>
      <c r="Y689" s="52">
        <v>996014.5</v>
      </c>
      <c r="Z689" s="53">
        <f>Ugovori_OPULJP[[#This Row],[UKUPNI PRIHVATLJIVI IZDACI
TOTAL ELIGIBLE EXPENDITURE
= Bespovratna sredstva ukupno + doprinos korisnika
= Ukupni prihvatljivi troškovi
= Ukupna ugovorena vrijednost projekta HRK]]/7.5345</f>
        <v>132193.84166168954</v>
      </c>
      <c r="AA689" s="44" t="s">
        <v>38</v>
      </c>
      <c r="AB689" s="44" t="s">
        <v>753</v>
      </c>
      <c r="AC689" s="43" t="s">
        <v>2782</v>
      </c>
      <c r="AD689" s="43" t="s">
        <v>747</v>
      </c>
    </row>
    <row r="690" spans="1:30" ht="51" customHeight="1" x14ac:dyDescent="0.2">
      <c r="A690" s="41" t="s">
        <v>2783</v>
      </c>
      <c r="B690" s="42" t="s">
        <v>743</v>
      </c>
      <c r="C690" s="43" t="s">
        <v>744</v>
      </c>
      <c r="D690" s="43" t="s">
        <v>2680</v>
      </c>
      <c r="E690" s="44" t="s">
        <v>76</v>
      </c>
      <c r="F690" s="45" t="s">
        <v>2784</v>
      </c>
      <c r="G690" s="45" t="s">
        <v>2785</v>
      </c>
      <c r="H690" s="47">
        <v>43455</v>
      </c>
      <c r="I690" s="47">
        <v>44186</v>
      </c>
      <c r="J690" s="48" t="str">
        <f>IF(Ugovori_OPULJP[[#This Row],[DATUM ZAVRŠETKA OPERACIJE]]&gt;DATE(2024,3,31),"u provedbi","završen")</f>
        <v>završen</v>
      </c>
      <c r="K690" s="46" t="s">
        <v>84</v>
      </c>
      <c r="L690" s="46" t="s">
        <v>84</v>
      </c>
      <c r="M690" s="49">
        <v>0.85</v>
      </c>
      <c r="N690" s="49">
        <v>0.15</v>
      </c>
      <c r="O690" s="50">
        <f>Ugovori_OPULJP[[#This Row],[Bespovratna sredstva - Ukupno (EU+Nac) HRK
= Ukupna ugovorena vrijednost bespovratnih sredstava]]*Ugovori_OPULJP[[#This Row],[EU STOPA SUFINANCIRANJA %
EU CO-FINANCING RATE %]]</f>
        <v>834105</v>
      </c>
      <c r="P690" s="51">
        <f>Ugovori_OPULJP[[#This Row],[Bespovratna sredstva - EU dio - HRK]]/7.5345</f>
        <v>110704.75811268165</v>
      </c>
      <c r="Q690" s="50">
        <f>Ugovori_OPULJP[[#This Row],[Bespovratna sredstva - Ukupno (EU+Nac) HRK
= Ukupna ugovorena vrijednost bespovratnih sredstava]]*Ugovori_OPULJP[[#This Row],[STOPA NACIONALNOG SUFINANCIRANJA %]]</f>
        <v>147195</v>
      </c>
      <c r="R690" s="51">
        <f>Ugovori_OPULJP[[#This Row],[Bespovratna sredstva - Nacionalni dio - HRK]]/7.5345</f>
        <v>19536.133784590882</v>
      </c>
      <c r="S690" s="50">
        <v>981300</v>
      </c>
      <c r="T690" s="51">
        <f>Ugovori_OPULJP[[#This Row],[Bespovratna sredstva - Ukupno (EU+Nac) HRK
= Ukupna ugovorena vrijednost bespovratnih sredstava]]/7.5345</f>
        <v>130240.89189727254</v>
      </c>
      <c r="U690" s="50">
        <v>0</v>
      </c>
      <c r="V690" s="51">
        <f>Ugovori_OPULJP[[#This Row],[Javni doprinos korisnika - HRK]]/7.5345</f>
        <v>0</v>
      </c>
      <c r="W690" s="50">
        <v>0</v>
      </c>
      <c r="X690" s="51">
        <f>Ugovori_OPULJP[[#This Row],[Privatni doprinos korisnika - HRK]]/7.5345</f>
        <v>0</v>
      </c>
      <c r="Y690" s="52">
        <v>981300</v>
      </c>
      <c r="Z690" s="53">
        <f>Ugovori_OPULJP[[#This Row],[UKUPNI PRIHVATLJIVI IZDACI
TOTAL ELIGIBLE EXPENDITURE
= Bespovratna sredstva ukupno + doprinos korisnika
= Ukupni prihvatljivi troškovi
= Ukupna ugovorena vrijednost projekta HRK]]/7.5345</f>
        <v>130240.89189727254</v>
      </c>
      <c r="AA690" s="44" t="s">
        <v>38</v>
      </c>
      <c r="AB690" s="44" t="s">
        <v>753</v>
      </c>
      <c r="AC690" s="43" t="s">
        <v>2786</v>
      </c>
      <c r="AD690" s="43" t="s">
        <v>747</v>
      </c>
    </row>
    <row r="691" spans="1:30" ht="51" customHeight="1" x14ac:dyDescent="0.2">
      <c r="A691" s="41" t="s">
        <v>2787</v>
      </c>
      <c r="B691" s="42" t="s">
        <v>743</v>
      </c>
      <c r="C691" s="43" t="s">
        <v>744</v>
      </c>
      <c r="D691" s="43" t="s">
        <v>2680</v>
      </c>
      <c r="E691" s="44" t="s">
        <v>76</v>
      </c>
      <c r="F691" s="45" t="s">
        <v>2788</v>
      </c>
      <c r="G691" s="45" t="s">
        <v>2789</v>
      </c>
      <c r="H691" s="47">
        <v>43455</v>
      </c>
      <c r="I691" s="47">
        <v>44551</v>
      </c>
      <c r="J691" s="48" t="str">
        <f>IF(Ugovori_OPULJP[[#This Row],[DATUM ZAVRŠETKA OPERACIJE]]&gt;DATE(2024,3,31),"u provedbi","završen")</f>
        <v>završen</v>
      </c>
      <c r="K691" s="46" t="s">
        <v>155</v>
      </c>
      <c r="L691" s="46" t="s">
        <v>155</v>
      </c>
      <c r="M691" s="49">
        <v>0.85</v>
      </c>
      <c r="N691" s="49">
        <v>0.15</v>
      </c>
      <c r="O691" s="50">
        <f>Ugovori_OPULJP[[#This Row],[Bespovratna sredstva - Ukupno (EU+Nac) HRK
= Ukupna ugovorena vrijednost bespovratnih sredstava]]*Ugovori_OPULJP[[#This Row],[EU STOPA SUFINANCIRANJA %
EU CO-FINANCING RATE %]]</f>
        <v>1035736.1689999999</v>
      </c>
      <c r="P691" s="51">
        <f>Ugovori_OPULJP[[#This Row],[Bespovratna sredstva - EU dio - HRK]]/7.5345</f>
        <v>137465.81312628574</v>
      </c>
      <c r="Q691" s="50">
        <f>Ugovori_OPULJP[[#This Row],[Bespovratna sredstva - Ukupno (EU+Nac) HRK
= Ukupna ugovorena vrijednost bespovratnih sredstava]]*Ugovori_OPULJP[[#This Row],[STOPA NACIONALNOG SUFINANCIRANJA %]]</f>
        <v>182776.97099999999</v>
      </c>
      <c r="R691" s="51">
        <f>Ugovori_OPULJP[[#This Row],[Bespovratna sredstva - Nacionalni dio - HRK]]/7.5345</f>
        <v>24258.672904638661</v>
      </c>
      <c r="S691" s="50">
        <v>1218513.1399999999</v>
      </c>
      <c r="T691" s="51">
        <f>Ugovori_OPULJP[[#This Row],[Bespovratna sredstva - Ukupno (EU+Nac) HRK
= Ukupna ugovorena vrijednost bespovratnih sredstava]]/7.5345</f>
        <v>161724.4860309244</v>
      </c>
      <c r="U691" s="50">
        <v>0</v>
      </c>
      <c r="V691" s="51">
        <f>Ugovori_OPULJP[[#This Row],[Javni doprinos korisnika - HRK]]/7.5345</f>
        <v>0</v>
      </c>
      <c r="W691" s="50">
        <v>0</v>
      </c>
      <c r="X691" s="51">
        <f>Ugovori_OPULJP[[#This Row],[Privatni doprinos korisnika - HRK]]/7.5345</f>
        <v>0</v>
      </c>
      <c r="Y691" s="52">
        <v>1218513.1399999999</v>
      </c>
      <c r="Z691" s="53">
        <f>Ugovori_OPULJP[[#This Row],[UKUPNI PRIHVATLJIVI IZDACI
TOTAL ELIGIBLE EXPENDITURE
= Bespovratna sredstva ukupno + doprinos korisnika
= Ukupni prihvatljivi troškovi
= Ukupna ugovorena vrijednost projekta HRK]]/7.5345</f>
        <v>161724.4860309244</v>
      </c>
      <c r="AA691" s="44" t="s">
        <v>38</v>
      </c>
      <c r="AB691" s="44" t="s">
        <v>753</v>
      </c>
      <c r="AC691" s="43" t="s">
        <v>2790</v>
      </c>
      <c r="AD691" s="43" t="s">
        <v>747</v>
      </c>
    </row>
    <row r="692" spans="1:30" ht="51" customHeight="1" x14ac:dyDescent="0.2">
      <c r="A692" s="41" t="s">
        <v>2791</v>
      </c>
      <c r="B692" s="42" t="s">
        <v>743</v>
      </c>
      <c r="C692" s="43" t="s">
        <v>744</v>
      </c>
      <c r="D692" s="43" t="s">
        <v>2680</v>
      </c>
      <c r="E692" s="44" t="s">
        <v>76</v>
      </c>
      <c r="F692" s="45" t="s">
        <v>2792</v>
      </c>
      <c r="G692" s="45" t="s">
        <v>2793</v>
      </c>
      <c r="H692" s="47">
        <v>43461</v>
      </c>
      <c r="I692" s="47">
        <v>44192</v>
      </c>
      <c r="J692" s="48" t="str">
        <f>IF(Ugovori_OPULJP[[#This Row],[DATUM ZAVRŠETKA OPERACIJE]]&gt;DATE(2024,3,31),"u provedbi","završen")</f>
        <v>završen</v>
      </c>
      <c r="K692" s="46" t="s">
        <v>244</v>
      </c>
      <c r="L692" s="46" t="s">
        <v>244</v>
      </c>
      <c r="M692" s="49">
        <v>0.85</v>
      </c>
      <c r="N692" s="49">
        <v>0.15</v>
      </c>
      <c r="O692" s="50">
        <f>Ugovori_OPULJP[[#This Row],[Bespovratna sredstva - Ukupno (EU+Nac) HRK
= Ukupna ugovorena vrijednost bespovratnih sredstava]]*Ugovori_OPULJP[[#This Row],[EU STOPA SUFINANCIRANJA %
EU CO-FINANCING RATE %]]</f>
        <v>710498</v>
      </c>
      <c r="P692" s="51">
        <f>Ugovori_OPULJP[[#This Row],[Bespovratna sredstva - EU dio - HRK]]/7.5345</f>
        <v>94299.289932974978</v>
      </c>
      <c r="Q692" s="50">
        <f>Ugovori_OPULJP[[#This Row],[Bespovratna sredstva - Ukupno (EU+Nac) HRK
= Ukupna ugovorena vrijednost bespovratnih sredstava]]*Ugovori_OPULJP[[#This Row],[STOPA NACIONALNOG SUFINANCIRANJA %]]</f>
        <v>125382</v>
      </c>
      <c r="R692" s="51">
        <f>Ugovori_OPULJP[[#This Row],[Bespovratna sredstva - Nacionalni dio - HRK]]/7.5345</f>
        <v>16641.051164642642</v>
      </c>
      <c r="S692" s="50">
        <v>835880</v>
      </c>
      <c r="T692" s="51">
        <f>Ugovori_OPULJP[[#This Row],[Bespovratna sredstva - Ukupno (EU+Nac) HRK
= Ukupna ugovorena vrijednost bespovratnih sredstava]]/7.5345</f>
        <v>110940.34109761762</v>
      </c>
      <c r="U692" s="50">
        <v>0</v>
      </c>
      <c r="V692" s="51">
        <f>Ugovori_OPULJP[[#This Row],[Javni doprinos korisnika - HRK]]/7.5345</f>
        <v>0</v>
      </c>
      <c r="W692" s="50">
        <v>0</v>
      </c>
      <c r="X692" s="51">
        <f>Ugovori_OPULJP[[#This Row],[Privatni doprinos korisnika - HRK]]/7.5345</f>
        <v>0</v>
      </c>
      <c r="Y692" s="52">
        <v>835880</v>
      </c>
      <c r="Z692" s="53">
        <f>Ugovori_OPULJP[[#This Row],[UKUPNI PRIHVATLJIVI IZDACI
TOTAL ELIGIBLE EXPENDITURE
= Bespovratna sredstva ukupno + doprinos korisnika
= Ukupni prihvatljivi troškovi
= Ukupna ugovorena vrijednost projekta HRK]]/7.5345</f>
        <v>110940.34109761762</v>
      </c>
      <c r="AA692" s="44" t="s">
        <v>38</v>
      </c>
      <c r="AB692" s="44" t="s">
        <v>753</v>
      </c>
      <c r="AC692" s="43" t="s">
        <v>2794</v>
      </c>
      <c r="AD692" s="43" t="s">
        <v>747</v>
      </c>
    </row>
    <row r="693" spans="1:30" ht="51" customHeight="1" x14ac:dyDescent="0.2">
      <c r="A693" s="41" t="s">
        <v>2795</v>
      </c>
      <c r="B693" s="42" t="s">
        <v>743</v>
      </c>
      <c r="C693" s="43" t="s">
        <v>744</v>
      </c>
      <c r="D693" s="43" t="s">
        <v>2680</v>
      </c>
      <c r="E693" s="44" t="s">
        <v>76</v>
      </c>
      <c r="F693" s="45" t="s">
        <v>2796</v>
      </c>
      <c r="G693" s="45" t="s">
        <v>2797</v>
      </c>
      <c r="H693" s="47">
        <v>43480</v>
      </c>
      <c r="I693" s="47">
        <v>44150</v>
      </c>
      <c r="J693" s="48" t="str">
        <f>IF(Ugovori_OPULJP[[#This Row],[DATUM ZAVRŠETKA OPERACIJE]]&gt;DATE(2024,3,31),"u provedbi","završen")</f>
        <v>završen</v>
      </c>
      <c r="K693" s="46" t="s">
        <v>244</v>
      </c>
      <c r="L693" s="46" t="s">
        <v>244</v>
      </c>
      <c r="M693" s="49">
        <v>0.85</v>
      </c>
      <c r="N693" s="49">
        <v>0.15</v>
      </c>
      <c r="O693" s="50">
        <f>Ugovori_OPULJP[[#This Row],[Bespovratna sredstva - Ukupno (EU+Nac) HRK
= Ukupna ugovorena vrijednost bespovratnih sredstava]]*Ugovori_OPULJP[[#This Row],[EU STOPA SUFINANCIRANJA %
EU CO-FINANCING RATE %]]</f>
        <v>1275000</v>
      </c>
      <c r="P693" s="51">
        <f>Ugovori_OPULJP[[#This Row],[Bespovratna sredstva - EU dio - HRK]]/7.5345</f>
        <v>169221.5807286482</v>
      </c>
      <c r="Q693" s="50">
        <f>Ugovori_OPULJP[[#This Row],[Bespovratna sredstva - Ukupno (EU+Nac) HRK
= Ukupna ugovorena vrijednost bespovratnih sredstava]]*Ugovori_OPULJP[[#This Row],[STOPA NACIONALNOG SUFINANCIRANJA %]]</f>
        <v>225000</v>
      </c>
      <c r="R693" s="51">
        <f>Ugovori_OPULJP[[#This Row],[Bespovratna sredstva - Nacionalni dio - HRK]]/7.5345</f>
        <v>29862.631893290862</v>
      </c>
      <c r="S693" s="50">
        <v>1500000</v>
      </c>
      <c r="T693" s="51">
        <f>Ugovori_OPULJP[[#This Row],[Bespovratna sredstva - Ukupno (EU+Nac) HRK
= Ukupna ugovorena vrijednost bespovratnih sredstava]]/7.5345</f>
        <v>199084.21262193908</v>
      </c>
      <c r="U693" s="50">
        <v>0</v>
      </c>
      <c r="V693" s="51">
        <f>Ugovori_OPULJP[[#This Row],[Javni doprinos korisnika - HRK]]/7.5345</f>
        <v>0</v>
      </c>
      <c r="W693" s="50">
        <v>0</v>
      </c>
      <c r="X693" s="51">
        <f>Ugovori_OPULJP[[#This Row],[Privatni doprinos korisnika - HRK]]/7.5345</f>
        <v>0</v>
      </c>
      <c r="Y693" s="52">
        <v>1500000</v>
      </c>
      <c r="Z693" s="53">
        <f>Ugovori_OPULJP[[#This Row],[UKUPNI PRIHVATLJIVI IZDACI
TOTAL ELIGIBLE EXPENDITURE
= Bespovratna sredstva ukupno + doprinos korisnika
= Ukupni prihvatljivi troškovi
= Ukupna ugovorena vrijednost projekta HRK]]/7.5345</f>
        <v>199084.21262193908</v>
      </c>
      <c r="AA693" s="44" t="s">
        <v>38</v>
      </c>
      <c r="AB693" s="44" t="s">
        <v>753</v>
      </c>
      <c r="AC693" s="43" t="s">
        <v>2798</v>
      </c>
      <c r="AD693" s="43" t="s">
        <v>747</v>
      </c>
    </row>
    <row r="694" spans="1:30" ht="51" customHeight="1" x14ac:dyDescent="0.2">
      <c r="A694" s="41" t="s">
        <v>2799</v>
      </c>
      <c r="B694" s="42" t="s">
        <v>743</v>
      </c>
      <c r="C694" s="43" t="s">
        <v>744</v>
      </c>
      <c r="D694" s="43" t="s">
        <v>2680</v>
      </c>
      <c r="E694" s="44" t="s">
        <v>76</v>
      </c>
      <c r="F694" s="45" t="s">
        <v>2800</v>
      </c>
      <c r="G694" s="45" t="s">
        <v>2801</v>
      </c>
      <c r="H694" s="47">
        <v>43455</v>
      </c>
      <c r="I694" s="47">
        <v>44186</v>
      </c>
      <c r="J694" s="48" t="str">
        <f>IF(Ugovori_OPULJP[[#This Row],[DATUM ZAVRŠETKA OPERACIJE]]&gt;DATE(2024,3,31),"u provedbi","završen")</f>
        <v>završen</v>
      </c>
      <c r="K694" s="46" t="s">
        <v>155</v>
      </c>
      <c r="L694" s="46" t="s">
        <v>155</v>
      </c>
      <c r="M694" s="49">
        <v>0.85</v>
      </c>
      <c r="N694" s="49">
        <v>0.15</v>
      </c>
      <c r="O694" s="50">
        <f>Ugovori_OPULJP[[#This Row],[Bespovratna sredstva - Ukupno (EU+Nac) HRK
= Ukupna ugovorena vrijednost bespovratnih sredstava]]*Ugovori_OPULJP[[#This Row],[EU STOPA SUFINANCIRANJA %
EU CO-FINANCING RATE %]]</f>
        <v>680014.90049999999</v>
      </c>
      <c r="P694" s="51">
        <f>Ugovori_OPULJP[[#This Row],[Bespovratna sredstva - EU dio - HRK]]/7.5345</f>
        <v>90253.487358152488</v>
      </c>
      <c r="Q694" s="50">
        <f>Ugovori_OPULJP[[#This Row],[Bespovratna sredstva - Ukupno (EU+Nac) HRK
= Ukupna ugovorena vrijednost bespovratnih sredstava]]*Ugovori_OPULJP[[#This Row],[STOPA NACIONALNOG SUFINANCIRANJA %]]</f>
        <v>120002.6295</v>
      </c>
      <c r="R694" s="51">
        <f>Ugovori_OPULJP[[#This Row],[Bespovratna sredstva - Nacionalni dio - HRK]]/7.5345</f>
        <v>15927.086004379851</v>
      </c>
      <c r="S694" s="50">
        <v>800017.53</v>
      </c>
      <c r="T694" s="51">
        <f>Ugovori_OPULJP[[#This Row],[Bespovratna sredstva - Ukupno (EU+Nac) HRK
= Ukupna ugovorena vrijednost bespovratnih sredstava]]/7.5345</f>
        <v>106180.57336253235</v>
      </c>
      <c r="U694" s="50">
        <v>0</v>
      </c>
      <c r="V694" s="51">
        <f>Ugovori_OPULJP[[#This Row],[Javni doprinos korisnika - HRK]]/7.5345</f>
        <v>0</v>
      </c>
      <c r="W694" s="50">
        <v>0</v>
      </c>
      <c r="X694" s="51">
        <f>Ugovori_OPULJP[[#This Row],[Privatni doprinos korisnika - HRK]]/7.5345</f>
        <v>0</v>
      </c>
      <c r="Y694" s="52">
        <v>800017.53</v>
      </c>
      <c r="Z694" s="53">
        <f>Ugovori_OPULJP[[#This Row],[UKUPNI PRIHVATLJIVI IZDACI
TOTAL ELIGIBLE EXPENDITURE
= Bespovratna sredstva ukupno + doprinos korisnika
= Ukupni prihvatljivi troškovi
= Ukupna ugovorena vrijednost projekta HRK]]/7.5345</f>
        <v>106180.57336253235</v>
      </c>
      <c r="AA694" s="44" t="s">
        <v>38</v>
      </c>
      <c r="AB694" s="44" t="s">
        <v>753</v>
      </c>
      <c r="AC694" s="43" t="s">
        <v>2802</v>
      </c>
      <c r="AD694" s="43" t="s">
        <v>747</v>
      </c>
    </row>
    <row r="695" spans="1:30" ht="51" customHeight="1" x14ac:dyDescent="0.2">
      <c r="A695" s="41" t="s">
        <v>2803</v>
      </c>
      <c r="B695" s="42" t="s">
        <v>743</v>
      </c>
      <c r="C695" s="43" t="s">
        <v>744</v>
      </c>
      <c r="D695" s="43" t="s">
        <v>2680</v>
      </c>
      <c r="E695" s="44" t="s">
        <v>76</v>
      </c>
      <c r="F695" s="45" t="s">
        <v>2804</v>
      </c>
      <c r="G695" s="45" t="s">
        <v>2805</v>
      </c>
      <c r="H695" s="47">
        <v>43455</v>
      </c>
      <c r="I695" s="47">
        <v>44186</v>
      </c>
      <c r="J695" s="48" t="str">
        <f>IF(Ugovori_OPULJP[[#This Row],[DATUM ZAVRŠETKA OPERACIJE]]&gt;DATE(2024,3,31),"u provedbi","završen")</f>
        <v>završen</v>
      </c>
      <c r="K695" s="46" t="s">
        <v>333</v>
      </c>
      <c r="L695" s="46" t="s">
        <v>333</v>
      </c>
      <c r="M695" s="49">
        <v>0.85</v>
      </c>
      <c r="N695" s="49">
        <v>0.15</v>
      </c>
      <c r="O695" s="50">
        <f>Ugovori_OPULJP[[#This Row],[Bespovratna sredstva - Ukupno (EU+Nac) HRK
= Ukupna ugovorena vrijednost bespovratnih sredstava]]*Ugovori_OPULJP[[#This Row],[EU STOPA SUFINANCIRANJA %
EU CO-FINANCING RATE %]]</f>
        <v>849012.69099999999</v>
      </c>
      <c r="P695" s="51">
        <f>Ugovori_OPULJP[[#This Row],[Bespovratna sredstva - EU dio - HRK]]/7.5345</f>
        <v>112683.3487291791</v>
      </c>
      <c r="Q695" s="50">
        <f>Ugovori_OPULJP[[#This Row],[Bespovratna sredstva - Ukupno (EU+Nac) HRK
= Ukupna ugovorena vrijednost bespovratnih sredstava]]*Ugovori_OPULJP[[#This Row],[STOPA NACIONALNOG SUFINANCIRANJA %]]</f>
        <v>149825.769</v>
      </c>
      <c r="R695" s="51">
        <f>Ugovori_OPULJP[[#This Row],[Bespovratna sredstva - Nacionalni dio - HRK]]/7.5345</f>
        <v>19885.296834561017</v>
      </c>
      <c r="S695" s="50">
        <v>998838.46</v>
      </c>
      <c r="T695" s="51">
        <f>Ugovori_OPULJP[[#This Row],[Bespovratna sredstva - Ukupno (EU+Nac) HRK
= Ukupna ugovorena vrijednost bespovratnih sredstava]]/7.5345</f>
        <v>132568.64556374011</v>
      </c>
      <c r="U695" s="50">
        <v>0</v>
      </c>
      <c r="V695" s="51">
        <f>Ugovori_OPULJP[[#This Row],[Javni doprinos korisnika - HRK]]/7.5345</f>
        <v>0</v>
      </c>
      <c r="W695" s="50">
        <v>0</v>
      </c>
      <c r="X695" s="51">
        <f>Ugovori_OPULJP[[#This Row],[Privatni doprinos korisnika - HRK]]/7.5345</f>
        <v>0</v>
      </c>
      <c r="Y695" s="52">
        <v>998838.46</v>
      </c>
      <c r="Z695" s="53">
        <f>Ugovori_OPULJP[[#This Row],[UKUPNI PRIHVATLJIVI IZDACI
TOTAL ELIGIBLE EXPENDITURE
= Bespovratna sredstva ukupno + doprinos korisnika
= Ukupni prihvatljivi troškovi
= Ukupna ugovorena vrijednost projekta HRK]]/7.5345</f>
        <v>132568.64556374011</v>
      </c>
      <c r="AA695" s="44" t="s">
        <v>38</v>
      </c>
      <c r="AB695" s="44" t="s">
        <v>753</v>
      </c>
      <c r="AC695" s="43" t="s">
        <v>2806</v>
      </c>
      <c r="AD695" s="43" t="s">
        <v>747</v>
      </c>
    </row>
    <row r="696" spans="1:30" ht="51" customHeight="1" x14ac:dyDescent="0.2">
      <c r="A696" s="41" t="s">
        <v>2807</v>
      </c>
      <c r="B696" s="42" t="s">
        <v>743</v>
      </c>
      <c r="C696" s="43" t="s">
        <v>744</v>
      </c>
      <c r="D696" s="43" t="s">
        <v>2680</v>
      </c>
      <c r="E696" s="44" t="s">
        <v>76</v>
      </c>
      <c r="F696" s="45" t="s">
        <v>2808</v>
      </c>
      <c r="G696" s="45" t="s">
        <v>2809</v>
      </c>
      <c r="H696" s="47">
        <v>43455</v>
      </c>
      <c r="I696" s="47">
        <v>44551</v>
      </c>
      <c r="J696" s="48" t="str">
        <f>IF(Ugovori_OPULJP[[#This Row],[DATUM ZAVRŠETKA OPERACIJE]]&gt;DATE(2024,3,31),"u provedbi","završen")</f>
        <v>završen</v>
      </c>
      <c r="K696" s="46" t="s">
        <v>200</v>
      </c>
      <c r="L696" s="46" t="s">
        <v>200</v>
      </c>
      <c r="M696" s="49">
        <v>0.85</v>
      </c>
      <c r="N696" s="49">
        <v>0.15</v>
      </c>
      <c r="O696" s="50">
        <f>Ugovori_OPULJP[[#This Row],[Bespovratna sredstva - Ukupno (EU+Nac) HRK
= Ukupna ugovorena vrijednost bespovratnih sredstava]]*Ugovori_OPULJP[[#This Row],[EU STOPA SUFINANCIRANJA %
EU CO-FINANCING RATE %]]</f>
        <v>1268474.7285</v>
      </c>
      <c r="P696" s="51">
        <f>Ugovori_OPULJP[[#This Row],[Bespovratna sredstva - EU dio - HRK]]/7.5345</f>
        <v>168355.52836950027</v>
      </c>
      <c r="Q696" s="50">
        <f>Ugovori_OPULJP[[#This Row],[Bespovratna sredstva - Ukupno (EU+Nac) HRK
= Ukupna ugovorena vrijednost bespovratnih sredstava]]*Ugovori_OPULJP[[#This Row],[STOPA NACIONALNOG SUFINANCIRANJA %]]</f>
        <v>223848.48149999999</v>
      </c>
      <c r="R696" s="51">
        <f>Ugovori_OPULJP[[#This Row],[Bespovratna sredstva - Nacionalni dio - HRK]]/7.5345</f>
        <v>29709.799124029461</v>
      </c>
      <c r="S696" s="50">
        <v>1492323.21</v>
      </c>
      <c r="T696" s="51">
        <f>Ugovori_OPULJP[[#This Row],[Bespovratna sredstva - Ukupno (EU+Nac) HRK
= Ukupna ugovorena vrijednost bespovratnih sredstava]]/7.5345</f>
        <v>198065.32749352974</v>
      </c>
      <c r="U696" s="50">
        <v>0</v>
      </c>
      <c r="V696" s="51">
        <f>Ugovori_OPULJP[[#This Row],[Javni doprinos korisnika - HRK]]/7.5345</f>
        <v>0</v>
      </c>
      <c r="W696" s="50">
        <v>0</v>
      </c>
      <c r="X696" s="51">
        <f>Ugovori_OPULJP[[#This Row],[Privatni doprinos korisnika - HRK]]/7.5345</f>
        <v>0</v>
      </c>
      <c r="Y696" s="52">
        <v>1492323.21</v>
      </c>
      <c r="Z696" s="53">
        <f>Ugovori_OPULJP[[#This Row],[UKUPNI PRIHVATLJIVI IZDACI
TOTAL ELIGIBLE EXPENDITURE
= Bespovratna sredstva ukupno + doprinos korisnika
= Ukupni prihvatljivi troškovi
= Ukupna ugovorena vrijednost projekta HRK]]/7.5345</f>
        <v>198065.32749352974</v>
      </c>
      <c r="AA696" s="44" t="s">
        <v>38</v>
      </c>
      <c r="AB696" s="44" t="s">
        <v>753</v>
      </c>
      <c r="AC696" s="43" t="s">
        <v>2810</v>
      </c>
      <c r="AD696" s="43" t="s">
        <v>747</v>
      </c>
    </row>
    <row r="697" spans="1:30" ht="51" customHeight="1" x14ac:dyDescent="0.2">
      <c r="A697" s="41" t="s">
        <v>2811</v>
      </c>
      <c r="B697" s="42" t="s">
        <v>743</v>
      </c>
      <c r="C697" s="43" t="s">
        <v>744</v>
      </c>
      <c r="D697" s="43" t="s">
        <v>2680</v>
      </c>
      <c r="E697" s="44" t="s">
        <v>76</v>
      </c>
      <c r="F697" s="45" t="s">
        <v>2812</v>
      </c>
      <c r="G697" s="45" t="s">
        <v>2813</v>
      </c>
      <c r="H697" s="47">
        <v>43455</v>
      </c>
      <c r="I697" s="47">
        <v>44186</v>
      </c>
      <c r="J697" s="48" t="str">
        <f>IF(Ugovori_OPULJP[[#This Row],[DATUM ZAVRŠETKA OPERACIJE]]&gt;DATE(2024,3,31),"u provedbi","završen")</f>
        <v>završen</v>
      </c>
      <c r="K697" s="46" t="s">
        <v>249</v>
      </c>
      <c r="L697" s="46" t="s">
        <v>249</v>
      </c>
      <c r="M697" s="49">
        <v>0.85</v>
      </c>
      <c r="N697" s="49">
        <v>0.15</v>
      </c>
      <c r="O697" s="50">
        <f>Ugovori_OPULJP[[#This Row],[Bespovratna sredstva - Ukupno (EU+Nac) HRK
= Ukupna ugovorena vrijednost bespovratnih sredstava]]*Ugovori_OPULJP[[#This Row],[EU STOPA SUFINANCIRANJA %
EU CO-FINANCING RATE %]]</f>
        <v>850000</v>
      </c>
      <c r="P697" s="51">
        <f>Ugovori_OPULJP[[#This Row],[Bespovratna sredstva - EU dio - HRK]]/7.5345</f>
        <v>112814.38715243214</v>
      </c>
      <c r="Q697" s="50">
        <f>Ugovori_OPULJP[[#This Row],[Bespovratna sredstva - Ukupno (EU+Nac) HRK
= Ukupna ugovorena vrijednost bespovratnih sredstava]]*Ugovori_OPULJP[[#This Row],[STOPA NACIONALNOG SUFINANCIRANJA %]]</f>
        <v>150000</v>
      </c>
      <c r="R697" s="51">
        <f>Ugovori_OPULJP[[#This Row],[Bespovratna sredstva - Nacionalni dio - HRK]]/7.5345</f>
        <v>19908.421262193908</v>
      </c>
      <c r="S697" s="50">
        <v>1000000</v>
      </c>
      <c r="T697" s="51">
        <f>Ugovori_OPULJP[[#This Row],[Bespovratna sredstva - Ukupno (EU+Nac) HRK
= Ukupna ugovorena vrijednost bespovratnih sredstava]]/7.5345</f>
        <v>132722.80841462605</v>
      </c>
      <c r="U697" s="50">
        <v>0</v>
      </c>
      <c r="V697" s="51">
        <f>Ugovori_OPULJP[[#This Row],[Javni doprinos korisnika - HRK]]/7.5345</f>
        <v>0</v>
      </c>
      <c r="W697" s="50">
        <v>0</v>
      </c>
      <c r="X697" s="51">
        <f>Ugovori_OPULJP[[#This Row],[Privatni doprinos korisnika - HRK]]/7.5345</f>
        <v>0</v>
      </c>
      <c r="Y697" s="52">
        <v>1000000</v>
      </c>
      <c r="Z697" s="53">
        <f>Ugovori_OPULJP[[#This Row],[UKUPNI PRIHVATLJIVI IZDACI
TOTAL ELIGIBLE EXPENDITURE
= Bespovratna sredstva ukupno + doprinos korisnika
= Ukupni prihvatljivi troškovi
= Ukupna ugovorena vrijednost projekta HRK]]/7.5345</f>
        <v>132722.80841462605</v>
      </c>
      <c r="AA697" s="44" t="s">
        <v>38</v>
      </c>
      <c r="AB697" s="44" t="s">
        <v>753</v>
      </c>
      <c r="AC697" s="43" t="s">
        <v>2814</v>
      </c>
      <c r="AD697" s="43" t="s">
        <v>747</v>
      </c>
    </row>
    <row r="698" spans="1:30" ht="51" customHeight="1" x14ac:dyDescent="0.2">
      <c r="A698" s="41" t="s">
        <v>2815</v>
      </c>
      <c r="B698" s="42" t="s">
        <v>743</v>
      </c>
      <c r="C698" s="43" t="s">
        <v>744</v>
      </c>
      <c r="D698" s="43" t="s">
        <v>2680</v>
      </c>
      <c r="E698" s="44" t="s">
        <v>76</v>
      </c>
      <c r="F698" s="45" t="s">
        <v>2816</v>
      </c>
      <c r="G698" s="45" t="s">
        <v>2817</v>
      </c>
      <c r="H698" s="47">
        <v>43455</v>
      </c>
      <c r="I698" s="47">
        <v>44186</v>
      </c>
      <c r="J698" s="48" t="str">
        <f>IF(Ugovori_OPULJP[[#This Row],[DATUM ZAVRŠETKA OPERACIJE]]&gt;DATE(2024,3,31),"u provedbi","završen")</f>
        <v>završen</v>
      </c>
      <c r="K698" s="46" t="s">
        <v>338</v>
      </c>
      <c r="L698" s="46" t="s">
        <v>338</v>
      </c>
      <c r="M698" s="49">
        <v>0.85</v>
      </c>
      <c r="N698" s="49">
        <v>0.15</v>
      </c>
      <c r="O698" s="50">
        <f>Ugovori_OPULJP[[#This Row],[Bespovratna sredstva - Ukupno (EU+Nac) HRK
= Ukupna ugovorena vrijednost bespovratnih sredstava]]*Ugovori_OPULJP[[#This Row],[EU STOPA SUFINANCIRANJA %
EU CO-FINANCING RATE %]]</f>
        <v>847749.44649999996</v>
      </c>
      <c r="P698" s="51">
        <f>Ugovori_OPULJP[[#This Row],[Bespovratna sredstva - EU dio - HRK]]/7.5345</f>
        <v>112515.68737142476</v>
      </c>
      <c r="Q698" s="50">
        <f>Ugovori_OPULJP[[#This Row],[Bespovratna sredstva - Ukupno (EU+Nac) HRK
= Ukupna ugovorena vrijednost bespovratnih sredstava]]*Ugovori_OPULJP[[#This Row],[STOPA NACIONALNOG SUFINANCIRANJA %]]</f>
        <v>149602.84349999999</v>
      </c>
      <c r="R698" s="51">
        <f>Ugovori_OPULJP[[#This Row],[Bespovratna sredstva - Nacionalni dio - HRK]]/7.5345</f>
        <v>19855.709536133782</v>
      </c>
      <c r="S698" s="50">
        <v>997352.29</v>
      </c>
      <c r="T698" s="51">
        <f>Ugovori_OPULJP[[#This Row],[Bespovratna sredstva - Ukupno (EU+Nac) HRK
= Ukupna ugovorena vrijednost bespovratnih sredstava]]/7.5345</f>
        <v>132371.39690755855</v>
      </c>
      <c r="U698" s="50">
        <v>0</v>
      </c>
      <c r="V698" s="51">
        <f>Ugovori_OPULJP[[#This Row],[Javni doprinos korisnika - HRK]]/7.5345</f>
        <v>0</v>
      </c>
      <c r="W698" s="50">
        <v>0</v>
      </c>
      <c r="X698" s="51">
        <f>Ugovori_OPULJP[[#This Row],[Privatni doprinos korisnika - HRK]]/7.5345</f>
        <v>0</v>
      </c>
      <c r="Y698" s="52">
        <v>997352.29</v>
      </c>
      <c r="Z698" s="53">
        <f>Ugovori_OPULJP[[#This Row],[UKUPNI PRIHVATLJIVI IZDACI
TOTAL ELIGIBLE EXPENDITURE
= Bespovratna sredstva ukupno + doprinos korisnika
= Ukupni prihvatljivi troškovi
= Ukupna ugovorena vrijednost projekta HRK]]/7.5345</f>
        <v>132371.39690755855</v>
      </c>
      <c r="AA698" s="44" t="s">
        <v>38</v>
      </c>
      <c r="AB698" s="44" t="s">
        <v>753</v>
      </c>
      <c r="AC698" s="43" t="s">
        <v>2818</v>
      </c>
      <c r="AD698" s="43" t="s">
        <v>747</v>
      </c>
    </row>
    <row r="699" spans="1:30" ht="51" customHeight="1" x14ac:dyDescent="0.2">
      <c r="A699" s="41" t="s">
        <v>2819</v>
      </c>
      <c r="B699" s="42" t="s">
        <v>743</v>
      </c>
      <c r="C699" s="43" t="s">
        <v>744</v>
      </c>
      <c r="D699" s="43" t="s">
        <v>2680</v>
      </c>
      <c r="E699" s="44" t="s">
        <v>76</v>
      </c>
      <c r="F699" s="45" t="s">
        <v>2743</v>
      </c>
      <c r="G699" s="45" t="s">
        <v>2272</v>
      </c>
      <c r="H699" s="47">
        <v>43473</v>
      </c>
      <c r="I699" s="47">
        <v>44204</v>
      </c>
      <c r="J699" s="48" t="str">
        <f>IF(Ugovori_OPULJP[[#This Row],[DATUM ZAVRŠETKA OPERACIJE]]&gt;DATE(2024,3,31),"u provedbi","završen")</f>
        <v>završen</v>
      </c>
      <c r="K699" s="46" t="s">
        <v>84</v>
      </c>
      <c r="L699" s="46" t="s">
        <v>84</v>
      </c>
      <c r="M699" s="49">
        <v>0.85</v>
      </c>
      <c r="N699" s="49">
        <v>0.15</v>
      </c>
      <c r="O699" s="50">
        <f>Ugovori_OPULJP[[#This Row],[Bespovratna sredstva - Ukupno (EU+Nac) HRK
= Ukupna ugovorena vrijednost bespovratnih sredstava]]*Ugovori_OPULJP[[#This Row],[EU STOPA SUFINANCIRANJA %
EU CO-FINANCING RATE %]]</f>
        <v>843801.79999999993</v>
      </c>
      <c r="P699" s="51">
        <f>Ugovori_OPULJP[[#This Row],[Bespovratna sredstva - EU dio - HRK]]/7.5345</f>
        <v>111991.74464131659</v>
      </c>
      <c r="Q699" s="50">
        <f>Ugovori_OPULJP[[#This Row],[Bespovratna sredstva - Ukupno (EU+Nac) HRK
= Ukupna ugovorena vrijednost bespovratnih sredstava]]*Ugovori_OPULJP[[#This Row],[STOPA NACIONALNOG SUFINANCIRANJA %]]</f>
        <v>148906.19999999998</v>
      </c>
      <c r="R699" s="51">
        <f>Ugovori_OPULJP[[#This Row],[Bespovratna sredstva - Nacionalni dio - HRK]]/7.5345</f>
        <v>19763.249054349988</v>
      </c>
      <c r="S699" s="50">
        <v>992708</v>
      </c>
      <c r="T699" s="51">
        <f>Ugovori_OPULJP[[#This Row],[Bespovratna sredstva - Ukupno (EU+Nac) HRK
= Ukupna ugovorena vrijednost bespovratnih sredstava]]/7.5345</f>
        <v>131754.99369566661</v>
      </c>
      <c r="U699" s="50">
        <v>0</v>
      </c>
      <c r="V699" s="51">
        <f>Ugovori_OPULJP[[#This Row],[Javni doprinos korisnika - HRK]]/7.5345</f>
        <v>0</v>
      </c>
      <c r="W699" s="50">
        <v>0</v>
      </c>
      <c r="X699" s="51">
        <f>Ugovori_OPULJP[[#This Row],[Privatni doprinos korisnika - HRK]]/7.5345</f>
        <v>0</v>
      </c>
      <c r="Y699" s="52">
        <v>992708</v>
      </c>
      <c r="Z699" s="53">
        <f>Ugovori_OPULJP[[#This Row],[UKUPNI PRIHVATLJIVI IZDACI
TOTAL ELIGIBLE EXPENDITURE
= Bespovratna sredstva ukupno + doprinos korisnika
= Ukupni prihvatljivi troškovi
= Ukupna ugovorena vrijednost projekta HRK]]/7.5345</f>
        <v>131754.99369566661</v>
      </c>
      <c r="AA699" s="44" t="s">
        <v>38</v>
      </c>
      <c r="AB699" s="44" t="s">
        <v>753</v>
      </c>
      <c r="AC699" s="43" t="s">
        <v>2820</v>
      </c>
      <c r="AD699" s="43" t="s">
        <v>747</v>
      </c>
    </row>
    <row r="700" spans="1:30" ht="51" customHeight="1" x14ac:dyDescent="0.2">
      <c r="A700" s="41" t="s">
        <v>2821</v>
      </c>
      <c r="B700" s="42" t="s">
        <v>743</v>
      </c>
      <c r="C700" s="43" t="s">
        <v>744</v>
      </c>
      <c r="D700" s="43" t="s">
        <v>2680</v>
      </c>
      <c r="E700" s="44" t="s">
        <v>76</v>
      </c>
      <c r="F700" s="45" t="s">
        <v>2822</v>
      </c>
      <c r="G700" s="45" t="s">
        <v>2823</v>
      </c>
      <c r="H700" s="47">
        <v>43455</v>
      </c>
      <c r="I700" s="47">
        <v>43820</v>
      </c>
      <c r="J700" s="48" t="str">
        <f>IF(Ugovori_OPULJP[[#This Row],[DATUM ZAVRŠETKA OPERACIJE]]&gt;DATE(2024,3,31),"u provedbi","završen")</f>
        <v>završen</v>
      </c>
      <c r="K700" s="46" t="s">
        <v>2824</v>
      </c>
      <c r="L700" s="46" t="s">
        <v>104</v>
      </c>
      <c r="M700" s="49">
        <v>0.85</v>
      </c>
      <c r="N700" s="49">
        <v>0.15</v>
      </c>
      <c r="O700" s="50">
        <f>Ugovori_OPULJP[[#This Row],[Bespovratna sredstva - Ukupno (EU+Nac) HRK
= Ukupna ugovorena vrijednost bespovratnih sredstava]]*Ugovori_OPULJP[[#This Row],[EU STOPA SUFINANCIRANJA %
EU CO-FINANCING RATE %]]</f>
        <v>810881.75049999997</v>
      </c>
      <c r="P700" s="51">
        <f>Ugovori_OPULJP[[#This Row],[Bespovratna sredstva - EU dio - HRK]]/7.5345</f>
        <v>107622.50321852809</v>
      </c>
      <c r="Q700" s="50">
        <f>Ugovori_OPULJP[[#This Row],[Bespovratna sredstva - Ukupno (EU+Nac) HRK
= Ukupna ugovorena vrijednost bespovratnih sredstava]]*Ugovori_OPULJP[[#This Row],[STOPA NACIONALNOG SUFINANCIRANJA %]]</f>
        <v>143096.7795</v>
      </c>
      <c r="R700" s="51">
        <f>Ugovori_OPULJP[[#This Row],[Bespovratna sredstva - Nacionalni dio - HRK]]/7.5345</f>
        <v>18992.206450328489</v>
      </c>
      <c r="S700" s="50">
        <v>953978.53</v>
      </c>
      <c r="T700" s="51">
        <f>Ugovori_OPULJP[[#This Row],[Bespovratna sredstva - Ukupno (EU+Nac) HRK
= Ukupna ugovorena vrijednost bespovratnih sredstava]]/7.5345</f>
        <v>126614.70966885659</v>
      </c>
      <c r="U700" s="50">
        <v>0</v>
      </c>
      <c r="V700" s="51">
        <f>Ugovori_OPULJP[[#This Row],[Javni doprinos korisnika - HRK]]/7.5345</f>
        <v>0</v>
      </c>
      <c r="W700" s="50">
        <v>0</v>
      </c>
      <c r="X700" s="51">
        <f>Ugovori_OPULJP[[#This Row],[Privatni doprinos korisnika - HRK]]/7.5345</f>
        <v>0</v>
      </c>
      <c r="Y700" s="52">
        <v>953978.53</v>
      </c>
      <c r="Z700" s="53">
        <f>Ugovori_OPULJP[[#This Row],[UKUPNI PRIHVATLJIVI IZDACI
TOTAL ELIGIBLE EXPENDITURE
= Bespovratna sredstva ukupno + doprinos korisnika
= Ukupni prihvatljivi troškovi
= Ukupna ugovorena vrijednost projekta HRK]]/7.5345</f>
        <v>126614.70966885659</v>
      </c>
      <c r="AA700" s="44" t="s">
        <v>38</v>
      </c>
      <c r="AB700" s="44" t="s">
        <v>753</v>
      </c>
      <c r="AC700" s="43" t="s">
        <v>2825</v>
      </c>
      <c r="AD700" s="43" t="s">
        <v>747</v>
      </c>
    </row>
    <row r="701" spans="1:30" ht="51" customHeight="1" x14ac:dyDescent="0.2">
      <c r="A701" s="41" t="s">
        <v>2826</v>
      </c>
      <c r="B701" s="42" t="s">
        <v>743</v>
      </c>
      <c r="C701" s="43" t="s">
        <v>744</v>
      </c>
      <c r="D701" s="43" t="s">
        <v>2680</v>
      </c>
      <c r="E701" s="44" t="s">
        <v>76</v>
      </c>
      <c r="F701" s="45" t="s">
        <v>2827</v>
      </c>
      <c r="G701" s="45" t="s">
        <v>2828</v>
      </c>
      <c r="H701" s="47">
        <v>43455</v>
      </c>
      <c r="I701" s="47">
        <v>44125</v>
      </c>
      <c r="J701" s="48" t="str">
        <f>IF(Ugovori_OPULJP[[#This Row],[DATUM ZAVRŠETKA OPERACIJE]]&gt;DATE(2024,3,31),"u provedbi","završen")</f>
        <v>završen</v>
      </c>
      <c r="K701" s="46" t="s">
        <v>211</v>
      </c>
      <c r="L701" s="46" t="s">
        <v>211</v>
      </c>
      <c r="M701" s="49">
        <v>0.85</v>
      </c>
      <c r="N701" s="49">
        <v>0.15</v>
      </c>
      <c r="O701" s="50">
        <f>Ugovori_OPULJP[[#This Row],[Bespovratna sredstva - Ukupno (EU+Nac) HRK
= Ukupna ugovorena vrijednost bespovratnih sredstava]]*Ugovori_OPULJP[[#This Row],[EU STOPA SUFINANCIRANJA %
EU CO-FINANCING RATE %]]</f>
        <v>850000</v>
      </c>
      <c r="P701" s="51">
        <f>Ugovori_OPULJP[[#This Row],[Bespovratna sredstva - EU dio - HRK]]/7.5345</f>
        <v>112814.38715243214</v>
      </c>
      <c r="Q701" s="50">
        <f>Ugovori_OPULJP[[#This Row],[Bespovratna sredstva - Ukupno (EU+Nac) HRK
= Ukupna ugovorena vrijednost bespovratnih sredstava]]*Ugovori_OPULJP[[#This Row],[STOPA NACIONALNOG SUFINANCIRANJA %]]</f>
        <v>150000</v>
      </c>
      <c r="R701" s="51">
        <f>Ugovori_OPULJP[[#This Row],[Bespovratna sredstva - Nacionalni dio - HRK]]/7.5345</f>
        <v>19908.421262193908</v>
      </c>
      <c r="S701" s="50">
        <v>1000000</v>
      </c>
      <c r="T701" s="51">
        <f>Ugovori_OPULJP[[#This Row],[Bespovratna sredstva - Ukupno (EU+Nac) HRK
= Ukupna ugovorena vrijednost bespovratnih sredstava]]/7.5345</f>
        <v>132722.80841462605</v>
      </c>
      <c r="U701" s="50">
        <v>0</v>
      </c>
      <c r="V701" s="51">
        <f>Ugovori_OPULJP[[#This Row],[Javni doprinos korisnika - HRK]]/7.5345</f>
        <v>0</v>
      </c>
      <c r="W701" s="50">
        <v>0</v>
      </c>
      <c r="X701" s="51">
        <f>Ugovori_OPULJP[[#This Row],[Privatni doprinos korisnika - HRK]]/7.5345</f>
        <v>0</v>
      </c>
      <c r="Y701" s="52">
        <v>1000000</v>
      </c>
      <c r="Z701" s="53">
        <f>Ugovori_OPULJP[[#This Row],[UKUPNI PRIHVATLJIVI IZDACI
TOTAL ELIGIBLE EXPENDITURE
= Bespovratna sredstva ukupno + doprinos korisnika
= Ukupni prihvatljivi troškovi
= Ukupna ugovorena vrijednost projekta HRK]]/7.5345</f>
        <v>132722.80841462605</v>
      </c>
      <c r="AA701" s="44" t="s">
        <v>38</v>
      </c>
      <c r="AB701" s="44" t="s">
        <v>753</v>
      </c>
      <c r="AC701" s="43" t="s">
        <v>2829</v>
      </c>
      <c r="AD701" s="43" t="s">
        <v>747</v>
      </c>
    </row>
    <row r="702" spans="1:30" ht="51" customHeight="1" x14ac:dyDescent="0.2">
      <c r="A702" s="41" t="s">
        <v>2830</v>
      </c>
      <c r="B702" s="42" t="s">
        <v>743</v>
      </c>
      <c r="C702" s="43" t="s">
        <v>744</v>
      </c>
      <c r="D702" s="43" t="s">
        <v>2680</v>
      </c>
      <c r="E702" s="44" t="s">
        <v>76</v>
      </c>
      <c r="F702" s="45" t="s">
        <v>2831</v>
      </c>
      <c r="G702" s="45" t="s">
        <v>2832</v>
      </c>
      <c r="H702" s="47">
        <v>43455</v>
      </c>
      <c r="I702" s="47">
        <v>44186</v>
      </c>
      <c r="J702" s="48" t="str">
        <f>IF(Ugovori_OPULJP[[#This Row],[DATUM ZAVRŠETKA OPERACIJE]]&gt;DATE(2024,3,31),"u provedbi","završen")</f>
        <v>završen</v>
      </c>
      <c r="K702" s="46" t="s">
        <v>84</v>
      </c>
      <c r="L702" s="46" t="s">
        <v>84</v>
      </c>
      <c r="M702" s="49">
        <v>0.85</v>
      </c>
      <c r="N702" s="49">
        <v>0.15</v>
      </c>
      <c r="O702" s="50">
        <f>Ugovori_OPULJP[[#This Row],[Bespovratna sredstva - Ukupno (EU+Nac) HRK
= Ukupna ugovorena vrijednost bespovratnih sredstava]]*Ugovori_OPULJP[[#This Row],[EU STOPA SUFINANCIRANJA %
EU CO-FINANCING RATE %]]</f>
        <v>844287.70250000001</v>
      </c>
      <c r="P702" s="51">
        <f>Ugovori_OPULJP[[#This Row],[Bespovratna sredstva - EU dio - HRK]]/7.5345</f>
        <v>112056.2349857323</v>
      </c>
      <c r="Q702" s="50">
        <f>Ugovori_OPULJP[[#This Row],[Bespovratna sredstva - Ukupno (EU+Nac) HRK
= Ukupna ugovorena vrijednost bespovratnih sredstava]]*Ugovori_OPULJP[[#This Row],[STOPA NACIONALNOG SUFINANCIRANJA %]]</f>
        <v>148991.94750000001</v>
      </c>
      <c r="R702" s="51">
        <f>Ugovori_OPULJP[[#This Row],[Bespovratna sredstva - Nacionalni dio - HRK]]/7.5345</f>
        <v>19774.629703364524</v>
      </c>
      <c r="S702" s="50">
        <v>993279.65</v>
      </c>
      <c r="T702" s="51">
        <f>Ugovori_OPULJP[[#This Row],[Bespovratna sredstva - Ukupno (EU+Nac) HRK
= Ukupna ugovorena vrijednost bespovratnih sredstava]]/7.5345</f>
        <v>131830.86468909681</v>
      </c>
      <c r="U702" s="50">
        <v>0</v>
      </c>
      <c r="V702" s="51">
        <f>Ugovori_OPULJP[[#This Row],[Javni doprinos korisnika - HRK]]/7.5345</f>
        <v>0</v>
      </c>
      <c r="W702" s="50">
        <v>0</v>
      </c>
      <c r="X702" s="51">
        <f>Ugovori_OPULJP[[#This Row],[Privatni doprinos korisnika - HRK]]/7.5345</f>
        <v>0</v>
      </c>
      <c r="Y702" s="52">
        <v>993279.65</v>
      </c>
      <c r="Z702" s="53">
        <f>Ugovori_OPULJP[[#This Row],[UKUPNI PRIHVATLJIVI IZDACI
TOTAL ELIGIBLE EXPENDITURE
= Bespovratna sredstva ukupno + doprinos korisnika
= Ukupni prihvatljivi troškovi
= Ukupna ugovorena vrijednost projekta HRK]]/7.5345</f>
        <v>131830.86468909681</v>
      </c>
      <c r="AA702" s="44" t="s">
        <v>38</v>
      </c>
      <c r="AB702" s="44" t="s">
        <v>753</v>
      </c>
      <c r="AC702" s="43" t="s">
        <v>2833</v>
      </c>
      <c r="AD702" s="43" t="s">
        <v>747</v>
      </c>
    </row>
    <row r="703" spans="1:30" ht="51" customHeight="1" x14ac:dyDescent="0.2">
      <c r="A703" s="41" t="s">
        <v>2834</v>
      </c>
      <c r="B703" s="42" t="s">
        <v>743</v>
      </c>
      <c r="C703" s="43" t="s">
        <v>744</v>
      </c>
      <c r="D703" s="43" t="s">
        <v>2680</v>
      </c>
      <c r="E703" s="44" t="s">
        <v>76</v>
      </c>
      <c r="F703" s="45" t="s">
        <v>2835</v>
      </c>
      <c r="G703" s="45" t="s">
        <v>2836</v>
      </c>
      <c r="H703" s="47">
        <v>43455</v>
      </c>
      <c r="I703" s="47">
        <v>44186</v>
      </c>
      <c r="J703" s="48" t="str">
        <f>IF(Ugovori_OPULJP[[#This Row],[DATUM ZAVRŠETKA OPERACIJE]]&gt;DATE(2024,3,31),"u provedbi","završen")</f>
        <v>završen</v>
      </c>
      <c r="K703" s="46" t="s">
        <v>249</v>
      </c>
      <c r="L703" s="46" t="s">
        <v>249</v>
      </c>
      <c r="M703" s="49">
        <v>0.85</v>
      </c>
      <c r="N703" s="49">
        <v>0.15</v>
      </c>
      <c r="O703" s="50">
        <f>Ugovori_OPULJP[[#This Row],[Bespovratna sredstva - Ukupno (EU+Nac) HRK
= Ukupna ugovorena vrijednost bespovratnih sredstava]]*Ugovori_OPULJP[[#This Row],[EU STOPA SUFINANCIRANJA %
EU CO-FINANCING RATE %]]</f>
        <v>1176476.0834999999</v>
      </c>
      <c r="P703" s="51">
        <f>Ugovori_OPULJP[[#This Row],[Bespovratna sredstva - EU dio - HRK]]/7.5345</f>
        <v>156145.20983476008</v>
      </c>
      <c r="Q703" s="50">
        <f>Ugovori_OPULJP[[#This Row],[Bespovratna sredstva - Ukupno (EU+Nac) HRK
= Ukupna ugovorena vrijednost bespovratnih sredstava]]*Ugovori_OPULJP[[#This Row],[STOPA NACIONALNOG SUFINANCIRANJA %]]</f>
        <v>207613.4265</v>
      </c>
      <c r="R703" s="51">
        <f>Ugovori_OPULJP[[#This Row],[Bespovratna sredstva - Nacionalni dio - HRK]]/7.5345</f>
        <v>27555.037029663545</v>
      </c>
      <c r="S703" s="50">
        <v>1384089.51</v>
      </c>
      <c r="T703" s="51">
        <f>Ugovori_OPULJP[[#This Row],[Bespovratna sredstva - Ukupno (EU+Nac) HRK
= Ukupna ugovorena vrijednost bespovratnih sredstava]]/7.5345</f>
        <v>183700.24686442365</v>
      </c>
      <c r="U703" s="50">
        <v>0</v>
      </c>
      <c r="V703" s="51">
        <f>Ugovori_OPULJP[[#This Row],[Javni doprinos korisnika - HRK]]/7.5345</f>
        <v>0</v>
      </c>
      <c r="W703" s="50">
        <v>0</v>
      </c>
      <c r="X703" s="51">
        <f>Ugovori_OPULJP[[#This Row],[Privatni doprinos korisnika - HRK]]/7.5345</f>
        <v>0</v>
      </c>
      <c r="Y703" s="52">
        <v>1384089.51</v>
      </c>
      <c r="Z703" s="53">
        <f>Ugovori_OPULJP[[#This Row],[UKUPNI PRIHVATLJIVI IZDACI
TOTAL ELIGIBLE EXPENDITURE
= Bespovratna sredstva ukupno + doprinos korisnika
= Ukupni prihvatljivi troškovi
= Ukupna ugovorena vrijednost projekta HRK]]/7.5345</f>
        <v>183700.24686442365</v>
      </c>
      <c r="AA703" s="44" t="s">
        <v>38</v>
      </c>
      <c r="AB703" s="44" t="s">
        <v>753</v>
      </c>
      <c r="AC703" s="43" t="s">
        <v>2837</v>
      </c>
      <c r="AD703" s="43" t="s">
        <v>747</v>
      </c>
    </row>
    <row r="704" spans="1:30" ht="51" customHeight="1" x14ac:dyDescent="0.2">
      <c r="A704" s="41" t="s">
        <v>2838</v>
      </c>
      <c r="B704" s="42" t="s">
        <v>743</v>
      </c>
      <c r="C704" s="43" t="s">
        <v>744</v>
      </c>
      <c r="D704" s="43" t="s">
        <v>2680</v>
      </c>
      <c r="E704" s="44" t="s">
        <v>76</v>
      </c>
      <c r="F704" s="45" t="s">
        <v>2839</v>
      </c>
      <c r="G704" s="45" t="s">
        <v>2840</v>
      </c>
      <c r="H704" s="47">
        <v>43455</v>
      </c>
      <c r="I704" s="47">
        <v>44551</v>
      </c>
      <c r="J704" s="48" t="str">
        <f>IF(Ugovori_OPULJP[[#This Row],[DATUM ZAVRŠETKA OPERACIJE]]&gt;DATE(2024,3,31),"u provedbi","završen")</f>
        <v>završen</v>
      </c>
      <c r="K704" s="46" t="s">
        <v>2841</v>
      </c>
      <c r="L704" s="46" t="s">
        <v>37</v>
      </c>
      <c r="M704" s="49">
        <v>0.85</v>
      </c>
      <c r="N704" s="49">
        <v>0.15</v>
      </c>
      <c r="O704" s="50">
        <f>Ugovori_OPULJP[[#This Row],[Bespovratna sredstva - Ukupno (EU+Nac) HRK
= Ukupna ugovorena vrijednost bespovratnih sredstava]]*Ugovori_OPULJP[[#This Row],[EU STOPA SUFINANCIRANJA %
EU CO-FINANCING RATE %]]</f>
        <v>1272878.3999999999</v>
      </c>
      <c r="P704" s="51">
        <f>Ugovori_OPULJP[[#This Row],[Bespovratna sredstva - EU dio - HRK]]/7.5345</f>
        <v>168939.99601831572</v>
      </c>
      <c r="Q704" s="50">
        <f>Ugovori_OPULJP[[#This Row],[Bespovratna sredstva - Ukupno (EU+Nac) HRK
= Ukupna ugovorena vrijednost bespovratnih sredstava]]*Ugovori_OPULJP[[#This Row],[STOPA NACIONALNOG SUFINANCIRANJA %]]</f>
        <v>224625.6</v>
      </c>
      <c r="R704" s="51">
        <f>Ugovori_OPULJP[[#This Row],[Bespovratna sredstva - Nacionalni dio - HRK]]/7.5345</f>
        <v>29812.940473820425</v>
      </c>
      <c r="S704" s="50">
        <v>1497504</v>
      </c>
      <c r="T704" s="51">
        <f>Ugovori_OPULJP[[#This Row],[Bespovratna sredstva - Ukupno (EU+Nac) HRK
= Ukupna ugovorena vrijednost bespovratnih sredstava]]/7.5345</f>
        <v>198752.93649213616</v>
      </c>
      <c r="U704" s="50">
        <v>0</v>
      </c>
      <c r="V704" s="51">
        <f>Ugovori_OPULJP[[#This Row],[Javni doprinos korisnika - HRK]]/7.5345</f>
        <v>0</v>
      </c>
      <c r="W704" s="50">
        <v>0</v>
      </c>
      <c r="X704" s="51">
        <f>Ugovori_OPULJP[[#This Row],[Privatni doprinos korisnika - HRK]]/7.5345</f>
        <v>0</v>
      </c>
      <c r="Y704" s="52">
        <v>1497504</v>
      </c>
      <c r="Z704" s="53">
        <f>Ugovori_OPULJP[[#This Row],[UKUPNI PRIHVATLJIVI IZDACI
TOTAL ELIGIBLE EXPENDITURE
= Bespovratna sredstva ukupno + doprinos korisnika
= Ukupni prihvatljivi troškovi
= Ukupna ugovorena vrijednost projekta HRK]]/7.5345</f>
        <v>198752.93649213616</v>
      </c>
      <c r="AA704" s="44" t="s">
        <v>38</v>
      </c>
      <c r="AB704" s="44" t="s">
        <v>753</v>
      </c>
      <c r="AC704" s="43" t="s">
        <v>2842</v>
      </c>
      <c r="AD704" s="43" t="s">
        <v>747</v>
      </c>
    </row>
    <row r="705" spans="1:30" ht="51" customHeight="1" x14ac:dyDescent="0.2">
      <c r="A705" s="41" t="s">
        <v>2843</v>
      </c>
      <c r="B705" s="42" t="s">
        <v>743</v>
      </c>
      <c r="C705" s="43" t="s">
        <v>744</v>
      </c>
      <c r="D705" s="43" t="s">
        <v>2680</v>
      </c>
      <c r="E705" s="44" t="s">
        <v>76</v>
      </c>
      <c r="F705" s="45" t="s">
        <v>2844</v>
      </c>
      <c r="G705" s="45" t="s">
        <v>2845</v>
      </c>
      <c r="H705" s="47">
        <v>43455</v>
      </c>
      <c r="I705" s="47">
        <v>44186</v>
      </c>
      <c r="J705" s="48" t="str">
        <f>IF(Ugovori_OPULJP[[#This Row],[DATUM ZAVRŠETKA OPERACIJE]]&gt;DATE(2024,3,31),"u provedbi","završen")</f>
        <v>završen</v>
      </c>
      <c r="K705" s="46" t="s">
        <v>2846</v>
      </c>
      <c r="L705" s="46" t="s">
        <v>84</v>
      </c>
      <c r="M705" s="49">
        <v>0.85</v>
      </c>
      <c r="N705" s="49">
        <v>0.15</v>
      </c>
      <c r="O705" s="50">
        <f>Ugovori_OPULJP[[#This Row],[Bespovratna sredstva - Ukupno (EU+Nac) HRK
= Ukupna ugovorena vrijednost bespovratnih sredstava]]*Ugovori_OPULJP[[#This Row],[EU STOPA SUFINANCIRANJA %
EU CO-FINANCING RATE %]]</f>
        <v>814895</v>
      </c>
      <c r="P705" s="51">
        <f>Ugovori_OPULJP[[#This Row],[Bespovratna sredstva - EU dio - HRK]]/7.5345</f>
        <v>108155.15296303669</v>
      </c>
      <c r="Q705" s="50">
        <f>Ugovori_OPULJP[[#This Row],[Bespovratna sredstva - Ukupno (EU+Nac) HRK
= Ukupna ugovorena vrijednost bespovratnih sredstava]]*Ugovori_OPULJP[[#This Row],[STOPA NACIONALNOG SUFINANCIRANJA %]]</f>
        <v>143805</v>
      </c>
      <c r="R705" s="51">
        <f>Ugovori_OPULJP[[#This Row],[Bespovratna sredstva - Nacionalni dio - HRK]]/7.5345</f>
        <v>19086.2034640653</v>
      </c>
      <c r="S705" s="50">
        <v>958700</v>
      </c>
      <c r="T705" s="51">
        <f>Ugovori_OPULJP[[#This Row],[Bespovratna sredstva - Ukupno (EU+Nac) HRK
= Ukupna ugovorena vrijednost bespovratnih sredstava]]/7.5345</f>
        <v>127241.35642710199</v>
      </c>
      <c r="U705" s="50">
        <v>0</v>
      </c>
      <c r="V705" s="51">
        <f>Ugovori_OPULJP[[#This Row],[Javni doprinos korisnika - HRK]]/7.5345</f>
        <v>0</v>
      </c>
      <c r="W705" s="50">
        <v>0</v>
      </c>
      <c r="X705" s="51">
        <f>Ugovori_OPULJP[[#This Row],[Privatni doprinos korisnika - HRK]]/7.5345</f>
        <v>0</v>
      </c>
      <c r="Y705" s="52">
        <v>958700</v>
      </c>
      <c r="Z705" s="53">
        <f>Ugovori_OPULJP[[#This Row],[UKUPNI PRIHVATLJIVI IZDACI
TOTAL ELIGIBLE EXPENDITURE
= Bespovratna sredstva ukupno + doprinos korisnika
= Ukupni prihvatljivi troškovi
= Ukupna ugovorena vrijednost projekta HRK]]/7.5345</f>
        <v>127241.35642710199</v>
      </c>
      <c r="AA705" s="44" t="s">
        <v>38</v>
      </c>
      <c r="AB705" s="44" t="s">
        <v>753</v>
      </c>
      <c r="AC705" s="43" t="s">
        <v>2847</v>
      </c>
      <c r="AD705" s="43" t="s">
        <v>747</v>
      </c>
    </row>
    <row r="706" spans="1:30" ht="51" customHeight="1" x14ac:dyDescent="0.2">
      <c r="A706" s="41" t="s">
        <v>2848</v>
      </c>
      <c r="B706" s="42" t="s">
        <v>743</v>
      </c>
      <c r="C706" s="43" t="s">
        <v>744</v>
      </c>
      <c r="D706" s="43" t="s">
        <v>2680</v>
      </c>
      <c r="E706" s="44" t="s">
        <v>76</v>
      </c>
      <c r="F706" s="45" t="s">
        <v>2849</v>
      </c>
      <c r="G706" s="45" t="s">
        <v>2850</v>
      </c>
      <c r="H706" s="47">
        <v>43455</v>
      </c>
      <c r="I706" s="47">
        <v>44551</v>
      </c>
      <c r="J706" s="48" t="str">
        <f>IF(Ugovori_OPULJP[[#This Row],[DATUM ZAVRŠETKA OPERACIJE]]&gt;DATE(2024,3,31),"u provedbi","završen")</f>
        <v>završen</v>
      </c>
      <c r="K706" s="46" t="s">
        <v>2851</v>
      </c>
      <c r="L706" s="46" t="s">
        <v>79</v>
      </c>
      <c r="M706" s="49">
        <v>0.85</v>
      </c>
      <c r="N706" s="49">
        <v>0.15</v>
      </c>
      <c r="O706" s="50">
        <f>Ugovori_OPULJP[[#This Row],[Bespovratna sredstva - Ukupno (EU+Nac) HRK
= Ukupna ugovorena vrijednost bespovratnih sredstava]]*Ugovori_OPULJP[[#This Row],[EU STOPA SUFINANCIRANJA %
EU CO-FINANCING RATE %]]</f>
        <v>1171640</v>
      </c>
      <c r="P706" s="51">
        <f>Ugovori_OPULJP[[#This Row],[Bespovratna sredstva - EU dio - HRK]]/7.5345</f>
        <v>155503.35125091247</v>
      </c>
      <c r="Q706" s="50">
        <f>Ugovori_OPULJP[[#This Row],[Bespovratna sredstva - Ukupno (EU+Nac) HRK
= Ukupna ugovorena vrijednost bespovratnih sredstava]]*Ugovori_OPULJP[[#This Row],[STOPA NACIONALNOG SUFINANCIRANJA %]]</f>
        <v>206760</v>
      </c>
      <c r="R706" s="51">
        <f>Ugovori_OPULJP[[#This Row],[Bespovratna sredstva - Nacionalni dio - HRK]]/7.5345</f>
        <v>27441.767867808081</v>
      </c>
      <c r="S706" s="50">
        <v>1378400</v>
      </c>
      <c r="T706" s="51">
        <f>Ugovori_OPULJP[[#This Row],[Bespovratna sredstva - Ukupno (EU+Nac) HRK
= Ukupna ugovorena vrijednost bespovratnih sredstava]]/7.5345</f>
        <v>182945.11911872055</v>
      </c>
      <c r="U706" s="50">
        <v>0</v>
      </c>
      <c r="V706" s="51">
        <f>Ugovori_OPULJP[[#This Row],[Javni doprinos korisnika - HRK]]/7.5345</f>
        <v>0</v>
      </c>
      <c r="W706" s="50">
        <v>0</v>
      </c>
      <c r="X706" s="51">
        <f>Ugovori_OPULJP[[#This Row],[Privatni doprinos korisnika - HRK]]/7.5345</f>
        <v>0</v>
      </c>
      <c r="Y706" s="52">
        <v>1378400</v>
      </c>
      <c r="Z706" s="53">
        <f>Ugovori_OPULJP[[#This Row],[UKUPNI PRIHVATLJIVI IZDACI
TOTAL ELIGIBLE EXPENDITURE
= Bespovratna sredstva ukupno + doprinos korisnika
= Ukupni prihvatljivi troškovi
= Ukupna ugovorena vrijednost projekta HRK]]/7.5345</f>
        <v>182945.11911872055</v>
      </c>
      <c r="AA706" s="44" t="s">
        <v>38</v>
      </c>
      <c r="AB706" s="44" t="s">
        <v>753</v>
      </c>
      <c r="AC706" s="43" t="s">
        <v>2852</v>
      </c>
      <c r="AD706" s="43" t="s">
        <v>747</v>
      </c>
    </row>
    <row r="707" spans="1:30" ht="51" customHeight="1" x14ac:dyDescent="0.2">
      <c r="A707" s="41" t="s">
        <v>2853</v>
      </c>
      <c r="B707" s="42" t="s">
        <v>743</v>
      </c>
      <c r="C707" s="43" t="s">
        <v>744</v>
      </c>
      <c r="D707" s="43" t="s">
        <v>2680</v>
      </c>
      <c r="E707" s="44" t="s">
        <v>76</v>
      </c>
      <c r="F707" s="45" t="s">
        <v>2854</v>
      </c>
      <c r="G707" s="45" t="s">
        <v>2855</v>
      </c>
      <c r="H707" s="47">
        <v>43468</v>
      </c>
      <c r="I707" s="47">
        <v>44564</v>
      </c>
      <c r="J707" s="48" t="str">
        <f>IF(Ugovori_OPULJP[[#This Row],[DATUM ZAVRŠETKA OPERACIJE]]&gt;DATE(2024,3,31),"u provedbi","završen")</f>
        <v>završen</v>
      </c>
      <c r="K707" s="46" t="s">
        <v>104</v>
      </c>
      <c r="L707" s="46" t="s">
        <v>104</v>
      </c>
      <c r="M707" s="49">
        <v>0.85</v>
      </c>
      <c r="N707" s="49">
        <v>0.15</v>
      </c>
      <c r="O707" s="50">
        <f>Ugovori_OPULJP[[#This Row],[Bespovratna sredstva - Ukupno (EU+Nac) HRK
= Ukupna ugovorena vrijednost bespovratnih sredstava]]*Ugovori_OPULJP[[#This Row],[EU STOPA SUFINANCIRANJA %
EU CO-FINANCING RATE %]]</f>
        <v>1269737.7859999998</v>
      </c>
      <c r="P707" s="51">
        <f>Ugovori_OPULJP[[#This Row],[Bespovratna sredstva - EU dio - HRK]]/7.5345</f>
        <v>168523.16490808941</v>
      </c>
      <c r="Q707" s="50">
        <f>Ugovori_OPULJP[[#This Row],[Bespovratna sredstva - Ukupno (EU+Nac) HRK
= Ukupna ugovorena vrijednost bespovratnih sredstava]]*Ugovori_OPULJP[[#This Row],[STOPA NACIONALNOG SUFINANCIRANJA %]]</f>
        <v>224071.37399999998</v>
      </c>
      <c r="R707" s="51">
        <f>Ugovori_OPULJP[[#This Row],[Bespovratna sredstva - Nacionalni dio - HRK]]/7.5345</f>
        <v>29739.382042604018</v>
      </c>
      <c r="S707" s="50">
        <v>1493809.16</v>
      </c>
      <c r="T707" s="51">
        <f>Ugovori_OPULJP[[#This Row],[Bespovratna sredstva - Ukupno (EU+Nac) HRK
= Ukupna ugovorena vrijednost bespovratnih sredstava]]/7.5345</f>
        <v>198262.54695069345</v>
      </c>
      <c r="U707" s="50">
        <v>0</v>
      </c>
      <c r="V707" s="51">
        <f>Ugovori_OPULJP[[#This Row],[Javni doprinos korisnika - HRK]]/7.5345</f>
        <v>0</v>
      </c>
      <c r="W707" s="50">
        <v>0</v>
      </c>
      <c r="X707" s="51">
        <f>Ugovori_OPULJP[[#This Row],[Privatni doprinos korisnika - HRK]]/7.5345</f>
        <v>0</v>
      </c>
      <c r="Y707" s="52">
        <v>1493809.16</v>
      </c>
      <c r="Z707" s="53">
        <f>Ugovori_OPULJP[[#This Row],[UKUPNI PRIHVATLJIVI IZDACI
TOTAL ELIGIBLE EXPENDITURE
= Bespovratna sredstva ukupno + doprinos korisnika
= Ukupni prihvatljivi troškovi
= Ukupna ugovorena vrijednost projekta HRK]]/7.5345</f>
        <v>198262.54695069345</v>
      </c>
      <c r="AA707" s="44" t="s">
        <v>38</v>
      </c>
      <c r="AB707" s="44" t="s">
        <v>753</v>
      </c>
      <c r="AC707" s="43" t="s">
        <v>2856</v>
      </c>
      <c r="AD707" s="43" t="s">
        <v>747</v>
      </c>
    </row>
    <row r="708" spans="1:30" ht="51" customHeight="1" x14ac:dyDescent="0.2">
      <c r="A708" s="41" t="s">
        <v>2857</v>
      </c>
      <c r="B708" s="42" t="s">
        <v>743</v>
      </c>
      <c r="C708" s="43" t="s">
        <v>744</v>
      </c>
      <c r="D708" s="43" t="s">
        <v>2680</v>
      </c>
      <c r="E708" s="44" t="s">
        <v>76</v>
      </c>
      <c r="F708" s="45" t="s">
        <v>2858</v>
      </c>
      <c r="G708" s="45" t="s">
        <v>2859</v>
      </c>
      <c r="H708" s="47">
        <v>43455</v>
      </c>
      <c r="I708" s="47">
        <v>44186</v>
      </c>
      <c r="J708" s="48" t="str">
        <f>IF(Ugovori_OPULJP[[#This Row],[DATUM ZAVRŠETKA OPERACIJE]]&gt;DATE(2024,3,31),"u provedbi","završen")</f>
        <v>završen</v>
      </c>
      <c r="K708" s="46" t="s">
        <v>249</v>
      </c>
      <c r="L708" s="46" t="s">
        <v>249</v>
      </c>
      <c r="M708" s="49">
        <v>0.85</v>
      </c>
      <c r="N708" s="49">
        <v>0.15</v>
      </c>
      <c r="O708" s="50">
        <f>Ugovori_OPULJP[[#This Row],[Bespovratna sredstva - Ukupno (EU+Nac) HRK
= Ukupna ugovorena vrijednost bespovratnih sredstava]]*Ugovori_OPULJP[[#This Row],[EU STOPA SUFINANCIRANJA %
EU CO-FINANCING RATE %]]</f>
        <v>846781.6449999999</v>
      </c>
      <c r="P708" s="51">
        <f>Ugovori_OPULJP[[#This Row],[Bespovratna sredstva - EU dio - HRK]]/7.5345</f>
        <v>112387.23803835687</v>
      </c>
      <c r="Q708" s="50">
        <f>Ugovori_OPULJP[[#This Row],[Bespovratna sredstva - Ukupno (EU+Nac) HRK
= Ukupna ugovorena vrijednost bespovratnih sredstava]]*Ugovori_OPULJP[[#This Row],[STOPA NACIONALNOG SUFINANCIRANJA %]]</f>
        <v>149432.05499999999</v>
      </c>
      <c r="R708" s="51">
        <f>Ugovori_OPULJP[[#This Row],[Bespovratna sredstva - Nacionalni dio - HRK]]/7.5345</f>
        <v>19833.042006768861</v>
      </c>
      <c r="S708" s="50">
        <v>996213.7</v>
      </c>
      <c r="T708" s="51">
        <f>Ugovori_OPULJP[[#This Row],[Bespovratna sredstva - Ukupno (EU+Nac) HRK
= Ukupna ugovorena vrijednost bespovratnih sredstava]]/7.5345</f>
        <v>132220.28004512575</v>
      </c>
      <c r="U708" s="50">
        <v>0</v>
      </c>
      <c r="V708" s="51">
        <f>Ugovori_OPULJP[[#This Row],[Javni doprinos korisnika - HRK]]/7.5345</f>
        <v>0</v>
      </c>
      <c r="W708" s="50">
        <v>0</v>
      </c>
      <c r="X708" s="51">
        <f>Ugovori_OPULJP[[#This Row],[Privatni doprinos korisnika - HRK]]/7.5345</f>
        <v>0</v>
      </c>
      <c r="Y708" s="52">
        <v>996213.7</v>
      </c>
      <c r="Z708" s="53">
        <f>Ugovori_OPULJP[[#This Row],[UKUPNI PRIHVATLJIVI IZDACI
TOTAL ELIGIBLE EXPENDITURE
= Bespovratna sredstva ukupno + doprinos korisnika
= Ukupni prihvatljivi troškovi
= Ukupna ugovorena vrijednost projekta HRK]]/7.5345</f>
        <v>132220.28004512575</v>
      </c>
      <c r="AA708" s="44" t="s">
        <v>38</v>
      </c>
      <c r="AB708" s="44" t="s">
        <v>753</v>
      </c>
      <c r="AC708" s="43" t="s">
        <v>2860</v>
      </c>
      <c r="AD708" s="43" t="s">
        <v>747</v>
      </c>
    </row>
    <row r="709" spans="1:30" ht="51" customHeight="1" x14ac:dyDescent="0.2">
      <c r="A709" s="41" t="s">
        <v>2861</v>
      </c>
      <c r="B709" s="42" t="s">
        <v>743</v>
      </c>
      <c r="C709" s="43" t="s">
        <v>744</v>
      </c>
      <c r="D709" s="43" t="s">
        <v>2680</v>
      </c>
      <c r="E709" s="44" t="s">
        <v>76</v>
      </c>
      <c r="F709" s="45" t="s">
        <v>2862</v>
      </c>
      <c r="G709" s="45" t="s">
        <v>2863</v>
      </c>
      <c r="H709" s="47">
        <v>43553</v>
      </c>
      <c r="I709" s="47">
        <v>44284</v>
      </c>
      <c r="J709" s="48" t="str">
        <f>IF(Ugovori_OPULJP[[#This Row],[DATUM ZAVRŠETKA OPERACIJE]]&gt;DATE(2024,3,31),"u provedbi","završen")</f>
        <v>završen</v>
      </c>
      <c r="K709" s="46" t="s">
        <v>37</v>
      </c>
      <c r="L709" s="46" t="s">
        <v>37</v>
      </c>
      <c r="M709" s="49">
        <v>0.85</v>
      </c>
      <c r="N709" s="49">
        <v>0.15</v>
      </c>
      <c r="O709" s="50">
        <f>Ugovori_OPULJP[[#This Row],[Bespovratna sredstva - Ukupno (EU+Nac) HRK
= Ukupna ugovorena vrijednost bespovratnih sredstava]]*Ugovori_OPULJP[[#This Row],[EU STOPA SUFINANCIRANJA %
EU CO-FINANCING RATE %]]</f>
        <v>819538.72</v>
      </c>
      <c r="P709" s="51">
        <f>Ugovori_OPULJP[[#This Row],[Bespovratna sredstva - EU dio - HRK]]/7.5345</f>
        <v>108771.48052292786</v>
      </c>
      <c r="Q709" s="50">
        <f>Ugovori_OPULJP[[#This Row],[Bespovratna sredstva - Ukupno (EU+Nac) HRK
= Ukupna ugovorena vrijednost bespovratnih sredstava]]*Ugovori_OPULJP[[#This Row],[STOPA NACIONALNOG SUFINANCIRANJA %]]</f>
        <v>144624.47999999998</v>
      </c>
      <c r="R709" s="51">
        <f>Ugovori_OPULJP[[#This Row],[Bespovratna sredstva - Nacionalni dio - HRK]]/7.5345</f>
        <v>19194.967151104913</v>
      </c>
      <c r="S709" s="50">
        <v>964163.2</v>
      </c>
      <c r="T709" s="51">
        <f>Ugovori_OPULJP[[#This Row],[Bespovratna sredstva - Ukupno (EU+Nac) HRK
= Ukupna ugovorena vrijednost bespovratnih sredstava]]/7.5345</f>
        <v>127966.44767403277</v>
      </c>
      <c r="U709" s="50">
        <v>0</v>
      </c>
      <c r="V709" s="51">
        <f>Ugovori_OPULJP[[#This Row],[Javni doprinos korisnika - HRK]]/7.5345</f>
        <v>0</v>
      </c>
      <c r="W709" s="50">
        <v>0</v>
      </c>
      <c r="X709" s="51">
        <f>Ugovori_OPULJP[[#This Row],[Privatni doprinos korisnika - HRK]]/7.5345</f>
        <v>0</v>
      </c>
      <c r="Y709" s="52">
        <v>964163.2</v>
      </c>
      <c r="Z709" s="53">
        <f>Ugovori_OPULJP[[#This Row],[UKUPNI PRIHVATLJIVI IZDACI
TOTAL ELIGIBLE EXPENDITURE
= Bespovratna sredstva ukupno + doprinos korisnika
= Ukupni prihvatljivi troškovi
= Ukupna ugovorena vrijednost projekta HRK]]/7.5345</f>
        <v>127966.44767403277</v>
      </c>
      <c r="AA709" s="44" t="s">
        <v>38</v>
      </c>
      <c r="AB709" s="44" t="s">
        <v>753</v>
      </c>
      <c r="AC709" s="43" t="s">
        <v>2864</v>
      </c>
      <c r="AD709" s="43" t="s">
        <v>747</v>
      </c>
    </row>
    <row r="710" spans="1:30" ht="51" customHeight="1" x14ac:dyDescent="0.2">
      <c r="A710" s="41" t="s">
        <v>2865</v>
      </c>
      <c r="B710" s="42" t="s">
        <v>743</v>
      </c>
      <c r="C710" s="43" t="s">
        <v>744</v>
      </c>
      <c r="D710" s="43" t="s">
        <v>2680</v>
      </c>
      <c r="E710" s="44" t="s">
        <v>76</v>
      </c>
      <c r="F710" s="45" t="s">
        <v>2866</v>
      </c>
      <c r="G710" s="45" t="s">
        <v>2867</v>
      </c>
      <c r="H710" s="47">
        <v>43553</v>
      </c>
      <c r="I710" s="47">
        <v>44649</v>
      </c>
      <c r="J710" s="48" t="str">
        <f>IF(Ugovori_OPULJP[[#This Row],[DATUM ZAVRŠETKA OPERACIJE]]&gt;DATE(2024,3,31),"u provedbi","završen")</f>
        <v>završen</v>
      </c>
      <c r="K710" s="46" t="s">
        <v>104</v>
      </c>
      <c r="L710" s="46" t="s">
        <v>104</v>
      </c>
      <c r="M710" s="49">
        <v>0.85</v>
      </c>
      <c r="N710" s="49">
        <v>0.15</v>
      </c>
      <c r="O710" s="50">
        <f>Ugovori_OPULJP[[#This Row],[Bespovratna sredstva - Ukupno (EU+Nac) HRK
= Ukupna ugovorena vrijednost bespovratnih sredstava]]*Ugovori_OPULJP[[#This Row],[EU STOPA SUFINANCIRANJA %
EU CO-FINANCING RATE %]]</f>
        <v>1246074.2874999999</v>
      </c>
      <c r="P710" s="51">
        <f>Ugovori_OPULJP[[#This Row],[Bespovratna sredstva - EU dio - HRK]]/7.5345</f>
        <v>165382.47893025415</v>
      </c>
      <c r="Q710" s="50">
        <f>Ugovori_OPULJP[[#This Row],[Bespovratna sredstva - Ukupno (EU+Nac) HRK
= Ukupna ugovorena vrijednost bespovratnih sredstava]]*Ugovori_OPULJP[[#This Row],[STOPA NACIONALNOG SUFINANCIRANJA %]]</f>
        <v>219895.46249999999</v>
      </c>
      <c r="R710" s="51">
        <f>Ugovori_OPULJP[[#This Row],[Bespovratna sredstva - Nacionalni dio - HRK]]/7.5345</f>
        <v>29185.143340633087</v>
      </c>
      <c r="S710" s="50">
        <v>1465969.75</v>
      </c>
      <c r="T710" s="51">
        <f>Ugovori_OPULJP[[#This Row],[Bespovratna sredstva - Ukupno (EU+Nac) HRK
= Ukupna ugovorena vrijednost bespovratnih sredstava]]/7.5345</f>
        <v>194567.62227088725</v>
      </c>
      <c r="U710" s="50">
        <v>0</v>
      </c>
      <c r="V710" s="51">
        <f>Ugovori_OPULJP[[#This Row],[Javni doprinos korisnika - HRK]]/7.5345</f>
        <v>0</v>
      </c>
      <c r="W710" s="50">
        <v>0</v>
      </c>
      <c r="X710" s="51">
        <f>Ugovori_OPULJP[[#This Row],[Privatni doprinos korisnika - HRK]]/7.5345</f>
        <v>0</v>
      </c>
      <c r="Y710" s="52">
        <v>1465969.75</v>
      </c>
      <c r="Z710" s="53">
        <f>Ugovori_OPULJP[[#This Row],[UKUPNI PRIHVATLJIVI IZDACI
TOTAL ELIGIBLE EXPENDITURE
= Bespovratna sredstva ukupno + doprinos korisnika
= Ukupni prihvatljivi troškovi
= Ukupna ugovorena vrijednost projekta HRK]]/7.5345</f>
        <v>194567.62227088725</v>
      </c>
      <c r="AA710" s="44" t="s">
        <v>38</v>
      </c>
      <c r="AB710" s="44" t="s">
        <v>753</v>
      </c>
      <c r="AC710" s="43" t="s">
        <v>2868</v>
      </c>
      <c r="AD710" s="43" t="s">
        <v>747</v>
      </c>
    </row>
    <row r="711" spans="1:30" ht="51" customHeight="1" x14ac:dyDescent="0.2">
      <c r="A711" s="41" t="s">
        <v>2869</v>
      </c>
      <c r="B711" s="42" t="s">
        <v>743</v>
      </c>
      <c r="C711" s="43" t="s">
        <v>744</v>
      </c>
      <c r="D711" s="43" t="s">
        <v>2680</v>
      </c>
      <c r="E711" s="44" t="s">
        <v>76</v>
      </c>
      <c r="F711" s="45" t="s">
        <v>2870</v>
      </c>
      <c r="G711" s="45" t="s">
        <v>2871</v>
      </c>
      <c r="H711" s="47">
        <v>43553</v>
      </c>
      <c r="I711" s="47">
        <v>44284</v>
      </c>
      <c r="J711" s="48" t="str">
        <f>IF(Ugovori_OPULJP[[#This Row],[DATUM ZAVRŠETKA OPERACIJE]]&gt;DATE(2024,3,31),"u provedbi","završen")</f>
        <v>završen</v>
      </c>
      <c r="K711" s="46" t="s">
        <v>2872</v>
      </c>
      <c r="L711" s="46" t="s">
        <v>37</v>
      </c>
      <c r="M711" s="49">
        <v>0.85</v>
      </c>
      <c r="N711" s="49">
        <v>0.15</v>
      </c>
      <c r="O711" s="50">
        <f>Ugovori_OPULJP[[#This Row],[Bespovratna sredstva - Ukupno (EU+Nac) HRK
= Ukupna ugovorena vrijednost bespovratnih sredstava]]*Ugovori_OPULJP[[#This Row],[EU STOPA SUFINANCIRANJA %
EU CO-FINANCING RATE %]]</f>
        <v>735847.32049999991</v>
      </c>
      <c r="P711" s="51">
        <f>Ugovori_OPULJP[[#This Row],[Bespovratna sredstva - EU dio - HRK]]/7.5345</f>
        <v>97663.722941137414</v>
      </c>
      <c r="Q711" s="50">
        <f>Ugovori_OPULJP[[#This Row],[Bespovratna sredstva - Ukupno (EU+Nac) HRK
= Ukupna ugovorena vrijednost bespovratnih sredstava]]*Ugovori_OPULJP[[#This Row],[STOPA NACIONALNOG SUFINANCIRANJA %]]</f>
        <v>129855.40949999999</v>
      </c>
      <c r="R711" s="51">
        <f>Ugovori_OPULJP[[#This Row],[Bespovratna sredstva - Nacionalni dio - HRK]]/7.5345</f>
        <v>17234.774636671311</v>
      </c>
      <c r="S711" s="50">
        <v>865702.73</v>
      </c>
      <c r="T711" s="51">
        <f>Ugovori_OPULJP[[#This Row],[Bespovratna sredstva - Ukupno (EU+Nac) HRK
= Ukupna ugovorena vrijednost bespovratnih sredstava]]/7.5345</f>
        <v>114898.49757780874</v>
      </c>
      <c r="U711" s="50">
        <v>0</v>
      </c>
      <c r="V711" s="51">
        <f>Ugovori_OPULJP[[#This Row],[Javni doprinos korisnika - HRK]]/7.5345</f>
        <v>0</v>
      </c>
      <c r="W711" s="50">
        <v>0</v>
      </c>
      <c r="X711" s="51">
        <f>Ugovori_OPULJP[[#This Row],[Privatni doprinos korisnika - HRK]]/7.5345</f>
        <v>0</v>
      </c>
      <c r="Y711" s="52">
        <v>865702.73</v>
      </c>
      <c r="Z711" s="53">
        <f>Ugovori_OPULJP[[#This Row],[UKUPNI PRIHVATLJIVI IZDACI
TOTAL ELIGIBLE EXPENDITURE
= Bespovratna sredstva ukupno + doprinos korisnika
= Ukupni prihvatljivi troškovi
= Ukupna ugovorena vrijednost projekta HRK]]/7.5345</f>
        <v>114898.49757780874</v>
      </c>
      <c r="AA711" s="44" t="s">
        <v>38</v>
      </c>
      <c r="AB711" s="44" t="s">
        <v>753</v>
      </c>
      <c r="AC711" s="43" t="s">
        <v>2873</v>
      </c>
      <c r="AD711" s="43" t="s">
        <v>747</v>
      </c>
    </row>
    <row r="712" spans="1:30" ht="51" customHeight="1" x14ac:dyDescent="0.2">
      <c r="A712" s="41" t="s">
        <v>2874</v>
      </c>
      <c r="B712" s="42" t="s">
        <v>743</v>
      </c>
      <c r="C712" s="43" t="s">
        <v>744</v>
      </c>
      <c r="D712" s="43" t="s">
        <v>2680</v>
      </c>
      <c r="E712" s="44" t="s">
        <v>76</v>
      </c>
      <c r="F712" s="45" t="s">
        <v>2875</v>
      </c>
      <c r="G712" s="45" t="s">
        <v>2867</v>
      </c>
      <c r="H712" s="47">
        <v>43553</v>
      </c>
      <c r="I712" s="47">
        <v>44284</v>
      </c>
      <c r="J712" s="48" t="str">
        <f>IF(Ugovori_OPULJP[[#This Row],[DATUM ZAVRŠETKA OPERACIJE]]&gt;DATE(2024,3,31),"u provedbi","završen")</f>
        <v>završen</v>
      </c>
      <c r="K712" s="46" t="s">
        <v>2876</v>
      </c>
      <c r="L712" s="46" t="s">
        <v>104</v>
      </c>
      <c r="M712" s="49">
        <v>0.85</v>
      </c>
      <c r="N712" s="49">
        <v>0.15</v>
      </c>
      <c r="O712" s="50">
        <f>Ugovori_OPULJP[[#This Row],[Bespovratna sredstva - Ukupno (EU+Nac) HRK
= Ukupna ugovorena vrijednost bespovratnih sredstava]]*Ugovori_OPULJP[[#This Row],[EU STOPA SUFINANCIRANJA %
EU CO-FINANCING RATE %]]</f>
        <v>825590.6179999999</v>
      </c>
      <c r="P712" s="51">
        <f>Ugovori_OPULJP[[#This Row],[Bespovratna sredstva - EU dio - HRK]]/7.5345</f>
        <v>109574.7054217267</v>
      </c>
      <c r="Q712" s="50">
        <f>Ugovori_OPULJP[[#This Row],[Bespovratna sredstva - Ukupno (EU+Nac) HRK
= Ukupna ugovorena vrijednost bespovratnih sredstava]]*Ugovori_OPULJP[[#This Row],[STOPA NACIONALNOG SUFINANCIRANJA %]]</f>
        <v>145692.462</v>
      </c>
      <c r="R712" s="51">
        <f>Ugovori_OPULJP[[#This Row],[Bespovratna sredstva - Nacionalni dio - HRK]]/7.5345</f>
        <v>19336.712721481184</v>
      </c>
      <c r="S712" s="50">
        <v>971283.08</v>
      </c>
      <c r="T712" s="51">
        <f>Ugovori_OPULJP[[#This Row],[Bespovratna sredstva - Ukupno (EU+Nac) HRK
= Ukupna ugovorena vrijednost bespovratnih sredstava]]/7.5345</f>
        <v>128911.41814320789</v>
      </c>
      <c r="U712" s="50">
        <v>0</v>
      </c>
      <c r="V712" s="51">
        <f>Ugovori_OPULJP[[#This Row],[Javni doprinos korisnika - HRK]]/7.5345</f>
        <v>0</v>
      </c>
      <c r="W712" s="50">
        <v>0</v>
      </c>
      <c r="X712" s="51">
        <f>Ugovori_OPULJP[[#This Row],[Privatni doprinos korisnika - HRK]]/7.5345</f>
        <v>0</v>
      </c>
      <c r="Y712" s="52">
        <v>971283.08</v>
      </c>
      <c r="Z712" s="53">
        <f>Ugovori_OPULJP[[#This Row],[UKUPNI PRIHVATLJIVI IZDACI
TOTAL ELIGIBLE EXPENDITURE
= Bespovratna sredstva ukupno + doprinos korisnika
= Ukupni prihvatljivi troškovi
= Ukupna ugovorena vrijednost projekta HRK]]/7.5345</f>
        <v>128911.41814320789</v>
      </c>
      <c r="AA712" s="44" t="s">
        <v>38</v>
      </c>
      <c r="AB712" s="44" t="s">
        <v>753</v>
      </c>
      <c r="AC712" s="43" t="s">
        <v>2877</v>
      </c>
      <c r="AD712" s="43" t="s">
        <v>747</v>
      </c>
    </row>
    <row r="713" spans="1:30" ht="51" customHeight="1" x14ac:dyDescent="0.2">
      <c r="A713" s="41" t="s">
        <v>2878</v>
      </c>
      <c r="B713" s="42" t="s">
        <v>743</v>
      </c>
      <c r="C713" s="43" t="s">
        <v>744</v>
      </c>
      <c r="D713" s="43" t="s">
        <v>2680</v>
      </c>
      <c r="E713" s="44" t="s">
        <v>76</v>
      </c>
      <c r="F713" s="45" t="s">
        <v>2879</v>
      </c>
      <c r="G713" s="45" t="s">
        <v>2880</v>
      </c>
      <c r="H713" s="47">
        <v>43553</v>
      </c>
      <c r="I713" s="47">
        <v>44255</v>
      </c>
      <c r="J713" s="48" t="str">
        <f>IF(Ugovori_OPULJP[[#This Row],[DATUM ZAVRŠETKA OPERACIJE]]&gt;DATE(2024,3,31),"u provedbi","završen")</f>
        <v>završen</v>
      </c>
      <c r="K713" s="46" t="s">
        <v>37</v>
      </c>
      <c r="L713" s="46" t="s">
        <v>37</v>
      </c>
      <c r="M713" s="49">
        <v>0.85</v>
      </c>
      <c r="N713" s="49">
        <v>0.15</v>
      </c>
      <c r="O713" s="50">
        <f>Ugovori_OPULJP[[#This Row],[Bespovratna sredstva - Ukupno (EU+Nac) HRK
= Ukupna ugovorena vrijednost bespovratnih sredstava]]*Ugovori_OPULJP[[#This Row],[EU STOPA SUFINANCIRANJA %
EU CO-FINANCING RATE %]]</f>
        <v>1050470.375</v>
      </c>
      <c r="P713" s="51">
        <f>Ugovori_OPULJP[[#This Row],[Bespovratna sredstva - EU dio - HRK]]/7.5345</f>
        <v>139421.37832636537</v>
      </c>
      <c r="Q713" s="50">
        <f>Ugovori_OPULJP[[#This Row],[Bespovratna sredstva - Ukupno (EU+Nac) HRK
= Ukupna ugovorena vrijednost bespovratnih sredstava]]*Ugovori_OPULJP[[#This Row],[STOPA NACIONALNOG SUFINANCIRANJA %]]</f>
        <v>185377.125</v>
      </c>
      <c r="R713" s="51">
        <f>Ugovori_OPULJP[[#This Row],[Bespovratna sredstva - Nacionalni dio - HRK]]/7.5345</f>
        <v>24603.772645829184</v>
      </c>
      <c r="S713" s="50">
        <v>1235847.5</v>
      </c>
      <c r="T713" s="51">
        <f>Ugovori_OPULJP[[#This Row],[Bespovratna sredstva - Ukupno (EU+Nac) HRK
= Ukupna ugovorena vrijednost bespovratnih sredstava]]/7.5345</f>
        <v>164025.15097219456</v>
      </c>
      <c r="U713" s="50">
        <v>0</v>
      </c>
      <c r="V713" s="51">
        <f>Ugovori_OPULJP[[#This Row],[Javni doprinos korisnika - HRK]]/7.5345</f>
        <v>0</v>
      </c>
      <c r="W713" s="50">
        <v>0</v>
      </c>
      <c r="X713" s="51">
        <f>Ugovori_OPULJP[[#This Row],[Privatni doprinos korisnika - HRK]]/7.5345</f>
        <v>0</v>
      </c>
      <c r="Y713" s="52">
        <v>1235847.5</v>
      </c>
      <c r="Z713" s="53">
        <f>Ugovori_OPULJP[[#This Row],[UKUPNI PRIHVATLJIVI IZDACI
TOTAL ELIGIBLE EXPENDITURE
= Bespovratna sredstva ukupno + doprinos korisnika
= Ukupni prihvatljivi troškovi
= Ukupna ugovorena vrijednost projekta HRK]]/7.5345</f>
        <v>164025.15097219456</v>
      </c>
      <c r="AA713" s="44" t="s">
        <v>38</v>
      </c>
      <c r="AB713" s="44" t="s">
        <v>753</v>
      </c>
      <c r="AC713" s="43" t="s">
        <v>2881</v>
      </c>
      <c r="AD713" s="43" t="s">
        <v>747</v>
      </c>
    </row>
    <row r="714" spans="1:30" ht="51" customHeight="1" x14ac:dyDescent="0.2">
      <c r="A714" s="41" t="s">
        <v>2882</v>
      </c>
      <c r="B714" s="42" t="s">
        <v>743</v>
      </c>
      <c r="C714" s="43" t="s">
        <v>744</v>
      </c>
      <c r="D714" s="43" t="s">
        <v>2680</v>
      </c>
      <c r="E714" s="44" t="s">
        <v>76</v>
      </c>
      <c r="F714" s="45" t="s">
        <v>2883</v>
      </c>
      <c r="G714" s="45" t="s">
        <v>2884</v>
      </c>
      <c r="H714" s="47">
        <v>43553</v>
      </c>
      <c r="I714" s="47">
        <v>44284</v>
      </c>
      <c r="J714" s="48" t="str">
        <f>IF(Ugovori_OPULJP[[#This Row],[DATUM ZAVRŠETKA OPERACIJE]]&gt;DATE(2024,3,31),"u provedbi","završen")</f>
        <v>završen</v>
      </c>
      <c r="K714" s="46" t="s">
        <v>104</v>
      </c>
      <c r="L714" s="46" t="s">
        <v>104</v>
      </c>
      <c r="M714" s="49">
        <v>0.85</v>
      </c>
      <c r="N714" s="49">
        <v>0.15</v>
      </c>
      <c r="O714" s="50">
        <f>Ugovori_OPULJP[[#This Row],[Bespovratna sredstva - Ukupno (EU+Nac) HRK
= Ukupna ugovorena vrijednost bespovratnih sredstava]]*Ugovori_OPULJP[[#This Row],[EU STOPA SUFINANCIRANJA %
EU CO-FINANCING RATE %]]</f>
        <v>741227.75249999994</v>
      </c>
      <c r="P714" s="51">
        <f>Ugovori_OPULJP[[#This Row],[Bespovratna sredstva - EU dio - HRK]]/7.5345</f>
        <v>98377.828986661349</v>
      </c>
      <c r="Q714" s="50">
        <f>Ugovori_OPULJP[[#This Row],[Bespovratna sredstva - Ukupno (EU+Nac) HRK
= Ukupna ugovorena vrijednost bespovratnih sredstava]]*Ugovori_OPULJP[[#This Row],[STOPA NACIONALNOG SUFINANCIRANJA %]]</f>
        <v>130804.89749999999</v>
      </c>
      <c r="R714" s="51">
        <f>Ugovori_OPULJP[[#This Row],[Bespovratna sredstva - Nacionalni dio - HRK]]/7.5345</f>
        <v>17360.793350587297</v>
      </c>
      <c r="S714" s="50">
        <v>872032.65</v>
      </c>
      <c r="T714" s="51">
        <f>Ugovori_OPULJP[[#This Row],[Bespovratna sredstva - Ukupno (EU+Nac) HRK
= Ukupna ugovorena vrijednost bespovratnih sredstava]]/7.5345</f>
        <v>115738.62233724866</v>
      </c>
      <c r="U714" s="50">
        <v>0</v>
      </c>
      <c r="V714" s="51">
        <f>Ugovori_OPULJP[[#This Row],[Javni doprinos korisnika - HRK]]/7.5345</f>
        <v>0</v>
      </c>
      <c r="W714" s="50">
        <v>0</v>
      </c>
      <c r="X714" s="51">
        <f>Ugovori_OPULJP[[#This Row],[Privatni doprinos korisnika - HRK]]/7.5345</f>
        <v>0</v>
      </c>
      <c r="Y714" s="52">
        <v>872032.65</v>
      </c>
      <c r="Z714" s="53">
        <f>Ugovori_OPULJP[[#This Row],[UKUPNI PRIHVATLJIVI IZDACI
TOTAL ELIGIBLE EXPENDITURE
= Bespovratna sredstva ukupno + doprinos korisnika
= Ukupni prihvatljivi troškovi
= Ukupna ugovorena vrijednost projekta HRK]]/7.5345</f>
        <v>115738.62233724866</v>
      </c>
      <c r="AA714" s="44" t="s">
        <v>38</v>
      </c>
      <c r="AB714" s="44" t="s">
        <v>753</v>
      </c>
      <c r="AC714" s="43" t="s">
        <v>2885</v>
      </c>
      <c r="AD714" s="43" t="s">
        <v>747</v>
      </c>
    </row>
    <row r="715" spans="1:30" ht="51" customHeight="1" x14ac:dyDescent="0.2">
      <c r="A715" s="41" t="s">
        <v>2886</v>
      </c>
      <c r="B715" s="42" t="s">
        <v>743</v>
      </c>
      <c r="C715" s="43" t="s">
        <v>744</v>
      </c>
      <c r="D715" s="43" t="s">
        <v>2680</v>
      </c>
      <c r="E715" s="44" t="s">
        <v>76</v>
      </c>
      <c r="F715" s="45" t="s">
        <v>2887</v>
      </c>
      <c r="G715" s="45" t="s">
        <v>2888</v>
      </c>
      <c r="H715" s="47">
        <v>43553</v>
      </c>
      <c r="I715" s="47">
        <v>44284</v>
      </c>
      <c r="J715" s="48" t="str">
        <f>IF(Ugovori_OPULJP[[#This Row],[DATUM ZAVRŠETKA OPERACIJE]]&gt;DATE(2024,3,31),"u provedbi","završen")</f>
        <v>završen</v>
      </c>
      <c r="K715" s="46" t="s">
        <v>84</v>
      </c>
      <c r="L715" s="46" t="s">
        <v>84</v>
      </c>
      <c r="M715" s="49">
        <v>0.85</v>
      </c>
      <c r="N715" s="49">
        <v>0.15</v>
      </c>
      <c r="O715" s="50">
        <f>Ugovori_OPULJP[[#This Row],[Bespovratna sredstva - Ukupno (EU+Nac) HRK
= Ukupna ugovorena vrijednost bespovratnih sredstava]]*Ugovori_OPULJP[[#This Row],[EU STOPA SUFINANCIRANJA %
EU CO-FINANCING RATE %]]</f>
        <v>841704.60349999997</v>
      </c>
      <c r="P715" s="51">
        <f>Ugovori_OPULJP[[#This Row],[Bespovratna sredstva - EU dio - HRK]]/7.5345</f>
        <v>111713.39883203928</v>
      </c>
      <c r="Q715" s="50">
        <f>Ugovori_OPULJP[[#This Row],[Bespovratna sredstva - Ukupno (EU+Nac) HRK
= Ukupna ugovorena vrijednost bespovratnih sredstava]]*Ugovori_OPULJP[[#This Row],[STOPA NACIONALNOG SUFINANCIRANJA %]]</f>
        <v>148536.10649999999</v>
      </c>
      <c r="R715" s="51">
        <f>Ugovori_OPULJP[[#This Row],[Bespovratna sredstva - Nacionalni dio - HRK]]/7.5345</f>
        <v>19714.12920565399</v>
      </c>
      <c r="S715" s="50">
        <v>990240.71</v>
      </c>
      <c r="T715" s="51">
        <f>Ugovori_OPULJP[[#This Row],[Bespovratna sredstva - Ukupno (EU+Nac) HRK
= Ukupna ugovorena vrijednost bespovratnih sredstava]]/7.5345</f>
        <v>131427.52803769326</v>
      </c>
      <c r="U715" s="50">
        <v>0</v>
      </c>
      <c r="V715" s="51">
        <f>Ugovori_OPULJP[[#This Row],[Javni doprinos korisnika - HRK]]/7.5345</f>
        <v>0</v>
      </c>
      <c r="W715" s="50">
        <v>0</v>
      </c>
      <c r="X715" s="51">
        <f>Ugovori_OPULJP[[#This Row],[Privatni doprinos korisnika - HRK]]/7.5345</f>
        <v>0</v>
      </c>
      <c r="Y715" s="52">
        <v>990240.71</v>
      </c>
      <c r="Z715" s="53">
        <f>Ugovori_OPULJP[[#This Row],[UKUPNI PRIHVATLJIVI IZDACI
TOTAL ELIGIBLE EXPENDITURE
= Bespovratna sredstva ukupno + doprinos korisnika
= Ukupni prihvatljivi troškovi
= Ukupna ugovorena vrijednost projekta HRK]]/7.5345</f>
        <v>131427.52803769326</v>
      </c>
      <c r="AA715" s="44" t="s">
        <v>38</v>
      </c>
      <c r="AB715" s="44" t="s">
        <v>753</v>
      </c>
      <c r="AC715" s="43" t="s">
        <v>2889</v>
      </c>
      <c r="AD715" s="43" t="s">
        <v>747</v>
      </c>
    </row>
    <row r="716" spans="1:30" ht="51" customHeight="1" x14ac:dyDescent="0.2">
      <c r="A716" s="41" t="s">
        <v>2890</v>
      </c>
      <c r="B716" s="42" t="s">
        <v>743</v>
      </c>
      <c r="C716" s="43" t="s">
        <v>744</v>
      </c>
      <c r="D716" s="43" t="s">
        <v>2680</v>
      </c>
      <c r="E716" s="44" t="s">
        <v>76</v>
      </c>
      <c r="F716" s="45" t="s">
        <v>2891</v>
      </c>
      <c r="G716" s="45" t="s">
        <v>2892</v>
      </c>
      <c r="H716" s="47">
        <v>43553</v>
      </c>
      <c r="I716" s="47">
        <v>44073</v>
      </c>
      <c r="J716" s="48" t="str">
        <f>IF(Ugovori_OPULJP[[#This Row],[DATUM ZAVRŠETKA OPERACIJE]]&gt;DATE(2024,3,31),"u provedbi","završen")</f>
        <v>završen</v>
      </c>
      <c r="K716" s="46" t="s">
        <v>104</v>
      </c>
      <c r="L716" s="46" t="s">
        <v>104</v>
      </c>
      <c r="M716" s="49">
        <v>0.85</v>
      </c>
      <c r="N716" s="49">
        <v>0.15</v>
      </c>
      <c r="O716" s="50">
        <f>Ugovori_OPULJP[[#This Row],[Bespovratna sredstva - Ukupno (EU+Nac) HRK
= Ukupna ugovorena vrijednost bespovratnih sredstava]]*Ugovori_OPULJP[[#This Row],[EU STOPA SUFINANCIRANJA %
EU CO-FINANCING RATE %]]</f>
        <v>874887.78749999998</v>
      </c>
      <c r="P716" s="51">
        <f>Ugovori_OPULJP[[#This Row],[Bespovratna sredstva - EU dio - HRK]]/7.5345</f>
        <v>116117.56420465856</v>
      </c>
      <c r="Q716" s="50">
        <f>Ugovori_OPULJP[[#This Row],[Bespovratna sredstva - Ukupno (EU+Nac) HRK
= Ukupna ugovorena vrijednost bespovratnih sredstava]]*Ugovori_OPULJP[[#This Row],[STOPA NACIONALNOG SUFINANCIRANJA %]]</f>
        <v>154391.96249999999</v>
      </c>
      <c r="R716" s="51">
        <f>Ugovori_OPULJP[[#This Row],[Bespovratna sredstva - Nacionalni dio - HRK]]/7.5345</f>
        <v>20491.334859645627</v>
      </c>
      <c r="S716" s="50">
        <v>1029279.75</v>
      </c>
      <c r="T716" s="51">
        <f>Ugovori_OPULJP[[#This Row],[Bespovratna sredstva - Ukupno (EU+Nac) HRK
= Ukupna ugovorena vrijednost bespovratnih sredstava]]/7.5345</f>
        <v>136608.89906430419</v>
      </c>
      <c r="U716" s="50">
        <v>0</v>
      </c>
      <c r="V716" s="51">
        <f>Ugovori_OPULJP[[#This Row],[Javni doprinos korisnika - HRK]]/7.5345</f>
        <v>0</v>
      </c>
      <c r="W716" s="50">
        <v>0</v>
      </c>
      <c r="X716" s="51">
        <f>Ugovori_OPULJP[[#This Row],[Privatni doprinos korisnika - HRK]]/7.5345</f>
        <v>0</v>
      </c>
      <c r="Y716" s="52">
        <v>1029279.75</v>
      </c>
      <c r="Z716" s="53">
        <f>Ugovori_OPULJP[[#This Row],[UKUPNI PRIHVATLJIVI IZDACI
TOTAL ELIGIBLE EXPENDITURE
= Bespovratna sredstva ukupno + doprinos korisnika
= Ukupni prihvatljivi troškovi
= Ukupna ugovorena vrijednost projekta HRK]]/7.5345</f>
        <v>136608.89906430419</v>
      </c>
      <c r="AA716" s="44" t="s">
        <v>38</v>
      </c>
      <c r="AB716" s="44" t="s">
        <v>753</v>
      </c>
      <c r="AC716" s="43" t="s">
        <v>2893</v>
      </c>
      <c r="AD716" s="43" t="s">
        <v>747</v>
      </c>
    </row>
    <row r="717" spans="1:30" ht="51" customHeight="1" x14ac:dyDescent="0.2">
      <c r="A717" s="41" t="s">
        <v>2894</v>
      </c>
      <c r="B717" s="42" t="s">
        <v>743</v>
      </c>
      <c r="C717" s="43" t="s">
        <v>744</v>
      </c>
      <c r="D717" s="43" t="s">
        <v>2680</v>
      </c>
      <c r="E717" s="44" t="s">
        <v>76</v>
      </c>
      <c r="F717" s="45" t="s">
        <v>2895</v>
      </c>
      <c r="G717" s="45" t="s">
        <v>2896</v>
      </c>
      <c r="H717" s="47">
        <v>43553</v>
      </c>
      <c r="I717" s="47">
        <v>44284</v>
      </c>
      <c r="J717" s="48" t="str">
        <f>IF(Ugovori_OPULJP[[#This Row],[DATUM ZAVRŠETKA OPERACIJE]]&gt;DATE(2024,3,31),"u provedbi","završen")</f>
        <v>završen</v>
      </c>
      <c r="K717" s="46" t="s">
        <v>104</v>
      </c>
      <c r="L717" s="46" t="s">
        <v>104</v>
      </c>
      <c r="M717" s="49">
        <v>0.85</v>
      </c>
      <c r="N717" s="49">
        <v>0.15</v>
      </c>
      <c r="O717" s="50">
        <f>Ugovori_OPULJP[[#This Row],[Bespovratna sredstva - Ukupno (EU+Nac) HRK
= Ukupna ugovorena vrijednost bespovratnih sredstava]]*Ugovori_OPULJP[[#This Row],[EU STOPA SUFINANCIRANJA %
EU CO-FINANCING RATE %]]</f>
        <v>823066.951</v>
      </c>
      <c r="P717" s="51">
        <f>Ugovori_OPULJP[[#This Row],[Bespovratna sredstva - EU dio - HRK]]/7.5345</f>
        <v>109239.75724998341</v>
      </c>
      <c r="Q717" s="50">
        <f>Ugovori_OPULJP[[#This Row],[Bespovratna sredstva - Ukupno (EU+Nac) HRK
= Ukupna ugovorena vrijednost bespovratnih sredstava]]*Ugovori_OPULJP[[#This Row],[STOPA NACIONALNOG SUFINANCIRANJA %]]</f>
        <v>145247.109</v>
      </c>
      <c r="R717" s="51">
        <f>Ugovori_OPULJP[[#This Row],[Bespovratna sredstva - Nacionalni dio - HRK]]/7.5345</f>
        <v>19277.604220585305</v>
      </c>
      <c r="S717" s="50">
        <v>968314.06</v>
      </c>
      <c r="T717" s="51">
        <f>Ugovori_OPULJP[[#This Row],[Bespovratna sredstva - Ukupno (EU+Nac) HRK
= Ukupna ugovorena vrijednost bespovratnih sredstava]]/7.5345</f>
        <v>128517.36147056872</v>
      </c>
      <c r="U717" s="50">
        <v>0</v>
      </c>
      <c r="V717" s="51">
        <f>Ugovori_OPULJP[[#This Row],[Javni doprinos korisnika - HRK]]/7.5345</f>
        <v>0</v>
      </c>
      <c r="W717" s="50">
        <v>0</v>
      </c>
      <c r="X717" s="51">
        <f>Ugovori_OPULJP[[#This Row],[Privatni doprinos korisnika - HRK]]/7.5345</f>
        <v>0</v>
      </c>
      <c r="Y717" s="52">
        <v>968314.06</v>
      </c>
      <c r="Z717" s="53">
        <f>Ugovori_OPULJP[[#This Row],[UKUPNI PRIHVATLJIVI IZDACI
TOTAL ELIGIBLE EXPENDITURE
= Bespovratna sredstva ukupno + doprinos korisnika
= Ukupni prihvatljivi troškovi
= Ukupna ugovorena vrijednost projekta HRK]]/7.5345</f>
        <v>128517.36147056872</v>
      </c>
      <c r="AA717" s="44" t="s">
        <v>38</v>
      </c>
      <c r="AB717" s="44" t="s">
        <v>753</v>
      </c>
      <c r="AC717" s="43" t="s">
        <v>2897</v>
      </c>
      <c r="AD717" s="43" t="s">
        <v>747</v>
      </c>
    </row>
    <row r="718" spans="1:30" ht="51" customHeight="1" x14ac:dyDescent="0.2">
      <c r="A718" s="41" t="s">
        <v>2898</v>
      </c>
      <c r="B718" s="42" t="s">
        <v>743</v>
      </c>
      <c r="C718" s="43" t="s">
        <v>744</v>
      </c>
      <c r="D718" s="43" t="s">
        <v>2680</v>
      </c>
      <c r="E718" s="44" t="s">
        <v>76</v>
      </c>
      <c r="F718" s="45" t="s">
        <v>2899</v>
      </c>
      <c r="G718" s="45" t="s">
        <v>2900</v>
      </c>
      <c r="H718" s="47">
        <v>43553</v>
      </c>
      <c r="I718" s="47">
        <v>44284</v>
      </c>
      <c r="J718" s="48" t="str">
        <f>IF(Ugovori_OPULJP[[#This Row],[DATUM ZAVRŠETKA OPERACIJE]]&gt;DATE(2024,3,31),"u provedbi","završen")</f>
        <v>završen</v>
      </c>
      <c r="K718" s="46" t="s">
        <v>37</v>
      </c>
      <c r="L718" s="46" t="s">
        <v>37</v>
      </c>
      <c r="M718" s="49">
        <v>0.85</v>
      </c>
      <c r="N718" s="49">
        <v>0.15</v>
      </c>
      <c r="O718" s="50">
        <f>Ugovori_OPULJP[[#This Row],[Bespovratna sredstva - Ukupno (EU+Nac) HRK
= Ukupna ugovorena vrijednost bespovratnih sredstava]]*Ugovori_OPULJP[[#This Row],[EU STOPA SUFINANCIRANJA %
EU CO-FINANCING RATE %]]</f>
        <v>843513.30999999994</v>
      </c>
      <c r="P718" s="51">
        <f>Ugovori_OPULJP[[#This Row],[Bespovratna sredstva - EU dio - HRK]]/7.5345</f>
        <v>111953.45543831706</v>
      </c>
      <c r="Q718" s="50">
        <f>Ugovori_OPULJP[[#This Row],[Bespovratna sredstva - Ukupno (EU+Nac) HRK
= Ukupna ugovorena vrijednost bespovratnih sredstava]]*Ugovori_OPULJP[[#This Row],[STOPA NACIONALNOG SUFINANCIRANJA %]]</f>
        <v>148855.28999999998</v>
      </c>
      <c r="R718" s="51">
        <f>Ugovori_OPULJP[[#This Row],[Bespovratna sredstva - Nacionalni dio - HRK]]/7.5345</f>
        <v>19756.492136173598</v>
      </c>
      <c r="S718" s="50">
        <v>992368.6</v>
      </c>
      <c r="T718" s="51">
        <f>Ugovori_OPULJP[[#This Row],[Bespovratna sredstva - Ukupno (EU+Nac) HRK
= Ukupna ugovorena vrijednost bespovratnih sredstava]]/7.5345</f>
        <v>131709.94757449065</v>
      </c>
      <c r="U718" s="50">
        <v>0</v>
      </c>
      <c r="V718" s="51">
        <f>Ugovori_OPULJP[[#This Row],[Javni doprinos korisnika - HRK]]/7.5345</f>
        <v>0</v>
      </c>
      <c r="W718" s="50">
        <v>0</v>
      </c>
      <c r="X718" s="51">
        <f>Ugovori_OPULJP[[#This Row],[Privatni doprinos korisnika - HRK]]/7.5345</f>
        <v>0</v>
      </c>
      <c r="Y718" s="52">
        <v>992368.6</v>
      </c>
      <c r="Z718" s="53">
        <f>Ugovori_OPULJP[[#This Row],[UKUPNI PRIHVATLJIVI IZDACI
TOTAL ELIGIBLE EXPENDITURE
= Bespovratna sredstva ukupno + doprinos korisnika
= Ukupni prihvatljivi troškovi
= Ukupna ugovorena vrijednost projekta HRK]]/7.5345</f>
        <v>131709.94757449065</v>
      </c>
      <c r="AA718" s="44" t="s">
        <v>38</v>
      </c>
      <c r="AB718" s="44" t="s">
        <v>753</v>
      </c>
      <c r="AC718" s="43" t="s">
        <v>2901</v>
      </c>
      <c r="AD718" s="43" t="s">
        <v>747</v>
      </c>
    </row>
    <row r="719" spans="1:30" ht="51" customHeight="1" x14ac:dyDescent="0.2">
      <c r="A719" s="41" t="s">
        <v>2902</v>
      </c>
      <c r="B719" s="42" t="s">
        <v>743</v>
      </c>
      <c r="C719" s="43" t="s">
        <v>744</v>
      </c>
      <c r="D719" s="43" t="s">
        <v>2680</v>
      </c>
      <c r="E719" s="44" t="s">
        <v>76</v>
      </c>
      <c r="F719" s="45" t="s">
        <v>2903</v>
      </c>
      <c r="G719" s="45" t="s">
        <v>2904</v>
      </c>
      <c r="H719" s="47">
        <v>43553</v>
      </c>
      <c r="I719" s="47">
        <v>44103</v>
      </c>
      <c r="J719" s="48" t="str">
        <f>IF(Ugovori_OPULJP[[#This Row],[DATUM ZAVRŠETKA OPERACIJE]]&gt;DATE(2024,3,31),"u provedbi","završen")</f>
        <v>završen</v>
      </c>
      <c r="K719" s="46" t="s">
        <v>371</v>
      </c>
      <c r="L719" s="46" t="s">
        <v>371</v>
      </c>
      <c r="M719" s="49">
        <v>0.85</v>
      </c>
      <c r="N719" s="49">
        <v>0.15</v>
      </c>
      <c r="O719" s="50">
        <f>Ugovori_OPULJP[[#This Row],[Bespovratna sredstva - Ukupno (EU+Nac) HRK
= Ukupna ugovorena vrijednost bespovratnih sredstava]]*Ugovori_OPULJP[[#This Row],[EU STOPA SUFINANCIRANJA %
EU CO-FINANCING RATE %]]</f>
        <v>846148.12300000002</v>
      </c>
      <c r="P719" s="51">
        <f>Ugovori_OPULJP[[#This Row],[Bespovratna sredstva - EU dio - HRK]]/7.5345</f>
        <v>112303.15521932444</v>
      </c>
      <c r="Q719" s="50">
        <f>Ugovori_OPULJP[[#This Row],[Bespovratna sredstva - Ukupno (EU+Nac) HRK
= Ukupna ugovorena vrijednost bespovratnih sredstava]]*Ugovori_OPULJP[[#This Row],[STOPA NACIONALNOG SUFINANCIRANJA %]]</f>
        <v>149320.25699999998</v>
      </c>
      <c r="R719" s="51">
        <f>Ugovori_OPULJP[[#This Row],[Bespovratna sredstva - Nacionalni dio - HRK]]/7.5345</f>
        <v>19818.20386223372</v>
      </c>
      <c r="S719" s="50">
        <v>995468.38</v>
      </c>
      <c r="T719" s="51">
        <f>Ugovori_OPULJP[[#This Row],[Bespovratna sredstva - Ukupno (EU+Nac) HRK
= Ukupna ugovorena vrijednost bespovratnih sredstava]]/7.5345</f>
        <v>132121.35908155816</v>
      </c>
      <c r="U719" s="50">
        <v>0</v>
      </c>
      <c r="V719" s="51">
        <f>Ugovori_OPULJP[[#This Row],[Javni doprinos korisnika - HRK]]/7.5345</f>
        <v>0</v>
      </c>
      <c r="W719" s="50">
        <v>0</v>
      </c>
      <c r="X719" s="51">
        <f>Ugovori_OPULJP[[#This Row],[Privatni doprinos korisnika - HRK]]/7.5345</f>
        <v>0</v>
      </c>
      <c r="Y719" s="52">
        <v>995468.38</v>
      </c>
      <c r="Z719" s="53">
        <f>Ugovori_OPULJP[[#This Row],[UKUPNI PRIHVATLJIVI IZDACI
TOTAL ELIGIBLE EXPENDITURE
= Bespovratna sredstva ukupno + doprinos korisnika
= Ukupni prihvatljivi troškovi
= Ukupna ugovorena vrijednost projekta HRK]]/7.5345</f>
        <v>132121.35908155816</v>
      </c>
      <c r="AA719" s="44" t="s">
        <v>38</v>
      </c>
      <c r="AB719" s="44" t="s">
        <v>753</v>
      </c>
      <c r="AC719" s="43" t="s">
        <v>2905</v>
      </c>
      <c r="AD719" s="43" t="s">
        <v>747</v>
      </c>
    </row>
    <row r="720" spans="1:30" ht="51" customHeight="1" x14ac:dyDescent="0.2">
      <c r="A720" s="41" t="s">
        <v>2906</v>
      </c>
      <c r="B720" s="42" t="s">
        <v>743</v>
      </c>
      <c r="C720" s="43" t="s">
        <v>744</v>
      </c>
      <c r="D720" s="43" t="s">
        <v>2680</v>
      </c>
      <c r="E720" s="44" t="s">
        <v>76</v>
      </c>
      <c r="F720" s="45" t="s">
        <v>2907</v>
      </c>
      <c r="G720" s="45" t="s">
        <v>2908</v>
      </c>
      <c r="H720" s="47">
        <v>43553</v>
      </c>
      <c r="I720" s="47">
        <v>44284</v>
      </c>
      <c r="J720" s="48" t="str">
        <f>IF(Ugovori_OPULJP[[#This Row],[DATUM ZAVRŠETKA OPERACIJE]]&gt;DATE(2024,3,31),"u provedbi","završen")</f>
        <v>završen</v>
      </c>
      <c r="K720" s="46" t="s">
        <v>249</v>
      </c>
      <c r="L720" s="46" t="s">
        <v>249</v>
      </c>
      <c r="M720" s="49">
        <v>0.85</v>
      </c>
      <c r="N720" s="49">
        <v>0.15</v>
      </c>
      <c r="O720" s="50">
        <f>Ugovori_OPULJP[[#This Row],[Bespovratna sredstva - Ukupno (EU+Nac) HRK
= Ukupna ugovorena vrijednost bespovratnih sredstava]]*Ugovori_OPULJP[[#This Row],[EU STOPA SUFINANCIRANJA %
EU CO-FINANCING RATE %]]</f>
        <v>1266334.42</v>
      </c>
      <c r="P720" s="51">
        <f>Ugovori_OPULJP[[#This Row],[Bespovratna sredstva - EU dio - HRK]]/7.5345</f>
        <v>168071.46061450659</v>
      </c>
      <c r="Q720" s="50">
        <f>Ugovori_OPULJP[[#This Row],[Bespovratna sredstva - Ukupno (EU+Nac) HRK
= Ukupna ugovorena vrijednost bespovratnih sredstava]]*Ugovori_OPULJP[[#This Row],[STOPA NACIONALNOG SUFINANCIRANJA %]]</f>
        <v>223470.78</v>
      </c>
      <c r="R720" s="51">
        <f>Ugovori_OPULJP[[#This Row],[Bespovratna sredstva - Nacionalni dio - HRK]]/7.5345</f>
        <v>29659.669520207044</v>
      </c>
      <c r="S720" s="50">
        <v>1489805.2</v>
      </c>
      <c r="T720" s="51">
        <f>Ugovori_OPULJP[[#This Row],[Bespovratna sredstva - Ukupno (EU+Nac) HRK
= Ukupna ugovorena vrijednost bespovratnih sredstava]]/7.5345</f>
        <v>197731.13013471363</v>
      </c>
      <c r="U720" s="50">
        <v>0</v>
      </c>
      <c r="V720" s="51">
        <f>Ugovori_OPULJP[[#This Row],[Javni doprinos korisnika - HRK]]/7.5345</f>
        <v>0</v>
      </c>
      <c r="W720" s="50">
        <v>0</v>
      </c>
      <c r="X720" s="51">
        <f>Ugovori_OPULJP[[#This Row],[Privatni doprinos korisnika - HRK]]/7.5345</f>
        <v>0</v>
      </c>
      <c r="Y720" s="52">
        <v>1489805.2</v>
      </c>
      <c r="Z720" s="53">
        <f>Ugovori_OPULJP[[#This Row],[UKUPNI PRIHVATLJIVI IZDACI
TOTAL ELIGIBLE EXPENDITURE
= Bespovratna sredstva ukupno + doprinos korisnika
= Ukupni prihvatljivi troškovi
= Ukupna ugovorena vrijednost projekta HRK]]/7.5345</f>
        <v>197731.13013471363</v>
      </c>
      <c r="AA720" s="44" t="s">
        <v>38</v>
      </c>
      <c r="AB720" s="44" t="s">
        <v>753</v>
      </c>
      <c r="AC720" s="43" t="s">
        <v>2909</v>
      </c>
      <c r="AD720" s="43" t="s">
        <v>747</v>
      </c>
    </row>
    <row r="721" spans="1:30" ht="51" customHeight="1" x14ac:dyDescent="0.2">
      <c r="A721" s="41" t="s">
        <v>2910</v>
      </c>
      <c r="B721" s="42" t="s">
        <v>743</v>
      </c>
      <c r="C721" s="43" t="s">
        <v>744</v>
      </c>
      <c r="D721" s="43" t="s">
        <v>2680</v>
      </c>
      <c r="E721" s="44" t="s">
        <v>76</v>
      </c>
      <c r="F721" s="45" t="s">
        <v>2911</v>
      </c>
      <c r="G721" s="45" t="s">
        <v>2912</v>
      </c>
      <c r="H721" s="47">
        <v>43553</v>
      </c>
      <c r="I721" s="47">
        <v>44284</v>
      </c>
      <c r="J721" s="48" t="str">
        <f>IF(Ugovori_OPULJP[[#This Row],[DATUM ZAVRŠETKA OPERACIJE]]&gt;DATE(2024,3,31),"u provedbi","završen")</f>
        <v>završen</v>
      </c>
      <c r="K721" s="46" t="s">
        <v>186</v>
      </c>
      <c r="L721" s="46" t="s">
        <v>186</v>
      </c>
      <c r="M721" s="49">
        <v>0.85</v>
      </c>
      <c r="N721" s="49">
        <v>0.15</v>
      </c>
      <c r="O721" s="50">
        <f>Ugovori_OPULJP[[#This Row],[Bespovratna sredstva - Ukupno (EU+Nac) HRK
= Ukupna ugovorena vrijednost bespovratnih sredstava]]*Ugovori_OPULJP[[#This Row],[EU STOPA SUFINANCIRANJA %
EU CO-FINANCING RATE %]]</f>
        <v>849952.13649999991</v>
      </c>
      <c r="P721" s="51">
        <f>Ugovori_OPULJP[[#This Row],[Bespovratna sredstva - EU dio - HRK]]/7.5345</f>
        <v>112808.03457429157</v>
      </c>
      <c r="Q721" s="50">
        <f>Ugovori_OPULJP[[#This Row],[Bespovratna sredstva - Ukupno (EU+Nac) HRK
= Ukupna ugovorena vrijednost bespovratnih sredstava]]*Ugovori_OPULJP[[#This Row],[STOPA NACIONALNOG SUFINANCIRANJA %]]</f>
        <v>149991.55349999998</v>
      </c>
      <c r="R721" s="51">
        <f>Ugovori_OPULJP[[#This Row],[Bespovratna sredstva - Nacionalni dio - HRK]]/7.5345</f>
        <v>19907.30021899263</v>
      </c>
      <c r="S721" s="50">
        <v>999943.69</v>
      </c>
      <c r="T721" s="51">
        <f>Ugovori_OPULJP[[#This Row],[Bespovratna sredstva - Ukupno (EU+Nac) HRK
= Ukupna ugovorena vrijednost bespovratnih sredstava]]/7.5345</f>
        <v>132715.33479328422</v>
      </c>
      <c r="U721" s="50">
        <v>0</v>
      </c>
      <c r="V721" s="51">
        <f>Ugovori_OPULJP[[#This Row],[Javni doprinos korisnika - HRK]]/7.5345</f>
        <v>0</v>
      </c>
      <c r="W721" s="50">
        <v>0</v>
      </c>
      <c r="X721" s="51">
        <f>Ugovori_OPULJP[[#This Row],[Privatni doprinos korisnika - HRK]]/7.5345</f>
        <v>0</v>
      </c>
      <c r="Y721" s="52">
        <v>999943.69</v>
      </c>
      <c r="Z721" s="53">
        <f>Ugovori_OPULJP[[#This Row],[UKUPNI PRIHVATLJIVI IZDACI
TOTAL ELIGIBLE EXPENDITURE
= Bespovratna sredstva ukupno + doprinos korisnika
= Ukupni prihvatljivi troškovi
= Ukupna ugovorena vrijednost projekta HRK]]/7.5345</f>
        <v>132715.33479328422</v>
      </c>
      <c r="AA721" s="44" t="s">
        <v>38</v>
      </c>
      <c r="AB721" s="44" t="s">
        <v>753</v>
      </c>
      <c r="AC721" s="43" t="s">
        <v>2913</v>
      </c>
      <c r="AD721" s="43" t="s">
        <v>747</v>
      </c>
    </row>
    <row r="722" spans="1:30" ht="51" customHeight="1" x14ac:dyDescent="0.2">
      <c r="A722" s="41" t="s">
        <v>2914</v>
      </c>
      <c r="B722" s="42" t="s">
        <v>743</v>
      </c>
      <c r="C722" s="43" t="s">
        <v>744</v>
      </c>
      <c r="D722" s="43" t="s">
        <v>2915</v>
      </c>
      <c r="E722" s="44" t="s">
        <v>34</v>
      </c>
      <c r="F722" s="45" t="s">
        <v>2915</v>
      </c>
      <c r="G722" s="45" t="s">
        <v>35</v>
      </c>
      <c r="H722" s="47">
        <v>42044</v>
      </c>
      <c r="I722" s="47">
        <v>45291</v>
      </c>
      <c r="J722" s="48" t="str">
        <f>IF(Ugovori_OPULJP[[#This Row],[DATUM ZAVRŠETKA OPERACIJE]]&gt;DATE(2024,3,31),"u provedbi","završen")</f>
        <v>završen</v>
      </c>
      <c r="K722" s="46" t="s">
        <v>36</v>
      </c>
      <c r="L722" s="46" t="s">
        <v>37</v>
      </c>
      <c r="M722" s="49">
        <v>0.85</v>
      </c>
      <c r="N722" s="49">
        <v>0.15</v>
      </c>
      <c r="O722" s="50">
        <f>Ugovori_OPULJP[[#This Row],[Bespovratna sredstva - Ukupno (EU+Nac) HRK
= Ukupna ugovorena vrijednost bespovratnih sredstava]]*Ugovori_OPULJP[[#This Row],[EU STOPA SUFINANCIRANJA %
EU CO-FINANCING RATE %]]</f>
        <v>359296875.09999996</v>
      </c>
      <c r="P722" s="51">
        <f>Ugovori_OPULJP[[#This Row],[Bespovratna sredstva - EU dio - HRK]]/7.5345</f>
        <v>47686890.317871116</v>
      </c>
      <c r="Q722" s="50">
        <f>Ugovori_OPULJP[[#This Row],[Bespovratna sredstva - Ukupno (EU+Nac) HRK
= Ukupna ugovorena vrijednost bespovratnih sredstava]]*Ugovori_OPULJP[[#This Row],[STOPA NACIONALNOG SUFINANCIRANJA %]]</f>
        <v>63405330.899999999</v>
      </c>
      <c r="R722" s="51">
        <f>Ugovori_OPULJP[[#This Row],[Bespovratna sredstva - Nacionalni dio - HRK]]/7.5345</f>
        <v>8415333.5855066683</v>
      </c>
      <c r="S722" s="50">
        <v>422702206</v>
      </c>
      <c r="T722" s="51">
        <f>Ugovori_OPULJP[[#This Row],[Bespovratna sredstva - Ukupno (EU+Nac) HRK
= Ukupna ugovorena vrijednost bespovratnih sredstava]]/7.5345</f>
        <v>56102223.903377794</v>
      </c>
      <c r="U722" s="50">
        <v>0</v>
      </c>
      <c r="V722" s="51">
        <f>Ugovori_OPULJP[[#This Row],[Javni doprinos korisnika - HRK]]/7.5345</f>
        <v>0</v>
      </c>
      <c r="W722" s="50">
        <v>0</v>
      </c>
      <c r="X722" s="51">
        <f>Ugovori_OPULJP[[#This Row],[Privatni doprinos korisnika - HRK]]/7.5345</f>
        <v>0</v>
      </c>
      <c r="Y722" s="52">
        <v>422702206</v>
      </c>
      <c r="Z722" s="53">
        <f>Ugovori_OPULJP[[#This Row],[UKUPNI PRIHVATLJIVI IZDACI
TOTAL ELIGIBLE EXPENDITURE
= Bespovratna sredstva ukupno + doprinos korisnika
= Ukupni prihvatljivi troškovi
= Ukupna ugovorena vrijednost projekta HRK]]/7.5345</f>
        <v>56102223.903377794</v>
      </c>
      <c r="AA722" s="44" t="s">
        <v>38</v>
      </c>
      <c r="AB722" s="44" t="s">
        <v>35</v>
      </c>
      <c r="AC722" s="43" t="s">
        <v>2916</v>
      </c>
      <c r="AD722" s="43" t="s">
        <v>747</v>
      </c>
    </row>
    <row r="723" spans="1:30" ht="51" customHeight="1" x14ac:dyDescent="0.2">
      <c r="A723" s="41" t="s">
        <v>2917</v>
      </c>
      <c r="B723" s="42" t="s">
        <v>743</v>
      </c>
      <c r="C723" s="43" t="s">
        <v>744</v>
      </c>
      <c r="D723" s="43" t="s">
        <v>2918</v>
      </c>
      <c r="E723" s="44" t="s">
        <v>232</v>
      </c>
      <c r="F723" s="45" t="s">
        <v>2919</v>
      </c>
      <c r="G723" s="45" t="s">
        <v>2920</v>
      </c>
      <c r="H723" s="47">
        <v>44053</v>
      </c>
      <c r="I723" s="47">
        <v>44783</v>
      </c>
      <c r="J723" s="48" t="str">
        <f>IF(Ugovori_OPULJP[[#This Row],[DATUM ZAVRŠETKA OPERACIJE]]&gt;DATE(2024,3,31),"u provedbi","završen")</f>
        <v>završen</v>
      </c>
      <c r="K723" s="46" t="s">
        <v>2921</v>
      </c>
      <c r="L723" s="46" t="s">
        <v>94</v>
      </c>
      <c r="M723" s="49">
        <v>0.85</v>
      </c>
      <c r="N723" s="49">
        <v>0.15</v>
      </c>
      <c r="O723" s="50">
        <f>Ugovori_OPULJP[[#This Row],[Bespovratna sredstva - Ukupno (EU+Nac) HRK
= Ukupna ugovorena vrijednost bespovratnih sredstava]]*Ugovori_OPULJP[[#This Row],[EU STOPA SUFINANCIRANJA %
EU CO-FINANCING RATE %]]</f>
        <v>1107321.2904999999</v>
      </c>
      <c r="P723" s="51">
        <f>Ugovori_OPULJP[[#This Row],[Bespovratna sredstva - EU dio - HRK]]/7.5345</f>
        <v>146966.79149246795</v>
      </c>
      <c r="Q723" s="50">
        <f>Ugovori_OPULJP[[#This Row],[Bespovratna sredstva - Ukupno (EU+Nac) HRK
= Ukupna ugovorena vrijednost bespovratnih sredstava]]*Ugovori_OPULJP[[#This Row],[STOPA NACIONALNOG SUFINANCIRANJA %]]</f>
        <v>195409.63949999999</v>
      </c>
      <c r="R723" s="51">
        <f>Ugovori_OPULJP[[#This Row],[Bespovratna sredstva - Nacionalni dio - HRK]]/7.5345</f>
        <v>25935.316145729641</v>
      </c>
      <c r="S723" s="50">
        <v>1302730.93</v>
      </c>
      <c r="T723" s="51">
        <f>Ugovori_OPULJP[[#This Row],[Bespovratna sredstva - Ukupno (EU+Nac) HRK
= Ukupna ugovorena vrijednost bespovratnih sredstava]]/7.5345</f>
        <v>172902.1076381976</v>
      </c>
      <c r="U723" s="50">
        <v>0</v>
      </c>
      <c r="V723" s="51">
        <f>Ugovori_OPULJP[[#This Row],[Javni doprinos korisnika - HRK]]/7.5345</f>
        <v>0</v>
      </c>
      <c r="W723" s="50">
        <v>0</v>
      </c>
      <c r="X723" s="51">
        <f>Ugovori_OPULJP[[#This Row],[Privatni doprinos korisnika - HRK]]/7.5345</f>
        <v>0</v>
      </c>
      <c r="Y723" s="52">
        <v>1302730.93</v>
      </c>
      <c r="Z723" s="53">
        <f>Ugovori_OPULJP[[#This Row],[UKUPNI PRIHVATLJIVI IZDACI
TOTAL ELIGIBLE EXPENDITURE
= Bespovratna sredstva ukupno + doprinos korisnika
= Ukupni prihvatljivi troškovi
= Ukupna ugovorena vrijednost projekta HRK]]/7.5345</f>
        <v>172902.1076381976</v>
      </c>
      <c r="AA723" s="44" t="s">
        <v>752</v>
      </c>
      <c r="AB723" s="44" t="s">
        <v>753</v>
      </c>
      <c r="AC723" s="70" t="s">
        <v>2922</v>
      </c>
      <c r="AD723" s="43" t="s">
        <v>747</v>
      </c>
    </row>
    <row r="724" spans="1:30" ht="51" customHeight="1" x14ac:dyDescent="0.2">
      <c r="A724" s="41" t="s">
        <v>2923</v>
      </c>
      <c r="B724" s="42" t="s">
        <v>743</v>
      </c>
      <c r="C724" s="43" t="s">
        <v>744</v>
      </c>
      <c r="D724" s="43" t="s">
        <v>2918</v>
      </c>
      <c r="E724" s="44" t="s">
        <v>232</v>
      </c>
      <c r="F724" s="45" t="s">
        <v>2924</v>
      </c>
      <c r="G724" s="62" t="s">
        <v>954</v>
      </c>
      <c r="H724" s="47">
        <v>44062</v>
      </c>
      <c r="I724" s="47">
        <v>44792</v>
      </c>
      <c r="J724" s="48" t="str">
        <f>IF(Ugovori_OPULJP[[#This Row],[DATUM ZAVRŠETKA OPERACIJE]]&gt;DATE(2024,3,31),"u provedbi","završen")</f>
        <v>završen</v>
      </c>
      <c r="K724" s="46" t="s">
        <v>37</v>
      </c>
      <c r="L724" s="46" t="s">
        <v>37</v>
      </c>
      <c r="M724" s="49">
        <v>0.85</v>
      </c>
      <c r="N724" s="49">
        <v>0.15</v>
      </c>
      <c r="O724" s="50">
        <f>Ugovori_OPULJP[[#This Row],[Bespovratna sredstva - Ukupno (EU+Nac) HRK
= Ukupna ugovorena vrijednost bespovratnih sredstava]]*Ugovori_OPULJP[[#This Row],[EU STOPA SUFINANCIRANJA %
EU CO-FINANCING RATE %]]</f>
        <v>1141272.9425000001</v>
      </c>
      <c r="P724" s="51">
        <f>Ugovori_OPULJP[[#This Row],[Bespovratna sredstva - EU dio - HRK]]/7.5345</f>
        <v>151472.95009622406</v>
      </c>
      <c r="Q724" s="50">
        <f>Ugovori_OPULJP[[#This Row],[Bespovratna sredstva - Ukupno (EU+Nac) HRK
= Ukupna ugovorena vrijednost bespovratnih sredstava]]*Ugovori_OPULJP[[#This Row],[STOPA NACIONALNOG SUFINANCIRANJA %]]</f>
        <v>201401.10750000001</v>
      </c>
      <c r="R724" s="51">
        <f>Ugovori_OPULJP[[#This Row],[Bespovratna sredstva - Nacionalni dio - HRK]]/7.5345</f>
        <v>26730.520605216007</v>
      </c>
      <c r="S724" s="50">
        <v>1342674.05</v>
      </c>
      <c r="T724" s="51">
        <f>Ugovori_OPULJP[[#This Row],[Bespovratna sredstva - Ukupno (EU+Nac) HRK
= Ukupna ugovorena vrijednost bespovratnih sredstava]]/7.5345</f>
        <v>178203.47070144003</v>
      </c>
      <c r="U724" s="50">
        <v>0</v>
      </c>
      <c r="V724" s="51">
        <f>Ugovori_OPULJP[[#This Row],[Javni doprinos korisnika - HRK]]/7.5345</f>
        <v>0</v>
      </c>
      <c r="W724" s="50">
        <v>0</v>
      </c>
      <c r="X724" s="51">
        <f>Ugovori_OPULJP[[#This Row],[Privatni doprinos korisnika - HRK]]/7.5345</f>
        <v>0</v>
      </c>
      <c r="Y724" s="52">
        <v>1342674.05</v>
      </c>
      <c r="Z724" s="53">
        <f>Ugovori_OPULJP[[#This Row],[UKUPNI PRIHVATLJIVI IZDACI
TOTAL ELIGIBLE EXPENDITURE
= Bespovratna sredstva ukupno + doprinos korisnika
= Ukupni prihvatljivi troškovi
= Ukupna ugovorena vrijednost projekta HRK]]/7.5345</f>
        <v>178203.47070144003</v>
      </c>
      <c r="AA724" s="44" t="s">
        <v>752</v>
      </c>
      <c r="AB724" s="44" t="s">
        <v>753</v>
      </c>
      <c r="AC724" s="70" t="s">
        <v>2925</v>
      </c>
      <c r="AD724" s="43" t="s">
        <v>747</v>
      </c>
    </row>
    <row r="725" spans="1:30" ht="51" customHeight="1" x14ac:dyDescent="0.2">
      <c r="A725" s="41" t="s">
        <v>2926</v>
      </c>
      <c r="B725" s="42" t="s">
        <v>743</v>
      </c>
      <c r="C725" s="43" t="s">
        <v>744</v>
      </c>
      <c r="D725" s="43" t="s">
        <v>2918</v>
      </c>
      <c r="E725" s="44" t="s">
        <v>232</v>
      </c>
      <c r="F725" s="45" t="s">
        <v>2927</v>
      </c>
      <c r="G725" s="45" t="s">
        <v>2928</v>
      </c>
      <c r="H725" s="47">
        <v>44063</v>
      </c>
      <c r="I725" s="47">
        <v>44793</v>
      </c>
      <c r="J725" s="48" t="str">
        <f>IF(Ugovori_OPULJP[[#This Row],[DATUM ZAVRŠETKA OPERACIJE]]&gt;DATE(2024,3,31),"u provedbi","završen")</f>
        <v>završen</v>
      </c>
      <c r="K725" s="46" t="s">
        <v>37</v>
      </c>
      <c r="L725" s="46" t="s">
        <v>37</v>
      </c>
      <c r="M725" s="49">
        <v>0.85</v>
      </c>
      <c r="N725" s="49">
        <v>0.15</v>
      </c>
      <c r="O725" s="50">
        <f>Ugovori_OPULJP[[#This Row],[Bespovratna sredstva - Ukupno (EU+Nac) HRK
= Ukupna ugovorena vrijednost bespovratnih sredstava]]*Ugovori_OPULJP[[#This Row],[EU STOPA SUFINANCIRANJA %
EU CO-FINANCING RATE %]]</f>
        <v>783976.93</v>
      </c>
      <c r="P725" s="51">
        <f>Ugovori_OPULJP[[#This Row],[Bespovratna sredstva - EU dio - HRK]]/7.5345</f>
        <v>104051.6198818767</v>
      </c>
      <c r="Q725" s="50">
        <f>Ugovori_OPULJP[[#This Row],[Bespovratna sredstva - Ukupno (EU+Nac) HRK
= Ukupna ugovorena vrijednost bespovratnih sredstava]]*Ugovori_OPULJP[[#This Row],[STOPA NACIONALNOG SUFINANCIRANJA %]]</f>
        <v>138348.87</v>
      </c>
      <c r="R725" s="51">
        <f>Ugovori_OPULJP[[#This Row],[Bespovratna sredstva - Nacionalni dio - HRK]]/7.5345</f>
        <v>18362.050567390004</v>
      </c>
      <c r="S725" s="50">
        <v>922325.8</v>
      </c>
      <c r="T725" s="51">
        <f>Ugovori_OPULJP[[#This Row],[Bespovratna sredstva - Ukupno (EU+Nac) HRK
= Ukupna ugovorena vrijednost bespovratnih sredstava]]/7.5345</f>
        <v>122413.6704492667</v>
      </c>
      <c r="U725" s="50">
        <v>0</v>
      </c>
      <c r="V725" s="51">
        <f>Ugovori_OPULJP[[#This Row],[Javni doprinos korisnika - HRK]]/7.5345</f>
        <v>0</v>
      </c>
      <c r="W725" s="50">
        <v>0</v>
      </c>
      <c r="X725" s="51">
        <f>Ugovori_OPULJP[[#This Row],[Privatni doprinos korisnika - HRK]]/7.5345</f>
        <v>0</v>
      </c>
      <c r="Y725" s="52">
        <v>922325.8</v>
      </c>
      <c r="Z725" s="53">
        <f>Ugovori_OPULJP[[#This Row],[UKUPNI PRIHVATLJIVI IZDACI
TOTAL ELIGIBLE EXPENDITURE
= Bespovratna sredstva ukupno + doprinos korisnika
= Ukupni prihvatljivi troškovi
= Ukupna ugovorena vrijednost projekta HRK]]/7.5345</f>
        <v>122413.6704492667</v>
      </c>
      <c r="AA725" s="44" t="s">
        <v>752</v>
      </c>
      <c r="AB725" s="44" t="s">
        <v>753</v>
      </c>
      <c r="AC725" s="70" t="s">
        <v>2929</v>
      </c>
      <c r="AD725" s="43" t="s">
        <v>747</v>
      </c>
    </row>
    <row r="726" spans="1:30" ht="51" customHeight="1" x14ac:dyDescent="0.2">
      <c r="A726" s="41" t="s">
        <v>2930</v>
      </c>
      <c r="B726" s="42" t="s">
        <v>743</v>
      </c>
      <c r="C726" s="43" t="s">
        <v>744</v>
      </c>
      <c r="D726" s="43" t="s">
        <v>2918</v>
      </c>
      <c r="E726" s="44" t="s">
        <v>232</v>
      </c>
      <c r="F726" s="45" t="s">
        <v>2931</v>
      </c>
      <c r="G726" s="45" t="s">
        <v>2932</v>
      </c>
      <c r="H726" s="47">
        <v>44063</v>
      </c>
      <c r="I726" s="47">
        <v>44793</v>
      </c>
      <c r="J726" s="48" t="str">
        <f>IF(Ugovori_OPULJP[[#This Row],[DATUM ZAVRŠETKA OPERACIJE]]&gt;DATE(2024,3,31),"u provedbi","završen")</f>
        <v>završen</v>
      </c>
      <c r="K726" s="46" t="s">
        <v>37</v>
      </c>
      <c r="L726" s="46" t="s">
        <v>37</v>
      </c>
      <c r="M726" s="49">
        <v>0.85</v>
      </c>
      <c r="N726" s="49">
        <v>0.15</v>
      </c>
      <c r="O726" s="50">
        <f>Ugovori_OPULJP[[#This Row],[Bespovratna sredstva - Ukupno (EU+Nac) HRK
= Ukupna ugovorena vrijednost bespovratnih sredstava]]*Ugovori_OPULJP[[#This Row],[EU STOPA SUFINANCIRANJA %
EU CO-FINANCING RATE %]]</f>
        <v>1002235.1359999999</v>
      </c>
      <c r="P726" s="51">
        <f>Ugovori_OPULJP[[#This Row],[Bespovratna sredstva - EU dio - HRK]]/7.5345</f>
        <v>133019.46194173468</v>
      </c>
      <c r="Q726" s="50">
        <f>Ugovori_OPULJP[[#This Row],[Bespovratna sredstva - Ukupno (EU+Nac) HRK
= Ukupna ugovorena vrijednost bespovratnih sredstava]]*Ugovori_OPULJP[[#This Row],[STOPA NACIONALNOG SUFINANCIRANJA %]]</f>
        <v>176865.02399999998</v>
      </c>
      <c r="R726" s="51">
        <f>Ugovori_OPULJP[[#This Row],[Bespovratna sredstva - Nacionalni dio - HRK]]/7.5345</f>
        <v>23474.022695600233</v>
      </c>
      <c r="S726" s="50">
        <v>1179100.1599999999</v>
      </c>
      <c r="T726" s="51">
        <f>Ugovori_OPULJP[[#This Row],[Bespovratna sredstva - Ukupno (EU+Nac) HRK
= Ukupna ugovorena vrijednost bespovratnih sredstava]]/7.5345</f>
        <v>156493.48463733491</v>
      </c>
      <c r="U726" s="50">
        <v>0</v>
      </c>
      <c r="V726" s="51">
        <f>Ugovori_OPULJP[[#This Row],[Javni doprinos korisnika - HRK]]/7.5345</f>
        <v>0</v>
      </c>
      <c r="W726" s="50">
        <v>0</v>
      </c>
      <c r="X726" s="51">
        <f>Ugovori_OPULJP[[#This Row],[Privatni doprinos korisnika - HRK]]/7.5345</f>
        <v>0</v>
      </c>
      <c r="Y726" s="52">
        <v>1179100.1599999999</v>
      </c>
      <c r="Z726" s="53">
        <f>Ugovori_OPULJP[[#This Row],[UKUPNI PRIHVATLJIVI IZDACI
TOTAL ELIGIBLE EXPENDITURE
= Bespovratna sredstva ukupno + doprinos korisnika
= Ukupni prihvatljivi troškovi
= Ukupna ugovorena vrijednost projekta HRK]]/7.5345</f>
        <v>156493.48463733491</v>
      </c>
      <c r="AA726" s="44" t="s">
        <v>752</v>
      </c>
      <c r="AB726" s="44" t="s">
        <v>753</v>
      </c>
      <c r="AC726" s="70" t="s">
        <v>2933</v>
      </c>
      <c r="AD726" s="43" t="s">
        <v>747</v>
      </c>
    </row>
    <row r="727" spans="1:30" ht="51" customHeight="1" x14ac:dyDescent="0.2">
      <c r="A727" s="41" t="s">
        <v>2934</v>
      </c>
      <c r="B727" s="42" t="s">
        <v>743</v>
      </c>
      <c r="C727" s="43" t="s">
        <v>744</v>
      </c>
      <c r="D727" s="43" t="s">
        <v>2918</v>
      </c>
      <c r="E727" s="44" t="s">
        <v>232</v>
      </c>
      <c r="F727" s="45" t="s">
        <v>2935</v>
      </c>
      <c r="G727" s="45" t="s">
        <v>886</v>
      </c>
      <c r="H727" s="47">
        <v>44075</v>
      </c>
      <c r="I727" s="47">
        <v>44805</v>
      </c>
      <c r="J727" s="48" t="str">
        <f>IF(Ugovori_OPULJP[[#This Row],[DATUM ZAVRŠETKA OPERACIJE]]&gt;DATE(2024,3,31),"u provedbi","završen")</f>
        <v>završen</v>
      </c>
      <c r="K727" s="46" t="s">
        <v>2936</v>
      </c>
      <c r="L727" s="46" t="s">
        <v>37</v>
      </c>
      <c r="M727" s="49">
        <v>0.85</v>
      </c>
      <c r="N727" s="49">
        <v>0.15</v>
      </c>
      <c r="O727" s="50">
        <f>Ugovori_OPULJP[[#This Row],[Bespovratna sredstva - Ukupno (EU+Nac) HRK
= Ukupna ugovorena vrijednost bespovratnih sredstava]]*Ugovori_OPULJP[[#This Row],[EU STOPA SUFINANCIRANJA %
EU CO-FINANCING RATE %]]</f>
        <v>800070.02249999996</v>
      </c>
      <c r="P727" s="51">
        <f>Ugovori_OPULJP[[#This Row],[Bespovratna sredstva - EU dio - HRK]]/7.5345</f>
        <v>106187.54031455304</v>
      </c>
      <c r="Q727" s="50">
        <f>Ugovori_OPULJP[[#This Row],[Bespovratna sredstva - Ukupno (EU+Nac) HRK
= Ukupna ugovorena vrijednost bespovratnih sredstava]]*Ugovori_OPULJP[[#This Row],[STOPA NACIONALNOG SUFINANCIRANJA %]]</f>
        <v>141188.82749999998</v>
      </c>
      <c r="R727" s="51">
        <f>Ugovori_OPULJP[[#This Row],[Bespovratna sredstva - Nacionalni dio - HRK]]/7.5345</f>
        <v>18738.977702568183</v>
      </c>
      <c r="S727" s="50">
        <v>941258.85</v>
      </c>
      <c r="T727" s="51">
        <f>Ugovori_OPULJP[[#This Row],[Bespovratna sredstva - Ukupno (EU+Nac) HRK
= Ukupna ugovorena vrijednost bespovratnih sredstava]]/7.5345</f>
        <v>124926.51801712123</v>
      </c>
      <c r="U727" s="50">
        <v>0</v>
      </c>
      <c r="V727" s="51">
        <f>Ugovori_OPULJP[[#This Row],[Javni doprinos korisnika - HRK]]/7.5345</f>
        <v>0</v>
      </c>
      <c r="W727" s="50">
        <v>0</v>
      </c>
      <c r="X727" s="51">
        <f>Ugovori_OPULJP[[#This Row],[Privatni doprinos korisnika - HRK]]/7.5345</f>
        <v>0</v>
      </c>
      <c r="Y727" s="52">
        <v>941258.85</v>
      </c>
      <c r="Z727" s="53">
        <f>Ugovori_OPULJP[[#This Row],[UKUPNI PRIHVATLJIVI IZDACI
TOTAL ELIGIBLE EXPENDITURE
= Bespovratna sredstva ukupno + doprinos korisnika
= Ukupni prihvatljivi troškovi
= Ukupna ugovorena vrijednost projekta HRK]]/7.5345</f>
        <v>124926.51801712123</v>
      </c>
      <c r="AA727" s="44" t="s">
        <v>752</v>
      </c>
      <c r="AB727" s="44" t="s">
        <v>753</v>
      </c>
      <c r="AC727" s="70" t="s">
        <v>2937</v>
      </c>
      <c r="AD727" s="43" t="s">
        <v>747</v>
      </c>
    </row>
    <row r="728" spans="1:30" ht="51" customHeight="1" x14ac:dyDescent="0.2">
      <c r="A728" s="41" t="s">
        <v>2938</v>
      </c>
      <c r="B728" s="42" t="s">
        <v>743</v>
      </c>
      <c r="C728" s="43" t="s">
        <v>744</v>
      </c>
      <c r="D728" s="43" t="s">
        <v>2918</v>
      </c>
      <c r="E728" s="44" t="s">
        <v>232</v>
      </c>
      <c r="F728" s="45" t="s">
        <v>2939</v>
      </c>
      <c r="G728" s="45" t="s">
        <v>2940</v>
      </c>
      <c r="H728" s="47">
        <v>44063</v>
      </c>
      <c r="I728" s="47">
        <v>44793</v>
      </c>
      <c r="J728" s="48" t="str">
        <f>IF(Ugovori_OPULJP[[#This Row],[DATUM ZAVRŠETKA OPERACIJE]]&gt;DATE(2024,3,31),"u provedbi","završen")</f>
        <v>završen</v>
      </c>
      <c r="K728" s="46" t="s">
        <v>2941</v>
      </c>
      <c r="L728" s="46" t="s">
        <v>94</v>
      </c>
      <c r="M728" s="49">
        <v>0.85</v>
      </c>
      <c r="N728" s="49">
        <v>0.15</v>
      </c>
      <c r="O728" s="50">
        <f>Ugovori_OPULJP[[#This Row],[Bespovratna sredstva - Ukupno (EU+Nac) HRK
= Ukupna ugovorena vrijednost bespovratnih sredstava]]*Ugovori_OPULJP[[#This Row],[EU STOPA SUFINANCIRANJA %
EU CO-FINANCING RATE %]]</f>
        <v>782795.13249999995</v>
      </c>
      <c r="P728" s="51">
        <f>Ugovori_OPULJP[[#This Row],[Bespovratna sredstva - EU dio - HRK]]/7.5345</f>
        <v>103894.76839869931</v>
      </c>
      <c r="Q728" s="50">
        <f>Ugovori_OPULJP[[#This Row],[Bespovratna sredstva - Ukupno (EU+Nac) HRK
= Ukupna ugovorena vrijednost bespovratnih sredstava]]*Ugovori_OPULJP[[#This Row],[STOPA NACIONALNOG SUFINANCIRANJA %]]</f>
        <v>138140.31749999998</v>
      </c>
      <c r="R728" s="51">
        <f>Ugovori_OPULJP[[#This Row],[Bespovratna sredstva - Nacionalni dio - HRK]]/7.5345</f>
        <v>18334.37089388811</v>
      </c>
      <c r="S728" s="50">
        <v>920935.45</v>
      </c>
      <c r="T728" s="51">
        <f>Ugovori_OPULJP[[#This Row],[Bespovratna sredstva - Ukupno (EU+Nac) HRK
= Ukupna ugovorena vrijednost bespovratnih sredstava]]/7.5345</f>
        <v>122229.13929258742</v>
      </c>
      <c r="U728" s="50">
        <v>0</v>
      </c>
      <c r="V728" s="51">
        <f>Ugovori_OPULJP[[#This Row],[Javni doprinos korisnika - HRK]]/7.5345</f>
        <v>0</v>
      </c>
      <c r="W728" s="50">
        <v>2498.1999999999998</v>
      </c>
      <c r="X728" s="51">
        <f>Ugovori_OPULJP[[#This Row],[Privatni doprinos korisnika - HRK]]/7.5345</f>
        <v>331.56811998141876</v>
      </c>
      <c r="Y728" s="52">
        <v>923433.64999999991</v>
      </c>
      <c r="Z728" s="53">
        <f>Ugovori_OPULJP[[#This Row],[UKUPNI PRIHVATLJIVI IZDACI
TOTAL ELIGIBLE EXPENDITURE
= Bespovratna sredstva ukupno + doprinos korisnika
= Ukupni prihvatljivi troškovi
= Ukupna ugovorena vrijednost projekta HRK]]/7.5345</f>
        <v>122560.70741256884</v>
      </c>
      <c r="AA728" s="44" t="s">
        <v>752</v>
      </c>
      <c r="AB728" s="44" t="s">
        <v>753</v>
      </c>
      <c r="AC728" s="70" t="s">
        <v>2942</v>
      </c>
      <c r="AD728" s="43" t="s">
        <v>747</v>
      </c>
    </row>
    <row r="729" spans="1:30" ht="51" customHeight="1" x14ac:dyDescent="0.2">
      <c r="A729" s="41" t="s">
        <v>2943</v>
      </c>
      <c r="B729" s="42" t="s">
        <v>743</v>
      </c>
      <c r="C729" s="43" t="s">
        <v>744</v>
      </c>
      <c r="D729" s="43" t="s">
        <v>2918</v>
      </c>
      <c r="E729" s="44" t="s">
        <v>232</v>
      </c>
      <c r="F729" s="45" t="s">
        <v>2944</v>
      </c>
      <c r="G729" s="45" t="s">
        <v>2945</v>
      </c>
      <c r="H729" s="47">
        <v>44055</v>
      </c>
      <c r="I729" s="47">
        <v>44785</v>
      </c>
      <c r="J729" s="48" t="str">
        <f>IF(Ugovori_OPULJP[[#This Row],[DATUM ZAVRŠETKA OPERACIJE]]&gt;DATE(2024,3,31),"u provedbi","završen")</f>
        <v>završen</v>
      </c>
      <c r="K729" s="46" t="s">
        <v>37</v>
      </c>
      <c r="L729" s="46" t="s">
        <v>37</v>
      </c>
      <c r="M729" s="49">
        <v>0.85</v>
      </c>
      <c r="N729" s="49">
        <v>0.15</v>
      </c>
      <c r="O729" s="50">
        <f>Ugovori_OPULJP[[#This Row],[Bespovratna sredstva - Ukupno (EU+Nac) HRK
= Ukupna ugovorena vrijednost bespovratnih sredstava]]*Ugovori_OPULJP[[#This Row],[EU STOPA SUFINANCIRANJA %
EU CO-FINANCING RATE %]]</f>
        <v>1087672.3674999999</v>
      </c>
      <c r="P729" s="51">
        <f>Ugovori_OPULJP[[#This Row],[Bespovratna sredstva - EU dio - HRK]]/7.5345</f>
        <v>144358.93124958524</v>
      </c>
      <c r="Q729" s="50">
        <f>Ugovori_OPULJP[[#This Row],[Bespovratna sredstva - Ukupno (EU+Nac) HRK
= Ukupna ugovorena vrijednost bespovratnih sredstava]]*Ugovori_OPULJP[[#This Row],[STOPA NACIONALNOG SUFINANCIRANJA %]]</f>
        <v>191942.1825</v>
      </c>
      <c r="R729" s="51">
        <f>Ugovori_OPULJP[[#This Row],[Bespovratna sredstva - Nacionalni dio - HRK]]/7.5345</f>
        <v>25475.105514632687</v>
      </c>
      <c r="S729" s="50">
        <v>1279614.55</v>
      </c>
      <c r="T729" s="51">
        <f>Ugovori_OPULJP[[#This Row],[Bespovratna sredstva - Ukupno (EU+Nac) HRK
= Ukupna ugovorena vrijednost bespovratnih sredstava]]/7.5345</f>
        <v>169834.03676421792</v>
      </c>
      <c r="U729" s="50">
        <v>0</v>
      </c>
      <c r="V729" s="51">
        <f>Ugovori_OPULJP[[#This Row],[Javni doprinos korisnika - HRK]]/7.5345</f>
        <v>0</v>
      </c>
      <c r="W729" s="50">
        <v>0</v>
      </c>
      <c r="X729" s="51">
        <f>Ugovori_OPULJP[[#This Row],[Privatni doprinos korisnika - HRK]]/7.5345</f>
        <v>0</v>
      </c>
      <c r="Y729" s="52">
        <v>1279614.55</v>
      </c>
      <c r="Z729" s="53">
        <f>Ugovori_OPULJP[[#This Row],[UKUPNI PRIHVATLJIVI IZDACI
TOTAL ELIGIBLE EXPENDITURE
= Bespovratna sredstva ukupno + doprinos korisnika
= Ukupni prihvatljivi troškovi
= Ukupna ugovorena vrijednost projekta HRK]]/7.5345</f>
        <v>169834.03676421792</v>
      </c>
      <c r="AA729" s="44" t="s">
        <v>752</v>
      </c>
      <c r="AB729" s="44" t="s">
        <v>753</v>
      </c>
      <c r="AC729" s="70" t="s">
        <v>2946</v>
      </c>
      <c r="AD729" s="43" t="s">
        <v>747</v>
      </c>
    </row>
    <row r="730" spans="1:30" ht="51" customHeight="1" x14ac:dyDescent="0.2">
      <c r="A730" s="41" t="s">
        <v>2947</v>
      </c>
      <c r="B730" s="42" t="s">
        <v>743</v>
      </c>
      <c r="C730" s="43" t="s">
        <v>744</v>
      </c>
      <c r="D730" s="43" t="s">
        <v>2918</v>
      </c>
      <c r="E730" s="44" t="s">
        <v>232</v>
      </c>
      <c r="F730" s="45" t="s">
        <v>2948</v>
      </c>
      <c r="G730" s="45" t="s">
        <v>2949</v>
      </c>
      <c r="H730" s="47">
        <v>44075</v>
      </c>
      <c r="I730" s="47">
        <v>44805</v>
      </c>
      <c r="J730" s="48" t="str">
        <f>IF(Ugovori_OPULJP[[#This Row],[DATUM ZAVRŠETKA OPERACIJE]]&gt;DATE(2024,3,31),"u provedbi","završen")</f>
        <v>završen</v>
      </c>
      <c r="K730" s="46" t="s">
        <v>37</v>
      </c>
      <c r="L730" s="46" t="s">
        <v>37</v>
      </c>
      <c r="M730" s="49">
        <v>0.85</v>
      </c>
      <c r="N730" s="49">
        <v>0.15</v>
      </c>
      <c r="O730" s="50">
        <f>Ugovori_OPULJP[[#This Row],[Bespovratna sredstva - Ukupno (EU+Nac) HRK
= Ukupna ugovorena vrijednost bespovratnih sredstava]]*Ugovori_OPULJP[[#This Row],[EU STOPA SUFINANCIRANJA %
EU CO-FINANCING RATE %]]</f>
        <v>756820.21199999994</v>
      </c>
      <c r="P730" s="51">
        <f>Ugovori_OPULJP[[#This Row],[Bespovratna sredstva - EU dio - HRK]]/7.5345</f>
        <v>100447.30400159267</v>
      </c>
      <c r="Q730" s="50">
        <f>Ugovori_OPULJP[[#This Row],[Bespovratna sredstva - Ukupno (EU+Nac) HRK
= Ukupna ugovorena vrijednost bespovratnih sredstava]]*Ugovori_OPULJP[[#This Row],[STOPA NACIONALNOG SUFINANCIRANJA %]]</f>
        <v>133556.508</v>
      </c>
      <c r="R730" s="51">
        <f>Ugovori_OPULJP[[#This Row],[Bespovratna sredstva - Nacionalni dio - HRK]]/7.5345</f>
        <v>17725.99482381047</v>
      </c>
      <c r="S730" s="50">
        <v>890376.72</v>
      </c>
      <c r="T730" s="51">
        <f>Ugovori_OPULJP[[#This Row],[Bespovratna sredstva - Ukupno (EU+Nac) HRK
= Ukupna ugovorena vrijednost bespovratnih sredstava]]/7.5345</f>
        <v>118173.29882540314</v>
      </c>
      <c r="U730" s="50">
        <v>0</v>
      </c>
      <c r="V730" s="51">
        <f>Ugovori_OPULJP[[#This Row],[Javni doprinos korisnika - HRK]]/7.5345</f>
        <v>0</v>
      </c>
      <c r="W730" s="50">
        <v>0</v>
      </c>
      <c r="X730" s="51">
        <f>Ugovori_OPULJP[[#This Row],[Privatni doprinos korisnika - HRK]]/7.5345</f>
        <v>0</v>
      </c>
      <c r="Y730" s="52">
        <v>890376.72</v>
      </c>
      <c r="Z730" s="53">
        <f>Ugovori_OPULJP[[#This Row],[UKUPNI PRIHVATLJIVI IZDACI
TOTAL ELIGIBLE EXPENDITURE
= Bespovratna sredstva ukupno + doprinos korisnika
= Ukupni prihvatljivi troškovi
= Ukupna ugovorena vrijednost projekta HRK]]/7.5345</f>
        <v>118173.29882540314</v>
      </c>
      <c r="AA730" s="44" t="s">
        <v>752</v>
      </c>
      <c r="AB730" s="44" t="s">
        <v>753</v>
      </c>
      <c r="AC730" s="70" t="s">
        <v>2950</v>
      </c>
      <c r="AD730" s="43" t="s">
        <v>747</v>
      </c>
    </row>
    <row r="731" spans="1:30" ht="51" customHeight="1" x14ac:dyDescent="0.2">
      <c r="A731" s="41" t="s">
        <v>2951</v>
      </c>
      <c r="B731" s="42" t="s">
        <v>743</v>
      </c>
      <c r="C731" s="43" t="s">
        <v>744</v>
      </c>
      <c r="D731" s="43" t="s">
        <v>2918</v>
      </c>
      <c r="E731" s="44" t="s">
        <v>232</v>
      </c>
      <c r="F731" s="45" t="s">
        <v>2952</v>
      </c>
      <c r="G731" s="45" t="s">
        <v>2953</v>
      </c>
      <c r="H731" s="47">
        <v>44105</v>
      </c>
      <c r="I731" s="47">
        <v>44835</v>
      </c>
      <c r="J731" s="48" t="str">
        <f>IF(Ugovori_OPULJP[[#This Row],[DATUM ZAVRŠETKA OPERACIJE]]&gt;DATE(2024,3,31),"u provedbi","završen")</f>
        <v>završen</v>
      </c>
      <c r="K731" s="46" t="s">
        <v>2954</v>
      </c>
      <c r="L731" s="46" t="s">
        <v>37</v>
      </c>
      <c r="M731" s="49">
        <v>0.85</v>
      </c>
      <c r="N731" s="49">
        <v>0.15</v>
      </c>
      <c r="O731" s="50">
        <f>Ugovori_OPULJP[[#This Row],[Bespovratna sredstva - Ukupno (EU+Nac) HRK
= Ukupna ugovorena vrijednost bespovratnih sredstava]]*Ugovori_OPULJP[[#This Row],[EU STOPA SUFINANCIRANJA %
EU CO-FINANCING RATE %]]</f>
        <v>1184650.9669999999</v>
      </c>
      <c r="P731" s="51">
        <f>Ugovori_OPULJP[[#This Row],[Bespovratna sredstva - EU dio - HRK]]/7.5345</f>
        <v>157230.20333134246</v>
      </c>
      <c r="Q731" s="50">
        <f>Ugovori_OPULJP[[#This Row],[Bespovratna sredstva - Ukupno (EU+Nac) HRK
= Ukupna ugovorena vrijednost bespovratnih sredstava]]*Ugovori_OPULJP[[#This Row],[STOPA NACIONALNOG SUFINANCIRANJA %]]</f>
        <v>209056.05299999999</v>
      </c>
      <c r="R731" s="51">
        <f>Ugovori_OPULJP[[#This Row],[Bespovratna sredstva - Nacionalni dio - HRK]]/7.5345</f>
        <v>27746.506470236905</v>
      </c>
      <c r="S731" s="50">
        <v>1393707.02</v>
      </c>
      <c r="T731" s="51">
        <f>Ugovori_OPULJP[[#This Row],[Bespovratna sredstva - Ukupno (EU+Nac) HRK
= Ukupna ugovorena vrijednost bespovratnih sredstava]]/7.5345</f>
        <v>184976.70980157939</v>
      </c>
      <c r="U731" s="50">
        <v>0</v>
      </c>
      <c r="V731" s="51">
        <f>Ugovori_OPULJP[[#This Row],[Javni doprinos korisnika - HRK]]/7.5345</f>
        <v>0</v>
      </c>
      <c r="W731" s="50">
        <v>0</v>
      </c>
      <c r="X731" s="51">
        <f>Ugovori_OPULJP[[#This Row],[Privatni doprinos korisnika - HRK]]/7.5345</f>
        <v>0</v>
      </c>
      <c r="Y731" s="52">
        <v>1393707.02</v>
      </c>
      <c r="Z731" s="53">
        <f>Ugovori_OPULJP[[#This Row],[UKUPNI PRIHVATLJIVI IZDACI
TOTAL ELIGIBLE EXPENDITURE
= Bespovratna sredstva ukupno + doprinos korisnika
= Ukupni prihvatljivi troškovi
= Ukupna ugovorena vrijednost projekta HRK]]/7.5345</f>
        <v>184976.70980157939</v>
      </c>
      <c r="AA731" s="44" t="s">
        <v>752</v>
      </c>
      <c r="AB731" s="44" t="s">
        <v>753</v>
      </c>
      <c r="AC731" s="70" t="s">
        <v>2955</v>
      </c>
      <c r="AD731" s="43" t="s">
        <v>747</v>
      </c>
    </row>
    <row r="732" spans="1:30" ht="51" customHeight="1" x14ac:dyDescent="0.2">
      <c r="A732" s="41" t="s">
        <v>2956</v>
      </c>
      <c r="B732" s="42" t="s">
        <v>743</v>
      </c>
      <c r="C732" s="43" t="s">
        <v>744</v>
      </c>
      <c r="D732" s="43" t="s">
        <v>2918</v>
      </c>
      <c r="E732" s="44" t="s">
        <v>232</v>
      </c>
      <c r="F732" s="71" t="s">
        <v>2957</v>
      </c>
      <c r="G732" s="45" t="s">
        <v>2958</v>
      </c>
      <c r="H732" s="47">
        <v>44105</v>
      </c>
      <c r="I732" s="47">
        <v>44562</v>
      </c>
      <c r="J732" s="48" t="str">
        <f>IF(Ugovori_OPULJP[[#This Row],[DATUM ZAVRŠETKA OPERACIJE]]&gt;DATE(2024,3,31),"u provedbi","završen")</f>
        <v>završen</v>
      </c>
      <c r="K732" s="46" t="s">
        <v>338</v>
      </c>
      <c r="L732" s="46" t="s">
        <v>338</v>
      </c>
      <c r="M732" s="49">
        <v>0.85</v>
      </c>
      <c r="N732" s="49">
        <v>0.15</v>
      </c>
      <c r="O732" s="50">
        <f>Ugovori_OPULJP[[#This Row],[Bespovratna sredstva - Ukupno (EU+Nac) HRK
= Ukupna ugovorena vrijednost bespovratnih sredstava]]*Ugovori_OPULJP[[#This Row],[EU STOPA SUFINANCIRANJA %
EU CO-FINANCING RATE %]]</f>
        <v>547827.0909999999</v>
      </c>
      <c r="P732" s="51">
        <f>Ugovori_OPULJP[[#This Row],[Bespovratna sredstva - EU dio - HRK]]/7.5345</f>
        <v>72709.150043134898</v>
      </c>
      <c r="Q732" s="50">
        <f>Ugovori_OPULJP[[#This Row],[Bespovratna sredstva - Ukupno (EU+Nac) HRK
= Ukupna ugovorena vrijednost bespovratnih sredstava]]*Ugovori_OPULJP[[#This Row],[STOPA NACIONALNOG SUFINANCIRANJA %]]</f>
        <v>96675.368999999992</v>
      </c>
      <c r="R732" s="51">
        <f>Ugovori_OPULJP[[#This Row],[Bespovratna sredstva - Nacionalni dio - HRK]]/7.5345</f>
        <v>12831.026478200278</v>
      </c>
      <c r="S732" s="50">
        <v>644502.46</v>
      </c>
      <c r="T732" s="51">
        <f>Ugovori_OPULJP[[#This Row],[Bespovratna sredstva - Ukupno (EU+Nac) HRK
= Ukupna ugovorena vrijednost bespovratnih sredstava]]/7.5345</f>
        <v>85540.176521335175</v>
      </c>
      <c r="U732" s="50">
        <v>0</v>
      </c>
      <c r="V732" s="51">
        <f>Ugovori_OPULJP[[#This Row],[Javni doprinos korisnika - HRK]]/7.5345</f>
        <v>0</v>
      </c>
      <c r="W732" s="50">
        <v>0</v>
      </c>
      <c r="X732" s="51">
        <f>Ugovori_OPULJP[[#This Row],[Privatni doprinos korisnika - HRK]]/7.5345</f>
        <v>0</v>
      </c>
      <c r="Y732" s="52">
        <v>644502.46</v>
      </c>
      <c r="Z732" s="53">
        <f>Ugovori_OPULJP[[#This Row],[UKUPNI PRIHVATLJIVI IZDACI
TOTAL ELIGIBLE EXPENDITURE
= Bespovratna sredstva ukupno + doprinos korisnika
= Ukupni prihvatljivi troškovi
= Ukupna ugovorena vrijednost projekta HRK]]/7.5345</f>
        <v>85540.176521335175</v>
      </c>
      <c r="AA732" s="44" t="s">
        <v>752</v>
      </c>
      <c r="AB732" s="44" t="s">
        <v>753</v>
      </c>
      <c r="AC732" s="70" t="s">
        <v>2959</v>
      </c>
      <c r="AD732" s="43" t="s">
        <v>747</v>
      </c>
    </row>
    <row r="733" spans="1:30" ht="51" customHeight="1" x14ac:dyDescent="0.2">
      <c r="A733" s="41" t="s">
        <v>2960</v>
      </c>
      <c r="B733" s="42" t="s">
        <v>743</v>
      </c>
      <c r="C733" s="43" t="s">
        <v>744</v>
      </c>
      <c r="D733" s="43" t="s">
        <v>2918</v>
      </c>
      <c r="E733" s="44" t="s">
        <v>232</v>
      </c>
      <c r="F733" s="45" t="s">
        <v>2961</v>
      </c>
      <c r="G733" s="45" t="s">
        <v>971</v>
      </c>
      <c r="H733" s="47">
        <v>44064</v>
      </c>
      <c r="I733" s="47">
        <v>44794</v>
      </c>
      <c r="J733" s="48" t="str">
        <f>IF(Ugovori_OPULJP[[#This Row],[DATUM ZAVRŠETKA OPERACIJE]]&gt;DATE(2024,3,31),"u provedbi","završen")</f>
        <v>završen</v>
      </c>
      <c r="K733" s="46" t="s">
        <v>79</v>
      </c>
      <c r="L733" s="46" t="s">
        <v>79</v>
      </c>
      <c r="M733" s="49">
        <v>0.85</v>
      </c>
      <c r="N733" s="49">
        <v>0.15</v>
      </c>
      <c r="O733" s="50">
        <f>Ugovori_OPULJP[[#This Row],[Bespovratna sredstva - Ukupno (EU+Nac) HRK
= Ukupna ugovorena vrijednost bespovratnih sredstava]]*Ugovori_OPULJP[[#This Row],[EU STOPA SUFINANCIRANJA %
EU CO-FINANCING RATE %]]</f>
        <v>1177311.4380000001</v>
      </c>
      <c r="P733" s="51">
        <f>Ugovori_OPULJP[[#This Row],[Bespovratna sredstva - EU dio - HRK]]/7.5345</f>
        <v>156256.08043002189</v>
      </c>
      <c r="Q733" s="50">
        <f>Ugovori_OPULJP[[#This Row],[Bespovratna sredstva - Ukupno (EU+Nac) HRK
= Ukupna ugovorena vrijednost bespovratnih sredstava]]*Ugovori_OPULJP[[#This Row],[STOPA NACIONALNOG SUFINANCIRANJA %]]</f>
        <v>207760.842</v>
      </c>
      <c r="R733" s="51">
        <f>Ugovori_OPULJP[[#This Row],[Bespovratna sredstva - Nacionalni dio - HRK]]/7.5345</f>
        <v>27574.602428827395</v>
      </c>
      <c r="S733" s="50">
        <v>1385072.28</v>
      </c>
      <c r="T733" s="51">
        <f>Ugovori_OPULJP[[#This Row],[Bespovratna sredstva - Ukupno (EU+Nac) HRK
= Ukupna ugovorena vrijednost bespovratnih sredstava]]/7.5345</f>
        <v>183830.68285884929</v>
      </c>
      <c r="U733" s="50">
        <v>0</v>
      </c>
      <c r="V733" s="51">
        <f>Ugovori_OPULJP[[#This Row],[Javni doprinos korisnika - HRK]]/7.5345</f>
        <v>0</v>
      </c>
      <c r="W733" s="50">
        <v>0</v>
      </c>
      <c r="X733" s="51">
        <f>Ugovori_OPULJP[[#This Row],[Privatni doprinos korisnika - HRK]]/7.5345</f>
        <v>0</v>
      </c>
      <c r="Y733" s="52">
        <v>1385072.28</v>
      </c>
      <c r="Z733" s="53">
        <f>Ugovori_OPULJP[[#This Row],[UKUPNI PRIHVATLJIVI IZDACI
TOTAL ELIGIBLE EXPENDITURE
= Bespovratna sredstva ukupno + doprinos korisnika
= Ukupni prihvatljivi troškovi
= Ukupna ugovorena vrijednost projekta HRK]]/7.5345</f>
        <v>183830.68285884929</v>
      </c>
      <c r="AA733" s="44" t="s">
        <v>752</v>
      </c>
      <c r="AB733" s="44" t="s">
        <v>753</v>
      </c>
      <c r="AC733" s="70" t="s">
        <v>2962</v>
      </c>
      <c r="AD733" s="43" t="s">
        <v>747</v>
      </c>
    </row>
    <row r="734" spans="1:30" ht="51" customHeight="1" x14ac:dyDescent="0.2">
      <c r="A734" s="41" t="s">
        <v>2963</v>
      </c>
      <c r="B734" s="42" t="s">
        <v>743</v>
      </c>
      <c r="C734" s="43" t="s">
        <v>744</v>
      </c>
      <c r="D734" s="43" t="s">
        <v>2918</v>
      </c>
      <c r="E734" s="44" t="s">
        <v>232</v>
      </c>
      <c r="F734" s="45" t="s">
        <v>2964</v>
      </c>
      <c r="G734" s="45" t="s">
        <v>2965</v>
      </c>
      <c r="H734" s="47">
        <v>44075</v>
      </c>
      <c r="I734" s="47">
        <v>44805</v>
      </c>
      <c r="J734" s="48" t="str">
        <f>IF(Ugovori_OPULJP[[#This Row],[DATUM ZAVRŠETKA OPERACIJE]]&gt;DATE(2024,3,31),"u provedbi","završen")</f>
        <v>završen</v>
      </c>
      <c r="K734" s="46" t="s">
        <v>37</v>
      </c>
      <c r="L734" s="46" t="s">
        <v>37</v>
      </c>
      <c r="M734" s="49">
        <v>0.85</v>
      </c>
      <c r="N734" s="49">
        <v>0.15</v>
      </c>
      <c r="O734" s="50">
        <f>Ugovori_OPULJP[[#This Row],[Bespovratna sredstva - Ukupno (EU+Nac) HRK
= Ukupna ugovorena vrijednost bespovratnih sredstava]]*Ugovori_OPULJP[[#This Row],[EU STOPA SUFINANCIRANJA %
EU CO-FINANCING RATE %]]</f>
        <v>1190000</v>
      </c>
      <c r="P734" s="51">
        <f>Ugovori_OPULJP[[#This Row],[Bespovratna sredstva - EU dio - HRK]]/7.5345</f>
        <v>157940.14201340498</v>
      </c>
      <c r="Q734" s="50">
        <f>Ugovori_OPULJP[[#This Row],[Bespovratna sredstva - Ukupno (EU+Nac) HRK
= Ukupna ugovorena vrijednost bespovratnih sredstava]]*Ugovori_OPULJP[[#This Row],[STOPA NACIONALNOG SUFINANCIRANJA %]]</f>
        <v>210000</v>
      </c>
      <c r="R734" s="51">
        <f>Ugovori_OPULJP[[#This Row],[Bespovratna sredstva - Nacionalni dio - HRK]]/7.5345</f>
        <v>27871.78976707147</v>
      </c>
      <c r="S734" s="50">
        <v>1400000</v>
      </c>
      <c r="T734" s="51">
        <f>Ugovori_OPULJP[[#This Row],[Bespovratna sredstva - Ukupno (EU+Nac) HRK
= Ukupna ugovorena vrijednost bespovratnih sredstava]]/7.5345</f>
        <v>185811.93178047647</v>
      </c>
      <c r="U734" s="50">
        <v>0</v>
      </c>
      <c r="V734" s="51">
        <f>Ugovori_OPULJP[[#This Row],[Javni doprinos korisnika - HRK]]/7.5345</f>
        <v>0</v>
      </c>
      <c r="W734" s="50">
        <v>0</v>
      </c>
      <c r="X734" s="51">
        <f>Ugovori_OPULJP[[#This Row],[Privatni doprinos korisnika - HRK]]/7.5345</f>
        <v>0</v>
      </c>
      <c r="Y734" s="52">
        <v>1400000</v>
      </c>
      <c r="Z734" s="53">
        <f>Ugovori_OPULJP[[#This Row],[UKUPNI PRIHVATLJIVI IZDACI
TOTAL ELIGIBLE EXPENDITURE
= Bespovratna sredstva ukupno + doprinos korisnika
= Ukupni prihvatljivi troškovi
= Ukupna ugovorena vrijednost projekta HRK]]/7.5345</f>
        <v>185811.93178047647</v>
      </c>
      <c r="AA734" s="44" t="s">
        <v>752</v>
      </c>
      <c r="AB734" s="44" t="s">
        <v>753</v>
      </c>
      <c r="AC734" s="70" t="s">
        <v>2966</v>
      </c>
      <c r="AD734" s="43" t="s">
        <v>747</v>
      </c>
    </row>
    <row r="735" spans="1:30" ht="51" customHeight="1" x14ac:dyDescent="0.2">
      <c r="A735" s="41" t="s">
        <v>2967</v>
      </c>
      <c r="B735" s="42" t="s">
        <v>743</v>
      </c>
      <c r="C735" s="43" t="s">
        <v>744</v>
      </c>
      <c r="D735" s="43" t="s">
        <v>2918</v>
      </c>
      <c r="E735" s="44" t="s">
        <v>232</v>
      </c>
      <c r="F735" s="45" t="s">
        <v>2968</v>
      </c>
      <c r="G735" s="45" t="s">
        <v>2969</v>
      </c>
      <c r="H735" s="47">
        <v>44075</v>
      </c>
      <c r="I735" s="47">
        <v>44805</v>
      </c>
      <c r="J735" s="48" t="str">
        <f>IF(Ugovori_OPULJP[[#This Row],[DATUM ZAVRŠETKA OPERACIJE]]&gt;DATE(2024,3,31),"u provedbi","završen")</f>
        <v>završen</v>
      </c>
      <c r="K735" s="46" t="s">
        <v>2970</v>
      </c>
      <c r="L735" s="46" t="s">
        <v>37</v>
      </c>
      <c r="M735" s="49">
        <v>0.85</v>
      </c>
      <c r="N735" s="49">
        <v>0.15</v>
      </c>
      <c r="O735" s="50">
        <f>Ugovori_OPULJP[[#This Row],[Bespovratna sredstva - Ukupno (EU+Nac) HRK
= Ukupna ugovorena vrijednost bespovratnih sredstava]]*Ugovori_OPULJP[[#This Row],[EU STOPA SUFINANCIRANJA %
EU CO-FINANCING RATE %]]</f>
        <v>1188046.4705000001</v>
      </c>
      <c r="P735" s="51">
        <f>Ugovori_OPULJP[[#This Row],[Bespovratna sredstva - EU dio - HRK]]/7.5345</f>
        <v>157680.86409184418</v>
      </c>
      <c r="Q735" s="50">
        <f>Ugovori_OPULJP[[#This Row],[Bespovratna sredstva - Ukupno (EU+Nac) HRK
= Ukupna ugovorena vrijednost bespovratnih sredstava]]*Ugovori_OPULJP[[#This Row],[STOPA NACIONALNOG SUFINANCIRANJA %]]</f>
        <v>209655.25949999999</v>
      </c>
      <c r="R735" s="51">
        <f>Ugovori_OPULJP[[#This Row],[Bespovratna sredstva - Nacionalni dio - HRK]]/7.5345</f>
        <v>27826.034839737204</v>
      </c>
      <c r="S735" s="50">
        <v>1397701.73</v>
      </c>
      <c r="T735" s="51">
        <f>Ugovori_OPULJP[[#This Row],[Bespovratna sredstva - Ukupno (EU+Nac) HRK
= Ukupna ugovorena vrijednost bespovratnih sredstava]]/7.5345</f>
        <v>185506.89893158138</v>
      </c>
      <c r="U735" s="50">
        <v>0</v>
      </c>
      <c r="V735" s="51">
        <f>Ugovori_OPULJP[[#This Row],[Javni doprinos korisnika - HRK]]/7.5345</f>
        <v>0</v>
      </c>
      <c r="W735" s="50">
        <v>0</v>
      </c>
      <c r="X735" s="51">
        <f>Ugovori_OPULJP[[#This Row],[Privatni doprinos korisnika - HRK]]/7.5345</f>
        <v>0</v>
      </c>
      <c r="Y735" s="52">
        <v>1397701.73</v>
      </c>
      <c r="Z735" s="53">
        <f>Ugovori_OPULJP[[#This Row],[UKUPNI PRIHVATLJIVI IZDACI
TOTAL ELIGIBLE EXPENDITURE
= Bespovratna sredstva ukupno + doprinos korisnika
= Ukupni prihvatljivi troškovi
= Ukupna ugovorena vrijednost projekta HRK]]/7.5345</f>
        <v>185506.89893158138</v>
      </c>
      <c r="AA735" s="44" t="s">
        <v>752</v>
      </c>
      <c r="AB735" s="44" t="s">
        <v>753</v>
      </c>
      <c r="AC735" s="70" t="s">
        <v>2971</v>
      </c>
      <c r="AD735" s="43" t="s">
        <v>747</v>
      </c>
    </row>
    <row r="736" spans="1:30" ht="51" customHeight="1" x14ac:dyDescent="0.2">
      <c r="A736" s="41" t="s">
        <v>2972</v>
      </c>
      <c r="B736" s="42" t="s">
        <v>743</v>
      </c>
      <c r="C736" s="43" t="s">
        <v>744</v>
      </c>
      <c r="D736" s="43" t="s">
        <v>2973</v>
      </c>
      <c r="E736" s="44" t="s">
        <v>34</v>
      </c>
      <c r="F736" s="45" t="s">
        <v>2974</v>
      </c>
      <c r="G736" s="45" t="s">
        <v>2975</v>
      </c>
      <c r="H736" s="47">
        <v>43525</v>
      </c>
      <c r="I736" s="47">
        <v>44805</v>
      </c>
      <c r="J736" s="48" t="str">
        <f>IF(Ugovori_OPULJP[[#This Row],[DATUM ZAVRŠETKA OPERACIJE]]&gt;DATE(2024,3,31),"u provedbi","završen")</f>
        <v>završen</v>
      </c>
      <c r="K736" s="46" t="s">
        <v>36</v>
      </c>
      <c r="L736" s="46" t="s">
        <v>37</v>
      </c>
      <c r="M736" s="49">
        <v>0.85</v>
      </c>
      <c r="N736" s="49">
        <v>0.15</v>
      </c>
      <c r="O736" s="50">
        <f>Ugovori_OPULJP[[#This Row],[Bespovratna sredstva - Ukupno (EU+Nac) HRK
= Ukupna ugovorena vrijednost bespovratnih sredstava]]*Ugovori_OPULJP[[#This Row],[EU STOPA SUFINANCIRANJA %
EU CO-FINANCING RATE %]]</f>
        <v>9225105.352</v>
      </c>
      <c r="P736" s="51">
        <f>Ugovori_OPULJP[[#This Row],[Bespovratna sredstva - EU dio - HRK]]/7.5345</f>
        <v>1224381.8902382373</v>
      </c>
      <c r="Q736" s="50">
        <f>Ugovori_OPULJP[[#This Row],[Bespovratna sredstva - Ukupno (EU+Nac) HRK
= Ukupna ugovorena vrijednost bespovratnih sredstava]]*Ugovori_OPULJP[[#This Row],[STOPA NACIONALNOG SUFINANCIRANJA %]]</f>
        <v>1627959.7679999999</v>
      </c>
      <c r="R736" s="51">
        <f>Ugovori_OPULJP[[#This Row],[Bespovratna sredstva - Nacionalni dio - HRK]]/7.5345</f>
        <v>216067.39239498306</v>
      </c>
      <c r="S736" s="50">
        <v>10853065.119999999</v>
      </c>
      <c r="T736" s="51">
        <f>Ugovori_OPULJP[[#This Row],[Bespovratna sredstva - Ukupno (EU+Nac) HRK
= Ukupna ugovorena vrijednost bespovratnih sredstava]]/7.5345</f>
        <v>1440449.2826332203</v>
      </c>
      <c r="U736" s="50">
        <v>0</v>
      </c>
      <c r="V736" s="51">
        <f>Ugovori_OPULJP[[#This Row],[Javni doprinos korisnika - HRK]]/7.5345</f>
        <v>0</v>
      </c>
      <c r="W736" s="50">
        <v>0</v>
      </c>
      <c r="X736" s="51">
        <f>Ugovori_OPULJP[[#This Row],[Privatni doprinos korisnika - HRK]]/7.5345</f>
        <v>0</v>
      </c>
      <c r="Y736" s="52">
        <v>10853065.119999999</v>
      </c>
      <c r="Z736" s="53">
        <f>Ugovori_OPULJP[[#This Row],[UKUPNI PRIHVATLJIVI IZDACI
TOTAL ELIGIBLE EXPENDITURE
= Bespovratna sredstva ukupno + doprinos korisnika
= Ukupni prihvatljivi troškovi
= Ukupna ugovorena vrijednost projekta HRK]]/7.5345</f>
        <v>1440449.2826332203</v>
      </c>
      <c r="AA736" s="44" t="s">
        <v>38</v>
      </c>
      <c r="AB736" s="44" t="s">
        <v>753</v>
      </c>
      <c r="AC736" s="43" t="s">
        <v>2976</v>
      </c>
      <c r="AD736" s="43" t="s">
        <v>747</v>
      </c>
    </row>
    <row r="737" spans="1:30" ht="51" customHeight="1" x14ac:dyDescent="0.2">
      <c r="A737" s="61" t="s">
        <v>2977</v>
      </c>
      <c r="B737" s="55" t="s">
        <v>743</v>
      </c>
      <c r="C737" s="56" t="s">
        <v>744</v>
      </c>
      <c r="D737" s="56" t="s">
        <v>2978</v>
      </c>
      <c r="E737" s="57" t="s">
        <v>76</v>
      </c>
      <c r="F737" s="62" t="s">
        <v>2979</v>
      </c>
      <c r="G737" s="62" t="s">
        <v>37</v>
      </c>
      <c r="H737" s="59">
        <v>44244</v>
      </c>
      <c r="I737" s="59">
        <v>44974</v>
      </c>
      <c r="J737" s="48" t="str">
        <f>IF(Ugovori_OPULJP[[#This Row],[DATUM ZAVRŠETKA OPERACIJE]]&gt;DATE(2024,3,31),"u provedbi","završen")</f>
        <v>završen</v>
      </c>
      <c r="K737" s="58" t="s">
        <v>37</v>
      </c>
      <c r="L737" s="58" t="s">
        <v>37</v>
      </c>
      <c r="M737" s="49">
        <v>0.85</v>
      </c>
      <c r="N737" s="49">
        <v>0.15</v>
      </c>
      <c r="O737" s="50">
        <f>Ugovori_OPULJP[[#This Row],[Bespovratna sredstva - Ukupno (EU+Nac) HRK
= Ukupna ugovorena vrijednost bespovratnih sredstava]]*Ugovori_OPULJP[[#This Row],[EU STOPA SUFINANCIRANJA %
EU CO-FINANCING RATE %]]</f>
        <v>2281621.4249999998</v>
      </c>
      <c r="P737" s="51">
        <f>Ugovori_OPULJP[[#This Row],[Bespovratna sredstva - EU dio - HRK]]/7.5345</f>
        <v>302823.20326498104</v>
      </c>
      <c r="Q737" s="50">
        <f>Ugovori_OPULJP[[#This Row],[Bespovratna sredstva - Ukupno (EU+Nac) HRK
= Ukupna ugovorena vrijednost bespovratnih sredstava]]*Ugovori_OPULJP[[#This Row],[STOPA NACIONALNOG SUFINANCIRANJA %]]</f>
        <v>402639.07500000001</v>
      </c>
      <c r="R737" s="51">
        <f>Ugovori_OPULJP[[#This Row],[Bespovratna sredstva - Nacionalni dio - HRK]]/7.5345</f>
        <v>53439.388811467252</v>
      </c>
      <c r="S737" s="50">
        <v>2684260.5</v>
      </c>
      <c r="T737" s="51">
        <f>Ugovori_OPULJP[[#This Row],[Bespovratna sredstva - Ukupno (EU+Nac) HRK
= Ukupna ugovorena vrijednost bespovratnih sredstava]]/7.5345</f>
        <v>356262.59207644832</v>
      </c>
      <c r="U737" s="50">
        <v>0</v>
      </c>
      <c r="V737" s="51">
        <f>Ugovori_OPULJP[[#This Row],[Javni doprinos korisnika - HRK]]/7.5345</f>
        <v>0</v>
      </c>
      <c r="W737" s="50">
        <v>0</v>
      </c>
      <c r="X737" s="51">
        <f>Ugovori_OPULJP[[#This Row],[Privatni doprinos korisnika - HRK]]/7.5345</f>
        <v>0</v>
      </c>
      <c r="Y737" s="52">
        <v>2684260.5</v>
      </c>
      <c r="Z737" s="53">
        <f>Ugovori_OPULJP[[#This Row],[UKUPNI PRIHVATLJIVI IZDACI
TOTAL ELIGIBLE EXPENDITURE
= Bespovratna sredstva ukupno + doprinos korisnika
= Ukupni prihvatljivi troškovi
= Ukupna ugovorena vrijednost projekta HRK]]/7.5345</f>
        <v>356262.59207644832</v>
      </c>
      <c r="AA737" s="57" t="s">
        <v>38</v>
      </c>
      <c r="AB737" s="57" t="s">
        <v>35</v>
      </c>
      <c r="AC737" s="56" t="s">
        <v>2980</v>
      </c>
      <c r="AD737" s="56" t="s">
        <v>747</v>
      </c>
    </row>
    <row r="738" spans="1:30" ht="51" customHeight="1" x14ac:dyDescent="0.2">
      <c r="A738" s="61" t="s">
        <v>2981</v>
      </c>
      <c r="B738" s="55" t="s">
        <v>743</v>
      </c>
      <c r="C738" s="56" t="s">
        <v>744</v>
      </c>
      <c r="D738" s="56" t="s">
        <v>2978</v>
      </c>
      <c r="E738" s="57" t="s">
        <v>76</v>
      </c>
      <c r="F738" s="62" t="s">
        <v>2982</v>
      </c>
      <c r="G738" s="62" t="s">
        <v>2983</v>
      </c>
      <c r="H738" s="59">
        <v>44273</v>
      </c>
      <c r="I738" s="59">
        <v>45003</v>
      </c>
      <c r="J738" s="48" t="str">
        <f>IF(Ugovori_OPULJP[[#This Row],[DATUM ZAVRŠETKA OPERACIJE]]&gt;DATE(2024,3,31),"u provedbi","završen")</f>
        <v>završen</v>
      </c>
      <c r="K738" s="58" t="s">
        <v>249</v>
      </c>
      <c r="L738" s="58" t="s">
        <v>249</v>
      </c>
      <c r="M738" s="49">
        <v>0.85</v>
      </c>
      <c r="N738" s="49">
        <v>0.15</v>
      </c>
      <c r="O738" s="50">
        <f>Ugovori_OPULJP[[#This Row],[Bespovratna sredstva - Ukupno (EU+Nac) HRK
= Ukupna ugovorena vrijednost bespovratnih sredstava]]*Ugovori_OPULJP[[#This Row],[EU STOPA SUFINANCIRANJA %
EU CO-FINANCING RATE %]]</f>
        <v>1951607.14</v>
      </c>
      <c r="P738" s="51">
        <f>Ugovori_OPULJP[[#This Row],[Bespovratna sredstva - EU dio - HRK]]/7.5345</f>
        <v>259022.78054283626</v>
      </c>
      <c r="Q738" s="50">
        <f>Ugovori_OPULJP[[#This Row],[Bespovratna sredstva - Ukupno (EU+Nac) HRK
= Ukupna ugovorena vrijednost bespovratnih sredstava]]*Ugovori_OPULJP[[#This Row],[STOPA NACIONALNOG SUFINANCIRANJA %]]</f>
        <v>344401.25999999995</v>
      </c>
      <c r="R738" s="51">
        <f>Ugovori_OPULJP[[#This Row],[Bespovratna sredstva - Nacionalni dio - HRK]]/7.5345</f>
        <v>45709.902448735804</v>
      </c>
      <c r="S738" s="50">
        <v>2296008.4</v>
      </c>
      <c r="T738" s="51">
        <f>Ugovori_OPULJP[[#This Row],[Bespovratna sredstva - Ukupno (EU+Nac) HRK
= Ukupna ugovorena vrijednost bespovratnih sredstava]]/7.5345</f>
        <v>304732.68299157207</v>
      </c>
      <c r="U738" s="50">
        <v>0</v>
      </c>
      <c r="V738" s="51">
        <f>Ugovori_OPULJP[[#This Row],[Javni doprinos korisnika - HRK]]/7.5345</f>
        <v>0</v>
      </c>
      <c r="W738" s="50">
        <v>0</v>
      </c>
      <c r="X738" s="51">
        <f>Ugovori_OPULJP[[#This Row],[Privatni doprinos korisnika - HRK]]/7.5345</f>
        <v>0</v>
      </c>
      <c r="Y738" s="52">
        <v>2296008.4</v>
      </c>
      <c r="Z738" s="53">
        <f>Ugovori_OPULJP[[#This Row],[UKUPNI PRIHVATLJIVI IZDACI
TOTAL ELIGIBLE EXPENDITURE
= Bespovratna sredstva ukupno + doprinos korisnika
= Ukupni prihvatljivi troškovi
= Ukupna ugovorena vrijednost projekta HRK]]/7.5345</f>
        <v>304732.68299157207</v>
      </c>
      <c r="AA738" s="57" t="s">
        <v>38</v>
      </c>
      <c r="AB738" s="57" t="s">
        <v>35</v>
      </c>
      <c r="AC738" s="56" t="s">
        <v>2984</v>
      </c>
      <c r="AD738" s="56" t="s">
        <v>747</v>
      </c>
    </row>
    <row r="739" spans="1:30" ht="51" customHeight="1" x14ac:dyDescent="0.2">
      <c r="A739" s="61" t="s">
        <v>2985</v>
      </c>
      <c r="B739" s="55" t="s">
        <v>743</v>
      </c>
      <c r="C739" s="56" t="s">
        <v>744</v>
      </c>
      <c r="D739" s="56" t="s">
        <v>2978</v>
      </c>
      <c r="E739" s="57" t="s">
        <v>76</v>
      </c>
      <c r="F739" s="62" t="s">
        <v>2986</v>
      </c>
      <c r="G739" s="62" t="s">
        <v>2987</v>
      </c>
      <c r="H739" s="59">
        <v>44272</v>
      </c>
      <c r="I739" s="59">
        <v>45002</v>
      </c>
      <c r="J739" s="48" t="str">
        <f>IF(Ugovori_OPULJP[[#This Row],[DATUM ZAVRŠETKA OPERACIJE]]&gt;DATE(2024,3,31),"u provedbi","završen")</f>
        <v>završen</v>
      </c>
      <c r="K739" s="58" t="s">
        <v>249</v>
      </c>
      <c r="L739" s="58" t="s">
        <v>249</v>
      </c>
      <c r="M739" s="49">
        <v>0.85</v>
      </c>
      <c r="N739" s="49">
        <v>0.15</v>
      </c>
      <c r="O739" s="50">
        <f>Ugovori_OPULJP[[#This Row],[Bespovratna sredstva - Ukupno (EU+Nac) HRK
= Ukupna ugovorena vrijednost bespovratnih sredstava]]*Ugovori_OPULJP[[#This Row],[EU STOPA SUFINANCIRANJA %
EU CO-FINANCING RATE %]]</f>
        <v>2102092.5</v>
      </c>
      <c r="P739" s="51">
        <f>Ugovori_OPULJP[[#This Row],[Bespovratna sredstva - EU dio - HRK]]/7.5345</f>
        <v>278995.6201473223</v>
      </c>
      <c r="Q739" s="50">
        <f>Ugovori_OPULJP[[#This Row],[Bespovratna sredstva - Ukupno (EU+Nac) HRK
= Ukupna ugovorena vrijednost bespovratnih sredstava]]*Ugovori_OPULJP[[#This Row],[STOPA NACIONALNOG SUFINANCIRANJA %]]</f>
        <v>370957.5</v>
      </c>
      <c r="R739" s="51">
        <f>Ugovori_OPULJP[[#This Row],[Bespovratna sredstva - Nacionalni dio - HRK]]/7.5345</f>
        <v>49234.521202468641</v>
      </c>
      <c r="S739" s="50">
        <v>2473050</v>
      </c>
      <c r="T739" s="51">
        <f>Ugovori_OPULJP[[#This Row],[Bespovratna sredstva - Ukupno (EU+Nac) HRK
= Ukupna ugovorena vrijednost bespovratnih sredstava]]/7.5345</f>
        <v>328230.14134979097</v>
      </c>
      <c r="U739" s="50">
        <v>0</v>
      </c>
      <c r="V739" s="51">
        <f>Ugovori_OPULJP[[#This Row],[Javni doprinos korisnika - HRK]]/7.5345</f>
        <v>0</v>
      </c>
      <c r="W739" s="50">
        <v>0</v>
      </c>
      <c r="X739" s="51">
        <f>Ugovori_OPULJP[[#This Row],[Privatni doprinos korisnika - HRK]]/7.5345</f>
        <v>0</v>
      </c>
      <c r="Y739" s="52">
        <v>2473050</v>
      </c>
      <c r="Z739" s="53">
        <f>Ugovori_OPULJP[[#This Row],[UKUPNI PRIHVATLJIVI IZDACI
TOTAL ELIGIBLE EXPENDITURE
= Bespovratna sredstva ukupno + doprinos korisnika
= Ukupni prihvatljivi troškovi
= Ukupna ugovorena vrijednost projekta HRK]]/7.5345</f>
        <v>328230.14134979097</v>
      </c>
      <c r="AA739" s="57" t="s">
        <v>38</v>
      </c>
      <c r="AB739" s="57" t="s">
        <v>35</v>
      </c>
      <c r="AC739" s="56" t="s">
        <v>2988</v>
      </c>
      <c r="AD739" s="56" t="s">
        <v>747</v>
      </c>
    </row>
    <row r="740" spans="1:30" ht="51" customHeight="1" x14ac:dyDescent="0.2">
      <c r="A740" s="61" t="s">
        <v>2989</v>
      </c>
      <c r="B740" s="55" t="s">
        <v>743</v>
      </c>
      <c r="C740" s="56" t="s">
        <v>744</v>
      </c>
      <c r="D740" s="56" t="s">
        <v>2978</v>
      </c>
      <c r="E740" s="57" t="s">
        <v>76</v>
      </c>
      <c r="F740" s="62" t="s">
        <v>2990</v>
      </c>
      <c r="G740" s="62" t="s">
        <v>2991</v>
      </c>
      <c r="H740" s="59">
        <v>44244</v>
      </c>
      <c r="I740" s="59">
        <v>44974</v>
      </c>
      <c r="J740" s="48" t="str">
        <f>IF(Ugovori_OPULJP[[#This Row],[DATUM ZAVRŠETKA OPERACIJE]]&gt;DATE(2024,3,31),"u provedbi","završen")</f>
        <v>završen</v>
      </c>
      <c r="K740" s="58" t="s">
        <v>2992</v>
      </c>
      <c r="L740" s="58" t="s">
        <v>173</v>
      </c>
      <c r="M740" s="49">
        <v>0.85</v>
      </c>
      <c r="N740" s="49">
        <v>0.15</v>
      </c>
      <c r="O740" s="50">
        <f>Ugovori_OPULJP[[#This Row],[Bespovratna sredstva - Ukupno (EU+Nac) HRK
= Ukupna ugovorena vrijednost bespovratnih sredstava]]*Ugovori_OPULJP[[#This Row],[EU STOPA SUFINANCIRANJA %
EU CO-FINANCING RATE %]]</f>
        <v>2087679.9</v>
      </c>
      <c r="P740" s="51">
        <f>Ugovori_OPULJP[[#This Row],[Bespovratna sredstva - EU dio - HRK]]/7.5345</f>
        <v>277082.73939876567</v>
      </c>
      <c r="Q740" s="50">
        <f>Ugovori_OPULJP[[#This Row],[Bespovratna sredstva - Ukupno (EU+Nac) HRK
= Ukupna ugovorena vrijednost bespovratnih sredstava]]*Ugovori_OPULJP[[#This Row],[STOPA NACIONALNOG SUFINANCIRANJA %]]</f>
        <v>368414.1</v>
      </c>
      <c r="R740" s="51">
        <f>Ugovori_OPULJP[[#This Row],[Bespovratna sredstva - Nacionalni dio - HRK]]/7.5345</f>
        <v>48896.954011546877</v>
      </c>
      <c r="S740" s="50">
        <v>2456094</v>
      </c>
      <c r="T740" s="51">
        <f>Ugovori_OPULJP[[#This Row],[Bespovratna sredstva - Ukupno (EU+Nac) HRK
= Ukupna ugovorena vrijednost bespovratnih sredstava]]/7.5345</f>
        <v>325979.69341031252</v>
      </c>
      <c r="U740" s="50">
        <v>0</v>
      </c>
      <c r="V740" s="51">
        <f>Ugovori_OPULJP[[#This Row],[Javni doprinos korisnika - HRK]]/7.5345</f>
        <v>0</v>
      </c>
      <c r="W740" s="50">
        <v>0</v>
      </c>
      <c r="X740" s="51">
        <f>Ugovori_OPULJP[[#This Row],[Privatni doprinos korisnika - HRK]]/7.5345</f>
        <v>0</v>
      </c>
      <c r="Y740" s="52">
        <v>2456094</v>
      </c>
      <c r="Z740" s="53">
        <f>Ugovori_OPULJP[[#This Row],[UKUPNI PRIHVATLJIVI IZDACI
TOTAL ELIGIBLE EXPENDITURE
= Bespovratna sredstva ukupno + doprinos korisnika
= Ukupni prihvatljivi troškovi
= Ukupna ugovorena vrijednost projekta HRK]]/7.5345</f>
        <v>325979.69341031252</v>
      </c>
      <c r="AA740" s="57" t="s">
        <v>38</v>
      </c>
      <c r="AB740" s="57" t="s">
        <v>35</v>
      </c>
      <c r="AC740" s="56" t="s">
        <v>2993</v>
      </c>
      <c r="AD740" s="56" t="s">
        <v>747</v>
      </c>
    </row>
    <row r="741" spans="1:30" ht="51" customHeight="1" x14ac:dyDescent="0.2">
      <c r="A741" s="61" t="s">
        <v>2994</v>
      </c>
      <c r="B741" s="55" t="s">
        <v>743</v>
      </c>
      <c r="C741" s="56" t="s">
        <v>744</v>
      </c>
      <c r="D741" s="56" t="s">
        <v>2978</v>
      </c>
      <c r="E741" s="57" t="s">
        <v>76</v>
      </c>
      <c r="F741" s="62" t="s">
        <v>2995</v>
      </c>
      <c r="G741" s="62" t="s">
        <v>2996</v>
      </c>
      <c r="H741" s="59">
        <v>44273</v>
      </c>
      <c r="I741" s="59">
        <v>45003</v>
      </c>
      <c r="J741" s="48" t="str">
        <f>IF(Ugovori_OPULJP[[#This Row],[DATUM ZAVRŠETKA OPERACIJE]]&gt;DATE(2024,3,31),"u provedbi","završen")</f>
        <v>završen</v>
      </c>
      <c r="K741" s="58" t="s">
        <v>249</v>
      </c>
      <c r="L741" s="58" t="s">
        <v>249</v>
      </c>
      <c r="M741" s="49">
        <v>0.85</v>
      </c>
      <c r="N741" s="49">
        <v>0.15</v>
      </c>
      <c r="O741" s="50">
        <f>Ugovori_OPULJP[[#This Row],[Bespovratna sredstva - Ukupno (EU+Nac) HRK
= Ukupna ugovorena vrijednost bespovratnih sredstava]]*Ugovori_OPULJP[[#This Row],[EU STOPA SUFINANCIRANJA %
EU CO-FINANCING RATE %]]</f>
        <v>2063509.9799999997</v>
      </c>
      <c r="P741" s="51">
        <f>Ugovori_OPULJP[[#This Row],[Bespovratna sredstva - EU dio - HRK]]/7.5345</f>
        <v>273874.83973720879</v>
      </c>
      <c r="Q741" s="50">
        <f>Ugovori_OPULJP[[#This Row],[Bespovratna sredstva - Ukupno (EU+Nac) HRK
= Ukupna ugovorena vrijednost bespovratnih sredstava]]*Ugovori_OPULJP[[#This Row],[STOPA NACIONALNOG SUFINANCIRANJA %]]</f>
        <v>364148.81999999995</v>
      </c>
      <c r="R741" s="51">
        <f>Ugovori_OPULJP[[#This Row],[Bespovratna sredstva - Nacionalni dio - HRK]]/7.5345</f>
        <v>48330.854071272137</v>
      </c>
      <c r="S741" s="50">
        <v>2427658.7999999998</v>
      </c>
      <c r="T741" s="51">
        <f>Ugovori_OPULJP[[#This Row],[Bespovratna sredstva - Ukupno (EU+Nac) HRK
= Ukupna ugovorena vrijednost bespovratnih sredstava]]/7.5345</f>
        <v>322205.69380848092</v>
      </c>
      <c r="U741" s="50">
        <v>0</v>
      </c>
      <c r="V741" s="51">
        <f>Ugovori_OPULJP[[#This Row],[Javni doprinos korisnika - HRK]]/7.5345</f>
        <v>0</v>
      </c>
      <c r="W741" s="50">
        <v>0</v>
      </c>
      <c r="X741" s="51">
        <f>Ugovori_OPULJP[[#This Row],[Privatni doprinos korisnika - HRK]]/7.5345</f>
        <v>0</v>
      </c>
      <c r="Y741" s="52">
        <v>2427658.7999999998</v>
      </c>
      <c r="Z741" s="53">
        <f>Ugovori_OPULJP[[#This Row],[UKUPNI PRIHVATLJIVI IZDACI
TOTAL ELIGIBLE EXPENDITURE
= Bespovratna sredstva ukupno + doprinos korisnika
= Ukupni prihvatljivi troškovi
= Ukupna ugovorena vrijednost projekta HRK]]/7.5345</f>
        <v>322205.69380848092</v>
      </c>
      <c r="AA741" s="57" t="s">
        <v>38</v>
      </c>
      <c r="AB741" s="57" t="s">
        <v>35</v>
      </c>
      <c r="AC741" s="56" t="s">
        <v>2997</v>
      </c>
      <c r="AD741" s="56" t="s">
        <v>747</v>
      </c>
    </row>
    <row r="742" spans="1:30" ht="51" customHeight="1" x14ac:dyDescent="0.2">
      <c r="A742" s="61" t="s">
        <v>2998</v>
      </c>
      <c r="B742" s="55" t="s">
        <v>743</v>
      </c>
      <c r="C742" s="56" t="s">
        <v>744</v>
      </c>
      <c r="D742" s="56" t="s">
        <v>2978</v>
      </c>
      <c r="E742" s="57" t="s">
        <v>76</v>
      </c>
      <c r="F742" s="62" t="s">
        <v>2999</v>
      </c>
      <c r="G742" s="45" t="s">
        <v>1896</v>
      </c>
      <c r="H742" s="59">
        <v>44273</v>
      </c>
      <c r="I742" s="59">
        <v>45003</v>
      </c>
      <c r="J742" s="48" t="str">
        <f>IF(Ugovori_OPULJP[[#This Row],[DATUM ZAVRŠETKA OPERACIJE]]&gt;DATE(2024,3,31),"u provedbi","završen")</f>
        <v>završen</v>
      </c>
      <c r="K742" s="58" t="s">
        <v>249</v>
      </c>
      <c r="L742" s="58" t="s">
        <v>249</v>
      </c>
      <c r="M742" s="49">
        <v>0.85</v>
      </c>
      <c r="N742" s="49">
        <v>0.15</v>
      </c>
      <c r="O742" s="50">
        <f>Ugovori_OPULJP[[#This Row],[Bespovratna sredstva - Ukupno (EU+Nac) HRK
= Ukupna ugovorena vrijednost bespovratnih sredstava]]*Ugovori_OPULJP[[#This Row],[EU STOPA SUFINANCIRANJA %
EU CO-FINANCING RATE %]]</f>
        <v>1645997.46</v>
      </c>
      <c r="P742" s="51">
        <f>Ugovori_OPULJP[[#This Row],[Bespovratna sredstva - EU dio - HRK]]/7.5345</f>
        <v>218461.40553454109</v>
      </c>
      <c r="Q742" s="50">
        <f>Ugovori_OPULJP[[#This Row],[Bespovratna sredstva - Ukupno (EU+Nac) HRK
= Ukupna ugovorena vrijednost bespovratnih sredstava]]*Ugovori_OPULJP[[#This Row],[STOPA NACIONALNOG SUFINANCIRANJA %]]</f>
        <v>290470.14</v>
      </c>
      <c r="R742" s="51">
        <f>Ugovori_OPULJP[[#This Row],[Bespovratna sredstva - Nacionalni dio - HRK]]/7.5345</f>
        <v>38552.012741389604</v>
      </c>
      <c r="S742" s="50">
        <v>1936467.6</v>
      </c>
      <c r="T742" s="51">
        <f>Ugovori_OPULJP[[#This Row],[Bespovratna sredstva - Ukupno (EU+Nac) HRK
= Ukupna ugovorena vrijednost bespovratnih sredstava]]/7.5345</f>
        <v>257013.41827593072</v>
      </c>
      <c r="U742" s="50">
        <v>0</v>
      </c>
      <c r="V742" s="51">
        <f>Ugovori_OPULJP[[#This Row],[Javni doprinos korisnika - HRK]]/7.5345</f>
        <v>0</v>
      </c>
      <c r="W742" s="50">
        <v>0</v>
      </c>
      <c r="X742" s="51">
        <f>Ugovori_OPULJP[[#This Row],[Privatni doprinos korisnika - HRK]]/7.5345</f>
        <v>0</v>
      </c>
      <c r="Y742" s="52">
        <v>1936467.6</v>
      </c>
      <c r="Z742" s="53">
        <f>Ugovori_OPULJP[[#This Row],[UKUPNI PRIHVATLJIVI IZDACI
TOTAL ELIGIBLE EXPENDITURE
= Bespovratna sredstva ukupno + doprinos korisnika
= Ukupni prihvatljivi troškovi
= Ukupna ugovorena vrijednost projekta HRK]]/7.5345</f>
        <v>257013.41827593072</v>
      </c>
      <c r="AA742" s="57" t="s">
        <v>38</v>
      </c>
      <c r="AB742" s="57" t="s">
        <v>35</v>
      </c>
      <c r="AC742" s="56" t="s">
        <v>3000</v>
      </c>
      <c r="AD742" s="56" t="s">
        <v>747</v>
      </c>
    </row>
    <row r="743" spans="1:30" ht="51" customHeight="1" x14ac:dyDescent="0.2">
      <c r="A743" s="66" t="s">
        <v>3001</v>
      </c>
      <c r="B743" s="55" t="s">
        <v>743</v>
      </c>
      <c r="C743" s="56" t="s">
        <v>744</v>
      </c>
      <c r="D743" s="56" t="s">
        <v>2978</v>
      </c>
      <c r="E743" s="57" t="s">
        <v>76</v>
      </c>
      <c r="F743" s="62" t="s">
        <v>3002</v>
      </c>
      <c r="G743" s="62" t="s">
        <v>3003</v>
      </c>
      <c r="H743" s="59">
        <v>44270</v>
      </c>
      <c r="I743" s="59">
        <v>44880</v>
      </c>
      <c r="J743" s="48" t="str">
        <f>IF(Ugovori_OPULJP[[#This Row],[DATUM ZAVRŠETKA OPERACIJE]]&gt;DATE(2024,3,31),"u provedbi","završen")</f>
        <v>završen</v>
      </c>
      <c r="K743" s="58" t="s">
        <v>249</v>
      </c>
      <c r="L743" s="58" t="s">
        <v>249</v>
      </c>
      <c r="M743" s="49">
        <v>0.85</v>
      </c>
      <c r="N743" s="49">
        <v>0.15</v>
      </c>
      <c r="O743" s="50">
        <f>Ugovori_OPULJP[[#This Row],[Bespovratna sredstva - Ukupno (EU+Nac) HRK
= Ukupna ugovorena vrijednost bespovratnih sredstava]]*Ugovori_OPULJP[[#This Row],[EU STOPA SUFINANCIRANJA %
EU CO-FINANCING RATE %]]</f>
        <v>2019411.3</v>
      </c>
      <c r="P743" s="51">
        <f>Ugovori_OPULJP[[#This Row],[Bespovratna sredstva - EU dio - HRK]]/7.5345</f>
        <v>268021.93908023095</v>
      </c>
      <c r="Q743" s="50">
        <f>Ugovori_OPULJP[[#This Row],[Bespovratna sredstva - Ukupno (EU+Nac) HRK
= Ukupna ugovorena vrijednost bespovratnih sredstava]]*Ugovori_OPULJP[[#This Row],[STOPA NACIONALNOG SUFINANCIRANJA %]]</f>
        <v>356366.7</v>
      </c>
      <c r="R743" s="51">
        <f>Ugovori_OPULJP[[#This Row],[Bespovratna sredstva - Nacionalni dio - HRK]]/7.5345</f>
        <v>47297.989249452519</v>
      </c>
      <c r="S743" s="50">
        <v>2375778</v>
      </c>
      <c r="T743" s="51">
        <f>Ugovori_OPULJP[[#This Row],[Bespovratna sredstva - Ukupno (EU+Nac) HRK
= Ukupna ugovorena vrijednost bespovratnih sredstava]]/7.5345</f>
        <v>315319.92832968343</v>
      </c>
      <c r="U743" s="50">
        <v>0</v>
      </c>
      <c r="V743" s="51">
        <f>Ugovori_OPULJP[[#This Row],[Javni doprinos korisnika - HRK]]/7.5345</f>
        <v>0</v>
      </c>
      <c r="W743" s="50">
        <v>0</v>
      </c>
      <c r="X743" s="51">
        <f>Ugovori_OPULJP[[#This Row],[Privatni doprinos korisnika - HRK]]/7.5345</f>
        <v>0</v>
      </c>
      <c r="Y743" s="52">
        <v>2375778</v>
      </c>
      <c r="Z743" s="53">
        <f>Ugovori_OPULJP[[#This Row],[UKUPNI PRIHVATLJIVI IZDACI
TOTAL ELIGIBLE EXPENDITURE
= Bespovratna sredstva ukupno + doprinos korisnika
= Ukupni prihvatljivi troškovi
= Ukupna ugovorena vrijednost projekta HRK]]/7.5345</f>
        <v>315319.92832968343</v>
      </c>
      <c r="AA743" s="57" t="s">
        <v>38</v>
      </c>
      <c r="AB743" s="57" t="s">
        <v>35</v>
      </c>
      <c r="AC743" s="56" t="s">
        <v>3004</v>
      </c>
      <c r="AD743" s="56" t="s">
        <v>747</v>
      </c>
    </row>
    <row r="744" spans="1:30" ht="51" customHeight="1" x14ac:dyDescent="0.2">
      <c r="A744" s="61" t="s">
        <v>3005</v>
      </c>
      <c r="B744" s="55" t="s">
        <v>743</v>
      </c>
      <c r="C744" s="56" t="s">
        <v>744</v>
      </c>
      <c r="D744" s="56" t="s">
        <v>2978</v>
      </c>
      <c r="E744" s="57" t="s">
        <v>76</v>
      </c>
      <c r="F744" s="62" t="s">
        <v>3006</v>
      </c>
      <c r="G744" s="62" t="s">
        <v>3007</v>
      </c>
      <c r="H744" s="59">
        <v>44243</v>
      </c>
      <c r="I744" s="59">
        <v>44973</v>
      </c>
      <c r="J744" s="48" t="str">
        <f>IF(Ugovori_OPULJP[[#This Row],[DATUM ZAVRŠETKA OPERACIJE]]&gt;DATE(2024,3,31),"u provedbi","završen")</f>
        <v>završen</v>
      </c>
      <c r="K744" s="58" t="s">
        <v>79</v>
      </c>
      <c r="L744" s="58" t="s">
        <v>79</v>
      </c>
      <c r="M744" s="49">
        <v>0.85</v>
      </c>
      <c r="N744" s="49">
        <v>0.15</v>
      </c>
      <c r="O744" s="50">
        <f>Ugovori_OPULJP[[#This Row],[Bespovratna sredstva - Ukupno (EU+Nac) HRK
= Ukupna ugovorena vrijednost bespovratnih sredstava]]*Ugovori_OPULJP[[#This Row],[EU STOPA SUFINANCIRANJA %
EU CO-FINANCING RATE %]]</f>
        <v>1880799.1649999998</v>
      </c>
      <c r="P744" s="51">
        <f>Ugovori_OPULJP[[#This Row],[Bespovratna sredstva - EU dio - HRK]]/7.5345</f>
        <v>249624.94724268361</v>
      </c>
      <c r="Q744" s="50">
        <f>Ugovori_OPULJP[[#This Row],[Bespovratna sredstva - Ukupno (EU+Nac) HRK
= Ukupna ugovorena vrijednost bespovratnih sredstava]]*Ugovori_OPULJP[[#This Row],[STOPA NACIONALNOG SUFINANCIRANJA %]]</f>
        <v>331905.73499999999</v>
      </c>
      <c r="R744" s="51">
        <f>Ugovori_OPULJP[[#This Row],[Bespovratna sredstva - Nacionalni dio - HRK]]/7.5345</f>
        <v>44051.461278120638</v>
      </c>
      <c r="S744" s="52">
        <v>2212704.9</v>
      </c>
      <c r="T744" s="53">
        <f>Ugovori_OPULJP[[#This Row],[Bespovratna sredstva - Ukupno (EU+Nac) HRK
= Ukupna ugovorena vrijednost bespovratnih sredstava]]/7.5345</f>
        <v>293676.40852080425</v>
      </c>
      <c r="U744" s="50">
        <v>0</v>
      </c>
      <c r="V744" s="51">
        <f>Ugovori_OPULJP[[#This Row],[Javni doprinos korisnika - HRK]]/7.5345</f>
        <v>0</v>
      </c>
      <c r="W744" s="50">
        <v>0</v>
      </c>
      <c r="X744" s="51">
        <f>Ugovori_OPULJP[[#This Row],[Privatni doprinos korisnika - HRK]]/7.5345</f>
        <v>0</v>
      </c>
      <c r="Y744" s="52">
        <v>2212704.9</v>
      </c>
      <c r="Z744" s="53">
        <f>Ugovori_OPULJP[[#This Row],[UKUPNI PRIHVATLJIVI IZDACI
TOTAL ELIGIBLE EXPENDITURE
= Bespovratna sredstva ukupno + doprinos korisnika
= Ukupni prihvatljivi troškovi
= Ukupna ugovorena vrijednost projekta HRK]]/7.5345</f>
        <v>293676.40852080425</v>
      </c>
      <c r="AA744" s="57" t="s">
        <v>38</v>
      </c>
      <c r="AB744" s="57" t="s">
        <v>35</v>
      </c>
      <c r="AC744" s="56" t="s">
        <v>3008</v>
      </c>
      <c r="AD744" s="56" t="s">
        <v>747</v>
      </c>
    </row>
    <row r="745" spans="1:30" ht="51" customHeight="1" x14ac:dyDescent="0.2">
      <c r="A745" s="61" t="s">
        <v>3009</v>
      </c>
      <c r="B745" s="55" t="s">
        <v>743</v>
      </c>
      <c r="C745" s="56" t="s">
        <v>744</v>
      </c>
      <c r="D745" s="56" t="s">
        <v>2978</v>
      </c>
      <c r="E745" s="57" t="s">
        <v>76</v>
      </c>
      <c r="F745" s="62" t="s">
        <v>3010</v>
      </c>
      <c r="G745" s="62" t="s">
        <v>3011</v>
      </c>
      <c r="H745" s="59">
        <v>44244</v>
      </c>
      <c r="I745" s="59">
        <v>44974</v>
      </c>
      <c r="J745" s="48" t="str">
        <f>IF(Ugovori_OPULJP[[#This Row],[DATUM ZAVRŠETKA OPERACIJE]]&gt;DATE(2024,3,31),"u provedbi","završen")</f>
        <v>završen</v>
      </c>
      <c r="K745" s="58" t="s">
        <v>155</v>
      </c>
      <c r="L745" s="46" t="s">
        <v>155</v>
      </c>
      <c r="M745" s="49">
        <v>0.85</v>
      </c>
      <c r="N745" s="49">
        <v>0.15</v>
      </c>
      <c r="O745" s="50">
        <f>Ugovori_OPULJP[[#This Row],[Bespovratna sredstva - Ukupno (EU+Nac) HRK
= Ukupna ugovorena vrijednost bespovratnih sredstava]]*Ugovori_OPULJP[[#This Row],[EU STOPA SUFINANCIRANJA %
EU CO-FINANCING RATE %]]</f>
        <v>2452315.3649999998</v>
      </c>
      <c r="P745" s="51">
        <f>Ugovori_OPULJP[[#This Row],[Bespovratna sredstva - EU dio - HRK]]/7.5345</f>
        <v>325478.18236113869</v>
      </c>
      <c r="Q745" s="50">
        <f>Ugovori_OPULJP[[#This Row],[Bespovratna sredstva - Ukupno (EU+Nac) HRK
= Ukupna ugovorena vrijednost bespovratnih sredstava]]*Ugovori_OPULJP[[#This Row],[STOPA NACIONALNOG SUFINANCIRANJA %]]</f>
        <v>432761.53499999997</v>
      </c>
      <c r="R745" s="51">
        <f>Ugovori_OPULJP[[#This Row],[Bespovratna sredstva - Nacionalni dio - HRK]]/7.5345</f>
        <v>57437.326299024484</v>
      </c>
      <c r="S745" s="52">
        <v>2885076.9</v>
      </c>
      <c r="T745" s="53">
        <f>Ugovori_OPULJP[[#This Row],[Bespovratna sredstva - Ukupno (EU+Nac) HRK
= Ukupna ugovorena vrijednost bespovratnih sredstava]]/7.5345</f>
        <v>382915.50866016321</v>
      </c>
      <c r="U745" s="50">
        <v>0</v>
      </c>
      <c r="V745" s="51">
        <f>Ugovori_OPULJP[[#This Row],[Javni doprinos korisnika - HRK]]/7.5345</f>
        <v>0</v>
      </c>
      <c r="W745" s="50">
        <v>0</v>
      </c>
      <c r="X745" s="51">
        <f>Ugovori_OPULJP[[#This Row],[Privatni doprinos korisnika - HRK]]/7.5345</f>
        <v>0</v>
      </c>
      <c r="Y745" s="52">
        <v>2885076.9</v>
      </c>
      <c r="Z745" s="53">
        <f>Ugovori_OPULJP[[#This Row],[UKUPNI PRIHVATLJIVI IZDACI
TOTAL ELIGIBLE EXPENDITURE
= Bespovratna sredstva ukupno + doprinos korisnika
= Ukupni prihvatljivi troškovi
= Ukupna ugovorena vrijednost projekta HRK]]/7.5345</f>
        <v>382915.50866016321</v>
      </c>
      <c r="AA745" s="57" t="s">
        <v>38</v>
      </c>
      <c r="AB745" s="57" t="s">
        <v>35</v>
      </c>
      <c r="AC745" s="56" t="s">
        <v>3012</v>
      </c>
      <c r="AD745" s="56" t="s">
        <v>747</v>
      </c>
    </row>
    <row r="746" spans="1:30" ht="51" customHeight="1" x14ac:dyDescent="0.2">
      <c r="A746" s="61" t="s">
        <v>3013</v>
      </c>
      <c r="B746" s="55" t="s">
        <v>743</v>
      </c>
      <c r="C746" s="56" t="s">
        <v>744</v>
      </c>
      <c r="D746" s="56" t="s">
        <v>2978</v>
      </c>
      <c r="E746" s="57" t="s">
        <v>76</v>
      </c>
      <c r="F746" s="62" t="s">
        <v>3014</v>
      </c>
      <c r="G746" s="62" t="s">
        <v>3015</v>
      </c>
      <c r="H746" s="59">
        <v>44243</v>
      </c>
      <c r="I746" s="59">
        <v>44973</v>
      </c>
      <c r="J746" s="48" t="str">
        <f>IF(Ugovori_OPULJP[[#This Row],[DATUM ZAVRŠETKA OPERACIJE]]&gt;DATE(2024,3,31),"u provedbi","završen")</f>
        <v>završen</v>
      </c>
      <c r="K746" s="58" t="s">
        <v>892</v>
      </c>
      <c r="L746" s="46" t="s">
        <v>155</v>
      </c>
      <c r="M746" s="49">
        <v>0.85</v>
      </c>
      <c r="N746" s="49">
        <v>0.15</v>
      </c>
      <c r="O746" s="50">
        <f>Ugovori_OPULJP[[#This Row],[Bespovratna sredstva - Ukupno (EU+Nac) HRK
= Ukupna ugovorena vrijednost bespovratnih sredstava]]*Ugovori_OPULJP[[#This Row],[EU STOPA SUFINANCIRANJA %
EU CO-FINANCING RATE %]]</f>
        <v>1979412</v>
      </c>
      <c r="P746" s="51">
        <f>Ugovori_OPULJP[[#This Row],[Bespovratna sredstva - EU dio - HRK]]/7.5345</f>
        <v>262713.11964961176</v>
      </c>
      <c r="Q746" s="50">
        <f>Ugovori_OPULJP[[#This Row],[Bespovratna sredstva - Ukupno (EU+Nac) HRK
= Ukupna ugovorena vrijednost bespovratnih sredstava]]*Ugovori_OPULJP[[#This Row],[STOPA NACIONALNOG SUFINANCIRANJA %]]</f>
        <v>349308</v>
      </c>
      <c r="R746" s="51">
        <f>Ugovori_OPULJP[[#This Row],[Bespovratna sredstva - Nacionalni dio - HRK]]/7.5345</f>
        <v>46361.138761696195</v>
      </c>
      <c r="S746" s="52">
        <v>2328720</v>
      </c>
      <c r="T746" s="53">
        <f>Ugovori_OPULJP[[#This Row],[Bespovratna sredstva - Ukupno (EU+Nac) HRK
= Ukupna ugovorena vrijednost bespovratnih sredstava]]/7.5345</f>
        <v>309074.25841130799</v>
      </c>
      <c r="U746" s="50">
        <v>0</v>
      </c>
      <c r="V746" s="51">
        <f>Ugovori_OPULJP[[#This Row],[Javni doprinos korisnika - HRK]]/7.5345</f>
        <v>0</v>
      </c>
      <c r="W746" s="50">
        <v>0</v>
      </c>
      <c r="X746" s="51">
        <f>Ugovori_OPULJP[[#This Row],[Privatni doprinos korisnika - HRK]]/7.5345</f>
        <v>0</v>
      </c>
      <c r="Y746" s="52">
        <v>2328720</v>
      </c>
      <c r="Z746" s="53">
        <f>Ugovori_OPULJP[[#This Row],[UKUPNI PRIHVATLJIVI IZDACI
TOTAL ELIGIBLE EXPENDITURE
= Bespovratna sredstva ukupno + doprinos korisnika
= Ukupni prihvatljivi troškovi
= Ukupna ugovorena vrijednost projekta HRK]]/7.5345</f>
        <v>309074.25841130799</v>
      </c>
      <c r="AA746" s="57" t="s">
        <v>38</v>
      </c>
      <c r="AB746" s="57" t="s">
        <v>35</v>
      </c>
      <c r="AC746" s="56" t="s">
        <v>3016</v>
      </c>
      <c r="AD746" s="56" t="s">
        <v>747</v>
      </c>
    </row>
    <row r="747" spans="1:30" ht="51" customHeight="1" x14ac:dyDescent="0.2">
      <c r="A747" s="61" t="s">
        <v>3017</v>
      </c>
      <c r="B747" s="55" t="s">
        <v>743</v>
      </c>
      <c r="C747" s="56" t="s">
        <v>744</v>
      </c>
      <c r="D747" s="56" t="s">
        <v>2978</v>
      </c>
      <c r="E747" s="57" t="s">
        <v>76</v>
      </c>
      <c r="F747" s="62" t="s">
        <v>3018</v>
      </c>
      <c r="G747" s="72" t="s">
        <v>3019</v>
      </c>
      <c r="H747" s="59">
        <v>44242</v>
      </c>
      <c r="I747" s="59">
        <v>44972</v>
      </c>
      <c r="J747" s="48" t="str">
        <f>IF(Ugovori_OPULJP[[#This Row],[DATUM ZAVRŠETKA OPERACIJE]]&gt;DATE(2024,3,31),"u provedbi","završen")</f>
        <v>završen</v>
      </c>
      <c r="K747" s="58" t="s">
        <v>37</v>
      </c>
      <c r="L747" s="58" t="s">
        <v>37</v>
      </c>
      <c r="M747" s="49">
        <v>0.85</v>
      </c>
      <c r="N747" s="49">
        <v>0.15</v>
      </c>
      <c r="O747" s="50">
        <f>Ugovori_OPULJP[[#This Row],[Bespovratna sredstva - Ukupno (EU+Nac) HRK
= Ukupna ugovorena vrijednost bespovratnih sredstava]]*Ugovori_OPULJP[[#This Row],[EU STOPA SUFINANCIRANJA %
EU CO-FINANCING RATE %]]</f>
        <v>2492127.75</v>
      </c>
      <c r="P747" s="51">
        <f>Ugovori_OPULJP[[#This Row],[Bespovratna sredstva - EU dio - HRK]]/7.5345</f>
        <v>330762.19390802307</v>
      </c>
      <c r="Q747" s="50">
        <f>Ugovori_OPULJP[[#This Row],[Bespovratna sredstva - Ukupno (EU+Nac) HRK
= Ukupna ugovorena vrijednost bespovratnih sredstava]]*Ugovori_OPULJP[[#This Row],[STOPA NACIONALNOG SUFINANCIRANJA %]]</f>
        <v>439787.25</v>
      </c>
      <c r="R747" s="51">
        <f>Ugovori_OPULJP[[#This Row],[Bespovratna sredstva - Nacionalni dio - HRK]]/7.5345</f>
        <v>58369.798924945251</v>
      </c>
      <c r="S747" s="52">
        <v>2931915</v>
      </c>
      <c r="T747" s="53">
        <f>Ugovori_OPULJP[[#This Row],[Bespovratna sredstva - Ukupno (EU+Nac) HRK
= Ukupna ugovorena vrijednost bespovratnih sredstava]]/7.5345</f>
        <v>389131.9928329683</v>
      </c>
      <c r="U747" s="50">
        <v>0</v>
      </c>
      <c r="V747" s="51">
        <f>Ugovori_OPULJP[[#This Row],[Javni doprinos korisnika - HRK]]/7.5345</f>
        <v>0</v>
      </c>
      <c r="W747" s="50">
        <v>0</v>
      </c>
      <c r="X747" s="51">
        <f>Ugovori_OPULJP[[#This Row],[Privatni doprinos korisnika - HRK]]/7.5345</f>
        <v>0</v>
      </c>
      <c r="Y747" s="52">
        <v>2931915</v>
      </c>
      <c r="Z747" s="53">
        <f>Ugovori_OPULJP[[#This Row],[UKUPNI PRIHVATLJIVI IZDACI
TOTAL ELIGIBLE EXPENDITURE
= Bespovratna sredstva ukupno + doprinos korisnika
= Ukupni prihvatljivi troškovi
= Ukupna ugovorena vrijednost projekta HRK]]/7.5345</f>
        <v>389131.9928329683</v>
      </c>
      <c r="AA747" s="57" t="s">
        <v>38</v>
      </c>
      <c r="AB747" s="57" t="s">
        <v>35</v>
      </c>
      <c r="AC747" s="56" t="s">
        <v>3020</v>
      </c>
      <c r="AD747" s="56" t="s">
        <v>747</v>
      </c>
    </row>
    <row r="748" spans="1:30" ht="51" customHeight="1" x14ac:dyDescent="0.2">
      <c r="A748" s="61" t="s">
        <v>3021</v>
      </c>
      <c r="B748" s="55" t="s">
        <v>743</v>
      </c>
      <c r="C748" s="56" t="s">
        <v>744</v>
      </c>
      <c r="D748" s="56" t="s">
        <v>2978</v>
      </c>
      <c r="E748" s="57" t="s">
        <v>76</v>
      </c>
      <c r="F748" s="62" t="s">
        <v>3022</v>
      </c>
      <c r="G748" s="62" t="s">
        <v>3023</v>
      </c>
      <c r="H748" s="59">
        <v>44246</v>
      </c>
      <c r="I748" s="59">
        <v>44976</v>
      </c>
      <c r="J748" s="48" t="str">
        <f>IF(Ugovori_OPULJP[[#This Row],[DATUM ZAVRŠETKA OPERACIJE]]&gt;DATE(2024,3,31),"u provedbi","završen")</f>
        <v>završen</v>
      </c>
      <c r="K748" s="58" t="s">
        <v>154</v>
      </c>
      <c r="L748" s="46" t="s">
        <v>155</v>
      </c>
      <c r="M748" s="49">
        <v>0.85</v>
      </c>
      <c r="N748" s="49">
        <v>0.15</v>
      </c>
      <c r="O748" s="50">
        <f>Ugovori_OPULJP[[#This Row],[Bespovratna sredstva - Ukupno (EU+Nac) HRK
= Ukupna ugovorena vrijednost bespovratnih sredstava]]*Ugovori_OPULJP[[#This Row],[EU STOPA SUFINANCIRANJA %
EU CO-FINANCING RATE %]]</f>
        <v>2161842.179</v>
      </c>
      <c r="P748" s="51">
        <f>Ugovori_OPULJP[[#This Row],[Bespovratna sredstva - EU dio - HRK]]/7.5345</f>
        <v>286925.76534607471</v>
      </c>
      <c r="Q748" s="50">
        <f>Ugovori_OPULJP[[#This Row],[Bespovratna sredstva - Ukupno (EU+Nac) HRK
= Ukupna ugovorena vrijednost bespovratnih sredstava]]*Ugovori_OPULJP[[#This Row],[STOPA NACIONALNOG SUFINANCIRANJA %]]</f>
        <v>381501.56100000005</v>
      </c>
      <c r="R748" s="51">
        <f>Ugovori_OPULJP[[#This Row],[Bespovratna sredstva - Nacionalni dio - HRK]]/7.5345</f>
        <v>50633.95859048378</v>
      </c>
      <c r="S748" s="50">
        <v>2543343.7400000002</v>
      </c>
      <c r="T748" s="51">
        <f>Ugovori_OPULJP[[#This Row],[Bespovratna sredstva - Ukupno (EU+Nac) HRK
= Ukupna ugovorena vrijednost bespovratnih sredstava]]/7.5345</f>
        <v>337559.72393655853</v>
      </c>
      <c r="U748" s="50">
        <v>0</v>
      </c>
      <c r="V748" s="51">
        <f>Ugovori_OPULJP[[#This Row],[Javni doprinos korisnika - HRK]]/7.5345</f>
        <v>0</v>
      </c>
      <c r="W748" s="50">
        <v>0</v>
      </c>
      <c r="X748" s="51">
        <f>Ugovori_OPULJP[[#This Row],[Privatni doprinos korisnika - HRK]]/7.5345</f>
        <v>0</v>
      </c>
      <c r="Y748" s="52">
        <v>2543343.7400000002</v>
      </c>
      <c r="Z748" s="53">
        <f>Ugovori_OPULJP[[#This Row],[UKUPNI PRIHVATLJIVI IZDACI
TOTAL ELIGIBLE EXPENDITURE
= Bespovratna sredstva ukupno + doprinos korisnika
= Ukupni prihvatljivi troškovi
= Ukupna ugovorena vrijednost projekta HRK]]/7.5345</f>
        <v>337559.72393655853</v>
      </c>
      <c r="AA748" s="57" t="s">
        <v>38</v>
      </c>
      <c r="AB748" s="57" t="s">
        <v>35</v>
      </c>
      <c r="AC748" s="56" t="s">
        <v>3024</v>
      </c>
      <c r="AD748" s="56" t="s">
        <v>747</v>
      </c>
    </row>
    <row r="749" spans="1:30" ht="51" customHeight="1" x14ac:dyDescent="0.2">
      <c r="A749" s="61" t="s">
        <v>3025</v>
      </c>
      <c r="B749" s="55" t="s">
        <v>743</v>
      </c>
      <c r="C749" s="56" t="s">
        <v>744</v>
      </c>
      <c r="D749" s="56" t="s">
        <v>2978</v>
      </c>
      <c r="E749" s="57" t="s">
        <v>76</v>
      </c>
      <c r="F749" s="62" t="s">
        <v>3026</v>
      </c>
      <c r="G749" s="62" t="s">
        <v>3027</v>
      </c>
      <c r="H749" s="59">
        <v>44243</v>
      </c>
      <c r="I749" s="59">
        <v>44789</v>
      </c>
      <c r="J749" s="48" t="str">
        <f>IF(Ugovori_OPULJP[[#This Row],[DATUM ZAVRŠETKA OPERACIJE]]&gt;DATE(2024,3,31),"u provedbi","završen")</f>
        <v>završen</v>
      </c>
      <c r="K749" s="58" t="s">
        <v>94</v>
      </c>
      <c r="L749" s="58" t="s">
        <v>94</v>
      </c>
      <c r="M749" s="49">
        <v>0.85</v>
      </c>
      <c r="N749" s="49">
        <v>0.15</v>
      </c>
      <c r="O749" s="50">
        <f>Ugovori_OPULJP[[#This Row],[Bespovratna sredstva - Ukupno (EU+Nac) HRK
= Ukupna ugovorena vrijednost bespovratnih sredstava]]*Ugovori_OPULJP[[#This Row],[EU STOPA SUFINANCIRANJA %
EU CO-FINANCING RATE %]]</f>
        <v>2197665.378</v>
      </c>
      <c r="P749" s="51">
        <f>Ugovori_OPULJP[[#This Row],[Bespovratna sredstva - EU dio - HRK]]/7.5345</f>
        <v>291680.32092375075</v>
      </c>
      <c r="Q749" s="50">
        <f>Ugovori_OPULJP[[#This Row],[Bespovratna sredstva - Ukupno (EU+Nac) HRK
= Ukupna ugovorena vrijednost bespovratnih sredstava]]*Ugovori_OPULJP[[#This Row],[STOPA NACIONALNOG SUFINANCIRANJA %]]</f>
        <v>387823.30200000003</v>
      </c>
      <c r="R749" s="51">
        <f>Ugovori_OPULJP[[#This Row],[Bespovratna sredstva - Nacionalni dio - HRK]]/7.5345</f>
        <v>51472.997810073663</v>
      </c>
      <c r="S749" s="52">
        <v>2585488.6800000002</v>
      </c>
      <c r="T749" s="53">
        <f>Ugovori_OPULJP[[#This Row],[Bespovratna sredstva - Ukupno (EU+Nac) HRK
= Ukupna ugovorena vrijednost bespovratnih sredstava]]/7.5345</f>
        <v>343153.31873382442</v>
      </c>
      <c r="U749" s="50">
        <v>0</v>
      </c>
      <c r="V749" s="51">
        <f>Ugovori_OPULJP[[#This Row],[Javni doprinos korisnika - HRK]]/7.5345</f>
        <v>0</v>
      </c>
      <c r="W749" s="50">
        <v>0</v>
      </c>
      <c r="X749" s="51">
        <f>Ugovori_OPULJP[[#This Row],[Privatni doprinos korisnika - HRK]]/7.5345</f>
        <v>0</v>
      </c>
      <c r="Y749" s="52">
        <v>2585488.6800000002</v>
      </c>
      <c r="Z749" s="53">
        <f>Ugovori_OPULJP[[#This Row],[UKUPNI PRIHVATLJIVI IZDACI
TOTAL ELIGIBLE EXPENDITURE
= Bespovratna sredstva ukupno + doprinos korisnika
= Ukupni prihvatljivi troškovi
= Ukupna ugovorena vrijednost projekta HRK]]/7.5345</f>
        <v>343153.31873382442</v>
      </c>
      <c r="AA749" s="57" t="s">
        <v>38</v>
      </c>
      <c r="AB749" s="57" t="s">
        <v>35</v>
      </c>
      <c r="AC749" s="56" t="s">
        <v>3028</v>
      </c>
      <c r="AD749" s="56" t="s">
        <v>747</v>
      </c>
    </row>
    <row r="750" spans="1:30" ht="51" customHeight="1" x14ac:dyDescent="0.2">
      <c r="A750" s="61" t="s">
        <v>3029</v>
      </c>
      <c r="B750" s="55" t="s">
        <v>743</v>
      </c>
      <c r="C750" s="56" t="s">
        <v>744</v>
      </c>
      <c r="D750" s="56" t="s">
        <v>2978</v>
      </c>
      <c r="E750" s="57" t="s">
        <v>76</v>
      </c>
      <c r="F750" s="62" t="s">
        <v>3030</v>
      </c>
      <c r="G750" s="62" t="s">
        <v>3031</v>
      </c>
      <c r="H750" s="59">
        <v>44242</v>
      </c>
      <c r="I750" s="59">
        <v>44972</v>
      </c>
      <c r="J750" s="48" t="str">
        <f>IF(Ugovori_OPULJP[[#This Row],[DATUM ZAVRŠETKA OPERACIJE]]&gt;DATE(2024,3,31),"u provedbi","završen")</f>
        <v>završen</v>
      </c>
      <c r="K750" s="58" t="s">
        <v>94</v>
      </c>
      <c r="L750" s="58" t="s">
        <v>94</v>
      </c>
      <c r="M750" s="49">
        <v>0.85</v>
      </c>
      <c r="N750" s="49">
        <v>0.15</v>
      </c>
      <c r="O750" s="50">
        <f>Ugovori_OPULJP[[#This Row],[Bespovratna sredstva - Ukupno (EU+Nac) HRK
= Ukupna ugovorena vrijednost bespovratnih sredstava]]*Ugovori_OPULJP[[#This Row],[EU STOPA SUFINANCIRANJA %
EU CO-FINANCING RATE %]]</f>
        <v>1119788.98</v>
      </c>
      <c r="P750" s="51">
        <f>Ugovori_OPULJP[[#This Row],[Bespovratna sredstva - EU dio - HRK]]/7.5345</f>
        <v>148621.53825734952</v>
      </c>
      <c r="Q750" s="50">
        <f>Ugovori_OPULJP[[#This Row],[Bespovratna sredstva - Ukupno (EU+Nac) HRK
= Ukupna ugovorena vrijednost bespovratnih sredstava]]*Ugovori_OPULJP[[#This Row],[STOPA NACIONALNOG SUFINANCIRANJA %]]</f>
        <v>197609.82</v>
      </c>
      <c r="R750" s="51">
        <f>Ugovori_OPULJP[[#This Row],[Bespovratna sredstva - Nacionalni dio - HRK]]/7.5345</f>
        <v>26227.330280708738</v>
      </c>
      <c r="S750" s="52">
        <v>1317398.8</v>
      </c>
      <c r="T750" s="53">
        <f>Ugovori_OPULJP[[#This Row],[Bespovratna sredstva - Ukupno (EU+Nac) HRK
= Ukupna ugovorena vrijednost bespovratnih sredstava]]/7.5345</f>
        <v>174848.86853805828</v>
      </c>
      <c r="U750" s="50">
        <v>0</v>
      </c>
      <c r="V750" s="51">
        <f>Ugovori_OPULJP[[#This Row],[Javni doprinos korisnika - HRK]]/7.5345</f>
        <v>0</v>
      </c>
      <c r="W750" s="50">
        <v>0</v>
      </c>
      <c r="X750" s="51">
        <f>Ugovori_OPULJP[[#This Row],[Privatni doprinos korisnika - HRK]]/7.5345</f>
        <v>0</v>
      </c>
      <c r="Y750" s="52">
        <v>1317398.8</v>
      </c>
      <c r="Z750" s="53">
        <f>Ugovori_OPULJP[[#This Row],[UKUPNI PRIHVATLJIVI IZDACI
TOTAL ELIGIBLE EXPENDITURE
= Bespovratna sredstva ukupno + doprinos korisnika
= Ukupni prihvatljivi troškovi
= Ukupna ugovorena vrijednost projekta HRK]]/7.5345</f>
        <v>174848.86853805828</v>
      </c>
      <c r="AA750" s="57" t="s">
        <v>38</v>
      </c>
      <c r="AB750" s="57" t="s">
        <v>35</v>
      </c>
      <c r="AC750" s="56" t="s">
        <v>3032</v>
      </c>
      <c r="AD750" s="56" t="s">
        <v>747</v>
      </c>
    </row>
    <row r="751" spans="1:30" ht="51" customHeight="1" x14ac:dyDescent="0.2">
      <c r="A751" s="61" t="s">
        <v>3033</v>
      </c>
      <c r="B751" s="55" t="s">
        <v>743</v>
      </c>
      <c r="C751" s="56" t="s">
        <v>744</v>
      </c>
      <c r="D751" s="56" t="s">
        <v>2978</v>
      </c>
      <c r="E751" s="57" t="s">
        <v>76</v>
      </c>
      <c r="F751" s="62" t="s">
        <v>3034</v>
      </c>
      <c r="G751" s="62" t="s">
        <v>3035</v>
      </c>
      <c r="H751" s="59">
        <v>44242</v>
      </c>
      <c r="I751" s="59">
        <v>44972</v>
      </c>
      <c r="J751" s="48" t="str">
        <f>IF(Ugovori_OPULJP[[#This Row],[DATUM ZAVRŠETKA OPERACIJE]]&gt;DATE(2024,3,31),"u provedbi","završen")</f>
        <v>završen</v>
      </c>
      <c r="K751" s="58" t="s">
        <v>94</v>
      </c>
      <c r="L751" s="58" t="s">
        <v>94</v>
      </c>
      <c r="M751" s="49">
        <v>0.85</v>
      </c>
      <c r="N751" s="49">
        <v>0.15</v>
      </c>
      <c r="O751" s="50">
        <f>Ugovori_OPULJP[[#This Row],[Bespovratna sredstva - Ukupno (EU+Nac) HRK
= Ukupna ugovorena vrijednost bespovratnih sredstava]]*Ugovori_OPULJP[[#This Row],[EU STOPA SUFINANCIRANJA %
EU CO-FINANCING RATE %]]</f>
        <v>1258975.8</v>
      </c>
      <c r="P751" s="51">
        <f>Ugovori_OPULJP[[#This Row],[Bespovratna sredstva - EU dio - HRK]]/7.5345</f>
        <v>167094.80390205057</v>
      </c>
      <c r="Q751" s="50">
        <f>Ugovori_OPULJP[[#This Row],[Bespovratna sredstva - Ukupno (EU+Nac) HRK
= Ukupna ugovorena vrijednost bespovratnih sredstava]]*Ugovori_OPULJP[[#This Row],[STOPA NACIONALNOG SUFINANCIRANJA %]]</f>
        <v>222172.19999999998</v>
      </c>
      <c r="R751" s="51">
        <f>Ugovori_OPULJP[[#This Row],[Bespovratna sredstva - Nacionalni dio - HRK]]/7.5345</f>
        <v>29487.318335655978</v>
      </c>
      <c r="S751" s="52">
        <v>1481148</v>
      </c>
      <c r="T751" s="53">
        <f>Ugovori_OPULJP[[#This Row],[Bespovratna sredstva - Ukupno (EU+Nac) HRK
= Ukupna ugovorena vrijednost bespovratnih sredstava]]/7.5345</f>
        <v>196582.12223770653</v>
      </c>
      <c r="U751" s="50">
        <v>0</v>
      </c>
      <c r="V751" s="51">
        <f>Ugovori_OPULJP[[#This Row],[Javni doprinos korisnika - HRK]]/7.5345</f>
        <v>0</v>
      </c>
      <c r="W751" s="50">
        <v>0</v>
      </c>
      <c r="X751" s="51">
        <f>Ugovori_OPULJP[[#This Row],[Privatni doprinos korisnika - HRK]]/7.5345</f>
        <v>0</v>
      </c>
      <c r="Y751" s="52">
        <v>1481148</v>
      </c>
      <c r="Z751" s="53">
        <f>Ugovori_OPULJP[[#This Row],[UKUPNI PRIHVATLJIVI IZDACI
TOTAL ELIGIBLE EXPENDITURE
= Bespovratna sredstva ukupno + doprinos korisnika
= Ukupni prihvatljivi troškovi
= Ukupna ugovorena vrijednost projekta HRK]]/7.5345</f>
        <v>196582.12223770653</v>
      </c>
      <c r="AA751" s="57" t="s">
        <v>38</v>
      </c>
      <c r="AB751" s="57" t="s">
        <v>35</v>
      </c>
      <c r="AC751" s="56" t="s">
        <v>3036</v>
      </c>
      <c r="AD751" s="56" t="s">
        <v>747</v>
      </c>
    </row>
    <row r="752" spans="1:30" ht="51" customHeight="1" x14ac:dyDescent="0.2">
      <c r="A752" s="61" t="s">
        <v>3037</v>
      </c>
      <c r="B752" s="55" t="s">
        <v>743</v>
      </c>
      <c r="C752" s="56" t="s">
        <v>744</v>
      </c>
      <c r="D752" s="56" t="s">
        <v>2978</v>
      </c>
      <c r="E752" s="57" t="s">
        <v>76</v>
      </c>
      <c r="F752" s="62" t="s">
        <v>3038</v>
      </c>
      <c r="G752" s="62" t="s">
        <v>3039</v>
      </c>
      <c r="H752" s="59">
        <v>44239</v>
      </c>
      <c r="I752" s="59">
        <v>44969</v>
      </c>
      <c r="J752" s="48" t="str">
        <f>IF(Ugovori_OPULJP[[#This Row],[DATUM ZAVRŠETKA OPERACIJE]]&gt;DATE(2024,3,31),"u provedbi","završen")</f>
        <v>završen</v>
      </c>
      <c r="K752" s="58" t="s">
        <v>94</v>
      </c>
      <c r="L752" s="58" t="s">
        <v>94</v>
      </c>
      <c r="M752" s="49">
        <v>0.85</v>
      </c>
      <c r="N752" s="49">
        <v>0.15</v>
      </c>
      <c r="O752" s="50">
        <f>Ugovori_OPULJP[[#This Row],[Bespovratna sredstva - Ukupno (EU+Nac) HRK
= Ukupna ugovorena vrijednost bespovratnih sredstava]]*Ugovori_OPULJP[[#This Row],[EU STOPA SUFINANCIRANJA %
EU CO-FINANCING RATE %]]</f>
        <v>1183158.605</v>
      </c>
      <c r="P752" s="51">
        <f>Ugovori_OPULJP[[#This Row],[Bespovratna sredstva - EU dio - HRK]]/7.5345</f>
        <v>157032.13285553121</v>
      </c>
      <c r="Q752" s="50">
        <f>Ugovori_OPULJP[[#This Row],[Bespovratna sredstva - Ukupno (EU+Nac) HRK
= Ukupna ugovorena vrijednost bespovratnih sredstava]]*Ugovori_OPULJP[[#This Row],[STOPA NACIONALNOG SUFINANCIRANJA %]]</f>
        <v>208792.69500000001</v>
      </c>
      <c r="R752" s="51">
        <f>Ugovori_OPULJP[[#This Row],[Bespovratna sredstva - Nacionalni dio - HRK]]/7.5345</f>
        <v>27711.552856858452</v>
      </c>
      <c r="S752" s="52">
        <v>1391951.3</v>
      </c>
      <c r="T752" s="53">
        <f>Ugovori_OPULJP[[#This Row],[Bespovratna sredstva - Ukupno (EU+Nac) HRK
= Ukupna ugovorena vrijednost bespovratnih sredstava]]/7.5345</f>
        <v>184743.68571238968</v>
      </c>
      <c r="U752" s="50">
        <v>0</v>
      </c>
      <c r="V752" s="51">
        <f>Ugovori_OPULJP[[#This Row],[Javni doprinos korisnika - HRK]]/7.5345</f>
        <v>0</v>
      </c>
      <c r="W752" s="50">
        <v>0</v>
      </c>
      <c r="X752" s="51">
        <f>Ugovori_OPULJP[[#This Row],[Privatni doprinos korisnika - HRK]]/7.5345</f>
        <v>0</v>
      </c>
      <c r="Y752" s="52">
        <v>1391951.3</v>
      </c>
      <c r="Z752" s="53">
        <f>Ugovori_OPULJP[[#This Row],[UKUPNI PRIHVATLJIVI IZDACI
TOTAL ELIGIBLE EXPENDITURE
= Bespovratna sredstva ukupno + doprinos korisnika
= Ukupni prihvatljivi troškovi
= Ukupna ugovorena vrijednost projekta HRK]]/7.5345</f>
        <v>184743.68571238968</v>
      </c>
      <c r="AA752" s="57" t="s">
        <v>38</v>
      </c>
      <c r="AB752" s="57" t="s">
        <v>35</v>
      </c>
      <c r="AC752" s="56" t="s">
        <v>3040</v>
      </c>
      <c r="AD752" s="56" t="s">
        <v>747</v>
      </c>
    </row>
    <row r="753" spans="1:30" ht="51" customHeight="1" x14ac:dyDescent="0.2">
      <c r="A753" s="61" t="s">
        <v>3041</v>
      </c>
      <c r="B753" s="55" t="s">
        <v>743</v>
      </c>
      <c r="C753" s="56" t="s">
        <v>744</v>
      </c>
      <c r="D753" s="56" t="s">
        <v>2978</v>
      </c>
      <c r="E753" s="57" t="s">
        <v>76</v>
      </c>
      <c r="F753" s="62" t="s">
        <v>3042</v>
      </c>
      <c r="G753" s="62" t="s">
        <v>3043</v>
      </c>
      <c r="H753" s="59">
        <v>44242</v>
      </c>
      <c r="I753" s="59">
        <v>44972</v>
      </c>
      <c r="J753" s="48" t="str">
        <f>IF(Ugovori_OPULJP[[#This Row],[DATUM ZAVRŠETKA OPERACIJE]]&gt;DATE(2024,3,31),"u provedbi","završen")</f>
        <v>završen</v>
      </c>
      <c r="K753" s="58" t="s">
        <v>425</v>
      </c>
      <c r="L753" s="46" t="s">
        <v>425</v>
      </c>
      <c r="M753" s="49">
        <v>0.85</v>
      </c>
      <c r="N753" s="49">
        <v>0.15</v>
      </c>
      <c r="O753" s="50">
        <f>Ugovori_OPULJP[[#This Row],[Bespovratna sredstva - Ukupno (EU+Nac) HRK
= Ukupna ugovorena vrijednost bespovratnih sredstava]]*Ugovori_OPULJP[[#This Row],[EU STOPA SUFINANCIRANJA %
EU CO-FINANCING RATE %]]</f>
        <v>1616037</v>
      </c>
      <c r="P753" s="51">
        <f>Ugovori_OPULJP[[#This Row],[Bespovratna sredstva - EU dio - HRK]]/7.5345</f>
        <v>214484.96914194702</v>
      </c>
      <c r="Q753" s="50">
        <f>Ugovori_OPULJP[[#This Row],[Bespovratna sredstva - Ukupno (EU+Nac) HRK
= Ukupna ugovorena vrijednost bespovratnih sredstava]]*Ugovori_OPULJP[[#This Row],[STOPA NACIONALNOG SUFINANCIRANJA %]]</f>
        <v>285183</v>
      </c>
      <c r="R753" s="51">
        <f>Ugovori_OPULJP[[#This Row],[Bespovratna sredstva - Nacionalni dio - HRK]]/7.5345</f>
        <v>37850.288672108298</v>
      </c>
      <c r="S753" s="50">
        <v>1901220</v>
      </c>
      <c r="T753" s="51">
        <f>Ugovori_OPULJP[[#This Row],[Bespovratna sredstva - Ukupno (EU+Nac) HRK
= Ukupna ugovorena vrijednost bespovratnih sredstava]]/7.5345</f>
        <v>252335.25781405534</v>
      </c>
      <c r="U753" s="50">
        <v>0</v>
      </c>
      <c r="V753" s="51">
        <f>Ugovori_OPULJP[[#This Row],[Javni doprinos korisnika - HRK]]/7.5345</f>
        <v>0</v>
      </c>
      <c r="W753" s="50">
        <v>0</v>
      </c>
      <c r="X753" s="51">
        <f>Ugovori_OPULJP[[#This Row],[Privatni doprinos korisnika - HRK]]/7.5345</f>
        <v>0</v>
      </c>
      <c r="Y753" s="52">
        <v>1901220</v>
      </c>
      <c r="Z753" s="53">
        <f>Ugovori_OPULJP[[#This Row],[UKUPNI PRIHVATLJIVI IZDACI
TOTAL ELIGIBLE EXPENDITURE
= Bespovratna sredstva ukupno + doprinos korisnika
= Ukupni prihvatljivi troškovi
= Ukupna ugovorena vrijednost projekta HRK]]/7.5345</f>
        <v>252335.25781405534</v>
      </c>
      <c r="AA753" s="57" t="s">
        <v>38</v>
      </c>
      <c r="AB753" s="57" t="s">
        <v>35</v>
      </c>
      <c r="AC753" s="56" t="s">
        <v>3044</v>
      </c>
      <c r="AD753" s="56" t="s">
        <v>747</v>
      </c>
    </row>
    <row r="754" spans="1:30" ht="51" customHeight="1" x14ac:dyDescent="0.2">
      <c r="A754" s="61" t="s">
        <v>3045</v>
      </c>
      <c r="B754" s="55" t="s">
        <v>743</v>
      </c>
      <c r="C754" s="56" t="s">
        <v>744</v>
      </c>
      <c r="D754" s="56" t="s">
        <v>2978</v>
      </c>
      <c r="E754" s="57" t="s">
        <v>76</v>
      </c>
      <c r="F754" s="62" t="s">
        <v>3046</v>
      </c>
      <c r="G754" s="62" t="s">
        <v>3047</v>
      </c>
      <c r="H754" s="59">
        <v>44242</v>
      </c>
      <c r="I754" s="59">
        <v>44972</v>
      </c>
      <c r="J754" s="48" t="str">
        <f>IF(Ugovori_OPULJP[[#This Row],[DATUM ZAVRŠETKA OPERACIJE]]&gt;DATE(2024,3,31),"u provedbi","završen")</f>
        <v>završen</v>
      </c>
      <c r="K754" s="58" t="s">
        <v>425</v>
      </c>
      <c r="L754" s="46" t="s">
        <v>425</v>
      </c>
      <c r="M754" s="49">
        <v>0.85</v>
      </c>
      <c r="N754" s="49">
        <v>0.15</v>
      </c>
      <c r="O754" s="50">
        <f>Ugovori_OPULJP[[#This Row],[Bespovratna sredstva - Ukupno (EU+Nac) HRK
= Ukupna ugovorena vrijednost bespovratnih sredstava]]*Ugovori_OPULJP[[#This Row],[EU STOPA SUFINANCIRANJA %
EU CO-FINANCING RATE %]]</f>
        <v>2297856</v>
      </c>
      <c r="P754" s="51">
        <f>Ugovori_OPULJP[[#This Row],[Bespovratna sredstva - EU dio - HRK]]/7.5345</f>
        <v>304977.90165239893</v>
      </c>
      <c r="Q754" s="50">
        <f>Ugovori_OPULJP[[#This Row],[Bespovratna sredstva - Ukupno (EU+Nac) HRK
= Ukupna ugovorena vrijednost bespovratnih sredstava]]*Ugovori_OPULJP[[#This Row],[STOPA NACIONALNOG SUFINANCIRANJA %]]</f>
        <v>405504</v>
      </c>
      <c r="R754" s="51">
        <f>Ugovori_OPULJP[[#This Row],[Bespovratna sredstva - Nacionalni dio - HRK]]/7.5345</f>
        <v>53819.629703364517</v>
      </c>
      <c r="S754" s="52">
        <v>2703360</v>
      </c>
      <c r="T754" s="53">
        <f>Ugovori_OPULJP[[#This Row],[Bespovratna sredstva - Ukupno (EU+Nac) HRK
= Ukupna ugovorena vrijednost bespovratnih sredstava]]/7.5345</f>
        <v>358797.53135576349</v>
      </c>
      <c r="U754" s="50">
        <v>0</v>
      </c>
      <c r="V754" s="51">
        <f>Ugovori_OPULJP[[#This Row],[Javni doprinos korisnika - HRK]]/7.5345</f>
        <v>0</v>
      </c>
      <c r="W754" s="50">
        <v>0</v>
      </c>
      <c r="X754" s="51">
        <f>Ugovori_OPULJP[[#This Row],[Privatni doprinos korisnika - HRK]]/7.5345</f>
        <v>0</v>
      </c>
      <c r="Y754" s="52">
        <v>2703360</v>
      </c>
      <c r="Z754" s="53">
        <f>Ugovori_OPULJP[[#This Row],[UKUPNI PRIHVATLJIVI IZDACI
TOTAL ELIGIBLE EXPENDITURE
= Bespovratna sredstva ukupno + doprinos korisnika
= Ukupni prihvatljivi troškovi
= Ukupna ugovorena vrijednost projekta HRK]]/7.5345</f>
        <v>358797.53135576349</v>
      </c>
      <c r="AA754" s="57" t="s">
        <v>38</v>
      </c>
      <c r="AB754" s="57" t="s">
        <v>35</v>
      </c>
      <c r="AC754" s="56" t="s">
        <v>3048</v>
      </c>
      <c r="AD754" s="56" t="s">
        <v>747</v>
      </c>
    </row>
    <row r="755" spans="1:30" ht="51" customHeight="1" x14ac:dyDescent="0.2">
      <c r="A755" s="61" t="s">
        <v>3049</v>
      </c>
      <c r="B755" s="55" t="s">
        <v>743</v>
      </c>
      <c r="C755" s="56" t="s">
        <v>744</v>
      </c>
      <c r="D755" s="56" t="s">
        <v>2978</v>
      </c>
      <c r="E755" s="57" t="s">
        <v>76</v>
      </c>
      <c r="F755" s="62" t="s">
        <v>3050</v>
      </c>
      <c r="G755" s="62" t="s">
        <v>3051</v>
      </c>
      <c r="H755" s="59">
        <v>44243</v>
      </c>
      <c r="I755" s="59">
        <v>44973</v>
      </c>
      <c r="J755" s="48" t="str">
        <f>IF(Ugovori_OPULJP[[#This Row],[DATUM ZAVRŠETKA OPERACIJE]]&gt;DATE(2024,3,31),"u provedbi","završen")</f>
        <v>završen</v>
      </c>
      <c r="K755" s="58" t="s">
        <v>79</v>
      </c>
      <c r="L755" s="58" t="s">
        <v>79</v>
      </c>
      <c r="M755" s="49">
        <v>0.85</v>
      </c>
      <c r="N755" s="49">
        <v>0.15</v>
      </c>
      <c r="O755" s="50">
        <f>Ugovori_OPULJP[[#This Row],[Bespovratna sredstva - Ukupno (EU+Nac) HRK
= Ukupna ugovorena vrijednost bespovratnih sredstava]]*Ugovori_OPULJP[[#This Row],[EU STOPA SUFINANCIRANJA %
EU CO-FINANCING RATE %]]</f>
        <v>1735878.7209999999</v>
      </c>
      <c r="P755" s="51">
        <f>Ugovori_OPULJP[[#This Row],[Bespovratna sredstva - EU dio - HRK]]/7.5345</f>
        <v>230390.69891830909</v>
      </c>
      <c r="Q755" s="50">
        <f>Ugovori_OPULJP[[#This Row],[Bespovratna sredstva - Ukupno (EU+Nac) HRK
= Ukupna ugovorena vrijednost bespovratnih sredstava]]*Ugovori_OPULJP[[#This Row],[STOPA NACIONALNOG SUFINANCIRANJA %]]</f>
        <v>306331.53899999999</v>
      </c>
      <c r="R755" s="51">
        <f>Ugovori_OPULJP[[#This Row],[Bespovratna sredstva - Nacionalni dio - HRK]]/7.5345</f>
        <v>40657.182162054545</v>
      </c>
      <c r="S755" s="52">
        <v>2042210.26</v>
      </c>
      <c r="T755" s="53">
        <f>Ugovori_OPULJP[[#This Row],[Bespovratna sredstva - Ukupno (EU+Nac) HRK
= Ukupna ugovorena vrijednost bespovratnih sredstava]]/7.5345</f>
        <v>271047.88108036364</v>
      </c>
      <c r="U755" s="50">
        <v>0</v>
      </c>
      <c r="V755" s="51">
        <f>Ugovori_OPULJP[[#This Row],[Javni doprinos korisnika - HRK]]/7.5345</f>
        <v>0</v>
      </c>
      <c r="W755" s="50">
        <v>0</v>
      </c>
      <c r="X755" s="51">
        <f>Ugovori_OPULJP[[#This Row],[Privatni doprinos korisnika - HRK]]/7.5345</f>
        <v>0</v>
      </c>
      <c r="Y755" s="52">
        <v>2042210.26</v>
      </c>
      <c r="Z755" s="53">
        <f>Ugovori_OPULJP[[#This Row],[UKUPNI PRIHVATLJIVI IZDACI
TOTAL ELIGIBLE EXPENDITURE
= Bespovratna sredstva ukupno + doprinos korisnika
= Ukupni prihvatljivi troškovi
= Ukupna ugovorena vrijednost projekta HRK]]/7.5345</f>
        <v>271047.88108036364</v>
      </c>
      <c r="AA755" s="57" t="s">
        <v>38</v>
      </c>
      <c r="AB755" s="57" t="s">
        <v>35</v>
      </c>
      <c r="AC755" s="56" t="s">
        <v>3052</v>
      </c>
      <c r="AD755" s="56" t="s">
        <v>747</v>
      </c>
    </row>
    <row r="756" spans="1:30" ht="51" customHeight="1" x14ac:dyDescent="0.2">
      <c r="A756" s="61" t="s">
        <v>3053</v>
      </c>
      <c r="B756" s="55" t="s">
        <v>743</v>
      </c>
      <c r="C756" s="56" t="s">
        <v>744</v>
      </c>
      <c r="D756" s="56" t="s">
        <v>2978</v>
      </c>
      <c r="E756" s="57" t="s">
        <v>76</v>
      </c>
      <c r="F756" s="62" t="s">
        <v>3054</v>
      </c>
      <c r="G756" s="62" t="s">
        <v>3055</v>
      </c>
      <c r="H756" s="59">
        <v>44242</v>
      </c>
      <c r="I756" s="59">
        <v>44972</v>
      </c>
      <c r="J756" s="48" t="str">
        <f>IF(Ugovori_OPULJP[[#This Row],[DATUM ZAVRŠETKA OPERACIJE]]&gt;DATE(2024,3,31),"u provedbi","završen")</f>
        <v>završen</v>
      </c>
      <c r="K756" s="58" t="s">
        <v>155</v>
      </c>
      <c r="L756" s="46" t="s">
        <v>155</v>
      </c>
      <c r="M756" s="49">
        <v>0.85</v>
      </c>
      <c r="N756" s="49">
        <v>0.15</v>
      </c>
      <c r="O756" s="50">
        <f>Ugovori_OPULJP[[#This Row],[Bespovratna sredstva - Ukupno (EU+Nac) HRK
= Ukupna ugovorena vrijednost bespovratnih sredstava]]*Ugovori_OPULJP[[#This Row],[EU STOPA SUFINANCIRANJA %
EU CO-FINANCING RATE %]]</f>
        <v>1386303.7515</v>
      </c>
      <c r="P756" s="51">
        <f>Ugovori_OPULJP[[#This Row],[Bespovratna sredstva - EU dio - HRK]]/7.5345</f>
        <v>183994.12721481186</v>
      </c>
      <c r="Q756" s="50">
        <f>Ugovori_OPULJP[[#This Row],[Bespovratna sredstva - Ukupno (EU+Nac) HRK
= Ukupna ugovorena vrijednost bespovratnih sredstava]]*Ugovori_OPULJP[[#This Row],[STOPA NACIONALNOG SUFINANCIRANJA %]]</f>
        <v>244641.83850000001</v>
      </c>
      <c r="R756" s="51">
        <f>Ugovori_OPULJP[[#This Row],[Bespovratna sredstva - Nacionalni dio - HRK]]/7.5345</f>
        <v>32469.551861437387</v>
      </c>
      <c r="S756" s="52">
        <v>1630945.59</v>
      </c>
      <c r="T756" s="53">
        <f>Ugovori_OPULJP[[#This Row],[Bespovratna sredstva - Ukupno (EU+Nac) HRK
= Ukupna ugovorena vrijednost bespovratnih sredstava]]/7.5345</f>
        <v>216463.67907624925</v>
      </c>
      <c r="U756" s="50">
        <v>0</v>
      </c>
      <c r="V756" s="51">
        <f>Ugovori_OPULJP[[#This Row],[Javni doprinos korisnika - HRK]]/7.5345</f>
        <v>0</v>
      </c>
      <c r="W756" s="50">
        <v>0</v>
      </c>
      <c r="X756" s="51">
        <f>Ugovori_OPULJP[[#This Row],[Privatni doprinos korisnika - HRK]]/7.5345</f>
        <v>0</v>
      </c>
      <c r="Y756" s="52">
        <v>1630945.59</v>
      </c>
      <c r="Z756" s="53">
        <f>Ugovori_OPULJP[[#This Row],[UKUPNI PRIHVATLJIVI IZDACI
TOTAL ELIGIBLE EXPENDITURE
= Bespovratna sredstva ukupno + doprinos korisnika
= Ukupni prihvatljivi troškovi
= Ukupna ugovorena vrijednost projekta HRK]]/7.5345</f>
        <v>216463.67907624925</v>
      </c>
      <c r="AA756" s="57" t="s">
        <v>38</v>
      </c>
      <c r="AB756" s="57" t="s">
        <v>35</v>
      </c>
      <c r="AC756" s="56" t="s">
        <v>3056</v>
      </c>
      <c r="AD756" s="56" t="s">
        <v>747</v>
      </c>
    </row>
    <row r="757" spans="1:30" ht="51" customHeight="1" x14ac:dyDescent="0.2">
      <c r="A757" s="61" t="s">
        <v>3058</v>
      </c>
      <c r="B757" s="55" t="s">
        <v>743</v>
      </c>
      <c r="C757" s="56" t="s">
        <v>744</v>
      </c>
      <c r="D757" s="56" t="s">
        <v>2978</v>
      </c>
      <c r="E757" s="57" t="s">
        <v>76</v>
      </c>
      <c r="F757" s="62" t="s">
        <v>3059</v>
      </c>
      <c r="G757" s="62" t="s">
        <v>3060</v>
      </c>
      <c r="H757" s="59">
        <v>44246</v>
      </c>
      <c r="I757" s="59">
        <v>44976</v>
      </c>
      <c r="J757" s="48" t="str">
        <f>IF(Ugovori_OPULJP[[#This Row],[DATUM ZAVRŠETKA OPERACIJE]]&gt;DATE(2024,3,31),"u provedbi","završen")</f>
        <v>završen</v>
      </c>
      <c r="K757" s="58" t="s">
        <v>425</v>
      </c>
      <c r="L757" s="46" t="s">
        <v>425</v>
      </c>
      <c r="M757" s="49">
        <v>0.85</v>
      </c>
      <c r="N757" s="49">
        <v>0.15</v>
      </c>
      <c r="O757" s="50">
        <f>Ugovori_OPULJP[[#This Row],[Bespovratna sredstva - Ukupno (EU+Nac) HRK
= Ukupna ugovorena vrijednost bespovratnih sredstava]]*Ugovori_OPULJP[[#This Row],[EU STOPA SUFINANCIRANJA %
EU CO-FINANCING RATE %]]</f>
        <v>2451627.63</v>
      </c>
      <c r="P757" s="51">
        <f>Ugovori_OPULJP[[#This Row],[Bespovratna sredstva - EU dio - HRK]]/7.5345</f>
        <v>325386.90424049372</v>
      </c>
      <c r="Q757" s="50">
        <f>Ugovori_OPULJP[[#This Row],[Bespovratna sredstva - Ukupno (EU+Nac) HRK
= Ukupna ugovorena vrijednost bespovratnih sredstava]]*Ugovori_OPULJP[[#This Row],[STOPA NACIONALNOG SUFINANCIRANJA %]]</f>
        <v>432640.17</v>
      </c>
      <c r="R757" s="51">
        <f>Ugovori_OPULJP[[#This Row],[Bespovratna sredstva - Nacionalni dio - HRK]]/7.5345</f>
        <v>57421.218395381242</v>
      </c>
      <c r="S757" s="52">
        <v>2884267.8</v>
      </c>
      <c r="T757" s="53">
        <f>Ugovori_OPULJP[[#This Row],[Bespovratna sredstva - Ukupno (EU+Nac) HRK
= Ukupna ugovorena vrijednost bespovratnih sredstava]]/7.5345</f>
        <v>382808.12263587496</v>
      </c>
      <c r="U757" s="50">
        <v>0</v>
      </c>
      <c r="V757" s="51">
        <f>Ugovori_OPULJP[[#This Row],[Javni doprinos korisnika - HRK]]/7.5345</f>
        <v>0</v>
      </c>
      <c r="W757" s="50">
        <v>0</v>
      </c>
      <c r="X757" s="51">
        <f>Ugovori_OPULJP[[#This Row],[Privatni doprinos korisnika - HRK]]/7.5345</f>
        <v>0</v>
      </c>
      <c r="Y757" s="52">
        <v>2884267.8</v>
      </c>
      <c r="Z757" s="53">
        <f>Ugovori_OPULJP[[#This Row],[UKUPNI PRIHVATLJIVI IZDACI
TOTAL ELIGIBLE EXPENDITURE
= Bespovratna sredstva ukupno + doprinos korisnika
= Ukupni prihvatljivi troškovi
= Ukupna ugovorena vrijednost projekta HRK]]/7.5345</f>
        <v>382808.12263587496</v>
      </c>
      <c r="AA757" s="57" t="s">
        <v>38</v>
      </c>
      <c r="AB757" s="57" t="s">
        <v>35</v>
      </c>
      <c r="AC757" s="56" t="s">
        <v>3061</v>
      </c>
      <c r="AD757" s="56" t="s">
        <v>747</v>
      </c>
    </row>
    <row r="758" spans="1:30" ht="51" customHeight="1" x14ac:dyDescent="0.2">
      <c r="A758" s="61" t="s">
        <v>3062</v>
      </c>
      <c r="B758" s="55" t="s">
        <v>743</v>
      </c>
      <c r="C758" s="56" t="s">
        <v>744</v>
      </c>
      <c r="D758" s="56" t="s">
        <v>2978</v>
      </c>
      <c r="E758" s="57" t="s">
        <v>76</v>
      </c>
      <c r="F758" s="62" t="s">
        <v>3063</v>
      </c>
      <c r="G758" s="62" t="s">
        <v>3064</v>
      </c>
      <c r="H758" s="59">
        <v>44242</v>
      </c>
      <c r="I758" s="59">
        <v>44972</v>
      </c>
      <c r="J758" s="48" t="str">
        <f>IF(Ugovori_OPULJP[[#This Row],[DATUM ZAVRŠETKA OPERACIJE]]&gt;DATE(2024,3,31),"u provedbi","završen")</f>
        <v>završen</v>
      </c>
      <c r="K758" s="58" t="s">
        <v>155</v>
      </c>
      <c r="L758" s="46" t="s">
        <v>155</v>
      </c>
      <c r="M758" s="49">
        <v>0.85</v>
      </c>
      <c r="N758" s="49">
        <v>0.15</v>
      </c>
      <c r="O758" s="50">
        <f>Ugovori_OPULJP[[#This Row],[Bespovratna sredstva - Ukupno (EU+Nac) HRK
= Ukupna ugovorena vrijednost bespovratnih sredstava]]*Ugovori_OPULJP[[#This Row],[EU STOPA SUFINANCIRANJA %
EU CO-FINANCING RATE %]]</f>
        <v>940185</v>
      </c>
      <c r="P758" s="51">
        <f>Ugovori_OPULJP[[#This Row],[Bespovratna sredstva - EU dio - HRK]]/7.5345</f>
        <v>124783.99362930519</v>
      </c>
      <c r="Q758" s="50">
        <f>Ugovori_OPULJP[[#This Row],[Bespovratna sredstva - Ukupno (EU+Nac) HRK
= Ukupna ugovorena vrijednost bespovratnih sredstava]]*Ugovori_OPULJP[[#This Row],[STOPA NACIONALNOG SUFINANCIRANJA %]]</f>
        <v>165915</v>
      </c>
      <c r="R758" s="51">
        <f>Ugovori_OPULJP[[#This Row],[Bespovratna sredstva - Nacionalni dio - HRK]]/7.5345</f>
        <v>22020.704758112679</v>
      </c>
      <c r="S758" s="50">
        <v>1106100</v>
      </c>
      <c r="T758" s="51">
        <f>Ugovori_OPULJP[[#This Row],[Bespovratna sredstva - Ukupno (EU+Nac) HRK
= Ukupna ugovorena vrijednost bespovratnih sredstava]]/7.5345</f>
        <v>146804.69838741788</v>
      </c>
      <c r="U758" s="50">
        <v>0</v>
      </c>
      <c r="V758" s="51">
        <f>Ugovori_OPULJP[[#This Row],[Javni doprinos korisnika - HRK]]/7.5345</f>
        <v>0</v>
      </c>
      <c r="W758" s="50">
        <v>0</v>
      </c>
      <c r="X758" s="51">
        <f>Ugovori_OPULJP[[#This Row],[Privatni doprinos korisnika - HRK]]/7.5345</f>
        <v>0</v>
      </c>
      <c r="Y758" s="52">
        <v>1106100</v>
      </c>
      <c r="Z758" s="53">
        <f>Ugovori_OPULJP[[#This Row],[UKUPNI PRIHVATLJIVI IZDACI
TOTAL ELIGIBLE EXPENDITURE
= Bespovratna sredstva ukupno + doprinos korisnika
= Ukupni prihvatljivi troškovi
= Ukupna ugovorena vrijednost projekta HRK]]/7.5345</f>
        <v>146804.69838741788</v>
      </c>
      <c r="AA758" s="57" t="s">
        <v>38</v>
      </c>
      <c r="AB758" s="57" t="s">
        <v>35</v>
      </c>
      <c r="AC758" s="56" t="s">
        <v>3065</v>
      </c>
      <c r="AD758" s="56" t="s">
        <v>747</v>
      </c>
    </row>
    <row r="759" spans="1:30" ht="51" customHeight="1" x14ac:dyDescent="0.2">
      <c r="A759" s="61" t="s">
        <v>3066</v>
      </c>
      <c r="B759" s="55" t="s">
        <v>743</v>
      </c>
      <c r="C759" s="56" t="s">
        <v>744</v>
      </c>
      <c r="D759" s="56" t="s">
        <v>2978</v>
      </c>
      <c r="E759" s="57" t="s">
        <v>76</v>
      </c>
      <c r="F759" s="62" t="s">
        <v>3067</v>
      </c>
      <c r="G759" s="62" t="s">
        <v>3068</v>
      </c>
      <c r="H759" s="59">
        <v>44242</v>
      </c>
      <c r="I759" s="59">
        <v>44972</v>
      </c>
      <c r="J759" s="48" t="str">
        <f>IF(Ugovori_OPULJP[[#This Row],[DATUM ZAVRŠETKA OPERACIJE]]&gt;DATE(2024,3,31),"u provedbi","završen")</f>
        <v>završen</v>
      </c>
      <c r="K759" s="58" t="s">
        <v>155</v>
      </c>
      <c r="L759" s="46" t="s">
        <v>155</v>
      </c>
      <c r="M759" s="49">
        <v>0.85</v>
      </c>
      <c r="N759" s="49">
        <v>0.15</v>
      </c>
      <c r="O759" s="50">
        <f>Ugovori_OPULJP[[#This Row],[Bespovratna sredstva - Ukupno (EU+Nac) HRK
= Ukupna ugovorena vrijednost bespovratnih sredstava]]*Ugovori_OPULJP[[#This Row],[EU STOPA SUFINANCIRANJA %
EU CO-FINANCING RATE %]]</f>
        <v>898476.554</v>
      </c>
      <c r="P759" s="51">
        <f>Ugovori_OPULJP[[#This Row],[Bespovratna sredstva - EU dio - HRK]]/7.5345</f>
        <v>119248.33154157542</v>
      </c>
      <c r="Q759" s="50">
        <f>Ugovori_OPULJP[[#This Row],[Bespovratna sredstva - Ukupno (EU+Nac) HRK
= Ukupna ugovorena vrijednost bespovratnih sredstava]]*Ugovori_OPULJP[[#This Row],[STOPA NACIONALNOG SUFINANCIRANJA %]]</f>
        <v>158554.68599999999</v>
      </c>
      <c r="R759" s="51">
        <f>Ugovori_OPULJP[[#This Row],[Bespovratna sredstva - Nacionalni dio - HRK]]/7.5345</f>
        <v>21043.823213219188</v>
      </c>
      <c r="S759" s="52">
        <v>1057031.24</v>
      </c>
      <c r="T759" s="53">
        <f>Ugovori_OPULJP[[#This Row],[Bespovratna sredstva - Ukupno (EU+Nac) HRK
= Ukupna ugovorena vrijednost bespovratnih sredstava]]/7.5345</f>
        <v>140292.15475479461</v>
      </c>
      <c r="U759" s="50">
        <v>0</v>
      </c>
      <c r="V759" s="51">
        <f>Ugovori_OPULJP[[#This Row],[Javni doprinos korisnika - HRK]]/7.5345</f>
        <v>0</v>
      </c>
      <c r="W759" s="50">
        <v>0</v>
      </c>
      <c r="X759" s="51">
        <f>Ugovori_OPULJP[[#This Row],[Privatni doprinos korisnika - HRK]]/7.5345</f>
        <v>0</v>
      </c>
      <c r="Y759" s="52">
        <v>1057031.24</v>
      </c>
      <c r="Z759" s="53">
        <f>Ugovori_OPULJP[[#This Row],[UKUPNI PRIHVATLJIVI IZDACI
TOTAL ELIGIBLE EXPENDITURE
= Bespovratna sredstva ukupno + doprinos korisnika
= Ukupni prihvatljivi troškovi
= Ukupna ugovorena vrijednost projekta HRK]]/7.5345</f>
        <v>140292.15475479461</v>
      </c>
      <c r="AA759" s="57" t="s">
        <v>38</v>
      </c>
      <c r="AB759" s="57" t="s">
        <v>35</v>
      </c>
      <c r="AC759" s="56" t="s">
        <v>3069</v>
      </c>
      <c r="AD759" s="56" t="s">
        <v>747</v>
      </c>
    </row>
    <row r="760" spans="1:30" ht="51" customHeight="1" x14ac:dyDescent="0.2">
      <c r="A760" s="73" t="s">
        <v>3070</v>
      </c>
      <c r="B760" s="55" t="s">
        <v>743</v>
      </c>
      <c r="C760" s="56" t="s">
        <v>744</v>
      </c>
      <c r="D760" s="56" t="s">
        <v>2978</v>
      </c>
      <c r="E760" s="57" t="s">
        <v>76</v>
      </c>
      <c r="F760" s="62" t="s">
        <v>3071</v>
      </c>
      <c r="G760" s="62" t="s">
        <v>3072</v>
      </c>
      <c r="H760" s="59">
        <v>44412</v>
      </c>
      <c r="I760" s="59">
        <v>45142</v>
      </c>
      <c r="J760" s="48" t="str">
        <f>IF(Ugovori_OPULJP[[#This Row],[DATUM ZAVRŠETKA OPERACIJE]]&gt;DATE(2024,3,31),"u provedbi","završen")</f>
        <v>završen</v>
      </c>
      <c r="K760" s="67" t="s">
        <v>155</v>
      </c>
      <c r="L760" s="46" t="s">
        <v>155</v>
      </c>
      <c r="M760" s="49">
        <v>0.85</v>
      </c>
      <c r="N760" s="49">
        <v>0.15</v>
      </c>
      <c r="O760" s="50">
        <f>Ugovori_OPULJP[[#This Row],[Bespovratna sredstva - Ukupno (EU+Nac) HRK
= Ukupna ugovorena vrijednost bespovratnih sredstava]]*Ugovori_OPULJP[[#This Row],[EU STOPA SUFINANCIRANJA %
EU CO-FINANCING RATE %]]</f>
        <v>943595.625</v>
      </c>
      <c r="P760" s="51">
        <f>Ugovori_OPULJP[[#This Row],[Bespovratna sredstva - EU dio - HRK]]/7.5345</f>
        <v>125236.66135775432</v>
      </c>
      <c r="Q760" s="50">
        <f>Ugovori_OPULJP[[#This Row],[Bespovratna sredstva - Ukupno (EU+Nac) HRK
= Ukupna ugovorena vrijednost bespovratnih sredstava]]*Ugovori_OPULJP[[#This Row],[STOPA NACIONALNOG SUFINANCIRANJA %]]</f>
        <v>166516.875</v>
      </c>
      <c r="R760" s="51">
        <f>Ugovori_OPULJP[[#This Row],[Bespovratna sredstva - Nacionalni dio - HRK]]/7.5345</f>
        <v>22100.587298427232</v>
      </c>
      <c r="S760" s="52">
        <v>1110112.5</v>
      </c>
      <c r="T760" s="53">
        <f>Ugovori_OPULJP[[#This Row],[Bespovratna sredstva - Ukupno (EU+Nac) HRK
= Ukupna ugovorena vrijednost bespovratnih sredstava]]/7.5345</f>
        <v>147337.24865618156</v>
      </c>
      <c r="U760" s="50">
        <v>0</v>
      </c>
      <c r="V760" s="51">
        <f>Ugovori_OPULJP[[#This Row],[Javni doprinos korisnika - HRK]]/7.5345</f>
        <v>0</v>
      </c>
      <c r="W760" s="50">
        <v>0</v>
      </c>
      <c r="X760" s="51">
        <f>Ugovori_OPULJP[[#This Row],[Privatni doprinos korisnika - HRK]]/7.5345</f>
        <v>0</v>
      </c>
      <c r="Y760" s="52">
        <v>1110112.5</v>
      </c>
      <c r="Z760" s="53">
        <f>Ugovori_OPULJP[[#This Row],[UKUPNI PRIHVATLJIVI IZDACI
TOTAL ELIGIBLE EXPENDITURE
= Bespovratna sredstva ukupno + doprinos korisnika
= Ukupni prihvatljivi troškovi
= Ukupna ugovorena vrijednost projekta HRK]]/7.5345</f>
        <v>147337.24865618156</v>
      </c>
      <c r="AA760" s="44" t="s">
        <v>38</v>
      </c>
      <c r="AB760" s="44" t="s">
        <v>35</v>
      </c>
      <c r="AC760" s="56" t="s">
        <v>3073</v>
      </c>
      <c r="AD760" s="43" t="s">
        <v>747</v>
      </c>
    </row>
    <row r="761" spans="1:30" ht="51" customHeight="1" x14ac:dyDescent="0.2">
      <c r="A761" s="61" t="s">
        <v>3074</v>
      </c>
      <c r="B761" s="55" t="s">
        <v>743</v>
      </c>
      <c r="C761" s="56" t="s">
        <v>744</v>
      </c>
      <c r="D761" s="56" t="s">
        <v>2978</v>
      </c>
      <c r="E761" s="57" t="s">
        <v>76</v>
      </c>
      <c r="F761" s="62" t="s">
        <v>3075</v>
      </c>
      <c r="G761" s="62" t="s">
        <v>825</v>
      </c>
      <c r="H761" s="59">
        <v>44242</v>
      </c>
      <c r="I761" s="59">
        <v>44972</v>
      </c>
      <c r="J761" s="48" t="str">
        <f>IF(Ugovori_OPULJP[[#This Row],[DATUM ZAVRŠETKA OPERACIJE]]&gt;DATE(2024,3,31),"u provedbi","završen")</f>
        <v>završen</v>
      </c>
      <c r="K761" s="58" t="s">
        <v>79</v>
      </c>
      <c r="L761" s="58" t="s">
        <v>79</v>
      </c>
      <c r="M761" s="49">
        <v>0.85</v>
      </c>
      <c r="N761" s="49">
        <v>0.15</v>
      </c>
      <c r="O761" s="50">
        <f>Ugovori_OPULJP[[#This Row],[Bespovratna sredstva - Ukupno (EU+Nac) HRK
= Ukupna ugovorena vrijednost bespovratnih sredstava]]*Ugovori_OPULJP[[#This Row],[EU STOPA SUFINANCIRANJA %
EU CO-FINANCING RATE %]]</f>
        <v>1550134.8</v>
      </c>
      <c r="P761" s="51">
        <f>Ugovori_OPULJP[[#This Row],[Bespovratna sredstva - EU dio - HRK]]/7.5345</f>
        <v>205738.24407724466</v>
      </c>
      <c r="Q761" s="50">
        <f>Ugovori_OPULJP[[#This Row],[Bespovratna sredstva - Ukupno (EU+Nac) HRK
= Ukupna ugovorena vrijednost bespovratnih sredstava]]*Ugovori_OPULJP[[#This Row],[STOPA NACIONALNOG SUFINANCIRANJA %]]</f>
        <v>273553.2</v>
      </c>
      <c r="R761" s="51">
        <f>Ugovori_OPULJP[[#This Row],[Bespovratna sredstva - Nacionalni dio - HRK]]/7.5345</f>
        <v>36306.748954807881</v>
      </c>
      <c r="S761" s="52">
        <v>1823688</v>
      </c>
      <c r="T761" s="53">
        <f>Ugovori_OPULJP[[#This Row],[Bespovratna sredstva - Ukupno (EU+Nac) HRK
= Ukupna ugovorena vrijednost bespovratnih sredstava]]/7.5345</f>
        <v>242044.99303205253</v>
      </c>
      <c r="U761" s="50">
        <v>0</v>
      </c>
      <c r="V761" s="51">
        <f>Ugovori_OPULJP[[#This Row],[Javni doprinos korisnika - HRK]]/7.5345</f>
        <v>0</v>
      </c>
      <c r="W761" s="50">
        <v>0</v>
      </c>
      <c r="X761" s="51">
        <f>Ugovori_OPULJP[[#This Row],[Privatni doprinos korisnika - HRK]]/7.5345</f>
        <v>0</v>
      </c>
      <c r="Y761" s="52">
        <v>1823688</v>
      </c>
      <c r="Z761" s="53">
        <f>Ugovori_OPULJP[[#This Row],[UKUPNI PRIHVATLJIVI IZDACI
TOTAL ELIGIBLE EXPENDITURE
= Bespovratna sredstva ukupno + doprinos korisnika
= Ukupni prihvatljivi troškovi
= Ukupna ugovorena vrijednost projekta HRK]]/7.5345</f>
        <v>242044.99303205253</v>
      </c>
      <c r="AA761" s="57" t="s">
        <v>38</v>
      </c>
      <c r="AB761" s="57" t="s">
        <v>35</v>
      </c>
      <c r="AC761" s="56" t="s">
        <v>3076</v>
      </c>
      <c r="AD761" s="56" t="s">
        <v>747</v>
      </c>
    </row>
    <row r="762" spans="1:30" ht="51" customHeight="1" x14ac:dyDescent="0.2">
      <c r="A762" s="61" t="s">
        <v>3077</v>
      </c>
      <c r="B762" s="55" t="s">
        <v>743</v>
      </c>
      <c r="C762" s="56" t="s">
        <v>744</v>
      </c>
      <c r="D762" s="56" t="s">
        <v>2978</v>
      </c>
      <c r="E762" s="57" t="s">
        <v>76</v>
      </c>
      <c r="F762" s="62" t="s">
        <v>3078</v>
      </c>
      <c r="G762" s="62" t="s">
        <v>3079</v>
      </c>
      <c r="H762" s="59">
        <v>44249</v>
      </c>
      <c r="I762" s="59">
        <v>44979</v>
      </c>
      <c r="J762" s="48" t="str">
        <f>IF(Ugovori_OPULJP[[#This Row],[DATUM ZAVRŠETKA OPERACIJE]]&gt;DATE(2024,3,31),"u provedbi","završen")</f>
        <v>završen</v>
      </c>
      <c r="K762" s="58" t="s">
        <v>79</v>
      </c>
      <c r="L762" s="58" t="s">
        <v>79</v>
      </c>
      <c r="M762" s="49">
        <v>0.85</v>
      </c>
      <c r="N762" s="49">
        <v>0.15</v>
      </c>
      <c r="O762" s="50">
        <f>Ugovori_OPULJP[[#This Row],[Bespovratna sredstva - Ukupno (EU+Nac) HRK
= Ukupna ugovorena vrijednost bespovratnih sredstava]]*Ugovori_OPULJP[[#This Row],[EU STOPA SUFINANCIRANJA %
EU CO-FINANCING RATE %]]</f>
        <v>2354823</v>
      </c>
      <c r="P762" s="51">
        <f>Ugovori_OPULJP[[#This Row],[Bespovratna sredstva - EU dio - HRK]]/7.5345</f>
        <v>312538.72187935497</v>
      </c>
      <c r="Q762" s="50">
        <f>Ugovori_OPULJP[[#This Row],[Bespovratna sredstva - Ukupno (EU+Nac) HRK
= Ukupna ugovorena vrijednost bespovratnih sredstava]]*Ugovori_OPULJP[[#This Row],[STOPA NACIONALNOG SUFINANCIRANJA %]]</f>
        <v>415557</v>
      </c>
      <c r="R762" s="51">
        <f>Ugovori_OPULJP[[#This Row],[Bespovratna sredstva - Nacionalni dio - HRK]]/7.5345</f>
        <v>55153.892096356758</v>
      </c>
      <c r="S762" s="52">
        <v>2770380</v>
      </c>
      <c r="T762" s="53">
        <f>Ugovori_OPULJP[[#This Row],[Bespovratna sredstva - Ukupno (EU+Nac) HRK
= Ukupna ugovorena vrijednost bespovratnih sredstava]]/7.5345</f>
        <v>367692.61397571169</v>
      </c>
      <c r="U762" s="50">
        <v>0</v>
      </c>
      <c r="V762" s="51">
        <f>Ugovori_OPULJP[[#This Row],[Javni doprinos korisnika - HRK]]/7.5345</f>
        <v>0</v>
      </c>
      <c r="W762" s="50">
        <v>0</v>
      </c>
      <c r="X762" s="51">
        <f>Ugovori_OPULJP[[#This Row],[Privatni doprinos korisnika - HRK]]/7.5345</f>
        <v>0</v>
      </c>
      <c r="Y762" s="52">
        <v>2770380</v>
      </c>
      <c r="Z762" s="53">
        <f>Ugovori_OPULJP[[#This Row],[UKUPNI PRIHVATLJIVI IZDACI
TOTAL ELIGIBLE EXPENDITURE
= Bespovratna sredstva ukupno + doprinos korisnika
= Ukupni prihvatljivi troškovi
= Ukupna ugovorena vrijednost projekta HRK]]/7.5345</f>
        <v>367692.61397571169</v>
      </c>
      <c r="AA762" s="57" t="s">
        <v>38</v>
      </c>
      <c r="AB762" s="57" t="s">
        <v>35</v>
      </c>
      <c r="AC762" s="56" t="s">
        <v>3080</v>
      </c>
      <c r="AD762" s="56" t="s">
        <v>747</v>
      </c>
    </row>
    <row r="763" spans="1:30" ht="51" customHeight="1" x14ac:dyDescent="0.2">
      <c r="A763" s="61" t="s">
        <v>3081</v>
      </c>
      <c r="B763" s="55" t="s">
        <v>743</v>
      </c>
      <c r="C763" s="56" t="s">
        <v>744</v>
      </c>
      <c r="D763" s="56" t="s">
        <v>2978</v>
      </c>
      <c r="E763" s="57" t="s">
        <v>76</v>
      </c>
      <c r="F763" s="62" t="s">
        <v>3082</v>
      </c>
      <c r="G763" s="62" t="s">
        <v>2069</v>
      </c>
      <c r="H763" s="59">
        <v>44242</v>
      </c>
      <c r="I763" s="59">
        <v>44972</v>
      </c>
      <c r="J763" s="48" t="str">
        <f>IF(Ugovori_OPULJP[[#This Row],[DATUM ZAVRŠETKA OPERACIJE]]&gt;DATE(2024,3,31),"u provedbi","završen")</f>
        <v>završen</v>
      </c>
      <c r="K763" s="58" t="s">
        <v>79</v>
      </c>
      <c r="L763" s="58" t="s">
        <v>79</v>
      </c>
      <c r="M763" s="49">
        <v>0.85</v>
      </c>
      <c r="N763" s="49">
        <v>0.15</v>
      </c>
      <c r="O763" s="50">
        <f>Ugovori_OPULJP[[#This Row],[Bespovratna sredstva - Ukupno (EU+Nac) HRK
= Ukupna ugovorena vrijednost bespovratnih sredstava]]*Ugovori_OPULJP[[#This Row],[EU STOPA SUFINANCIRANJA %
EU CO-FINANCING RATE %]]</f>
        <v>2099461.3930000002</v>
      </c>
      <c r="P763" s="51">
        <f>Ugovori_OPULJP[[#This Row],[Bespovratna sredstva - EU dio - HRK]]/7.5345</f>
        <v>278646.41223704297</v>
      </c>
      <c r="Q763" s="50">
        <f>Ugovori_OPULJP[[#This Row],[Bespovratna sredstva - Ukupno (EU+Nac) HRK
= Ukupna ugovorena vrijednost bespovratnih sredstava]]*Ugovori_OPULJP[[#This Row],[STOPA NACIONALNOG SUFINANCIRANJA %]]</f>
        <v>370493.18699999998</v>
      </c>
      <c r="R763" s="51">
        <f>Ugovori_OPULJP[[#This Row],[Bespovratna sredstva - Nacionalni dio - HRK]]/7.5345</f>
        <v>49172.896277125219</v>
      </c>
      <c r="S763" s="50">
        <v>2469954.58</v>
      </c>
      <c r="T763" s="51">
        <f>Ugovori_OPULJP[[#This Row],[Bespovratna sredstva - Ukupno (EU+Nac) HRK
= Ukupna ugovorena vrijednost bespovratnih sredstava]]/7.5345</f>
        <v>327819.30851416814</v>
      </c>
      <c r="U763" s="50">
        <v>0</v>
      </c>
      <c r="V763" s="51">
        <f>Ugovori_OPULJP[[#This Row],[Javni doprinos korisnika - HRK]]/7.5345</f>
        <v>0</v>
      </c>
      <c r="W763" s="50">
        <v>0</v>
      </c>
      <c r="X763" s="51">
        <f>Ugovori_OPULJP[[#This Row],[Privatni doprinos korisnika - HRK]]/7.5345</f>
        <v>0</v>
      </c>
      <c r="Y763" s="52">
        <v>2469954.58</v>
      </c>
      <c r="Z763" s="53">
        <f>Ugovori_OPULJP[[#This Row],[UKUPNI PRIHVATLJIVI IZDACI
TOTAL ELIGIBLE EXPENDITURE
= Bespovratna sredstva ukupno + doprinos korisnika
= Ukupni prihvatljivi troškovi
= Ukupna ugovorena vrijednost projekta HRK]]/7.5345</f>
        <v>327819.30851416814</v>
      </c>
      <c r="AA763" s="57" t="s">
        <v>38</v>
      </c>
      <c r="AB763" s="57" t="s">
        <v>35</v>
      </c>
      <c r="AC763" s="56" t="s">
        <v>3083</v>
      </c>
      <c r="AD763" s="56" t="s">
        <v>747</v>
      </c>
    </row>
    <row r="764" spans="1:30" ht="51" customHeight="1" x14ac:dyDescent="0.2">
      <c r="A764" s="61" t="s">
        <v>3084</v>
      </c>
      <c r="B764" s="55" t="s">
        <v>743</v>
      </c>
      <c r="C764" s="56" t="s">
        <v>744</v>
      </c>
      <c r="D764" s="56" t="s">
        <v>2978</v>
      </c>
      <c r="E764" s="57" t="s">
        <v>76</v>
      </c>
      <c r="F764" s="62" t="s">
        <v>3085</v>
      </c>
      <c r="G764" s="62" t="s">
        <v>3086</v>
      </c>
      <c r="H764" s="59">
        <v>44242</v>
      </c>
      <c r="I764" s="59">
        <v>44910</v>
      </c>
      <c r="J764" s="48" t="str">
        <f>IF(Ugovori_OPULJP[[#This Row],[DATUM ZAVRŠETKA OPERACIJE]]&gt;DATE(2024,3,31),"u provedbi","završen")</f>
        <v>završen</v>
      </c>
      <c r="K764" s="58" t="s">
        <v>99</v>
      </c>
      <c r="L764" s="58" t="s">
        <v>99</v>
      </c>
      <c r="M764" s="49">
        <v>0.85</v>
      </c>
      <c r="N764" s="49">
        <v>0.15</v>
      </c>
      <c r="O764" s="50">
        <f>Ugovori_OPULJP[[#This Row],[Bespovratna sredstva - Ukupno (EU+Nac) HRK
= Ukupna ugovorena vrijednost bespovratnih sredstava]]*Ugovori_OPULJP[[#This Row],[EU STOPA SUFINANCIRANJA %
EU CO-FINANCING RATE %]]</f>
        <v>2121215.2645</v>
      </c>
      <c r="P764" s="51">
        <f>Ugovori_OPULJP[[#This Row],[Bespovratna sredstva - EU dio - HRK]]/7.5345</f>
        <v>281533.64715641382</v>
      </c>
      <c r="Q764" s="50">
        <f>Ugovori_OPULJP[[#This Row],[Bespovratna sredstva - Ukupno (EU+Nac) HRK
= Ukupna ugovorena vrijednost bespovratnih sredstava]]*Ugovori_OPULJP[[#This Row],[STOPA NACIONALNOG SUFINANCIRANJA %]]</f>
        <v>374332.10550000001</v>
      </c>
      <c r="R764" s="51">
        <f>Ugovori_OPULJP[[#This Row],[Bespovratna sredstva - Nacionalni dio - HRK]]/7.5345</f>
        <v>49682.408321720082</v>
      </c>
      <c r="S764" s="52">
        <v>2495547.37</v>
      </c>
      <c r="T764" s="53">
        <f>Ugovori_OPULJP[[#This Row],[Bespovratna sredstva - Ukupno (EU+Nac) HRK
= Ukupna ugovorena vrijednost bespovratnih sredstava]]/7.5345</f>
        <v>331216.0554781339</v>
      </c>
      <c r="U764" s="50">
        <v>0</v>
      </c>
      <c r="V764" s="51">
        <f>Ugovori_OPULJP[[#This Row],[Javni doprinos korisnika - HRK]]/7.5345</f>
        <v>0</v>
      </c>
      <c r="W764" s="50">
        <v>0</v>
      </c>
      <c r="X764" s="51">
        <f>Ugovori_OPULJP[[#This Row],[Privatni doprinos korisnika - HRK]]/7.5345</f>
        <v>0</v>
      </c>
      <c r="Y764" s="52">
        <v>2495547.37</v>
      </c>
      <c r="Z764" s="53">
        <f>Ugovori_OPULJP[[#This Row],[UKUPNI PRIHVATLJIVI IZDACI
TOTAL ELIGIBLE EXPENDITURE
= Bespovratna sredstva ukupno + doprinos korisnika
= Ukupni prihvatljivi troškovi
= Ukupna ugovorena vrijednost projekta HRK]]/7.5345</f>
        <v>331216.0554781339</v>
      </c>
      <c r="AA764" s="57" t="s">
        <v>38</v>
      </c>
      <c r="AB764" s="57" t="s">
        <v>35</v>
      </c>
      <c r="AC764" s="56" t="s">
        <v>3087</v>
      </c>
      <c r="AD764" s="56" t="s">
        <v>747</v>
      </c>
    </row>
    <row r="765" spans="1:30" ht="51" customHeight="1" x14ac:dyDescent="0.2">
      <c r="A765" s="61" t="s">
        <v>3088</v>
      </c>
      <c r="B765" s="55" t="s">
        <v>743</v>
      </c>
      <c r="C765" s="56" t="s">
        <v>744</v>
      </c>
      <c r="D765" s="56" t="s">
        <v>2978</v>
      </c>
      <c r="E765" s="57" t="s">
        <v>76</v>
      </c>
      <c r="F765" s="62" t="s">
        <v>3089</v>
      </c>
      <c r="G765" s="45" t="s">
        <v>2001</v>
      </c>
      <c r="H765" s="59">
        <v>44242</v>
      </c>
      <c r="I765" s="59">
        <v>44849</v>
      </c>
      <c r="J765" s="48" t="str">
        <f>IF(Ugovori_OPULJP[[#This Row],[DATUM ZAVRŠETKA OPERACIJE]]&gt;DATE(2024,3,31),"u provedbi","završen")</f>
        <v>završen</v>
      </c>
      <c r="K765" s="58" t="s">
        <v>99</v>
      </c>
      <c r="L765" s="58" t="s">
        <v>99</v>
      </c>
      <c r="M765" s="49">
        <v>0.85</v>
      </c>
      <c r="N765" s="49">
        <v>0.15</v>
      </c>
      <c r="O765" s="50">
        <f>Ugovori_OPULJP[[#This Row],[Bespovratna sredstva - Ukupno (EU+Nac) HRK
= Ukupna ugovorena vrijednost bespovratnih sredstava]]*Ugovori_OPULJP[[#This Row],[EU STOPA SUFINANCIRANJA %
EU CO-FINANCING RATE %]]</f>
        <v>749474.63099999994</v>
      </c>
      <c r="P765" s="51">
        <f>Ugovori_OPULJP[[#This Row],[Bespovratna sredstva - EU dio - HRK]]/7.5345</f>
        <v>99472.377861835543</v>
      </c>
      <c r="Q765" s="50">
        <f>Ugovori_OPULJP[[#This Row],[Bespovratna sredstva - Ukupno (EU+Nac) HRK
= Ukupna ugovorena vrijednost bespovratnih sredstava]]*Ugovori_OPULJP[[#This Row],[STOPA NACIONALNOG SUFINANCIRANJA %]]</f>
        <v>132260.22899999999</v>
      </c>
      <c r="R765" s="51">
        <f>Ugovori_OPULJP[[#This Row],[Bespovratna sredstva - Nacionalni dio - HRK]]/7.5345</f>
        <v>17553.949034441568</v>
      </c>
      <c r="S765" s="52">
        <v>881734.86</v>
      </c>
      <c r="T765" s="53">
        <f>Ugovori_OPULJP[[#This Row],[Bespovratna sredstva - Ukupno (EU+Nac) HRK
= Ukupna ugovorena vrijednost bespovratnih sredstava]]/7.5345</f>
        <v>117026.32689627711</v>
      </c>
      <c r="U765" s="50">
        <v>0</v>
      </c>
      <c r="V765" s="51">
        <f>Ugovori_OPULJP[[#This Row],[Javni doprinos korisnika - HRK]]/7.5345</f>
        <v>0</v>
      </c>
      <c r="W765" s="50">
        <v>0</v>
      </c>
      <c r="X765" s="51">
        <f>Ugovori_OPULJP[[#This Row],[Privatni doprinos korisnika - HRK]]/7.5345</f>
        <v>0</v>
      </c>
      <c r="Y765" s="52">
        <v>881734.86</v>
      </c>
      <c r="Z765" s="53">
        <f>Ugovori_OPULJP[[#This Row],[UKUPNI PRIHVATLJIVI IZDACI
TOTAL ELIGIBLE EXPENDITURE
= Bespovratna sredstva ukupno + doprinos korisnika
= Ukupni prihvatljivi troškovi
= Ukupna ugovorena vrijednost projekta HRK]]/7.5345</f>
        <v>117026.32689627711</v>
      </c>
      <c r="AA765" s="57" t="s">
        <v>38</v>
      </c>
      <c r="AB765" s="57" t="s">
        <v>35</v>
      </c>
      <c r="AC765" s="56" t="s">
        <v>3090</v>
      </c>
      <c r="AD765" s="56" t="s">
        <v>747</v>
      </c>
    </row>
    <row r="766" spans="1:30" ht="51" customHeight="1" x14ac:dyDescent="0.2">
      <c r="A766" s="61" t="s">
        <v>3091</v>
      </c>
      <c r="B766" s="55" t="s">
        <v>743</v>
      </c>
      <c r="C766" s="56" t="s">
        <v>744</v>
      </c>
      <c r="D766" s="56" t="s">
        <v>2978</v>
      </c>
      <c r="E766" s="57" t="s">
        <v>76</v>
      </c>
      <c r="F766" s="62" t="s">
        <v>3092</v>
      </c>
      <c r="G766" s="62" t="s">
        <v>1427</v>
      </c>
      <c r="H766" s="59">
        <v>44243</v>
      </c>
      <c r="I766" s="59">
        <v>44850</v>
      </c>
      <c r="J766" s="48" t="str">
        <f>IF(Ugovori_OPULJP[[#This Row],[DATUM ZAVRŠETKA OPERACIJE]]&gt;DATE(2024,3,31),"u provedbi","završen")</f>
        <v>završen</v>
      </c>
      <c r="K766" s="58" t="s">
        <v>99</v>
      </c>
      <c r="L766" s="58" t="s">
        <v>99</v>
      </c>
      <c r="M766" s="49">
        <v>0.85</v>
      </c>
      <c r="N766" s="49">
        <v>0.15</v>
      </c>
      <c r="O766" s="50">
        <f>Ugovori_OPULJP[[#This Row],[Bespovratna sredstva - Ukupno (EU+Nac) HRK
= Ukupna ugovorena vrijednost bespovratnih sredstava]]*Ugovori_OPULJP[[#This Row],[EU STOPA SUFINANCIRANJA %
EU CO-FINANCING RATE %]]</f>
        <v>1600024.9124999999</v>
      </c>
      <c r="P766" s="51">
        <f>Ugovori_OPULJP[[#This Row],[Bespovratna sredstva - EU dio - HRK]]/7.5345</f>
        <v>212359.79992036629</v>
      </c>
      <c r="Q766" s="50">
        <f>Ugovori_OPULJP[[#This Row],[Bespovratna sredstva - Ukupno (EU+Nac) HRK
= Ukupna ugovorena vrijednost bespovratnih sredstava]]*Ugovori_OPULJP[[#This Row],[STOPA NACIONALNOG SUFINANCIRANJA %]]</f>
        <v>282357.33749999997</v>
      </c>
      <c r="R766" s="51">
        <f>Ugovori_OPULJP[[#This Row],[Bespovratna sredstva - Nacionalni dio - HRK]]/7.5345</f>
        <v>37475.2588094764</v>
      </c>
      <c r="S766" s="52">
        <v>1882382.25</v>
      </c>
      <c r="T766" s="53">
        <f>Ugovori_OPULJP[[#This Row],[Bespovratna sredstva - Ukupno (EU+Nac) HRK
= Ukupna ugovorena vrijednost bespovratnih sredstava]]/7.5345</f>
        <v>249835.05872984271</v>
      </c>
      <c r="U766" s="50">
        <v>0</v>
      </c>
      <c r="V766" s="51">
        <f>Ugovori_OPULJP[[#This Row],[Javni doprinos korisnika - HRK]]/7.5345</f>
        <v>0</v>
      </c>
      <c r="W766" s="50">
        <v>0</v>
      </c>
      <c r="X766" s="51">
        <f>Ugovori_OPULJP[[#This Row],[Privatni doprinos korisnika - HRK]]/7.5345</f>
        <v>0</v>
      </c>
      <c r="Y766" s="52">
        <v>1882382.25</v>
      </c>
      <c r="Z766" s="53">
        <f>Ugovori_OPULJP[[#This Row],[UKUPNI PRIHVATLJIVI IZDACI
TOTAL ELIGIBLE EXPENDITURE
= Bespovratna sredstva ukupno + doprinos korisnika
= Ukupni prihvatljivi troškovi
= Ukupna ugovorena vrijednost projekta HRK]]/7.5345</f>
        <v>249835.05872984271</v>
      </c>
      <c r="AA766" s="57" t="s">
        <v>38</v>
      </c>
      <c r="AB766" s="57" t="s">
        <v>35</v>
      </c>
      <c r="AC766" s="56" t="s">
        <v>3093</v>
      </c>
      <c r="AD766" s="56" t="s">
        <v>747</v>
      </c>
    </row>
    <row r="767" spans="1:30" ht="51" customHeight="1" x14ac:dyDescent="0.2">
      <c r="A767" s="61" t="s">
        <v>3094</v>
      </c>
      <c r="B767" s="55" t="s">
        <v>743</v>
      </c>
      <c r="C767" s="56" t="s">
        <v>744</v>
      </c>
      <c r="D767" s="56" t="s">
        <v>2978</v>
      </c>
      <c r="E767" s="57" t="s">
        <v>76</v>
      </c>
      <c r="F767" s="62" t="s">
        <v>3095</v>
      </c>
      <c r="G767" s="45" t="s">
        <v>1384</v>
      </c>
      <c r="H767" s="59">
        <v>44242</v>
      </c>
      <c r="I767" s="59">
        <v>44788</v>
      </c>
      <c r="J767" s="48" t="str">
        <f>IF(Ugovori_OPULJP[[#This Row],[DATUM ZAVRŠETKA OPERACIJE]]&gt;DATE(2024,3,31),"u provedbi","završen")</f>
        <v>završen</v>
      </c>
      <c r="K767" s="58" t="s">
        <v>99</v>
      </c>
      <c r="L767" s="58" t="s">
        <v>99</v>
      </c>
      <c r="M767" s="49">
        <v>0.85</v>
      </c>
      <c r="N767" s="49">
        <v>0.15</v>
      </c>
      <c r="O767" s="50">
        <f>Ugovori_OPULJP[[#This Row],[Bespovratna sredstva - Ukupno (EU+Nac) HRK
= Ukupna ugovorena vrijednost bespovratnih sredstava]]*Ugovori_OPULJP[[#This Row],[EU STOPA SUFINANCIRANJA %
EU CO-FINANCING RATE %]]</f>
        <v>1043949.6</v>
      </c>
      <c r="P767" s="51">
        <f>Ugovori_OPULJP[[#This Row],[Bespovratna sredstva - EU dio - HRK]]/7.5345</f>
        <v>138555.9227553255</v>
      </c>
      <c r="Q767" s="50">
        <f>Ugovori_OPULJP[[#This Row],[Bespovratna sredstva - Ukupno (EU+Nac) HRK
= Ukupna ugovorena vrijednost bespovratnih sredstava]]*Ugovori_OPULJP[[#This Row],[STOPA NACIONALNOG SUFINANCIRANJA %]]</f>
        <v>184226.4</v>
      </c>
      <c r="R767" s="51">
        <f>Ugovori_OPULJP[[#This Row],[Bespovratna sredstva - Nacionalni dio - HRK]]/7.5345</f>
        <v>24451.045192116264</v>
      </c>
      <c r="S767" s="52">
        <v>1228176</v>
      </c>
      <c r="T767" s="53">
        <f>Ugovori_OPULJP[[#This Row],[Bespovratna sredstva - Ukupno (EU+Nac) HRK
= Ukupna ugovorena vrijednost bespovratnih sredstava]]/7.5345</f>
        <v>163006.96794744176</v>
      </c>
      <c r="U767" s="50">
        <v>0</v>
      </c>
      <c r="V767" s="51">
        <f>Ugovori_OPULJP[[#This Row],[Javni doprinos korisnika - HRK]]/7.5345</f>
        <v>0</v>
      </c>
      <c r="W767" s="50">
        <v>0</v>
      </c>
      <c r="X767" s="51">
        <f>Ugovori_OPULJP[[#This Row],[Privatni doprinos korisnika - HRK]]/7.5345</f>
        <v>0</v>
      </c>
      <c r="Y767" s="52">
        <v>1228176</v>
      </c>
      <c r="Z767" s="53">
        <f>Ugovori_OPULJP[[#This Row],[UKUPNI PRIHVATLJIVI IZDACI
TOTAL ELIGIBLE EXPENDITURE
= Bespovratna sredstva ukupno + doprinos korisnika
= Ukupni prihvatljivi troškovi
= Ukupna ugovorena vrijednost projekta HRK]]/7.5345</f>
        <v>163006.96794744176</v>
      </c>
      <c r="AA767" s="57" t="s">
        <v>38</v>
      </c>
      <c r="AB767" s="57" t="s">
        <v>35</v>
      </c>
      <c r="AC767" s="56" t="s">
        <v>3096</v>
      </c>
      <c r="AD767" s="56" t="s">
        <v>747</v>
      </c>
    </row>
    <row r="768" spans="1:30" ht="51" customHeight="1" x14ac:dyDescent="0.2">
      <c r="A768" s="61" t="s">
        <v>3097</v>
      </c>
      <c r="B768" s="55" t="s">
        <v>743</v>
      </c>
      <c r="C768" s="56" t="s">
        <v>744</v>
      </c>
      <c r="D768" s="56" t="s">
        <v>2978</v>
      </c>
      <c r="E768" s="57" t="s">
        <v>76</v>
      </c>
      <c r="F768" s="62" t="s">
        <v>3098</v>
      </c>
      <c r="G768" s="45" t="s">
        <v>929</v>
      </c>
      <c r="H768" s="59">
        <v>44245</v>
      </c>
      <c r="I768" s="59">
        <v>44913</v>
      </c>
      <c r="J768" s="48" t="str">
        <f>IF(Ugovori_OPULJP[[#This Row],[DATUM ZAVRŠETKA OPERACIJE]]&gt;DATE(2024,3,31),"u provedbi","završen")</f>
        <v>završen</v>
      </c>
      <c r="K768" s="58" t="s">
        <v>99</v>
      </c>
      <c r="L768" s="58" t="s">
        <v>99</v>
      </c>
      <c r="M768" s="49">
        <v>0.85</v>
      </c>
      <c r="N768" s="49">
        <v>0.15</v>
      </c>
      <c r="O768" s="50">
        <f>Ugovori_OPULJP[[#This Row],[Bespovratna sredstva - Ukupno (EU+Nac) HRK
= Ukupna ugovorena vrijednost bespovratnih sredstava]]*Ugovori_OPULJP[[#This Row],[EU STOPA SUFINANCIRANJA %
EU CO-FINANCING RATE %]]</f>
        <v>2069538.5709999998</v>
      </c>
      <c r="P768" s="51">
        <f>Ugovori_OPULJP[[#This Row],[Bespovratna sredstva - EU dio - HRK]]/7.5345</f>
        <v>274674.97126551194</v>
      </c>
      <c r="Q768" s="50">
        <f>Ugovori_OPULJP[[#This Row],[Bespovratna sredstva - Ukupno (EU+Nac) HRK
= Ukupna ugovorena vrijednost bespovratnih sredstava]]*Ugovori_OPULJP[[#This Row],[STOPA NACIONALNOG SUFINANCIRANJA %]]</f>
        <v>365212.68899999995</v>
      </c>
      <c r="R768" s="51">
        <f>Ugovori_OPULJP[[#This Row],[Bespovratna sredstva - Nacionalni dio - HRK]]/7.5345</f>
        <v>48472.053752737396</v>
      </c>
      <c r="S768" s="50">
        <v>2434751.2599999998</v>
      </c>
      <c r="T768" s="51">
        <f>Ugovori_OPULJP[[#This Row],[Bespovratna sredstva - Ukupno (EU+Nac) HRK
= Ukupna ugovorena vrijednost bespovratnih sredstava]]/7.5345</f>
        <v>323147.02501824935</v>
      </c>
      <c r="U768" s="50">
        <v>0</v>
      </c>
      <c r="V768" s="51">
        <f>Ugovori_OPULJP[[#This Row],[Javni doprinos korisnika - HRK]]/7.5345</f>
        <v>0</v>
      </c>
      <c r="W768" s="50">
        <v>0</v>
      </c>
      <c r="X768" s="51">
        <f>Ugovori_OPULJP[[#This Row],[Privatni doprinos korisnika - HRK]]/7.5345</f>
        <v>0</v>
      </c>
      <c r="Y768" s="52">
        <v>2434751.2599999998</v>
      </c>
      <c r="Z768" s="53">
        <f>Ugovori_OPULJP[[#This Row],[UKUPNI PRIHVATLJIVI IZDACI
TOTAL ELIGIBLE EXPENDITURE
= Bespovratna sredstva ukupno + doprinos korisnika
= Ukupni prihvatljivi troškovi
= Ukupna ugovorena vrijednost projekta HRK]]/7.5345</f>
        <v>323147.02501824935</v>
      </c>
      <c r="AA768" s="57" t="s">
        <v>38</v>
      </c>
      <c r="AB768" s="57" t="s">
        <v>35</v>
      </c>
      <c r="AC768" s="56" t="s">
        <v>3099</v>
      </c>
      <c r="AD768" s="56" t="s">
        <v>747</v>
      </c>
    </row>
    <row r="769" spans="1:30" ht="51" customHeight="1" x14ac:dyDescent="0.2">
      <c r="A769" s="61" t="s">
        <v>3100</v>
      </c>
      <c r="B769" s="55" t="s">
        <v>743</v>
      </c>
      <c r="C769" s="56" t="s">
        <v>744</v>
      </c>
      <c r="D769" s="56" t="s">
        <v>2978</v>
      </c>
      <c r="E769" s="57" t="s">
        <v>76</v>
      </c>
      <c r="F769" s="62" t="s">
        <v>3101</v>
      </c>
      <c r="G769" s="62" t="s">
        <v>3102</v>
      </c>
      <c r="H769" s="59">
        <v>44242</v>
      </c>
      <c r="I769" s="59">
        <v>44788</v>
      </c>
      <c r="J769" s="48" t="str">
        <f>IF(Ugovori_OPULJP[[#This Row],[DATUM ZAVRŠETKA OPERACIJE]]&gt;DATE(2024,3,31),"u provedbi","završen")</f>
        <v>završen</v>
      </c>
      <c r="K769" s="58" t="s">
        <v>99</v>
      </c>
      <c r="L769" s="58" t="s">
        <v>99</v>
      </c>
      <c r="M769" s="49">
        <v>0.85</v>
      </c>
      <c r="N769" s="49">
        <v>0.15</v>
      </c>
      <c r="O769" s="50">
        <f>Ugovori_OPULJP[[#This Row],[Bespovratna sredstva - Ukupno (EU+Nac) HRK
= Ukupna ugovorena vrijednost bespovratnih sredstava]]*Ugovori_OPULJP[[#This Row],[EU STOPA SUFINANCIRANJA %
EU CO-FINANCING RATE %]]</f>
        <v>1101090</v>
      </c>
      <c r="P769" s="51">
        <f>Ugovori_OPULJP[[#This Row],[Bespovratna sredstva - EU dio - HRK]]/7.5345</f>
        <v>146139.7571172606</v>
      </c>
      <c r="Q769" s="50">
        <f>Ugovori_OPULJP[[#This Row],[Bespovratna sredstva - Ukupno (EU+Nac) HRK
= Ukupna ugovorena vrijednost bespovratnih sredstava]]*Ugovori_OPULJP[[#This Row],[STOPA NACIONALNOG SUFINANCIRANJA %]]</f>
        <v>194310</v>
      </c>
      <c r="R769" s="51">
        <f>Ugovori_OPULJP[[#This Row],[Bespovratna sredstva - Nacionalni dio - HRK]]/7.5345</f>
        <v>25789.368903045986</v>
      </c>
      <c r="S769" s="52">
        <v>1295400</v>
      </c>
      <c r="T769" s="53">
        <f>Ugovori_OPULJP[[#This Row],[Bespovratna sredstva - Ukupno (EU+Nac) HRK
= Ukupna ugovorena vrijednost bespovratnih sredstava]]/7.5345</f>
        <v>171929.12602030658</v>
      </c>
      <c r="U769" s="50">
        <v>0</v>
      </c>
      <c r="V769" s="51">
        <f>Ugovori_OPULJP[[#This Row],[Javni doprinos korisnika - HRK]]/7.5345</f>
        <v>0</v>
      </c>
      <c r="W769" s="50">
        <v>0</v>
      </c>
      <c r="X769" s="51">
        <f>Ugovori_OPULJP[[#This Row],[Privatni doprinos korisnika - HRK]]/7.5345</f>
        <v>0</v>
      </c>
      <c r="Y769" s="52">
        <v>1295400</v>
      </c>
      <c r="Z769" s="53">
        <f>Ugovori_OPULJP[[#This Row],[UKUPNI PRIHVATLJIVI IZDACI
TOTAL ELIGIBLE EXPENDITURE
= Bespovratna sredstva ukupno + doprinos korisnika
= Ukupni prihvatljivi troškovi
= Ukupna ugovorena vrijednost projekta HRK]]/7.5345</f>
        <v>171929.12602030658</v>
      </c>
      <c r="AA769" s="57" t="s">
        <v>38</v>
      </c>
      <c r="AB769" s="57" t="s">
        <v>35</v>
      </c>
      <c r="AC769" s="56" t="s">
        <v>3103</v>
      </c>
      <c r="AD769" s="56" t="s">
        <v>747</v>
      </c>
    </row>
    <row r="770" spans="1:30" ht="51" customHeight="1" x14ac:dyDescent="0.2">
      <c r="A770" s="61" t="s">
        <v>3104</v>
      </c>
      <c r="B770" s="55" t="s">
        <v>743</v>
      </c>
      <c r="C770" s="56" t="s">
        <v>744</v>
      </c>
      <c r="D770" s="56" t="s">
        <v>2978</v>
      </c>
      <c r="E770" s="57" t="s">
        <v>76</v>
      </c>
      <c r="F770" s="62" t="s">
        <v>3105</v>
      </c>
      <c r="G770" s="62" t="s">
        <v>3106</v>
      </c>
      <c r="H770" s="59">
        <v>44244</v>
      </c>
      <c r="I770" s="59">
        <v>44974</v>
      </c>
      <c r="J770" s="48" t="str">
        <f>IF(Ugovori_OPULJP[[#This Row],[DATUM ZAVRŠETKA OPERACIJE]]&gt;DATE(2024,3,31),"u provedbi","završen")</f>
        <v>završen</v>
      </c>
      <c r="K770" s="58" t="s">
        <v>99</v>
      </c>
      <c r="L770" s="58" t="s">
        <v>99</v>
      </c>
      <c r="M770" s="49">
        <v>0.85</v>
      </c>
      <c r="N770" s="49">
        <v>0.15</v>
      </c>
      <c r="O770" s="50">
        <f>Ugovori_OPULJP[[#This Row],[Bespovratna sredstva - Ukupno (EU+Nac) HRK
= Ukupna ugovorena vrijednost bespovratnih sredstava]]*Ugovori_OPULJP[[#This Row],[EU STOPA SUFINANCIRANJA %
EU CO-FINANCING RATE %]]</f>
        <v>577211.92249999999</v>
      </c>
      <c r="P770" s="51">
        <f>Ugovori_OPULJP[[#This Row],[Bespovratna sredstva - EU dio - HRK]]/7.5345</f>
        <v>76609.187404605473</v>
      </c>
      <c r="Q770" s="50">
        <f>Ugovori_OPULJP[[#This Row],[Bespovratna sredstva - Ukupno (EU+Nac) HRK
= Ukupna ugovorena vrijednost bespovratnih sredstava]]*Ugovori_OPULJP[[#This Row],[STOPA NACIONALNOG SUFINANCIRANJA %]]</f>
        <v>101860.92749999999</v>
      </c>
      <c r="R770" s="51">
        <f>Ugovori_OPULJP[[#This Row],[Bespovratna sredstva - Nacionalni dio - HRK]]/7.5345</f>
        <v>13519.268365518612</v>
      </c>
      <c r="S770" s="50">
        <v>679072.85</v>
      </c>
      <c r="T770" s="51">
        <f>Ugovori_OPULJP[[#This Row],[Bespovratna sredstva - Ukupno (EU+Nac) HRK
= Ukupna ugovorena vrijednost bespovratnih sredstava]]/7.5345</f>
        <v>90128.455770124085</v>
      </c>
      <c r="U770" s="50">
        <v>0</v>
      </c>
      <c r="V770" s="51">
        <f>Ugovori_OPULJP[[#This Row],[Javni doprinos korisnika - HRK]]/7.5345</f>
        <v>0</v>
      </c>
      <c r="W770" s="50">
        <v>0</v>
      </c>
      <c r="X770" s="51">
        <f>Ugovori_OPULJP[[#This Row],[Privatni doprinos korisnika - HRK]]/7.5345</f>
        <v>0</v>
      </c>
      <c r="Y770" s="52">
        <v>679072.85</v>
      </c>
      <c r="Z770" s="53">
        <f>Ugovori_OPULJP[[#This Row],[UKUPNI PRIHVATLJIVI IZDACI
TOTAL ELIGIBLE EXPENDITURE
= Bespovratna sredstva ukupno + doprinos korisnika
= Ukupni prihvatljivi troškovi
= Ukupna ugovorena vrijednost projekta HRK]]/7.5345</f>
        <v>90128.455770124085</v>
      </c>
      <c r="AA770" s="57" t="s">
        <v>38</v>
      </c>
      <c r="AB770" s="57" t="s">
        <v>35</v>
      </c>
      <c r="AC770" s="56" t="s">
        <v>3107</v>
      </c>
      <c r="AD770" s="56" t="s">
        <v>747</v>
      </c>
    </row>
    <row r="771" spans="1:30" ht="51" customHeight="1" x14ac:dyDescent="0.2">
      <c r="A771" s="61" t="s">
        <v>3108</v>
      </c>
      <c r="B771" s="55" t="s">
        <v>743</v>
      </c>
      <c r="C771" s="56" t="s">
        <v>744</v>
      </c>
      <c r="D771" s="56" t="s">
        <v>2978</v>
      </c>
      <c r="E771" s="57" t="s">
        <v>76</v>
      </c>
      <c r="F771" s="62" t="s">
        <v>3109</v>
      </c>
      <c r="G771" s="62" t="s">
        <v>629</v>
      </c>
      <c r="H771" s="59">
        <v>44242</v>
      </c>
      <c r="I771" s="59">
        <v>44972</v>
      </c>
      <c r="J771" s="48" t="str">
        <f>IF(Ugovori_OPULJP[[#This Row],[DATUM ZAVRŠETKA OPERACIJE]]&gt;DATE(2024,3,31),"u provedbi","završen")</f>
        <v>završen</v>
      </c>
      <c r="K771" s="58" t="s">
        <v>99</v>
      </c>
      <c r="L771" s="58" t="s">
        <v>99</v>
      </c>
      <c r="M771" s="49">
        <v>0.85</v>
      </c>
      <c r="N771" s="49">
        <v>0.15</v>
      </c>
      <c r="O771" s="50">
        <f>Ugovori_OPULJP[[#This Row],[Bespovratna sredstva - Ukupno (EU+Nac) HRK
= Ukupna ugovorena vrijednost bespovratnih sredstava]]*Ugovori_OPULJP[[#This Row],[EU STOPA SUFINANCIRANJA %
EU CO-FINANCING RATE %]]</f>
        <v>1881417.5399999998</v>
      </c>
      <c r="P771" s="51">
        <f>Ugovori_OPULJP[[#This Row],[Bespovratna sredstva - EU dio - HRK]]/7.5345</f>
        <v>249707.01970933701</v>
      </c>
      <c r="Q771" s="50">
        <f>Ugovori_OPULJP[[#This Row],[Bespovratna sredstva - Ukupno (EU+Nac) HRK
= Ukupna ugovorena vrijednost bespovratnih sredstava]]*Ugovori_OPULJP[[#This Row],[STOPA NACIONALNOG SUFINANCIRANJA %]]</f>
        <v>332014.86</v>
      </c>
      <c r="R771" s="51">
        <f>Ugovori_OPULJP[[#This Row],[Bespovratna sredstva - Nacionalni dio - HRK]]/7.5345</f>
        <v>44065.944654588886</v>
      </c>
      <c r="S771" s="52">
        <v>2213432.4</v>
      </c>
      <c r="T771" s="53">
        <f>Ugovori_OPULJP[[#This Row],[Bespovratna sredstva - Ukupno (EU+Nac) HRK
= Ukupna ugovorena vrijednost bespovratnih sredstava]]/7.5345</f>
        <v>293772.96436392592</v>
      </c>
      <c r="U771" s="50">
        <v>0</v>
      </c>
      <c r="V771" s="51">
        <f>Ugovori_OPULJP[[#This Row],[Javni doprinos korisnika - HRK]]/7.5345</f>
        <v>0</v>
      </c>
      <c r="W771" s="50">
        <v>0</v>
      </c>
      <c r="X771" s="51">
        <f>Ugovori_OPULJP[[#This Row],[Privatni doprinos korisnika - HRK]]/7.5345</f>
        <v>0</v>
      </c>
      <c r="Y771" s="52">
        <v>2213432.4</v>
      </c>
      <c r="Z771" s="53">
        <f>Ugovori_OPULJP[[#This Row],[UKUPNI PRIHVATLJIVI IZDACI
TOTAL ELIGIBLE EXPENDITURE
= Bespovratna sredstva ukupno + doprinos korisnika
= Ukupni prihvatljivi troškovi
= Ukupna ugovorena vrijednost projekta HRK]]/7.5345</f>
        <v>293772.96436392592</v>
      </c>
      <c r="AA771" s="57" t="s">
        <v>38</v>
      </c>
      <c r="AB771" s="57" t="s">
        <v>35</v>
      </c>
      <c r="AC771" s="56" t="s">
        <v>3110</v>
      </c>
      <c r="AD771" s="56" t="s">
        <v>747</v>
      </c>
    </row>
    <row r="772" spans="1:30" ht="51" customHeight="1" x14ac:dyDescent="0.2">
      <c r="A772" s="61" t="s">
        <v>3111</v>
      </c>
      <c r="B772" s="55" t="s">
        <v>743</v>
      </c>
      <c r="C772" s="56" t="s">
        <v>744</v>
      </c>
      <c r="D772" s="56" t="s">
        <v>2978</v>
      </c>
      <c r="E772" s="57" t="s">
        <v>76</v>
      </c>
      <c r="F772" s="62" t="s">
        <v>3112</v>
      </c>
      <c r="G772" s="62" t="s">
        <v>3113</v>
      </c>
      <c r="H772" s="59">
        <v>44344</v>
      </c>
      <c r="I772" s="59">
        <v>45074</v>
      </c>
      <c r="J772" s="48" t="str">
        <f>IF(Ugovori_OPULJP[[#This Row],[DATUM ZAVRŠETKA OPERACIJE]]&gt;DATE(2024,3,31),"u provedbi","završen")</f>
        <v>završen</v>
      </c>
      <c r="K772" s="67" t="s">
        <v>200</v>
      </c>
      <c r="L772" s="67" t="s">
        <v>200</v>
      </c>
      <c r="M772" s="74" t="s">
        <v>3114</v>
      </c>
      <c r="N772" s="49">
        <v>0.15</v>
      </c>
      <c r="O772" s="50">
        <f>Ugovori_OPULJP[[#This Row],[Bespovratna sredstva - Ukupno (EU+Nac) HRK
= Ukupna ugovorena vrijednost bespovratnih sredstava]]*Ugovori_OPULJP[[#This Row],[EU STOPA SUFINANCIRANJA %
EU CO-FINANCING RATE %]]</f>
        <v>1871047.2</v>
      </c>
      <c r="P772" s="51">
        <f>Ugovori_OPULJP[[#This Row],[Bespovratna sredstva - EU dio - HRK]]/7.5345</f>
        <v>248330.63906032249</v>
      </c>
      <c r="Q772" s="50">
        <f>Ugovori_OPULJP[[#This Row],[Bespovratna sredstva - Ukupno (EU+Nac) HRK
= Ukupna ugovorena vrijednost bespovratnih sredstava]]*Ugovori_OPULJP[[#This Row],[STOPA NACIONALNOG SUFINANCIRANJA %]]</f>
        <v>330184.8</v>
      </c>
      <c r="R772" s="51">
        <f>Ugovori_OPULJP[[#This Row],[Bespovratna sredstva - Nacionalni dio - HRK]]/7.5345</f>
        <v>43823.053951821617</v>
      </c>
      <c r="S772" s="52">
        <v>2201232</v>
      </c>
      <c r="T772" s="53">
        <f>Ugovori_OPULJP[[#This Row],[Bespovratna sredstva - Ukupno (EU+Nac) HRK
= Ukupna ugovorena vrijednost bespovratnih sredstava]]/7.5345</f>
        <v>292153.69301214413</v>
      </c>
      <c r="U772" s="50">
        <v>0</v>
      </c>
      <c r="V772" s="51">
        <f>Ugovori_OPULJP[[#This Row],[Javni doprinos korisnika - HRK]]/7.5345</f>
        <v>0</v>
      </c>
      <c r="W772" s="50">
        <v>0</v>
      </c>
      <c r="X772" s="51">
        <f>Ugovori_OPULJP[[#This Row],[Privatni doprinos korisnika - HRK]]/7.5345</f>
        <v>0</v>
      </c>
      <c r="Y772" s="52">
        <v>2201232</v>
      </c>
      <c r="Z772" s="53">
        <f>Ugovori_OPULJP[[#This Row],[UKUPNI PRIHVATLJIVI IZDACI
TOTAL ELIGIBLE EXPENDITURE
= Bespovratna sredstva ukupno + doprinos korisnika
= Ukupni prihvatljivi troškovi
= Ukupna ugovorena vrijednost projekta HRK]]/7.5345</f>
        <v>292153.69301214413</v>
      </c>
      <c r="AA772" s="57" t="s">
        <v>38</v>
      </c>
      <c r="AB772" s="57" t="s">
        <v>35</v>
      </c>
      <c r="AC772" s="56" t="s">
        <v>3115</v>
      </c>
      <c r="AD772" s="43" t="s">
        <v>747</v>
      </c>
    </row>
    <row r="773" spans="1:30" ht="51" customHeight="1" x14ac:dyDescent="0.2">
      <c r="A773" s="61" t="s">
        <v>3116</v>
      </c>
      <c r="B773" s="55" t="s">
        <v>743</v>
      </c>
      <c r="C773" s="56" t="s">
        <v>744</v>
      </c>
      <c r="D773" s="56" t="s">
        <v>2978</v>
      </c>
      <c r="E773" s="57" t="s">
        <v>76</v>
      </c>
      <c r="F773" s="62" t="s">
        <v>3117</v>
      </c>
      <c r="G773" s="45" t="s">
        <v>1095</v>
      </c>
      <c r="H773" s="59">
        <v>44341</v>
      </c>
      <c r="I773" s="59">
        <v>45071</v>
      </c>
      <c r="J773" s="48" t="str">
        <f>IF(Ugovori_OPULJP[[#This Row],[DATUM ZAVRŠETKA OPERACIJE]]&gt;DATE(2024,3,31),"u provedbi","završen")</f>
        <v>završen</v>
      </c>
      <c r="K773" s="67" t="s">
        <v>200</v>
      </c>
      <c r="L773" s="67" t="s">
        <v>200</v>
      </c>
      <c r="M773" s="74" t="s">
        <v>3114</v>
      </c>
      <c r="N773" s="49">
        <v>0.15</v>
      </c>
      <c r="O773" s="50">
        <f>Ugovori_OPULJP[[#This Row],[Bespovratna sredstva - Ukupno (EU+Nac) HRK
= Ukupna ugovorena vrijednost bespovratnih sredstava]]*Ugovori_OPULJP[[#This Row],[EU STOPA SUFINANCIRANJA %
EU CO-FINANCING RATE %]]</f>
        <v>2179128.2889999999</v>
      </c>
      <c r="P773" s="51">
        <f>Ugovori_OPULJP[[#This Row],[Bespovratna sredstva - EU dio - HRK]]/7.5345</f>
        <v>289220.02641183883</v>
      </c>
      <c r="Q773" s="50">
        <f>Ugovori_OPULJP[[#This Row],[Bespovratna sredstva - Ukupno (EU+Nac) HRK
= Ukupna ugovorena vrijednost bespovratnih sredstava]]*Ugovori_OPULJP[[#This Row],[STOPA NACIONALNOG SUFINANCIRANJA %]]</f>
        <v>384552.05099999998</v>
      </c>
      <c r="R773" s="51">
        <f>Ugovori_OPULJP[[#This Row],[Bespovratna sredstva - Nacionalni dio - HRK]]/7.5345</f>
        <v>51038.828190324501</v>
      </c>
      <c r="S773" s="52">
        <v>2563680.34</v>
      </c>
      <c r="T773" s="53">
        <f>Ugovori_OPULJP[[#This Row],[Bespovratna sredstva - Ukupno (EU+Nac) HRK
= Ukupna ugovorena vrijednost bespovratnih sredstava]]/7.5345</f>
        <v>340258.85460216337</v>
      </c>
      <c r="U773" s="50">
        <v>0</v>
      </c>
      <c r="V773" s="51">
        <f>Ugovori_OPULJP[[#This Row],[Javni doprinos korisnika - HRK]]/7.5345</f>
        <v>0</v>
      </c>
      <c r="W773" s="50">
        <v>0</v>
      </c>
      <c r="X773" s="51">
        <f>Ugovori_OPULJP[[#This Row],[Privatni doprinos korisnika - HRK]]/7.5345</f>
        <v>0</v>
      </c>
      <c r="Y773" s="52">
        <v>2563680.34</v>
      </c>
      <c r="Z773" s="53">
        <f>Ugovori_OPULJP[[#This Row],[UKUPNI PRIHVATLJIVI IZDACI
TOTAL ELIGIBLE EXPENDITURE
= Bespovratna sredstva ukupno + doprinos korisnika
= Ukupni prihvatljivi troškovi
= Ukupna ugovorena vrijednost projekta HRK]]/7.5345</f>
        <v>340258.85460216337</v>
      </c>
      <c r="AA773" s="57" t="s">
        <v>38</v>
      </c>
      <c r="AB773" s="57" t="s">
        <v>35</v>
      </c>
      <c r="AC773" s="56" t="s">
        <v>3118</v>
      </c>
      <c r="AD773" s="43" t="s">
        <v>747</v>
      </c>
    </row>
    <row r="774" spans="1:30" ht="51" customHeight="1" x14ac:dyDescent="0.2">
      <c r="A774" s="61" t="s">
        <v>3119</v>
      </c>
      <c r="B774" s="55" t="s">
        <v>743</v>
      </c>
      <c r="C774" s="56" t="s">
        <v>744</v>
      </c>
      <c r="D774" s="56" t="s">
        <v>2978</v>
      </c>
      <c r="E774" s="57" t="s">
        <v>76</v>
      </c>
      <c r="F774" s="62" t="s">
        <v>3120</v>
      </c>
      <c r="G774" s="62" t="s">
        <v>3121</v>
      </c>
      <c r="H774" s="59">
        <v>44344</v>
      </c>
      <c r="I774" s="59">
        <v>45074</v>
      </c>
      <c r="J774" s="48" t="str">
        <f>IF(Ugovori_OPULJP[[#This Row],[DATUM ZAVRŠETKA OPERACIJE]]&gt;DATE(2024,3,31),"u provedbi","završen")</f>
        <v>završen</v>
      </c>
      <c r="K774" s="67" t="s">
        <v>200</v>
      </c>
      <c r="L774" s="67" t="s">
        <v>200</v>
      </c>
      <c r="M774" s="74" t="s">
        <v>3114</v>
      </c>
      <c r="N774" s="49">
        <v>0.15</v>
      </c>
      <c r="O774" s="50">
        <f>Ugovori_OPULJP[[#This Row],[Bespovratna sredstva - Ukupno (EU+Nac) HRK
= Ukupna ugovorena vrijednost bespovratnih sredstava]]*Ugovori_OPULJP[[#This Row],[EU STOPA SUFINANCIRANJA %
EU CO-FINANCING RATE %]]</f>
        <v>873400.02399999998</v>
      </c>
      <c r="P774" s="51">
        <f>Ugovori_OPULJP[[#This Row],[Bespovratna sredstva - EU dio - HRK]]/7.5345</f>
        <v>115920.10405468178</v>
      </c>
      <c r="Q774" s="50">
        <f>Ugovori_OPULJP[[#This Row],[Bespovratna sredstva - Ukupno (EU+Nac) HRK
= Ukupna ugovorena vrijednost bespovratnih sredstava]]*Ugovori_OPULJP[[#This Row],[STOPA NACIONALNOG SUFINANCIRANJA %]]</f>
        <v>154129.416</v>
      </c>
      <c r="R774" s="51">
        <f>Ugovori_OPULJP[[#This Row],[Bespovratna sredstva - Nacionalni dio - HRK]]/7.5345</f>
        <v>20456.488950826199</v>
      </c>
      <c r="S774" s="52">
        <v>1027529.44</v>
      </c>
      <c r="T774" s="53">
        <f>Ugovori_OPULJP[[#This Row],[Bespovratna sredstva - Ukupno (EU+Nac) HRK
= Ukupna ugovorena vrijednost bespovratnih sredstava]]/7.5345</f>
        <v>136376.59300550798</v>
      </c>
      <c r="U774" s="50">
        <v>0</v>
      </c>
      <c r="V774" s="51">
        <f>Ugovori_OPULJP[[#This Row],[Javni doprinos korisnika - HRK]]/7.5345</f>
        <v>0</v>
      </c>
      <c r="W774" s="50">
        <v>0</v>
      </c>
      <c r="X774" s="51">
        <f>Ugovori_OPULJP[[#This Row],[Privatni doprinos korisnika - HRK]]/7.5345</f>
        <v>0</v>
      </c>
      <c r="Y774" s="52">
        <v>1027529.44</v>
      </c>
      <c r="Z774" s="53">
        <f>Ugovori_OPULJP[[#This Row],[UKUPNI PRIHVATLJIVI IZDACI
TOTAL ELIGIBLE EXPENDITURE
= Bespovratna sredstva ukupno + doprinos korisnika
= Ukupni prihvatljivi troškovi
= Ukupna ugovorena vrijednost projekta HRK]]/7.5345</f>
        <v>136376.59300550798</v>
      </c>
      <c r="AA774" s="57" t="s">
        <v>38</v>
      </c>
      <c r="AB774" s="57" t="s">
        <v>35</v>
      </c>
      <c r="AC774" s="56" t="s">
        <v>3122</v>
      </c>
      <c r="AD774" s="43" t="s">
        <v>747</v>
      </c>
    </row>
    <row r="775" spans="1:30" ht="51" customHeight="1" x14ac:dyDescent="0.2">
      <c r="A775" s="61" t="s">
        <v>3123</v>
      </c>
      <c r="B775" s="55" t="s">
        <v>743</v>
      </c>
      <c r="C775" s="56" t="s">
        <v>744</v>
      </c>
      <c r="D775" s="56" t="s">
        <v>2978</v>
      </c>
      <c r="E775" s="57" t="s">
        <v>76</v>
      </c>
      <c r="F775" s="62" t="s">
        <v>3124</v>
      </c>
      <c r="G775" s="62" t="s">
        <v>1779</v>
      </c>
      <c r="H775" s="59">
        <v>44355</v>
      </c>
      <c r="I775" s="59">
        <v>45085</v>
      </c>
      <c r="J775" s="48" t="str">
        <f>IF(Ugovori_OPULJP[[#This Row],[DATUM ZAVRŠETKA OPERACIJE]]&gt;DATE(2024,3,31),"u provedbi","završen")</f>
        <v>završen</v>
      </c>
      <c r="K775" s="67" t="s">
        <v>94</v>
      </c>
      <c r="L775" s="58" t="s">
        <v>94</v>
      </c>
      <c r="M775" s="74" t="s">
        <v>3114</v>
      </c>
      <c r="N775" s="49">
        <v>0.15</v>
      </c>
      <c r="O775" s="50">
        <f>Ugovori_OPULJP[[#This Row],[Bespovratna sredstva - Ukupno (EU+Nac) HRK
= Ukupna ugovorena vrijednost bespovratnih sredstava]]*Ugovori_OPULJP[[#This Row],[EU STOPA SUFINANCIRANJA %
EU CO-FINANCING RATE %]]</f>
        <v>999674.26450000005</v>
      </c>
      <c r="P775" s="51">
        <f>Ugovori_OPULJP[[#This Row],[Bespovratna sredstva - EU dio - HRK]]/7.5345</f>
        <v>132679.57588426571</v>
      </c>
      <c r="Q775" s="50">
        <f>Ugovori_OPULJP[[#This Row],[Bespovratna sredstva - Ukupno (EU+Nac) HRK
= Ukupna ugovorena vrijednost bespovratnih sredstava]]*Ugovori_OPULJP[[#This Row],[STOPA NACIONALNOG SUFINANCIRANJA %]]</f>
        <v>176413.10550000001</v>
      </c>
      <c r="R775" s="51">
        <f>Ugovori_OPULJP[[#This Row],[Bespovratna sredstva - Nacionalni dio - HRK]]/7.5345</f>
        <v>23414.042803105713</v>
      </c>
      <c r="S775" s="52">
        <v>1176087.3700000001</v>
      </c>
      <c r="T775" s="53">
        <f>Ugovori_OPULJP[[#This Row],[Bespovratna sredstva - Ukupno (EU+Nac) HRK
= Ukupna ugovorena vrijednost bespovratnih sredstava]]/7.5345</f>
        <v>156093.61868737143</v>
      </c>
      <c r="U775" s="50">
        <v>0</v>
      </c>
      <c r="V775" s="51">
        <f>Ugovori_OPULJP[[#This Row],[Javni doprinos korisnika - HRK]]/7.5345</f>
        <v>0</v>
      </c>
      <c r="W775" s="50">
        <v>0</v>
      </c>
      <c r="X775" s="51">
        <f>Ugovori_OPULJP[[#This Row],[Privatni doprinos korisnika - HRK]]/7.5345</f>
        <v>0</v>
      </c>
      <c r="Y775" s="52">
        <v>1176087.3700000001</v>
      </c>
      <c r="Z775" s="53">
        <f>Ugovori_OPULJP[[#This Row],[UKUPNI PRIHVATLJIVI IZDACI
TOTAL ELIGIBLE EXPENDITURE
= Bespovratna sredstva ukupno + doprinos korisnika
= Ukupni prihvatljivi troškovi
= Ukupna ugovorena vrijednost projekta HRK]]/7.5345</f>
        <v>156093.61868737143</v>
      </c>
      <c r="AA775" s="57" t="s">
        <v>38</v>
      </c>
      <c r="AB775" s="57" t="s">
        <v>35</v>
      </c>
      <c r="AC775" s="56" t="s">
        <v>3125</v>
      </c>
      <c r="AD775" s="43" t="s">
        <v>747</v>
      </c>
    </row>
    <row r="776" spans="1:30" ht="51" customHeight="1" x14ac:dyDescent="0.2">
      <c r="A776" s="61" t="s">
        <v>3126</v>
      </c>
      <c r="B776" s="55" t="s">
        <v>743</v>
      </c>
      <c r="C776" s="56" t="s">
        <v>744</v>
      </c>
      <c r="D776" s="56" t="s">
        <v>2978</v>
      </c>
      <c r="E776" s="57" t="s">
        <v>76</v>
      </c>
      <c r="F776" s="62" t="s">
        <v>3127</v>
      </c>
      <c r="G776" s="62" t="s">
        <v>3128</v>
      </c>
      <c r="H776" s="59">
        <v>44343</v>
      </c>
      <c r="I776" s="59">
        <v>45232</v>
      </c>
      <c r="J776" s="48" t="str">
        <f>IF(Ugovori_OPULJP[[#This Row],[DATUM ZAVRŠETKA OPERACIJE]]&gt;DATE(2024,3,31),"u provedbi","završen")</f>
        <v>završen</v>
      </c>
      <c r="K776" s="67" t="s">
        <v>79</v>
      </c>
      <c r="L776" s="67" t="s">
        <v>79</v>
      </c>
      <c r="M776" s="74" t="s">
        <v>3114</v>
      </c>
      <c r="N776" s="49">
        <v>0.15</v>
      </c>
      <c r="O776" s="50">
        <f>Ugovori_OPULJP[[#This Row],[Bespovratna sredstva - Ukupno (EU+Nac) HRK
= Ukupna ugovorena vrijednost bespovratnih sredstava]]*Ugovori_OPULJP[[#This Row],[EU STOPA SUFINANCIRANJA %
EU CO-FINANCING RATE %]]</f>
        <v>1170858</v>
      </c>
      <c r="P776" s="51">
        <f>Ugovori_OPULJP[[#This Row],[Bespovratna sredstva - EU dio - HRK]]/7.5345</f>
        <v>155399.56201473222</v>
      </c>
      <c r="Q776" s="50">
        <f>Ugovori_OPULJP[[#This Row],[Bespovratna sredstva - Ukupno (EU+Nac) HRK
= Ukupna ugovorena vrijednost bespovratnih sredstava]]*Ugovori_OPULJP[[#This Row],[STOPA NACIONALNOG SUFINANCIRANJA %]]</f>
        <v>206622</v>
      </c>
      <c r="R776" s="51">
        <f>Ugovori_OPULJP[[#This Row],[Bespovratna sredstva - Nacionalni dio - HRK]]/7.5345</f>
        <v>27423.452120246864</v>
      </c>
      <c r="S776" s="52">
        <v>1377480</v>
      </c>
      <c r="T776" s="53">
        <f>Ugovori_OPULJP[[#This Row],[Bespovratna sredstva - Ukupno (EU+Nac) HRK
= Ukupna ugovorena vrijednost bespovratnih sredstava]]/7.5345</f>
        <v>182823.01413497908</v>
      </c>
      <c r="U776" s="50">
        <v>0</v>
      </c>
      <c r="V776" s="51">
        <f>Ugovori_OPULJP[[#This Row],[Javni doprinos korisnika - HRK]]/7.5345</f>
        <v>0</v>
      </c>
      <c r="W776" s="50">
        <v>0</v>
      </c>
      <c r="X776" s="51">
        <f>Ugovori_OPULJP[[#This Row],[Privatni doprinos korisnika - HRK]]/7.5345</f>
        <v>0</v>
      </c>
      <c r="Y776" s="52">
        <v>1377480</v>
      </c>
      <c r="Z776" s="53">
        <f>Ugovori_OPULJP[[#This Row],[UKUPNI PRIHVATLJIVI IZDACI
TOTAL ELIGIBLE EXPENDITURE
= Bespovratna sredstva ukupno + doprinos korisnika
= Ukupni prihvatljivi troškovi
= Ukupna ugovorena vrijednost projekta HRK]]/7.5345</f>
        <v>182823.01413497908</v>
      </c>
      <c r="AA776" s="57" t="s">
        <v>38</v>
      </c>
      <c r="AB776" s="57" t="s">
        <v>35</v>
      </c>
      <c r="AC776" s="56" t="s">
        <v>3129</v>
      </c>
      <c r="AD776" s="43" t="s">
        <v>747</v>
      </c>
    </row>
    <row r="777" spans="1:30" ht="51" customHeight="1" x14ac:dyDescent="0.2">
      <c r="A777" s="41" t="s">
        <v>3130</v>
      </c>
      <c r="B777" s="42" t="s">
        <v>743</v>
      </c>
      <c r="C777" s="43" t="s">
        <v>744</v>
      </c>
      <c r="D777" s="43" t="s">
        <v>3131</v>
      </c>
      <c r="E777" s="57" t="s">
        <v>76</v>
      </c>
      <c r="F777" s="45" t="s">
        <v>3132</v>
      </c>
      <c r="G777" s="45" t="s">
        <v>3133</v>
      </c>
      <c r="H777" s="47">
        <v>44133</v>
      </c>
      <c r="I777" s="47">
        <v>44680</v>
      </c>
      <c r="J777" s="48" t="str">
        <f>IF(Ugovori_OPULJP[[#This Row],[DATUM ZAVRŠETKA OPERACIJE]]&gt;DATE(2024,3,31),"u provedbi","završen")</f>
        <v>završen</v>
      </c>
      <c r="K777" s="46" t="s">
        <v>892</v>
      </c>
      <c r="L777" s="46" t="s">
        <v>37</v>
      </c>
      <c r="M777" s="49">
        <v>0.85</v>
      </c>
      <c r="N777" s="49">
        <v>0.15</v>
      </c>
      <c r="O777" s="50">
        <f>Ugovori_OPULJP[[#This Row],[Bespovratna sredstva - Ukupno (EU+Nac) HRK
= Ukupna ugovorena vrijednost bespovratnih sredstava]]*Ugovori_OPULJP[[#This Row],[EU STOPA SUFINANCIRANJA %
EU CO-FINANCING RATE %]]</f>
        <v>394680.41500000004</v>
      </c>
      <c r="P777" s="51">
        <f>Ugovori_OPULJP[[#This Row],[Bespovratna sredstva - EU dio - HRK]]/7.5345</f>
        <v>52383.093105050102</v>
      </c>
      <c r="Q777" s="50">
        <f>Ugovori_OPULJP[[#This Row],[Bespovratna sredstva - Ukupno (EU+Nac) HRK
= Ukupna ugovorena vrijednost bespovratnih sredstava]]*Ugovori_OPULJP[[#This Row],[STOPA NACIONALNOG SUFINANCIRANJA %]]</f>
        <v>69649.485000000001</v>
      </c>
      <c r="R777" s="51">
        <f>Ugovori_OPULJP[[#This Row],[Bespovratna sredstva - Nacionalni dio - HRK]]/7.5345</f>
        <v>9244.0752538323704</v>
      </c>
      <c r="S777" s="50">
        <v>464329.9</v>
      </c>
      <c r="T777" s="51">
        <f>Ugovori_OPULJP[[#This Row],[Bespovratna sredstva - Ukupno (EU+Nac) HRK
= Ukupna ugovorena vrijednost bespovratnih sredstava]]/7.5345</f>
        <v>61627.168358882474</v>
      </c>
      <c r="U777" s="50">
        <v>0</v>
      </c>
      <c r="V777" s="51">
        <f>Ugovori_OPULJP[[#This Row],[Javni doprinos korisnika - HRK]]/7.5345</f>
        <v>0</v>
      </c>
      <c r="W777" s="50">
        <v>0</v>
      </c>
      <c r="X777" s="51">
        <f>Ugovori_OPULJP[[#This Row],[Privatni doprinos korisnika - HRK]]/7.5345</f>
        <v>0</v>
      </c>
      <c r="Y777" s="52">
        <v>464329.9</v>
      </c>
      <c r="Z777" s="53">
        <f>Ugovori_OPULJP[[#This Row],[UKUPNI PRIHVATLJIVI IZDACI
TOTAL ELIGIBLE EXPENDITURE
= Bespovratna sredstva ukupno + doprinos korisnika
= Ukupni prihvatljivi troškovi
= Ukupna ugovorena vrijednost projekta HRK]]/7.5345</f>
        <v>61627.168358882474</v>
      </c>
      <c r="AA777" s="44" t="s">
        <v>38</v>
      </c>
      <c r="AB777" s="44" t="s">
        <v>35</v>
      </c>
      <c r="AC777" s="43" t="s">
        <v>3134</v>
      </c>
      <c r="AD777" s="43" t="s">
        <v>747</v>
      </c>
    </row>
    <row r="778" spans="1:30" ht="51" customHeight="1" x14ac:dyDescent="0.2">
      <c r="A778" s="41" t="s">
        <v>3135</v>
      </c>
      <c r="B778" s="42" t="s">
        <v>743</v>
      </c>
      <c r="C778" s="43" t="s">
        <v>744</v>
      </c>
      <c r="D778" s="43" t="s">
        <v>3131</v>
      </c>
      <c r="E778" s="57" t="s">
        <v>76</v>
      </c>
      <c r="F778" s="45" t="s">
        <v>3136</v>
      </c>
      <c r="G778" s="45" t="s">
        <v>3137</v>
      </c>
      <c r="H778" s="47">
        <v>44133</v>
      </c>
      <c r="I778" s="47">
        <v>44680</v>
      </c>
      <c r="J778" s="48" t="str">
        <f>IF(Ugovori_OPULJP[[#This Row],[DATUM ZAVRŠETKA OPERACIJE]]&gt;DATE(2024,3,31),"u provedbi","završen")</f>
        <v>završen</v>
      </c>
      <c r="K778" s="46" t="s">
        <v>892</v>
      </c>
      <c r="L778" s="46" t="s">
        <v>37</v>
      </c>
      <c r="M778" s="49">
        <v>0.85</v>
      </c>
      <c r="N778" s="49">
        <v>0.15</v>
      </c>
      <c r="O778" s="50">
        <f>Ugovori_OPULJP[[#This Row],[Bespovratna sredstva - Ukupno (EU+Nac) HRK
= Ukupna ugovorena vrijednost bespovratnih sredstava]]*Ugovori_OPULJP[[#This Row],[EU STOPA SUFINANCIRANJA %
EU CO-FINANCING RATE %]]</f>
        <v>394680.41500000004</v>
      </c>
      <c r="P778" s="51">
        <f>Ugovori_OPULJP[[#This Row],[Bespovratna sredstva - EU dio - HRK]]/7.5345</f>
        <v>52383.093105050102</v>
      </c>
      <c r="Q778" s="50">
        <f>Ugovori_OPULJP[[#This Row],[Bespovratna sredstva - Ukupno (EU+Nac) HRK
= Ukupna ugovorena vrijednost bespovratnih sredstava]]*Ugovori_OPULJP[[#This Row],[STOPA NACIONALNOG SUFINANCIRANJA %]]</f>
        <v>69649.485000000001</v>
      </c>
      <c r="R778" s="51">
        <f>Ugovori_OPULJP[[#This Row],[Bespovratna sredstva - Nacionalni dio - HRK]]/7.5345</f>
        <v>9244.0752538323704</v>
      </c>
      <c r="S778" s="50">
        <v>464329.9</v>
      </c>
      <c r="T778" s="51">
        <f>Ugovori_OPULJP[[#This Row],[Bespovratna sredstva - Ukupno (EU+Nac) HRK
= Ukupna ugovorena vrijednost bespovratnih sredstava]]/7.5345</f>
        <v>61627.168358882474</v>
      </c>
      <c r="U778" s="50">
        <v>0</v>
      </c>
      <c r="V778" s="51">
        <f>Ugovori_OPULJP[[#This Row],[Javni doprinos korisnika - HRK]]/7.5345</f>
        <v>0</v>
      </c>
      <c r="W778" s="50">
        <v>0</v>
      </c>
      <c r="X778" s="51">
        <f>Ugovori_OPULJP[[#This Row],[Privatni doprinos korisnika - HRK]]/7.5345</f>
        <v>0</v>
      </c>
      <c r="Y778" s="52">
        <v>464329.9</v>
      </c>
      <c r="Z778" s="53">
        <f>Ugovori_OPULJP[[#This Row],[UKUPNI PRIHVATLJIVI IZDACI
TOTAL ELIGIBLE EXPENDITURE
= Bespovratna sredstva ukupno + doprinos korisnika
= Ukupni prihvatljivi troškovi
= Ukupna ugovorena vrijednost projekta HRK]]/7.5345</f>
        <v>61627.168358882474</v>
      </c>
      <c r="AA778" s="44" t="s">
        <v>38</v>
      </c>
      <c r="AB778" s="44" t="s">
        <v>35</v>
      </c>
      <c r="AC778" s="43" t="s">
        <v>3134</v>
      </c>
      <c r="AD778" s="43" t="s">
        <v>747</v>
      </c>
    </row>
    <row r="779" spans="1:30" ht="51" customHeight="1" x14ac:dyDescent="0.2">
      <c r="A779" s="41" t="s">
        <v>3138</v>
      </c>
      <c r="B779" s="42" t="s">
        <v>743</v>
      </c>
      <c r="C779" s="43" t="s">
        <v>744</v>
      </c>
      <c r="D779" s="43" t="s">
        <v>3131</v>
      </c>
      <c r="E779" s="57" t="s">
        <v>76</v>
      </c>
      <c r="F779" s="45" t="s">
        <v>3139</v>
      </c>
      <c r="G779" s="45" t="s">
        <v>3064</v>
      </c>
      <c r="H779" s="47">
        <v>44000</v>
      </c>
      <c r="I779" s="47">
        <v>44548</v>
      </c>
      <c r="J779" s="48" t="str">
        <f>IF(Ugovori_OPULJP[[#This Row],[DATUM ZAVRŠETKA OPERACIJE]]&gt;DATE(2024,3,31),"u provedbi","završen")</f>
        <v>završen</v>
      </c>
      <c r="K779" s="46" t="s">
        <v>155</v>
      </c>
      <c r="L779" s="46" t="s">
        <v>155</v>
      </c>
      <c r="M779" s="49">
        <v>0.85</v>
      </c>
      <c r="N779" s="49">
        <v>0.15</v>
      </c>
      <c r="O779" s="50">
        <f>Ugovori_OPULJP[[#This Row],[Bespovratna sredstva - Ukupno (EU+Nac) HRK
= Ukupna ugovorena vrijednost bespovratnih sredstava]]*Ugovori_OPULJP[[#This Row],[EU STOPA SUFINANCIRANJA %
EU CO-FINANCING RATE %]]</f>
        <v>787865</v>
      </c>
      <c r="P779" s="51">
        <f>Ugovori_OPULJP[[#This Row],[Bespovratna sredstva - EU dio - HRK]]/7.5345</f>
        <v>104567.65545158935</v>
      </c>
      <c r="Q779" s="50">
        <f>Ugovori_OPULJP[[#This Row],[Bespovratna sredstva - Ukupno (EU+Nac) HRK
= Ukupna ugovorena vrijednost bespovratnih sredstava]]*Ugovori_OPULJP[[#This Row],[STOPA NACIONALNOG SUFINANCIRANJA %]]</f>
        <v>139035</v>
      </c>
      <c r="R779" s="51">
        <f>Ugovori_OPULJP[[#This Row],[Bespovratna sredstva - Nacionalni dio - HRK]]/7.5345</f>
        <v>18453.115667927534</v>
      </c>
      <c r="S779" s="50">
        <v>926900</v>
      </c>
      <c r="T779" s="51">
        <f>Ugovori_OPULJP[[#This Row],[Bespovratna sredstva - Ukupno (EU+Nac) HRK
= Ukupna ugovorena vrijednost bespovratnih sredstava]]/7.5345</f>
        <v>123020.77111951688</v>
      </c>
      <c r="U779" s="50">
        <v>0</v>
      </c>
      <c r="V779" s="51">
        <f>Ugovori_OPULJP[[#This Row],[Javni doprinos korisnika - HRK]]/7.5345</f>
        <v>0</v>
      </c>
      <c r="W779" s="50">
        <v>0</v>
      </c>
      <c r="X779" s="51">
        <f>Ugovori_OPULJP[[#This Row],[Privatni doprinos korisnika - HRK]]/7.5345</f>
        <v>0</v>
      </c>
      <c r="Y779" s="52">
        <v>926900</v>
      </c>
      <c r="Z779" s="53">
        <f>Ugovori_OPULJP[[#This Row],[UKUPNI PRIHVATLJIVI IZDACI
TOTAL ELIGIBLE EXPENDITURE
= Bespovratna sredstva ukupno + doprinos korisnika
= Ukupni prihvatljivi troškovi
= Ukupna ugovorena vrijednost projekta HRK]]/7.5345</f>
        <v>123020.77111951688</v>
      </c>
      <c r="AA779" s="44" t="s">
        <v>38</v>
      </c>
      <c r="AB779" s="44" t="s">
        <v>35</v>
      </c>
      <c r="AC779" s="43" t="s">
        <v>3140</v>
      </c>
      <c r="AD779" s="43" t="s">
        <v>747</v>
      </c>
    </row>
    <row r="780" spans="1:30" ht="51" customHeight="1" x14ac:dyDescent="0.2">
      <c r="A780" s="41" t="s">
        <v>3141</v>
      </c>
      <c r="B780" s="42" t="s">
        <v>743</v>
      </c>
      <c r="C780" s="43" t="s">
        <v>744</v>
      </c>
      <c r="D780" s="43" t="s">
        <v>3131</v>
      </c>
      <c r="E780" s="57" t="s">
        <v>76</v>
      </c>
      <c r="F780" s="45" t="s">
        <v>3142</v>
      </c>
      <c r="G780" s="45" t="s">
        <v>3143</v>
      </c>
      <c r="H780" s="47">
        <v>44000</v>
      </c>
      <c r="I780" s="47">
        <v>44487</v>
      </c>
      <c r="J780" s="48" t="str">
        <f>IF(Ugovori_OPULJP[[#This Row],[DATUM ZAVRŠETKA OPERACIJE]]&gt;DATE(2024,3,31),"u provedbi","završen")</f>
        <v>završen</v>
      </c>
      <c r="K780" s="46" t="s">
        <v>211</v>
      </c>
      <c r="L780" s="46" t="s">
        <v>211</v>
      </c>
      <c r="M780" s="49">
        <v>0.85</v>
      </c>
      <c r="N780" s="49">
        <v>0.15</v>
      </c>
      <c r="O780" s="50">
        <f>Ugovori_OPULJP[[#This Row],[Bespovratna sredstva - Ukupno (EU+Nac) HRK
= Ukupna ugovorena vrijednost bespovratnih sredstava]]*Ugovori_OPULJP[[#This Row],[EU STOPA SUFINANCIRANJA %
EU CO-FINANCING RATE %]]</f>
        <v>789344</v>
      </c>
      <c r="P780" s="51">
        <f>Ugovori_OPULJP[[#This Row],[Bespovratna sredstva - EU dio - HRK]]/7.5345</f>
        <v>104763.95248523458</v>
      </c>
      <c r="Q780" s="50">
        <f>Ugovori_OPULJP[[#This Row],[Bespovratna sredstva - Ukupno (EU+Nac) HRK
= Ukupna ugovorena vrijednost bespovratnih sredstava]]*Ugovori_OPULJP[[#This Row],[STOPA NACIONALNOG SUFINANCIRANJA %]]</f>
        <v>139296</v>
      </c>
      <c r="R780" s="51">
        <f>Ugovori_OPULJP[[#This Row],[Bespovratna sredstva - Nacionalni dio - HRK]]/7.5345</f>
        <v>18487.756320923749</v>
      </c>
      <c r="S780" s="50">
        <v>928640</v>
      </c>
      <c r="T780" s="51">
        <f>Ugovori_OPULJP[[#This Row],[Bespovratna sredstva - Ukupno (EU+Nac) HRK
= Ukupna ugovorena vrijednost bespovratnih sredstava]]/7.5345</f>
        <v>123251.70880615833</v>
      </c>
      <c r="U780" s="50">
        <v>0</v>
      </c>
      <c r="V780" s="51">
        <f>Ugovori_OPULJP[[#This Row],[Javni doprinos korisnika - HRK]]/7.5345</f>
        <v>0</v>
      </c>
      <c r="W780" s="50">
        <v>0</v>
      </c>
      <c r="X780" s="51">
        <f>Ugovori_OPULJP[[#This Row],[Privatni doprinos korisnika - HRK]]/7.5345</f>
        <v>0</v>
      </c>
      <c r="Y780" s="52">
        <v>928640</v>
      </c>
      <c r="Z780" s="53">
        <f>Ugovori_OPULJP[[#This Row],[UKUPNI PRIHVATLJIVI IZDACI
TOTAL ELIGIBLE EXPENDITURE
= Bespovratna sredstva ukupno + doprinos korisnika
= Ukupni prihvatljivi troškovi
= Ukupna ugovorena vrijednost projekta HRK]]/7.5345</f>
        <v>123251.70880615833</v>
      </c>
      <c r="AA780" s="44" t="s">
        <v>38</v>
      </c>
      <c r="AB780" s="44" t="s">
        <v>35</v>
      </c>
      <c r="AC780" s="43" t="s">
        <v>3144</v>
      </c>
      <c r="AD780" s="43" t="s">
        <v>747</v>
      </c>
    </row>
    <row r="781" spans="1:30" ht="51" customHeight="1" x14ac:dyDescent="0.2">
      <c r="A781" s="41" t="s">
        <v>3145</v>
      </c>
      <c r="B781" s="42" t="s">
        <v>743</v>
      </c>
      <c r="C781" s="43" t="s">
        <v>744</v>
      </c>
      <c r="D781" s="43" t="s">
        <v>3131</v>
      </c>
      <c r="E781" s="57" t="s">
        <v>76</v>
      </c>
      <c r="F781" s="45" t="s">
        <v>3146</v>
      </c>
      <c r="G781" s="45" t="s">
        <v>3147</v>
      </c>
      <c r="H781" s="47">
        <v>44033</v>
      </c>
      <c r="I781" s="47">
        <v>44582</v>
      </c>
      <c r="J781" s="48" t="str">
        <f>IF(Ugovori_OPULJP[[#This Row],[DATUM ZAVRŠETKA OPERACIJE]]&gt;DATE(2024,3,31),"u provedbi","završen")</f>
        <v>završen</v>
      </c>
      <c r="K781" s="46" t="s">
        <v>84</v>
      </c>
      <c r="L781" s="46" t="s">
        <v>84</v>
      </c>
      <c r="M781" s="49">
        <v>0.85</v>
      </c>
      <c r="N781" s="49">
        <v>0.15</v>
      </c>
      <c r="O781" s="50">
        <f>Ugovori_OPULJP[[#This Row],[Bespovratna sredstva - Ukupno (EU+Nac) HRK
= Ukupna ugovorena vrijednost bespovratnih sredstava]]*Ugovori_OPULJP[[#This Row],[EU STOPA SUFINANCIRANJA %
EU CO-FINANCING RATE %]]</f>
        <v>628864</v>
      </c>
      <c r="P781" s="51">
        <f>Ugovori_OPULJP[[#This Row],[Bespovratna sredstva - EU dio - HRK]]/7.5345</f>
        <v>83464.596190855387</v>
      </c>
      <c r="Q781" s="50">
        <f>Ugovori_OPULJP[[#This Row],[Bespovratna sredstva - Ukupno (EU+Nac) HRK
= Ukupna ugovorena vrijednost bespovratnih sredstava]]*Ugovori_OPULJP[[#This Row],[STOPA NACIONALNOG SUFINANCIRANJA %]]</f>
        <v>110976</v>
      </c>
      <c r="R781" s="51">
        <f>Ugovori_OPULJP[[#This Row],[Bespovratna sredstva - Nacionalni dio - HRK]]/7.5345</f>
        <v>14729.04638662154</v>
      </c>
      <c r="S781" s="50">
        <v>739840</v>
      </c>
      <c r="T781" s="51">
        <f>Ugovori_OPULJP[[#This Row],[Bespovratna sredstva - Ukupno (EU+Nac) HRK
= Ukupna ugovorena vrijednost bespovratnih sredstava]]/7.5345</f>
        <v>98193.64257747693</v>
      </c>
      <c r="U781" s="50">
        <v>0</v>
      </c>
      <c r="V781" s="51">
        <f>Ugovori_OPULJP[[#This Row],[Javni doprinos korisnika - HRK]]/7.5345</f>
        <v>0</v>
      </c>
      <c r="W781" s="50">
        <v>0</v>
      </c>
      <c r="X781" s="51">
        <f>Ugovori_OPULJP[[#This Row],[Privatni doprinos korisnika - HRK]]/7.5345</f>
        <v>0</v>
      </c>
      <c r="Y781" s="52">
        <v>739840</v>
      </c>
      <c r="Z781" s="53">
        <f>Ugovori_OPULJP[[#This Row],[UKUPNI PRIHVATLJIVI IZDACI
TOTAL ELIGIBLE EXPENDITURE
= Bespovratna sredstva ukupno + doprinos korisnika
= Ukupni prihvatljivi troškovi
= Ukupna ugovorena vrijednost projekta HRK]]/7.5345</f>
        <v>98193.64257747693</v>
      </c>
      <c r="AA781" s="44" t="s">
        <v>38</v>
      </c>
      <c r="AB781" s="44" t="s">
        <v>35</v>
      </c>
      <c r="AC781" s="43" t="s">
        <v>3148</v>
      </c>
      <c r="AD781" s="43" t="s">
        <v>747</v>
      </c>
    </row>
    <row r="782" spans="1:30" ht="51" customHeight="1" x14ac:dyDescent="0.2">
      <c r="A782" s="41" t="s">
        <v>3149</v>
      </c>
      <c r="B782" s="42" t="s">
        <v>743</v>
      </c>
      <c r="C782" s="43" t="s">
        <v>744</v>
      </c>
      <c r="D782" s="43" t="s">
        <v>3131</v>
      </c>
      <c r="E782" s="57" t="s">
        <v>76</v>
      </c>
      <c r="F782" s="45" t="s">
        <v>3150</v>
      </c>
      <c r="G782" s="45" t="s">
        <v>190</v>
      </c>
      <c r="H782" s="47">
        <v>44019</v>
      </c>
      <c r="I782" s="47">
        <v>44568</v>
      </c>
      <c r="J782" s="48" t="str">
        <f>IF(Ugovori_OPULJP[[#This Row],[DATUM ZAVRŠETKA OPERACIJE]]&gt;DATE(2024,3,31),"u provedbi","završen")</f>
        <v>završen</v>
      </c>
      <c r="K782" s="46" t="s">
        <v>84</v>
      </c>
      <c r="L782" s="46" t="s">
        <v>84</v>
      </c>
      <c r="M782" s="49">
        <v>0.85</v>
      </c>
      <c r="N782" s="49">
        <v>0.15</v>
      </c>
      <c r="O782" s="50">
        <f>Ugovori_OPULJP[[#This Row],[Bespovratna sredstva - Ukupno (EU+Nac) HRK
= Ukupna ugovorena vrijednost bespovratnih sredstava]]*Ugovori_OPULJP[[#This Row],[EU STOPA SUFINANCIRANJA %
EU CO-FINANCING RATE %]]</f>
        <v>789360.82149999996</v>
      </c>
      <c r="P782" s="51">
        <f>Ugovori_OPULJP[[#This Row],[Bespovratna sredstva - EU dio - HRK]]/7.5345</f>
        <v>104766.18508195633</v>
      </c>
      <c r="Q782" s="50">
        <f>Ugovori_OPULJP[[#This Row],[Bespovratna sredstva - Ukupno (EU+Nac) HRK
= Ukupna ugovorena vrijednost bespovratnih sredstava]]*Ugovori_OPULJP[[#This Row],[STOPA NACIONALNOG SUFINANCIRANJA %]]</f>
        <v>139298.96849999999</v>
      </c>
      <c r="R782" s="51">
        <f>Ugovori_OPULJP[[#This Row],[Bespovratna sredstva - Nacionalni dio - HRK]]/7.5345</f>
        <v>18488.150308580527</v>
      </c>
      <c r="S782" s="50">
        <v>928659.79</v>
      </c>
      <c r="T782" s="51">
        <f>Ugovori_OPULJP[[#This Row],[Bespovratna sredstva - Ukupno (EU+Nac) HRK
= Ukupna ugovorena vrijednost bespovratnih sredstava]]/7.5345</f>
        <v>123254.33539053686</v>
      </c>
      <c r="U782" s="50">
        <v>0</v>
      </c>
      <c r="V782" s="51">
        <f>Ugovori_OPULJP[[#This Row],[Javni doprinos korisnika - HRK]]/7.5345</f>
        <v>0</v>
      </c>
      <c r="W782" s="50">
        <v>0</v>
      </c>
      <c r="X782" s="51">
        <f>Ugovori_OPULJP[[#This Row],[Privatni doprinos korisnika - HRK]]/7.5345</f>
        <v>0</v>
      </c>
      <c r="Y782" s="52">
        <v>928659.79</v>
      </c>
      <c r="Z782" s="53">
        <f>Ugovori_OPULJP[[#This Row],[UKUPNI PRIHVATLJIVI IZDACI
TOTAL ELIGIBLE EXPENDITURE
= Bespovratna sredstva ukupno + doprinos korisnika
= Ukupni prihvatljivi troškovi
= Ukupna ugovorena vrijednost projekta HRK]]/7.5345</f>
        <v>123254.33539053686</v>
      </c>
      <c r="AA782" s="44" t="s">
        <v>38</v>
      </c>
      <c r="AB782" s="44" t="s">
        <v>35</v>
      </c>
      <c r="AC782" s="43" t="s">
        <v>3151</v>
      </c>
      <c r="AD782" s="43" t="s">
        <v>747</v>
      </c>
    </row>
    <row r="783" spans="1:30" ht="51" customHeight="1" x14ac:dyDescent="0.2">
      <c r="A783" s="41" t="s">
        <v>3152</v>
      </c>
      <c r="B783" s="42" t="s">
        <v>743</v>
      </c>
      <c r="C783" s="43" t="s">
        <v>744</v>
      </c>
      <c r="D783" s="43" t="s">
        <v>3131</v>
      </c>
      <c r="E783" s="57" t="s">
        <v>76</v>
      </c>
      <c r="F783" s="45" t="s">
        <v>3153</v>
      </c>
      <c r="G783" s="45" t="s">
        <v>3154</v>
      </c>
      <c r="H783" s="47">
        <v>44000</v>
      </c>
      <c r="I783" s="47">
        <v>44548</v>
      </c>
      <c r="J783" s="48" t="str">
        <f>IF(Ugovori_OPULJP[[#This Row],[DATUM ZAVRŠETKA OPERACIJE]]&gt;DATE(2024,3,31),"u provedbi","završen")</f>
        <v>završen</v>
      </c>
      <c r="K783" s="46" t="s">
        <v>186</v>
      </c>
      <c r="L783" s="46" t="s">
        <v>186</v>
      </c>
      <c r="M783" s="49">
        <v>0.85</v>
      </c>
      <c r="N783" s="49">
        <v>0.15</v>
      </c>
      <c r="O783" s="50">
        <f>Ugovori_OPULJP[[#This Row],[Bespovratna sredstva - Ukupno (EU+Nac) HRK
= Ukupna ugovorena vrijednost bespovratnih sredstava]]*Ugovori_OPULJP[[#This Row],[EU STOPA SUFINANCIRANJA %
EU CO-FINANCING RATE %]]</f>
        <v>850153</v>
      </c>
      <c r="P783" s="51">
        <f>Ugovori_OPULJP[[#This Row],[Bespovratna sredstva - EU dio - HRK]]/7.5345</f>
        <v>112834.69374211958</v>
      </c>
      <c r="Q783" s="50">
        <f>Ugovori_OPULJP[[#This Row],[Bespovratna sredstva - Ukupno (EU+Nac) HRK
= Ukupna ugovorena vrijednost bespovratnih sredstava]]*Ugovori_OPULJP[[#This Row],[STOPA NACIONALNOG SUFINANCIRANJA %]]</f>
        <v>150027</v>
      </c>
      <c r="R783" s="51">
        <f>Ugovori_OPULJP[[#This Row],[Bespovratna sredstva - Nacionalni dio - HRK]]/7.5345</f>
        <v>19912.004778021103</v>
      </c>
      <c r="S783" s="50">
        <v>1000180</v>
      </c>
      <c r="T783" s="51">
        <f>Ugovori_OPULJP[[#This Row],[Bespovratna sredstva - Ukupno (EU+Nac) HRK
= Ukupna ugovorena vrijednost bespovratnih sredstava]]/7.5345</f>
        <v>132746.69852014069</v>
      </c>
      <c r="U783" s="50">
        <v>0</v>
      </c>
      <c r="V783" s="51">
        <f>Ugovori_OPULJP[[#This Row],[Javni doprinos korisnika - HRK]]/7.5345</f>
        <v>0</v>
      </c>
      <c r="W783" s="50">
        <v>0</v>
      </c>
      <c r="X783" s="51">
        <f>Ugovori_OPULJP[[#This Row],[Privatni doprinos korisnika - HRK]]/7.5345</f>
        <v>0</v>
      </c>
      <c r="Y783" s="52">
        <v>1000180</v>
      </c>
      <c r="Z783" s="53">
        <f>Ugovori_OPULJP[[#This Row],[UKUPNI PRIHVATLJIVI IZDACI
TOTAL ELIGIBLE EXPENDITURE
= Bespovratna sredstva ukupno + doprinos korisnika
= Ukupni prihvatljivi troškovi
= Ukupna ugovorena vrijednost projekta HRK]]/7.5345</f>
        <v>132746.69852014069</v>
      </c>
      <c r="AA783" s="44" t="s">
        <v>38</v>
      </c>
      <c r="AB783" s="44" t="s">
        <v>35</v>
      </c>
      <c r="AC783" s="43" t="s">
        <v>3155</v>
      </c>
      <c r="AD783" s="43" t="s">
        <v>747</v>
      </c>
    </row>
    <row r="784" spans="1:30" ht="51" customHeight="1" x14ac:dyDescent="0.2">
      <c r="A784" s="41" t="s">
        <v>3156</v>
      </c>
      <c r="B784" s="42" t="s">
        <v>743</v>
      </c>
      <c r="C784" s="43" t="s">
        <v>744</v>
      </c>
      <c r="D784" s="43" t="s">
        <v>3131</v>
      </c>
      <c r="E784" s="57" t="s">
        <v>76</v>
      </c>
      <c r="F784" s="45" t="s">
        <v>3157</v>
      </c>
      <c r="G784" s="45" t="s">
        <v>3158</v>
      </c>
      <c r="H784" s="47">
        <v>44131</v>
      </c>
      <c r="I784" s="47">
        <v>44678</v>
      </c>
      <c r="J784" s="48" t="str">
        <f>IF(Ugovori_OPULJP[[#This Row],[DATUM ZAVRŠETKA OPERACIJE]]&gt;DATE(2024,3,31),"u provedbi","završen")</f>
        <v>završen</v>
      </c>
      <c r="K784" s="46" t="s">
        <v>84</v>
      </c>
      <c r="L784" s="46" t="s">
        <v>84</v>
      </c>
      <c r="M784" s="49">
        <v>0.85</v>
      </c>
      <c r="N784" s="49">
        <v>0.15</v>
      </c>
      <c r="O784" s="50">
        <f>Ugovori_OPULJP[[#This Row],[Bespovratna sredstva - Ukupno (EU+Nac) HRK
= Ukupna ugovorena vrijednost bespovratnih sredstava]]*Ugovori_OPULJP[[#This Row],[EU STOPA SUFINANCIRANJA %
EU CO-FINANCING RATE %]]</f>
        <v>473616.49799999996</v>
      </c>
      <c r="P784" s="51">
        <f>Ugovori_OPULJP[[#This Row],[Bespovratna sredstva - EU dio - HRK]]/7.5345</f>
        <v>62859.711726060115</v>
      </c>
      <c r="Q784" s="50">
        <f>Ugovori_OPULJP[[#This Row],[Bespovratna sredstva - Ukupno (EU+Nac) HRK
= Ukupna ugovorena vrijednost bespovratnih sredstava]]*Ugovori_OPULJP[[#This Row],[STOPA NACIONALNOG SUFINANCIRANJA %]]</f>
        <v>83579.381999999998</v>
      </c>
      <c r="R784" s="51">
        <f>Ugovori_OPULJP[[#This Row],[Bespovratna sredstva - Nacionalni dio - HRK]]/7.5345</f>
        <v>11092.890304598845</v>
      </c>
      <c r="S784" s="50">
        <v>557195.88</v>
      </c>
      <c r="T784" s="51">
        <f>Ugovori_OPULJP[[#This Row],[Bespovratna sredstva - Ukupno (EU+Nac) HRK
= Ukupna ugovorena vrijednost bespovratnih sredstava]]/7.5345</f>
        <v>73952.602030658963</v>
      </c>
      <c r="U784" s="50">
        <v>0</v>
      </c>
      <c r="V784" s="51">
        <f>Ugovori_OPULJP[[#This Row],[Javni doprinos korisnika - HRK]]/7.5345</f>
        <v>0</v>
      </c>
      <c r="W784" s="50">
        <v>0</v>
      </c>
      <c r="X784" s="51">
        <f>Ugovori_OPULJP[[#This Row],[Privatni doprinos korisnika - HRK]]/7.5345</f>
        <v>0</v>
      </c>
      <c r="Y784" s="52">
        <v>557195.88</v>
      </c>
      <c r="Z784" s="53">
        <f>Ugovori_OPULJP[[#This Row],[UKUPNI PRIHVATLJIVI IZDACI
TOTAL ELIGIBLE EXPENDITURE
= Bespovratna sredstva ukupno + doprinos korisnika
= Ukupni prihvatljivi troškovi
= Ukupna ugovorena vrijednost projekta HRK]]/7.5345</f>
        <v>73952.602030658963</v>
      </c>
      <c r="AA784" s="44" t="s">
        <v>38</v>
      </c>
      <c r="AB784" s="44" t="s">
        <v>35</v>
      </c>
      <c r="AC784" s="43" t="s">
        <v>3159</v>
      </c>
      <c r="AD784" s="43" t="s">
        <v>747</v>
      </c>
    </row>
    <row r="785" spans="1:30" ht="51" customHeight="1" x14ac:dyDescent="0.2">
      <c r="A785" s="41" t="s">
        <v>3160</v>
      </c>
      <c r="B785" s="42" t="s">
        <v>743</v>
      </c>
      <c r="C785" s="43" t="s">
        <v>744</v>
      </c>
      <c r="D785" s="43" t="s">
        <v>3131</v>
      </c>
      <c r="E785" s="57" t="s">
        <v>76</v>
      </c>
      <c r="F785" s="45" t="s">
        <v>3161</v>
      </c>
      <c r="G785" s="45" t="s">
        <v>3162</v>
      </c>
      <c r="H785" s="47">
        <v>44132</v>
      </c>
      <c r="I785" s="47">
        <v>44679</v>
      </c>
      <c r="J785" s="48" t="str">
        <f>IF(Ugovori_OPULJP[[#This Row],[DATUM ZAVRŠETKA OPERACIJE]]&gt;DATE(2024,3,31),"u provedbi","završen")</f>
        <v>završen</v>
      </c>
      <c r="K785" s="46" t="s">
        <v>84</v>
      </c>
      <c r="L785" s="46" t="s">
        <v>84</v>
      </c>
      <c r="M785" s="49">
        <v>0.85</v>
      </c>
      <c r="N785" s="49">
        <v>0.15</v>
      </c>
      <c r="O785" s="50">
        <f>Ugovori_OPULJP[[#This Row],[Bespovratna sredstva - Ukupno (EU+Nac) HRK
= Ukupna ugovorena vrijednost bespovratnih sredstava]]*Ugovori_OPULJP[[#This Row],[EU STOPA SUFINANCIRANJA %
EU CO-FINANCING RATE %]]</f>
        <v>394680.41500000004</v>
      </c>
      <c r="P785" s="51">
        <f>Ugovori_OPULJP[[#This Row],[Bespovratna sredstva - EU dio - HRK]]/7.5345</f>
        <v>52383.093105050102</v>
      </c>
      <c r="Q785" s="50">
        <f>Ugovori_OPULJP[[#This Row],[Bespovratna sredstva - Ukupno (EU+Nac) HRK
= Ukupna ugovorena vrijednost bespovratnih sredstava]]*Ugovori_OPULJP[[#This Row],[STOPA NACIONALNOG SUFINANCIRANJA %]]</f>
        <v>69649.485000000001</v>
      </c>
      <c r="R785" s="51">
        <f>Ugovori_OPULJP[[#This Row],[Bespovratna sredstva - Nacionalni dio - HRK]]/7.5345</f>
        <v>9244.0752538323704</v>
      </c>
      <c r="S785" s="50">
        <v>464329.9</v>
      </c>
      <c r="T785" s="51">
        <f>Ugovori_OPULJP[[#This Row],[Bespovratna sredstva - Ukupno (EU+Nac) HRK
= Ukupna ugovorena vrijednost bespovratnih sredstava]]/7.5345</f>
        <v>61627.168358882474</v>
      </c>
      <c r="U785" s="50">
        <v>0</v>
      </c>
      <c r="V785" s="51">
        <f>Ugovori_OPULJP[[#This Row],[Javni doprinos korisnika - HRK]]/7.5345</f>
        <v>0</v>
      </c>
      <c r="W785" s="50">
        <v>0</v>
      </c>
      <c r="X785" s="51">
        <f>Ugovori_OPULJP[[#This Row],[Privatni doprinos korisnika - HRK]]/7.5345</f>
        <v>0</v>
      </c>
      <c r="Y785" s="52">
        <v>464329.9</v>
      </c>
      <c r="Z785" s="53">
        <f>Ugovori_OPULJP[[#This Row],[UKUPNI PRIHVATLJIVI IZDACI
TOTAL ELIGIBLE EXPENDITURE
= Bespovratna sredstva ukupno + doprinos korisnika
= Ukupni prihvatljivi troškovi
= Ukupna ugovorena vrijednost projekta HRK]]/7.5345</f>
        <v>61627.168358882474</v>
      </c>
      <c r="AA785" s="44" t="s">
        <v>38</v>
      </c>
      <c r="AB785" s="44" t="s">
        <v>35</v>
      </c>
      <c r="AC785" s="43" t="s">
        <v>3163</v>
      </c>
      <c r="AD785" s="43" t="s">
        <v>747</v>
      </c>
    </row>
    <row r="786" spans="1:30" ht="51" customHeight="1" x14ac:dyDescent="0.2">
      <c r="A786" s="41" t="s">
        <v>3164</v>
      </c>
      <c r="B786" s="42" t="s">
        <v>743</v>
      </c>
      <c r="C786" s="43" t="s">
        <v>744</v>
      </c>
      <c r="D786" s="43" t="s">
        <v>3131</v>
      </c>
      <c r="E786" s="57" t="s">
        <v>76</v>
      </c>
      <c r="F786" s="45" t="s">
        <v>3165</v>
      </c>
      <c r="G786" s="45" t="s">
        <v>194</v>
      </c>
      <c r="H786" s="47">
        <v>44000</v>
      </c>
      <c r="I786" s="47">
        <v>44548</v>
      </c>
      <c r="J786" s="48" t="str">
        <f>IF(Ugovori_OPULJP[[#This Row],[DATUM ZAVRŠETKA OPERACIJE]]&gt;DATE(2024,3,31),"u provedbi","završen")</f>
        <v>završen</v>
      </c>
      <c r="K786" s="46" t="s">
        <v>84</v>
      </c>
      <c r="L786" s="46" t="s">
        <v>84</v>
      </c>
      <c r="M786" s="49">
        <v>0.85</v>
      </c>
      <c r="N786" s="49">
        <v>0.15</v>
      </c>
      <c r="O786" s="50">
        <f>Ugovori_OPULJP[[#This Row],[Bespovratna sredstva - Ukupno (EU+Nac) HRK
= Ukupna ugovorena vrijednost bespovratnih sredstava]]*Ugovori_OPULJP[[#This Row],[EU STOPA SUFINANCIRANJA %
EU CO-FINANCING RATE %]]</f>
        <v>394680.41500000004</v>
      </c>
      <c r="P786" s="51">
        <f>Ugovori_OPULJP[[#This Row],[Bespovratna sredstva - EU dio - HRK]]/7.5345</f>
        <v>52383.093105050102</v>
      </c>
      <c r="Q786" s="50">
        <f>Ugovori_OPULJP[[#This Row],[Bespovratna sredstva - Ukupno (EU+Nac) HRK
= Ukupna ugovorena vrijednost bespovratnih sredstava]]*Ugovori_OPULJP[[#This Row],[STOPA NACIONALNOG SUFINANCIRANJA %]]</f>
        <v>69649.485000000001</v>
      </c>
      <c r="R786" s="51">
        <f>Ugovori_OPULJP[[#This Row],[Bespovratna sredstva - Nacionalni dio - HRK]]/7.5345</f>
        <v>9244.0752538323704</v>
      </c>
      <c r="S786" s="50">
        <v>464329.9</v>
      </c>
      <c r="T786" s="51">
        <f>Ugovori_OPULJP[[#This Row],[Bespovratna sredstva - Ukupno (EU+Nac) HRK
= Ukupna ugovorena vrijednost bespovratnih sredstava]]/7.5345</f>
        <v>61627.168358882474</v>
      </c>
      <c r="U786" s="50">
        <v>0</v>
      </c>
      <c r="V786" s="51">
        <f>Ugovori_OPULJP[[#This Row],[Javni doprinos korisnika - HRK]]/7.5345</f>
        <v>0</v>
      </c>
      <c r="W786" s="50">
        <v>0</v>
      </c>
      <c r="X786" s="51">
        <f>Ugovori_OPULJP[[#This Row],[Privatni doprinos korisnika - HRK]]/7.5345</f>
        <v>0</v>
      </c>
      <c r="Y786" s="52">
        <v>464329.9</v>
      </c>
      <c r="Z786" s="53">
        <f>Ugovori_OPULJP[[#This Row],[UKUPNI PRIHVATLJIVI IZDACI
TOTAL ELIGIBLE EXPENDITURE
= Bespovratna sredstva ukupno + doprinos korisnika
= Ukupni prihvatljivi troškovi
= Ukupna ugovorena vrijednost projekta HRK]]/7.5345</f>
        <v>61627.168358882474</v>
      </c>
      <c r="AA786" s="44" t="s">
        <v>38</v>
      </c>
      <c r="AB786" s="44" t="s">
        <v>35</v>
      </c>
      <c r="AC786" s="43" t="s">
        <v>3166</v>
      </c>
      <c r="AD786" s="43" t="s">
        <v>747</v>
      </c>
    </row>
    <row r="787" spans="1:30" ht="51" customHeight="1" x14ac:dyDescent="0.2">
      <c r="A787" s="41" t="s">
        <v>3167</v>
      </c>
      <c r="B787" s="42" t="s">
        <v>743</v>
      </c>
      <c r="C787" s="43" t="s">
        <v>744</v>
      </c>
      <c r="D787" s="43" t="s">
        <v>3131</v>
      </c>
      <c r="E787" s="57" t="s">
        <v>76</v>
      </c>
      <c r="F787" s="45" t="s">
        <v>3168</v>
      </c>
      <c r="G787" s="45" t="s">
        <v>3169</v>
      </c>
      <c r="H787" s="47">
        <v>44133</v>
      </c>
      <c r="I787" s="47">
        <v>44680</v>
      </c>
      <c r="J787" s="48" t="str">
        <f>IF(Ugovori_OPULJP[[#This Row],[DATUM ZAVRŠETKA OPERACIJE]]&gt;DATE(2024,3,31),"u provedbi","završen")</f>
        <v>završen</v>
      </c>
      <c r="K787" s="46" t="s">
        <v>84</v>
      </c>
      <c r="L787" s="46" t="s">
        <v>84</v>
      </c>
      <c r="M787" s="49">
        <v>0.85</v>
      </c>
      <c r="N787" s="49">
        <v>0.15</v>
      </c>
      <c r="O787" s="50">
        <f>Ugovori_OPULJP[[#This Row],[Bespovratna sredstva - Ukupno (EU+Nac) HRK
= Ukupna ugovorena vrijednost bespovratnih sredstava]]*Ugovori_OPULJP[[#This Row],[EU STOPA SUFINANCIRANJA %
EU CO-FINANCING RATE %]]</f>
        <v>473616.49799999996</v>
      </c>
      <c r="P787" s="51">
        <f>Ugovori_OPULJP[[#This Row],[Bespovratna sredstva - EU dio - HRK]]/7.5345</f>
        <v>62859.711726060115</v>
      </c>
      <c r="Q787" s="50">
        <f>Ugovori_OPULJP[[#This Row],[Bespovratna sredstva - Ukupno (EU+Nac) HRK
= Ukupna ugovorena vrijednost bespovratnih sredstava]]*Ugovori_OPULJP[[#This Row],[STOPA NACIONALNOG SUFINANCIRANJA %]]</f>
        <v>83579.381999999998</v>
      </c>
      <c r="R787" s="51">
        <f>Ugovori_OPULJP[[#This Row],[Bespovratna sredstva - Nacionalni dio - HRK]]/7.5345</f>
        <v>11092.890304598845</v>
      </c>
      <c r="S787" s="50">
        <v>557195.88</v>
      </c>
      <c r="T787" s="51">
        <f>Ugovori_OPULJP[[#This Row],[Bespovratna sredstva - Ukupno (EU+Nac) HRK
= Ukupna ugovorena vrijednost bespovratnih sredstava]]/7.5345</f>
        <v>73952.602030658963</v>
      </c>
      <c r="U787" s="50">
        <v>0</v>
      </c>
      <c r="V787" s="51">
        <f>Ugovori_OPULJP[[#This Row],[Javni doprinos korisnika - HRK]]/7.5345</f>
        <v>0</v>
      </c>
      <c r="W787" s="50">
        <v>0</v>
      </c>
      <c r="X787" s="51">
        <f>Ugovori_OPULJP[[#This Row],[Privatni doprinos korisnika - HRK]]/7.5345</f>
        <v>0</v>
      </c>
      <c r="Y787" s="52">
        <v>557195.88</v>
      </c>
      <c r="Z787" s="53">
        <f>Ugovori_OPULJP[[#This Row],[UKUPNI PRIHVATLJIVI IZDACI
TOTAL ELIGIBLE EXPENDITURE
= Bespovratna sredstva ukupno + doprinos korisnika
= Ukupni prihvatljivi troškovi
= Ukupna ugovorena vrijednost projekta HRK]]/7.5345</f>
        <v>73952.602030658963</v>
      </c>
      <c r="AA787" s="44" t="s">
        <v>38</v>
      </c>
      <c r="AB787" s="44" t="s">
        <v>35</v>
      </c>
      <c r="AC787" s="43" t="s">
        <v>3170</v>
      </c>
      <c r="AD787" s="43" t="s">
        <v>747</v>
      </c>
    </row>
    <row r="788" spans="1:30" ht="51" customHeight="1" x14ac:dyDescent="0.2">
      <c r="A788" s="41" t="s">
        <v>3171</v>
      </c>
      <c r="B788" s="42" t="s">
        <v>743</v>
      </c>
      <c r="C788" s="43" t="s">
        <v>744</v>
      </c>
      <c r="D788" s="43" t="s">
        <v>3131</v>
      </c>
      <c r="E788" s="57" t="s">
        <v>76</v>
      </c>
      <c r="F788" s="45" t="s">
        <v>3172</v>
      </c>
      <c r="G788" s="45" t="s">
        <v>3173</v>
      </c>
      <c r="H788" s="47">
        <v>44022</v>
      </c>
      <c r="I788" s="47">
        <v>44479</v>
      </c>
      <c r="J788" s="48" t="str">
        <f>IF(Ugovori_OPULJP[[#This Row],[DATUM ZAVRŠETKA OPERACIJE]]&gt;DATE(2024,3,31),"u provedbi","završen")</f>
        <v>završen</v>
      </c>
      <c r="K788" s="46" t="s">
        <v>89</v>
      </c>
      <c r="L788" s="46" t="s">
        <v>84</v>
      </c>
      <c r="M788" s="49">
        <v>0.85</v>
      </c>
      <c r="N788" s="49">
        <v>0.15</v>
      </c>
      <c r="O788" s="50">
        <f>Ugovori_OPULJP[[#This Row],[Bespovratna sredstva - Ukupno (EU+Nac) HRK
= Ukupna ugovorena vrijednost bespovratnih sredstava]]*Ugovori_OPULJP[[#This Row],[EU STOPA SUFINANCIRANJA %
EU CO-FINANCING RATE %]]</f>
        <v>549746</v>
      </c>
      <c r="P788" s="51">
        <f>Ugovori_OPULJP[[#This Row],[Bespovratna sredstva - EU dio - HRK]]/7.5345</f>
        <v>72963.833034707015</v>
      </c>
      <c r="Q788" s="50">
        <f>Ugovori_OPULJP[[#This Row],[Bespovratna sredstva - Ukupno (EU+Nac) HRK
= Ukupna ugovorena vrijednost bespovratnih sredstava]]*Ugovori_OPULJP[[#This Row],[STOPA NACIONALNOG SUFINANCIRANJA %]]</f>
        <v>97014</v>
      </c>
      <c r="R788" s="51">
        <f>Ugovori_OPULJP[[#This Row],[Bespovratna sredstva - Nacionalni dio - HRK]]/7.5345</f>
        <v>12875.970535536531</v>
      </c>
      <c r="S788" s="50">
        <v>646760</v>
      </c>
      <c r="T788" s="51">
        <f>Ugovori_OPULJP[[#This Row],[Bespovratna sredstva - Ukupno (EU+Nac) HRK
= Ukupna ugovorena vrijednost bespovratnih sredstava]]/7.5345</f>
        <v>85839.803570243545</v>
      </c>
      <c r="U788" s="50">
        <v>0</v>
      </c>
      <c r="V788" s="51">
        <f>Ugovori_OPULJP[[#This Row],[Javni doprinos korisnika - HRK]]/7.5345</f>
        <v>0</v>
      </c>
      <c r="W788" s="50">
        <v>0</v>
      </c>
      <c r="X788" s="51">
        <f>Ugovori_OPULJP[[#This Row],[Privatni doprinos korisnika - HRK]]/7.5345</f>
        <v>0</v>
      </c>
      <c r="Y788" s="52">
        <v>646760</v>
      </c>
      <c r="Z788" s="53">
        <f>Ugovori_OPULJP[[#This Row],[UKUPNI PRIHVATLJIVI IZDACI
TOTAL ELIGIBLE EXPENDITURE
= Bespovratna sredstva ukupno + doprinos korisnika
= Ukupni prihvatljivi troškovi
= Ukupna ugovorena vrijednost projekta HRK]]/7.5345</f>
        <v>85839.803570243545</v>
      </c>
      <c r="AA788" s="44" t="s">
        <v>38</v>
      </c>
      <c r="AB788" s="44" t="s">
        <v>35</v>
      </c>
      <c r="AC788" s="43" t="s">
        <v>3174</v>
      </c>
      <c r="AD788" s="43" t="s">
        <v>747</v>
      </c>
    </row>
    <row r="789" spans="1:30" ht="51" customHeight="1" x14ac:dyDescent="0.2">
      <c r="A789" s="41" t="s">
        <v>3175</v>
      </c>
      <c r="B789" s="42" t="s">
        <v>743</v>
      </c>
      <c r="C789" s="43" t="s">
        <v>744</v>
      </c>
      <c r="D789" s="43" t="s">
        <v>3131</v>
      </c>
      <c r="E789" s="57" t="s">
        <v>76</v>
      </c>
      <c r="F789" s="45" t="s">
        <v>3176</v>
      </c>
      <c r="G789" s="45" t="s">
        <v>1214</v>
      </c>
      <c r="H789" s="47">
        <v>44032</v>
      </c>
      <c r="I789" s="47">
        <v>44581</v>
      </c>
      <c r="J789" s="48" t="str">
        <f>IF(Ugovori_OPULJP[[#This Row],[DATUM ZAVRŠETKA OPERACIJE]]&gt;DATE(2024,3,31),"u provedbi","završen")</f>
        <v>završen</v>
      </c>
      <c r="K789" s="46" t="s">
        <v>3177</v>
      </c>
      <c r="L789" s="46" t="s">
        <v>371</v>
      </c>
      <c r="M789" s="49">
        <v>0.85</v>
      </c>
      <c r="N789" s="49">
        <v>0.15</v>
      </c>
      <c r="O789" s="50">
        <f>Ugovori_OPULJP[[#This Row],[Bespovratna sredstva - Ukupno (EU+Nac) HRK
= Ukupna ugovorena vrijednost bespovratnih sredstava]]*Ugovori_OPULJP[[#This Row],[EU STOPA SUFINANCIRANJA %
EU CO-FINANCING RATE %]]</f>
        <v>3788756</v>
      </c>
      <c r="P789" s="51">
        <f>Ugovori_OPULJP[[#This Row],[Bespovratna sredstva - EU dio - HRK]]/7.5345</f>
        <v>502854.33671776491</v>
      </c>
      <c r="Q789" s="50">
        <f>Ugovori_OPULJP[[#This Row],[Bespovratna sredstva - Ukupno (EU+Nac) HRK
= Ukupna ugovorena vrijednost bespovratnih sredstava]]*Ugovori_OPULJP[[#This Row],[STOPA NACIONALNOG SUFINANCIRANJA %]]</f>
        <v>668604</v>
      </c>
      <c r="R789" s="51">
        <f>Ugovori_OPULJP[[#This Row],[Bespovratna sredstva - Nacionalni dio - HRK]]/7.5345</f>
        <v>88739.000597252627</v>
      </c>
      <c r="S789" s="50">
        <v>4457360</v>
      </c>
      <c r="T789" s="51">
        <f>Ugovori_OPULJP[[#This Row],[Bespovratna sredstva - Ukupno (EU+Nac) HRK
= Ukupna ugovorena vrijednost bespovratnih sredstava]]/7.5345</f>
        <v>591593.33731501759</v>
      </c>
      <c r="U789" s="50">
        <v>0</v>
      </c>
      <c r="V789" s="51">
        <f>Ugovori_OPULJP[[#This Row],[Javni doprinos korisnika - HRK]]/7.5345</f>
        <v>0</v>
      </c>
      <c r="W789" s="50">
        <v>0</v>
      </c>
      <c r="X789" s="51">
        <f>Ugovori_OPULJP[[#This Row],[Privatni doprinos korisnika - HRK]]/7.5345</f>
        <v>0</v>
      </c>
      <c r="Y789" s="52">
        <v>4457360</v>
      </c>
      <c r="Z789" s="53">
        <f>Ugovori_OPULJP[[#This Row],[UKUPNI PRIHVATLJIVI IZDACI
TOTAL ELIGIBLE EXPENDITURE
= Bespovratna sredstva ukupno + doprinos korisnika
= Ukupni prihvatljivi troškovi
= Ukupna ugovorena vrijednost projekta HRK]]/7.5345</f>
        <v>591593.33731501759</v>
      </c>
      <c r="AA789" s="44" t="s">
        <v>38</v>
      </c>
      <c r="AB789" s="44" t="s">
        <v>35</v>
      </c>
      <c r="AC789" s="43" t="s">
        <v>3178</v>
      </c>
      <c r="AD789" s="43" t="s">
        <v>747</v>
      </c>
    </row>
    <row r="790" spans="1:30" ht="51" customHeight="1" x14ac:dyDescent="0.2">
      <c r="A790" s="41" t="s">
        <v>3179</v>
      </c>
      <c r="B790" s="42" t="s">
        <v>743</v>
      </c>
      <c r="C790" s="43" t="s">
        <v>744</v>
      </c>
      <c r="D790" s="43" t="s">
        <v>3131</v>
      </c>
      <c r="E790" s="57" t="s">
        <v>76</v>
      </c>
      <c r="F790" s="45" t="s">
        <v>1836</v>
      </c>
      <c r="G790" s="45" t="s">
        <v>570</v>
      </c>
      <c r="H790" s="47">
        <v>44007</v>
      </c>
      <c r="I790" s="47">
        <v>44555</v>
      </c>
      <c r="J790" s="48" t="str">
        <f>IF(Ugovori_OPULJP[[#This Row],[DATUM ZAVRŠETKA OPERACIJE]]&gt;DATE(2024,3,31),"u provedbi","završen")</f>
        <v>završen</v>
      </c>
      <c r="K790" s="46" t="s">
        <v>371</v>
      </c>
      <c r="L790" s="46" t="s">
        <v>371</v>
      </c>
      <c r="M790" s="49">
        <v>0.85</v>
      </c>
      <c r="N790" s="49">
        <v>0.15</v>
      </c>
      <c r="O790" s="50">
        <f>Ugovori_OPULJP[[#This Row],[Bespovratna sredstva - Ukupno (EU+Nac) HRK
= Ukupna ugovorena vrijednost bespovratnih sredstava]]*Ugovori_OPULJP[[#This Row],[EU STOPA SUFINANCIRANJA %
EU CO-FINANCING RATE %]]</f>
        <v>789360.82149999996</v>
      </c>
      <c r="P790" s="51">
        <f>Ugovori_OPULJP[[#This Row],[Bespovratna sredstva - EU dio - HRK]]/7.5345</f>
        <v>104766.18508195633</v>
      </c>
      <c r="Q790" s="50">
        <f>Ugovori_OPULJP[[#This Row],[Bespovratna sredstva - Ukupno (EU+Nac) HRK
= Ukupna ugovorena vrijednost bespovratnih sredstava]]*Ugovori_OPULJP[[#This Row],[STOPA NACIONALNOG SUFINANCIRANJA %]]</f>
        <v>139298.96849999999</v>
      </c>
      <c r="R790" s="51">
        <f>Ugovori_OPULJP[[#This Row],[Bespovratna sredstva - Nacionalni dio - HRK]]/7.5345</f>
        <v>18488.150308580527</v>
      </c>
      <c r="S790" s="50">
        <v>928659.79</v>
      </c>
      <c r="T790" s="51">
        <f>Ugovori_OPULJP[[#This Row],[Bespovratna sredstva - Ukupno (EU+Nac) HRK
= Ukupna ugovorena vrijednost bespovratnih sredstava]]/7.5345</f>
        <v>123254.33539053686</v>
      </c>
      <c r="U790" s="50">
        <v>0</v>
      </c>
      <c r="V790" s="51">
        <f>Ugovori_OPULJP[[#This Row],[Javni doprinos korisnika - HRK]]/7.5345</f>
        <v>0</v>
      </c>
      <c r="W790" s="50">
        <v>0</v>
      </c>
      <c r="X790" s="51">
        <f>Ugovori_OPULJP[[#This Row],[Privatni doprinos korisnika - HRK]]/7.5345</f>
        <v>0</v>
      </c>
      <c r="Y790" s="52">
        <v>928659.79</v>
      </c>
      <c r="Z790" s="53">
        <f>Ugovori_OPULJP[[#This Row],[UKUPNI PRIHVATLJIVI IZDACI
TOTAL ELIGIBLE EXPENDITURE
= Bespovratna sredstva ukupno + doprinos korisnika
= Ukupni prihvatljivi troškovi
= Ukupna ugovorena vrijednost projekta HRK]]/7.5345</f>
        <v>123254.33539053686</v>
      </c>
      <c r="AA790" s="44" t="s">
        <v>38</v>
      </c>
      <c r="AB790" s="44" t="s">
        <v>35</v>
      </c>
      <c r="AC790" s="43" t="s">
        <v>3180</v>
      </c>
      <c r="AD790" s="43" t="s">
        <v>747</v>
      </c>
    </row>
    <row r="791" spans="1:30" ht="43.5" customHeight="1" x14ac:dyDescent="0.2">
      <c r="A791" s="41" t="s">
        <v>3181</v>
      </c>
      <c r="B791" s="42" t="s">
        <v>743</v>
      </c>
      <c r="C791" s="43" t="s">
        <v>744</v>
      </c>
      <c r="D791" s="43" t="s">
        <v>3131</v>
      </c>
      <c r="E791" s="57" t="s">
        <v>76</v>
      </c>
      <c r="F791" s="45" t="s">
        <v>3182</v>
      </c>
      <c r="G791" s="45" t="s">
        <v>3183</v>
      </c>
      <c r="H791" s="47">
        <v>44000</v>
      </c>
      <c r="I791" s="47">
        <v>44548</v>
      </c>
      <c r="J791" s="48" t="str">
        <f>IF(Ugovori_OPULJP[[#This Row],[DATUM ZAVRŠETKA OPERACIJE]]&gt;DATE(2024,3,31),"u provedbi","završen")</f>
        <v>završen</v>
      </c>
      <c r="K791" s="46" t="s">
        <v>99</v>
      </c>
      <c r="L791" s="46" t="s">
        <v>99</v>
      </c>
      <c r="M791" s="49">
        <v>0.85</v>
      </c>
      <c r="N791" s="49">
        <v>0.15</v>
      </c>
      <c r="O791" s="50">
        <f>Ugovori_OPULJP[[#This Row],[Bespovratna sredstva - Ukupno (EU+Nac) HRK
= Ukupna ugovorena vrijednost bespovratnih sredstava]]*Ugovori_OPULJP[[#This Row],[EU STOPA SUFINANCIRANJA %
EU CO-FINANCING RATE %]]</f>
        <v>1572215.25</v>
      </c>
      <c r="P791" s="51">
        <f>Ugovori_OPULJP[[#This Row],[Bespovratna sredstva - EU dio - HRK]]/7.5345</f>
        <v>208668.82341230341</v>
      </c>
      <c r="Q791" s="50">
        <f>Ugovori_OPULJP[[#This Row],[Bespovratna sredstva - Ukupno (EU+Nac) HRK
= Ukupna ugovorena vrijednost bespovratnih sredstava]]*Ugovori_OPULJP[[#This Row],[STOPA NACIONALNOG SUFINANCIRANJA %]]</f>
        <v>277449.75</v>
      </c>
      <c r="R791" s="51">
        <f>Ugovori_OPULJP[[#This Row],[Bespovratna sredstva - Nacionalni dio - HRK]]/7.5345</f>
        <v>36823.910013935892</v>
      </c>
      <c r="S791" s="50">
        <v>1849665</v>
      </c>
      <c r="T791" s="51">
        <f>Ugovori_OPULJP[[#This Row],[Bespovratna sredstva - Ukupno (EU+Nac) HRK
= Ukupna ugovorena vrijednost bespovratnih sredstava]]/7.5345</f>
        <v>245492.73342623928</v>
      </c>
      <c r="U791" s="50">
        <v>0</v>
      </c>
      <c r="V791" s="51">
        <f>Ugovori_OPULJP[[#This Row],[Javni doprinos korisnika - HRK]]/7.5345</f>
        <v>0</v>
      </c>
      <c r="W791" s="50">
        <v>0</v>
      </c>
      <c r="X791" s="51">
        <f>Ugovori_OPULJP[[#This Row],[Privatni doprinos korisnika - HRK]]/7.5345</f>
        <v>0</v>
      </c>
      <c r="Y791" s="52">
        <v>1849665</v>
      </c>
      <c r="Z791" s="53">
        <f>Ugovori_OPULJP[[#This Row],[UKUPNI PRIHVATLJIVI IZDACI
TOTAL ELIGIBLE EXPENDITURE
= Bespovratna sredstva ukupno + doprinos korisnika
= Ukupni prihvatljivi troškovi
= Ukupna ugovorena vrijednost projekta HRK]]/7.5345</f>
        <v>245492.73342623928</v>
      </c>
      <c r="AA791" s="44" t="s">
        <v>38</v>
      </c>
      <c r="AB791" s="44" t="s">
        <v>35</v>
      </c>
      <c r="AC791" s="43" t="s">
        <v>3184</v>
      </c>
      <c r="AD791" s="43" t="s">
        <v>747</v>
      </c>
    </row>
    <row r="792" spans="1:30" ht="51" customHeight="1" x14ac:dyDescent="0.2">
      <c r="A792" s="41" t="s">
        <v>3185</v>
      </c>
      <c r="B792" s="42" t="s">
        <v>743</v>
      </c>
      <c r="C792" s="43" t="s">
        <v>744</v>
      </c>
      <c r="D792" s="43" t="s">
        <v>3131</v>
      </c>
      <c r="E792" s="57" t="s">
        <v>76</v>
      </c>
      <c r="F792" s="45" t="s">
        <v>3186</v>
      </c>
      <c r="G792" s="45" t="s">
        <v>1286</v>
      </c>
      <c r="H792" s="47">
        <v>44000</v>
      </c>
      <c r="I792" s="47">
        <v>44457</v>
      </c>
      <c r="J792" s="48" t="str">
        <f>IF(Ugovori_OPULJP[[#This Row],[DATUM ZAVRŠETKA OPERACIJE]]&gt;DATE(2024,3,31),"u provedbi","završen")</f>
        <v>završen</v>
      </c>
      <c r="K792" s="46" t="s">
        <v>94</v>
      </c>
      <c r="L792" s="46" t="s">
        <v>94</v>
      </c>
      <c r="M792" s="49">
        <v>0.85</v>
      </c>
      <c r="N792" s="49">
        <v>0.15</v>
      </c>
      <c r="O792" s="50">
        <f>Ugovori_OPULJP[[#This Row],[Bespovratna sredstva - Ukupno (EU+Nac) HRK
= Ukupna ugovorena vrijednost bespovratnih sredstava]]*Ugovori_OPULJP[[#This Row],[EU STOPA SUFINANCIRANJA %
EU CO-FINANCING RATE %]]</f>
        <v>1634414.8499999999</v>
      </c>
      <c r="P792" s="51">
        <f>Ugovori_OPULJP[[#This Row],[Bespovratna sredstva - EU dio - HRK]]/7.5345</f>
        <v>216924.12900656974</v>
      </c>
      <c r="Q792" s="50">
        <f>Ugovori_OPULJP[[#This Row],[Bespovratna sredstva - Ukupno (EU+Nac) HRK
= Ukupna ugovorena vrijednost bespovratnih sredstava]]*Ugovori_OPULJP[[#This Row],[STOPA NACIONALNOG SUFINANCIRANJA %]]</f>
        <v>288426.14999999997</v>
      </c>
      <c r="R792" s="51">
        <f>Ugovori_OPULJP[[#This Row],[Bespovratna sredstva - Nacionalni dio - HRK]]/7.5345</f>
        <v>38280.728648218188</v>
      </c>
      <c r="S792" s="50">
        <v>1922841</v>
      </c>
      <c r="T792" s="51">
        <f>Ugovori_OPULJP[[#This Row],[Bespovratna sredstva - Ukupno (EU+Nac) HRK
= Ukupna ugovorena vrijednost bespovratnih sredstava]]/7.5345</f>
        <v>255204.85765478795</v>
      </c>
      <c r="U792" s="50">
        <v>0</v>
      </c>
      <c r="V792" s="51">
        <f>Ugovori_OPULJP[[#This Row],[Javni doprinos korisnika - HRK]]/7.5345</f>
        <v>0</v>
      </c>
      <c r="W792" s="50">
        <v>0</v>
      </c>
      <c r="X792" s="51">
        <f>Ugovori_OPULJP[[#This Row],[Privatni doprinos korisnika - HRK]]/7.5345</f>
        <v>0</v>
      </c>
      <c r="Y792" s="52">
        <v>1922841</v>
      </c>
      <c r="Z792" s="53">
        <f>Ugovori_OPULJP[[#This Row],[UKUPNI PRIHVATLJIVI IZDACI
TOTAL ELIGIBLE EXPENDITURE
= Bespovratna sredstva ukupno + doprinos korisnika
= Ukupni prihvatljivi troškovi
= Ukupna ugovorena vrijednost projekta HRK]]/7.5345</f>
        <v>255204.85765478795</v>
      </c>
      <c r="AA792" s="44" t="s">
        <v>38</v>
      </c>
      <c r="AB792" s="44" t="s">
        <v>35</v>
      </c>
      <c r="AC792" s="43" t="s">
        <v>3187</v>
      </c>
      <c r="AD792" s="43" t="s">
        <v>747</v>
      </c>
    </row>
    <row r="793" spans="1:30" ht="51" customHeight="1" x14ac:dyDescent="0.2">
      <c r="A793" s="41" t="s">
        <v>3188</v>
      </c>
      <c r="B793" s="42" t="s">
        <v>743</v>
      </c>
      <c r="C793" s="43" t="s">
        <v>744</v>
      </c>
      <c r="D793" s="43" t="s">
        <v>3131</v>
      </c>
      <c r="E793" s="57" t="s">
        <v>76</v>
      </c>
      <c r="F793" s="45" t="s">
        <v>3189</v>
      </c>
      <c r="G793" s="62" t="s">
        <v>3190</v>
      </c>
      <c r="H793" s="47">
        <v>44000</v>
      </c>
      <c r="I793" s="47">
        <v>44469</v>
      </c>
      <c r="J793" s="48" t="str">
        <f>IF(Ugovori_OPULJP[[#This Row],[DATUM ZAVRŠETKA OPERACIJE]]&gt;DATE(2024,3,31),"u provedbi","završen")</f>
        <v>završen</v>
      </c>
      <c r="K793" s="46" t="s">
        <v>89</v>
      </c>
      <c r="L793" s="46" t="s">
        <v>84</v>
      </c>
      <c r="M793" s="49">
        <v>0.85</v>
      </c>
      <c r="N793" s="49">
        <v>0.15</v>
      </c>
      <c r="O793" s="50">
        <f>Ugovori_OPULJP[[#This Row],[Bespovratna sredstva - Ukupno (EU+Nac) HRK
= Ukupna ugovorena vrijednost bespovratnih sredstava]]*Ugovori_OPULJP[[#This Row],[EU STOPA SUFINANCIRANJA %
EU CO-FINANCING RATE %]]</f>
        <v>1026169.0704999999</v>
      </c>
      <c r="P793" s="51">
        <f>Ugovori_OPULJP[[#This Row],[Bespovratna sredstva - EU dio - HRK]]/7.5345</f>
        <v>136196.04094498637</v>
      </c>
      <c r="Q793" s="50">
        <f>Ugovori_OPULJP[[#This Row],[Bespovratna sredstva - Ukupno (EU+Nac) HRK
= Ukupna ugovorena vrijednost bespovratnih sredstava]]*Ugovori_OPULJP[[#This Row],[STOPA NACIONALNOG SUFINANCIRANJA %]]</f>
        <v>181088.65949999998</v>
      </c>
      <c r="R793" s="51">
        <f>Ugovori_OPULJP[[#This Row],[Bespovratna sredstva - Nacionalni dio - HRK]]/7.5345</f>
        <v>24034.595460879947</v>
      </c>
      <c r="S793" s="50">
        <v>1207257.73</v>
      </c>
      <c r="T793" s="51">
        <f>Ugovori_OPULJP[[#This Row],[Bespovratna sredstva - Ukupno (EU+Nac) HRK
= Ukupna ugovorena vrijednost bespovratnih sredstava]]/7.5345</f>
        <v>160230.63640586633</v>
      </c>
      <c r="U793" s="50">
        <v>0</v>
      </c>
      <c r="V793" s="51">
        <f>Ugovori_OPULJP[[#This Row],[Javni doprinos korisnika - HRK]]/7.5345</f>
        <v>0</v>
      </c>
      <c r="W793" s="50">
        <v>0</v>
      </c>
      <c r="X793" s="51">
        <f>Ugovori_OPULJP[[#This Row],[Privatni doprinos korisnika - HRK]]/7.5345</f>
        <v>0</v>
      </c>
      <c r="Y793" s="52">
        <v>1207257.73</v>
      </c>
      <c r="Z793" s="53">
        <f>Ugovori_OPULJP[[#This Row],[UKUPNI PRIHVATLJIVI IZDACI
TOTAL ELIGIBLE EXPENDITURE
= Bespovratna sredstva ukupno + doprinos korisnika
= Ukupni prihvatljivi troškovi
= Ukupna ugovorena vrijednost projekta HRK]]/7.5345</f>
        <v>160230.63640586633</v>
      </c>
      <c r="AA793" s="44" t="s">
        <v>38</v>
      </c>
      <c r="AB793" s="44" t="s">
        <v>35</v>
      </c>
      <c r="AC793" s="43" t="s">
        <v>3191</v>
      </c>
      <c r="AD793" s="43" t="s">
        <v>747</v>
      </c>
    </row>
    <row r="794" spans="1:30" ht="51" customHeight="1" x14ac:dyDescent="0.2">
      <c r="A794" s="41" t="s">
        <v>3192</v>
      </c>
      <c r="B794" s="42" t="s">
        <v>743</v>
      </c>
      <c r="C794" s="43" t="s">
        <v>744</v>
      </c>
      <c r="D794" s="43" t="s">
        <v>3131</v>
      </c>
      <c r="E794" s="57" t="s">
        <v>76</v>
      </c>
      <c r="F794" s="45" t="s">
        <v>3193</v>
      </c>
      <c r="G794" s="45" t="s">
        <v>3194</v>
      </c>
      <c r="H794" s="47">
        <v>44127</v>
      </c>
      <c r="I794" s="47">
        <v>44674</v>
      </c>
      <c r="J794" s="48" t="str">
        <f>IF(Ugovori_OPULJP[[#This Row],[DATUM ZAVRŠETKA OPERACIJE]]&gt;DATE(2024,3,31),"u provedbi","završen")</f>
        <v>završen</v>
      </c>
      <c r="K794" s="46" t="s">
        <v>84</v>
      </c>
      <c r="L794" s="46" t="s">
        <v>84</v>
      </c>
      <c r="M794" s="49">
        <v>0.85</v>
      </c>
      <c r="N794" s="49">
        <v>0.15</v>
      </c>
      <c r="O794" s="50">
        <f>Ugovori_OPULJP[[#This Row],[Bespovratna sredstva - Ukupno (EU+Nac) HRK
= Ukupna ugovorena vrijednost bespovratnih sredstava]]*Ugovori_OPULJP[[#This Row],[EU STOPA SUFINANCIRANJA %
EU CO-FINANCING RATE %]]</f>
        <v>394680.41500000004</v>
      </c>
      <c r="P794" s="51">
        <f>Ugovori_OPULJP[[#This Row],[Bespovratna sredstva - EU dio - HRK]]/7.5345</f>
        <v>52383.093105050102</v>
      </c>
      <c r="Q794" s="50">
        <f>Ugovori_OPULJP[[#This Row],[Bespovratna sredstva - Ukupno (EU+Nac) HRK
= Ukupna ugovorena vrijednost bespovratnih sredstava]]*Ugovori_OPULJP[[#This Row],[STOPA NACIONALNOG SUFINANCIRANJA %]]</f>
        <v>69649.485000000001</v>
      </c>
      <c r="R794" s="51">
        <f>Ugovori_OPULJP[[#This Row],[Bespovratna sredstva - Nacionalni dio - HRK]]/7.5345</f>
        <v>9244.0752538323704</v>
      </c>
      <c r="S794" s="50">
        <v>464329.9</v>
      </c>
      <c r="T794" s="51">
        <f>Ugovori_OPULJP[[#This Row],[Bespovratna sredstva - Ukupno (EU+Nac) HRK
= Ukupna ugovorena vrijednost bespovratnih sredstava]]/7.5345</f>
        <v>61627.168358882474</v>
      </c>
      <c r="U794" s="50">
        <v>0</v>
      </c>
      <c r="V794" s="51">
        <f>Ugovori_OPULJP[[#This Row],[Javni doprinos korisnika - HRK]]/7.5345</f>
        <v>0</v>
      </c>
      <c r="W794" s="50">
        <v>0</v>
      </c>
      <c r="X794" s="51">
        <f>Ugovori_OPULJP[[#This Row],[Privatni doprinos korisnika - HRK]]/7.5345</f>
        <v>0</v>
      </c>
      <c r="Y794" s="52">
        <v>464329.9</v>
      </c>
      <c r="Z794" s="53">
        <f>Ugovori_OPULJP[[#This Row],[UKUPNI PRIHVATLJIVI IZDACI
TOTAL ELIGIBLE EXPENDITURE
= Bespovratna sredstva ukupno + doprinos korisnika
= Ukupni prihvatljivi troškovi
= Ukupna ugovorena vrijednost projekta HRK]]/7.5345</f>
        <v>61627.168358882474</v>
      </c>
      <c r="AA794" s="44" t="s">
        <v>38</v>
      </c>
      <c r="AB794" s="44" t="s">
        <v>35</v>
      </c>
      <c r="AC794" s="43" t="s">
        <v>3195</v>
      </c>
      <c r="AD794" s="43" t="s">
        <v>747</v>
      </c>
    </row>
    <row r="795" spans="1:30" ht="51" customHeight="1" x14ac:dyDescent="0.2">
      <c r="A795" s="41" t="s">
        <v>3196</v>
      </c>
      <c r="B795" s="42" t="s">
        <v>743</v>
      </c>
      <c r="C795" s="43" t="s">
        <v>744</v>
      </c>
      <c r="D795" s="43" t="s">
        <v>3131</v>
      </c>
      <c r="E795" s="57" t="s">
        <v>76</v>
      </c>
      <c r="F795" s="45" t="s">
        <v>3197</v>
      </c>
      <c r="G795" s="45" t="s">
        <v>3043</v>
      </c>
      <c r="H795" s="47">
        <v>44021</v>
      </c>
      <c r="I795" s="47">
        <v>44570</v>
      </c>
      <c r="J795" s="48" t="str">
        <f>IF(Ugovori_OPULJP[[#This Row],[DATUM ZAVRŠETKA OPERACIJE]]&gt;DATE(2024,3,31),"u provedbi","završen")</f>
        <v>završen</v>
      </c>
      <c r="K795" s="46" t="s">
        <v>425</v>
      </c>
      <c r="L795" s="46" t="s">
        <v>425</v>
      </c>
      <c r="M795" s="49">
        <v>0.85</v>
      </c>
      <c r="N795" s="49">
        <v>0.15</v>
      </c>
      <c r="O795" s="50">
        <f>Ugovori_OPULJP[[#This Row],[Bespovratna sredstva - Ukupno (EU+Nac) HRK
= Ukupna ugovorena vrijednost bespovratnih sredstava]]*Ugovori_OPULJP[[#This Row],[EU STOPA SUFINANCIRANJA %
EU CO-FINANCING RATE %]]</f>
        <v>394680.41500000004</v>
      </c>
      <c r="P795" s="51">
        <f>Ugovori_OPULJP[[#This Row],[Bespovratna sredstva - EU dio - HRK]]/7.5345</f>
        <v>52383.093105050102</v>
      </c>
      <c r="Q795" s="50">
        <f>Ugovori_OPULJP[[#This Row],[Bespovratna sredstva - Ukupno (EU+Nac) HRK
= Ukupna ugovorena vrijednost bespovratnih sredstava]]*Ugovori_OPULJP[[#This Row],[STOPA NACIONALNOG SUFINANCIRANJA %]]</f>
        <v>69649.485000000001</v>
      </c>
      <c r="R795" s="51">
        <f>Ugovori_OPULJP[[#This Row],[Bespovratna sredstva - Nacionalni dio - HRK]]/7.5345</f>
        <v>9244.0752538323704</v>
      </c>
      <c r="S795" s="50">
        <v>464329.9</v>
      </c>
      <c r="T795" s="51">
        <f>Ugovori_OPULJP[[#This Row],[Bespovratna sredstva - Ukupno (EU+Nac) HRK
= Ukupna ugovorena vrijednost bespovratnih sredstava]]/7.5345</f>
        <v>61627.168358882474</v>
      </c>
      <c r="U795" s="50">
        <v>0</v>
      </c>
      <c r="V795" s="51">
        <f>Ugovori_OPULJP[[#This Row],[Javni doprinos korisnika - HRK]]/7.5345</f>
        <v>0</v>
      </c>
      <c r="W795" s="50">
        <v>0</v>
      </c>
      <c r="X795" s="51">
        <f>Ugovori_OPULJP[[#This Row],[Privatni doprinos korisnika - HRK]]/7.5345</f>
        <v>0</v>
      </c>
      <c r="Y795" s="52">
        <v>464329.9</v>
      </c>
      <c r="Z795" s="53">
        <f>Ugovori_OPULJP[[#This Row],[UKUPNI PRIHVATLJIVI IZDACI
TOTAL ELIGIBLE EXPENDITURE
= Bespovratna sredstva ukupno + doprinos korisnika
= Ukupni prihvatljivi troškovi
= Ukupna ugovorena vrijednost projekta HRK]]/7.5345</f>
        <v>61627.168358882474</v>
      </c>
      <c r="AA795" s="44" t="s">
        <v>38</v>
      </c>
      <c r="AB795" s="44" t="s">
        <v>35</v>
      </c>
      <c r="AC795" s="43" t="s">
        <v>3198</v>
      </c>
      <c r="AD795" s="43" t="s">
        <v>747</v>
      </c>
    </row>
    <row r="796" spans="1:30" ht="51" customHeight="1" x14ac:dyDescent="0.2">
      <c r="A796" s="41" t="s">
        <v>3199</v>
      </c>
      <c r="B796" s="42" t="s">
        <v>743</v>
      </c>
      <c r="C796" s="43" t="s">
        <v>744</v>
      </c>
      <c r="D796" s="43" t="s">
        <v>3131</v>
      </c>
      <c r="E796" s="57" t="s">
        <v>76</v>
      </c>
      <c r="F796" s="45" t="s">
        <v>3200</v>
      </c>
      <c r="G796" s="45" t="s">
        <v>3201</v>
      </c>
      <c r="H796" s="47">
        <v>44019</v>
      </c>
      <c r="I796" s="47">
        <v>44568</v>
      </c>
      <c r="J796" s="48" t="str">
        <f>IF(Ugovori_OPULJP[[#This Row],[DATUM ZAVRŠETKA OPERACIJE]]&gt;DATE(2024,3,31),"u provedbi","završen")</f>
        <v>završen</v>
      </c>
      <c r="K796" s="46" t="s">
        <v>84</v>
      </c>
      <c r="L796" s="46" t="s">
        <v>84</v>
      </c>
      <c r="M796" s="49">
        <v>0.85</v>
      </c>
      <c r="N796" s="49">
        <v>0.15</v>
      </c>
      <c r="O796" s="50">
        <f>Ugovori_OPULJP[[#This Row],[Bespovratna sredstva - Ukupno (EU+Nac) HRK
= Ukupna ugovorena vrijednost bespovratnih sredstava]]*Ugovori_OPULJP[[#This Row],[EU STOPA SUFINANCIRANJA %
EU CO-FINANCING RATE %]]</f>
        <v>394680.41500000004</v>
      </c>
      <c r="P796" s="51">
        <f>Ugovori_OPULJP[[#This Row],[Bespovratna sredstva - EU dio - HRK]]/7.5345</f>
        <v>52383.093105050102</v>
      </c>
      <c r="Q796" s="50">
        <f>Ugovori_OPULJP[[#This Row],[Bespovratna sredstva - Ukupno (EU+Nac) HRK
= Ukupna ugovorena vrijednost bespovratnih sredstava]]*Ugovori_OPULJP[[#This Row],[STOPA NACIONALNOG SUFINANCIRANJA %]]</f>
        <v>69649.485000000001</v>
      </c>
      <c r="R796" s="51">
        <f>Ugovori_OPULJP[[#This Row],[Bespovratna sredstva - Nacionalni dio - HRK]]/7.5345</f>
        <v>9244.0752538323704</v>
      </c>
      <c r="S796" s="50">
        <v>464329.9</v>
      </c>
      <c r="T796" s="51">
        <f>Ugovori_OPULJP[[#This Row],[Bespovratna sredstva - Ukupno (EU+Nac) HRK
= Ukupna ugovorena vrijednost bespovratnih sredstava]]/7.5345</f>
        <v>61627.168358882474</v>
      </c>
      <c r="U796" s="50">
        <v>0</v>
      </c>
      <c r="V796" s="51">
        <f>Ugovori_OPULJP[[#This Row],[Javni doprinos korisnika - HRK]]/7.5345</f>
        <v>0</v>
      </c>
      <c r="W796" s="50">
        <v>0</v>
      </c>
      <c r="X796" s="51">
        <f>Ugovori_OPULJP[[#This Row],[Privatni doprinos korisnika - HRK]]/7.5345</f>
        <v>0</v>
      </c>
      <c r="Y796" s="52">
        <v>464329.9</v>
      </c>
      <c r="Z796" s="53">
        <f>Ugovori_OPULJP[[#This Row],[UKUPNI PRIHVATLJIVI IZDACI
TOTAL ELIGIBLE EXPENDITURE
= Bespovratna sredstva ukupno + doprinos korisnika
= Ukupni prihvatljivi troškovi
= Ukupna ugovorena vrijednost projekta HRK]]/7.5345</f>
        <v>61627.168358882474</v>
      </c>
      <c r="AA796" s="44" t="s">
        <v>38</v>
      </c>
      <c r="AB796" s="44" t="s">
        <v>35</v>
      </c>
      <c r="AC796" s="43" t="s">
        <v>3202</v>
      </c>
      <c r="AD796" s="43" t="s">
        <v>747</v>
      </c>
    </row>
    <row r="797" spans="1:30" ht="51" customHeight="1" x14ac:dyDescent="0.2">
      <c r="A797" s="41" t="s">
        <v>3203</v>
      </c>
      <c r="B797" s="42" t="s">
        <v>743</v>
      </c>
      <c r="C797" s="43" t="s">
        <v>744</v>
      </c>
      <c r="D797" s="43" t="s">
        <v>3131</v>
      </c>
      <c r="E797" s="57" t="s">
        <v>76</v>
      </c>
      <c r="F797" s="45" t="s">
        <v>1949</v>
      </c>
      <c r="G797" s="45" t="s">
        <v>3204</v>
      </c>
      <c r="H797" s="47">
        <v>44000</v>
      </c>
      <c r="I797" s="47">
        <v>44548</v>
      </c>
      <c r="J797" s="48" t="str">
        <f>IF(Ugovori_OPULJP[[#This Row],[DATUM ZAVRŠETKA OPERACIJE]]&gt;DATE(2024,3,31),"u provedbi","završen")</f>
        <v>završen</v>
      </c>
      <c r="K797" s="46" t="s">
        <v>37</v>
      </c>
      <c r="L797" s="46" t="s">
        <v>37</v>
      </c>
      <c r="M797" s="49">
        <v>0.85</v>
      </c>
      <c r="N797" s="49">
        <v>0.15</v>
      </c>
      <c r="O797" s="50">
        <f>Ugovori_OPULJP[[#This Row],[Bespovratna sredstva - Ukupno (EU+Nac) HRK
= Ukupna ugovorena vrijednost bespovratnih sredstava]]*Ugovori_OPULJP[[#This Row],[EU STOPA SUFINANCIRANJA %
EU CO-FINANCING RATE %]]</f>
        <v>789360.82149999996</v>
      </c>
      <c r="P797" s="51">
        <f>Ugovori_OPULJP[[#This Row],[Bespovratna sredstva - EU dio - HRK]]/7.5345</f>
        <v>104766.18508195633</v>
      </c>
      <c r="Q797" s="50">
        <f>Ugovori_OPULJP[[#This Row],[Bespovratna sredstva - Ukupno (EU+Nac) HRK
= Ukupna ugovorena vrijednost bespovratnih sredstava]]*Ugovori_OPULJP[[#This Row],[STOPA NACIONALNOG SUFINANCIRANJA %]]</f>
        <v>139298.96849999999</v>
      </c>
      <c r="R797" s="51">
        <f>Ugovori_OPULJP[[#This Row],[Bespovratna sredstva - Nacionalni dio - HRK]]/7.5345</f>
        <v>18488.150308580527</v>
      </c>
      <c r="S797" s="50">
        <v>928659.79</v>
      </c>
      <c r="T797" s="51">
        <f>Ugovori_OPULJP[[#This Row],[Bespovratna sredstva - Ukupno (EU+Nac) HRK
= Ukupna ugovorena vrijednost bespovratnih sredstava]]/7.5345</f>
        <v>123254.33539053686</v>
      </c>
      <c r="U797" s="50">
        <v>0</v>
      </c>
      <c r="V797" s="51">
        <f>Ugovori_OPULJP[[#This Row],[Javni doprinos korisnika - HRK]]/7.5345</f>
        <v>0</v>
      </c>
      <c r="W797" s="50">
        <v>0</v>
      </c>
      <c r="X797" s="51">
        <f>Ugovori_OPULJP[[#This Row],[Privatni doprinos korisnika - HRK]]/7.5345</f>
        <v>0</v>
      </c>
      <c r="Y797" s="52">
        <v>928659.79</v>
      </c>
      <c r="Z797" s="53">
        <f>Ugovori_OPULJP[[#This Row],[UKUPNI PRIHVATLJIVI IZDACI
TOTAL ELIGIBLE EXPENDITURE
= Bespovratna sredstva ukupno + doprinos korisnika
= Ukupni prihvatljivi troškovi
= Ukupna ugovorena vrijednost projekta HRK]]/7.5345</f>
        <v>123254.33539053686</v>
      </c>
      <c r="AA797" s="44" t="s">
        <v>38</v>
      </c>
      <c r="AB797" s="44" t="s">
        <v>35</v>
      </c>
      <c r="AC797" s="43" t="s">
        <v>3205</v>
      </c>
      <c r="AD797" s="43" t="s">
        <v>747</v>
      </c>
    </row>
    <row r="798" spans="1:30" ht="51" customHeight="1" x14ac:dyDescent="0.2">
      <c r="A798" s="41" t="s">
        <v>3206</v>
      </c>
      <c r="B798" s="42" t="s">
        <v>743</v>
      </c>
      <c r="C798" s="43" t="s">
        <v>744</v>
      </c>
      <c r="D798" s="43" t="s">
        <v>3131</v>
      </c>
      <c r="E798" s="57" t="s">
        <v>76</v>
      </c>
      <c r="F798" s="45" t="s">
        <v>3207</v>
      </c>
      <c r="G798" s="45" t="s">
        <v>3208</v>
      </c>
      <c r="H798" s="47">
        <v>44022</v>
      </c>
      <c r="I798" s="47">
        <v>44571</v>
      </c>
      <c r="J798" s="48" t="str">
        <f>IF(Ugovori_OPULJP[[#This Row],[DATUM ZAVRŠETKA OPERACIJE]]&gt;DATE(2024,3,31),"u provedbi","završen")</f>
        <v>završen</v>
      </c>
      <c r="K798" s="46" t="s">
        <v>84</v>
      </c>
      <c r="L798" s="46" t="s">
        <v>84</v>
      </c>
      <c r="M798" s="49">
        <v>0.85</v>
      </c>
      <c r="N798" s="49">
        <v>0.15</v>
      </c>
      <c r="O798" s="50">
        <f>Ugovori_OPULJP[[#This Row],[Bespovratna sredstva - Ukupno (EU+Nac) HRK
= Ukupna ugovorena vrijednost bespovratnih sredstava]]*Ugovori_OPULJP[[#This Row],[EU STOPA SUFINANCIRANJA %
EU CO-FINANCING RATE %]]</f>
        <v>552552.58100000001</v>
      </c>
      <c r="P798" s="51">
        <f>Ugovori_OPULJP[[#This Row],[Bespovratna sredstva - EU dio - HRK]]/7.5345</f>
        <v>73336.330347070136</v>
      </c>
      <c r="Q798" s="50">
        <f>Ugovori_OPULJP[[#This Row],[Bespovratna sredstva - Ukupno (EU+Nac) HRK
= Ukupna ugovorena vrijednost bespovratnih sredstava]]*Ugovori_OPULJP[[#This Row],[STOPA NACIONALNOG SUFINANCIRANJA %]]</f>
        <v>97509.278999999995</v>
      </c>
      <c r="R798" s="51">
        <f>Ugovori_OPULJP[[#This Row],[Bespovratna sredstva - Nacionalni dio - HRK]]/7.5345</f>
        <v>12941.705355365319</v>
      </c>
      <c r="S798" s="50">
        <v>650061.86</v>
      </c>
      <c r="T798" s="51">
        <f>Ugovori_OPULJP[[#This Row],[Bespovratna sredstva - Ukupno (EU+Nac) HRK
= Ukupna ugovorena vrijednost bespovratnih sredstava]]/7.5345</f>
        <v>86278.03570243546</v>
      </c>
      <c r="U798" s="50">
        <v>0</v>
      </c>
      <c r="V798" s="51">
        <f>Ugovori_OPULJP[[#This Row],[Javni doprinos korisnika - HRK]]/7.5345</f>
        <v>0</v>
      </c>
      <c r="W798" s="50">
        <v>0</v>
      </c>
      <c r="X798" s="51">
        <f>Ugovori_OPULJP[[#This Row],[Privatni doprinos korisnika - HRK]]/7.5345</f>
        <v>0</v>
      </c>
      <c r="Y798" s="52">
        <v>650061.86</v>
      </c>
      <c r="Z798" s="53">
        <f>Ugovori_OPULJP[[#This Row],[UKUPNI PRIHVATLJIVI IZDACI
TOTAL ELIGIBLE EXPENDITURE
= Bespovratna sredstva ukupno + doprinos korisnika
= Ukupni prihvatljivi troškovi
= Ukupna ugovorena vrijednost projekta HRK]]/7.5345</f>
        <v>86278.03570243546</v>
      </c>
      <c r="AA798" s="44" t="s">
        <v>38</v>
      </c>
      <c r="AB798" s="44" t="s">
        <v>35</v>
      </c>
      <c r="AC798" s="43" t="s">
        <v>3209</v>
      </c>
      <c r="AD798" s="43" t="s">
        <v>747</v>
      </c>
    </row>
    <row r="799" spans="1:30" ht="51" customHeight="1" x14ac:dyDescent="0.2">
      <c r="A799" s="41" t="s">
        <v>3210</v>
      </c>
      <c r="B799" s="42" t="s">
        <v>743</v>
      </c>
      <c r="C799" s="43" t="s">
        <v>744</v>
      </c>
      <c r="D799" s="43" t="s">
        <v>3131</v>
      </c>
      <c r="E799" s="57" t="s">
        <v>76</v>
      </c>
      <c r="F799" s="45" t="s">
        <v>3211</v>
      </c>
      <c r="G799" s="45" t="s">
        <v>1206</v>
      </c>
      <c r="H799" s="47">
        <v>44000</v>
      </c>
      <c r="I799" s="47">
        <v>44548</v>
      </c>
      <c r="J799" s="48" t="str">
        <f>IF(Ugovori_OPULJP[[#This Row],[DATUM ZAVRŠETKA OPERACIJE]]&gt;DATE(2024,3,31),"u provedbi","završen")</f>
        <v>završen</v>
      </c>
      <c r="K799" s="46" t="s">
        <v>89</v>
      </c>
      <c r="L799" s="46" t="s">
        <v>84</v>
      </c>
      <c r="M799" s="49">
        <v>0.85</v>
      </c>
      <c r="N799" s="49">
        <v>0.15</v>
      </c>
      <c r="O799" s="50">
        <f>Ugovori_OPULJP[[#This Row],[Bespovratna sredstva - Ukupno (EU+Nac) HRK
= Ukupna ugovorena vrijednost bespovratnih sredstava]]*Ugovori_OPULJP[[#This Row],[EU STOPA SUFINANCIRANJA %
EU CO-FINANCING RATE %]]</f>
        <v>1526345</v>
      </c>
      <c r="P799" s="51">
        <f>Ugovori_OPULJP[[#This Row],[Bespovratna sredstva - EU dio - HRK]]/7.5345</f>
        <v>202580.79500962238</v>
      </c>
      <c r="Q799" s="50">
        <f>Ugovori_OPULJP[[#This Row],[Bespovratna sredstva - Ukupno (EU+Nac) HRK
= Ukupna ugovorena vrijednost bespovratnih sredstava]]*Ugovori_OPULJP[[#This Row],[STOPA NACIONALNOG SUFINANCIRANJA %]]</f>
        <v>269355</v>
      </c>
      <c r="R799" s="51">
        <f>Ugovori_OPULJP[[#This Row],[Bespovratna sredstva - Nacionalni dio - HRK]]/7.5345</f>
        <v>35749.552060521601</v>
      </c>
      <c r="S799" s="50">
        <v>1795700</v>
      </c>
      <c r="T799" s="51">
        <f>Ugovori_OPULJP[[#This Row],[Bespovratna sredstva - Ukupno (EU+Nac) HRK
= Ukupna ugovorena vrijednost bespovratnih sredstava]]/7.5345</f>
        <v>238330.34707014399</v>
      </c>
      <c r="U799" s="50">
        <v>0</v>
      </c>
      <c r="V799" s="51">
        <f>Ugovori_OPULJP[[#This Row],[Javni doprinos korisnika - HRK]]/7.5345</f>
        <v>0</v>
      </c>
      <c r="W799" s="50">
        <v>0</v>
      </c>
      <c r="X799" s="51">
        <f>Ugovori_OPULJP[[#This Row],[Privatni doprinos korisnika - HRK]]/7.5345</f>
        <v>0</v>
      </c>
      <c r="Y799" s="52">
        <v>1795700</v>
      </c>
      <c r="Z799" s="53">
        <f>Ugovori_OPULJP[[#This Row],[UKUPNI PRIHVATLJIVI IZDACI
TOTAL ELIGIBLE EXPENDITURE
= Bespovratna sredstva ukupno + doprinos korisnika
= Ukupni prihvatljivi troškovi
= Ukupna ugovorena vrijednost projekta HRK]]/7.5345</f>
        <v>238330.34707014399</v>
      </c>
      <c r="AA799" s="44" t="s">
        <v>38</v>
      </c>
      <c r="AB799" s="44" t="s">
        <v>35</v>
      </c>
      <c r="AC799" s="43" t="s">
        <v>3205</v>
      </c>
      <c r="AD799" s="43" t="s">
        <v>747</v>
      </c>
    </row>
    <row r="800" spans="1:30" ht="51" customHeight="1" x14ac:dyDescent="0.2">
      <c r="A800" s="41" t="s">
        <v>3212</v>
      </c>
      <c r="B800" s="42" t="s">
        <v>743</v>
      </c>
      <c r="C800" s="43" t="s">
        <v>744</v>
      </c>
      <c r="D800" s="43" t="s">
        <v>3131</v>
      </c>
      <c r="E800" s="57" t="s">
        <v>76</v>
      </c>
      <c r="F800" s="45" t="s">
        <v>3213</v>
      </c>
      <c r="G800" s="45" t="s">
        <v>3214</v>
      </c>
      <c r="H800" s="47">
        <v>44007</v>
      </c>
      <c r="I800" s="47">
        <v>44555</v>
      </c>
      <c r="J800" s="48" t="str">
        <f>IF(Ugovori_OPULJP[[#This Row],[DATUM ZAVRŠETKA OPERACIJE]]&gt;DATE(2024,3,31),"u provedbi","završen")</f>
        <v>završen</v>
      </c>
      <c r="K800" s="46" t="s">
        <v>371</v>
      </c>
      <c r="L800" s="46" t="s">
        <v>371</v>
      </c>
      <c r="M800" s="49">
        <v>0.85</v>
      </c>
      <c r="N800" s="49">
        <v>0.15</v>
      </c>
      <c r="O800" s="50">
        <f>Ugovori_OPULJP[[#This Row],[Bespovratna sredstva - Ukupno (EU+Nac) HRK
= Ukupna ugovorena vrijednost bespovratnih sredstava]]*Ugovori_OPULJP[[#This Row],[EU STOPA SUFINANCIRANJA %
EU CO-FINANCING RATE %]]</f>
        <v>552552.58100000001</v>
      </c>
      <c r="P800" s="51">
        <f>Ugovori_OPULJP[[#This Row],[Bespovratna sredstva - EU dio - HRK]]/7.5345</f>
        <v>73336.330347070136</v>
      </c>
      <c r="Q800" s="50">
        <f>Ugovori_OPULJP[[#This Row],[Bespovratna sredstva - Ukupno (EU+Nac) HRK
= Ukupna ugovorena vrijednost bespovratnih sredstava]]*Ugovori_OPULJP[[#This Row],[STOPA NACIONALNOG SUFINANCIRANJA %]]</f>
        <v>97509.278999999995</v>
      </c>
      <c r="R800" s="51">
        <f>Ugovori_OPULJP[[#This Row],[Bespovratna sredstva - Nacionalni dio - HRK]]/7.5345</f>
        <v>12941.705355365319</v>
      </c>
      <c r="S800" s="50">
        <v>650061.86</v>
      </c>
      <c r="T800" s="51">
        <f>Ugovori_OPULJP[[#This Row],[Bespovratna sredstva - Ukupno (EU+Nac) HRK
= Ukupna ugovorena vrijednost bespovratnih sredstava]]/7.5345</f>
        <v>86278.03570243546</v>
      </c>
      <c r="U800" s="50">
        <v>0</v>
      </c>
      <c r="V800" s="51">
        <f>Ugovori_OPULJP[[#This Row],[Javni doprinos korisnika - HRK]]/7.5345</f>
        <v>0</v>
      </c>
      <c r="W800" s="50">
        <v>0</v>
      </c>
      <c r="X800" s="51">
        <f>Ugovori_OPULJP[[#This Row],[Privatni doprinos korisnika - HRK]]/7.5345</f>
        <v>0</v>
      </c>
      <c r="Y800" s="52">
        <v>650061.86</v>
      </c>
      <c r="Z800" s="53">
        <f>Ugovori_OPULJP[[#This Row],[UKUPNI PRIHVATLJIVI IZDACI
TOTAL ELIGIBLE EXPENDITURE
= Bespovratna sredstva ukupno + doprinos korisnika
= Ukupni prihvatljivi troškovi
= Ukupna ugovorena vrijednost projekta HRK]]/7.5345</f>
        <v>86278.03570243546</v>
      </c>
      <c r="AA800" s="44" t="s">
        <v>38</v>
      </c>
      <c r="AB800" s="44" t="s">
        <v>35</v>
      </c>
      <c r="AC800" s="43" t="s">
        <v>3215</v>
      </c>
      <c r="AD800" s="43" t="s">
        <v>747</v>
      </c>
    </row>
    <row r="801" spans="1:30" ht="51" customHeight="1" x14ac:dyDescent="0.2">
      <c r="A801" s="41" t="s">
        <v>3216</v>
      </c>
      <c r="B801" s="42" t="s">
        <v>743</v>
      </c>
      <c r="C801" s="43" t="s">
        <v>744</v>
      </c>
      <c r="D801" s="43" t="s">
        <v>3131</v>
      </c>
      <c r="E801" s="57" t="s">
        <v>76</v>
      </c>
      <c r="F801" s="45" t="s">
        <v>1918</v>
      </c>
      <c r="G801" s="45" t="s">
        <v>2597</v>
      </c>
      <c r="H801" s="47">
        <v>44000</v>
      </c>
      <c r="I801" s="47">
        <v>44548</v>
      </c>
      <c r="J801" s="48" t="str">
        <f>IF(Ugovori_OPULJP[[#This Row],[DATUM ZAVRŠETKA OPERACIJE]]&gt;DATE(2024,3,31),"u provedbi","završen")</f>
        <v>završen</v>
      </c>
      <c r="K801" s="46" t="s">
        <v>37</v>
      </c>
      <c r="L801" s="46" t="s">
        <v>37</v>
      </c>
      <c r="M801" s="49">
        <v>0.85</v>
      </c>
      <c r="N801" s="49">
        <v>0.15</v>
      </c>
      <c r="O801" s="50">
        <f>Ugovori_OPULJP[[#This Row],[Bespovratna sredstva - Ukupno (EU+Nac) HRK
= Ukupna ugovorena vrijednost bespovratnih sredstava]]*Ugovori_OPULJP[[#This Row],[EU STOPA SUFINANCIRANJA %
EU CO-FINANCING RATE %]]</f>
        <v>394680.41500000004</v>
      </c>
      <c r="P801" s="51">
        <f>Ugovori_OPULJP[[#This Row],[Bespovratna sredstva - EU dio - HRK]]/7.5345</f>
        <v>52383.093105050102</v>
      </c>
      <c r="Q801" s="50">
        <f>Ugovori_OPULJP[[#This Row],[Bespovratna sredstva - Ukupno (EU+Nac) HRK
= Ukupna ugovorena vrijednost bespovratnih sredstava]]*Ugovori_OPULJP[[#This Row],[STOPA NACIONALNOG SUFINANCIRANJA %]]</f>
        <v>69649.485000000001</v>
      </c>
      <c r="R801" s="51">
        <f>Ugovori_OPULJP[[#This Row],[Bespovratna sredstva - Nacionalni dio - HRK]]/7.5345</f>
        <v>9244.0752538323704</v>
      </c>
      <c r="S801" s="50">
        <v>464329.9</v>
      </c>
      <c r="T801" s="51">
        <f>Ugovori_OPULJP[[#This Row],[Bespovratna sredstva - Ukupno (EU+Nac) HRK
= Ukupna ugovorena vrijednost bespovratnih sredstava]]/7.5345</f>
        <v>61627.168358882474</v>
      </c>
      <c r="U801" s="50">
        <v>0</v>
      </c>
      <c r="V801" s="51">
        <f>Ugovori_OPULJP[[#This Row],[Javni doprinos korisnika - HRK]]/7.5345</f>
        <v>0</v>
      </c>
      <c r="W801" s="50">
        <v>0</v>
      </c>
      <c r="X801" s="51">
        <f>Ugovori_OPULJP[[#This Row],[Privatni doprinos korisnika - HRK]]/7.5345</f>
        <v>0</v>
      </c>
      <c r="Y801" s="52">
        <v>464329.9</v>
      </c>
      <c r="Z801" s="53">
        <f>Ugovori_OPULJP[[#This Row],[UKUPNI PRIHVATLJIVI IZDACI
TOTAL ELIGIBLE EXPENDITURE
= Bespovratna sredstva ukupno + doprinos korisnika
= Ukupni prihvatljivi troškovi
= Ukupna ugovorena vrijednost projekta HRK]]/7.5345</f>
        <v>61627.168358882474</v>
      </c>
      <c r="AA801" s="44" t="s">
        <v>38</v>
      </c>
      <c r="AB801" s="44" t="s">
        <v>35</v>
      </c>
      <c r="AC801" s="43" t="s">
        <v>3217</v>
      </c>
      <c r="AD801" s="43" t="s">
        <v>747</v>
      </c>
    </row>
    <row r="802" spans="1:30" ht="51" customHeight="1" x14ac:dyDescent="0.2">
      <c r="A802" s="41" t="s">
        <v>3218</v>
      </c>
      <c r="B802" s="42" t="s">
        <v>743</v>
      </c>
      <c r="C802" s="43" t="s">
        <v>744</v>
      </c>
      <c r="D802" s="43" t="s">
        <v>3131</v>
      </c>
      <c r="E802" s="57" t="s">
        <v>76</v>
      </c>
      <c r="F802" s="45" t="s">
        <v>3219</v>
      </c>
      <c r="G802" s="45" t="s">
        <v>3220</v>
      </c>
      <c r="H802" s="47">
        <v>44130</v>
      </c>
      <c r="I802" s="47">
        <v>44677</v>
      </c>
      <c r="J802" s="48" t="str">
        <f>IF(Ugovori_OPULJP[[#This Row],[DATUM ZAVRŠETKA OPERACIJE]]&gt;DATE(2024,3,31),"u provedbi","završen")</f>
        <v>završen</v>
      </c>
      <c r="K802" s="46" t="s">
        <v>84</v>
      </c>
      <c r="L802" s="46" t="s">
        <v>84</v>
      </c>
      <c r="M802" s="49">
        <v>0.85</v>
      </c>
      <c r="N802" s="49">
        <v>0.15</v>
      </c>
      <c r="O802" s="50">
        <f>Ugovori_OPULJP[[#This Row],[Bespovratna sredstva - Ukupno (EU+Nac) HRK
= Ukupna ugovorena vrijednost bespovratnih sredstava]]*Ugovori_OPULJP[[#This Row],[EU STOPA SUFINANCIRANJA %
EU CO-FINANCING RATE %]]</f>
        <v>394570</v>
      </c>
      <c r="P802" s="51">
        <f>Ugovori_OPULJP[[#This Row],[Bespovratna sredstva - EU dio - HRK]]/7.5345</f>
        <v>52368.438516158996</v>
      </c>
      <c r="Q802" s="50">
        <f>Ugovori_OPULJP[[#This Row],[Bespovratna sredstva - Ukupno (EU+Nac) HRK
= Ukupna ugovorena vrijednost bespovratnih sredstava]]*Ugovori_OPULJP[[#This Row],[STOPA NACIONALNOG SUFINANCIRANJA %]]</f>
        <v>69630</v>
      </c>
      <c r="R802" s="51">
        <f>Ugovori_OPULJP[[#This Row],[Bespovratna sredstva - Nacionalni dio - HRK]]/7.5345</f>
        <v>9241.4891499104124</v>
      </c>
      <c r="S802" s="50">
        <v>464200</v>
      </c>
      <c r="T802" s="51">
        <f>Ugovori_OPULJP[[#This Row],[Bespovratna sredstva - Ukupno (EU+Nac) HRK
= Ukupna ugovorena vrijednost bespovratnih sredstava]]/7.5345</f>
        <v>61609.927666069409</v>
      </c>
      <c r="U802" s="50">
        <v>0</v>
      </c>
      <c r="V802" s="51">
        <f>Ugovori_OPULJP[[#This Row],[Javni doprinos korisnika - HRK]]/7.5345</f>
        <v>0</v>
      </c>
      <c r="W802" s="50">
        <v>0</v>
      </c>
      <c r="X802" s="51">
        <f>Ugovori_OPULJP[[#This Row],[Privatni doprinos korisnika - HRK]]/7.5345</f>
        <v>0</v>
      </c>
      <c r="Y802" s="52">
        <v>464200</v>
      </c>
      <c r="Z802" s="53">
        <f>Ugovori_OPULJP[[#This Row],[UKUPNI PRIHVATLJIVI IZDACI
TOTAL ELIGIBLE EXPENDITURE
= Bespovratna sredstva ukupno + doprinos korisnika
= Ukupni prihvatljivi troškovi
= Ukupna ugovorena vrijednost projekta HRK]]/7.5345</f>
        <v>61609.927666069409</v>
      </c>
      <c r="AA802" s="44" t="s">
        <v>38</v>
      </c>
      <c r="AB802" s="44" t="s">
        <v>35</v>
      </c>
      <c r="AC802" s="43" t="s">
        <v>3221</v>
      </c>
      <c r="AD802" s="43" t="s">
        <v>747</v>
      </c>
    </row>
    <row r="803" spans="1:30" ht="51" customHeight="1" x14ac:dyDescent="0.2">
      <c r="A803" s="41" t="s">
        <v>3222</v>
      </c>
      <c r="B803" s="42" t="s">
        <v>743</v>
      </c>
      <c r="C803" s="43" t="s">
        <v>744</v>
      </c>
      <c r="D803" s="43" t="s">
        <v>3131</v>
      </c>
      <c r="E803" s="57" t="s">
        <v>76</v>
      </c>
      <c r="F803" s="45" t="s">
        <v>3223</v>
      </c>
      <c r="G803" s="45" t="s">
        <v>3224</v>
      </c>
      <c r="H803" s="47">
        <v>44000</v>
      </c>
      <c r="I803" s="47">
        <v>44457</v>
      </c>
      <c r="J803" s="48" t="str">
        <f>IF(Ugovori_OPULJP[[#This Row],[DATUM ZAVRŠETKA OPERACIJE]]&gt;DATE(2024,3,31),"u provedbi","završen")</f>
        <v>završen</v>
      </c>
      <c r="K803" s="46" t="s">
        <v>104</v>
      </c>
      <c r="L803" s="46" t="s">
        <v>104</v>
      </c>
      <c r="M803" s="49">
        <v>0.85</v>
      </c>
      <c r="N803" s="49">
        <v>0.15</v>
      </c>
      <c r="O803" s="50">
        <f>Ugovori_OPULJP[[#This Row],[Bespovratna sredstva - Ukupno (EU+Nac) HRK
= Ukupna ugovorena vrijednost bespovratnih sredstava]]*Ugovori_OPULJP[[#This Row],[EU STOPA SUFINANCIRANJA %
EU CO-FINANCING RATE %]]</f>
        <v>1177930</v>
      </c>
      <c r="P803" s="51">
        <f>Ugovori_OPULJP[[#This Row],[Bespovratna sredstva - EU dio - HRK]]/7.5345</f>
        <v>156338.17771584046</v>
      </c>
      <c r="Q803" s="50">
        <f>Ugovori_OPULJP[[#This Row],[Bespovratna sredstva - Ukupno (EU+Nac) HRK
= Ukupna ugovorena vrijednost bespovratnih sredstava]]*Ugovori_OPULJP[[#This Row],[STOPA NACIONALNOG SUFINANCIRANJA %]]</f>
        <v>207870</v>
      </c>
      <c r="R803" s="51">
        <f>Ugovori_OPULJP[[#This Row],[Bespovratna sredstva - Nacionalni dio - HRK]]/7.5345</f>
        <v>27589.090185148318</v>
      </c>
      <c r="S803" s="50">
        <v>1385800</v>
      </c>
      <c r="T803" s="51">
        <f>Ugovori_OPULJP[[#This Row],[Bespovratna sredstva - Ukupno (EU+Nac) HRK
= Ukupna ugovorena vrijednost bespovratnih sredstava]]/7.5345</f>
        <v>183927.26790098878</v>
      </c>
      <c r="U803" s="50">
        <v>0</v>
      </c>
      <c r="V803" s="51">
        <f>Ugovori_OPULJP[[#This Row],[Javni doprinos korisnika - HRK]]/7.5345</f>
        <v>0</v>
      </c>
      <c r="W803" s="50">
        <v>0</v>
      </c>
      <c r="X803" s="51">
        <f>Ugovori_OPULJP[[#This Row],[Privatni doprinos korisnika - HRK]]/7.5345</f>
        <v>0</v>
      </c>
      <c r="Y803" s="52">
        <v>1385800</v>
      </c>
      <c r="Z803" s="53">
        <f>Ugovori_OPULJP[[#This Row],[UKUPNI PRIHVATLJIVI IZDACI
TOTAL ELIGIBLE EXPENDITURE
= Bespovratna sredstva ukupno + doprinos korisnika
= Ukupni prihvatljivi troškovi
= Ukupna ugovorena vrijednost projekta HRK]]/7.5345</f>
        <v>183927.26790098878</v>
      </c>
      <c r="AA803" s="44" t="s">
        <v>38</v>
      </c>
      <c r="AB803" s="44" t="s">
        <v>35</v>
      </c>
      <c r="AC803" s="43" t="s">
        <v>3225</v>
      </c>
      <c r="AD803" s="43" t="s">
        <v>747</v>
      </c>
    </row>
    <row r="804" spans="1:30" ht="51" customHeight="1" x14ac:dyDescent="0.2">
      <c r="A804" s="41" t="s">
        <v>3226</v>
      </c>
      <c r="B804" s="42" t="s">
        <v>743</v>
      </c>
      <c r="C804" s="43" t="s">
        <v>744</v>
      </c>
      <c r="D804" s="43" t="s">
        <v>3131</v>
      </c>
      <c r="E804" s="57" t="s">
        <v>76</v>
      </c>
      <c r="F804" s="45" t="s">
        <v>3227</v>
      </c>
      <c r="G804" s="45" t="s">
        <v>3228</v>
      </c>
      <c r="H804" s="47">
        <v>44019</v>
      </c>
      <c r="I804" s="47">
        <v>44476</v>
      </c>
      <c r="J804" s="48" t="str">
        <f>IF(Ugovori_OPULJP[[#This Row],[DATUM ZAVRŠETKA OPERACIJE]]&gt;DATE(2024,3,31),"u provedbi","završen")</f>
        <v>završen</v>
      </c>
      <c r="K804" s="46" t="s">
        <v>84</v>
      </c>
      <c r="L804" s="46" t="s">
        <v>84</v>
      </c>
      <c r="M804" s="49">
        <v>0.85</v>
      </c>
      <c r="N804" s="49">
        <v>0.15</v>
      </c>
      <c r="O804" s="50">
        <f>Ugovori_OPULJP[[#This Row],[Bespovratna sredstva - Ukupno (EU+Nac) HRK
= Ukupna ugovorena vrijednost bespovratnih sredstava]]*Ugovori_OPULJP[[#This Row],[EU STOPA SUFINANCIRANJA %
EU CO-FINANCING RATE %]]</f>
        <v>1973401.2930000001</v>
      </c>
      <c r="P804" s="51">
        <f>Ugovori_OPULJP[[#This Row],[Bespovratna sredstva - EU dio - HRK]]/7.5345</f>
        <v>261915.36173601434</v>
      </c>
      <c r="Q804" s="50">
        <f>Ugovori_OPULJP[[#This Row],[Bespovratna sredstva - Ukupno (EU+Nac) HRK
= Ukupna ugovorena vrijednost bespovratnih sredstava]]*Ugovori_OPULJP[[#This Row],[STOPA NACIONALNOG SUFINANCIRANJA %]]</f>
        <v>348247.28700000001</v>
      </c>
      <c r="R804" s="51">
        <f>Ugovori_OPULJP[[#This Row],[Bespovratna sredstva - Nacionalni dio - HRK]]/7.5345</f>
        <v>46220.357953414292</v>
      </c>
      <c r="S804" s="50">
        <v>2321648.58</v>
      </c>
      <c r="T804" s="51">
        <f>Ugovori_OPULJP[[#This Row],[Bespovratna sredstva - Ukupno (EU+Nac) HRK
= Ukupna ugovorena vrijednost bespovratnih sredstava]]/7.5345</f>
        <v>308135.71968942863</v>
      </c>
      <c r="U804" s="50">
        <v>0</v>
      </c>
      <c r="V804" s="51">
        <f>Ugovori_OPULJP[[#This Row],[Javni doprinos korisnika - HRK]]/7.5345</f>
        <v>0</v>
      </c>
      <c r="W804" s="50">
        <v>0</v>
      </c>
      <c r="X804" s="51">
        <f>Ugovori_OPULJP[[#This Row],[Privatni doprinos korisnika - HRK]]/7.5345</f>
        <v>0</v>
      </c>
      <c r="Y804" s="52">
        <v>2321648.58</v>
      </c>
      <c r="Z804" s="53">
        <f>Ugovori_OPULJP[[#This Row],[UKUPNI PRIHVATLJIVI IZDACI
TOTAL ELIGIBLE EXPENDITURE
= Bespovratna sredstva ukupno + doprinos korisnika
= Ukupni prihvatljivi troškovi
= Ukupna ugovorena vrijednost projekta HRK]]/7.5345</f>
        <v>308135.71968942863</v>
      </c>
      <c r="AA804" s="44" t="s">
        <v>38</v>
      </c>
      <c r="AB804" s="44" t="s">
        <v>35</v>
      </c>
      <c r="AC804" s="43" t="s">
        <v>3229</v>
      </c>
      <c r="AD804" s="43" t="s">
        <v>747</v>
      </c>
    </row>
    <row r="805" spans="1:30" ht="51" customHeight="1" x14ac:dyDescent="0.2">
      <c r="A805" s="41" t="s">
        <v>3230</v>
      </c>
      <c r="B805" s="42" t="s">
        <v>743</v>
      </c>
      <c r="C805" s="43" t="s">
        <v>744</v>
      </c>
      <c r="D805" s="43" t="s">
        <v>3131</v>
      </c>
      <c r="E805" s="57" t="s">
        <v>76</v>
      </c>
      <c r="F805" s="45" t="s">
        <v>3231</v>
      </c>
      <c r="G805" s="45" t="s">
        <v>1171</v>
      </c>
      <c r="H805" s="47">
        <v>44000</v>
      </c>
      <c r="I805" s="47">
        <v>44548</v>
      </c>
      <c r="J805" s="48" t="str">
        <f>IF(Ugovori_OPULJP[[#This Row],[DATUM ZAVRŠETKA OPERACIJE]]&gt;DATE(2024,3,31),"u provedbi","završen")</f>
        <v>završen</v>
      </c>
      <c r="K805" s="46" t="s">
        <v>333</v>
      </c>
      <c r="L805" s="46" t="s">
        <v>333</v>
      </c>
      <c r="M805" s="49">
        <v>0.85</v>
      </c>
      <c r="N805" s="49">
        <v>0.15</v>
      </c>
      <c r="O805" s="50">
        <f>Ugovori_OPULJP[[#This Row],[Bespovratna sredstva - Ukupno (EU+Nac) HRK
= Ukupna ugovorena vrijednost bespovratnih sredstava]]*Ugovori_OPULJP[[#This Row],[EU STOPA SUFINANCIRANJA %
EU CO-FINANCING RATE %]]</f>
        <v>3919613.5</v>
      </c>
      <c r="P805" s="51">
        <f>Ugovori_OPULJP[[#This Row],[Bespovratna sredstva - EU dio - HRK]]/7.5345</f>
        <v>520222.11161988182</v>
      </c>
      <c r="Q805" s="50">
        <f>Ugovori_OPULJP[[#This Row],[Bespovratna sredstva - Ukupno (EU+Nac) HRK
= Ukupna ugovorena vrijednost bespovratnih sredstava]]*Ugovori_OPULJP[[#This Row],[STOPA NACIONALNOG SUFINANCIRANJA %]]</f>
        <v>691696.5</v>
      </c>
      <c r="R805" s="51">
        <f>Ugovori_OPULJP[[#This Row],[Bespovratna sredstva - Nacionalni dio - HRK]]/7.5345</f>
        <v>91803.902050567383</v>
      </c>
      <c r="S805" s="50">
        <v>4611310</v>
      </c>
      <c r="T805" s="51">
        <f>Ugovori_OPULJP[[#This Row],[Bespovratna sredstva - Ukupno (EU+Nac) HRK
= Ukupna ugovorena vrijednost bespovratnih sredstava]]/7.5345</f>
        <v>612026.01367044926</v>
      </c>
      <c r="U805" s="50">
        <v>0</v>
      </c>
      <c r="V805" s="51">
        <f>Ugovori_OPULJP[[#This Row],[Javni doprinos korisnika - HRK]]/7.5345</f>
        <v>0</v>
      </c>
      <c r="W805" s="50">
        <v>0</v>
      </c>
      <c r="X805" s="51">
        <f>Ugovori_OPULJP[[#This Row],[Privatni doprinos korisnika - HRK]]/7.5345</f>
        <v>0</v>
      </c>
      <c r="Y805" s="52">
        <v>4611310</v>
      </c>
      <c r="Z805" s="53">
        <f>Ugovori_OPULJP[[#This Row],[UKUPNI PRIHVATLJIVI IZDACI
TOTAL ELIGIBLE EXPENDITURE
= Bespovratna sredstva ukupno + doprinos korisnika
= Ukupni prihvatljivi troškovi
= Ukupna ugovorena vrijednost projekta HRK]]/7.5345</f>
        <v>612026.01367044926</v>
      </c>
      <c r="AA805" s="44" t="s">
        <v>38</v>
      </c>
      <c r="AB805" s="44" t="s">
        <v>35</v>
      </c>
      <c r="AC805" s="43" t="s">
        <v>3232</v>
      </c>
      <c r="AD805" s="43" t="s">
        <v>747</v>
      </c>
    </row>
    <row r="806" spans="1:30" ht="51" customHeight="1" x14ac:dyDescent="0.2">
      <c r="A806" s="41" t="s">
        <v>3233</v>
      </c>
      <c r="B806" s="42" t="s">
        <v>743</v>
      </c>
      <c r="C806" s="43" t="s">
        <v>744</v>
      </c>
      <c r="D806" s="43" t="s">
        <v>3131</v>
      </c>
      <c r="E806" s="57" t="s">
        <v>76</v>
      </c>
      <c r="F806" s="45" t="s">
        <v>3234</v>
      </c>
      <c r="G806" s="45" t="s">
        <v>3235</v>
      </c>
      <c r="H806" s="47">
        <v>44019</v>
      </c>
      <c r="I806" s="47">
        <v>44568</v>
      </c>
      <c r="J806" s="48" t="str">
        <f>IF(Ugovori_OPULJP[[#This Row],[DATUM ZAVRŠETKA OPERACIJE]]&gt;DATE(2024,3,31),"u provedbi","završen")</f>
        <v>završen</v>
      </c>
      <c r="K806" s="46" t="s">
        <v>84</v>
      </c>
      <c r="L806" s="46" t="s">
        <v>84</v>
      </c>
      <c r="M806" s="49">
        <v>0.85</v>
      </c>
      <c r="N806" s="49">
        <v>0.15</v>
      </c>
      <c r="O806" s="50">
        <f>Ugovori_OPULJP[[#This Row],[Bespovratna sredstva - Ukupno (EU+Nac) HRK
= Ukupna ugovorena vrijednost bespovratnih sredstava]]*Ugovori_OPULJP[[#This Row],[EU STOPA SUFINANCIRANJA %
EU CO-FINANCING RATE %]]</f>
        <v>1973401.2930000001</v>
      </c>
      <c r="P806" s="51">
        <f>Ugovori_OPULJP[[#This Row],[Bespovratna sredstva - EU dio - HRK]]/7.5345</f>
        <v>261915.36173601434</v>
      </c>
      <c r="Q806" s="50">
        <f>Ugovori_OPULJP[[#This Row],[Bespovratna sredstva - Ukupno (EU+Nac) HRK
= Ukupna ugovorena vrijednost bespovratnih sredstava]]*Ugovori_OPULJP[[#This Row],[STOPA NACIONALNOG SUFINANCIRANJA %]]</f>
        <v>348247.28700000001</v>
      </c>
      <c r="R806" s="51">
        <f>Ugovori_OPULJP[[#This Row],[Bespovratna sredstva - Nacionalni dio - HRK]]/7.5345</f>
        <v>46220.357953414292</v>
      </c>
      <c r="S806" s="50">
        <v>2321648.58</v>
      </c>
      <c r="T806" s="51">
        <f>Ugovori_OPULJP[[#This Row],[Bespovratna sredstva - Ukupno (EU+Nac) HRK
= Ukupna ugovorena vrijednost bespovratnih sredstava]]/7.5345</f>
        <v>308135.71968942863</v>
      </c>
      <c r="U806" s="50">
        <v>0</v>
      </c>
      <c r="V806" s="51">
        <f>Ugovori_OPULJP[[#This Row],[Javni doprinos korisnika - HRK]]/7.5345</f>
        <v>0</v>
      </c>
      <c r="W806" s="50">
        <v>0</v>
      </c>
      <c r="X806" s="51">
        <f>Ugovori_OPULJP[[#This Row],[Privatni doprinos korisnika - HRK]]/7.5345</f>
        <v>0</v>
      </c>
      <c r="Y806" s="52">
        <v>2321648.58</v>
      </c>
      <c r="Z806" s="53">
        <f>Ugovori_OPULJP[[#This Row],[UKUPNI PRIHVATLJIVI IZDACI
TOTAL ELIGIBLE EXPENDITURE
= Bespovratna sredstva ukupno + doprinos korisnika
= Ukupni prihvatljivi troškovi
= Ukupna ugovorena vrijednost projekta HRK]]/7.5345</f>
        <v>308135.71968942863</v>
      </c>
      <c r="AA806" s="44" t="s">
        <v>38</v>
      </c>
      <c r="AB806" s="44" t="s">
        <v>35</v>
      </c>
      <c r="AC806" s="43" t="s">
        <v>3236</v>
      </c>
      <c r="AD806" s="43" t="s">
        <v>747</v>
      </c>
    </row>
    <row r="807" spans="1:30" ht="51" customHeight="1" x14ac:dyDescent="0.2">
      <c r="A807" s="41" t="s">
        <v>3237</v>
      </c>
      <c r="B807" s="42" t="s">
        <v>743</v>
      </c>
      <c r="C807" s="43" t="s">
        <v>744</v>
      </c>
      <c r="D807" s="43" t="s">
        <v>3131</v>
      </c>
      <c r="E807" s="57" t="s">
        <v>76</v>
      </c>
      <c r="F807" s="45" t="s">
        <v>3238</v>
      </c>
      <c r="G807" s="45" t="s">
        <v>3239</v>
      </c>
      <c r="H807" s="47">
        <v>44133</v>
      </c>
      <c r="I807" s="47">
        <v>44680</v>
      </c>
      <c r="J807" s="48" t="str">
        <f>IF(Ugovori_OPULJP[[#This Row],[DATUM ZAVRŠETKA OPERACIJE]]&gt;DATE(2024,3,31),"u provedbi","završen")</f>
        <v>završen</v>
      </c>
      <c r="K807" s="46" t="s">
        <v>892</v>
      </c>
      <c r="L807" s="46" t="s">
        <v>37</v>
      </c>
      <c r="M807" s="49">
        <v>0.85</v>
      </c>
      <c r="N807" s="49">
        <v>0.15</v>
      </c>
      <c r="O807" s="50">
        <f>Ugovori_OPULJP[[#This Row],[Bespovratna sredstva - Ukupno (EU+Nac) HRK
= Ukupna ugovorena vrijednost bespovratnih sredstava]]*Ugovori_OPULJP[[#This Row],[EU STOPA SUFINANCIRANJA %
EU CO-FINANCING RATE %]]</f>
        <v>394680.41500000004</v>
      </c>
      <c r="P807" s="51">
        <f>Ugovori_OPULJP[[#This Row],[Bespovratna sredstva - EU dio - HRK]]/7.5345</f>
        <v>52383.093105050102</v>
      </c>
      <c r="Q807" s="50">
        <f>Ugovori_OPULJP[[#This Row],[Bespovratna sredstva - Ukupno (EU+Nac) HRK
= Ukupna ugovorena vrijednost bespovratnih sredstava]]*Ugovori_OPULJP[[#This Row],[STOPA NACIONALNOG SUFINANCIRANJA %]]</f>
        <v>69649.485000000001</v>
      </c>
      <c r="R807" s="51">
        <f>Ugovori_OPULJP[[#This Row],[Bespovratna sredstva - Nacionalni dio - HRK]]/7.5345</f>
        <v>9244.0752538323704</v>
      </c>
      <c r="S807" s="50">
        <v>464329.9</v>
      </c>
      <c r="T807" s="51">
        <f>Ugovori_OPULJP[[#This Row],[Bespovratna sredstva - Ukupno (EU+Nac) HRK
= Ukupna ugovorena vrijednost bespovratnih sredstava]]/7.5345</f>
        <v>61627.168358882474</v>
      </c>
      <c r="U807" s="50">
        <v>0</v>
      </c>
      <c r="V807" s="51">
        <f>Ugovori_OPULJP[[#This Row],[Javni doprinos korisnika - HRK]]/7.5345</f>
        <v>0</v>
      </c>
      <c r="W807" s="50">
        <v>0</v>
      </c>
      <c r="X807" s="51">
        <f>Ugovori_OPULJP[[#This Row],[Privatni doprinos korisnika - HRK]]/7.5345</f>
        <v>0</v>
      </c>
      <c r="Y807" s="52">
        <v>464329.9</v>
      </c>
      <c r="Z807" s="53">
        <f>Ugovori_OPULJP[[#This Row],[UKUPNI PRIHVATLJIVI IZDACI
TOTAL ELIGIBLE EXPENDITURE
= Bespovratna sredstva ukupno + doprinos korisnika
= Ukupni prihvatljivi troškovi
= Ukupna ugovorena vrijednost projekta HRK]]/7.5345</f>
        <v>61627.168358882474</v>
      </c>
      <c r="AA807" s="44" t="s">
        <v>38</v>
      </c>
      <c r="AB807" s="44" t="s">
        <v>35</v>
      </c>
      <c r="AC807" s="43" t="s">
        <v>3240</v>
      </c>
      <c r="AD807" s="43" t="s">
        <v>747</v>
      </c>
    </row>
    <row r="808" spans="1:30" ht="51" customHeight="1" x14ac:dyDescent="0.2">
      <c r="A808" s="41" t="s">
        <v>3241</v>
      </c>
      <c r="B808" s="42" t="s">
        <v>743</v>
      </c>
      <c r="C808" s="43" t="s">
        <v>744</v>
      </c>
      <c r="D808" s="43" t="s">
        <v>3131</v>
      </c>
      <c r="E808" s="57" t="s">
        <v>76</v>
      </c>
      <c r="F808" s="45" t="s">
        <v>3242</v>
      </c>
      <c r="G808" s="45" t="s">
        <v>3243</v>
      </c>
      <c r="H808" s="47">
        <v>44032</v>
      </c>
      <c r="I808" s="47">
        <v>44581</v>
      </c>
      <c r="J808" s="48" t="str">
        <f>IF(Ugovori_OPULJP[[#This Row],[DATUM ZAVRŠETKA OPERACIJE]]&gt;DATE(2024,3,31),"u provedbi","završen")</f>
        <v>završen</v>
      </c>
      <c r="K808" s="46" t="s">
        <v>37</v>
      </c>
      <c r="L808" s="46" t="s">
        <v>37</v>
      </c>
      <c r="M808" s="49">
        <v>0.85</v>
      </c>
      <c r="N808" s="49">
        <v>0.15</v>
      </c>
      <c r="O808" s="50">
        <f>Ugovori_OPULJP[[#This Row],[Bespovratna sredstva - Ukupno (EU+Nac) HRK
= Ukupna ugovorena vrijednost bespovratnih sredstava]]*Ugovori_OPULJP[[#This Row],[EU STOPA SUFINANCIRANJA %
EU CO-FINANCING RATE %]]</f>
        <v>789360.82149999996</v>
      </c>
      <c r="P808" s="51">
        <f>Ugovori_OPULJP[[#This Row],[Bespovratna sredstva - EU dio - HRK]]/7.5345</f>
        <v>104766.18508195633</v>
      </c>
      <c r="Q808" s="50">
        <f>Ugovori_OPULJP[[#This Row],[Bespovratna sredstva - Ukupno (EU+Nac) HRK
= Ukupna ugovorena vrijednost bespovratnih sredstava]]*Ugovori_OPULJP[[#This Row],[STOPA NACIONALNOG SUFINANCIRANJA %]]</f>
        <v>139298.96849999999</v>
      </c>
      <c r="R808" s="51">
        <f>Ugovori_OPULJP[[#This Row],[Bespovratna sredstva - Nacionalni dio - HRK]]/7.5345</f>
        <v>18488.150308580527</v>
      </c>
      <c r="S808" s="50">
        <v>928659.79</v>
      </c>
      <c r="T808" s="51">
        <f>Ugovori_OPULJP[[#This Row],[Bespovratna sredstva - Ukupno (EU+Nac) HRK
= Ukupna ugovorena vrijednost bespovratnih sredstava]]/7.5345</f>
        <v>123254.33539053686</v>
      </c>
      <c r="U808" s="50">
        <v>0</v>
      </c>
      <c r="V808" s="51">
        <f>Ugovori_OPULJP[[#This Row],[Javni doprinos korisnika - HRK]]/7.5345</f>
        <v>0</v>
      </c>
      <c r="W808" s="50">
        <v>0</v>
      </c>
      <c r="X808" s="51">
        <f>Ugovori_OPULJP[[#This Row],[Privatni doprinos korisnika - HRK]]/7.5345</f>
        <v>0</v>
      </c>
      <c r="Y808" s="52">
        <v>928659.79</v>
      </c>
      <c r="Z808" s="53">
        <f>Ugovori_OPULJP[[#This Row],[UKUPNI PRIHVATLJIVI IZDACI
TOTAL ELIGIBLE EXPENDITURE
= Bespovratna sredstva ukupno + doprinos korisnika
= Ukupni prihvatljivi troškovi
= Ukupna ugovorena vrijednost projekta HRK]]/7.5345</f>
        <v>123254.33539053686</v>
      </c>
      <c r="AA808" s="44" t="s">
        <v>38</v>
      </c>
      <c r="AB808" s="44" t="s">
        <v>35</v>
      </c>
      <c r="AC808" s="43" t="s">
        <v>3244</v>
      </c>
      <c r="AD808" s="43" t="s">
        <v>747</v>
      </c>
    </row>
    <row r="809" spans="1:30" ht="51" customHeight="1" x14ac:dyDescent="0.2">
      <c r="A809" s="41" t="s">
        <v>3245</v>
      </c>
      <c r="B809" s="42" t="s">
        <v>743</v>
      </c>
      <c r="C809" s="43" t="s">
        <v>744</v>
      </c>
      <c r="D809" s="43" t="s">
        <v>3131</v>
      </c>
      <c r="E809" s="57" t="s">
        <v>76</v>
      </c>
      <c r="F809" s="45" t="s">
        <v>3246</v>
      </c>
      <c r="G809" s="45" t="s">
        <v>3247</v>
      </c>
      <c r="H809" s="47">
        <v>44134</v>
      </c>
      <c r="I809" s="47">
        <v>44681</v>
      </c>
      <c r="J809" s="48" t="str">
        <f>IF(Ugovori_OPULJP[[#This Row],[DATUM ZAVRŠETKA OPERACIJE]]&gt;DATE(2024,3,31),"u provedbi","završen")</f>
        <v>završen</v>
      </c>
      <c r="K809" s="46" t="s">
        <v>37</v>
      </c>
      <c r="L809" s="46" t="s">
        <v>37</v>
      </c>
      <c r="M809" s="49">
        <v>0.85</v>
      </c>
      <c r="N809" s="49">
        <v>0.15</v>
      </c>
      <c r="O809" s="50">
        <f>Ugovori_OPULJP[[#This Row],[Bespovratna sredstva - Ukupno (EU+Nac) HRK
= Ukupna ugovorena vrijednost bespovratnih sredstava]]*Ugovori_OPULJP[[#This Row],[EU STOPA SUFINANCIRANJA %
EU CO-FINANCING RATE %]]</f>
        <v>947232.98749999993</v>
      </c>
      <c r="P809" s="51">
        <f>Ugovori_OPULJP[[#This Row],[Bespovratna sredstva - EU dio - HRK]]/7.5345</f>
        <v>125719.42232397635</v>
      </c>
      <c r="Q809" s="50">
        <f>Ugovori_OPULJP[[#This Row],[Bespovratna sredstva - Ukupno (EU+Nac) HRK
= Ukupna ugovorena vrijednost bespovratnih sredstava]]*Ugovori_OPULJP[[#This Row],[STOPA NACIONALNOG SUFINANCIRANJA %]]</f>
        <v>167158.76249999998</v>
      </c>
      <c r="R809" s="51">
        <f>Ugovori_OPULJP[[#This Row],[Bespovratna sredstva - Nacionalni dio - HRK]]/7.5345</f>
        <v>22185.780410113475</v>
      </c>
      <c r="S809" s="50">
        <v>1114391.75</v>
      </c>
      <c r="T809" s="51">
        <f>Ugovori_OPULJP[[#This Row],[Bespovratna sredstva - Ukupno (EU+Nac) HRK
= Ukupna ugovorena vrijednost bespovratnih sredstava]]/7.5345</f>
        <v>147905.20273408983</v>
      </c>
      <c r="U809" s="50">
        <v>0</v>
      </c>
      <c r="V809" s="51">
        <f>Ugovori_OPULJP[[#This Row],[Javni doprinos korisnika - HRK]]/7.5345</f>
        <v>0</v>
      </c>
      <c r="W809" s="50">
        <v>0</v>
      </c>
      <c r="X809" s="51">
        <f>Ugovori_OPULJP[[#This Row],[Privatni doprinos korisnika - HRK]]/7.5345</f>
        <v>0</v>
      </c>
      <c r="Y809" s="52">
        <v>1114391.75</v>
      </c>
      <c r="Z809" s="53">
        <f>Ugovori_OPULJP[[#This Row],[UKUPNI PRIHVATLJIVI IZDACI
TOTAL ELIGIBLE EXPENDITURE
= Bespovratna sredstva ukupno + doprinos korisnika
= Ukupni prihvatljivi troškovi
= Ukupna ugovorena vrijednost projekta HRK]]/7.5345</f>
        <v>147905.20273408983</v>
      </c>
      <c r="AA809" s="44" t="s">
        <v>38</v>
      </c>
      <c r="AB809" s="44" t="s">
        <v>35</v>
      </c>
      <c r="AC809" s="43" t="s">
        <v>3248</v>
      </c>
      <c r="AD809" s="43" t="s">
        <v>747</v>
      </c>
    </row>
    <row r="810" spans="1:30" ht="51" customHeight="1" x14ac:dyDescent="0.2">
      <c r="A810" s="41" t="s">
        <v>3249</v>
      </c>
      <c r="B810" s="42" t="s">
        <v>743</v>
      </c>
      <c r="C810" s="43" t="s">
        <v>744</v>
      </c>
      <c r="D810" s="43" t="s">
        <v>3131</v>
      </c>
      <c r="E810" s="57" t="s">
        <v>76</v>
      </c>
      <c r="F810" s="62" t="s">
        <v>3250</v>
      </c>
      <c r="G810" s="45" t="s">
        <v>3251</v>
      </c>
      <c r="H810" s="47">
        <v>44000</v>
      </c>
      <c r="I810" s="47">
        <v>44530</v>
      </c>
      <c r="J810" s="48" t="str">
        <f>IF(Ugovori_OPULJP[[#This Row],[DATUM ZAVRŠETKA OPERACIJE]]&gt;DATE(2024,3,31),"u provedbi","završen")</f>
        <v>završen</v>
      </c>
      <c r="K810" s="46" t="s">
        <v>3252</v>
      </c>
      <c r="L810" s="46" t="s">
        <v>173</v>
      </c>
      <c r="M810" s="49">
        <v>0.85</v>
      </c>
      <c r="N810" s="49">
        <v>0.15</v>
      </c>
      <c r="O810" s="50">
        <f>Ugovori_OPULJP[[#This Row],[Bespovratna sredstva - Ukupno (EU+Nac) HRK
= Ukupna ugovorena vrijednost bespovratnih sredstava]]*Ugovori_OPULJP[[#This Row],[EU STOPA SUFINANCIRANJA %
EU CO-FINANCING RATE %]]</f>
        <v>1578721.6514999999</v>
      </c>
      <c r="P810" s="51">
        <f>Ugovori_OPULJP[[#This Row],[Bespovratna sredstva - EU dio - HRK]]/7.5345</f>
        <v>209532.37129205652</v>
      </c>
      <c r="Q810" s="50">
        <f>Ugovori_OPULJP[[#This Row],[Bespovratna sredstva - Ukupno (EU+Nac) HRK
= Ukupna ugovorena vrijednost bespovratnih sredstava]]*Ugovori_OPULJP[[#This Row],[STOPA NACIONALNOG SUFINANCIRANJA %]]</f>
        <v>278597.93849999999</v>
      </c>
      <c r="R810" s="51">
        <f>Ugovori_OPULJP[[#This Row],[Bespovratna sredstva - Nacionalni dio - HRK]]/7.5345</f>
        <v>36976.300816245268</v>
      </c>
      <c r="S810" s="50">
        <v>1857319.59</v>
      </c>
      <c r="T810" s="51">
        <f>Ugovori_OPULJP[[#This Row],[Bespovratna sredstva - Ukupno (EU+Nac) HRK
= Ukupna ugovorena vrijednost bespovratnih sredstava]]/7.5345</f>
        <v>246508.67210830181</v>
      </c>
      <c r="U810" s="50">
        <v>0</v>
      </c>
      <c r="V810" s="51">
        <f>Ugovori_OPULJP[[#This Row],[Javni doprinos korisnika - HRK]]/7.5345</f>
        <v>0</v>
      </c>
      <c r="W810" s="50">
        <v>0</v>
      </c>
      <c r="X810" s="51">
        <f>Ugovori_OPULJP[[#This Row],[Privatni doprinos korisnika - HRK]]/7.5345</f>
        <v>0</v>
      </c>
      <c r="Y810" s="52">
        <v>1857319.59</v>
      </c>
      <c r="Z810" s="53">
        <f>Ugovori_OPULJP[[#This Row],[UKUPNI PRIHVATLJIVI IZDACI
TOTAL ELIGIBLE EXPENDITURE
= Bespovratna sredstva ukupno + doprinos korisnika
= Ukupni prihvatljivi troškovi
= Ukupna ugovorena vrijednost projekta HRK]]/7.5345</f>
        <v>246508.67210830181</v>
      </c>
      <c r="AA810" s="44" t="s">
        <v>38</v>
      </c>
      <c r="AB810" s="44" t="s">
        <v>35</v>
      </c>
      <c r="AC810" s="43" t="s">
        <v>3253</v>
      </c>
      <c r="AD810" s="43" t="s">
        <v>747</v>
      </c>
    </row>
    <row r="811" spans="1:30" ht="51" customHeight="1" x14ac:dyDescent="0.2">
      <c r="A811" s="41" t="s">
        <v>3254</v>
      </c>
      <c r="B811" s="42" t="s">
        <v>743</v>
      </c>
      <c r="C811" s="43" t="s">
        <v>744</v>
      </c>
      <c r="D811" s="43" t="s">
        <v>3131</v>
      </c>
      <c r="E811" s="57" t="s">
        <v>76</v>
      </c>
      <c r="F811" s="45" t="s">
        <v>3255</v>
      </c>
      <c r="G811" s="45" t="s">
        <v>1318</v>
      </c>
      <c r="H811" s="47">
        <v>44020</v>
      </c>
      <c r="I811" s="47">
        <v>44569</v>
      </c>
      <c r="J811" s="48" t="str">
        <f>IF(Ugovori_OPULJP[[#This Row],[DATUM ZAVRŠETKA OPERACIJE]]&gt;DATE(2024,3,31),"u provedbi","završen")</f>
        <v>završen</v>
      </c>
      <c r="K811" s="46" t="s">
        <v>84</v>
      </c>
      <c r="L811" s="46" t="s">
        <v>84</v>
      </c>
      <c r="M811" s="49">
        <v>0.85</v>
      </c>
      <c r="N811" s="49">
        <v>0.15</v>
      </c>
      <c r="O811" s="50">
        <f>Ugovori_OPULJP[[#This Row],[Bespovratna sredstva - Ukupno (EU+Nac) HRK
= Ukupna ugovorena vrijednost bespovratnih sredstava]]*Ugovori_OPULJP[[#This Row],[EU STOPA SUFINANCIRANJA %
EU CO-FINANCING RATE %]]</f>
        <v>371458.7635</v>
      </c>
      <c r="P811" s="51">
        <f>Ugovori_OPULJP[[#This Row],[Bespovratna sredstva - EU dio - HRK]]/7.5345</f>
        <v>49301.050301944386</v>
      </c>
      <c r="Q811" s="50">
        <f>Ugovori_OPULJP[[#This Row],[Bespovratna sredstva - Ukupno (EU+Nac) HRK
= Ukupna ugovorena vrijednost bespovratnih sredstava]]*Ugovori_OPULJP[[#This Row],[STOPA NACIONALNOG SUFINANCIRANJA %]]</f>
        <v>65551.546499999997</v>
      </c>
      <c r="R811" s="51">
        <f>Ugovori_OPULJP[[#This Row],[Bespovratna sredstva - Nacionalni dio - HRK]]/7.5345</f>
        <v>8700.1853474019499</v>
      </c>
      <c r="S811" s="50">
        <v>437010.31</v>
      </c>
      <c r="T811" s="51">
        <f>Ugovori_OPULJP[[#This Row],[Bespovratna sredstva - Ukupno (EU+Nac) HRK
= Ukupna ugovorena vrijednost bespovratnih sredstava]]/7.5345</f>
        <v>58001.235649346338</v>
      </c>
      <c r="U811" s="50">
        <v>0</v>
      </c>
      <c r="V811" s="51">
        <f>Ugovori_OPULJP[[#This Row],[Javni doprinos korisnika - HRK]]/7.5345</f>
        <v>0</v>
      </c>
      <c r="W811" s="50">
        <v>0</v>
      </c>
      <c r="X811" s="51">
        <f>Ugovori_OPULJP[[#This Row],[Privatni doprinos korisnika - HRK]]/7.5345</f>
        <v>0</v>
      </c>
      <c r="Y811" s="52">
        <v>437010.31</v>
      </c>
      <c r="Z811" s="53">
        <f>Ugovori_OPULJP[[#This Row],[UKUPNI PRIHVATLJIVI IZDACI
TOTAL ELIGIBLE EXPENDITURE
= Bespovratna sredstva ukupno + doprinos korisnika
= Ukupni prihvatljivi troškovi
= Ukupna ugovorena vrijednost projekta HRK]]/7.5345</f>
        <v>58001.235649346338</v>
      </c>
      <c r="AA811" s="44" t="s">
        <v>38</v>
      </c>
      <c r="AB811" s="44" t="s">
        <v>35</v>
      </c>
      <c r="AC811" s="43" t="s">
        <v>3256</v>
      </c>
      <c r="AD811" s="43" t="s">
        <v>747</v>
      </c>
    </row>
    <row r="812" spans="1:30" ht="51" customHeight="1" x14ac:dyDescent="0.2">
      <c r="A812" s="41" t="s">
        <v>3257</v>
      </c>
      <c r="B812" s="42" t="s">
        <v>743</v>
      </c>
      <c r="C812" s="43" t="s">
        <v>744</v>
      </c>
      <c r="D812" s="43" t="s">
        <v>3131</v>
      </c>
      <c r="E812" s="57" t="s">
        <v>76</v>
      </c>
      <c r="F812" s="45" t="s">
        <v>3258</v>
      </c>
      <c r="G812" s="45" t="s">
        <v>3259</v>
      </c>
      <c r="H812" s="47">
        <v>44133</v>
      </c>
      <c r="I812" s="47">
        <v>44680</v>
      </c>
      <c r="J812" s="48" t="str">
        <f>IF(Ugovori_OPULJP[[#This Row],[DATUM ZAVRŠETKA OPERACIJE]]&gt;DATE(2024,3,31),"u provedbi","završen")</f>
        <v>završen</v>
      </c>
      <c r="K812" s="46" t="s">
        <v>892</v>
      </c>
      <c r="L812" s="46" t="s">
        <v>37</v>
      </c>
      <c r="M812" s="49">
        <v>0.85</v>
      </c>
      <c r="N812" s="49">
        <v>0.15</v>
      </c>
      <c r="O812" s="50">
        <f>Ugovori_OPULJP[[#This Row],[Bespovratna sredstva - Ukupno (EU+Nac) HRK
= Ukupna ugovorena vrijednost bespovratnih sredstava]]*Ugovori_OPULJP[[#This Row],[EU STOPA SUFINANCIRANJA %
EU CO-FINANCING RATE %]]</f>
        <v>394680.41500000004</v>
      </c>
      <c r="P812" s="51">
        <f>Ugovori_OPULJP[[#This Row],[Bespovratna sredstva - EU dio - HRK]]/7.5345</f>
        <v>52383.093105050102</v>
      </c>
      <c r="Q812" s="50">
        <f>Ugovori_OPULJP[[#This Row],[Bespovratna sredstva - Ukupno (EU+Nac) HRK
= Ukupna ugovorena vrijednost bespovratnih sredstava]]*Ugovori_OPULJP[[#This Row],[STOPA NACIONALNOG SUFINANCIRANJA %]]</f>
        <v>69649.485000000001</v>
      </c>
      <c r="R812" s="51">
        <f>Ugovori_OPULJP[[#This Row],[Bespovratna sredstva - Nacionalni dio - HRK]]/7.5345</f>
        <v>9244.0752538323704</v>
      </c>
      <c r="S812" s="50">
        <v>464329.9</v>
      </c>
      <c r="T812" s="51">
        <f>Ugovori_OPULJP[[#This Row],[Bespovratna sredstva - Ukupno (EU+Nac) HRK
= Ukupna ugovorena vrijednost bespovratnih sredstava]]/7.5345</f>
        <v>61627.168358882474</v>
      </c>
      <c r="U812" s="50">
        <v>0</v>
      </c>
      <c r="V812" s="51">
        <f>Ugovori_OPULJP[[#This Row],[Javni doprinos korisnika - HRK]]/7.5345</f>
        <v>0</v>
      </c>
      <c r="W812" s="50">
        <v>0</v>
      </c>
      <c r="X812" s="51">
        <f>Ugovori_OPULJP[[#This Row],[Privatni doprinos korisnika - HRK]]/7.5345</f>
        <v>0</v>
      </c>
      <c r="Y812" s="52">
        <v>464329.9</v>
      </c>
      <c r="Z812" s="53">
        <f>Ugovori_OPULJP[[#This Row],[UKUPNI PRIHVATLJIVI IZDACI
TOTAL ELIGIBLE EXPENDITURE
= Bespovratna sredstva ukupno + doprinos korisnika
= Ukupni prihvatljivi troškovi
= Ukupna ugovorena vrijednost projekta HRK]]/7.5345</f>
        <v>61627.168358882474</v>
      </c>
      <c r="AA812" s="44" t="s">
        <v>38</v>
      </c>
      <c r="AB812" s="44" t="s">
        <v>35</v>
      </c>
      <c r="AC812" s="43" t="s">
        <v>3134</v>
      </c>
      <c r="AD812" s="43" t="s">
        <v>747</v>
      </c>
    </row>
    <row r="813" spans="1:30" ht="51" customHeight="1" x14ac:dyDescent="0.2">
      <c r="A813" s="41" t="s">
        <v>3260</v>
      </c>
      <c r="B813" s="42" t="s">
        <v>743</v>
      </c>
      <c r="C813" s="43" t="s">
        <v>744</v>
      </c>
      <c r="D813" s="43" t="s">
        <v>3131</v>
      </c>
      <c r="E813" s="57" t="s">
        <v>76</v>
      </c>
      <c r="F813" s="45" t="s">
        <v>3261</v>
      </c>
      <c r="G813" s="45" t="s">
        <v>3262</v>
      </c>
      <c r="H813" s="47">
        <v>44125</v>
      </c>
      <c r="I813" s="47">
        <v>44582</v>
      </c>
      <c r="J813" s="48" t="str">
        <f>IF(Ugovori_OPULJP[[#This Row],[DATUM ZAVRŠETKA OPERACIJE]]&gt;DATE(2024,3,31),"u provedbi","završen")</f>
        <v>završen</v>
      </c>
      <c r="K813" s="46" t="s">
        <v>130</v>
      </c>
      <c r="L813" s="46" t="s">
        <v>130</v>
      </c>
      <c r="M813" s="49">
        <v>0.85</v>
      </c>
      <c r="N813" s="49">
        <v>0.15</v>
      </c>
      <c r="O813" s="50">
        <f>Ugovori_OPULJP[[#This Row],[Bespovratna sredstva - Ukupno (EU+Nac) HRK
= Ukupna ugovorena vrijednost bespovratnih sredstava]]*Ugovori_OPULJP[[#This Row],[EU STOPA SUFINANCIRANJA %
EU CO-FINANCING RATE %]]</f>
        <v>786930</v>
      </c>
      <c r="P813" s="51">
        <f>Ugovori_OPULJP[[#This Row],[Bespovratna sredstva - EU dio - HRK]]/7.5345</f>
        <v>104443.55962572167</v>
      </c>
      <c r="Q813" s="50">
        <f>Ugovori_OPULJP[[#This Row],[Bespovratna sredstva - Ukupno (EU+Nac) HRK
= Ukupna ugovorena vrijednost bespovratnih sredstava]]*Ugovori_OPULJP[[#This Row],[STOPA NACIONALNOG SUFINANCIRANJA %]]</f>
        <v>138870</v>
      </c>
      <c r="R813" s="51">
        <f>Ugovori_OPULJP[[#This Row],[Bespovratna sredstva - Nacionalni dio - HRK]]/7.5345</f>
        <v>18431.216404539118</v>
      </c>
      <c r="S813" s="50">
        <v>925800</v>
      </c>
      <c r="T813" s="51">
        <f>Ugovori_OPULJP[[#This Row],[Bespovratna sredstva - Ukupno (EU+Nac) HRK
= Ukupna ugovorena vrijednost bespovratnih sredstava]]/7.5345</f>
        <v>122874.77603026079</v>
      </c>
      <c r="U813" s="50">
        <v>0</v>
      </c>
      <c r="V813" s="51">
        <f>Ugovori_OPULJP[[#This Row],[Javni doprinos korisnika - HRK]]/7.5345</f>
        <v>0</v>
      </c>
      <c r="W813" s="50">
        <v>0</v>
      </c>
      <c r="X813" s="51">
        <f>Ugovori_OPULJP[[#This Row],[Privatni doprinos korisnika - HRK]]/7.5345</f>
        <v>0</v>
      </c>
      <c r="Y813" s="52">
        <v>925800</v>
      </c>
      <c r="Z813" s="53">
        <f>Ugovori_OPULJP[[#This Row],[UKUPNI PRIHVATLJIVI IZDACI
TOTAL ELIGIBLE EXPENDITURE
= Bespovratna sredstva ukupno + doprinos korisnika
= Ukupni prihvatljivi troškovi
= Ukupna ugovorena vrijednost projekta HRK]]/7.5345</f>
        <v>122874.77603026079</v>
      </c>
      <c r="AA813" s="44" t="s">
        <v>38</v>
      </c>
      <c r="AB813" s="44" t="s">
        <v>35</v>
      </c>
      <c r="AC813" s="43" t="s">
        <v>3263</v>
      </c>
      <c r="AD813" s="43" t="s">
        <v>747</v>
      </c>
    </row>
    <row r="814" spans="1:30" ht="51" customHeight="1" x14ac:dyDescent="0.2">
      <c r="A814" s="41" t="s">
        <v>3264</v>
      </c>
      <c r="B814" s="42" t="s">
        <v>743</v>
      </c>
      <c r="C814" s="43" t="s">
        <v>744</v>
      </c>
      <c r="D814" s="43" t="s">
        <v>3131</v>
      </c>
      <c r="E814" s="57" t="s">
        <v>76</v>
      </c>
      <c r="F814" s="45" t="s">
        <v>3265</v>
      </c>
      <c r="G814" s="45" t="s">
        <v>3266</v>
      </c>
      <c r="H814" s="47">
        <v>44000</v>
      </c>
      <c r="I814" s="47">
        <v>44365</v>
      </c>
      <c r="J814" s="48" t="str">
        <f>IF(Ugovori_OPULJP[[#This Row],[DATUM ZAVRŠETKA OPERACIJE]]&gt;DATE(2024,3,31),"u provedbi","završen")</f>
        <v>završen</v>
      </c>
      <c r="K814" s="46" t="s">
        <v>130</v>
      </c>
      <c r="L814" s="46" t="s">
        <v>130</v>
      </c>
      <c r="M814" s="49">
        <v>0.85</v>
      </c>
      <c r="N814" s="49">
        <v>0.15</v>
      </c>
      <c r="O814" s="50">
        <f>Ugovori_OPULJP[[#This Row],[Bespovratna sredstva - Ukupno (EU+Nac) HRK
= Ukupna ugovorena vrijednost bespovratnih sredstava]]*Ugovori_OPULJP[[#This Row],[EU STOPA SUFINANCIRANJA %
EU CO-FINANCING RATE %]]</f>
        <v>445655</v>
      </c>
      <c r="P814" s="51">
        <f>Ugovori_OPULJP[[#This Row],[Bespovratna sredstva - EU dio - HRK]]/7.5345</f>
        <v>59148.583184020172</v>
      </c>
      <c r="Q814" s="50">
        <f>Ugovori_OPULJP[[#This Row],[Bespovratna sredstva - Ukupno (EU+Nac) HRK
= Ukupna ugovorena vrijednost bespovratnih sredstava]]*Ugovori_OPULJP[[#This Row],[STOPA NACIONALNOG SUFINANCIRANJA %]]</f>
        <v>78645</v>
      </c>
      <c r="R814" s="51">
        <f>Ugovori_OPULJP[[#This Row],[Bespovratna sredstva - Nacionalni dio - HRK]]/7.5345</f>
        <v>10437.985267768265</v>
      </c>
      <c r="S814" s="50">
        <v>524300</v>
      </c>
      <c r="T814" s="51">
        <f>Ugovori_OPULJP[[#This Row],[Bespovratna sredstva - Ukupno (EU+Nac) HRK
= Ukupna ugovorena vrijednost bespovratnih sredstava]]/7.5345</f>
        <v>69586.568451788437</v>
      </c>
      <c r="U814" s="50">
        <v>0</v>
      </c>
      <c r="V814" s="51">
        <f>Ugovori_OPULJP[[#This Row],[Javni doprinos korisnika - HRK]]/7.5345</f>
        <v>0</v>
      </c>
      <c r="W814" s="50">
        <v>0</v>
      </c>
      <c r="X814" s="51">
        <f>Ugovori_OPULJP[[#This Row],[Privatni doprinos korisnika - HRK]]/7.5345</f>
        <v>0</v>
      </c>
      <c r="Y814" s="52">
        <v>524300</v>
      </c>
      <c r="Z814" s="53">
        <f>Ugovori_OPULJP[[#This Row],[UKUPNI PRIHVATLJIVI IZDACI
TOTAL ELIGIBLE EXPENDITURE
= Bespovratna sredstva ukupno + doprinos korisnika
= Ukupni prihvatljivi troškovi
= Ukupna ugovorena vrijednost projekta HRK]]/7.5345</f>
        <v>69586.568451788437</v>
      </c>
      <c r="AA814" s="44" t="s">
        <v>38</v>
      </c>
      <c r="AB814" s="44" t="s">
        <v>35</v>
      </c>
      <c r="AC814" s="43" t="s">
        <v>3267</v>
      </c>
      <c r="AD814" s="43" t="s">
        <v>747</v>
      </c>
    </row>
    <row r="815" spans="1:30" ht="51" customHeight="1" x14ac:dyDescent="0.2">
      <c r="A815" s="41" t="s">
        <v>3268</v>
      </c>
      <c r="B815" s="42" t="s">
        <v>743</v>
      </c>
      <c r="C815" s="43" t="s">
        <v>744</v>
      </c>
      <c r="D815" s="43" t="s">
        <v>3131</v>
      </c>
      <c r="E815" s="57" t="s">
        <v>76</v>
      </c>
      <c r="F815" s="45" t="s">
        <v>3269</v>
      </c>
      <c r="G815" s="45" t="s">
        <v>804</v>
      </c>
      <c r="H815" s="47">
        <v>44019</v>
      </c>
      <c r="I815" s="47">
        <v>44446</v>
      </c>
      <c r="J815" s="48" t="str">
        <f>IF(Ugovori_OPULJP[[#This Row],[DATUM ZAVRŠETKA OPERACIJE]]&gt;DATE(2024,3,31),"u provedbi","završen")</f>
        <v>završen</v>
      </c>
      <c r="K815" s="46" t="s">
        <v>3270</v>
      </c>
      <c r="L815" s="46" t="s">
        <v>594</v>
      </c>
      <c r="M815" s="49">
        <v>0.85</v>
      </c>
      <c r="N815" s="49">
        <v>0.15</v>
      </c>
      <c r="O815" s="50">
        <f>Ugovori_OPULJP[[#This Row],[Bespovratna sredstva - Ukupno (EU+Nac) HRK
= Ukupna ugovorena vrijednost bespovratnih sredstava]]*Ugovori_OPULJP[[#This Row],[EU STOPA SUFINANCIRANJA %
EU CO-FINANCING RATE %]]</f>
        <v>789352.5</v>
      </c>
      <c r="P815" s="51">
        <f>Ugovori_OPULJP[[#This Row],[Bespovratna sredstva - EU dio - HRK]]/7.5345</f>
        <v>104765.0806291061</v>
      </c>
      <c r="Q815" s="50">
        <f>Ugovori_OPULJP[[#This Row],[Bespovratna sredstva - Ukupno (EU+Nac) HRK
= Ukupna ugovorena vrijednost bespovratnih sredstava]]*Ugovori_OPULJP[[#This Row],[STOPA NACIONALNOG SUFINANCIRANJA %]]</f>
        <v>139297.5</v>
      </c>
      <c r="R815" s="51">
        <f>Ugovori_OPULJP[[#This Row],[Bespovratna sredstva - Nacionalni dio - HRK]]/7.5345</f>
        <v>18487.95540513637</v>
      </c>
      <c r="S815" s="50">
        <v>928650</v>
      </c>
      <c r="T815" s="51">
        <f>Ugovori_OPULJP[[#This Row],[Bespovratna sredstva - Ukupno (EU+Nac) HRK
= Ukupna ugovorena vrijednost bespovratnih sredstava]]/7.5345</f>
        <v>123253.03603424248</v>
      </c>
      <c r="U815" s="50">
        <v>0</v>
      </c>
      <c r="V815" s="51">
        <f>Ugovori_OPULJP[[#This Row],[Javni doprinos korisnika - HRK]]/7.5345</f>
        <v>0</v>
      </c>
      <c r="W815" s="50">
        <v>0</v>
      </c>
      <c r="X815" s="51">
        <f>Ugovori_OPULJP[[#This Row],[Privatni doprinos korisnika - HRK]]/7.5345</f>
        <v>0</v>
      </c>
      <c r="Y815" s="52">
        <v>928650</v>
      </c>
      <c r="Z815" s="53">
        <f>Ugovori_OPULJP[[#This Row],[UKUPNI PRIHVATLJIVI IZDACI
TOTAL ELIGIBLE EXPENDITURE
= Bespovratna sredstva ukupno + doprinos korisnika
= Ukupni prihvatljivi troškovi
= Ukupna ugovorena vrijednost projekta HRK]]/7.5345</f>
        <v>123253.03603424248</v>
      </c>
      <c r="AA815" s="44" t="s">
        <v>38</v>
      </c>
      <c r="AB815" s="44" t="s">
        <v>35</v>
      </c>
      <c r="AC815" s="43" t="s">
        <v>3271</v>
      </c>
      <c r="AD815" s="43" t="s">
        <v>747</v>
      </c>
    </row>
    <row r="816" spans="1:30" ht="51" customHeight="1" x14ac:dyDescent="0.2">
      <c r="A816" s="41" t="s">
        <v>3272</v>
      </c>
      <c r="B816" s="42" t="s">
        <v>743</v>
      </c>
      <c r="C816" s="43" t="s">
        <v>744</v>
      </c>
      <c r="D816" s="43" t="s">
        <v>3131</v>
      </c>
      <c r="E816" s="57" t="s">
        <v>76</v>
      </c>
      <c r="F816" s="45" t="s">
        <v>3273</v>
      </c>
      <c r="G816" s="45" t="s">
        <v>3274</v>
      </c>
      <c r="H816" s="47">
        <v>44001</v>
      </c>
      <c r="I816" s="47">
        <v>44549</v>
      </c>
      <c r="J816" s="48" t="str">
        <f>IF(Ugovori_OPULJP[[#This Row],[DATUM ZAVRŠETKA OPERACIJE]]&gt;DATE(2024,3,31),"u provedbi","završen")</f>
        <v>završen</v>
      </c>
      <c r="K816" s="46" t="s">
        <v>3270</v>
      </c>
      <c r="L816" s="46" t="s">
        <v>594</v>
      </c>
      <c r="M816" s="49">
        <v>0.85</v>
      </c>
      <c r="N816" s="49">
        <v>0.15</v>
      </c>
      <c r="O816" s="50">
        <f>Ugovori_OPULJP[[#This Row],[Bespovratna sredstva - Ukupno (EU+Nac) HRK
= Ukupna ugovorena vrijednost bespovratnih sredstava]]*Ugovori_OPULJP[[#This Row],[EU STOPA SUFINANCIRANJA %
EU CO-FINANCING RATE %]]</f>
        <v>552552.53</v>
      </c>
      <c r="P816" s="51">
        <f>Ugovori_OPULJP[[#This Row],[Bespovratna sredstva - EU dio - HRK]]/7.5345</f>
        <v>73336.32357820691</v>
      </c>
      <c r="Q816" s="50">
        <f>Ugovori_OPULJP[[#This Row],[Bespovratna sredstva - Ukupno (EU+Nac) HRK
= Ukupna ugovorena vrijednost bespovratnih sredstava]]*Ugovori_OPULJP[[#This Row],[STOPA NACIONALNOG SUFINANCIRANJA %]]</f>
        <v>97509.27</v>
      </c>
      <c r="R816" s="51">
        <f>Ugovori_OPULJP[[#This Row],[Bespovratna sredstva - Nacionalni dio - HRK]]/7.5345</f>
        <v>12941.704160860043</v>
      </c>
      <c r="S816" s="50">
        <v>650061.80000000005</v>
      </c>
      <c r="T816" s="51">
        <f>Ugovori_OPULJP[[#This Row],[Bespovratna sredstva - Ukupno (EU+Nac) HRK
= Ukupna ugovorena vrijednost bespovratnih sredstava]]/7.5345</f>
        <v>86278.027739066965</v>
      </c>
      <c r="U816" s="50">
        <v>0</v>
      </c>
      <c r="V816" s="51">
        <f>Ugovori_OPULJP[[#This Row],[Javni doprinos korisnika - HRK]]/7.5345</f>
        <v>0</v>
      </c>
      <c r="W816" s="50">
        <v>0</v>
      </c>
      <c r="X816" s="51">
        <f>Ugovori_OPULJP[[#This Row],[Privatni doprinos korisnika - HRK]]/7.5345</f>
        <v>0</v>
      </c>
      <c r="Y816" s="52">
        <v>650061.80000000005</v>
      </c>
      <c r="Z816" s="53">
        <f>Ugovori_OPULJP[[#This Row],[UKUPNI PRIHVATLJIVI IZDACI
TOTAL ELIGIBLE EXPENDITURE
= Bespovratna sredstva ukupno + doprinos korisnika
= Ukupni prihvatljivi troškovi
= Ukupna ugovorena vrijednost projekta HRK]]/7.5345</f>
        <v>86278.027739066965</v>
      </c>
      <c r="AA816" s="44" t="s">
        <v>38</v>
      </c>
      <c r="AB816" s="44" t="s">
        <v>35</v>
      </c>
      <c r="AC816" s="43" t="s">
        <v>3275</v>
      </c>
      <c r="AD816" s="43" t="s">
        <v>747</v>
      </c>
    </row>
    <row r="817" spans="1:30" ht="51" customHeight="1" x14ac:dyDescent="0.2">
      <c r="A817" s="41" t="s">
        <v>3276</v>
      </c>
      <c r="B817" s="42" t="s">
        <v>743</v>
      </c>
      <c r="C817" s="43" t="s">
        <v>744</v>
      </c>
      <c r="D817" s="43" t="s">
        <v>3131</v>
      </c>
      <c r="E817" s="57" t="s">
        <v>76</v>
      </c>
      <c r="F817" s="45" t="s">
        <v>3277</v>
      </c>
      <c r="G817" s="45" t="s">
        <v>3278</v>
      </c>
      <c r="H817" s="47">
        <v>44000</v>
      </c>
      <c r="I817" s="47">
        <v>44548</v>
      </c>
      <c r="J817" s="48" t="str">
        <f>IF(Ugovori_OPULJP[[#This Row],[DATUM ZAVRŠETKA OPERACIJE]]&gt;DATE(2024,3,31),"u provedbi","završen")</f>
        <v>završen</v>
      </c>
      <c r="K817" s="46" t="s">
        <v>594</v>
      </c>
      <c r="L817" s="46" t="s">
        <v>594</v>
      </c>
      <c r="M817" s="49">
        <v>0.85</v>
      </c>
      <c r="N817" s="49">
        <v>0.15</v>
      </c>
      <c r="O817" s="50">
        <f>Ugovori_OPULJP[[#This Row],[Bespovratna sredstva - Ukupno (EU+Nac) HRK
= Ukupna ugovorena vrijednost bespovratnih sredstava]]*Ugovori_OPULJP[[#This Row],[EU STOPA SUFINANCIRANJA %
EU CO-FINANCING RATE %]]</f>
        <v>1578705</v>
      </c>
      <c r="P817" s="51">
        <f>Ugovori_OPULJP[[#This Row],[Bespovratna sredstva - EU dio - HRK]]/7.5345</f>
        <v>209530.1612582122</v>
      </c>
      <c r="Q817" s="50">
        <f>Ugovori_OPULJP[[#This Row],[Bespovratna sredstva - Ukupno (EU+Nac) HRK
= Ukupna ugovorena vrijednost bespovratnih sredstava]]*Ugovori_OPULJP[[#This Row],[STOPA NACIONALNOG SUFINANCIRANJA %]]</f>
        <v>278595</v>
      </c>
      <c r="R817" s="51">
        <f>Ugovori_OPULJP[[#This Row],[Bespovratna sredstva - Nacionalni dio - HRK]]/7.5345</f>
        <v>36975.91081027274</v>
      </c>
      <c r="S817" s="50">
        <v>1857300</v>
      </c>
      <c r="T817" s="51">
        <f>Ugovori_OPULJP[[#This Row],[Bespovratna sredstva - Ukupno (EU+Nac) HRK
= Ukupna ugovorena vrijednost bespovratnih sredstava]]/7.5345</f>
        <v>246506.07206848497</v>
      </c>
      <c r="U817" s="50">
        <v>0</v>
      </c>
      <c r="V817" s="51">
        <f>Ugovori_OPULJP[[#This Row],[Javni doprinos korisnika - HRK]]/7.5345</f>
        <v>0</v>
      </c>
      <c r="W817" s="50">
        <v>0</v>
      </c>
      <c r="X817" s="51">
        <f>Ugovori_OPULJP[[#This Row],[Privatni doprinos korisnika - HRK]]/7.5345</f>
        <v>0</v>
      </c>
      <c r="Y817" s="52">
        <v>1857300</v>
      </c>
      <c r="Z817" s="53">
        <f>Ugovori_OPULJP[[#This Row],[UKUPNI PRIHVATLJIVI IZDACI
TOTAL ELIGIBLE EXPENDITURE
= Bespovratna sredstva ukupno + doprinos korisnika
= Ukupni prihvatljivi troškovi
= Ukupna ugovorena vrijednost projekta HRK]]/7.5345</f>
        <v>246506.07206848497</v>
      </c>
      <c r="AA817" s="44" t="s">
        <v>38</v>
      </c>
      <c r="AB817" s="44" t="s">
        <v>35</v>
      </c>
      <c r="AC817" s="43" t="s">
        <v>3279</v>
      </c>
      <c r="AD817" s="43" t="s">
        <v>747</v>
      </c>
    </row>
    <row r="818" spans="1:30" ht="51" customHeight="1" x14ac:dyDescent="0.2">
      <c r="A818" s="41" t="s">
        <v>3280</v>
      </c>
      <c r="B818" s="42" t="s">
        <v>743</v>
      </c>
      <c r="C818" s="43" t="s">
        <v>744</v>
      </c>
      <c r="D818" s="43" t="s">
        <v>3131</v>
      </c>
      <c r="E818" s="57" t="s">
        <v>76</v>
      </c>
      <c r="F818" s="45" t="s">
        <v>3281</v>
      </c>
      <c r="G818" s="45" t="s">
        <v>3282</v>
      </c>
      <c r="H818" s="47">
        <v>44084</v>
      </c>
      <c r="I818" s="47">
        <v>44630</v>
      </c>
      <c r="J818" s="48" t="str">
        <f>IF(Ugovori_OPULJP[[#This Row],[DATUM ZAVRŠETKA OPERACIJE]]&gt;DATE(2024,3,31),"u provedbi","završen")</f>
        <v>završen</v>
      </c>
      <c r="K818" s="46" t="s">
        <v>155</v>
      </c>
      <c r="L818" s="46" t="s">
        <v>155</v>
      </c>
      <c r="M818" s="49">
        <v>0.85</v>
      </c>
      <c r="N818" s="49">
        <v>0.15</v>
      </c>
      <c r="O818" s="50">
        <f>Ugovori_OPULJP[[#This Row],[Bespovratna sredstva - Ukupno (EU+Nac) HRK
= Ukupna ugovorena vrijednost bespovratnih sredstava]]*Ugovori_OPULJP[[#This Row],[EU STOPA SUFINANCIRANJA %
EU CO-FINANCING RATE %]]</f>
        <v>787865</v>
      </c>
      <c r="P818" s="51">
        <f>Ugovori_OPULJP[[#This Row],[Bespovratna sredstva - EU dio - HRK]]/7.5345</f>
        <v>104567.65545158935</v>
      </c>
      <c r="Q818" s="50">
        <f>Ugovori_OPULJP[[#This Row],[Bespovratna sredstva - Ukupno (EU+Nac) HRK
= Ukupna ugovorena vrijednost bespovratnih sredstava]]*Ugovori_OPULJP[[#This Row],[STOPA NACIONALNOG SUFINANCIRANJA %]]</f>
        <v>139035</v>
      </c>
      <c r="R818" s="51">
        <f>Ugovori_OPULJP[[#This Row],[Bespovratna sredstva - Nacionalni dio - HRK]]/7.5345</f>
        <v>18453.115667927534</v>
      </c>
      <c r="S818" s="50">
        <v>926900</v>
      </c>
      <c r="T818" s="51">
        <f>Ugovori_OPULJP[[#This Row],[Bespovratna sredstva - Ukupno (EU+Nac) HRK
= Ukupna ugovorena vrijednost bespovratnih sredstava]]/7.5345</f>
        <v>123020.77111951688</v>
      </c>
      <c r="U818" s="50">
        <v>0</v>
      </c>
      <c r="V818" s="51">
        <f>Ugovori_OPULJP[[#This Row],[Javni doprinos korisnika - HRK]]/7.5345</f>
        <v>0</v>
      </c>
      <c r="W818" s="50">
        <v>0</v>
      </c>
      <c r="X818" s="51">
        <f>Ugovori_OPULJP[[#This Row],[Privatni doprinos korisnika - HRK]]/7.5345</f>
        <v>0</v>
      </c>
      <c r="Y818" s="52">
        <v>926900</v>
      </c>
      <c r="Z818" s="53">
        <f>Ugovori_OPULJP[[#This Row],[UKUPNI PRIHVATLJIVI IZDACI
TOTAL ELIGIBLE EXPENDITURE
= Bespovratna sredstva ukupno + doprinos korisnika
= Ukupni prihvatljivi troškovi
= Ukupna ugovorena vrijednost projekta HRK]]/7.5345</f>
        <v>123020.77111951688</v>
      </c>
      <c r="AA818" s="44" t="s">
        <v>38</v>
      </c>
      <c r="AB818" s="44" t="s">
        <v>35</v>
      </c>
      <c r="AC818" s="43" t="s">
        <v>3283</v>
      </c>
      <c r="AD818" s="43" t="s">
        <v>747</v>
      </c>
    </row>
    <row r="819" spans="1:30" ht="51" customHeight="1" x14ac:dyDescent="0.2">
      <c r="A819" s="41" t="s">
        <v>3284</v>
      </c>
      <c r="B819" s="42" t="s">
        <v>743</v>
      </c>
      <c r="C819" s="43" t="s">
        <v>744</v>
      </c>
      <c r="D819" s="43" t="s">
        <v>3131</v>
      </c>
      <c r="E819" s="57" t="s">
        <v>76</v>
      </c>
      <c r="F819" s="45" t="s">
        <v>1158</v>
      </c>
      <c r="G819" s="45" t="s">
        <v>1159</v>
      </c>
      <c r="H819" s="47">
        <v>44000</v>
      </c>
      <c r="I819" s="47">
        <v>44548</v>
      </c>
      <c r="J819" s="48" t="str">
        <f>IF(Ugovori_OPULJP[[#This Row],[DATUM ZAVRŠETKA OPERACIJE]]&gt;DATE(2024,3,31),"u provedbi","završen")</f>
        <v>završen</v>
      </c>
      <c r="K819" s="46" t="s">
        <v>211</v>
      </c>
      <c r="L819" s="46" t="s">
        <v>211</v>
      </c>
      <c r="M819" s="49">
        <v>0.85</v>
      </c>
      <c r="N819" s="49">
        <v>0.15</v>
      </c>
      <c r="O819" s="50">
        <f>Ugovori_OPULJP[[#This Row],[Bespovratna sredstva - Ukupno (EU+Nac) HRK
= Ukupna ugovorena vrijednost bespovratnih sredstava]]*Ugovori_OPULJP[[#This Row],[EU STOPA SUFINANCIRANJA %
EU CO-FINANCING RATE %]]</f>
        <v>2002736</v>
      </c>
      <c r="P819" s="51">
        <f>Ugovori_OPULJP[[#This Row],[Bespovratna sredstva - EU dio - HRK]]/7.5345</f>
        <v>265808.74643307453</v>
      </c>
      <c r="Q819" s="50">
        <f>Ugovori_OPULJP[[#This Row],[Bespovratna sredstva - Ukupno (EU+Nac) HRK
= Ukupna ugovorena vrijednost bespovratnih sredstava]]*Ugovori_OPULJP[[#This Row],[STOPA NACIONALNOG SUFINANCIRANJA %]]</f>
        <v>353424</v>
      </c>
      <c r="R819" s="51">
        <f>Ugovori_OPULJP[[#This Row],[Bespovratna sredstva - Nacionalni dio - HRK]]/7.5345</f>
        <v>46907.425841130796</v>
      </c>
      <c r="S819" s="50">
        <v>2356160</v>
      </c>
      <c r="T819" s="51">
        <f>Ugovori_OPULJP[[#This Row],[Bespovratna sredstva - Ukupno (EU+Nac) HRK
= Ukupna ugovorena vrijednost bespovratnih sredstava]]/7.5345</f>
        <v>312716.17227420531</v>
      </c>
      <c r="U819" s="50">
        <v>0</v>
      </c>
      <c r="V819" s="51">
        <f>Ugovori_OPULJP[[#This Row],[Javni doprinos korisnika - HRK]]/7.5345</f>
        <v>0</v>
      </c>
      <c r="W819" s="50">
        <v>0</v>
      </c>
      <c r="X819" s="51">
        <f>Ugovori_OPULJP[[#This Row],[Privatni doprinos korisnika - HRK]]/7.5345</f>
        <v>0</v>
      </c>
      <c r="Y819" s="52">
        <v>2356160</v>
      </c>
      <c r="Z819" s="53">
        <f>Ugovori_OPULJP[[#This Row],[UKUPNI PRIHVATLJIVI IZDACI
TOTAL ELIGIBLE EXPENDITURE
= Bespovratna sredstva ukupno + doprinos korisnika
= Ukupni prihvatljivi troškovi
= Ukupna ugovorena vrijednost projekta HRK]]/7.5345</f>
        <v>312716.17227420531</v>
      </c>
      <c r="AA819" s="44" t="s">
        <v>38</v>
      </c>
      <c r="AB819" s="44" t="s">
        <v>35</v>
      </c>
      <c r="AC819" s="43" t="s">
        <v>3285</v>
      </c>
      <c r="AD819" s="43" t="s">
        <v>747</v>
      </c>
    </row>
    <row r="820" spans="1:30" ht="51" customHeight="1" x14ac:dyDescent="0.2">
      <c r="A820" s="41" t="s">
        <v>3286</v>
      </c>
      <c r="B820" s="42" t="s">
        <v>743</v>
      </c>
      <c r="C820" s="43" t="s">
        <v>744</v>
      </c>
      <c r="D820" s="43" t="s">
        <v>3131</v>
      </c>
      <c r="E820" s="57" t="s">
        <v>76</v>
      </c>
      <c r="F820" s="45" t="s">
        <v>3287</v>
      </c>
      <c r="G820" s="45" t="s">
        <v>1198</v>
      </c>
      <c r="H820" s="47">
        <v>44000</v>
      </c>
      <c r="I820" s="47">
        <v>44548</v>
      </c>
      <c r="J820" s="48" t="str">
        <f>IF(Ugovori_OPULJP[[#This Row],[DATUM ZAVRŠETKA OPERACIJE]]&gt;DATE(2024,3,31),"u provedbi","završen")</f>
        <v>završen</v>
      </c>
      <c r="K820" s="46" t="s">
        <v>211</v>
      </c>
      <c r="L820" s="46" t="s">
        <v>211</v>
      </c>
      <c r="M820" s="49">
        <v>0.85</v>
      </c>
      <c r="N820" s="49">
        <v>0.15</v>
      </c>
      <c r="O820" s="50">
        <f>Ugovori_OPULJP[[#This Row],[Bespovratna sredstva - Ukupno (EU+Nac) HRK
= Ukupna ugovorena vrijednost bespovratnih sredstava]]*Ugovori_OPULJP[[#This Row],[EU STOPA SUFINANCIRANJA %
EU CO-FINANCING RATE %]]</f>
        <v>1578577.5</v>
      </c>
      <c r="P820" s="51">
        <f>Ugovori_OPULJP[[#This Row],[Bespovratna sredstva - EU dio - HRK]]/7.5345</f>
        <v>209513.23910013936</v>
      </c>
      <c r="Q820" s="50">
        <f>Ugovori_OPULJP[[#This Row],[Bespovratna sredstva - Ukupno (EU+Nac) HRK
= Ukupna ugovorena vrijednost bespovratnih sredstava]]*Ugovori_OPULJP[[#This Row],[STOPA NACIONALNOG SUFINANCIRANJA %]]</f>
        <v>278572.5</v>
      </c>
      <c r="R820" s="51">
        <f>Ugovori_OPULJP[[#This Row],[Bespovratna sredstva - Nacionalni dio - HRK]]/7.5345</f>
        <v>36972.924547083414</v>
      </c>
      <c r="S820" s="50">
        <v>1857150</v>
      </c>
      <c r="T820" s="51">
        <f>Ugovori_OPULJP[[#This Row],[Bespovratna sredstva - Ukupno (EU+Nac) HRK
= Ukupna ugovorena vrijednost bespovratnih sredstava]]/7.5345</f>
        <v>246486.16364722277</v>
      </c>
      <c r="U820" s="50">
        <v>0</v>
      </c>
      <c r="V820" s="51">
        <f>Ugovori_OPULJP[[#This Row],[Javni doprinos korisnika - HRK]]/7.5345</f>
        <v>0</v>
      </c>
      <c r="W820" s="50">
        <v>0</v>
      </c>
      <c r="X820" s="51">
        <f>Ugovori_OPULJP[[#This Row],[Privatni doprinos korisnika - HRK]]/7.5345</f>
        <v>0</v>
      </c>
      <c r="Y820" s="52">
        <v>1857150</v>
      </c>
      <c r="Z820" s="53">
        <f>Ugovori_OPULJP[[#This Row],[UKUPNI PRIHVATLJIVI IZDACI
TOTAL ELIGIBLE EXPENDITURE
= Bespovratna sredstva ukupno + doprinos korisnika
= Ukupni prihvatljivi troškovi
= Ukupna ugovorena vrijednost projekta HRK]]/7.5345</f>
        <v>246486.16364722277</v>
      </c>
      <c r="AA820" s="44" t="s">
        <v>38</v>
      </c>
      <c r="AB820" s="44" t="s">
        <v>35</v>
      </c>
      <c r="AC820" s="43" t="s">
        <v>3288</v>
      </c>
      <c r="AD820" s="43" t="s">
        <v>747</v>
      </c>
    </row>
    <row r="821" spans="1:30" ht="51" customHeight="1" x14ac:dyDescent="0.2">
      <c r="A821" s="61" t="s">
        <v>3289</v>
      </c>
      <c r="B821" s="55" t="s">
        <v>743</v>
      </c>
      <c r="C821" s="56" t="s">
        <v>744</v>
      </c>
      <c r="D821" s="43" t="s">
        <v>3131</v>
      </c>
      <c r="E821" s="57" t="s">
        <v>76</v>
      </c>
      <c r="F821" s="62" t="s">
        <v>3290</v>
      </c>
      <c r="G821" s="62" t="s">
        <v>3072</v>
      </c>
      <c r="H821" s="59">
        <v>44209</v>
      </c>
      <c r="I821" s="59">
        <v>44755</v>
      </c>
      <c r="J821" s="48" t="str">
        <f>IF(Ugovori_OPULJP[[#This Row],[DATUM ZAVRŠETKA OPERACIJE]]&gt;DATE(2024,3,31),"u provedbi","završen")</f>
        <v>završen</v>
      </c>
      <c r="K821" s="58" t="s">
        <v>155</v>
      </c>
      <c r="L821" s="46" t="s">
        <v>155</v>
      </c>
      <c r="M821" s="49">
        <v>0.85</v>
      </c>
      <c r="N821" s="49">
        <v>0.15</v>
      </c>
      <c r="O821" s="50">
        <f>Ugovori_OPULJP[[#This Row],[Bespovratna sredstva - Ukupno (EU+Nac) HRK
= Ukupna ugovorena vrijednost bespovratnih sredstava]]*Ugovori_OPULJP[[#This Row],[EU STOPA SUFINANCIRANJA %
EU CO-FINANCING RATE %]]</f>
        <v>789360.82149999996</v>
      </c>
      <c r="P821" s="51">
        <f>Ugovori_OPULJP[[#This Row],[Bespovratna sredstva - EU dio - HRK]]/7.5345</f>
        <v>104766.18508195633</v>
      </c>
      <c r="Q821" s="50">
        <f>Ugovori_OPULJP[[#This Row],[Bespovratna sredstva - Ukupno (EU+Nac) HRK
= Ukupna ugovorena vrijednost bespovratnih sredstava]]*Ugovori_OPULJP[[#This Row],[STOPA NACIONALNOG SUFINANCIRANJA %]]</f>
        <v>139298.96849999999</v>
      </c>
      <c r="R821" s="51">
        <f>Ugovori_OPULJP[[#This Row],[Bespovratna sredstva - Nacionalni dio - HRK]]/7.5345</f>
        <v>18488.150308580527</v>
      </c>
      <c r="S821" s="52">
        <v>928659.79</v>
      </c>
      <c r="T821" s="53">
        <f>Ugovori_OPULJP[[#This Row],[Bespovratna sredstva - Ukupno (EU+Nac) HRK
= Ukupna ugovorena vrijednost bespovratnih sredstava]]/7.5345</f>
        <v>123254.33539053686</v>
      </c>
      <c r="U821" s="50">
        <v>0</v>
      </c>
      <c r="V821" s="51">
        <f>Ugovori_OPULJP[[#This Row],[Javni doprinos korisnika - HRK]]/7.5345</f>
        <v>0</v>
      </c>
      <c r="W821" s="50">
        <v>0</v>
      </c>
      <c r="X821" s="51">
        <f>Ugovori_OPULJP[[#This Row],[Privatni doprinos korisnika - HRK]]/7.5345</f>
        <v>0</v>
      </c>
      <c r="Y821" s="52">
        <v>928659.79</v>
      </c>
      <c r="Z821" s="53">
        <f>Ugovori_OPULJP[[#This Row],[UKUPNI PRIHVATLJIVI IZDACI
TOTAL ELIGIBLE EXPENDITURE
= Bespovratna sredstva ukupno + doprinos korisnika
= Ukupni prihvatljivi troškovi
= Ukupna ugovorena vrijednost projekta HRK]]/7.5345</f>
        <v>123254.33539053686</v>
      </c>
      <c r="AA821" s="57" t="s">
        <v>38</v>
      </c>
      <c r="AB821" s="57" t="s">
        <v>35</v>
      </c>
      <c r="AC821" s="56" t="s">
        <v>3291</v>
      </c>
      <c r="AD821" s="56" t="s">
        <v>747</v>
      </c>
    </row>
    <row r="822" spans="1:30" ht="51" customHeight="1" x14ac:dyDescent="0.2">
      <c r="A822" s="41" t="s">
        <v>3292</v>
      </c>
      <c r="B822" s="42" t="s">
        <v>743</v>
      </c>
      <c r="C822" s="43" t="s">
        <v>744</v>
      </c>
      <c r="D822" s="43" t="s">
        <v>3131</v>
      </c>
      <c r="E822" s="57" t="s">
        <v>76</v>
      </c>
      <c r="F822" s="45" t="s">
        <v>3293</v>
      </c>
      <c r="G822" s="62" t="s">
        <v>3015</v>
      </c>
      <c r="H822" s="47">
        <v>44000</v>
      </c>
      <c r="I822" s="47">
        <v>44548</v>
      </c>
      <c r="J822" s="48" t="str">
        <f>IF(Ugovori_OPULJP[[#This Row],[DATUM ZAVRŠETKA OPERACIJE]]&gt;DATE(2024,3,31),"u provedbi","završen")</f>
        <v>završen</v>
      </c>
      <c r="K822" s="46" t="s">
        <v>155</v>
      </c>
      <c r="L822" s="46" t="s">
        <v>155</v>
      </c>
      <c r="M822" s="49">
        <v>0.85</v>
      </c>
      <c r="N822" s="49">
        <v>0.15</v>
      </c>
      <c r="O822" s="50">
        <f>Ugovori_OPULJP[[#This Row],[Bespovratna sredstva - Ukupno (EU+Nac) HRK
= Ukupna ugovorena vrijednost bespovratnih sredstava]]*Ugovori_OPULJP[[#This Row],[EU STOPA SUFINANCIRANJA %
EU CO-FINANCING RATE %]]</f>
        <v>787865</v>
      </c>
      <c r="P822" s="51">
        <f>Ugovori_OPULJP[[#This Row],[Bespovratna sredstva - EU dio - HRK]]/7.5345</f>
        <v>104567.65545158935</v>
      </c>
      <c r="Q822" s="50">
        <f>Ugovori_OPULJP[[#This Row],[Bespovratna sredstva - Ukupno (EU+Nac) HRK
= Ukupna ugovorena vrijednost bespovratnih sredstava]]*Ugovori_OPULJP[[#This Row],[STOPA NACIONALNOG SUFINANCIRANJA %]]</f>
        <v>139035</v>
      </c>
      <c r="R822" s="51">
        <f>Ugovori_OPULJP[[#This Row],[Bespovratna sredstva - Nacionalni dio - HRK]]/7.5345</f>
        <v>18453.115667927534</v>
      </c>
      <c r="S822" s="50">
        <v>926900</v>
      </c>
      <c r="T822" s="51">
        <f>Ugovori_OPULJP[[#This Row],[Bespovratna sredstva - Ukupno (EU+Nac) HRK
= Ukupna ugovorena vrijednost bespovratnih sredstava]]/7.5345</f>
        <v>123020.77111951688</v>
      </c>
      <c r="U822" s="50">
        <v>0</v>
      </c>
      <c r="V822" s="51">
        <f>Ugovori_OPULJP[[#This Row],[Javni doprinos korisnika - HRK]]/7.5345</f>
        <v>0</v>
      </c>
      <c r="W822" s="50">
        <v>0</v>
      </c>
      <c r="X822" s="51">
        <f>Ugovori_OPULJP[[#This Row],[Privatni doprinos korisnika - HRK]]/7.5345</f>
        <v>0</v>
      </c>
      <c r="Y822" s="52">
        <v>926900</v>
      </c>
      <c r="Z822" s="53">
        <f>Ugovori_OPULJP[[#This Row],[UKUPNI PRIHVATLJIVI IZDACI
TOTAL ELIGIBLE EXPENDITURE
= Bespovratna sredstva ukupno + doprinos korisnika
= Ukupni prihvatljivi troškovi
= Ukupna ugovorena vrijednost projekta HRK]]/7.5345</f>
        <v>123020.77111951688</v>
      </c>
      <c r="AA822" s="44" t="s">
        <v>38</v>
      </c>
      <c r="AB822" s="44" t="s">
        <v>35</v>
      </c>
      <c r="AC822" s="43" t="s">
        <v>3294</v>
      </c>
      <c r="AD822" s="43" t="s">
        <v>747</v>
      </c>
    </row>
    <row r="823" spans="1:30" ht="51" customHeight="1" x14ac:dyDescent="0.2">
      <c r="A823" s="41" t="s">
        <v>3295</v>
      </c>
      <c r="B823" s="42" t="s">
        <v>743</v>
      </c>
      <c r="C823" s="43" t="s">
        <v>744</v>
      </c>
      <c r="D823" s="43" t="s">
        <v>3131</v>
      </c>
      <c r="E823" s="57" t="s">
        <v>76</v>
      </c>
      <c r="F823" s="45" t="s">
        <v>3296</v>
      </c>
      <c r="G823" s="45" t="s">
        <v>3297</v>
      </c>
      <c r="H823" s="47">
        <v>44035</v>
      </c>
      <c r="I823" s="47">
        <v>44620</v>
      </c>
      <c r="J823" s="48" t="str">
        <f>IF(Ugovori_OPULJP[[#This Row],[DATUM ZAVRŠETKA OPERACIJE]]&gt;DATE(2024,3,31),"u provedbi","završen")</f>
        <v>završen</v>
      </c>
      <c r="K823" s="46" t="s">
        <v>271</v>
      </c>
      <c r="L823" s="46" t="s">
        <v>271</v>
      </c>
      <c r="M823" s="49">
        <v>0.85</v>
      </c>
      <c r="N823" s="49">
        <v>0.15</v>
      </c>
      <c r="O823" s="50">
        <f>Ugovori_OPULJP[[#This Row],[Bespovratna sredstva - Ukupno (EU+Nac) HRK
= Ukupna ugovorena vrijednost bespovratnih sredstava]]*Ugovori_OPULJP[[#This Row],[EU STOPA SUFINANCIRANJA %
EU CO-FINANCING RATE %]]</f>
        <v>787142.5</v>
      </c>
      <c r="P823" s="51">
        <f>Ugovori_OPULJP[[#This Row],[Bespovratna sredstva - EU dio - HRK]]/7.5345</f>
        <v>104471.76322250978</v>
      </c>
      <c r="Q823" s="50">
        <f>Ugovori_OPULJP[[#This Row],[Bespovratna sredstva - Ukupno (EU+Nac) HRK
= Ukupna ugovorena vrijednost bespovratnih sredstava]]*Ugovori_OPULJP[[#This Row],[STOPA NACIONALNOG SUFINANCIRANJA %]]</f>
        <v>138907.5</v>
      </c>
      <c r="R823" s="51">
        <f>Ugovori_OPULJP[[#This Row],[Bespovratna sredstva - Nacionalni dio - HRK]]/7.5345</f>
        <v>18436.193509854667</v>
      </c>
      <c r="S823" s="50">
        <v>926050</v>
      </c>
      <c r="T823" s="51">
        <f>Ugovori_OPULJP[[#This Row],[Bespovratna sredstva - Ukupno (EU+Nac) HRK
= Ukupna ugovorena vrijednost bespovratnih sredstava]]/7.5345</f>
        <v>122907.95673236444</v>
      </c>
      <c r="U823" s="50">
        <v>0</v>
      </c>
      <c r="V823" s="51">
        <f>Ugovori_OPULJP[[#This Row],[Javni doprinos korisnika - HRK]]/7.5345</f>
        <v>0</v>
      </c>
      <c r="W823" s="50">
        <v>0</v>
      </c>
      <c r="X823" s="51">
        <f>Ugovori_OPULJP[[#This Row],[Privatni doprinos korisnika - HRK]]/7.5345</f>
        <v>0</v>
      </c>
      <c r="Y823" s="52">
        <v>926050</v>
      </c>
      <c r="Z823" s="53">
        <f>Ugovori_OPULJP[[#This Row],[UKUPNI PRIHVATLJIVI IZDACI
TOTAL ELIGIBLE EXPENDITURE
= Bespovratna sredstva ukupno + doprinos korisnika
= Ukupni prihvatljivi troškovi
= Ukupna ugovorena vrijednost projekta HRK]]/7.5345</f>
        <v>122907.95673236444</v>
      </c>
      <c r="AA823" s="44" t="s">
        <v>38</v>
      </c>
      <c r="AB823" s="44" t="s">
        <v>35</v>
      </c>
      <c r="AC823" s="43" t="s">
        <v>3298</v>
      </c>
      <c r="AD823" s="43" t="s">
        <v>747</v>
      </c>
    </row>
    <row r="824" spans="1:30" ht="51" customHeight="1" x14ac:dyDescent="0.2">
      <c r="A824" s="41" t="s">
        <v>3299</v>
      </c>
      <c r="B824" s="42" t="s">
        <v>743</v>
      </c>
      <c r="C824" s="43" t="s">
        <v>744</v>
      </c>
      <c r="D824" s="43" t="s">
        <v>3131</v>
      </c>
      <c r="E824" s="57" t="s">
        <v>76</v>
      </c>
      <c r="F824" s="45" t="s">
        <v>3300</v>
      </c>
      <c r="G824" s="45" t="s">
        <v>3301</v>
      </c>
      <c r="H824" s="47">
        <v>44027</v>
      </c>
      <c r="I824" s="47">
        <v>44484</v>
      </c>
      <c r="J824" s="48" t="str">
        <f>IF(Ugovori_OPULJP[[#This Row],[DATUM ZAVRŠETKA OPERACIJE]]&gt;DATE(2024,3,31),"u provedbi","završen")</f>
        <v>završen</v>
      </c>
      <c r="K824" s="46" t="s">
        <v>249</v>
      </c>
      <c r="L824" s="46" t="s">
        <v>249</v>
      </c>
      <c r="M824" s="49">
        <v>0.85</v>
      </c>
      <c r="N824" s="49">
        <v>0.15</v>
      </c>
      <c r="O824" s="50">
        <f>Ugovori_OPULJP[[#This Row],[Bespovratna sredstva - Ukupno (EU+Nac) HRK
= Ukupna ugovorena vrijednost bespovratnih sredstava]]*Ugovori_OPULJP[[#This Row],[EU STOPA SUFINANCIRANJA %
EU CO-FINANCING RATE %]]</f>
        <v>947206</v>
      </c>
      <c r="P824" s="51">
        <f>Ugovori_OPULJP[[#This Row],[Bespovratna sredstva - EU dio - HRK]]/7.5345</f>
        <v>125715.84046718427</v>
      </c>
      <c r="Q824" s="50">
        <f>Ugovori_OPULJP[[#This Row],[Bespovratna sredstva - Ukupno (EU+Nac) HRK
= Ukupna ugovorena vrijednost bespovratnih sredstava]]*Ugovori_OPULJP[[#This Row],[STOPA NACIONALNOG SUFINANCIRANJA %]]</f>
        <v>167154</v>
      </c>
      <c r="R824" s="51">
        <f>Ugovori_OPULJP[[#This Row],[Bespovratna sredstva - Nacionalni dio - HRK]]/7.5345</f>
        <v>22185.148317738403</v>
      </c>
      <c r="S824" s="50">
        <v>1114360</v>
      </c>
      <c r="T824" s="51">
        <f>Ugovori_OPULJP[[#This Row],[Bespovratna sredstva - Ukupno (EU+Nac) HRK
= Ukupna ugovorena vrijednost bespovratnih sredstava]]/7.5345</f>
        <v>147900.98878492269</v>
      </c>
      <c r="U824" s="50">
        <v>0</v>
      </c>
      <c r="V824" s="51">
        <f>Ugovori_OPULJP[[#This Row],[Javni doprinos korisnika - HRK]]/7.5345</f>
        <v>0</v>
      </c>
      <c r="W824" s="50">
        <v>0</v>
      </c>
      <c r="X824" s="51">
        <f>Ugovori_OPULJP[[#This Row],[Privatni doprinos korisnika - HRK]]/7.5345</f>
        <v>0</v>
      </c>
      <c r="Y824" s="52">
        <v>1114360</v>
      </c>
      <c r="Z824" s="53">
        <f>Ugovori_OPULJP[[#This Row],[UKUPNI PRIHVATLJIVI IZDACI
TOTAL ELIGIBLE EXPENDITURE
= Bespovratna sredstva ukupno + doprinos korisnika
= Ukupni prihvatljivi troškovi
= Ukupna ugovorena vrijednost projekta HRK]]/7.5345</f>
        <v>147900.98878492269</v>
      </c>
      <c r="AA824" s="44" t="s">
        <v>38</v>
      </c>
      <c r="AB824" s="44" t="s">
        <v>35</v>
      </c>
      <c r="AC824" s="43" t="s">
        <v>3302</v>
      </c>
      <c r="AD824" s="43" t="s">
        <v>747</v>
      </c>
    </row>
    <row r="825" spans="1:30" ht="51" customHeight="1" x14ac:dyDescent="0.2">
      <c r="A825" s="41" t="s">
        <v>3303</v>
      </c>
      <c r="B825" s="42" t="s">
        <v>743</v>
      </c>
      <c r="C825" s="43" t="s">
        <v>744</v>
      </c>
      <c r="D825" s="43" t="s">
        <v>3131</v>
      </c>
      <c r="E825" s="57" t="s">
        <v>76</v>
      </c>
      <c r="F825" s="45" t="s">
        <v>3304</v>
      </c>
      <c r="G825" s="45" t="s">
        <v>3305</v>
      </c>
      <c r="H825" s="47">
        <v>44000</v>
      </c>
      <c r="I825" s="47">
        <v>44548</v>
      </c>
      <c r="J825" s="48" t="str">
        <f>IF(Ugovori_OPULJP[[#This Row],[DATUM ZAVRŠETKA OPERACIJE]]&gt;DATE(2024,3,31),"u provedbi","završen")</f>
        <v>završen</v>
      </c>
      <c r="K825" s="46" t="s">
        <v>3306</v>
      </c>
      <c r="L825" s="46" t="s">
        <v>271</v>
      </c>
      <c r="M825" s="49">
        <v>0.85</v>
      </c>
      <c r="N825" s="49">
        <v>0.15</v>
      </c>
      <c r="O825" s="50">
        <f>Ugovori_OPULJP[[#This Row],[Bespovratna sredstva - Ukupno (EU+Nac) HRK
= Ukupna ugovorena vrijednost bespovratnih sredstava]]*Ugovori_OPULJP[[#This Row],[EU STOPA SUFINANCIRANJA %
EU CO-FINANCING RATE %]]</f>
        <v>787142.5</v>
      </c>
      <c r="P825" s="51">
        <f>Ugovori_OPULJP[[#This Row],[Bespovratna sredstva - EU dio - HRK]]/7.5345</f>
        <v>104471.76322250978</v>
      </c>
      <c r="Q825" s="50">
        <f>Ugovori_OPULJP[[#This Row],[Bespovratna sredstva - Ukupno (EU+Nac) HRK
= Ukupna ugovorena vrijednost bespovratnih sredstava]]*Ugovori_OPULJP[[#This Row],[STOPA NACIONALNOG SUFINANCIRANJA %]]</f>
        <v>138907.5</v>
      </c>
      <c r="R825" s="51">
        <f>Ugovori_OPULJP[[#This Row],[Bespovratna sredstva - Nacionalni dio - HRK]]/7.5345</f>
        <v>18436.193509854667</v>
      </c>
      <c r="S825" s="50">
        <v>926050</v>
      </c>
      <c r="T825" s="51">
        <f>Ugovori_OPULJP[[#This Row],[Bespovratna sredstva - Ukupno (EU+Nac) HRK
= Ukupna ugovorena vrijednost bespovratnih sredstava]]/7.5345</f>
        <v>122907.95673236444</v>
      </c>
      <c r="U825" s="50">
        <v>0</v>
      </c>
      <c r="V825" s="51">
        <f>Ugovori_OPULJP[[#This Row],[Javni doprinos korisnika - HRK]]/7.5345</f>
        <v>0</v>
      </c>
      <c r="W825" s="50">
        <v>0</v>
      </c>
      <c r="X825" s="51">
        <f>Ugovori_OPULJP[[#This Row],[Privatni doprinos korisnika - HRK]]/7.5345</f>
        <v>0</v>
      </c>
      <c r="Y825" s="52">
        <v>926050</v>
      </c>
      <c r="Z825" s="53">
        <f>Ugovori_OPULJP[[#This Row],[UKUPNI PRIHVATLJIVI IZDACI
TOTAL ELIGIBLE EXPENDITURE
= Bespovratna sredstva ukupno + doprinos korisnika
= Ukupni prihvatljivi troškovi
= Ukupna ugovorena vrijednost projekta HRK]]/7.5345</f>
        <v>122907.95673236444</v>
      </c>
      <c r="AA825" s="44" t="s">
        <v>38</v>
      </c>
      <c r="AB825" s="44" t="s">
        <v>35</v>
      </c>
      <c r="AC825" s="43" t="s">
        <v>3307</v>
      </c>
      <c r="AD825" s="43" t="s">
        <v>747</v>
      </c>
    </row>
    <row r="826" spans="1:30" ht="51" customHeight="1" x14ac:dyDescent="0.2">
      <c r="A826" s="41" t="s">
        <v>3308</v>
      </c>
      <c r="B826" s="42" t="s">
        <v>743</v>
      </c>
      <c r="C826" s="43" t="s">
        <v>744</v>
      </c>
      <c r="D826" s="43" t="s">
        <v>3131</v>
      </c>
      <c r="E826" s="57" t="s">
        <v>76</v>
      </c>
      <c r="F826" s="45" t="s">
        <v>3309</v>
      </c>
      <c r="G826" s="45" t="s">
        <v>3310</v>
      </c>
      <c r="H826" s="47">
        <v>44022</v>
      </c>
      <c r="I826" s="47">
        <v>44571</v>
      </c>
      <c r="J826" s="48" t="str">
        <f>IF(Ugovori_OPULJP[[#This Row],[DATUM ZAVRŠETKA OPERACIJE]]&gt;DATE(2024,3,31),"u provedbi","završen")</f>
        <v>završen</v>
      </c>
      <c r="K826" s="46" t="s">
        <v>3311</v>
      </c>
      <c r="L826" s="46" t="s">
        <v>99</v>
      </c>
      <c r="M826" s="49">
        <v>0.85</v>
      </c>
      <c r="N826" s="49">
        <v>0.15</v>
      </c>
      <c r="O826" s="50">
        <f>Ugovori_OPULJP[[#This Row],[Bespovratna sredstva - Ukupno (EU+Nac) HRK
= Ukupna ugovorena vrijednost bespovratnih sredstava]]*Ugovori_OPULJP[[#This Row],[EU STOPA SUFINANCIRANJA %
EU CO-FINANCING RATE %]]</f>
        <v>1183748.25</v>
      </c>
      <c r="P826" s="51">
        <f>Ugovori_OPULJP[[#This Row],[Bespovratna sredstva - EU dio - HRK]]/7.5345</f>
        <v>157110.39219589886</v>
      </c>
      <c r="Q826" s="50">
        <f>Ugovori_OPULJP[[#This Row],[Bespovratna sredstva - Ukupno (EU+Nac) HRK
= Ukupna ugovorena vrijednost bespovratnih sredstava]]*Ugovori_OPULJP[[#This Row],[STOPA NACIONALNOG SUFINANCIRANJA %]]</f>
        <v>208896.75</v>
      </c>
      <c r="R826" s="51">
        <f>Ugovori_OPULJP[[#This Row],[Bespovratna sredstva - Nacionalni dio - HRK]]/7.5345</f>
        <v>27725.363328688032</v>
      </c>
      <c r="S826" s="50">
        <v>1392645</v>
      </c>
      <c r="T826" s="51">
        <f>Ugovori_OPULJP[[#This Row],[Bespovratna sredstva - Ukupno (EU+Nac) HRK
= Ukupna ugovorena vrijednost bespovratnih sredstava]]/7.5345</f>
        <v>184835.75552458689</v>
      </c>
      <c r="U826" s="50">
        <v>0</v>
      </c>
      <c r="V826" s="51">
        <f>Ugovori_OPULJP[[#This Row],[Javni doprinos korisnika - HRK]]/7.5345</f>
        <v>0</v>
      </c>
      <c r="W826" s="50">
        <v>0</v>
      </c>
      <c r="X826" s="51">
        <f>Ugovori_OPULJP[[#This Row],[Privatni doprinos korisnika - HRK]]/7.5345</f>
        <v>0</v>
      </c>
      <c r="Y826" s="52">
        <v>1392645</v>
      </c>
      <c r="Z826" s="53">
        <f>Ugovori_OPULJP[[#This Row],[UKUPNI PRIHVATLJIVI IZDACI
TOTAL ELIGIBLE EXPENDITURE
= Bespovratna sredstva ukupno + doprinos korisnika
= Ukupni prihvatljivi troškovi
= Ukupna ugovorena vrijednost projekta HRK]]/7.5345</f>
        <v>184835.75552458689</v>
      </c>
      <c r="AA826" s="44" t="s">
        <v>38</v>
      </c>
      <c r="AB826" s="44" t="s">
        <v>35</v>
      </c>
      <c r="AC826" s="43" t="s">
        <v>3312</v>
      </c>
      <c r="AD826" s="43" t="s">
        <v>747</v>
      </c>
    </row>
    <row r="827" spans="1:30" ht="51" customHeight="1" x14ac:dyDescent="0.2">
      <c r="A827" s="41" t="s">
        <v>3313</v>
      </c>
      <c r="B827" s="42" t="s">
        <v>743</v>
      </c>
      <c r="C827" s="43" t="s">
        <v>744</v>
      </c>
      <c r="D827" s="43" t="s">
        <v>3131</v>
      </c>
      <c r="E827" s="57" t="s">
        <v>76</v>
      </c>
      <c r="F827" s="45" t="s">
        <v>3314</v>
      </c>
      <c r="G827" s="45" t="s">
        <v>3315</v>
      </c>
      <c r="H827" s="47">
        <v>44000</v>
      </c>
      <c r="I827" s="47">
        <v>44548</v>
      </c>
      <c r="J827" s="48" t="str">
        <f>IF(Ugovori_OPULJP[[#This Row],[DATUM ZAVRŠETKA OPERACIJE]]&gt;DATE(2024,3,31),"u provedbi","završen")</f>
        <v>završen</v>
      </c>
      <c r="K827" s="46" t="s">
        <v>37</v>
      </c>
      <c r="L827" s="46" t="s">
        <v>37</v>
      </c>
      <c r="M827" s="49">
        <v>0.85</v>
      </c>
      <c r="N827" s="49">
        <v>0.15</v>
      </c>
      <c r="O827" s="50">
        <f>Ugovori_OPULJP[[#This Row],[Bespovratna sredstva - Ukupno (EU+Nac) HRK
= Ukupna ugovorena vrijednost bespovratnih sredstava]]*Ugovori_OPULJP[[#This Row],[EU STOPA SUFINANCIRANJA %
EU CO-FINANCING RATE %]]</f>
        <v>315741</v>
      </c>
      <c r="P827" s="51">
        <f>Ugovori_OPULJP[[#This Row],[Bespovratna sredstva - EU dio - HRK]]/7.5345</f>
        <v>41906.032251642442</v>
      </c>
      <c r="Q827" s="50">
        <f>Ugovori_OPULJP[[#This Row],[Bespovratna sredstva - Ukupno (EU+Nac) HRK
= Ukupna ugovorena vrijednost bespovratnih sredstava]]*Ugovori_OPULJP[[#This Row],[STOPA NACIONALNOG SUFINANCIRANJA %]]</f>
        <v>55719</v>
      </c>
      <c r="R827" s="51">
        <f>Ugovori_OPULJP[[#This Row],[Bespovratna sredstva - Nacionalni dio - HRK]]/7.5345</f>
        <v>7395.1821620545488</v>
      </c>
      <c r="S827" s="50">
        <v>371460</v>
      </c>
      <c r="T827" s="51">
        <f>Ugovori_OPULJP[[#This Row],[Bespovratna sredstva - Ukupno (EU+Nac) HRK
= Ukupna ugovorena vrijednost bespovratnih sredstava]]/7.5345</f>
        <v>49301.214413696995</v>
      </c>
      <c r="U827" s="50">
        <v>0</v>
      </c>
      <c r="V827" s="51">
        <f>Ugovori_OPULJP[[#This Row],[Javni doprinos korisnika - HRK]]/7.5345</f>
        <v>0</v>
      </c>
      <c r="W827" s="50">
        <v>0</v>
      </c>
      <c r="X827" s="51">
        <f>Ugovori_OPULJP[[#This Row],[Privatni doprinos korisnika - HRK]]/7.5345</f>
        <v>0</v>
      </c>
      <c r="Y827" s="52">
        <v>371460</v>
      </c>
      <c r="Z827" s="53">
        <f>Ugovori_OPULJP[[#This Row],[UKUPNI PRIHVATLJIVI IZDACI
TOTAL ELIGIBLE EXPENDITURE
= Bespovratna sredstva ukupno + doprinos korisnika
= Ukupni prihvatljivi troškovi
= Ukupna ugovorena vrijednost projekta HRK]]/7.5345</f>
        <v>49301.214413696995</v>
      </c>
      <c r="AA827" s="44" t="s">
        <v>38</v>
      </c>
      <c r="AB827" s="44" t="s">
        <v>35</v>
      </c>
      <c r="AC827" s="43" t="s">
        <v>3316</v>
      </c>
      <c r="AD827" s="43" t="s">
        <v>747</v>
      </c>
    </row>
    <row r="828" spans="1:30" ht="51" customHeight="1" x14ac:dyDescent="0.2">
      <c r="A828" s="41" t="s">
        <v>3317</v>
      </c>
      <c r="B828" s="42" t="s">
        <v>743</v>
      </c>
      <c r="C828" s="43" t="s">
        <v>744</v>
      </c>
      <c r="D828" s="43" t="s">
        <v>3131</v>
      </c>
      <c r="E828" s="57" t="s">
        <v>76</v>
      </c>
      <c r="F828" s="45" t="s">
        <v>3318</v>
      </c>
      <c r="G828" s="45" t="s">
        <v>1365</v>
      </c>
      <c r="H828" s="47">
        <v>44054</v>
      </c>
      <c r="I828" s="47">
        <v>44511</v>
      </c>
      <c r="J828" s="48" t="str">
        <f>IF(Ugovori_OPULJP[[#This Row],[DATUM ZAVRŠETKA OPERACIJE]]&gt;DATE(2024,3,31),"u provedbi","završen")</f>
        <v>završen</v>
      </c>
      <c r="K828" s="46" t="s">
        <v>99</v>
      </c>
      <c r="L828" s="46" t="s">
        <v>99</v>
      </c>
      <c r="M828" s="49">
        <v>0.85</v>
      </c>
      <c r="N828" s="49">
        <v>0.15</v>
      </c>
      <c r="O828" s="50">
        <f>Ugovori_OPULJP[[#This Row],[Bespovratna sredstva - Ukupno (EU+Nac) HRK
= Ukupna ugovorena vrijednost bespovratnih sredstava]]*Ugovori_OPULJP[[#This Row],[EU STOPA SUFINANCIRANJA %
EU CO-FINANCING RATE %]]</f>
        <v>2750430</v>
      </c>
      <c r="P828" s="51">
        <f>Ugovori_OPULJP[[#This Row],[Bespovratna sredstva - EU dio - HRK]]/7.5345</f>
        <v>365044.79394783993</v>
      </c>
      <c r="Q828" s="50">
        <f>Ugovori_OPULJP[[#This Row],[Bespovratna sredstva - Ukupno (EU+Nac) HRK
= Ukupna ugovorena vrijednost bespovratnih sredstava]]*Ugovori_OPULJP[[#This Row],[STOPA NACIONALNOG SUFINANCIRANJA %]]</f>
        <v>485370</v>
      </c>
      <c r="R828" s="51">
        <f>Ugovori_OPULJP[[#This Row],[Bespovratna sredstva - Nacionalni dio - HRK]]/7.5345</f>
        <v>64419.66952020704</v>
      </c>
      <c r="S828" s="50">
        <v>3235800</v>
      </c>
      <c r="T828" s="51">
        <f>Ugovori_OPULJP[[#This Row],[Bespovratna sredstva - Ukupno (EU+Nac) HRK
= Ukupna ugovorena vrijednost bespovratnih sredstava]]/7.5345</f>
        <v>429464.46346804698</v>
      </c>
      <c r="U828" s="50">
        <v>0</v>
      </c>
      <c r="V828" s="51">
        <f>Ugovori_OPULJP[[#This Row],[Javni doprinos korisnika - HRK]]/7.5345</f>
        <v>0</v>
      </c>
      <c r="W828" s="50">
        <v>0</v>
      </c>
      <c r="X828" s="51">
        <f>Ugovori_OPULJP[[#This Row],[Privatni doprinos korisnika - HRK]]/7.5345</f>
        <v>0</v>
      </c>
      <c r="Y828" s="52">
        <v>3235800</v>
      </c>
      <c r="Z828" s="53">
        <f>Ugovori_OPULJP[[#This Row],[UKUPNI PRIHVATLJIVI IZDACI
TOTAL ELIGIBLE EXPENDITURE
= Bespovratna sredstva ukupno + doprinos korisnika
= Ukupni prihvatljivi troškovi
= Ukupna ugovorena vrijednost projekta HRK]]/7.5345</f>
        <v>429464.46346804698</v>
      </c>
      <c r="AA828" s="44" t="s">
        <v>38</v>
      </c>
      <c r="AB828" s="44" t="s">
        <v>35</v>
      </c>
      <c r="AC828" s="43" t="s">
        <v>3319</v>
      </c>
      <c r="AD828" s="43" t="s">
        <v>747</v>
      </c>
    </row>
    <row r="829" spans="1:30" ht="51" customHeight="1" x14ac:dyDescent="0.2">
      <c r="A829" s="41" t="s">
        <v>3320</v>
      </c>
      <c r="B829" s="42" t="s">
        <v>743</v>
      </c>
      <c r="C829" s="43" t="s">
        <v>744</v>
      </c>
      <c r="D829" s="43" t="s">
        <v>3131</v>
      </c>
      <c r="E829" s="57" t="s">
        <v>76</v>
      </c>
      <c r="F829" s="45" t="s">
        <v>3321</v>
      </c>
      <c r="G829" s="45" t="s">
        <v>3322</v>
      </c>
      <c r="H829" s="47">
        <v>44000</v>
      </c>
      <c r="I829" s="47">
        <v>44426</v>
      </c>
      <c r="J829" s="48" t="str">
        <f>IF(Ugovori_OPULJP[[#This Row],[DATUM ZAVRŠETKA OPERACIJE]]&gt;DATE(2024,3,31),"u provedbi","završen")</f>
        <v>završen</v>
      </c>
      <c r="K829" s="46" t="s">
        <v>99</v>
      </c>
      <c r="L829" s="46" t="s">
        <v>99</v>
      </c>
      <c r="M829" s="49">
        <v>0.85</v>
      </c>
      <c r="N829" s="49">
        <v>0.15</v>
      </c>
      <c r="O829" s="50">
        <f>Ugovori_OPULJP[[#This Row],[Bespovratna sredstva - Ukupno (EU+Nac) HRK
= Ukupna ugovorena vrijednost bespovratnih sredstava]]*Ugovori_OPULJP[[#This Row],[EU STOPA SUFINANCIRANJA %
EU CO-FINANCING RATE %]]</f>
        <v>1554905</v>
      </c>
      <c r="P829" s="51">
        <f>Ugovori_OPULJP[[#This Row],[Bespovratna sredstva - EU dio - HRK]]/7.5345</f>
        <v>206371.35841794411</v>
      </c>
      <c r="Q829" s="50">
        <f>Ugovori_OPULJP[[#This Row],[Bespovratna sredstva - Ukupno (EU+Nac) HRK
= Ukupna ugovorena vrijednost bespovratnih sredstava]]*Ugovori_OPULJP[[#This Row],[STOPA NACIONALNOG SUFINANCIRANJA %]]</f>
        <v>274395</v>
      </c>
      <c r="R829" s="51">
        <f>Ugovori_OPULJP[[#This Row],[Bespovratna sredstva - Nacionalni dio - HRK]]/7.5345</f>
        <v>36418.475014931311</v>
      </c>
      <c r="S829" s="50">
        <v>1829300</v>
      </c>
      <c r="T829" s="51">
        <f>Ugovori_OPULJP[[#This Row],[Bespovratna sredstva - Ukupno (EU+Nac) HRK
= Ukupna ugovorena vrijednost bespovratnih sredstava]]/7.5345</f>
        <v>242789.83343287543</v>
      </c>
      <c r="U829" s="50">
        <v>0</v>
      </c>
      <c r="V829" s="51">
        <f>Ugovori_OPULJP[[#This Row],[Javni doprinos korisnika - HRK]]/7.5345</f>
        <v>0</v>
      </c>
      <c r="W829" s="50">
        <v>0</v>
      </c>
      <c r="X829" s="51">
        <f>Ugovori_OPULJP[[#This Row],[Privatni doprinos korisnika - HRK]]/7.5345</f>
        <v>0</v>
      </c>
      <c r="Y829" s="52">
        <v>1829300</v>
      </c>
      <c r="Z829" s="53">
        <f>Ugovori_OPULJP[[#This Row],[UKUPNI PRIHVATLJIVI IZDACI
TOTAL ELIGIBLE EXPENDITURE
= Bespovratna sredstva ukupno + doprinos korisnika
= Ukupni prihvatljivi troškovi
= Ukupna ugovorena vrijednost projekta HRK]]/7.5345</f>
        <v>242789.83343287543</v>
      </c>
      <c r="AA829" s="44" t="s">
        <v>38</v>
      </c>
      <c r="AB829" s="44" t="s">
        <v>35</v>
      </c>
      <c r="AC829" s="43" t="s">
        <v>3323</v>
      </c>
      <c r="AD829" s="43" t="s">
        <v>747</v>
      </c>
    </row>
    <row r="830" spans="1:30" ht="51" customHeight="1" x14ac:dyDescent="0.2">
      <c r="A830" s="41" t="s">
        <v>3324</v>
      </c>
      <c r="B830" s="42" t="s">
        <v>743</v>
      </c>
      <c r="C830" s="43" t="s">
        <v>744</v>
      </c>
      <c r="D830" s="43" t="s">
        <v>3131</v>
      </c>
      <c r="E830" s="57" t="s">
        <v>76</v>
      </c>
      <c r="F830" s="45" t="s">
        <v>3325</v>
      </c>
      <c r="G830" s="45" t="s">
        <v>865</v>
      </c>
      <c r="H830" s="47">
        <v>44000</v>
      </c>
      <c r="I830" s="47">
        <v>44548</v>
      </c>
      <c r="J830" s="48" t="str">
        <f>IF(Ugovori_OPULJP[[#This Row],[DATUM ZAVRŠETKA OPERACIJE]]&gt;DATE(2024,3,31),"u provedbi","završen")</f>
        <v>završen</v>
      </c>
      <c r="K830" s="46" t="s">
        <v>104</v>
      </c>
      <c r="L830" s="46" t="s">
        <v>104</v>
      </c>
      <c r="M830" s="49">
        <v>0.85</v>
      </c>
      <c r="N830" s="49">
        <v>0.15</v>
      </c>
      <c r="O830" s="50">
        <f>Ugovori_OPULJP[[#This Row],[Bespovratna sredstva - Ukupno (EU+Nac) HRK
= Ukupna ugovorena vrijednost bespovratnih sredstava]]*Ugovori_OPULJP[[#This Row],[EU STOPA SUFINANCIRANJA %
EU CO-FINANCING RATE %]]</f>
        <v>3922622.5</v>
      </c>
      <c r="P830" s="51">
        <f>Ugovori_OPULJP[[#This Row],[Bespovratna sredstva - EU dio - HRK]]/7.5345</f>
        <v>520621.47455040144</v>
      </c>
      <c r="Q830" s="50">
        <f>Ugovori_OPULJP[[#This Row],[Bespovratna sredstva - Ukupno (EU+Nac) HRK
= Ukupna ugovorena vrijednost bespovratnih sredstava]]*Ugovori_OPULJP[[#This Row],[STOPA NACIONALNOG SUFINANCIRANJA %]]</f>
        <v>692227.5</v>
      </c>
      <c r="R830" s="51">
        <f>Ugovori_OPULJP[[#This Row],[Bespovratna sredstva - Nacionalni dio - HRK]]/7.5345</f>
        <v>91874.377861835557</v>
      </c>
      <c r="S830" s="50">
        <v>4614850</v>
      </c>
      <c r="T830" s="51">
        <f>Ugovori_OPULJP[[#This Row],[Bespovratna sredstva - Ukupno (EU+Nac) HRK
= Ukupna ugovorena vrijednost bespovratnih sredstava]]/7.5345</f>
        <v>612495.85241223697</v>
      </c>
      <c r="U830" s="50">
        <v>0</v>
      </c>
      <c r="V830" s="51">
        <f>Ugovori_OPULJP[[#This Row],[Javni doprinos korisnika - HRK]]/7.5345</f>
        <v>0</v>
      </c>
      <c r="W830" s="50">
        <v>0</v>
      </c>
      <c r="X830" s="51">
        <f>Ugovori_OPULJP[[#This Row],[Privatni doprinos korisnika - HRK]]/7.5345</f>
        <v>0</v>
      </c>
      <c r="Y830" s="52">
        <v>4614850</v>
      </c>
      <c r="Z830" s="53">
        <f>Ugovori_OPULJP[[#This Row],[UKUPNI PRIHVATLJIVI IZDACI
TOTAL ELIGIBLE EXPENDITURE
= Bespovratna sredstva ukupno + doprinos korisnika
= Ukupni prihvatljivi troškovi
= Ukupna ugovorena vrijednost projekta HRK]]/7.5345</f>
        <v>612495.85241223697</v>
      </c>
      <c r="AA830" s="44" t="s">
        <v>38</v>
      </c>
      <c r="AB830" s="44" t="s">
        <v>35</v>
      </c>
      <c r="AC830" s="43" t="s">
        <v>3326</v>
      </c>
      <c r="AD830" s="43" t="s">
        <v>747</v>
      </c>
    </row>
    <row r="831" spans="1:30" ht="51" customHeight="1" x14ac:dyDescent="0.2">
      <c r="A831" s="41" t="s">
        <v>3327</v>
      </c>
      <c r="B831" s="42" t="s">
        <v>743</v>
      </c>
      <c r="C831" s="43" t="s">
        <v>744</v>
      </c>
      <c r="D831" s="43" t="s">
        <v>3131</v>
      </c>
      <c r="E831" s="57" t="s">
        <v>76</v>
      </c>
      <c r="F831" s="45" t="s">
        <v>3328</v>
      </c>
      <c r="G831" s="45" t="s">
        <v>3329</v>
      </c>
      <c r="H831" s="47">
        <v>44000</v>
      </c>
      <c r="I831" s="47">
        <v>44548</v>
      </c>
      <c r="J831" s="48" t="str">
        <f>IF(Ugovori_OPULJP[[#This Row],[DATUM ZAVRŠETKA OPERACIJE]]&gt;DATE(2024,3,31),"u provedbi","završen")</f>
        <v>završen</v>
      </c>
      <c r="K831" s="46" t="s">
        <v>99</v>
      </c>
      <c r="L831" s="46" t="s">
        <v>99</v>
      </c>
      <c r="M831" s="49">
        <v>0.85</v>
      </c>
      <c r="N831" s="49">
        <v>0.15</v>
      </c>
      <c r="O831" s="50">
        <f>Ugovori_OPULJP[[#This Row],[Bespovratna sredstva - Ukupno (EU+Nac) HRK
= Ukupna ugovorena vrijednost bespovratnih sredstava]]*Ugovori_OPULJP[[#This Row],[EU STOPA SUFINANCIRANJA %
EU CO-FINANCING RATE %]]</f>
        <v>1578705</v>
      </c>
      <c r="P831" s="51">
        <f>Ugovori_OPULJP[[#This Row],[Bespovratna sredstva - EU dio - HRK]]/7.5345</f>
        <v>209530.1612582122</v>
      </c>
      <c r="Q831" s="50">
        <f>Ugovori_OPULJP[[#This Row],[Bespovratna sredstva - Ukupno (EU+Nac) HRK
= Ukupna ugovorena vrijednost bespovratnih sredstava]]*Ugovori_OPULJP[[#This Row],[STOPA NACIONALNOG SUFINANCIRANJA %]]</f>
        <v>278595</v>
      </c>
      <c r="R831" s="51">
        <f>Ugovori_OPULJP[[#This Row],[Bespovratna sredstva - Nacionalni dio - HRK]]/7.5345</f>
        <v>36975.91081027274</v>
      </c>
      <c r="S831" s="50">
        <v>1857300</v>
      </c>
      <c r="T831" s="51">
        <f>Ugovori_OPULJP[[#This Row],[Bespovratna sredstva - Ukupno (EU+Nac) HRK
= Ukupna ugovorena vrijednost bespovratnih sredstava]]/7.5345</f>
        <v>246506.07206848497</v>
      </c>
      <c r="U831" s="50">
        <v>0</v>
      </c>
      <c r="V831" s="51">
        <f>Ugovori_OPULJP[[#This Row],[Javni doprinos korisnika - HRK]]/7.5345</f>
        <v>0</v>
      </c>
      <c r="W831" s="50">
        <v>0</v>
      </c>
      <c r="X831" s="51">
        <f>Ugovori_OPULJP[[#This Row],[Privatni doprinos korisnika - HRK]]/7.5345</f>
        <v>0</v>
      </c>
      <c r="Y831" s="52">
        <v>1857300</v>
      </c>
      <c r="Z831" s="53">
        <f>Ugovori_OPULJP[[#This Row],[UKUPNI PRIHVATLJIVI IZDACI
TOTAL ELIGIBLE EXPENDITURE
= Bespovratna sredstva ukupno + doprinos korisnika
= Ukupni prihvatljivi troškovi
= Ukupna ugovorena vrijednost projekta HRK]]/7.5345</f>
        <v>246506.07206848497</v>
      </c>
      <c r="AA831" s="44" t="s">
        <v>38</v>
      </c>
      <c r="AB831" s="44" t="s">
        <v>35</v>
      </c>
      <c r="AC831" s="43" t="s">
        <v>3330</v>
      </c>
      <c r="AD831" s="43" t="s">
        <v>747</v>
      </c>
    </row>
    <row r="832" spans="1:30" ht="63.75" customHeight="1" x14ac:dyDescent="0.2">
      <c r="A832" s="41" t="s">
        <v>3331</v>
      </c>
      <c r="B832" s="42" t="s">
        <v>743</v>
      </c>
      <c r="C832" s="43" t="s">
        <v>744</v>
      </c>
      <c r="D832" s="43" t="s">
        <v>3131</v>
      </c>
      <c r="E832" s="57" t="s">
        <v>76</v>
      </c>
      <c r="F832" s="45" t="s">
        <v>3332</v>
      </c>
      <c r="G832" s="45" t="s">
        <v>3333</v>
      </c>
      <c r="H832" s="47">
        <v>44000</v>
      </c>
      <c r="I832" s="47">
        <v>44426</v>
      </c>
      <c r="J832" s="48" t="str">
        <f>IF(Ugovori_OPULJP[[#This Row],[DATUM ZAVRŠETKA OPERACIJE]]&gt;DATE(2024,3,31),"u provedbi","završen")</f>
        <v>završen</v>
      </c>
      <c r="K832" s="46" t="s">
        <v>211</v>
      </c>
      <c r="L832" s="46" t="s">
        <v>211</v>
      </c>
      <c r="M832" s="49">
        <v>0.85</v>
      </c>
      <c r="N832" s="49">
        <v>0.15</v>
      </c>
      <c r="O832" s="50">
        <f>Ugovori_OPULJP[[#This Row],[Bespovratna sredstva - Ukupno (EU+Nac) HRK
= Ukupna ugovorena vrijednost bespovratnih sredstava]]*Ugovori_OPULJP[[#This Row],[EU STOPA SUFINANCIRANJA %
EU CO-FINANCING RATE %]]</f>
        <v>3157210.25</v>
      </c>
      <c r="P832" s="51">
        <f>Ugovori_OPULJP[[#This Row],[Bespovratna sredstva - EU dio - HRK]]/7.5345</f>
        <v>419033.81113544363</v>
      </c>
      <c r="Q832" s="50">
        <f>Ugovori_OPULJP[[#This Row],[Bespovratna sredstva - Ukupno (EU+Nac) HRK
= Ukupna ugovorena vrijednost bespovratnih sredstava]]*Ugovori_OPULJP[[#This Row],[STOPA NACIONALNOG SUFINANCIRANJA %]]</f>
        <v>557154.75</v>
      </c>
      <c r="R832" s="51">
        <f>Ugovori_OPULJP[[#This Row],[Bespovratna sredstva - Nacionalni dio - HRK]]/7.5345</f>
        <v>73947.143141548877</v>
      </c>
      <c r="S832" s="50">
        <v>3714365</v>
      </c>
      <c r="T832" s="51">
        <f>Ugovori_OPULJP[[#This Row],[Bespovratna sredstva - Ukupno (EU+Nac) HRK
= Ukupna ugovorena vrijednost bespovratnih sredstava]]/7.5345</f>
        <v>492980.95427699247</v>
      </c>
      <c r="U832" s="50">
        <v>0</v>
      </c>
      <c r="V832" s="51">
        <f>Ugovori_OPULJP[[#This Row],[Javni doprinos korisnika - HRK]]/7.5345</f>
        <v>0</v>
      </c>
      <c r="W832" s="50">
        <v>0</v>
      </c>
      <c r="X832" s="51">
        <f>Ugovori_OPULJP[[#This Row],[Privatni doprinos korisnika - HRK]]/7.5345</f>
        <v>0</v>
      </c>
      <c r="Y832" s="52">
        <v>3714365</v>
      </c>
      <c r="Z832" s="53">
        <f>Ugovori_OPULJP[[#This Row],[UKUPNI PRIHVATLJIVI IZDACI
TOTAL ELIGIBLE EXPENDITURE
= Bespovratna sredstva ukupno + doprinos korisnika
= Ukupni prihvatljivi troškovi
= Ukupna ugovorena vrijednost projekta HRK]]/7.5345</f>
        <v>492980.95427699247</v>
      </c>
      <c r="AA832" s="44" t="s">
        <v>38</v>
      </c>
      <c r="AB832" s="44" t="s">
        <v>35</v>
      </c>
      <c r="AC832" s="43" t="s">
        <v>3334</v>
      </c>
      <c r="AD832" s="43" t="s">
        <v>747</v>
      </c>
    </row>
    <row r="833" spans="1:30" ht="51" customHeight="1" x14ac:dyDescent="0.2">
      <c r="A833" s="41" t="s">
        <v>3335</v>
      </c>
      <c r="B833" s="42" t="s">
        <v>743</v>
      </c>
      <c r="C833" s="43" t="s">
        <v>744</v>
      </c>
      <c r="D833" s="43" t="s">
        <v>3131</v>
      </c>
      <c r="E833" s="57" t="s">
        <v>76</v>
      </c>
      <c r="F833" s="45" t="s">
        <v>3336</v>
      </c>
      <c r="G833" s="45" t="s">
        <v>3337</v>
      </c>
      <c r="H833" s="47">
        <v>44000</v>
      </c>
      <c r="I833" s="47">
        <v>44548</v>
      </c>
      <c r="J833" s="48" t="str">
        <f>IF(Ugovori_OPULJP[[#This Row],[DATUM ZAVRŠETKA OPERACIJE]]&gt;DATE(2024,3,31),"u provedbi","završen")</f>
        <v>završen</v>
      </c>
      <c r="K833" s="46" t="s">
        <v>211</v>
      </c>
      <c r="L833" s="46" t="s">
        <v>211</v>
      </c>
      <c r="M833" s="49">
        <v>0.85</v>
      </c>
      <c r="N833" s="49">
        <v>0.15</v>
      </c>
      <c r="O833" s="50">
        <f>Ugovori_OPULJP[[#This Row],[Bespovratna sredstva - Ukupno (EU+Nac) HRK
= Ukupna ugovorena vrijednost bespovratnih sredstava]]*Ugovori_OPULJP[[#This Row],[EU STOPA SUFINANCIRANJA %
EU CO-FINANCING RATE %]]</f>
        <v>1578721.6514999999</v>
      </c>
      <c r="P833" s="51">
        <f>Ugovori_OPULJP[[#This Row],[Bespovratna sredstva - EU dio - HRK]]/7.5345</f>
        <v>209532.37129205652</v>
      </c>
      <c r="Q833" s="50">
        <f>Ugovori_OPULJP[[#This Row],[Bespovratna sredstva - Ukupno (EU+Nac) HRK
= Ukupna ugovorena vrijednost bespovratnih sredstava]]*Ugovori_OPULJP[[#This Row],[STOPA NACIONALNOG SUFINANCIRANJA %]]</f>
        <v>278597.93849999999</v>
      </c>
      <c r="R833" s="51">
        <f>Ugovori_OPULJP[[#This Row],[Bespovratna sredstva - Nacionalni dio - HRK]]/7.5345</f>
        <v>36976.300816245268</v>
      </c>
      <c r="S833" s="50">
        <v>1857319.59</v>
      </c>
      <c r="T833" s="51">
        <f>Ugovori_OPULJP[[#This Row],[Bespovratna sredstva - Ukupno (EU+Nac) HRK
= Ukupna ugovorena vrijednost bespovratnih sredstava]]/7.5345</f>
        <v>246508.67210830181</v>
      </c>
      <c r="U833" s="50">
        <v>0</v>
      </c>
      <c r="V833" s="51">
        <f>Ugovori_OPULJP[[#This Row],[Javni doprinos korisnika - HRK]]/7.5345</f>
        <v>0</v>
      </c>
      <c r="W833" s="50">
        <v>0</v>
      </c>
      <c r="X833" s="51">
        <f>Ugovori_OPULJP[[#This Row],[Privatni doprinos korisnika - HRK]]/7.5345</f>
        <v>0</v>
      </c>
      <c r="Y833" s="52">
        <v>1857319.59</v>
      </c>
      <c r="Z833" s="53">
        <f>Ugovori_OPULJP[[#This Row],[UKUPNI PRIHVATLJIVI IZDACI
TOTAL ELIGIBLE EXPENDITURE
= Bespovratna sredstva ukupno + doprinos korisnika
= Ukupni prihvatljivi troškovi
= Ukupna ugovorena vrijednost projekta HRK]]/7.5345</f>
        <v>246508.67210830181</v>
      </c>
      <c r="AA833" s="44" t="s">
        <v>38</v>
      </c>
      <c r="AB833" s="44" t="s">
        <v>35</v>
      </c>
      <c r="AC833" s="43" t="s">
        <v>3338</v>
      </c>
      <c r="AD833" s="43" t="s">
        <v>747</v>
      </c>
    </row>
    <row r="834" spans="1:30" ht="51" customHeight="1" x14ac:dyDescent="0.2">
      <c r="A834" s="41" t="s">
        <v>3340</v>
      </c>
      <c r="B834" s="42" t="s">
        <v>743</v>
      </c>
      <c r="C834" s="43" t="s">
        <v>744</v>
      </c>
      <c r="D834" s="43" t="s">
        <v>3131</v>
      </c>
      <c r="E834" s="57" t="s">
        <v>76</v>
      </c>
      <c r="F834" s="45" t="s">
        <v>3341</v>
      </c>
      <c r="G834" s="45" t="s">
        <v>3342</v>
      </c>
      <c r="H834" s="47">
        <v>44000</v>
      </c>
      <c r="I834" s="47">
        <v>44548</v>
      </c>
      <c r="J834" s="48" t="str">
        <f>IF(Ugovori_OPULJP[[#This Row],[DATUM ZAVRŠETKA OPERACIJE]]&gt;DATE(2024,3,31),"u provedbi","završen")</f>
        <v>završen</v>
      </c>
      <c r="K834" s="46" t="s">
        <v>211</v>
      </c>
      <c r="L834" s="46" t="s">
        <v>211</v>
      </c>
      <c r="M834" s="49">
        <v>0.85</v>
      </c>
      <c r="N834" s="49">
        <v>0.15</v>
      </c>
      <c r="O834" s="50">
        <f>Ugovori_OPULJP[[#This Row],[Bespovratna sredstva - Ukupno (EU+Nac) HRK
= Ukupna ugovorena vrijednost bespovratnih sredstava]]*Ugovori_OPULJP[[#This Row],[EU STOPA SUFINANCIRANJA %
EU CO-FINANCING RATE %]]</f>
        <v>2331371.5</v>
      </c>
      <c r="P834" s="51">
        <f>Ugovori_OPULJP[[#This Row],[Bespovratna sredstva - EU dio - HRK]]/7.5345</f>
        <v>309426.17293781933</v>
      </c>
      <c r="Q834" s="50">
        <f>Ugovori_OPULJP[[#This Row],[Bespovratna sredstva - Ukupno (EU+Nac) HRK
= Ukupna ugovorena vrijednost bespovratnih sredstava]]*Ugovori_OPULJP[[#This Row],[STOPA NACIONALNOG SUFINANCIRANJA %]]</f>
        <v>411418.5</v>
      </c>
      <c r="R834" s="51">
        <f>Ugovori_OPULJP[[#This Row],[Bespovratna sredstva - Nacionalni dio - HRK]]/7.5345</f>
        <v>54604.618753732822</v>
      </c>
      <c r="S834" s="50">
        <v>2742790</v>
      </c>
      <c r="T834" s="51">
        <f>Ugovori_OPULJP[[#This Row],[Bespovratna sredstva - Ukupno (EU+Nac) HRK
= Ukupna ugovorena vrijednost bespovratnih sredstava]]/7.5345</f>
        <v>364030.79169155215</v>
      </c>
      <c r="U834" s="50">
        <v>0</v>
      </c>
      <c r="V834" s="51">
        <f>Ugovori_OPULJP[[#This Row],[Javni doprinos korisnika - HRK]]/7.5345</f>
        <v>0</v>
      </c>
      <c r="W834" s="50">
        <v>0</v>
      </c>
      <c r="X834" s="51">
        <f>Ugovori_OPULJP[[#This Row],[Privatni doprinos korisnika - HRK]]/7.5345</f>
        <v>0</v>
      </c>
      <c r="Y834" s="52">
        <v>2742790</v>
      </c>
      <c r="Z834" s="53">
        <f>Ugovori_OPULJP[[#This Row],[UKUPNI PRIHVATLJIVI IZDACI
TOTAL ELIGIBLE EXPENDITURE
= Bespovratna sredstva ukupno + doprinos korisnika
= Ukupni prihvatljivi troškovi
= Ukupna ugovorena vrijednost projekta HRK]]/7.5345</f>
        <v>364030.79169155215</v>
      </c>
      <c r="AA834" s="44" t="s">
        <v>38</v>
      </c>
      <c r="AB834" s="44" t="s">
        <v>35</v>
      </c>
      <c r="AC834" s="43" t="s">
        <v>3343</v>
      </c>
      <c r="AD834" s="43" t="s">
        <v>747</v>
      </c>
    </row>
    <row r="835" spans="1:30" ht="51" customHeight="1" x14ac:dyDescent="0.2">
      <c r="A835" s="41" t="s">
        <v>3344</v>
      </c>
      <c r="B835" s="42" t="s">
        <v>743</v>
      </c>
      <c r="C835" s="43" t="s">
        <v>744</v>
      </c>
      <c r="D835" s="43" t="s">
        <v>3131</v>
      </c>
      <c r="E835" s="57" t="s">
        <v>76</v>
      </c>
      <c r="F835" s="45" t="s">
        <v>3345</v>
      </c>
      <c r="G835" s="45" t="s">
        <v>1135</v>
      </c>
      <c r="H835" s="47">
        <v>44000</v>
      </c>
      <c r="I835" s="47">
        <v>44457</v>
      </c>
      <c r="J835" s="48" t="str">
        <f>IF(Ugovori_OPULJP[[#This Row],[DATUM ZAVRŠETKA OPERACIJE]]&gt;DATE(2024,3,31),"u provedbi","završen")</f>
        <v>završen</v>
      </c>
      <c r="K835" s="46" t="s">
        <v>211</v>
      </c>
      <c r="L835" s="46" t="s">
        <v>211</v>
      </c>
      <c r="M835" s="49">
        <v>0.85</v>
      </c>
      <c r="N835" s="49">
        <v>0.15</v>
      </c>
      <c r="O835" s="50">
        <f>Ugovori_OPULJP[[#This Row],[Bespovratna sredstva - Ukupno (EU+Nac) HRK
= Ukupna ugovorena vrijednost bespovratnih sredstava]]*Ugovori_OPULJP[[#This Row],[EU STOPA SUFINANCIRANJA %
EU CO-FINANCING RATE %]]</f>
        <v>1024454</v>
      </c>
      <c r="P835" s="51">
        <f>Ugovori_OPULJP[[#This Row],[Bespovratna sredstva - EU dio - HRK]]/7.5345</f>
        <v>135968.41197159732</v>
      </c>
      <c r="Q835" s="50">
        <f>Ugovori_OPULJP[[#This Row],[Bespovratna sredstva - Ukupno (EU+Nac) HRK
= Ukupna ugovorena vrijednost bespovratnih sredstava]]*Ugovori_OPULJP[[#This Row],[STOPA NACIONALNOG SUFINANCIRANJA %]]</f>
        <v>180786</v>
      </c>
      <c r="R835" s="51">
        <f>Ugovori_OPULJP[[#This Row],[Bespovratna sredstva - Nacionalni dio - HRK]]/7.5345</f>
        <v>23994.425642046583</v>
      </c>
      <c r="S835" s="50">
        <v>1205240</v>
      </c>
      <c r="T835" s="51">
        <f>Ugovori_OPULJP[[#This Row],[Bespovratna sredstva - Ukupno (EU+Nac) HRK
= Ukupna ugovorena vrijednost bespovratnih sredstava]]/7.5345</f>
        <v>159962.8376136439</v>
      </c>
      <c r="U835" s="50">
        <v>0</v>
      </c>
      <c r="V835" s="51">
        <f>Ugovori_OPULJP[[#This Row],[Javni doprinos korisnika - HRK]]/7.5345</f>
        <v>0</v>
      </c>
      <c r="W835" s="50">
        <v>0</v>
      </c>
      <c r="X835" s="51">
        <f>Ugovori_OPULJP[[#This Row],[Privatni doprinos korisnika - HRK]]/7.5345</f>
        <v>0</v>
      </c>
      <c r="Y835" s="52">
        <v>1205240</v>
      </c>
      <c r="Z835" s="53">
        <f>Ugovori_OPULJP[[#This Row],[UKUPNI PRIHVATLJIVI IZDACI
TOTAL ELIGIBLE EXPENDITURE
= Bespovratna sredstva ukupno + doprinos korisnika
= Ukupni prihvatljivi troškovi
= Ukupna ugovorena vrijednost projekta HRK]]/7.5345</f>
        <v>159962.8376136439</v>
      </c>
      <c r="AA835" s="44" t="s">
        <v>38</v>
      </c>
      <c r="AB835" s="44" t="s">
        <v>35</v>
      </c>
      <c r="AC835" s="43" t="s">
        <v>3346</v>
      </c>
      <c r="AD835" s="43" t="s">
        <v>747</v>
      </c>
    </row>
    <row r="836" spans="1:30" ht="51" customHeight="1" x14ac:dyDescent="0.2">
      <c r="A836" s="41" t="s">
        <v>3347</v>
      </c>
      <c r="B836" s="42" t="s">
        <v>743</v>
      </c>
      <c r="C836" s="43" t="s">
        <v>744</v>
      </c>
      <c r="D836" s="43" t="s">
        <v>3131</v>
      </c>
      <c r="E836" s="57" t="s">
        <v>76</v>
      </c>
      <c r="F836" s="45" t="s">
        <v>3348</v>
      </c>
      <c r="G836" s="45" t="s">
        <v>3349</v>
      </c>
      <c r="H836" s="47">
        <v>44000</v>
      </c>
      <c r="I836" s="47">
        <v>44487</v>
      </c>
      <c r="J836" s="48" t="str">
        <f>IF(Ugovori_OPULJP[[#This Row],[DATUM ZAVRŠETKA OPERACIJE]]&gt;DATE(2024,3,31),"u provedbi","završen")</f>
        <v>završen</v>
      </c>
      <c r="K836" s="46" t="s">
        <v>211</v>
      </c>
      <c r="L836" s="46" t="s">
        <v>211</v>
      </c>
      <c r="M836" s="49">
        <v>0.85</v>
      </c>
      <c r="N836" s="49">
        <v>0.15</v>
      </c>
      <c r="O836" s="50">
        <f>Ugovori_OPULJP[[#This Row],[Bespovratna sredstva - Ukupno (EU+Nac) HRK
= Ukupna ugovorena vrijednost bespovratnih sredstava]]*Ugovori_OPULJP[[#This Row],[EU STOPA SUFINANCIRANJA %
EU CO-FINANCING RATE %]]</f>
        <v>1184041.2364999999</v>
      </c>
      <c r="P836" s="51">
        <f>Ugovori_OPULJP[[#This Row],[Bespovratna sredstva - EU dio - HRK]]/7.5345</f>
        <v>157149.27818700642</v>
      </c>
      <c r="Q836" s="50">
        <f>Ugovori_OPULJP[[#This Row],[Bespovratna sredstva - Ukupno (EU+Nac) HRK
= Ukupna ugovorena vrijednost bespovratnih sredstava]]*Ugovori_OPULJP[[#This Row],[STOPA NACIONALNOG SUFINANCIRANJA %]]</f>
        <v>208948.45349999997</v>
      </c>
      <c r="R836" s="51">
        <f>Ugovori_OPULJP[[#This Row],[Bespovratna sredstva - Nacionalni dio - HRK]]/7.5345</f>
        <v>27732.225562412896</v>
      </c>
      <c r="S836" s="50">
        <v>1392989.69</v>
      </c>
      <c r="T836" s="51">
        <f>Ugovori_OPULJP[[#This Row],[Bespovratna sredstva - Ukupno (EU+Nac) HRK
= Ukupna ugovorena vrijednost bespovratnih sredstava]]/7.5345</f>
        <v>184881.50374941932</v>
      </c>
      <c r="U836" s="50">
        <v>0</v>
      </c>
      <c r="V836" s="51">
        <f>Ugovori_OPULJP[[#This Row],[Javni doprinos korisnika - HRK]]/7.5345</f>
        <v>0</v>
      </c>
      <c r="W836" s="50">
        <v>0</v>
      </c>
      <c r="X836" s="51">
        <f>Ugovori_OPULJP[[#This Row],[Privatni doprinos korisnika - HRK]]/7.5345</f>
        <v>0</v>
      </c>
      <c r="Y836" s="52">
        <v>1392989.69</v>
      </c>
      <c r="Z836" s="53">
        <f>Ugovori_OPULJP[[#This Row],[UKUPNI PRIHVATLJIVI IZDACI
TOTAL ELIGIBLE EXPENDITURE
= Bespovratna sredstva ukupno + doprinos korisnika
= Ukupni prihvatljivi troškovi
= Ukupna ugovorena vrijednost projekta HRK]]/7.5345</f>
        <v>184881.50374941932</v>
      </c>
      <c r="AA836" s="44" t="s">
        <v>38</v>
      </c>
      <c r="AB836" s="44" t="s">
        <v>35</v>
      </c>
      <c r="AC836" s="43" t="s">
        <v>3350</v>
      </c>
      <c r="AD836" s="43" t="s">
        <v>747</v>
      </c>
    </row>
    <row r="837" spans="1:30" ht="51" customHeight="1" x14ac:dyDescent="0.2">
      <c r="A837" s="41" t="s">
        <v>3351</v>
      </c>
      <c r="B837" s="42" t="s">
        <v>743</v>
      </c>
      <c r="C837" s="43" t="s">
        <v>744</v>
      </c>
      <c r="D837" s="43" t="s">
        <v>3131</v>
      </c>
      <c r="E837" s="57" t="s">
        <v>76</v>
      </c>
      <c r="F837" s="45" t="s">
        <v>3352</v>
      </c>
      <c r="G837" s="45" t="s">
        <v>3055</v>
      </c>
      <c r="H837" s="47">
        <v>44000</v>
      </c>
      <c r="I837" s="47">
        <v>44548</v>
      </c>
      <c r="J837" s="48" t="str">
        <f>IF(Ugovori_OPULJP[[#This Row],[DATUM ZAVRŠETKA OPERACIJE]]&gt;DATE(2024,3,31),"u provedbi","završen")</f>
        <v>završen</v>
      </c>
      <c r="K837" s="46" t="s">
        <v>155</v>
      </c>
      <c r="L837" s="46" t="s">
        <v>155</v>
      </c>
      <c r="M837" s="49">
        <v>0.85</v>
      </c>
      <c r="N837" s="49">
        <v>0.15</v>
      </c>
      <c r="O837" s="50">
        <f>Ugovori_OPULJP[[#This Row],[Bespovratna sredstva - Ukupno (EU+Nac) HRK
= Ukupna ugovorena vrijednost bespovratnih sredstava]]*Ugovori_OPULJP[[#This Row],[EU STOPA SUFINANCIRANJA %
EU CO-FINANCING RATE %]]</f>
        <v>787142.5</v>
      </c>
      <c r="P837" s="51">
        <f>Ugovori_OPULJP[[#This Row],[Bespovratna sredstva - EU dio - HRK]]/7.5345</f>
        <v>104471.76322250978</v>
      </c>
      <c r="Q837" s="50">
        <f>Ugovori_OPULJP[[#This Row],[Bespovratna sredstva - Ukupno (EU+Nac) HRK
= Ukupna ugovorena vrijednost bespovratnih sredstava]]*Ugovori_OPULJP[[#This Row],[STOPA NACIONALNOG SUFINANCIRANJA %]]</f>
        <v>138907.5</v>
      </c>
      <c r="R837" s="51">
        <f>Ugovori_OPULJP[[#This Row],[Bespovratna sredstva - Nacionalni dio - HRK]]/7.5345</f>
        <v>18436.193509854667</v>
      </c>
      <c r="S837" s="50">
        <v>926050</v>
      </c>
      <c r="T837" s="51">
        <f>Ugovori_OPULJP[[#This Row],[Bespovratna sredstva - Ukupno (EU+Nac) HRK
= Ukupna ugovorena vrijednost bespovratnih sredstava]]/7.5345</f>
        <v>122907.95673236444</v>
      </c>
      <c r="U837" s="50">
        <v>0</v>
      </c>
      <c r="V837" s="51">
        <f>Ugovori_OPULJP[[#This Row],[Javni doprinos korisnika - HRK]]/7.5345</f>
        <v>0</v>
      </c>
      <c r="W837" s="50">
        <v>0</v>
      </c>
      <c r="X837" s="51">
        <f>Ugovori_OPULJP[[#This Row],[Privatni doprinos korisnika - HRK]]/7.5345</f>
        <v>0</v>
      </c>
      <c r="Y837" s="52">
        <v>926050</v>
      </c>
      <c r="Z837" s="53">
        <f>Ugovori_OPULJP[[#This Row],[UKUPNI PRIHVATLJIVI IZDACI
TOTAL ELIGIBLE EXPENDITURE
= Bespovratna sredstva ukupno + doprinos korisnika
= Ukupni prihvatljivi troškovi
= Ukupna ugovorena vrijednost projekta HRK]]/7.5345</f>
        <v>122907.95673236444</v>
      </c>
      <c r="AA837" s="44" t="s">
        <v>38</v>
      </c>
      <c r="AB837" s="44" t="s">
        <v>35</v>
      </c>
      <c r="AC837" s="43" t="s">
        <v>3353</v>
      </c>
      <c r="AD837" s="43" t="s">
        <v>747</v>
      </c>
    </row>
    <row r="838" spans="1:30" ht="51" customHeight="1" x14ac:dyDescent="0.2">
      <c r="A838" s="41" t="s">
        <v>3354</v>
      </c>
      <c r="B838" s="42" t="s">
        <v>743</v>
      </c>
      <c r="C838" s="43" t="s">
        <v>744</v>
      </c>
      <c r="D838" s="43" t="s">
        <v>3131</v>
      </c>
      <c r="E838" s="57" t="s">
        <v>76</v>
      </c>
      <c r="F838" s="45" t="s">
        <v>3355</v>
      </c>
      <c r="G838" s="45" t="s">
        <v>1419</v>
      </c>
      <c r="H838" s="47">
        <v>44025</v>
      </c>
      <c r="I838" s="47">
        <v>44574</v>
      </c>
      <c r="J838" s="48" t="str">
        <f>IF(Ugovori_OPULJP[[#This Row],[DATUM ZAVRŠETKA OPERACIJE]]&gt;DATE(2024,3,31),"u provedbi","završen")</f>
        <v>završen</v>
      </c>
      <c r="K838" s="46" t="s">
        <v>3270</v>
      </c>
      <c r="L838" s="46" t="s">
        <v>594</v>
      </c>
      <c r="M838" s="49">
        <v>0.85</v>
      </c>
      <c r="N838" s="49">
        <v>0.15</v>
      </c>
      <c r="O838" s="50">
        <f>Ugovori_OPULJP[[#This Row],[Bespovratna sredstva - Ukupno (EU+Nac) HRK
= Ukupna ugovorena vrijednost bespovratnih sredstava]]*Ugovori_OPULJP[[#This Row],[EU STOPA SUFINANCIRANJA %
EU CO-FINANCING RATE %]]</f>
        <v>769930</v>
      </c>
      <c r="P838" s="51">
        <f>Ugovori_OPULJP[[#This Row],[Bespovratna sredstva - EU dio - HRK]]/7.5345</f>
        <v>102187.27188267303</v>
      </c>
      <c r="Q838" s="50">
        <f>Ugovori_OPULJP[[#This Row],[Bespovratna sredstva - Ukupno (EU+Nac) HRK
= Ukupna ugovorena vrijednost bespovratnih sredstava]]*Ugovori_OPULJP[[#This Row],[STOPA NACIONALNOG SUFINANCIRANJA %]]</f>
        <v>135870</v>
      </c>
      <c r="R838" s="51">
        <f>Ugovori_OPULJP[[#This Row],[Bespovratna sredstva - Nacionalni dio - HRK]]/7.5345</f>
        <v>18033.047979295239</v>
      </c>
      <c r="S838" s="50">
        <v>905800</v>
      </c>
      <c r="T838" s="51">
        <f>Ugovori_OPULJP[[#This Row],[Bespovratna sredstva - Ukupno (EU+Nac) HRK
= Ukupna ugovorena vrijednost bespovratnih sredstava]]/7.5345</f>
        <v>120220.31986196827</v>
      </c>
      <c r="U838" s="50">
        <v>0</v>
      </c>
      <c r="V838" s="51">
        <f>Ugovori_OPULJP[[#This Row],[Javni doprinos korisnika - HRK]]/7.5345</f>
        <v>0</v>
      </c>
      <c r="W838" s="50">
        <v>0</v>
      </c>
      <c r="X838" s="51">
        <f>Ugovori_OPULJP[[#This Row],[Privatni doprinos korisnika - HRK]]/7.5345</f>
        <v>0</v>
      </c>
      <c r="Y838" s="52">
        <v>905800</v>
      </c>
      <c r="Z838" s="53">
        <f>Ugovori_OPULJP[[#This Row],[UKUPNI PRIHVATLJIVI IZDACI
TOTAL ELIGIBLE EXPENDITURE
= Bespovratna sredstva ukupno + doprinos korisnika
= Ukupni prihvatljivi troškovi
= Ukupna ugovorena vrijednost projekta HRK]]/7.5345</f>
        <v>120220.31986196827</v>
      </c>
      <c r="AA838" s="44" t="s">
        <v>38</v>
      </c>
      <c r="AB838" s="44" t="s">
        <v>35</v>
      </c>
      <c r="AC838" s="43" t="s">
        <v>3356</v>
      </c>
      <c r="AD838" s="43" t="s">
        <v>747</v>
      </c>
    </row>
    <row r="839" spans="1:30" ht="51" customHeight="1" x14ac:dyDescent="0.2">
      <c r="A839" s="41" t="s">
        <v>3357</v>
      </c>
      <c r="B839" s="42" t="s">
        <v>743</v>
      </c>
      <c r="C839" s="43" t="s">
        <v>744</v>
      </c>
      <c r="D839" s="43" t="s">
        <v>3131</v>
      </c>
      <c r="E839" s="57" t="s">
        <v>76</v>
      </c>
      <c r="F839" s="45" t="s">
        <v>3358</v>
      </c>
      <c r="G839" s="45" t="s">
        <v>1222</v>
      </c>
      <c r="H839" s="47">
        <v>44013</v>
      </c>
      <c r="I839" s="47">
        <v>44562</v>
      </c>
      <c r="J839" s="48" t="str">
        <f>IF(Ugovori_OPULJP[[#This Row],[DATUM ZAVRŠETKA OPERACIJE]]&gt;DATE(2024,3,31),"u provedbi","završen")</f>
        <v>završen</v>
      </c>
      <c r="K839" s="46" t="s">
        <v>99</v>
      </c>
      <c r="L839" s="46" t="s">
        <v>99</v>
      </c>
      <c r="M839" s="49">
        <v>0.85</v>
      </c>
      <c r="N839" s="49">
        <v>0.15</v>
      </c>
      <c r="O839" s="50">
        <f>Ugovori_OPULJP[[#This Row],[Bespovratna sredstva - Ukupno (EU+Nac) HRK
= Ukupna ugovorena vrijednost bespovratnih sredstava]]*Ugovori_OPULJP[[#This Row],[EU STOPA SUFINANCIRANJA %
EU CO-FINANCING RATE %]]</f>
        <v>4261277.8</v>
      </c>
      <c r="P839" s="51">
        <f>Ugovori_OPULJP[[#This Row],[Bespovratna sredstva - EU dio - HRK]]/7.5345</f>
        <v>565568.75705089909</v>
      </c>
      <c r="Q839" s="50">
        <f>Ugovori_OPULJP[[#This Row],[Bespovratna sredstva - Ukupno (EU+Nac) HRK
= Ukupna ugovorena vrijednost bespovratnih sredstava]]*Ugovori_OPULJP[[#This Row],[STOPA NACIONALNOG SUFINANCIRANJA %]]</f>
        <v>751990.2</v>
      </c>
      <c r="R839" s="51">
        <f>Ugovori_OPULJP[[#This Row],[Bespovratna sredstva - Nacionalni dio - HRK]]/7.5345</f>
        <v>99806.251244276311</v>
      </c>
      <c r="S839" s="50">
        <v>5013268</v>
      </c>
      <c r="T839" s="51">
        <f>Ugovori_OPULJP[[#This Row],[Bespovratna sredstva - Ukupno (EU+Nac) HRK
= Ukupna ugovorena vrijednost bespovratnih sredstava]]/7.5345</f>
        <v>665375.0082951755</v>
      </c>
      <c r="U839" s="50">
        <v>0</v>
      </c>
      <c r="V839" s="51">
        <f>Ugovori_OPULJP[[#This Row],[Javni doprinos korisnika - HRK]]/7.5345</f>
        <v>0</v>
      </c>
      <c r="W839" s="50">
        <v>0</v>
      </c>
      <c r="X839" s="51">
        <f>Ugovori_OPULJP[[#This Row],[Privatni doprinos korisnika - HRK]]/7.5345</f>
        <v>0</v>
      </c>
      <c r="Y839" s="52">
        <v>5013268</v>
      </c>
      <c r="Z839" s="53">
        <f>Ugovori_OPULJP[[#This Row],[UKUPNI PRIHVATLJIVI IZDACI
TOTAL ELIGIBLE EXPENDITURE
= Bespovratna sredstva ukupno + doprinos korisnika
= Ukupni prihvatljivi troškovi
= Ukupna ugovorena vrijednost projekta HRK]]/7.5345</f>
        <v>665375.0082951755</v>
      </c>
      <c r="AA839" s="44" t="s">
        <v>38</v>
      </c>
      <c r="AB839" s="44" t="s">
        <v>35</v>
      </c>
      <c r="AC839" s="43" t="s">
        <v>3359</v>
      </c>
      <c r="AD839" s="43" t="s">
        <v>747</v>
      </c>
    </row>
    <row r="840" spans="1:30" ht="51" customHeight="1" x14ac:dyDescent="0.2">
      <c r="A840" s="41" t="s">
        <v>3360</v>
      </c>
      <c r="B840" s="42" t="s">
        <v>743</v>
      </c>
      <c r="C840" s="43" t="s">
        <v>744</v>
      </c>
      <c r="D840" s="43" t="s">
        <v>3131</v>
      </c>
      <c r="E840" s="57" t="s">
        <v>76</v>
      </c>
      <c r="F840" s="45" t="s">
        <v>3361</v>
      </c>
      <c r="G840" s="45" t="s">
        <v>3362</v>
      </c>
      <c r="H840" s="47">
        <v>44027</v>
      </c>
      <c r="I840" s="47">
        <v>44576</v>
      </c>
      <c r="J840" s="48" t="str">
        <f>IF(Ugovori_OPULJP[[#This Row],[DATUM ZAVRŠETKA OPERACIJE]]&gt;DATE(2024,3,31),"u provedbi","završen")</f>
        <v>završen</v>
      </c>
      <c r="K840" s="46" t="s">
        <v>99</v>
      </c>
      <c r="L840" s="46" t="s">
        <v>99</v>
      </c>
      <c r="M840" s="49">
        <v>0.85</v>
      </c>
      <c r="N840" s="49">
        <v>0.15</v>
      </c>
      <c r="O840" s="50">
        <f>Ugovori_OPULJP[[#This Row],[Bespovratna sredstva - Ukupno (EU+Nac) HRK
= Ukupna ugovorena vrijednost bespovratnih sredstava]]*Ugovori_OPULJP[[#This Row],[EU STOPA SUFINANCIRANJA %
EU CO-FINANCING RATE %]]</f>
        <v>1578705</v>
      </c>
      <c r="P840" s="51">
        <f>Ugovori_OPULJP[[#This Row],[Bespovratna sredstva - EU dio - HRK]]/7.5345</f>
        <v>209530.1612582122</v>
      </c>
      <c r="Q840" s="50">
        <f>Ugovori_OPULJP[[#This Row],[Bespovratna sredstva - Ukupno (EU+Nac) HRK
= Ukupna ugovorena vrijednost bespovratnih sredstava]]*Ugovori_OPULJP[[#This Row],[STOPA NACIONALNOG SUFINANCIRANJA %]]</f>
        <v>278595</v>
      </c>
      <c r="R840" s="51">
        <f>Ugovori_OPULJP[[#This Row],[Bespovratna sredstva - Nacionalni dio - HRK]]/7.5345</f>
        <v>36975.91081027274</v>
      </c>
      <c r="S840" s="50">
        <v>1857300</v>
      </c>
      <c r="T840" s="51">
        <f>Ugovori_OPULJP[[#This Row],[Bespovratna sredstva - Ukupno (EU+Nac) HRK
= Ukupna ugovorena vrijednost bespovratnih sredstava]]/7.5345</f>
        <v>246506.07206848497</v>
      </c>
      <c r="U840" s="50">
        <v>0</v>
      </c>
      <c r="V840" s="51">
        <f>Ugovori_OPULJP[[#This Row],[Javni doprinos korisnika - HRK]]/7.5345</f>
        <v>0</v>
      </c>
      <c r="W840" s="50">
        <v>0</v>
      </c>
      <c r="X840" s="51">
        <f>Ugovori_OPULJP[[#This Row],[Privatni doprinos korisnika - HRK]]/7.5345</f>
        <v>0</v>
      </c>
      <c r="Y840" s="52">
        <v>1857300</v>
      </c>
      <c r="Z840" s="53">
        <f>Ugovori_OPULJP[[#This Row],[UKUPNI PRIHVATLJIVI IZDACI
TOTAL ELIGIBLE EXPENDITURE
= Bespovratna sredstva ukupno + doprinos korisnika
= Ukupni prihvatljivi troškovi
= Ukupna ugovorena vrijednost projekta HRK]]/7.5345</f>
        <v>246506.07206848497</v>
      </c>
      <c r="AA840" s="44" t="s">
        <v>38</v>
      </c>
      <c r="AB840" s="44" t="s">
        <v>35</v>
      </c>
      <c r="AC840" s="43" t="s">
        <v>3363</v>
      </c>
      <c r="AD840" s="43" t="s">
        <v>747</v>
      </c>
    </row>
    <row r="841" spans="1:30" ht="51" customHeight="1" x14ac:dyDescent="0.2">
      <c r="A841" s="41" t="s">
        <v>3364</v>
      </c>
      <c r="B841" s="42" t="s">
        <v>743</v>
      </c>
      <c r="C841" s="43" t="s">
        <v>744</v>
      </c>
      <c r="D841" s="43" t="s">
        <v>3131</v>
      </c>
      <c r="E841" s="57" t="s">
        <v>76</v>
      </c>
      <c r="F841" s="45" t="s">
        <v>3365</v>
      </c>
      <c r="G841" s="45" t="s">
        <v>3366</v>
      </c>
      <c r="H841" s="47">
        <v>44032</v>
      </c>
      <c r="I841" s="47">
        <v>44581</v>
      </c>
      <c r="J841" s="48" t="str">
        <f>IF(Ugovori_OPULJP[[#This Row],[DATUM ZAVRŠETKA OPERACIJE]]&gt;DATE(2024,3,31),"u provedbi","završen")</f>
        <v>završen</v>
      </c>
      <c r="K841" s="46" t="s">
        <v>249</v>
      </c>
      <c r="L841" s="46" t="s">
        <v>249</v>
      </c>
      <c r="M841" s="49">
        <v>0.85</v>
      </c>
      <c r="N841" s="49">
        <v>0.15</v>
      </c>
      <c r="O841" s="50">
        <f>Ugovori_OPULJP[[#This Row],[Bespovratna sredstva - Ukupno (EU+Nac) HRK
= Ukupna ugovorena vrijednost bespovratnih sredstava]]*Ugovori_OPULJP[[#This Row],[EU STOPA SUFINANCIRANJA %
EU CO-FINANCING RATE %]]</f>
        <v>1179290</v>
      </c>
      <c r="P841" s="51">
        <f>Ugovori_OPULJP[[#This Row],[Bespovratna sredstva - EU dio - HRK]]/7.5345</f>
        <v>156518.68073528435</v>
      </c>
      <c r="Q841" s="50">
        <f>Ugovori_OPULJP[[#This Row],[Bespovratna sredstva - Ukupno (EU+Nac) HRK
= Ukupna ugovorena vrijednost bespovratnih sredstava]]*Ugovori_OPULJP[[#This Row],[STOPA NACIONALNOG SUFINANCIRANJA %]]</f>
        <v>208110</v>
      </c>
      <c r="R841" s="51">
        <f>Ugovori_OPULJP[[#This Row],[Bespovratna sredstva - Nacionalni dio - HRK]]/7.5345</f>
        <v>27620.943659167828</v>
      </c>
      <c r="S841" s="50">
        <v>1387400</v>
      </c>
      <c r="T841" s="51">
        <f>Ugovori_OPULJP[[#This Row],[Bespovratna sredstva - Ukupno (EU+Nac) HRK
= Ukupna ugovorena vrijednost bespovratnih sredstava]]/7.5345</f>
        <v>184139.62439445217</v>
      </c>
      <c r="U841" s="50">
        <v>0</v>
      </c>
      <c r="V841" s="51">
        <f>Ugovori_OPULJP[[#This Row],[Javni doprinos korisnika - HRK]]/7.5345</f>
        <v>0</v>
      </c>
      <c r="W841" s="50">
        <v>0</v>
      </c>
      <c r="X841" s="51">
        <f>Ugovori_OPULJP[[#This Row],[Privatni doprinos korisnika - HRK]]/7.5345</f>
        <v>0</v>
      </c>
      <c r="Y841" s="52">
        <v>1387400</v>
      </c>
      <c r="Z841" s="53">
        <f>Ugovori_OPULJP[[#This Row],[UKUPNI PRIHVATLJIVI IZDACI
TOTAL ELIGIBLE EXPENDITURE
= Bespovratna sredstva ukupno + doprinos korisnika
= Ukupni prihvatljivi troškovi
= Ukupna ugovorena vrijednost projekta HRK]]/7.5345</f>
        <v>184139.62439445217</v>
      </c>
      <c r="AA841" s="44" t="s">
        <v>38</v>
      </c>
      <c r="AB841" s="44" t="s">
        <v>35</v>
      </c>
      <c r="AC841" s="43" t="s">
        <v>3367</v>
      </c>
      <c r="AD841" s="43" t="s">
        <v>747</v>
      </c>
    </row>
    <row r="842" spans="1:30" ht="51" customHeight="1" x14ac:dyDescent="0.2">
      <c r="A842" s="41" t="s">
        <v>3368</v>
      </c>
      <c r="B842" s="42" t="s">
        <v>743</v>
      </c>
      <c r="C842" s="43" t="s">
        <v>744</v>
      </c>
      <c r="D842" s="43" t="s">
        <v>3131</v>
      </c>
      <c r="E842" s="57" t="s">
        <v>76</v>
      </c>
      <c r="F842" s="45" t="s">
        <v>3369</v>
      </c>
      <c r="G842" s="45" t="s">
        <v>3370</v>
      </c>
      <c r="H842" s="47">
        <v>44000</v>
      </c>
      <c r="I842" s="47">
        <v>44548</v>
      </c>
      <c r="J842" s="48" t="str">
        <f>IF(Ugovori_OPULJP[[#This Row],[DATUM ZAVRŠETKA OPERACIJE]]&gt;DATE(2024,3,31),"u provedbi","završen")</f>
        <v>završen</v>
      </c>
      <c r="K842" s="46" t="s">
        <v>99</v>
      </c>
      <c r="L842" s="46" t="s">
        <v>99</v>
      </c>
      <c r="M842" s="49">
        <v>0.85</v>
      </c>
      <c r="N842" s="49">
        <v>0.15</v>
      </c>
      <c r="O842" s="50">
        <f>Ugovori_OPULJP[[#This Row],[Bespovratna sredstva - Ukupno (EU+Nac) HRK
= Ukupna ugovorena vrijednost bespovratnih sredstava]]*Ugovori_OPULJP[[#This Row],[EU STOPA SUFINANCIRANJA %
EU CO-FINANCING RATE %]]</f>
        <v>4532880</v>
      </c>
      <c r="P842" s="51">
        <f>Ugovori_OPULJP[[#This Row],[Bespovratna sredstva - EU dio - HRK]]/7.5345</f>
        <v>601616.56380649016</v>
      </c>
      <c r="Q842" s="50">
        <f>Ugovori_OPULJP[[#This Row],[Bespovratna sredstva - Ukupno (EU+Nac) HRK
= Ukupna ugovorena vrijednost bespovratnih sredstava]]*Ugovori_OPULJP[[#This Row],[STOPA NACIONALNOG SUFINANCIRANJA %]]</f>
        <v>799920</v>
      </c>
      <c r="R842" s="51">
        <f>Ugovori_OPULJP[[#This Row],[Bespovratna sredstva - Nacionalni dio - HRK]]/7.5345</f>
        <v>106167.62890702767</v>
      </c>
      <c r="S842" s="50">
        <v>5332800</v>
      </c>
      <c r="T842" s="51">
        <f>Ugovori_OPULJP[[#This Row],[Bespovratna sredstva - Ukupno (EU+Nac) HRK
= Ukupna ugovorena vrijednost bespovratnih sredstava]]/7.5345</f>
        <v>707784.19271351781</v>
      </c>
      <c r="U842" s="50">
        <v>0</v>
      </c>
      <c r="V842" s="51">
        <f>Ugovori_OPULJP[[#This Row],[Javni doprinos korisnika - HRK]]/7.5345</f>
        <v>0</v>
      </c>
      <c r="W842" s="50">
        <v>0</v>
      </c>
      <c r="X842" s="51">
        <f>Ugovori_OPULJP[[#This Row],[Privatni doprinos korisnika - HRK]]/7.5345</f>
        <v>0</v>
      </c>
      <c r="Y842" s="52">
        <v>5332800</v>
      </c>
      <c r="Z842" s="53">
        <f>Ugovori_OPULJP[[#This Row],[UKUPNI PRIHVATLJIVI IZDACI
TOTAL ELIGIBLE EXPENDITURE
= Bespovratna sredstva ukupno + doprinos korisnika
= Ukupni prihvatljivi troškovi
= Ukupna ugovorena vrijednost projekta HRK]]/7.5345</f>
        <v>707784.19271351781</v>
      </c>
      <c r="AA842" s="44" t="s">
        <v>38</v>
      </c>
      <c r="AB842" s="44" t="s">
        <v>35</v>
      </c>
      <c r="AC842" s="43" t="s">
        <v>3371</v>
      </c>
      <c r="AD842" s="43" t="s">
        <v>747</v>
      </c>
    </row>
    <row r="843" spans="1:30" ht="51" customHeight="1" x14ac:dyDescent="0.2">
      <c r="A843" s="41" t="s">
        <v>3372</v>
      </c>
      <c r="B843" s="42" t="s">
        <v>743</v>
      </c>
      <c r="C843" s="43" t="s">
        <v>744</v>
      </c>
      <c r="D843" s="43" t="s">
        <v>3131</v>
      </c>
      <c r="E843" s="57" t="s">
        <v>76</v>
      </c>
      <c r="F843" s="45" t="s">
        <v>3373</v>
      </c>
      <c r="G843" s="45" t="s">
        <v>1361</v>
      </c>
      <c r="H843" s="47">
        <v>44043</v>
      </c>
      <c r="I843" s="47">
        <v>44469</v>
      </c>
      <c r="J843" s="48" t="str">
        <f>IF(Ugovori_OPULJP[[#This Row],[DATUM ZAVRŠETKA OPERACIJE]]&gt;DATE(2024,3,31),"u provedbi","završen")</f>
        <v>završen</v>
      </c>
      <c r="K843" s="46" t="s">
        <v>99</v>
      </c>
      <c r="L843" s="46" t="s">
        <v>99</v>
      </c>
      <c r="M843" s="49">
        <v>0.85</v>
      </c>
      <c r="N843" s="49">
        <v>0.15</v>
      </c>
      <c r="O843" s="50">
        <f>Ugovori_OPULJP[[#This Row],[Bespovratna sredstva - Ukupno (EU+Nac) HRK
= Ukupna ugovorena vrijednost bespovratnih sredstava]]*Ugovori_OPULJP[[#This Row],[EU STOPA SUFINANCIRANJA %
EU CO-FINANCING RATE %]]</f>
        <v>1926695</v>
      </c>
      <c r="P843" s="51">
        <f>Ugovori_OPULJP[[#This Row],[Bespovratna sredstva - EU dio - HRK]]/7.5345</f>
        <v>255716.37135841793</v>
      </c>
      <c r="Q843" s="50">
        <f>Ugovori_OPULJP[[#This Row],[Bespovratna sredstva - Ukupno (EU+Nac) HRK
= Ukupna ugovorena vrijednost bespovratnih sredstava]]*Ugovori_OPULJP[[#This Row],[STOPA NACIONALNOG SUFINANCIRANJA %]]</f>
        <v>340005</v>
      </c>
      <c r="R843" s="51">
        <f>Ugovori_OPULJP[[#This Row],[Bespovratna sredstva - Nacionalni dio - HRK]]/7.5345</f>
        <v>45126.418475014929</v>
      </c>
      <c r="S843" s="50">
        <v>2266700</v>
      </c>
      <c r="T843" s="51">
        <f>Ugovori_OPULJP[[#This Row],[Bespovratna sredstva - Ukupno (EU+Nac) HRK
= Ukupna ugovorena vrijednost bespovratnih sredstava]]/7.5345</f>
        <v>300842.78983343288</v>
      </c>
      <c r="U843" s="50">
        <v>0</v>
      </c>
      <c r="V843" s="51">
        <f>Ugovori_OPULJP[[#This Row],[Javni doprinos korisnika - HRK]]/7.5345</f>
        <v>0</v>
      </c>
      <c r="W843" s="50">
        <v>0</v>
      </c>
      <c r="X843" s="51">
        <f>Ugovori_OPULJP[[#This Row],[Privatni doprinos korisnika - HRK]]/7.5345</f>
        <v>0</v>
      </c>
      <c r="Y843" s="52">
        <v>2266700</v>
      </c>
      <c r="Z843" s="53">
        <f>Ugovori_OPULJP[[#This Row],[UKUPNI PRIHVATLJIVI IZDACI
TOTAL ELIGIBLE EXPENDITURE
= Bespovratna sredstva ukupno + doprinos korisnika
= Ukupni prihvatljivi troškovi
= Ukupna ugovorena vrijednost projekta HRK]]/7.5345</f>
        <v>300842.78983343288</v>
      </c>
      <c r="AA843" s="44" t="s">
        <v>38</v>
      </c>
      <c r="AB843" s="44" t="s">
        <v>35</v>
      </c>
      <c r="AC843" s="43" t="s">
        <v>3374</v>
      </c>
      <c r="AD843" s="43" t="s">
        <v>747</v>
      </c>
    </row>
    <row r="844" spans="1:30" ht="51" customHeight="1" x14ac:dyDescent="0.2">
      <c r="A844" s="41" t="s">
        <v>3375</v>
      </c>
      <c r="B844" s="42" t="s">
        <v>743</v>
      </c>
      <c r="C844" s="43" t="s">
        <v>744</v>
      </c>
      <c r="D844" s="43" t="s">
        <v>3131</v>
      </c>
      <c r="E844" s="57" t="s">
        <v>76</v>
      </c>
      <c r="F844" s="45" t="s">
        <v>3376</v>
      </c>
      <c r="G844" s="45" t="s">
        <v>358</v>
      </c>
      <c r="H844" s="47">
        <v>44000</v>
      </c>
      <c r="I844" s="47">
        <v>44548</v>
      </c>
      <c r="J844" s="48" t="str">
        <f>IF(Ugovori_OPULJP[[#This Row],[DATUM ZAVRŠETKA OPERACIJE]]&gt;DATE(2024,3,31),"u provedbi","završen")</f>
        <v>završen</v>
      </c>
      <c r="K844" s="46" t="s">
        <v>104</v>
      </c>
      <c r="L844" s="46" t="s">
        <v>104</v>
      </c>
      <c r="M844" s="49">
        <v>0.85</v>
      </c>
      <c r="N844" s="49">
        <v>0.15</v>
      </c>
      <c r="O844" s="50">
        <f>Ugovori_OPULJP[[#This Row],[Bespovratna sredstva - Ukupno (EU+Nac) HRK
= Ukupna ugovorena vrijednost bespovratnih sredstava]]*Ugovori_OPULJP[[#This Row],[EU STOPA SUFINANCIRANJA %
EU CO-FINANCING RATE %]]</f>
        <v>1962148.925</v>
      </c>
      <c r="P844" s="51">
        <f>Ugovori_OPULJP[[#This Row],[Bespovratna sredstva - EU dio - HRK]]/7.5345</f>
        <v>260421.91585373945</v>
      </c>
      <c r="Q844" s="50">
        <f>Ugovori_OPULJP[[#This Row],[Bespovratna sredstva - Ukupno (EU+Nac) HRK
= Ukupna ugovorena vrijednost bespovratnih sredstava]]*Ugovori_OPULJP[[#This Row],[STOPA NACIONALNOG SUFINANCIRANJA %]]</f>
        <v>346261.57500000001</v>
      </c>
      <c r="R844" s="51">
        <f>Ugovori_OPULJP[[#This Row],[Bespovratna sredstva - Nacionalni dio - HRK]]/7.5345</f>
        <v>45956.80868007167</v>
      </c>
      <c r="S844" s="50">
        <v>2308410.5</v>
      </c>
      <c r="T844" s="51">
        <f>Ugovori_OPULJP[[#This Row],[Bespovratna sredstva - Ukupno (EU+Nac) HRK
= Ukupna ugovorena vrijednost bespovratnih sredstava]]/7.5345</f>
        <v>306378.7245338111</v>
      </c>
      <c r="U844" s="50">
        <v>0</v>
      </c>
      <c r="V844" s="51">
        <f>Ugovori_OPULJP[[#This Row],[Javni doprinos korisnika - HRK]]/7.5345</f>
        <v>0</v>
      </c>
      <c r="W844" s="50">
        <v>0</v>
      </c>
      <c r="X844" s="51">
        <f>Ugovori_OPULJP[[#This Row],[Privatni doprinos korisnika - HRK]]/7.5345</f>
        <v>0</v>
      </c>
      <c r="Y844" s="52">
        <v>2308410.5</v>
      </c>
      <c r="Z844" s="53">
        <f>Ugovori_OPULJP[[#This Row],[UKUPNI PRIHVATLJIVI IZDACI
TOTAL ELIGIBLE EXPENDITURE
= Bespovratna sredstva ukupno + doprinos korisnika
= Ukupni prihvatljivi troškovi
= Ukupna ugovorena vrijednost projekta HRK]]/7.5345</f>
        <v>306378.7245338111</v>
      </c>
      <c r="AA844" s="44" t="s">
        <v>38</v>
      </c>
      <c r="AB844" s="44" t="s">
        <v>35</v>
      </c>
      <c r="AC844" s="43" t="s">
        <v>3377</v>
      </c>
      <c r="AD844" s="43" t="s">
        <v>747</v>
      </c>
    </row>
    <row r="845" spans="1:30" ht="51" customHeight="1" x14ac:dyDescent="0.2">
      <c r="A845" s="41" t="s">
        <v>3378</v>
      </c>
      <c r="B845" s="42" t="s">
        <v>743</v>
      </c>
      <c r="C845" s="43" t="s">
        <v>744</v>
      </c>
      <c r="D845" s="43" t="s">
        <v>3131</v>
      </c>
      <c r="E845" s="57" t="s">
        <v>76</v>
      </c>
      <c r="F845" s="45" t="s">
        <v>3379</v>
      </c>
      <c r="G845" s="45" t="s">
        <v>438</v>
      </c>
      <c r="H845" s="47">
        <v>44028</v>
      </c>
      <c r="I845" s="47">
        <v>44577</v>
      </c>
      <c r="J845" s="48" t="str">
        <f>IF(Ugovori_OPULJP[[#This Row],[DATUM ZAVRŠETKA OPERACIJE]]&gt;DATE(2024,3,31),"u provedbi","završen")</f>
        <v>završen</v>
      </c>
      <c r="K845" s="46" t="s">
        <v>104</v>
      </c>
      <c r="L845" s="46" t="s">
        <v>104</v>
      </c>
      <c r="M845" s="49">
        <v>0.85</v>
      </c>
      <c r="N845" s="49">
        <v>0.15</v>
      </c>
      <c r="O845" s="50">
        <f>Ugovori_OPULJP[[#This Row],[Bespovratna sredstva - Ukupno (EU+Nac) HRK
= Ukupna ugovorena vrijednost bespovratnih sredstava]]*Ugovori_OPULJP[[#This Row],[EU STOPA SUFINANCIRANJA %
EU CO-FINANCING RATE %]]</f>
        <v>3115845</v>
      </c>
      <c r="P845" s="51">
        <f>Ugovori_OPULJP[[#This Row],[Bespovratna sredstva - EU dio - HRK]]/7.5345</f>
        <v>413543.69898467051</v>
      </c>
      <c r="Q845" s="50">
        <f>Ugovori_OPULJP[[#This Row],[Bespovratna sredstva - Ukupno (EU+Nac) HRK
= Ukupna ugovorena vrijednost bespovratnih sredstava]]*Ugovori_OPULJP[[#This Row],[STOPA NACIONALNOG SUFINANCIRANJA %]]</f>
        <v>549855</v>
      </c>
      <c r="R845" s="51">
        <f>Ugovori_OPULJP[[#This Row],[Bespovratna sredstva - Nacionalni dio - HRK]]/7.5345</f>
        <v>72978.299820824206</v>
      </c>
      <c r="S845" s="50">
        <v>3665700</v>
      </c>
      <c r="T845" s="51">
        <f>Ugovori_OPULJP[[#This Row],[Bespovratna sredstva - Ukupno (EU+Nac) HRK
= Ukupna ugovorena vrijednost bespovratnih sredstava]]/7.5345</f>
        <v>486521.99880549469</v>
      </c>
      <c r="U845" s="50">
        <v>0</v>
      </c>
      <c r="V845" s="51">
        <f>Ugovori_OPULJP[[#This Row],[Javni doprinos korisnika - HRK]]/7.5345</f>
        <v>0</v>
      </c>
      <c r="W845" s="50">
        <v>0</v>
      </c>
      <c r="X845" s="51">
        <f>Ugovori_OPULJP[[#This Row],[Privatni doprinos korisnika - HRK]]/7.5345</f>
        <v>0</v>
      </c>
      <c r="Y845" s="52">
        <v>3665700</v>
      </c>
      <c r="Z845" s="53">
        <f>Ugovori_OPULJP[[#This Row],[UKUPNI PRIHVATLJIVI IZDACI
TOTAL ELIGIBLE EXPENDITURE
= Bespovratna sredstva ukupno + doprinos korisnika
= Ukupni prihvatljivi troškovi
= Ukupna ugovorena vrijednost projekta HRK]]/7.5345</f>
        <v>486521.99880549469</v>
      </c>
      <c r="AA845" s="44" t="s">
        <v>38</v>
      </c>
      <c r="AB845" s="44" t="s">
        <v>35</v>
      </c>
      <c r="AC845" s="43" t="s">
        <v>3380</v>
      </c>
      <c r="AD845" s="43" t="s">
        <v>747</v>
      </c>
    </row>
    <row r="846" spans="1:30" ht="51" customHeight="1" x14ac:dyDescent="0.2">
      <c r="A846" s="41" t="s">
        <v>3381</v>
      </c>
      <c r="B846" s="42" t="s">
        <v>743</v>
      </c>
      <c r="C846" s="43" t="s">
        <v>744</v>
      </c>
      <c r="D846" s="43" t="s">
        <v>3131</v>
      </c>
      <c r="E846" s="57" t="s">
        <v>76</v>
      </c>
      <c r="F846" s="45" t="s">
        <v>3382</v>
      </c>
      <c r="G846" s="45" t="s">
        <v>354</v>
      </c>
      <c r="H846" s="47">
        <v>44027</v>
      </c>
      <c r="I846" s="47">
        <v>44576</v>
      </c>
      <c r="J846" s="48" t="str">
        <f>IF(Ugovori_OPULJP[[#This Row],[DATUM ZAVRŠETKA OPERACIJE]]&gt;DATE(2024,3,31),"u provedbi","završen")</f>
        <v>završen</v>
      </c>
      <c r="K846" s="46" t="s">
        <v>104</v>
      </c>
      <c r="L846" s="46" t="s">
        <v>104</v>
      </c>
      <c r="M846" s="49">
        <v>0.85</v>
      </c>
      <c r="N846" s="49">
        <v>0.15</v>
      </c>
      <c r="O846" s="50">
        <f>Ugovori_OPULJP[[#This Row],[Bespovratna sredstva - Ukupno (EU+Nac) HRK
= Ukupna ugovorena vrijednost bespovratnih sredstava]]*Ugovori_OPULJP[[#This Row],[EU STOPA SUFINANCIRANJA %
EU CO-FINANCING RATE %]]</f>
        <v>1965136.25</v>
      </c>
      <c r="P846" s="51">
        <f>Ugovori_OPULJP[[#This Row],[Bespovratna sredstva - EU dio - HRK]]/7.5345</f>
        <v>260818.40201738666</v>
      </c>
      <c r="Q846" s="50">
        <f>Ugovori_OPULJP[[#This Row],[Bespovratna sredstva - Ukupno (EU+Nac) HRK
= Ukupna ugovorena vrijednost bespovratnih sredstava]]*Ugovori_OPULJP[[#This Row],[STOPA NACIONALNOG SUFINANCIRANJA %]]</f>
        <v>346788.75</v>
      </c>
      <c r="R846" s="51">
        <f>Ugovori_OPULJP[[#This Row],[Bespovratna sredstva - Nacionalni dio - HRK]]/7.5345</f>
        <v>46026.776826597648</v>
      </c>
      <c r="S846" s="50">
        <v>2311925</v>
      </c>
      <c r="T846" s="51">
        <f>Ugovori_OPULJP[[#This Row],[Bespovratna sredstva - Ukupno (EU+Nac) HRK
= Ukupna ugovorena vrijednost bespovratnih sredstava]]/7.5345</f>
        <v>306845.17884398432</v>
      </c>
      <c r="U846" s="50">
        <v>0</v>
      </c>
      <c r="V846" s="51">
        <f>Ugovori_OPULJP[[#This Row],[Javni doprinos korisnika - HRK]]/7.5345</f>
        <v>0</v>
      </c>
      <c r="W846" s="50">
        <v>0</v>
      </c>
      <c r="X846" s="51">
        <f>Ugovori_OPULJP[[#This Row],[Privatni doprinos korisnika - HRK]]/7.5345</f>
        <v>0</v>
      </c>
      <c r="Y846" s="52">
        <v>2311925</v>
      </c>
      <c r="Z846" s="53">
        <f>Ugovori_OPULJP[[#This Row],[UKUPNI PRIHVATLJIVI IZDACI
TOTAL ELIGIBLE EXPENDITURE
= Bespovratna sredstva ukupno + doprinos korisnika
= Ukupni prihvatljivi troškovi
= Ukupna ugovorena vrijednost projekta HRK]]/7.5345</f>
        <v>306845.17884398432</v>
      </c>
      <c r="AA846" s="44" t="s">
        <v>38</v>
      </c>
      <c r="AB846" s="44" t="s">
        <v>35</v>
      </c>
      <c r="AC846" s="43" t="s">
        <v>3383</v>
      </c>
      <c r="AD846" s="43" t="s">
        <v>747</v>
      </c>
    </row>
    <row r="847" spans="1:30" ht="51" customHeight="1" x14ac:dyDescent="0.2">
      <c r="A847" s="41" t="s">
        <v>3384</v>
      </c>
      <c r="B847" s="42" t="s">
        <v>743</v>
      </c>
      <c r="C847" s="43" t="s">
        <v>744</v>
      </c>
      <c r="D847" s="43" t="s">
        <v>3131</v>
      </c>
      <c r="E847" s="57" t="s">
        <v>76</v>
      </c>
      <c r="F847" s="45" t="s">
        <v>3385</v>
      </c>
      <c r="G847" s="45" t="s">
        <v>1152</v>
      </c>
      <c r="H847" s="47">
        <v>44000</v>
      </c>
      <c r="I847" s="47">
        <v>44548</v>
      </c>
      <c r="J847" s="48" t="str">
        <f>IF(Ugovori_OPULJP[[#This Row],[DATUM ZAVRŠETKA OPERACIJE]]&gt;DATE(2024,3,31),"u provedbi","završen")</f>
        <v>završen</v>
      </c>
      <c r="K847" s="46" t="s">
        <v>104</v>
      </c>
      <c r="L847" s="46" t="s">
        <v>104</v>
      </c>
      <c r="M847" s="49">
        <v>0.85</v>
      </c>
      <c r="N847" s="49">
        <v>0.15</v>
      </c>
      <c r="O847" s="50">
        <f>Ugovori_OPULJP[[#This Row],[Bespovratna sredstva - Ukupno (EU+Nac) HRK
= Ukupna ugovorena vrijednost bespovratnih sredstava]]*Ugovori_OPULJP[[#This Row],[EU STOPA SUFINANCIRANJA %
EU CO-FINANCING RATE %]]</f>
        <v>1105103.2749999999</v>
      </c>
      <c r="P847" s="51">
        <f>Ugovori_OPULJP[[#This Row],[Bespovratna sredstva - EU dio - HRK]]/7.5345</f>
        <v>146672.4102462008</v>
      </c>
      <c r="Q847" s="50">
        <f>Ugovori_OPULJP[[#This Row],[Bespovratna sredstva - Ukupno (EU+Nac) HRK
= Ukupna ugovorena vrijednost bespovratnih sredstava]]*Ugovori_OPULJP[[#This Row],[STOPA NACIONALNOG SUFINANCIRANJA %]]</f>
        <v>195018.22500000001</v>
      </c>
      <c r="R847" s="51">
        <f>Ugovori_OPULJP[[#This Row],[Bespovratna sredstva - Nacionalni dio - HRK]]/7.5345</f>
        <v>25883.366514035435</v>
      </c>
      <c r="S847" s="50">
        <v>1300121.5</v>
      </c>
      <c r="T847" s="51">
        <f>Ugovori_OPULJP[[#This Row],[Bespovratna sredstva - Ukupno (EU+Nac) HRK
= Ukupna ugovorena vrijednost bespovratnih sredstava]]/7.5345</f>
        <v>172555.77676023624</v>
      </c>
      <c r="U847" s="50">
        <v>0</v>
      </c>
      <c r="V847" s="51">
        <f>Ugovori_OPULJP[[#This Row],[Javni doprinos korisnika - HRK]]/7.5345</f>
        <v>0</v>
      </c>
      <c r="W847" s="50">
        <v>0</v>
      </c>
      <c r="X847" s="51">
        <f>Ugovori_OPULJP[[#This Row],[Privatni doprinos korisnika - HRK]]/7.5345</f>
        <v>0</v>
      </c>
      <c r="Y847" s="52">
        <v>1300121.5</v>
      </c>
      <c r="Z847" s="53">
        <f>Ugovori_OPULJP[[#This Row],[UKUPNI PRIHVATLJIVI IZDACI
TOTAL ELIGIBLE EXPENDITURE
= Bespovratna sredstva ukupno + doprinos korisnika
= Ukupni prihvatljivi troškovi
= Ukupna ugovorena vrijednost projekta HRK]]/7.5345</f>
        <v>172555.77676023624</v>
      </c>
      <c r="AA847" s="44" t="s">
        <v>38</v>
      </c>
      <c r="AB847" s="44" t="s">
        <v>35</v>
      </c>
      <c r="AC847" s="43" t="s">
        <v>3386</v>
      </c>
      <c r="AD847" s="43" t="s">
        <v>747</v>
      </c>
    </row>
    <row r="848" spans="1:30" ht="51" customHeight="1" x14ac:dyDescent="0.2">
      <c r="A848" s="41" t="s">
        <v>3387</v>
      </c>
      <c r="B848" s="42" t="s">
        <v>743</v>
      </c>
      <c r="C848" s="43" t="s">
        <v>744</v>
      </c>
      <c r="D848" s="43" t="s">
        <v>3131</v>
      </c>
      <c r="E848" s="57" t="s">
        <v>76</v>
      </c>
      <c r="F848" s="45" t="s">
        <v>3388</v>
      </c>
      <c r="G848" s="45" t="s">
        <v>1187</v>
      </c>
      <c r="H848" s="47">
        <v>44021</v>
      </c>
      <c r="I848" s="47">
        <v>44570</v>
      </c>
      <c r="J848" s="48" t="str">
        <f>IF(Ugovori_OPULJP[[#This Row],[DATUM ZAVRŠETKA OPERACIJE]]&gt;DATE(2024,3,31),"u provedbi","završen")</f>
        <v>završen</v>
      </c>
      <c r="K848" s="46" t="s">
        <v>104</v>
      </c>
      <c r="L848" s="46" t="s">
        <v>104</v>
      </c>
      <c r="M848" s="49">
        <v>0.85</v>
      </c>
      <c r="N848" s="49">
        <v>0.15</v>
      </c>
      <c r="O848" s="50">
        <f>Ugovori_OPULJP[[#This Row],[Bespovratna sredstva - Ukupno (EU+Nac) HRK
= Ukupna ugovorena vrijednost bespovratnih sredstava]]*Ugovori_OPULJP[[#This Row],[EU STOPA SUFINANCIRANJA %
EU CO-FINANCING RATE %]]</f>
        <v>1262654.8125</v>
      </c>
      <c r="P848" s="51">
        <f>Ugovori_OPULJP[[#This Row],[Bespovratna sredstva - EU dio - HRK]]/7.5345</f>
        <v>167583.09277324309</v>
      </c>
      <c r="Q848" s="50">
        <f>Ugovori_OPULJP[[#This Row],[Bespovratna sredstva - Ukupno (EU+Nac) HRK
= Ukupna ugovorena vrijednost bespovratnih sredstava]]*Ugovori_OPULJP[[#This Row],[STOPA NACIONALNOG SUFINANCIRANJA %]]</f>
        <v>222821.4375</v>
      </c>
      <c r="R848" s="51">
        <f>Ugovori_OPULJP[[#This Row],[Bespovratna sredstva - Nacionalni dio - HRK]]/7.5345</f>
        <v>29573.486959984071</v>
      </c>
      <c r="S848" s="50">
        <v>1485476.25</v>
      </c>
      <c r="T848" s="51">
        <f>Ugovori_OPULJP[[#This Row],[Bespovratna sredstva - Ukupno (EU+Nac) HRK
= Ukupna ugovorena vrijednost bespovratnih sredstava]]/7.5345</f>
        <v>197156.57973322715</v>
      </c>
      <c r="U848" s="50">
        <v>0</v>
      </c>
      <c r="V848" s="51">
        <f>Ugovori_OPULJP[[#This Row],[Javni doprinos korisnika - HRK]]/7.5345</f>
        <v>0</v>
      </c>
      <c r="W848" s="50">
        <v>0</v>
      </c>
      <c r="X848" s="51">
        <f>Ugovori_OPULJP[[#This Row],[Privatni doprinos korisnika - HRK]]/7.5345</f>
        <v>0</v>
      </c>
      <c r="Y848" s="52">
        <v>1485476.25</v>
      </c>
      <c r="Z848" s="53">
        <f>Ugovori_OPULJP[[#This Row],[UKUPNI PRIHVATLJIVI IZDACI
TOTAL ELIGIBLE EXPENDITURE
= Bespovratna sredstva ukupno + doprinos korisnika
= Ukupni prihvatljivi troškovi
= Ukupna ugovorena vrijednost projekta HRK]]/7.5345</f>
        <v>197156.57973322715</v>
      </c>
      <c r="AA848" s="44" t="s">
        <v>38</v>
      </c>
      <c r="AB848" s="44" t="s">
        <v>35</v>
      </c>
      <c r="AC848" s="43" t="s">
        <v>3389</v>
      </c>
      <c r="AD848" s="43" t="s">
        <v>747</v>
      </c>
    </row>
    <row r="849" spans="1:30" ht="51" customHeight="1" x14ac:dyDescent="0.2">
      <c r="A849" s="41" t="s">
        <v>3390</v>
      </c>
      <c r="B849" s="42" t="s">
        <v>743</v>
      </c>
      <c r="C849" s="43" t="s">
        <v>744</v>
      </c>
      <c r="D849" s="43" t="s">
        <v>3131</v>
      </c>
      <c r="E849" s="57" t="s">
        <v>76</v>
      </c>
      <c r="F849" s="45" t="s">
        <v>3391</v>
      </c>
      <c r="G849" s="45" t="s">
        <v>1251</v>
      </c>
      <c r="H849" s="47">
        <v>44000</v>
      </c>
      <c r="I849" s="47">
        <v>44548</v>
      </c>
      <c r="J849" s="48" t="str">
        <f>IF(Ugovori_OPULJP[[#This Row],[DATUM ZAVRŠETKA OPERACIJE]]&gt;DATE(2024,3,31),"u provedbi","završen")</f>
        <v>završen</v>
      </c>
      <c r="K849" s="46" t="s">
        <v>104</v>
      </c>
      <c r="L849" s="46" t="s">
        <v>104</v>
      </c>
      <c r="M849" s="49">
        <v>0.85</v>
      </c>
      <c r="N849" s="49">
        <v>0.15</v>
      </c>
      <c r="O849" s="50">
        <f>Ugovori_OPULJP[[#This Row],[Bespovratna sredstva - Ukupno (EU+Nac) HRK
= Ukupna ugovorena vrijednost bespovratnih sredstava]]*Ugovori_OPULJP[[#This Row],[EU STOPA SUFINANCIRANJA %
EU CO-FINANCING RATE %]]</f>
        <v>1168962.5</v>
      </c>
      <c r="P849" s="51">
        <f>Ugovori_OPULJP[[#This Row],[Bespovratna sredstva - EU dio - HRK]]/7.5345</f>
        <v>155147.98593138231</v>
      </c>
      <c r="Q849" s="50">
        <f>Ugovori_OPULJP[[#This Row],[Bespovratna sredstva - Ukupno (EU+Nac) HRK
= Ukupna ugovorena vrijednost bespovratnih sredstava]]*Ugovori_OPULJP[[#This Row],[STOPA NACIONALNOG SUFINANCIRANJA %]]</f>
        <v>206287.5</v>
      </c>
      <c r="R849" s="51">
        <f>Ugovori_OPULJP[[#This Row],[Bespovratna sredstva - Nacionalni dio - HRK]]/7.5345</f>
        <v>27379.056340832172</v>
      </c>
      <c r="S849" s="50">
        <v>1375250</v>
      </c>
      <c r="T849" s="51">
        <f>Ugovori_OPULJP[[#This Row],[Bespovratna sredstva - Ukupno (EU+Nac) HRK
= Ukupna ugovorena vrijednost bespovratnih sredstava]]/7.5345</f>
        <v>182527.04227221446</v>
      </c>
      <c r="U849" s="50">
        <v>0</v>
      </c>
      <c r="V849" s="51">
        <f>Ugovori_OPULJP[[#This Row],[Javni doprinos korisnika - HRK]]/7.5345</f>
        <v>0</v>
      </c>
      <c r="W849" s="50">
        <v>0</v>
      </c>
      <c r="X849" s="51">
        <f>Ugovori_OPULJP[[#This Row],[Privatni doprinos korisnika - HRK]]/7.5345</f>
        <v>0</v>
      </c>
      <c r="Y849" s="52">
        <v>1375250</v>
      </c>
      <c r="Z849" s="53">
        <f>Ugovori_OPULJP[[#This Row],[UKUPNI PRIHVATLJIVI IZDACI
TOTAL ELIGIBLE EXPENDITURE
= Bespovratna sredstva ukupno + doprinos korisnika
= Ukupni prihvatljivi troškovi
= Ukupna ugovorena vrijednost projekta HRK]]/7.5345</f>
        <v>182527.04227221446</v>
      </c>
      <c r="AA849" s="44" t="s">
        <v>38</v>
      </c>
      <c r="AB849" s="44" t="s">
        <v>35</v>
      </c>
      <c r="AC849" s="43" t="s">
        <v>3392</v>
      </c>
      <c r="AD849" s="43" t="s">
        <v>747</v>
      </c>
    </row>
    <row r="850" spans="1:30" ht="51" customHeight="1" x14ac:dyDescent="0.2">
      <c r="A850" s="41" t="s">
        <v>3393</v>
      </c>
      <c r="B850" s="42" t="s">
        <v>743</v>
      </c>
      <c r="C850" s="43" t="s">
        <v>744</v>
      </c>
      <c r="D850" s="43" t="s">
        <v>3131</v>
      </c>
      <c r="E850" s="57" t="s">
        <v>76</v>
      </c>
      <c r="F850" s="45" t="s">
        <v>3394</v>
      </c>
      <c r="G850" s="45" t="s">
        <v>1202</v>
      </c>
      <c r="H850" s="47">
        <v>44035</v>
      </c>
      <c r="I850" s="47">
        <v>44492</v>
      </c>
      <c r="J850" s="48" t="str">
        <f>IF(Ugovori_OPULJP[[#This Row],[DATUM ZAVRŠETKA OPERACIJE]]&gt;DATE(2024,3,31),"u provedbi","završen")</f>
        <v>završen</v>
      </c>
      <c r="K850" s="46" t="s">
        <v>249</v>
      </c>
      <c r="L850" s="46" t="s">
        <v>249</v>
      </c>
      <c r="M850" s="49">
        <v>0.85</v>
      </c>
      <c r="N850" s="49">
        <v>0.15</v>
      </c>
      <c r="O850" s="50">
        <f>Ugovori_OPULJP[[#This Row],[Bespovratna sredstva - Ukupno (EU+Nac) HRK
= Ukupna ugovorena vrijednost bespovratnih sredstava]]*Ugovori_OPULJP[[#This Row],[EU STOPA SUFINANCIRANJA %
EU CO-FINANCING RATE %]]</f>
        <v>2978570</v>
      </c>
      <c r="P850" s="51">
        <f>Ugovori_OPULJP[[#This Row],[Bespovratna sredstva - EU dio - HRK]]/7.5345</f>
        <v>395324.17545955273</v>
      </c>
      <c r="Q850" s="50">
        <f>Ugovori_OPULJP[[#This Row],[Bespovratna sredstva - Ukupno (EU+Nac) HRK
= Ukupna ugovorena vrijednost bespovratnih sredstava]]*Ugovori_OPULJP[[#This Row],[STOPA NACIONALNOG SUFINANCIRANJA %]]</f>
        <v>525630</v>
      </c>
      <c r="R850" s="51">
        <f>Ugovori_OPULJP[[#This Row],[Bespovratna sredstva - Nacionalni dio - HRK]]/7.5345</f>
        <v>69763.089786979894</v>
      </c>
      <c r="S850" s="50">
        <v>3504200</v>
      </c>
      <c r="T850" s="51">
        <f>Ugovori_OPULJP[[#This Row],[Bespovratna sredstva - Ukupno (EU+Nac) HRK
= Ukupna ugovorena vrijednost bespovratnih sredstava]]/7.5345</f>
        <v>465087.26524653257</v>
      </c>
      <c r="U850" s="50">
        <v>0</v>
      </c>
      <c r="V850" s="51">
        <f>Ugovori_OPULJP[[#This Row],[Javni doprinos korisnika - HRK]]/7.5345</f>
        <v>0</v>
      </c>
      <c r="W850" s="50">
        <v>0</v>
      </c>
      <c r="X850" s="51">
        <f>Ugovori_OPULJP[[#This Row],[Privatni doprinos korisnika - HRK]]/7.5345</f>
        <v>0</v>
      </c>
      <c r="Y850" s="52">
        <v>3504200</v>
      </c>
      <c r="Z850" s="53">
        <f>Ugovori_OPULJP[[#This Row],[UKUPNI PRIHVATLJIVI IZDACI
TOTAL ELIGIBLE EXPENDITURE
= Bespovratna sredstva ukupno + doprinos korisnika
= Ukupni prihvatljivi troškovi
= Ukupna ugovorena vrijednost projekta HRK]]/7.5345</f>
        <v>465087.26524653257</v>
      </c>
      <c r="AA850" s="44" t="s">
        <v>38</v>
      </c>
      <c r="AB850" s="44" t="s">
        <v>35</v>
      </c>
      <c r="AC850" s="43" t="s">
        <v>3395</v>
      </c>
      <c r="AD850" s="43" t="s">
        <v>747</v>
      </c>
    </row>
    <row r="851" spans="1:30" ht="51" customHeight="1" x14ac:dyDescent="0.2">
      <c r="A851" s="41" t="s">
        <v>3396</v>
      </c>
      <c r="B851" s="42" t="s">
        <v>743</v>
      </c>
      <c r="C851" s="43" t="s">
        <v>744</v>
      </c>
      <c r="D851" s="43" t="s">
        <v>3131</v>
      </c>
      <c r="E851" s="57" t="s">
        <v>76</v>
      </c>
      <c r="F851" s="45" t="s">
        <v>3397</v>
      </c>
      <c r="G851" s="45" t="s">
        <v>1322</v>
      </c>
      <c r="H851" s="47">
        <v>44033</v>
      </c>
      <c r="I851" s="47">
        <v>44582</v>
      </c>
      <c r="J851" s="48" t="str">
        <f>IF(Ugovori_OPULJP[[#This Row],[DATUM ZAVRŠETKA OPERACIJE]]&gt;DATE(2024,3,31),"u provedbi","završen")</f>
        <v>završen</v>
      </c>
      <c r="K851" s="46" t="s">
        <v>104</v>
      </c>
      <c r="L851" s="46" t="s">
        <v>104</v>
      </c>
      <c r="M851" s="49">
        <v>0.85</v>
      </c>
      <c r="N851" s="49">
        <v>0.15</v>
      </c>
      <c r="O851" s="50">
        <f>Ugovori_OPULJP[[#This Row],[Bespovratna sredstva - Ukupno (EU+Nac) HRK
= Ukupna ugovorena vrijednost bespovratnih sredstava]]*Ugovori_OPULJP[[#This Row],[EU STOPA SUFINANCIRANJA %
EU CO-FINANCING RATE %]]</f>
        <v>1178057.5</v>
      </c>
      <c r="P851" s="51">
        <f>Ugovori_OPULJP[[#This Row],[Bespovratna sredstva - EU dio - HRK]]/7.5345</f>
        <v>156355.09987391334</v>
      </c>
      <c r="Q851" s="50">
        <f>Ugovori_OPULJP[[#This Row],[Bespovratna sredstva - Ukupno (EU+Nac) HRK
= Ukupna ugovorena vrijednost bespovratnih sredstava]]*Ugovori_OPULJP[[#This Row],[STOPA NACIONALNOG SUFINANCIRANJA %]]</f>
        <v>207892.5</v>
      </c>
      <c r="R851" s="51">
        <f>Ugovori_OPULJP[[#This Row],[Bespovratna sredstva - Nacionalni dio - HRK]]/7.5345</f>
        <v>27592.076448337644</v>
      </c>
      <c r="S851" s="50">
        <v>1385950</v>
      </c>
      <c r="T851" s="51">
        <f>Ugovori_OPULJP[[#This Row],[Bespovratna sredstva - Ukupno (EU+Nac) HRK
= Ukupna ugovorena vrijednost bespovratnih sredstava]]/7.5345</f>
        <v>183947.17632225098</v>
      </c>
      <c r="U851" s="50">
        <v>0</v>
      </c>
      <c r="V851" s="51">
        <f>Ugovori_OPULJP[[#This Row],[Javni doprinos korisnika - HRK]]/7.5345</f>
        <v>0</v>
      </c>
      <c r="W851" s="50">
        <v>0</v>
      </c>
      <c r="X851" s="51">
        <f>Ugovori_OPULJP[[#This Row],[Privatni doprinos korisnika - HRK]]/7.5345</f>
        <v>0</v>
      </c>
      <c r="Y851" s="52">
        <v>1385950</v>
      </c>
      <c r="Z851" s="53">
        <f>Ugovori_OPULJP[[#This Row],[UKUPNI PRIHVATLJIVI IZDACI
TOTAL ELIGIBLE EXPENDITURE
= Bespovratna sredstva ukupno + doprinos korisnika
= Ukupni prihvatljivi troškovi
= Ukupna ugovorena vrijednost projekta HRK]]/7.5345</f>
        <v>183947.17632225098</v>
      </c>
      <c r="AA851" s="44" t="s">
        <v>38</v>
      </c>
      <c r="AB851" s="44" t="s">
        <v>35</v>
      </c>
      <c r="AC851" s="43" t="s">
        <v>3398</v>
      </c>
      <c r="AD851" s="43" t="s">
        <v>747</v>
      </c>
    </row>
    <row r="852" spans="1:30" ht="51" customHeight="1" x14ac:dyDescent="0.2">
      <c r="A852" s="41" t="s">
        <v>3399</v>
      </c>
      <c r="B852" s="42" t="s">
        <v>743</v>
      </c>
      <c r="C852" s="43" t="s">
        <v>744</v>
      </c>
      <c r="D852" s="43" t="s">
        <v>3131</v>
      </c>
      <c r="E852" s="57" t="s">
        <v>76</v>
      </c>
      <c r="F852" s="45" t="s">
        <v>3400</v>
      </c>
      <c r="G852" s="45" t="s">
        <v>1116</v>
      </c>
      <c r="H852" s="47">
        <v>44000</v>
      </c>
      <c r="I852" s="47">
        <v>44457</v>
      </c>
      <c r="J852" s="48" t="str">
        <f>IF(Ugovori_OPULJP[[#This Row],[DATUM ZAVRŠETKA OPERACIJE]]&gt;DATE(2024,3,31),"u provedbi","završen")</f>
        <v>završen</v>
      </c>
      <c r="K852" s="46" t="s">
        <v>104</v>
      </c>
      <c r="L852" s="46" t="s">
        <v>104</v>
      </c>
      <c r="M852" s="49">
        <v>0.85</v>
      </c>
      <c r="N852" s="49">
        <v>0.15</v>
      </c>
      <c r="O852" s="50">
        <f>Ugovori_OPULJP[[#This Row],[Bespovratna sredstva - Ukupno (EU+Nac) HRK
= Ukupna ugovorena vrijednost bespovratnih sredstava]]*Ugovori_OPULJP[[#This Row],[EU STOPA SUFINANCIRANJA %
EU CO-FINANCING RATE %]]</f>
        <v>4335077.3499999996</v>
      </c>
      <c r="P852" s="51">
        <f>Ugovori_OPULJP[[#This Row],[Bespovratna sredstva - EU dio - HRK]]/7.5345</f>
        <v>575363.64058663475</v>
      </c>
      <c r="Q852" s="50">
        <f>Ugovori_OPULJP[[#This Row],[Bespovratna sredstva - Ukupno (EU+Nac) HRK
= Ukupna ugovorena vrijednost bespovratnih sredstava]]*Ugovori_OPULJP[[#This Row],[STOPA NACIONALNOG SUFINANCIRANJA %]]</f>
        <v>765013.65</v>
      </c>
      <c r="R852" s="51">
        <f>Ugovori_OPULJP[[#This Row],[Bespovratna sredstva - Nacionalni dio - HRK]]/7.5345</f>
        <v>101534.76010352379</v>
      </c>
      <c r="S852" s="50">
        <v>5100091</v>
      </c>
      <c r="T852" s="51">
        <f>Ugovori_OPULJP[[#This Row],[Bespovratna sredstva - Ukupno (EU+Nac) HRK
= Ukupna ugovorena vrijednost bespovratnih sredstava]]/7.5345</f>
        <v>676898.4006901586</v>
      </c>
      <c r="U852" s="50">
        <v>0</v>
      </c>
      <c r="V852" s="51">
        <f>Ugovori_OPULJP[[#This Row],[Javni doprinos korisnika - HRK]]/7.5345</f>
        <v>0</v>
      </c>
      <c r="W852" s="50">
        <v>0</v>
      </c>
      <c r="X852" s="51">
        <f>Ugovori_OPULJP[[#This Row],[Privatni doprinos korisnika - HRK]]/7.5345</f>
        <v>0</v>
      </c>
      <c r="Y852" s="52">
        <v>5100091</v>
      </c>
      <c r="Z852" s="53">
        <f>Ugovori_OPULJP[[#This Row],[UKUPNI PRIHVATLJIVI IZDACI
TOTAL ELIGIBLE EXPENDITURE
= Bespovratna sredstva ukupno + doprinos korisnika
= Ukupni prihvatljivi troškovi
= Ukupna ugovorena vrijednost projekta HRK]]/7.5345</f>
        <v>676898.4006901586</v>
      </c>
      <c r="AA852" s="44" t="s">
        <v>38</v>
      </c>
      <c r="AB852" s="44" t="s">
        <v>35</v>
      </c>
      <c r="AC852" s="43" t="s">
        <v>3401</v>
      </c>
      <c r="AD852" s="43" t="s">
        <v>747</v>
      </c>
    </row>
    <row r="853" spans="1:30" ht="51" customHeight="1" x14ac:dyDescent="0.2">
      <c r="A853" s="41" t="s">
        <v>3402</v>
      </c>
      <c r="B853" s="42" t="s">
        <v>743</v>
      </c>
      <c r="C853" s="43" t="s">
        <v>744</v>
      </c>
      <c r="D853" s="43" t="s">
        <v>3131</v>
      </c>
      <c r="E853" s="57" t="s">
        <v>76</v>
      </c>
      <c r="F853" s="45" t="s">
        <v>3403</v>
      </c>
      <c r="G853" s="45" t="s">
        <v>1326</v>
      </c>
      <c r="H853" s="47">
        <v>44000</v>
      </c>
      <c r="I853" s="47">
        <v>44426</v>
      </c>
      <c r="J853" s="48" t="str">
        <f>IF(Ugovori_OPULJP[[#This Row],[DATUM ZAVRŠETKA OPERACIJE]]&gt;DATE(2024,3,31),"u provedbi","završen")</f>
        <v>završen</v>
      </c>
      <c r="K853" s="46" t="s">
        <v>99</v>
      </c>
      <c r="L853" s="46" t="s">
        <v>99</v>
      </c>
      <c r="M853" s="49">
        <v>0.85</v>
      </c>
      <c r="N853" s="49">
        <v>0.15</v>
      </c>
      <c r="O853" s="50">
        <f>Ugovori_OPULJP[[#This Row],[Bespovratna sredstva - Ukupno (EU+Nac) HRK
= Ukupna ugovorena vrijednost bespovratnih sredstava]]*Ugovori_OPULJP[[#This Row],[EU STOPA SUFINANCIRANJA %
EU CO-FINANCING RATE %]]</f>
        <v>1184040.6499999999</v>
      </c>
      <c r="P853" s="51">
        <f>Ugovori_OPULJP[[#This Row],[Bespovratna sredstva - EU dio - HRK]]/7.5345</f>
        <v>157149.20034507927</v>
      </c>
      <c r="Q853" s="50">
        <f>Ugovori_OPULJP[[#This Row],[Bespovratna sredstva - Ukupno (EU+Nac) HRK
= Ukupna ugovorena vrijednost bespovratnih sredstava]]*Ugovori_OPULJP[[#This Row],[STOPA NACIONALNOG SUFINANCIRANJA %]]</f>
        <v>208948.35</v>
      </c>
      <c r="R853" s="51">
        <f>Ugovori_OPULJP[[#This Row],[Bespovratna sredstva - Nacionalni dio - HRK]]/7.5345</f>
        <v>27732.21182560223</v>
      </c>
      <c r="S853" s="50">
        <v>1392989</v>
      </c>
      <c r="T853" s="51">
        <f>Ugovori_OPULJP[[#This Row],[Bespovratna sredstva - Ukupno (EU+Nac) HRK
= Ukupna ugovorena vrijednost bespovratnih sredstava]]/7.5345</f>
        <v>184881.41217068152</v>
      </c>
      <c r="U853" s="50">
        <v>0</v>
      </c>
      <c r="V853" s="51">
        <f>Ugovori_OPULJP[[#This Row],[Javni doprinos korisnika - HRK]]/7.5345</f>
        <v>0</v>
      </c>
      <c r="W853" s="50">
        <v>0</v>
      </c>
      <c r="X853" s="51">
        <f>Ugovori_OPULJP[[#This Row],[Privatni doprinos korisnika - HRK]]/7.5345</f>
        <v>0</v>
      </c>
      <c r="Y853" s="52">
        <v>1392989</v>
      </c>
      <c r="Z853" s="53">
        <f>Ugovori_OPULJP[[#This Row],[UKUPNI PRIHVATLJIVI IZDACI
TOTAL ELIGIBLE EXPENDITURE
= Bespovratna sredstva ukupno + doprinos korisnika
= Ukupni prihvatljivi troškovi
= Ukupna ugovorena vrijednost projekta HRK]]/7.5345</f>
        <v>184881.41217068152</v>
      </c>
      <c r="AA853" s="44" t="s">
        <v>38</v>
      </c>
      <c r="AB853" s="44" t="s">
        <v>35</v>
      </c>
      <c r="AC853" s="43" t="s">
        <v>3404</v>
      </c>
      <c r="AD853" s="43" t="s">
        <v>747</v>
      </c>
    </row>
    <row r="854" spans="1:30" ht="51" customHeight="1" x14ac:dyDescent="0.2">
      <c r="A854" s="41" t="s">
        <v>3405</v>
      </c>
      <c r="B854" s="42" t="s">
        <v>743</v>
      </c>
      <c r="C854" s="43" t="s">
        <v>744</v>
      </c>
      <c r="D854" s="43" t="s">
        <v>3131</v>
      </c>
      <c r="E854" s="57" t="s">
        <v>76</v>
      </c>
      <c r="F854" s="45" t="s">
        <v>3406</v>
      </c>
      <c r="G854" s="45" t="s">
        <v>1226</v>
      </c>
      <c r="H854" s="47">
        <v>44026</v>
      </c>
      <c r="I854" s="47">
        <v>44575</v>
      </c>
      <c r="J854" s="48" t="str">
        <f>IF(Ugovori_OPULJP[[#This Row],[DATUM ZAVRŠETKA OPERACIJE]]&gt;DATE(2024,3,31),"u provedbi","završen")</f>
        <v>završen</v>
      </c>
      <c r="K854" s="46" t="s">
        <v>104</v>
      </c>
      <c r="L854" s="46" t="s">
        <v>104</v>
      </c>
      <c r="M854" s="49">
        <v>0.85</v>
      </c>
      <c r="N854" s="49">
        <v>0.15</v>
      </c>
      <c r="O854" s="50">
        <f>Ugovori_OPULJP[[#This Row],[Bespovratna sredstva - Ukupno (EU+Nac) HRK
= Ukupna ugovorena vrijednost bespovratnih sredstava]]*Ugovori_OPULJP[[#This Row],[EU STOPA SUFINANCIRANJA %
EU CO-FINANCING RATE %]]</f>
        <v>909372.5</v>
      </c>
      <c r="P854" s="51">
        <f>Ugovori_OPULJP[[#This Row],[Bespovratna sredstva - EU dio - HRK]]/7.5345</f>
        <v>120694.47209502953</v>
      </c>
      <c r="Q854" s="50">
        <f>Ugovori_OPULJP[[#This Row],[Bespovratna sredstva - Ukupno (EU+Nac) HRK
= Ukupna ugovorena vrijednost bespovratnih sredstava]]*Ugovori_OPULJP[[#This Row],[STOPA NACIONALNOG SUFINANCIRANJA %]]</f>
        <v>160477.5</v>
      </c>
      <c r="R854" s="51">
        <f>Ugovori_OPULJP[[#This Row],[Bespovratna sredstva - Nacionalni dio - HRK]]/7.5345</f>
        <v>21299.024487358151</v>
      </c>
      <c r="S854" s="50">
        <v>1069850</v>
      </c>
      <c r="T854" s="51">
        <f>Ugovori_OPULJP[[#This Row],[Bespovratna sredstva - Ukupno (EU+Nac) HRK
= Ukupna ugovorena vrijednost bespovratnih sredstava]]/7.5345</f>
        <v>141993.49658238768</v>
      </c>
      <c r="U854" s="50">
        <v>0</v>
      </c>
      <c r="V854" s="51">
        <f>Ugovori_OPULJP[[#This Row],[Javni doprinos korisnika - HRK]]/7.5345</f>
        <v>0</v>
      </c>
      <c r="W854" s="50">
        <v>0</v>
      </c>
      <c r="X854" s="51">
        <f>Ugovori_OPULJP[[#This Row],[Privatni doprinos korisnika - HRK]]/7.5345</f>
        <v>0</v>
      </c>
      <c r="Y854" s="52">
        <v>1069850</v>
      </c>
      <c r="Z854" s="53">
        <f>Ugovori_OPULJP[[#This Row],[UKUPNI PRIHVATLJIVI IZDACI
TOTAL ELIGIBLE EXPENDITURE
= Bespovratna sredstva ukupno + doprinos korisnika
= Ukupni prihvatljivi troškovi
= Ukupna ugovorena vrijednost projekta HRK]]/7.5345</f>
        <v>141993.49658238768</v>
      </c>
      <c r="AA854" s="44" t="s">
        <v>38</v>
      </c>
      <c r="AB854" s="44" t="s">
        <v>35</v>
      </c>
      <c r="AC854" s="43" t="s">
        <v>3407</v>
      </c>
      <c r="AD854" s="43" t="s">
        <v>747</v>
      </c>
    </row>
    <row r="855" spans="1:30" ht="51" customHeight="1" x14ac:dyDescent="0.2">
      <c r="A855" s="41" t="s">
        <v>3408</v>
      </c>
      <c r="B855" s="42" t="s">
        <v>743</v>
      </c>
      <c r="C855" s="43" t="s">
        <v>744</v>
      </c>
      <c r="D855" s="43" t="s">
        <v>3131</v>
      </c>
      <c r="E855" s="57" t="s">
        <v>76</v>
      </c>
      <c r="F855" s="45" t="s">
        <v>3409</v>
      </c>
      <c r="G855" s="45" t="s">
        <v>328</v>
      </c>
      <c r="H855" s="47">
        <v>44000</v>
      </c>
      <c r="I855" s="47">
        <v>44548</v>
      </c>
      <c r="J855" s="48" t="str">
        <f>IF(Ugovori_OPULJP[[#This Row],[DATUM ZAVRŠETKA OPERACIJE]]&gt;DATE(2024,3,31),"u provedbi","završen")</f>
        <v>završen</v>
      </c>
      <c r="K855" s="46" t="s">
        <v>104</v>
      </c>
      <c r="L855" s="46" t="s">
        <v>104</v>
      </c>
      <c r="M855" s="49">
        <v>0.85</v>
      </c>
      <c r="N855" s="49">
        <v>0.15</v>
      </c>
      <c r="O855" s="50">
        <f>Ugovori_OPULJP[[#This Row],[Bespovratna sredstva - Ukupno (EU+Nac) HRK
= Ukupna ugovorena vrijednost bespovratnih sredstava]]*Ugovori_OPULJP[[#This Row],[EU STOPA SUFINANCIRANJA %
EU CO-FINANCING RATE %]]</f>
        <v>3358473.9555000002</v>
      </c>
      <c r="P855" s="51">
        <f>Ugovori_OPULJP[[#This Row],[Bespovratna sredstva - EU dio - HRK]]/7.5345</f>
        <v>445746.09536133782</v>
      </c>
      <c r="Q855" s="50">
        <f>Ugovori_OPULJP[[#This Row],[Bespovratna sredstva - Ukupno (EU+Nac) HRK
= Ukupna ugovorena vrijednost bespovratnih sredstava]]*Ugovori_OPULJP[[#This Row],[STOPA NACIONALNOG SUFINANCIRANJA %]]</f>
        <v>592671.87450000003</v>
      </c>
      <c r="R855" s="51">
        <f>Ugovori_OPULJP[[#This Row],[Bespovratna sredstva - Nacionalni dio - HRK]]/7.5345</f>
        <v>78661.0756520008</v>
      </c>
      <c r="S855" s="50">
        <v>3951145.83</v>
      </c>
      <c r="T855" s="51">
        <f>Ugovori_OPULJP[[#This Row],[Bespovratna sredstva - Ukupno (EU+Nac) HRK
= Ukupna ugovorena vrijednost bespovratnih sredstava]]/7.5345</f>
        <v>524407.17101333861</v>
      </c>
      <c r="U855" s="50">
        <v>0</v>
      </c>
      <c r="V855" s="51">
        <f>Ugovori_OPULJP[[#This Row],[Javni doprinos korisnika - HRK]]/7.5345</f>
        <v>0</v>
      </c>
      <c r="W855" s="50">
        <v>0</v>
      </c>
      <c r="X855" s="51">
        <f>Ugovori_OPULJP[[#This Row],[Privatni doprinos korisnika - HRK]]/7.5345</f>
        <v>0</v>
      </c>
      <c r="Y855" s="52">
        <v>3951145.83</v>
      </c>
      <c r="Z855" s="53">
        <f>Ugovori_OPULJP[[#This Row],[UKUPNI PRIHVATLJIVI IZDACI
TOTAL ELIGIBLE EXPENDITURE
= Bespovratna sredstva ukupno + doprinos korisnika
= Ukupni prihvatljivi troškovi
= Ukupna ugovorena vrijednost projekta HRK]]/7.5345</f>
        <v>524407.17101333861</v>
      </c>
      <c r="AA855" s="44" t="s">
        <v>38</v>
      </c>
      <c r="AB855" s="44" t="s">
        <v>35</v>
      </c>
      <c r="AC855" s="43" t="s">
        <v>3410</v>
      </c>
      <c r="AD855" s="43" t="s">
        <v>747</v>
      </c>
    </row>
    <row r="856" spans="1:30" ht="51" customHeight="1" x14ac:dyDescent="0.2">
      <c r="A856" s="41" t="s">
        <v>3411</v>
      </c>
      <c r="B856" s="42" t="s">
        <v>743</v>
      </c>
      <c r="C856" s="43" t="s">
        <v>744</v>
      </c>
      <c r="D856" s="43" t="s">
        <v>3131</v>
      </c>
      <c r="E856" s="57" t="s">
        <v>76</v>
      </c>
      <c r="F856" s="45" t="s">
        <v>3412</v>
      </c>
      <c r="G856" s="45" t="s">
        <v>3413</v>
      </c>
      <c r="H856" s="47">
        <v>44025</v>
      </c>
      <c r="I856" s="47">
        <v>44513</v>
      </c>
      <c r="J856" s="48" t="str">
        <f>IF(Ugovori_OPULJP[[#This Row],[DATUM ZAVRŠETKA OPERACIJE]]&gt;DATE(2024,3,31),"u provedbi","završen")</f>
        <v>završen</v>
      </c>
      <c r="K856" s="46" t="s">
        <v>249</v>
      </c>
      <c r="L856" s="46" t="s">
        <v>249</v>
      </c>
      <c r="M856" s="49">
        <v>0.85</v>
      </c>
      <c r="N856" s="49">
        <v>0.15</v>
      </c>
      <c r="O856" s="50">
        <f>Ugovori_OPULJP[[#This Row],[Bespovratna sredstva - Ukupno (EU+Nac) HRK
= Ukupna ugovorena vrijednost bespovratnih sredstava]]*Ugovori_OPULJP[[#This Row],[EU STOPA SUFINANCIRANJA %
EU CO-FINANCING RATE %]]</f>
        <v>631414</v>
      </c>
      <c r="P856" s="51">
        <f>Ugovori_OPULJP[[#This Row],[Bespovratna sredstva - EU dio - HRK]]/7.5345</f>
        <v>83803.039352312684</v>
      </c>
      <c r="Q856" s="50">
        <f>Ugovori_OPULJP[[#This Row],[Bespovratna sredstva - Ukupno (EU+Nac) HRK
= Ukupna ugovorena vrijednost bespovratnih sredstava]]*Ugovori_OPULJP[[#This Row],[STOPA NACIONALNOG SUFINANCIRANJA %]]</f>
        <v>111426</v>
      </c>
      <c r="R856" s="51">
        <f>Ugovori_OPULJP[[#This Row],[Bespovratna sredstva - Nacionalni dio - HRK]]/7.5345</f>
        <v>14788.771650408122</v>
      </c>
      <c r="S856" s="50">
        <v>742840</v>
      </c>
      <c r="T856" s="51">
        <f>Ugovori_OPULJP[[#This Row],[Bespovratna sredstva - Ukupno (EU+Nac) HRK
= Ukupna ugovorena vrijednost bespovratnih sredstava]]/7.5345</f>
        <v>98591.811002720817</v>
      </c>
      <c r="U856" s="50">
        <v>0</v>
      </c>
      <c r="V856" s="51">
        <f>Ugovori_OPULJP[[#This Row],[Javni doprinos korisnika - HRK]]/7.5345</f>
        <v>0</v>
      </c>
      <c r="W856" s="50">
        <v>0</v>
      </c>
      <c r="X856" s="51">
        <f>Ugovori_OPULJP[[#This Row],[Privatni doprinos korisnika - HRK]]/7.5345</f>
        <v>0</v>
      </c>
      <c r="Y856" s="52">
        <v>742840</v>
      </c>
      <c r="Z856" s="53">
        <f>Ugovori_OPULJP[[#This Row],[UKUPNI PRIHVATLJIVI IZDACI
TOTAL ELIGIBLE EXPENDITURE
= Bespovratna sredstva ukupno + doprinos korisnika
= Ukupni prihvatljivi troškovi
= Ukupna ugovorena vrijednost projekta HRK]]/7.5345</f>
        <v>98591.811002720817</v>
      </c>
      <c r="AA856" s="44" t="s">
        <v>38</v>
      </c>
      <c r="AB856" s="44" t="s">
        <v>35</v>
      </c>
      <c r="AC856" s="43" t="s">
        <v>3414</v>
      </c>
      <c r="AD856" s="43" t="s">
        <v>747</v>
      </c>
    </row>
    <row r="857" spans="1:30" ht="51" customHeight="1" x14ac:dyDescent="0.2">
      <c r="A857" s="41" t="s">
        <v>3415</v>
      </c>
      <c r="B857" s="42" t="s">
        <v>743</v>
      </c>
      <c r="C857" s="43" t="s">
        <v>744</v>
      </c>
      <c r="D857" s="43" t="s">
        <v>3131</v>
      </c>
      <c r="E857" s="57" t="s">
        <v>76</v>
      </c>
      <c r="F857" s="45" t="s">
        <v>3416</v>
      </c>
      <c r="G857" s="45" t="s">
        <v>1403</v>
      </c>
      <c r="H857" s="47">
        <v>44000</v>
      </c>
      <c r="I857" s="47">
        <v>44426</v>
      </c>
      <c r="J857" s="48" t="str">
        <f>IF(Ugovori_OPULJP[[#This Row],[DATUM ZAVRŠETKA OPERACIJE]]&gt;DATE(2024,3,31),"u provedbi","završen")</f>
        <v>završen</v>
      </c>
      <c r="K857" s="46" t="s">
        <v>84</v>
      </c>
      <c r="L857" s="46" t="s">
        <v>84</v>
      </c>
      <c r="M857" s="49">
        <v>0.85</v>
      </c>
      <c r="N857" s="49">
        <v>0.15</v>
      </c>
      <c r="O857" s="50">
        <f>Ugovori_OPULJP[[#This Row],[Bespovratna sredstva - Ukupno (EU+Nac) HRK
= Ukupna ugovorena vrijednost bespovratnih sredstava]]*Ugovori_OPULJP[[#This Row],[EU STOPA SUFINANCIRANJA %
EU CO-FINANCING RATE %]]</f>
        <v>1973402.058</v>
      </c>
      <c r="P857" s="51">
        <f>Ugovori_OPULJP[[#This Row],[Bespovratna sredstva - EU dio - HRK]]/7.5345</f>
        <v>261915.46326896275</v>
      </c>
      <c r="Q857" s="50">
        <f>Ugovori_OPULJP[[#This Row],[Bespovratna sredstva - Ukupno (EU+Nac) HRK
= Ukupna ugovorena vrijednost bespovratnih sredstava]]*Ugovori_OPULJP[[#This Row],[STOPA NACIONALNOG SUFINANCIRANJA %]]</f>
        <v>348247.42199999996</v>
      </c>
      <c r="R857" s="51">
        <f>Ugovori_OPULJP[[#This Row],[Bespovratna sredstva - Nacionalni dio - HRK]]/7.5345</f>
        <v>46220.375870993419</v>
      </c>
      <c r="S857" s="50">
        <v>2321649.48</v>
      </c>
      <c r="T857" s="51">
        <f>Ugovori_OPULJP[[#This Row],[Bespovratna sredstva - Ukupno (EU+Nac) HRK
= Ukupna ugovorena vrijednost bespovratnih sredstava]]/7.5345</f>
        <v>308135.83913995617</v>
      </c>
      <c r="U857" s="50">
        <v>0</v>
      </c>
      <c r="V857" s="51">
        <f>Ugovori_OPULJP[[#This Row],[Javni doprinos korisnika - HRK]]/7.5345</f>
        <v>0</v>
      </c>
      <c r="W857" s="50">
        <v>0</v>
      </c>
      <c r="X857" s="51">
        <f>Ugovori_OPULJP[[#This Row],[Privatni doprinos korisnika - HRK]]/7.5345</f>
        <v>0</v>
      </c>
      <c r="Y857" s="52">
        <v>2321649.48</v>
      </c>
      <c r="Z857" s="53">
        <f>Ugovori_OPULJP[[#This Row],[UKUPNI PRIHVATLJIVI IZDACI
TOTAL ELIGIBLE EXPENDITURE
= Bespovratna sredstva ukupno + doprinos korisnika
= Ukupni prihvatljivi troškovi
= Ukupna ugovorena vrijednost projekta HRK]]/7.5345</f>
        <v>308135.83913995617</v>
      </c>
      <c r="AA857" s="44" t="s">
        <v>38</v>
      </c>
      <c r="AB857" s="44" t="s">
        <v>35</v>
      </c>
      <c r="AC857" s="43" t="s">
        <v>3417</v>
      </c>
      <c r="AD857" s="43" t="s">
        <v>747</v>
      </c>
    </row>
    <row r="858" spans="1:30" ht="51" customHeight="1" x14ac:dyDescent="0.2">
      <c r="A858" s="41" t="s">
        <v>3418</v>
      </c>
      <c r="B858" s="42" t="s">
        <v>743</v>
      </c>
      <c r="C858" s="43" t="s">
        <v>744</v>
      </c>
      <c r="D858" s="43" t="s">
        <v>3131</v>
      </c>
      <c r="E858" s="57" t="s">
        <v>76</v>
      </c>
      <c r="F858" s="45" t="s">
        <v>3419</v>
      </c>
      <c r="G858" s="45" t="s">
        <v>3420</v>
      </c>
      <c r="H858" s="47">
        <v>44000</v>
      </c>
      <c r="I858" s="47">
        <v>44548</v>
      </c>
      <c r="J858" s="48" t="str">
        <f>IF(Ugovori_OPULJP[[#This Row],[DATUM ZAVRŠETKA OPERACIJE]]&gt;DATE(2024,3,31),"u provedbi","završen")</f>
        <v>završen</v>
      </c>
      <c r="K858" s="46" t="s">
        <v>3421</v>
      </c>
      <c r="L858" s="46" t="s">
        <v>333</v>
      </c>
      <c r="M858" s="49">
        <v>0.85</v>
      </c>
      <c r="N858" s="49">
        <v>0.15</v>
      </c>
      <c r="O858" s="50">
        <f>Ugovori_OPULJP[[#This Row],[Bespovratna sredstva - Ukupno (EU+Nac) HRK
= Ukupna ugovorena vrijednost bespovratnih sredstava]]*Ugovori_OPULJP[[#This Row],[EU STOPA SUFINANCIRANJA %
EU CO-FINANCING RATE %]]</f>
        <v>3881486.75</v>
      </c>
      <c r="P858" s="51">
        <f>Ugovori_OPULJP[[#This Row],[Bespovratna sredstva - EU dio - HRK]]/7.5345</f>
        <v>515161.82228415948</v>
      </c>
      <c r="Q858" s="50">
        <f>Ugovori_OPULJP[[#This Row],[Bespovratna sredstva - Ukupno (EU+Nac) HRK
= Ukupna ugovorena vrijednost bespovratnih sredstava]]*Ugovori_OPULJP[[#This Row],[STOPA NACIONALNOG SUFINANCIRANJA %]]</f>
        <v>684968.25</v>
      </c>
      <c r="R858" s="51">
        <f>Ugovori_OPULJP[[#This Row],[Bespovratna sredstva - Nacionalni dio - HRK]]/7.5345</f>
        <v>90910.909814851679</v>
      </c>
      <c r="S858" s="50">
        <v>4566455</v>
      </c>
      <c r="T858" s="51">
        <f>Ugovori_OPULJP[[#This Row],[Bespovratna sredstva - Ukupno (EU+Nac) HRK
= Ukupna ugovorena vrijednost bespovratnih sredstava]]/7.5345</f>
        <v>606072.73209901119</v>
      </c>
      <c r="U858" s="50">
        <v>0</v>
      </c>
      <c r="V858" s="51">
        <f>Ugovori_OPULJP[[#This Row],[Javni doprinos korisnika - HRK]]/7.5345</f>
        <v>0</v>
      </c>
      <c r="W858" s="50">
        <v>0</v>
      </c>
      <c r="X858" s="51">
        <f>Ugovori_OPULJP[[#This Row],[Privatni doprinos korisnika - HRK]]/7.5345</f>
        <v>0</v>
      </c>
      <c r="Y858" s="52">
        <v>4566455</v>
      </c>
      <c r="Z858" s="53">
        <f>Ugovori_OPULJP[[#This Row],[UKUPNI PRIHVATLJIVI IZDACI
TOTAL ELIGIBLE EXPENDITURE
= Bespovratna sredstva ukupno + doprinos korisnika
= Ukupni prihvatljivi troškovi
= Ukupna ugovorena vrijednost projekta HRK]]/7.5345</f>
        <v>606072.73209901119</v>
      </c>
      <c r="AA858" s="44" t="s">
        <v>38</v>
      </c>
      <c r="AB858" s="44" t="s">
        <v>35</v>
      </c>
      <c r="AC858" s="43" t="s">
        <v>3422</v>
      </c>
      <c r="AD858" s="43" t="s">
        <v>747</v>
      </c>
    </row>
    <row r="859" spans="1:30" ht="51" customHeight="1" x14ac:dyDescent="0.2">
      <c r="A859" s="41" t="s">
        <v>3423</v>
      </c>
      <c r="B859" s="42" t="s">
        <v>743</v>
      </c>
      <c r="C859" s="43" t="s">
        <v>744</v>
      </c>
      <c r="D859" s="43" t="s">
        <v>3131</v>
      </c>
      <c r="E859" s="57" t="s">
        <v>76</v>
      </c>
      <c r="F859" s="45" t="s">
        <v>3424</v>
      </c>
      <c r="G859" s="45" t="s">
        <v>1306</v>
      </c>
      <c r="H859" s="47">
        <v>44015</v>
      </c>
      <c r="I859" s="47">
        <v>44564</v>
      </c>
      <c r="J859" s="48" t="str">
        <f>IF(Ugovori_OPULJP[[#This Row],[DATUM ZAVRŠETKA OPERACIJE]]&gt;DATE(2024,3,31),"u provedbi","završen")</f>
        <v>završen</v>
      </c>
      <c r="K859" s="46" t="s">
        <v>94</v>
      </c>
      <c r="L859" s="46" t="s">
        <v>94</v>
      </c>
      <c r="M859" s="49">
        <v>0.85</v>
      </c>
      <c r="N859" s="49">
        <v>0.15</v>
      </c>
      <c r="O859" s="50">
        <f>Ugovori_OPULJP[[#This Row],[Bespovratna sredstva - Ukupno (EU+Nac) HRK
= Ukupna ugovorena vrijednost bespovratnih sredstava]]*Ugovori_OPULJP[[#This Row],[EU STOPA SUFINANCIRANJA %
EU CO-FINANCING RATE %]]</f>
        <v>4490252.5</v>
      </c>
      <c r="P859" s="51">
        <f>Ugovori_OPULJP[[#This Row],[Bespovratna sredstva - EU dio - HRK]]/7.5345</f>
        <v>595958.9222907956</v>
      </c>
      <c r="Q859" s="50">
        <f>Ugovori_OPULJP[[#This Row],[Bespovratna sredstva - Ukupno (EU+Nac) HRK
= Ukupna ugovorena vrijednost bespovratnih sredstava]]*Ugovori_OPULJP[[#This Row],[STOPA NACIONALNOG SUFINANCIRANJA %]]</f>
        <v>792397.5</v>
      </c>
      <c r="R859" s="51">
        <f>Ugovori_OPULJP[[#This Row],[Bespovratna sredstva - Nacionalni dio - HRK]]/7.5345</f>
        <v>105169.22158072864</v>
      </c>
      <c r="S859" s="50">
        <v>5282650</v>
      </c>
      <c r="T859" s="51">
        <f>Ugovori_OPULJP[[#This Row],[Bespovratna sredstva - Ukupno (EU+Nac) HRK
= Ukupna ugovorena vrijednost bespovratnih sredstava]]/7.5345</f>
        <v>701128.14387152425</v>
      </c>
      <c r="U859" s="50">
        <v>0</v>
      </c>
      <c r="V859" s="51">
        <f>Ugovori_OPULJP[[#This Row],[Javni doprinos korisnika - HRK]]/7.5345</f>
        <v>0</v>
      </c>
      <c r="W859" s="50">
        <v>0</v>
      </c>
      <c r="X859" s="51">
        <f>Ugovori_OPULJP[[#This Row],[Privatni doprinos korisnika - HRK]]/7.5345</f>
        <v>0</v>
      </c>
      <c r="Y859" s="52">
        <v>5282650</v>
      </c>
      <c r="Z859" s="53">
        <f>Ugovori_OPULJP[[#This Row],[UKUPNI PRIHVATLJIVI IZDACI
TOTAL ELIGIBLE EXPENDITURE
= Bespovratna sredstva ukupno + doprinos korisnika
= Ukupni prihvatljivi troškovi
= Ukupna ugovorena vrijednost projekta HRK]]/7.5345</f>
        <v>701128.14387152425</v>
      </c>
      <c r="AA859" s="44" t="s">
        <v>38</v>
      </c>
      <c r="AB859" s="44" t="s">
        <v>35</v>
      </c>
      <c r="AC859" s="43" t="s">
        <v>3425</v>
      </c>
      <c r="AD859" s="43" t="s">
        <v>747</v>
      </c>
    </row>
    <row r="860" spans="1:30" ht="51" customHeight="1" x14ac:dyDescent="0.2">
      <c r="A860" s="41" t="s">
        <v>3426</v>
      </c>
      <c r="B860" s="42" t="s">
        <v>743</v>
      </c>
      <c r="C860" s="43" t="s">
        <v>744</v>
      </c>
      <c r="D860" s="43" t="s">
        <v>3131</v>
      </c>
      <c r="E860" s="57" t="s">
        <v>76</v>
      </c>
      <c r="F860" s="45" t="s">
        <v>3427</v>
      </c>
      <c r="G860" s="45" t="s">
        <v>3428</v>
      </c>
      <c r="H860" s="47">
        <v>44000</v>
      </c>
      <c r="I860" s="47">
        <v>44487</v>
      </c>
      <c r="J860" s="48" t="str">
        <f>IF(Ugovori_OPULJP[[#This Row],[DATUM ZAVRŠETKA OPERACIJE]]&gt;DATE(2024,3,31),"u provedbi","završen")</f>
        <v>završen</v>
      </c>
      <c r="K860" s="46" t="s">
        <v>94</v>
      </c>
      <c r="L860" s="46" t="s">
        <v>94</v>
      </c>
      <c r="M860" s="49">
        <v>0.85</v>
      </c>
      <c r="N860" s="49">
        <v>0.15</v>
      </c>
      <c r="O860" s="50">
        <f>Ugovori_OPULJP[[#This Row],[Bespovratna sredstva - Ukupno (EU+Nac) HRK
= Ukupna ugovorena vrijednost bespovratnih sredstava]]*Ugovori_OPULJP[[#This Row],[EU STOPA SUFINANCIRANJA %
EU CO-FINANCING RATE %]]</f>
        <v>789360.82149999996</v>
      </c>
      <c r="P860" s="51">
        <f>Ugovori_OPULJP[[#This Row],[Bespovratna sredstva - EU dio - HRK]]/7.5345</f>
        <v>104766.18508195633</v>
      </c>
      <c r="Q860" s="50">
        <f>Ugovori_OPULJP[[#This Row],[Bespovratna sredstva - Ukupno (EU+Nac) HRK
= Ukupna ugovorena vrijednost bespovratnih sredstava]]*Ugovori_OPULJP[[#This Row],[STOPA NACIONALNOG SUFINANCIRANJA %]]</f>
        <v>139298.96849999999</v>
      </c>
      <c r="R860" s="51">
        <f>Ugovori_OPULJP[[#This Row],[Bespovratna sredstva - Nacionalni dio - HRK]]/7.5345</f>
        <v>18488.150308580527</v>
      </c>
      <c r="S860" s="50">
        <v>928659.79</v>
      </c>
      <c r="T860" s="51">
        <f>Ugovori_OPULJP[[#This Row],[Bespovratna sredstva - Ukupno (EU+Nac) HRK
= Ukupna ugovorena vrijednost bespovratnih sredstava]]/7.5345</f>
        <v>123254.33539053686</v>
      </c>
      <c r="U860" s="50">
        <v>0</v>
      </c>
      <c r="V860" s="51">
        <f>Ugovori_OPULJP[[#This Row],[Javni doprinos korisnika - HRK]]/7.5345</f>
        <v>0</v>
      </c>
      <c r="W860" s="50">
        <v>0</v>
      </c>
      <c r="X860" s="51">
        <f>Ugovori_OPULJP[[#This Row],[Privatni doprinos korisnika - HRK]]/7.5345</f>
        <v>0</v>
      </c>
      <c r="Y860" s="52">
        <v>928659.79</v>
      </c>
      <c r="Z860" s="53">
        <f>Ugovori_OPULJP[[#This Row],[UKUPNI PRIHVATLJIVI IZDACI
TOTAL ELIGIBLE EXPENDITURE
= Bespovratna sredstva ukupno + doprinos korisnika
= Ukupni prihvatljivi troškovi
= Ukupna ugovorena vrijednost projekta HRK]]/7.5345</f>
        <v>123254.33539053686</v>
      </c>
      <c r="AA860" s="44" t="s">
        <v>38</v>
      </c>
      <c r="AB860" s="44" t="s">
        <v>35</v>
      </c>
      <c r="AC860" s="43" t="s">
        <v>3429</v>
      </c>
      <c r="AD860" s="43" t="s">
        <v>747</v>
      </c>
    </row>
    <row r="861" spans="1:30" ht="51" customHeight="1" x14ac:dyDescent="0.2">
      <c r="A861" s="41" t="s">
        <v>3430</v>
      </c>
      <c r="B861" s="42" t="s">
        <v>743</v>
      </c>
      <c r="C861" s="43" t="s">
        <v>744</v>
      </c>
      <c r="D861" s="43" t="s">
        <v>3131</v>
      </c>
      <c r="E861" s="57" t="s">
        <v>76</v>
      </c>
      <c r="F861" s="45" t="s">
        <v>3431</v>
      </c>
      <c r="G861" s="45" t="s">
        <v>1278</v>
      </c>
      <c r="H861" s="47">
        <v>44033</v>
      </c>
      <c r="I861" s="47">
        <v>44582</v>
      </c>
      <c r="J861" s="48" t="str">
        <f>IF(Ugovori_OPULJP[[#This Row],[DATUM ZAVRŠETKA OPERACIJE]]&gt;DATE(2024,3,31),"u provedbi","završen")</f>
        <v>završen</v>
      </c>
      <c r="K861" s="46" t="s">
        <v>333</v>
      </c>
      <c r="L861" s="46" t="s">
        <v>333</v>
      </c>
      <c r="M861" s="49">
        <v>0.85</v>
      </c>
      <c r="N861" s="49">
        <v>0.15</v>
      </c>
      <c r="O861" s="50">
        <f>Ugovori_OPULJP[[#This Row],[Bespovratna sredstva - Ukupno (EU+Nac) HRK
= Ukupna ugovorena vrijednost bespovratnih sredstava]]*Ugovori_OPULJP[[#This Row],[EU STOPA SUFINANCIRANJA %
EU CO-FINANCING RATE %]]</f>
        <v>3880811</v>
      </c>
      <c r="P861" s="51">
        <f>Ugovori_OPULJP[[#This Row],[Bespovratna sredstva - EU dio - HRK]]/7.5345</f>
        <v>515072.13484637334</v>
      </c>
      <c r="Q861" s="50">
        <f>Ugovori_OPULJP[[#This Row],[Bespovratna sredstva - Ukupno (EU+Nac) HRK
= Ukupna ugovorena vrijednost bespovratnih sredstava]]*Ugovori_OPULJP[[#This Row],[STOPA NACIONALNOG SUFINANCIRANJA %]]</f>
        <v>684849</v>
      </c>
      <c r="R861" s="51">
        <f>Ugovori_OPULJP[[#This Row],[Bespovratna sredstva - Nacionalni dio - HRK]]/7.5345</f>
        <v>90895.08261994824</v>
      </c>
      <c r="S861" s="50">
        <v>4565660</v>
      </c>
      <c r="T861" s="51">
        <f>Ugovori_OPULJP[[#This Row],[Bespovratna sredstva - Ukupno (EU+Nac) HRK
= Ukupna ugovorena vrijednost bespovratnih sredstava]]/7.5345</f>
        <v>605967.21746632154</v>
      </c>
      <c r="U861" s="50">
        <v>0</v>
      </c>
      <c r="V861" s="51">
        <f>Ugovori_OPULJP[[#This Row],[Javni doprinos korisnika - HRK]]/7.5345</f>
        <v>0</v>
      </c>
      <c r="W861" s="50">
        <v>0</v>
      </c>
      <c r="X861" s="51">
        <f>Ugovori_OPULJP[[#This Row],[Privatni doprinos korisnika - HRK]]/7.5345</f>
        <v>0</v>
      </c>
      <c r="Y861" s="52">
        <v>4565660</v>
      </c>
      <c r="Z861" s="53">
        <f>Ugovori_OPULJP[[#This Row],[UKUPNI PRIHVATLJIVI IZDACI
TOTAL ELIGIBLE EXPENDITURE
= Bespovratna sredstva ukupno + doprinos korisnika
= Ukupni prihvatljivi troškovi
= Ukupna ugovorena vrijednost projekta HRK]]/7.5345</f>
        <v>605967.21746632154</v>
      </c>
      <c r="AA861" s="44" t="s">
        <v>38</v>
      </c>
      <c r="AB861" s="44" t="s">
        <v>35</v>
      </c>
      <c r="AC861" s="43" t="s">
        <v>3432</v>
      </c>
      <c r="AD861" s="43" t="s">
        <v>747</v>
      </c>
    </row>
    <row r="862" spans="1:30" ht="51" customHeight="1" x14ac:dyDescent="0.2">
      <c r="A862" s="41" t="s">
        <v>3433</v>
      </c>
      <c r="B862" s="42" t="s">
        <v>743</v>
      </c>
      <c r="C862" s="43" t="s">
        <v>744</v>
      </c>
      <c r="D862" s="43" t="s">
        <v>3131</v>
      </c>
      <c r="E862" s="57" t="s">
        <v>76</v>
      </c>
      <c r="F862" s="45" t="s">
        <v>3434</v>
      </c>
      <c r="G862" s="45" t="s">
        <v>1388</v>
      </c>
      <c r="H862" s="47">
        <v>44000</v>
      </c>
      <c r="I862" s="47">
        <v>44457</v>
      </c>
      <c r="J862" s="48" t="str">
        <f>IF(Ugovori_OPULJP[[#This Row],[DATUM ZAVRŠETKA OPERACIJE]]&gt;DATE(2024,3,31),"u provedbi","završen")</f>
        <v>završen</v>
      </c>
      <c r="K862" s="46" t="s">
        <v>94</v>
      </c>
      <c r="L862" s="46" t="s">
        <v>94</v>
      </c>
      <c r="M862" s="49">
        <v>0.85</v>
      </c>
      <c r="N862" s="49">
        <v>0.15</v>
      </c>
      <c r="O862" s="50">
        <f>Ugovori_OPULJP[[#This Row],[Bespovratna sredstva - Ukupno (EU+Nac) HRK
= Ukupna ugovorena vrijednost bespovratnih sredstava]]*Ugovori_OPULJP[[#This Row],[EU STOPA SUFINANCIRANJA %
EU CO-FINANCING RATE %]]</f>
        <v>1336918.25</v>
      </c>
      <c r="P862" s="51">
        <f>Ugovori_OPULJP[[#This Row],[Bespovratna sredstva - EU dio - HRK]]/7.5345</f>
        <v>177439.54476076714</v>
      </c>
      <c r="Q862" s="50">
        <f>Ugovori_OPULJP[[#This Row],[Bespovratna sredstva - Ukupno (EU+Nac) HRK
= Ukupna ugovorena vrijednost bespovratnih sredstava]]*Ugovori_OPULJP[[#This Row],[STOPA NACIONALNOG SUFINANCIRANJA %]]</f>
        <v>235926.75</v>
      </c>
      <c r="R862" s="51">
        <f>Ugovori_OPULJP[[#This Row],[Bespovratna sredstva - Nacionalni dio - HRK]]/7.5345</f>
        <v>31312.860840135374</v>
      </c>
      <c r="S862" s="50">
        <v>1572845</v>
      </c>
      <c r="T862" s="51">
        <f>Ugovori_OPULJP[[#This Row],[Bespovratna sredstva - Ukupno (EU+Nac) HRK
= Ukupna ugovorena vrijednost bespovratnih sredstava]]/7.5345</f>
        <v>208752.40560090251</v>
      </c>
      <c r="U862" s="50">
        <v>0</v>
      </c>
      <c r="V862" s="51">
        <f>Ugovori_OPULJP[[#This Row],[Javni doprinos korisnika - HRK]]/7.5345</f>
        <v>0</v>
      </c>
      <c r="W862" s="50">
        <v>0</v>
      </c>
      <c r="X862" s="51">
        <f>Ugovori_OPULJP[[#This Row],[Privatni doprinos korisnika - HRK]]/7.5345</f>
        <v>0</v>
      </c>
      <c r="Y862" s="52">
        <v>1572845</v>
      </c>
      <c r="Z862" s="53">
        <f>Ugovori_OPULJP[[#This Row],[UKUPNI PRIHVATLJIVI IZDACI
TOTAL ELIGIBLE EXPENDITURE
= Bespovratna sredstva ukupno + doprinos korisnika
= Ukupni prihvatljivi troškovi
= Ukupna ugovorena vrijednost projekta HRK]]/7.5345</f>
        <v>208752.40560090251</v>
      </c>
      <c r="AA862" s="44" t="s">
        <v>38</v>
      </c>
      <c r="AB862" s="44" t="s">
        <v>35</v>
      </c>
      <c r="AC862" s="43" t="s">
        <v>3435</v>
      </c>
      <c r="AD862" s="43" t="s">
        <v>747</v>
      </c>
    </row>
    <row r="863" spans="1:30" ht="51" customHeight="1" x14ac:dyDescent="0.2">
      <c r="A863" s="41" t="s">
        <v>3436</v>
      </c>
      <c r="B863" s="42" t="s">
        <v>743</v>
      </c>
      <c r="C863" s="43" t="s">
        <v>744</v>
      </c>
      <c r="D863" s="43" t="s">
        <v>3131</v>
      </c>
      <c r="E863" s="57" t="s">
        <v>76</v>
      </c>
      <c r="F863" s="45" t="s">
        <v>3437</v>
      </c>
      <c r="G863" s="45" t="s">
        <v>1271</v>
      </c>
      <c r="H863" s="47">
        <v>44000</v>
      </c>
      <c r="I863" s="47">
        <v>44457</v>
      </c>
      <c r="J863" s="48" t="str">
        <f>IF(Ugovori_OPULJP[[#This Row],[DATUM ZAVRŠETKA OPERACIJE]]&gt;DATE(2024,3,31),"u provedbi","završen")</f>
        <v>završen</v>
      </c>
      <c r="K863" s="46" t="s">
        <v>94</v>
      </c>
      <c r="L863" s="46" t="s">
        <v>94</v>
      </c>
      <c r="M863" s="49">
        <v>0.85</v>
      </c>
      <c r="N863" s="49">
        <v>0.15</v>
      </c>
      <c r="O863" s="50">
        <f>Ugovori_OPULJP[[#This Row],[Bespovratna sredstva - Ukupno (EU+Nac) HRK
= Ukupna ugovorena vrijednost bespovratnih sredstava]]*Ugovori_OPULJP[[#This Row],[EU STOPA SUFINANCIRANJA %
EU CO-FINANCING RATE %]]</f>
        <v>891481.19</v>
      </c>
      <c r="P863" s="51">
        <f>Ugovori_OPULJP[[#This Row],[Bespovratna sredstva - EU dio - HRK]]/7.5345</f>
        <v>118319.88718561284</v>
      </c>
      <c r="Q863" s="50">
        <f>Ugovori_OPULJP[[#This Row],[Bespovratna sredstva - Ukupno (EU+Nac) HRK
= Ukupna ugovorena vrijednost bespovratnih sredstava]]*Ugovori_OPULJP[[#This Row],[STOPA NACIONALNOG SUFINANCIRANJA %]]</f>
        <v>157320.21</v>
      </c>
      <c r="R863" s="51">
        <f>Ugovori_OPULJP[[#This Row],[Bespovratna sredstva - Nacionalni dio - HRK]]/7.5345</f>
        <v>20879.980091578735</v>
      </c>
      <c r="S863" s="50">
        <v>1048801.3999999999</v>
      </c>
      <c r="T863" s="51">
        <f>Ugovori_OPULJP[[#This Row],[Bespovratna sredstva - Ukupno (EU+Nac) HRK
= Ukupna ugovorena vrijednost bespovratnih sredstava]]/7.5345</f>
        <v>139199.86727719157</v>
      </c>
      <c r="U863" s="50">
        <v>0</v>
      </c>
      <c r="V863" s="51">
        <f>Ugovori_OPULJP[[#This Row],[Javni doprinos korisnika - HRK]]/7.5345</f>
        <v>0</v>
      </c>
      <c r="W863" s="50">
        <v>0</v>
      </c>
      <c r="X863" s="51">
        <f>Ugovori_OPULJP[[#This Row],[Privatni doprinos korisnika - HRK]]/7.5345</f>
        <v>0</v>
      </c>
      <c r="Y863" s="52">
        <v>1048801.3999999999</v>
      </c>
      <c r="Z863" s="53">
        <f>Ugovori_OPULJP[[#This Row],[UKUPNI PRIHVATLJIVI IZDACI
TOTAL ELIGIBLE EXPENDITURE
= Bespovratna sredstva ukupno + doprinos korisnika
= Ukupni prihvatljivi troškovi
= Ukupna ugovorena vrijednost projekta HRK]]/7.5345</f>
        <v>139199.86727719157</v>
      </c>
      <c r="AA863" s="44" t="s">
        <v>38</v>
      </c>
      <c r="AB863" s="44" t="s">
        <v>35</v>
      </c>
      <c r="AC863" s="43" t="s">
        <v>3438</v>
      </c>
      <c r="AD863" s="43" t="s">
        <v>747</v>
      </c>
    </row>
    <row r="864" spans="1:30" ht="51" customHeight="1" x14ac:dyDescent="0.2">
      <c r="A864" s="41" t="s">
        <v>3439</v>
      </c>
      <c r="B864" s="42" t="s">
        <v>743</v>
      </c>
      <c r="C864" s="43" t="s">
        <v>744</v>
      </c>
      <c r="D864" s="43" t="s">
        <v>3131</v>
      </c>
      <c r="E864" s="57" t="s">
        <v>76</v>
      </c>
      <c r="F864" s="45" t="s">
        <v>3440</v>
      </c>
      <c r="G864" s="62" t="s">
        <v>185</v>
      </c>
      <c r="H864" s="47">
        <v>44029</v>
      </c>
      <c r="I864" s="47">
        <v>44578</v>
      </c>
      <c r="J864" s="48" t="str">
        <f>IF(Ugovori_OPULJP[[#This Row],[DATUM ZAVRŠETKA OPERACIJE]]&gt;DATE(2024,3,31),"u provedbi","završen")</f>
        <v>završen</v>
      </c>
      <c r="K864" s="46" t="s">
        <v>186</v>
      </c>
      <c r="L864" s="46" t="s">
        <v>186</v>
      </c>
      <c r="M864" s="49">
        <v>0.85</v>
      </c>
      <c r="N864" s="49">
        <v>0.15</v>
      </c>
      <c r="O864" s="50">
        <f>Ugovori_OPULJP[[#This Row],[Bespovratna sredstva - Ukupno (EU+Nac) HRK
= Ukupna ugovorena vrijednost bespovratnih sredstava]]*Ugovori_OPULJP[[#This Row],[EU STOPA SUFINANCIRANJA %
EU CO-FINANCING RATE %]]</f>
        <v>789360.82149999996</v>
      </c>
      <c r="P864" s="51">
        <f>Ugovori_OPULJP[[#This Row],[Bespovratna sredstva - EU dio - HRK]]/7.5345</f>
        <v>104766.18508195633</v>
      </c>
      <c r="Q864" s="50">
        <f>Ugovori_OPULJP[[#This Row],[Bespovratna sredstva - Ukupno (EU+Nac) HRK
= Ukupna ugovorena vrijednost bespovratnih sredstava]]*Ugovori_OPULJP[[#This Row],[STOPA NACIONALNOG SUFINANCIRANJA %]]</f>
        <v>139298.96849999999</v>
      </c>
      <c r="R864" s="51">
        <f>Ugovori_OPULJP[[#This Row],[Bespovratna sredstva - Nacionalni dio - HRK]]/7.5345</f>
        <v>18488.150308580527</v>
      </c>
      <c r="S864" s="50">
        <v>928659.79</v>
      </c>
      <c r="T864" s="51">
        <f>Ugovori_OPULJP[[#This Row],[Bespovratna sredstva - Ukupno (EU+Nac) HRK
= Ukupna ugovorena vrijednost bespovratnih sredstava]]/7.5345</f>
        <v>123254.33539053686</v>
      </c>
      <c r="U864" s="50">
        <v>0</v>
      </c>
      <c r="V864" s="51">
        <f>Ugovori_OPULJP[[#This Row],[Javni doprinos korisnika - HRK]]/7.5345</f>
        <v>0</v>
      </c>
      <c r="W864" s="50">
        <v>0</v>
      </c>
      <c r="X864" s="51">
        <f>Ugovori_OPULJP[[#This Row],[Privatni doprinos korisnika - HRK]]/7.5345</f>
        <v>0</v>
      </c>
      <c r="Y864" s="52">
        <v>928659.79</v>
      </c>
      <c r="Z864" s="53">
        <f>Ugovori_OPULJP[[#This Row],[UKUPNI PRIHVATLJIVI IZDACI
TOTAL ELIGIBLE EXPENDITURE
= Bespovratna sredstva ukupno + doprinos korisnika
= Ukupni prihvatljivi troškovi
= Ukupna ugovorena vrijednost projekta HRK]]/7.5345</f>
        <v>123254.33539053686</v>
      </c>
      <c r="AA864" s="44" t="s">
        <v>38</v>
      </c>
      <c r="AB864" s="44" t="s">
        <v>35</v>
      </c>
      <c r="AC864" s="43" t="s">
        <v>3441</v>
      </c>
      <c r="AD864" s="43" t="s">
        <v>747</v>
      </c>
    </row>
    <row r="865" spans="1:30" ht="51" customHeight="1" x14ac:dyDescent="0.2">
      <c r="A865" s="41" t="s">
        <v>3442</v>
      </c>
      <c r="B865" s="42" t="s">
        <v>743</v>
      </c>
      <c r="C865" s="43" t="s">
        <v>744</v>
      </c>
      <c r="D865" s="43" t="s">
        <v>3131</v>
      </c>
      <c r="E865" s="57" t="s">
        <v>76</v>
      </c>
      <c r="F865" s="45" t="s">
        <v>3443</v>
      </c>
      <c r="G865" s="45" t="s">
        <v>3444</v>
      </c>
      <c r="H865" s="47">
        <v>44130</v>
      </c>
      <c r="I865" s="47">
        <v>44677</v>
      </c>
      <c r="J865" s="48" t="str">
        <f>IF(Ugovori_OPULJP[[#This Row],[DATUM ZAVRŠETKA OPERACIJE]]&gt;DATE(2024,3,31),"u provedbi","završen")</f>
        <v>završen</v>
      </c>
      <c r="K865" s="46" t="s">
        <v>425</v>
      </c>
      <c r="L865" s="46" t="s">
        <v>425</v>
      </c>
      <c r="M865" s="49">
        <v>0.85</v>
      </c>
      <c r="N865" s="49">
        <v>0.15</v>
      </c>
      <c r="O865" s="50">
        <f>Ugovori_OPULJP[[#This Row],[Bespovratna sredstva - Ukupno (EU+Nac) HRK
= Ukupna ugovorena vrijednost bespovratnih sredstava]]*Ugovori_OPULJP[[#This Row],[EU STOPA SUFINANCIRANJA %
EU CO-FINANCING RATE %]]</f>
        <v>473518</v>
      </c>
      <c r="P865" s="51">
        <f>Ugovori_OPULJP[[#This Row],[Bespovratna sredstva - EU dio - HRK]]/7.5345</f>
        <v>62846.638794876897</v>
      </c>
      <c r="Q865" s="50">
        <f>Ugovori_OPULJP[[#This Row],[Bespovratna sredstva - Ukupno (EU+Nac) HRK
= Ukupna ugovorena vrijednost bespovratnih sredstava]]*Ugovori_OPULJP[[#This Row],[STOPA NACIONALNOG SUFINANCIRANJA %]]</f>
        <v>83562</v>
      </c>
      <c r="R865" s="51">
        <f>Ugovori_OPULJP[[#This Row],[Bespovratna sredstva - Nacionalni dio - HRK]]/7.5345</f>
        <v>11090.583316742981</v>
      </c>
      <c r="S865" s="50">
        <v>557080</v>
      </c>
      <c r="T865" s="51">
        <f>Ugovori_OPULJP[[#This Row],[Bespovratna sredstva - Ukupno (EU+Nac) HRK
= Ukupna ugovorena vrijednost bespovratnih sredstava]]/7.5345</f>
        <v>73937.222111619878</v>
      </c>
      <c r="U865" s="50">
        <v>0</v>
      </c>
      <c r="V865" s="51">
        <f>Ugovori_OPULJP[[#This Row],[Javni doprinos korisnika - HRK]]/7.5345</f>
        <v>0</v>
      </c>
      <c r="W865" s="50">
        <v>0</v>
      </c>
      <c r="X865" s="51">
        <f>Ugovori_OPULJP[[#This Row],[Privatni doprinos korisnika - HRK]]/7.5345</f>
        <v>0</v>
      </c>
      <c r="Y865" s="52">
        <v>557080</v>
      </c>
      <c r="Z865" s="53">
        <f>Ugovori_OPULJP[[#This Row],[UKUPNI PRIHVATLJIVI IZDACI
TOTAL ELIGIBLE EXPENDITURE
= Bespovratna sredstva ukupno + doprinos korisnika
= Ukupni prihvatljivi troškovi
= Ukupna ugovorena vrijednost projekta HRK]]/7.5345</f>
        <v>73937.222111619878</v>
      </c>
      <c r="AA865" s="44" t="s">
        <v>38</v>
      </c>
      <c r="AB865" s="44" t="s">
        <v>35</v>
      </c>
      <c r="AC865" s="43" t="s">
        <v>3445</v>
      </c>
      <c r="AD865" s="43" t="s">
        <v>747</v>
      </c>
    </row>
    <row r="866" spans="1:30" ht="51" customHeight="1" x14ac:dyDescent="0.2">
      <c r="A866" s="41" t="s">
        <v>3446</v>
      </c>
      <c r="B866" s="42" t="s">
        <v>743</v>
      </c>
      <c r="C866" s="43" t="s">
        <v>744</v>
      </c>
      <c r="D866" s="43" t="s">
        <v>3131</v>
      </c>
      <c r="E866" s="57" t="s">
        <v>76</v>
      </c>
      <c r="F866" s="45" t="s">
        <v>3447</v>
      </c>
      <c r="G866" s="45" t="s">
        <v>3448</v>
      </c>
      <c r="H866" s="47">
        <v>44041</v>
      </c>
      <c r="I866" s="47">
        <v>44590</v>
      </c>
      <c r="J866" s="48" t="str">
        <f>IF(Ugovori_OPULJP[[#This Row],[DATUM ZAVRŠETKA OPERACIJE]]&gt;DATE(2024,3,31),"u provedbi","završen")</f>
        <v>završen</v>
      </c>
      <c r="K866" s="46" t="s">
        <v>425</v>
      </c>
      <c r="L866" s="46" t="s">
        <v>425</v>
      </c>
      <c r="M866" s="49">
        <v>0.85</v>
      </c>
      <c r="N866" s="49">
        <v>0.15</v>
      </c>
      <c r="O866" s="50">
        <f>Ugovori_OPULJP[[#This Row],[Bespovratna sredstva - Ukupno (EU+Nac) HRK
= Ukupna ugovorena vrijednost bespovratnih sredstava]]*Ugovori_OPULJP[[#This Row],[EU STOPA SUFINANCIRANJA %
EU CO-FINANCING RATE %]]</f>
        <v>394655</v>
      </c>
      <c r="P866" s="51">
        <f>Ugovori_OPULJP[[#This Row],[Bespovratna sredstva - EU dio - HRK]]/7.5345</f>
        <v>52379.719954874243</v>
      </c>
      <c r="Q866" s="50">
        <f>Ugovori_OPULJP[[#This Row],[Bespovratna sredstva - Ukupno (EU+Nac) HRK
= Ukupna ugovorena vrijednost bespovratnih sredstava]]*Ugovori_OPULJP[[#This Row],[STOPA NACIONALNOG SUFINANCIRANJA %]]</f>
        <v>69645</v>
      </c>
      <c r="R866" s="51">
        <f>Ugovori_OPULJP[[#This Row],[Bespovratna sredstva - Nacionalni dio - HRK]]/7.5345</f>
        <v>9243.4799920366313</v>
      </c>
      <c r="S866" s="50">
        <v>464300</v>
      </c>
      <c r="T866" s="51">
        <f>Ugovori_OPULJP[[#This Row],[Bespovratna sredstva - Ukupno (EU+Nac) HRK
= Ukupna ugovorena vrijednost bespovratnih sredstava]]/7.5345</f>
        <v>61623.19994691087</v>
      </c>
      <c r="U866" s="50">
        <v>0</v>
      </c>
      <c r="V866" s="51">
        <f>Ugovori_OPULJP[[#This Row],[Javni doprinos korisnika - HRK]]/7.5345</f>
        <v>0</v>
      </c>
      <c r="W866" s="50">
        <v>0</v>
      </c>
      <c r="X866" s="51">
        <f>Ugovori_OPULJP[[#This Row],[Privatni doprinos korisnika - HRK]]/7.5345</f>
        <v>0</v>
      </c>
      <c r="Y866" s="52">
        <v>464300</v>
      </c>
      <c r="Z866" s="53">
        <f>Ugovori_OPULJP[[#This Row],[UKUPNI PRIHVATLJIVI IZDACI
TOTAL ELIGIBLE EXPENDITURE
= Bespovratna sredstva ukupno + doprinos korisnika
= Ukupni prihvatljivi troškovi
= Ukupna ugovorena vrijednost projekta HRK]]/7.5345</f>
        <v>61623.19994691087</v>
      </c>
      <c r="AA866" s="44" t="s">
        <v>38</v>
      </c>
      <c r="AB866" s="44" t="s">
        <v>35</v>
      </c>
      <c r="AC866" s="43" t="s">
        <v>3449</v>
      </c>
      <c r="AD866" s="43" t="s">
        <v>747</v>
      </c>
    </row>
    <row r="867" spans="1:30" ht="51" customHeight="1" x14ac:dyDescent="0.2">
      <c r="A867" s="41" t="s">
        <v>3450</v>
      </c>
      <c r="B867" s="42" t="s">
        <v>743</v>
      </c>
      <c r="C867" s="43" t="s">
        <v>744</v>
      </c>
      <c r="D867" s="43" t="s">
        <v>3131</v>
      </c>
      <c r="E867" s="57" t="s">
        <v>76</v>
      </c>
      <c r="F867" s="45" t="s">
        <v>3451</v>
      </c>
      <c r="G867" s="45" t="s">
        <v>1179</v>
      </c>
      <c r="H867" s="47">
        <v>44000</v>
      </c>
      <c r="I867" s="47">
        <v>44548</v>
      </c>
      <c r="J867" s="48" t="str">
        <f>IF(Ugovori_OPULJP[[#This Row],[DATUM ZAVRŠETKA OPERACIJE]]&gt;DATE(2024,3,31),"u provedbi","završen")</f>
        <v>završen</v>
      </c>
      <c r="K867" s="46" t="s">
        <v>99</v>
      </c>
      <c r="L867" s="46" t="s">
        <v>99</v>
      </c>
      <c r="M867" s="49">
        <v>0.85</v>
      </c>
      <c r="N867" s="49">
        <v>0.15</v>
      </c>
      <c r="O867" s="50">
        <f>Ugovori_OPULJP[[#This Row],[Bespovratna sredstva - Ukupno (EU+Nac) HRK
= Ukupna ugovorena vrijednost bespovratnih sredstava]]*Ugovori_OPULJP[[#This Row],[EU STOPA SUFINANCIRANJA %
EU CO-FINANCING RATE %]]</f>
        <v>2368082.4729999998</v>
      </c>
      <c r="P867" s="51">
        <f>Ugovori_OPULJP[[#This Row],[Bespovratna sredstva - EU dio - HRK]]/7.5345</f>
        <v>314298.55637401284</v>
      </c>
      <c r="Q867" s="50">
        <f>Ugovori_OPULJP[[#This Row],[Bespovratna sredstva - Ukupno (EU+Nac) HRK
= Ukupna ugovorena vrijednost bespovratnih sredstava]]*Ugovori_OPULJP[[#This Row],[STOPA NACIONALNOG SUFINANCIRANJA %]]</f>
        <v>417896.90699999995</v>
      </c>
      <c r="R867" s="51">
        <f>Ugovori_OPULJP[[#This Row],[Bespovratna sredstva - Nacionalni dio - HRK]]/7.5345</f>
        <v>55464.451124825791</v>
      </c>
      <c r="S867" s="50">
        <v>2785979.38</v>
      </c>
      <c r="T867" s="51">
        <f>Ugovori_OPULJP[[#This Row],[Bespovratna sredstva - Ukupno (EU+Nac) HRK
= Ukupna ugovorena vrijednost bespovratnih sredstava]]/7.5345</f>
        <v>369763.00749883865</v>
      </c>
      <c r="U867" s="50">
        <v>0</v>
      </c>
      <c r="V867" s="51">
        <f>Ugovori_OPULJP[[#This Row],[Javni doprinos korisnika - HRK]]/7.5345</f>
        <v>0</v>
      </c>
      <c r="W867" s="50">
        <v>0</v>
      </c>
      <c r="X867" s="51">
        <f>Ugovori_OPULJP[[#This Row],[Privatni doprinos korisnika - HRK]]/7.5345</f>
        <v>0</v>
      </c>
      <c r="Y867" s="52">
        <v>2785979.38</v>
      </c>
      <c r="Z867" s="53">
        <f>Ugovori_OPULJP[[#This Row],[UKUPNI PRIHVATLJIVI IZDACI
TOTAL ELIGIBLE EXPENDITURE
= Bespovratna sredstva ukupno + doprinos korisnika
= Ukupni prihvatljivi troškovi
= Ukupna ugovorena vrijednost projekta HRK]]/7.5345</f>
        <v>369763.00749883865</v>
      </c>
      <c r="AA867" s="44" t="s">
        <v>38</v>
      </c>
      <c r="AB867" s="44" t="s">
        <v>35</v>
      </c>
      <c r="AC867" s="43" t="s">
        <v>3452</v>
      </c>
      <c r="AD867" s="43" t="s">
        <v>747</v>
      </c>
    </row>
    <row r="868" spans="1:30" ht="51" customHeight="1" x14ac:dyDescent="0.2">
      <c r="A868" s="41" t="s">
        <v>3453</v>
      </c>
      <c r="B868" s="42" t="s">
        <v>743</v>
      </c>
      <c r="C868" s="43" t="s">
        <v>744</v>
      </c>
      <c r="D868" s="43" t="s">
        <v>3131</v>
      </c>
      <c r="E868" s="57" t="s">
        <v>76</v>
      </c>
      <c r="F868" s="45" t="s">
        <v>3454</v>
      </c>
      <c r="G868" s="62" t="s">
        <v>3455</v>
      </c>
      <c r="H868" s="47">
        <v>44000</v>
      </c>
      <c r="I868" s="47">
        <v>44548</v>
      </c>
      <c r="J868" s="48" t="str">
        <f>IF(Ugovori_OPULJP[[#This Row],[DATUM ZAVRŠETKA OPERACIJE]]&gt;DATE(2024,3,31),"u provedbi","završen")</f>
        <v>završen</v>
      </c>
      <c r="K868" s="46" t="s">
        <v>211</v>
      </c>
      <c r="L868" s="46" t="s">
        <v>211</v>
      </c>
      <c r="M868" s="49">
        <v>0.85</v>
      </c>
      <c r="N868" s="49">
        <v>0.15</v>
      </c>
      <c r="O868" s="50">
        <f>Ugovori_OPULJP[[#This Row],[Bespovratna sredstva - Ukupno (EU+Nac) HRK
= Ukupna ugovorena vrijednost bespovratnih sredstava]]*Ugovori_OPULJP[[#This Row],[EU STOPA SUFINANCIRANJA %
EU CO-FINANCING RATE %]]</f>
        <v>3850415</v>
      </c>
      <c r="P868" s="51">
        <f>Ugovori_OPULJP[[#This Row],[Bespovratna sredstva - EU dio - HRK]]/7.5345</f>
        <v>511037.89236180234</v>
      </c>
      <c r="Q868" s="50">
        <f>Ugovori_OPULJP[[#This Row],[Bespovratna sredstva - Ukupno (EU+Nac) HRK
= Ukupna ugovorena vrijednost bespovratnih sredstava]]*Ugovori_OPULJP[[#This Row],[STOPA NACIONALNOG SUFINANCIRANJA %]]</f>
        <v>679485</v>
      </c>
      <c r="R868" s="51">
        <f>Ugovori_OPULJP[[#This Row],[Bespovratna sredstva - Nacionalni dio - HRK]]/7.5345</f>
        <v>90183.157475612184</v>
      </c>
      <c r="S868" s="50">
        <v>4529900</v>
      </c>
      <c r="T868" s="51">
        <f>Ugovori_OPULJP[[#This Row],[Bespovratna sredstva - Ukupno (EU+Nac) HRK
= Ukupna ugovorena vrijednost bespovratnih sredstava]]/7.5345</f>
        <v>601221.04983741452</v>
      </c>
      <c r="U868" s="50">
        <v>0</v>
      </c>
      <c r="V868" s="51">
        <f>Ugovori_OPULJP[[#This Row],[Javni doprinos korisnika - HRK]]/7.5345</f>
        <v>0</v>
      </c>
      <c r="W868" s="50">
        <v>0</v>
      </c>
      <c r="X868" s="51">
        <f>Ugovori_OPULJP[[#This Row],[Privatni doprinos korisnika - HRK]]/7.5345</f>
        <v>0</v>
      </c>
      <c r="Y868" s="52">
        <v>4529900</v>
      </c>
      <c r="Z868" s="53">
        <f>Ugovori_OPULJP[[#This Row],[UKUPNI PRIHVATLJIVI IZDACI
TOTAL ELIGIBLE EXPENDITURE
= Bespovratna sredstva ukupno + doprinos korisnika
= Ukupni prihvatljivi troškovi
= Ukupna ugovorena vrijednost projekta HRK]]/7.5345</f>
        <v>601221.04983741452</v>
      </c>
      <c r="AA868" s="44" t="s">
        <v>38</v>
      </c>
      <c r="AB868" s="44" t="s">
        <v>35</v>
      </c>
      <c r="AC868" s="43" t="s">
        <v>3456</v>
      </c>
      <c r="AD868" s="43" t="s">
        <v>747</v>
      </c>
    </row>
    <row r="869" spans="1:30" ht="51" customHeight="1" x14ac:dyDescent="0.2">
      <c r="A869" s="41" t="s">
        <v>3457</v>
      </c>
      <c r="B869" s="42" t="s">
        <v>743</v>
      </c>
      <c r="C869" s="43" t="s">
        <v>744</v>
      </c>
      <c r="D869" s="43" t="s">
        <v>3131</v>
      </c>
      <c r="E869" s="57" t="s">
        <v>76</v>
      </c>
      <c r="F869" s="45" t="s">
        <v>3458</v>
      </c>
      <c r="G869" s="45" t="s">
        <v>3459</v>
      </c>
      <c r="H869" s="47">
        <v>44000</v>
      </c>
      <c r="I869" s="47">
        <v>44426</v>
      </c>
      <c r="J869" s="48" t="str">
        <f>IF(Ugovori_OPULJP[[#This Row],[DATUM ZAVRŠETKA OPERACIJE]]&gt;DATE(2024,3,31),"u provedbi","završen")</f>
        <v>završen</v>
      </c>
      <c r="K869" s="46" t="s">
        <v>173</v>
      </c>
      <c r="L869" s="46" t="s">
        <v>173</v>
      </c>
      <c r="M869" s="49">
        <v>0.85</v>
      </c>
      <c r="N869" s="49">
        <v>0.15</v>
      </c>
      <c r="O869" s="50">
        <f>Ugovori_OPULJP[[#This Row],[Bespovratna sredstva - Ukupno (EU+Nac) HRK
= Ukupna ugovorena vrijednost bespovratnih sredstava]]*Ugovori_OPULJP[[#This Row],[EU STOPA SUFINANCIRANJA %
EU CO-FINANCING RATE %]]</f>
        <v>473615.32500000001</v>
      </c>
      <c r="P869" s="51">
        <f>Ugovori_OPULJP[[#This Row],[Bespovratna sredstva - EU dio - HRK]]/7.5345</f>
        <v>62859.556042205848</v>
      </c>
      <c r="Q869" s="50">
        <f>Ugovori_OPULJP[[#This Row],[Bespovratna sredstva - Ukupno (EU+Nac) HRK
= Ukupna ugovorena vrijednost bespovratnih sredstava]]*Ugovori_OPULJP[[#This Row],[STOPA NACIONALNOG SUFINANCIRANJA %]]</f>
        <v>83579.175000000003</v>
      </c>
      <c r="R869" s="51">
        <f>Ugovori_OPULJP[[#This Row],[Bespovratna sredstva - Nacionalni dio - HRK]]/7.5345</f>
        <v>11092.862830977503</v>
      </c>
      <c r="S869" s="50">
        <v>557194.5</v>
      </c>
      <c r="T869" s="51">
        <f>Ugovori_OPULJP[[#This Row],[Bespovratna sredstva - Ukupno (EU+Nac) HRK
= Ukupna ugovorena vrijednost bespovratnih sredstava]]/7.5345</f>
        <v>73952.418873183356</v>
      </c>
      <c r="U869" s="50">
        <v>0</v>
      </c>
      <c r="V869" s="51">
        <f>Ugovori_OPULJP[[#This Row],[Javni doprinos korisnika - HRK]]/7.5345</f>
        <v>0</v>
      </c>
      <c r="W869" s="50">
        <v>0</v>
      </c>
      <c r="X869" s="51">
        <f>Ugovori_OPULJP[[#This Row],[Privatni doprinos korisnika - HRK]]/7.5345</f>
        <v>0</v>
      </c>
      <c r="Y869" s="52">
        <v>557194.5</v>
      </c>
      <c r="Z869" s="53">
        <f>Ugovori_OPULJP[[#This Row],[UKUPNI PRIHVATLJIVI IZDACI
TOTAL ELIGIBLE EXPENDITURE
= Bespovratna sredstva ukupno + doprinos korisnika
= Ukupni prihvatljivi troškovi
= Ukupna ugovorena vrijednost projekta HRK]]/7.5345</f>
        <v>73952.418873183356</v>
      </c>
      <c r="AA869" s="44" t="s">
        <v>38</v>
      </c>
      <c r="AB869" s="44" t="s">
        <v>35</v>
      </c>
      <c r="AC869" s="43" t="s">
        <v>3460</v>
      </c>
      <c r="AD869" s="43" t="s">
        <v>747</v>
      </c>
    </row>
    <row r="870" spans="1:30" ht="51" customHeight="1" x14ac:dyDescent="0.2">
      <c r="A870" s="41" t="s">
        <v>3461</v>
      </c>
      <c r="B870" s="42" t="s">
        <v>743</v>
      </c>
      <c r="C870" s="43" t="s">
        <v>744</v>
      </c>
      <c r="D870" s="43" t="s">
        <v>3131</v>
      </c>
      <c r="E870" s="57" t="s">
        <v>76</v>
      </c>
      <c r="F870" s="45" t="s">
        <v>3462</v>
      </c>
      <c r="G870" s="45" t="s">
        <v>3463</v>
      </c>
      <c r="H870" s="47">
        <v>44000</v>
      </c>
      <c r="I870" s="47">
        <v>44487</v>
      </c>
      <c r="J870" s="48" t="str">
        <f>IF(Ugovori_OPULJP[[#This Row],[DATUM ZAVRŠETKA OPERACIJE]]&gt;DATE(2024,3,31),"u provedbi","završen")</f>
        <v>završen</v>
      </c>
      <c r="K870" s="46" t="s">
        <v>211</v>
      </c>
      <c r="L870" s="46" t="s">
        <v>211</v>
      </c>
      <c r="M870" s="49">
        <v>0.85</v>
      </c>
      <c r="N870" s="49">
        <v>0.15</v>
      </c>
      <c r="O870" s="50">
        <f>Ugovori_OPULJP[[#This Row],[Bespovratna sredstva - Ukupno (EU+Nac) HRK
= Ukupna ugovorena vrijednost bespovratnih sredstava]]*Ugovori_OPULJP[[#This Row],[EU STOPA SUFINANCIRANJA %
EU CO-FINANCING RATE %]]</f>
        <v>1184007.5</v>
      </c>
      <c r="P870" s="51">
        <f>Ugovori_OPULJP[[#This Row],[Bespovratna sredstva - EU dio - HRK]]/7.5345</f>
        <v>157144.80058398034</v>
      </c>
      <c r="Q870" s="50">
        <f>Ugovori_OPULJP[[#This Row],[Bespovratna sredstva - Ukupno (EU+Nac) HRK
= Ukupna ugovorena vrijednost bespovratnih sredstava]]*Ugovori_OPULJP[[#This Row],[STOPA NACIONALNOG SUFINANCIRANJA %]]</f>
        <v>208942.5</v>
      </c>
      <c r="R870" s="51">
        <f>Ugovori_OPULJP[[#This Row],[Bespovratna sredstva - Nacionalni dio - HRK]]/7.5345</f>
        <v>27731.435397173002</v>
      </c>
      <c r="S870" s="50">
        <v>1392950</v>
      </c>
      <c r="T870" s="51">
        <f>Ugovori_OPULJP[[#This Row],[Bespovratna sredstva - Ukupno (EU+Nac) HRK
= Ukupna ugovorena vrijednost bespovratnih sredstava]]/7.5345</f>
        <v>184876.23598115335</v>
      </c>
      <c r="U870" s="50">
        <v>0</v>
      </c>
      <c r="V870" s="51">
        <f>Ugovori_OPULJP[[#This Row],[Javni doprinos korisnika - HRK]]/7.5345</f>
        <v>0</v>
      </c>
      <c r="W870" s="50">
        <v>0</v>
      </c>
      <c r="X870" s="51">
        <f>Ugovori_OPULJP[[#This Row],[Privatni doprinos korisnika - HRK]]/7.5345</f>
        <v>0</v>
      </c>
      <c r="Y870" s="52">
        <v>1392950</v>
      </c>
      <c r="Z870" s="53">
        <f>Ugovori_OPULJP[[#This Row],[UKUPNI PRIHVATLJIVI IZDACI
TOTAL ELIGIBLE EXPENDITURE
= Bespovratna sredstva ukupno + doprinos korisnika
= Ukupni prihvatljivi troškovi
= Ukupna ugovorena vrijednost projekta HRK]]/7.5345</f>
        <v>184876.23598115335</v>
      </c>
      <c r="AA870" s="44" t="s">
        <v>38</v>
      </c>
      <c r="AB870" s="44" t="s">
        <v>35</v>
      </c>
      <c r="AC870" s="43" t="s">
        <v>3464</v>
      </c>
      <c r="AD870" s="43" t="s">
        <v>747</v>
      </c>
    </row>
    <row r="871" spans="1:30" ht="51" customHeight="1" x14ac:dyDescent="0.2">
      <c r="A871" s="41" t="s">
        <v>3465</v>
      </c>
      <c r="B871" s="42" t="s">
        <v>743</v>
      </c>
      <c r="C871" s="43" t="s">
        <v>744</v>
      </c>
      <c r="D871" s="43" t="s">
        <v>3131</v>
      </c>
      <c r="E871" s="57" t="s">
        <v>76</v>
      </c>
      <c r="F871" s="45" t="s">
        <v>3466</v>
      </c>
      <c r="G871" s="45" t="s">
        <v>3467</v>
      </c>
      <c r="H871" s="47">
        <v>44039</v>
      </c>
      <c r="I871" s="47">
        <v>44588</v>
      </c>
      <c r="J871" s="48" t="str">
        <f>IF(Ugovori_OPULJP[[#This Row],[DATUM ZAVRŠETKA OPERACIJE]]&gt;DATE(2024,3,31),"u provedbi","završen")</f>
        <v>završen</v>
      </c>
      <c r="K871" s="46" t="s">
        <v>211</v>
      </c>
      <c r="L871" s="46" t="s">
        <v>211</v>
      </c>
      <c r="M871" s="49">
        <v>0.85</v>
      </c>
      <c r="N871" s="49">
        <v>0.15</v>
      </c>
      <c r="O871" s="50">
        <f>Ugovori_OPULJP[[#This Row],[Bespovratna sredstva - Ukupno (EU+Nac) HRK
= Ukupna ugovorena vrijednost bespovratnih sredstava]]*Ugovori_OPULJP[[#This Row],[EU STOPA SUFINANCIRANJA %
EU CO-FINANCING RATE %]]</f>
        <v>1183965</v>
      </c>
      <c r="P871" s="51">
        <f>Ugovori_OPULJP[[#This Row],[Bespovratna sredstva - EU dio - HRK]]/7.5345</f>
        <v>157139.15986462272</v>
      </c>
      <c r="Q871" s="50">
        <f>Ugovori_OPULJP[[#This Row],[Bespovratna sredstva - Ukupno (EU+Nac) HRK
= Ukupna ugovorena vrijednost bespovratnih sredstava]]*Ugovori_OPULJP[[#This Row],[STOPA NACIONALNOG SUFINANCIRANJA %]]</f>
        <v>208935</v>
      </c>
      <c r="R871" s="51">
        <f>Ugovori_OPULJP[[#This Row],[Bespovratna sredstva - Nacionalni dio - HRK]]/7.5345</f>
        <v>27730.439976109894</v>
      </c>
      <c r="S871" s="50">
        <v>1392900</v>
      </c>
      <c r="T871" s="51">
        <f>Ugovori_OPULJP[[#This Row],[Bespovratna sredstva - Ukupno (EU+Nac) HRK
= Ukupna ugovorena vrijednost bespovratnih sredstava]]/7.5345</f>
        <v>184869.59984073261</v>
      </c>
      <c r="U871" s="50">
        <v>0</v>
      </c>
      <c r="V871" s="51">
        <f>Ugovori_OPULJP[[#This Row],[Javni doprinos korisnika - HRK]]/7.5345</f>
        <v>0</v>
      </c>
      <c r="W871" s="50">
        <v>0</v>
      </c>
      <c r="X871" s="51">
        <f>Ugovori_OPULJP[[#This Row],[Privatni doprinos korisnika - HRK]]/7.5345</f>
        <v>0</v>
      </c>
      <c r="Y871" s="52">
        <v>1392900</v>
      </c>
      <c r="Z871" s="53">
        <f>Ugovori_OPULJP[[#This Row],[UKUPNI PRIHVATLJIVI IZDACI
TOTAL ELIGIBLE EXPENDITURE
= Bespovratna sredstva ukupno + doprinos korisnika
= Ukupni prihvatljivi troškovi
= Ukupna ugovorena vrijednost projekta HRK]]/7.5345</f>
        <v>184869.59984073261</v>
      </c>
      <c r="AA871" s="44" t="s">
        <v>38</v>
      </c>
      <c r="AB871" s="44" t="s">
        <v>35</v>
      </c>
      <c r="AC871" s="43" t="s">
        <v>3468</v>
      </c>
      <c r="AD871" s="43" t="s">
        <v>747</v>
      </c>
    </row>
    <row r="872" spans="1:30" ht="51" customHeight="1" x14ac:dyDescent="0.2">
      <c r="A872" s="41" t="s">
        <v>3469</v>
      </c>
      <c r="B872" s="42" t="s">
        <v>743</v>
      </c>
      <c r="C872" s="43" t="s">
        <v>744</v>
      </c>
      <c r="D872" s="43" t="s">
        <v>3131</v>
      </c>
      <c r="E872" s="57" t="s">
        <v>76</v>
      </c>
      <c r="F872" s="45" t="s">
        <v>3470</v>
      </c>
      <c r="G872" s="45" t="s">
        <v>3471</v>
      </c>
      <c r="H872" s="47">
        <v>44015</v>
      </c>
      <c r="I872" s="47">
        <v>44564</v>
      </c>
      <c r="J872" s="48" t="str">
        <f>IF(Ugovori_OPULJP[[#This Row],[DATUM ZAVRŠETKA OPERACIJE]]&gt;DATE(2024,3,31),"u provedbi","završen")</f>
        <v>završen</v>
      </c>
      <c r="K872" s="46" t="s">
        <v>94</v>
      </c>
      <c r="L872" s="46" t="s">
        <v>94</v>
      </c>
      <c r="M872" s="49">
        <v>0.85</v>
      </c>
      <c r="N872" s="49">
        <v>0.15</v>
      </c>
      <c r="O872" s="50">
        <f>Ugovori_OPULJP[[#This Row],[Bespovratna sredstva - Ukupno (EU+Nac) HRK
= Ukupna ugovorena vrijednost bespovratnih sredstava]]*Ugovori_OPULJP[[#This Row],[EU STOPA SUFINANCIRANJA %
EU CO-FINANCING RATE %]]</f>
        <v>385391.75099999999</v>
      </c>
      <c r="P872" s="51">
        <f>Ugovori_OPULJP[[#This Row],[Bespovratna sredstva - EU dio - HRK]]/7.5345</f>
        <v>51150.275532550266</v>
      </c>
      <c r="Q872" s="50">
        <f>Ugovori_OPULJP[[#This Row],[Bespovratna sredstva - Ukupno (EU+Nac) HRK
= Ukupna ugovorena vrijednost bespovratnih sredstava]]*Ugovori_OPULJP[[#This Row],[STOPA NACIONALNOG SUFINANCIRANJA %]]</f>
        <v>68010.308999999994</v>
      </c>
      <c r="R872" s="51">
        <f>Ugovori_OPULJP[[#This Row],[Bespovratna sredstva - Nacionalni dio - HRK]]/7.5345</f>
        <v>9026.5192116265171</v>
      </c>
      <c r="S872" s="50">
        <v>453402.06</v>
      </c>
      <c r="T872" s="51">
        <f>Ugovori_OPULJP[[#This Row],[Bespovratna sredstva - Ukupno (EU+Nac) HRK
= Ukupna ugovorena vrijednost bespovratnih sredstava]]/7.5345</f>
        <v>60176.794744176783</v>
      </c>
      <c r="U872" s="50">
        <v>0</v>
      </c>
      <c r="V872" s="51">
        <f>Ugovori_OPULJP[[#This Row],[Javni doprinos korisnika - HRK]]/7.5345</f>
        <v>0</v>
      </c>
      <c r="W872" s="50">
        <v>0</v>
      </c>
      <c r="X872" s="51">
        <f>Ugovori_OPULJP[[#This Row],[Privatni doprinos korisnika - HRK]]/7.5345</f>
        <v>0</v>
      </c>
      <c r="Y872" s="52">
        <v>453402.06</v>
      </c>
      <c r="Z872" s="53">
        <f>Ugovori_OPULJP[[#This Row],[UKUPNI PRIHVATLJIVI IZDACI
TOTAL ELIGIBLE EXPENDITURE
= Bespovratna sredstva ukupno + doprinos korisnika
= Ukupni prihvatljivi troškovi
= Ukupna ugovorena vrijednost projekta HRK]]/7.5345</f>
        <v>60176.794744176783</v>
      </c>
      <c r="AA872" s="44" t="s">
        <v>38</v>
      </c>
      <c r="AB872" s="44" t="s">
        <v>35</v>
      </c>
      <c r="AC872" s="43" t="s">
        <v>3472</v>
      </c>
      <c r="AD872" s="43" t="s">
        <v>747</v>
      </c>
    </row>
    <row r="873" spans="1:30" ht="51" customHeight="1" x14ac:dyDescent="0.2">
      <c r="A873" s="41" t="s">
        <v>3473</v>
      </c>
      <c r="B873" s="42" t="s">
        <v>743</v>
      </c>
      <c r="C873" s="43" t="s">
        <v>744</v>
      </c>
      <c r="D873" s="43" t="s">
        <v>3131</v>
      </c>
      <c r="E873" s="57" t="s">
        <v>76</v>
      </c>
      <c r="F873" s="45" t="s">
        <v>3474</v>
      </c>
      <c r="G873" s="45" t="s">
        <v>168</v>
      </c>
      <c r="H873" s="47">
        <v>44000</v>
      </c>
      <c r="I873" s="47">
        <v>44548</v>
      </c>
      <c r="J873" s="48" t="str">
        <f>IF(Ugovori_OPULJP[[#This Row],[DATUM ZAVRŠETKA OPERACIJE]]&gt;DATE(2024,3,31),"u provedbi","završen")</f>
        <v>završen</v>
      </c>
      <c r="K873" s="46" t="s">
        <v>37</v>
      </c>
      <c r="L873" s="46" t="s">
        <v>37</v>
      </c>
      <c r="M873" s="49">
        <v>0.85</v>
      </c>
      <c r="N873" s="49">
        <v>0.15</v>
      </c>
      <c r="O873" s="50">
        <f>Ugovori_OPULJP[[#This Row],[Bespovratna sredstva - Ukupno (EU+Nac) HRK
= Ukupna ugovorena vrijednost bespovratnih sredstava]]*Ugovori_OPULJP[[#This Row],[EU STOPA SUFINANCIRANJA %
EU CO-FINANCING RATE %]]</f>
        <v>782153</v>
      </c>
      <c r="P873" s="51">
        <f>Ugovori_OPULJP[[#This Row],[Bespovratna sredstva - EU dio - HRK]]/7.5345</f>
        <v>103809.542769925</v>
      </c>
      <c r="Q873" s="50">
        <f>Ugovori_OPULJP[[#This Row],[Bespovratna sredstva - Ukupno (EU+Nac) HRK
= Ukupna ugovorena vrijednost bespovratnih sredstava]]*Ugovori_OPULJP[[#This Row],[STOPA NACIONALNOG SUFINANCIRANJA %]]</f>
        <v>138027</v>
      </c>
      <c r="R873" s="51">
        <f>Ugovori_OPULJP[[#This Row],[Bespovratna sredstva - Nacionalni dio - HRK]]/7.5345</f>
        <v>18319.33107704559</v>
      </c>
      <c r="S873" s="50">
        <v>920180</v>
      </c>
      <c r="T873" s="51">
        <f>Ugovori_OPULJP[[#This Row],[Bespovratna sredstva - Ukupno (EU+Nac) HRK
= Ukupna ugovorena vrijednost bespovratnih sredstava]]/7.5345</f>
        <v>122128.8738469706</v>
      </c>
      <c r="U873" s="50">
        <v>0</v>
      </c>
      <c r="V873" s="51">
        <f>Ugovori_OPULJP[[#This Row],[Javni doprinos korisnika - HRK]]/7.5345</f>
        <v>0</v>
      </c>
      <c r="W873" s="50">
        <v>0</v>
      </c>
      <c r="X873" s="51">
        <f>Ugovori_OPULJP[[#This Row],[Privatni doprinos korisnika - HRK]]/7.5345</f>
        <v>0</v>
      </c>
      <c r="Y873" s="52">
        <v>920180</v>
      </c>
      <c r="Z873" s="53">
        <f>Ugovori_OPULJP[[#This Row],[UKUPNI PRIHVATLJIVI IZDACI
TOTAL ELIGIBLE EXPENDITURE
= Bespovratna sredstva ukupno + doprinos korisnika
= Ukupni prihvatljivi troškovi
= Ukupna ugovorena vrijednost projekta HRK]]/7.5345</f>
        <v>122128.8738469706</v>
      </c>
      <c r="AA873" s="44" t="s">
        <v>38</v>
      </c>
      <c r="AB873" s="44" t="s">
        <v>35</v>
      </c>
      <c r="AC873" s="43" t="s">
        <v>3475</v>
      </c>
      <c r="AD873" s="43" t="s">
        <v>747</v>
      </c>
    </row>
    <row r="874" spans="1:30" ht="51" customHeight="1" x14ac:dyDescent="0.2">
      <c r="A874" s="41" t="s">
        <v>3476</v>
      </c>
      <c r="B874" s="42" t="s">
        <v>743</v>
      </c>
      <c r="C874" s="43" t="s">
        <v>744</v>
      </c>
      <c r="D874" s="43" t="s">
        <v>3131</v>
      </c>
      <c r="E874" s="57" t="s">
        <v>76</v>
      </c>
      <c r="F874" s="45" t="s">
        <v>3477</v>
      </c>
      <c r="G874" s="45" t="s">
        <v>275</v>
      </c>
      <c r="H874" s="47">
        <v>44000</v>
      </c>
      <c r="I874" s="47">
        <v>44511</v>
      </c>
      <c r="J874" s="48" t="str">
        <f>IF(Ugovori_OPULJP[[#This Row],[DATUM ZAVRŠETKA OPERACIJE]]&gt;DATE(2024,3,31),"u provedbi","završen")</f>
        <v>završen</v>
      </c>
      <c r="K874" s="46" t="s">
        <v>94</v>
      </c>
      <c r="L874" s="46" t="s">
        <v>94</v>
      </c>
      <c r="M874" s="49">
        <v>0.85</v>
      </c>
      <c r="N874" s="49">
        <v>0.15</v>
      </c>
      <c r="O874" s="50">
        <f>Ugovori_OPULJP[[#This Row],[Bespovratna sredstva - Ukupno (EU+Nac) HRK
= Ukupna ugovorena vrijednost bespovratnih sredstava]]*Ugovori_OPULJP[[#This Row],[EU STOPA SUFINANCIRANJA %
EU CO-FINANCING RATE %]]</f>
        <v>468972.16599999997</v>
      </c>
      <c r="P874" s="51">
        <f>Ugovori_OPULJP[[#This Row],[Bespovratna sredstva - EU dio - HRK]]/7.5345</f>
        <v>62243.302939810201</v>
      </c>
      <c r="Q874" s="50">
        <f>Ugovori_OPULJP[[#This Row],[Bespovratna sredstva - Ukupno (EU+Nac) HRK
= Ukupna ugovorena vrijednost bespovratnih sredstava]]*Ugovori_OPULJP[[#This Row],[STOPA NACIONALNOG SUFINANCIRANJA %]]</f>
        <v>82759.793999999994</v>
      </c>
      <c r="R874" s="51">
        <f>Ugovori_OPULJP[[#This Row],[Bespovratna sredstva - Nacionalni dio - HRK]]/7.5345</f>
        <v>10984.112283495917</v>
      </c>
      <c r="S874" s="50">
        <v>551731.96</v>
      </c>
      <c r="T874" s="51">
        <f>Ugovori_OPULJP[[#This Row],[Bespovratna sredstva - Ukupno (EU+Nac) HRK
= Ukupna ugovorena vrijednost bespovratnih sredstava]]/7.5345</f>
        <v>73227.415223306118</v>
      </c>
      <c r="U874" s="50">
        <v>0</v>
      </c>
      <c r="V874" s="51">
        <f>Ugovori_OPULJP[[#This Row],[Javni doprinos korisnika - HRK]]/7.5345</f>
        <v>0</v>
      </c>
      <c r="W874" s="50">
        <v>0</v>
      </c>
      <c r="X874" s="51">
        <f>Ugovori_OPULJP[[#This Row],[Privatni doprinos korisnika - HRK]]/7.5345</f>
        <v>0</v>
      </c>
      <c r="Y874" s="52">
        <v>551731.96</v>
      </c>
      <c r="Z874" s="53">
        <f>Ugovori_OPULJP[[#This Row],[UKUPNI PRIHVATLJIVI IZDACI
TOTAL ELIGIBLE EXPENDITURE
= Bespovratna sredstva ukupno + doprinos korisnika
= Ukupni prihvatljivi troškovi
= Ukupna ugovorena vrijednost projekta HRK]]/7.5345</f>
        <v>73227.415223306118</v>
      </c>
      <c r="AA874" s="44" t="s">
        <v>38</v>
      </c>
      <c r="AB874" s="44" t="s">
        <v>35</v>
      </c>
      <c r="AC874" s="43" t="s">
        <v>3478</v>
      </c>
      <c r="AD874" s="43" t="s">
        <v>747</v>
      </c>
    </row>
    <row r="875" spans="1:30" ht="51" customHeight="1" x14ac:dyDescent="0.2">
      <c r="A875" s="41" t="s">
        <v>3479</v>
      </c>
      <c r="B875" s="42" t="s">
        <v>743</v>
      </c>
      <c r="C875" s="43" t="s">
        <v>744</v>
      </c>
      <c r="D875" s="43" t="s">
        <v>3131</v>
      </c>
      <c r="E875" s="57" t="s">
        <v>76</v>
      </c>
      <c r="F875" s="45" t="s">
        <v>3480</v>
      </c>
      <c r="G875" s="45" t="s">
        <v>3481</v>
      </c>
      <c r="H875" s="47">
        <v>44130</v>
      </c>
      <c r="I875" s="47">
        <v>44677</v>
      </c>
      <c r="J875" s="48" t="str">
        <f>IF(Ugovori_OPULJP[[#This Row],[DATUM ZAVRŠETKA OPERACIJE]]&gt;DATE(2024,3,31),"u provedbi","završen")</f>
        <v>završen</v>
      </c>
      <c r="K875" s="46" t="s">
        <v>244</v>
      </c>
      <c r="L875" s="46" t="s">
        <v>244</v>
      </c>
      <c r="M875" s="49">
        <v>0.85</v>
      </c>
      <c r="N875" s="49">
        <v>0.15</v>
      </c>
      <c r="O875" s="50">
        <f>Ugovori_OPULJP[[#This Row],[Bespovratna sredstva - Ukupno (EU+Nac) HRK
= Ukupna ugovorena vrijednost bespovratnih sredstava]]*Ugovori_OPULJP[[#This Row],[EU STOPA SUFINANCIRANJA %
EU CO-FINANCING RATE %]]</f>
        <v>789356.75</v>
      </c>
      <c r="P875" s="51">
        <f>Ugovori_OPULJP[[#This Row],[Bespovratna sredstva - EU dio - HRK]]/7.5345</f>
        <v>104765.64470104186</v>
      </c>
      <c r="Q875" s="50">
        <f>Ugovori_OPULJP[[#This Row],[Bespovratna sredstva - Ukupno (EU+Nac) HRK
= Ukupna ugovorena vrijednost bespovratnih sredstava]]*Ugovori_OPULJP[[#This Row],[STOPA NACIONALNOG SUFINANCIRANJA %]]</f>
        <v>139298.25</v>
      </c>
      <c r="R875" s="51">
        <f>Ugovori_OPULJP[[#This Row],[Bespovratna sredstva - Nacionalni dio - HRK]]/7.5345</f>
        <v>18488.054947242683</v>
      </c>
      <c r="S875" s="50">
        <v>928655</v>
      </c>
      <c r="T875" s="51">
        <f>Ugovori_OPULJP[[#This Row],[Bespovratna sredstva - Ukupno (EU+Nac) HRK
= Ukupna ugovorena vrijednost bespovratnih sredstava]]/7.5345</f>
        <v>123253.69964828456</v>
      </c>
      <c r="U875" s="50">
        <v>0</v>
      </c>
      <c r="V875" s="51">
        <f>Ugovori_OPULJP[[#This Row],[Javni doprinos korisnika - HRK]]/7.5345</f>
        <v>0</v>
      </c>
      <c r="W875" s="50">
        <v>0</v>
      </c>
      <c r="X875" s="51">
        <f>Ugovori_OPULJP[[#This Row],[Privatni doprinos korisnika - HRK]]/7.5345</f>
        <v>0</v>
      </c>
      <c r="Y875" s="52">
        <v>928655</v>
      </c>
      <c r="Z875" s="53">
        <f>Ugovori_OPULJP[[#This Row],[UKUPNI PRIHVATLJIVI IZDACI
TOTAL ELIGIBLE EXPENDITURE
= Bespovratna sredstva ukupno + doprinos korisnika
= Ukupni prihvatljivi troškovi
= Ukupna ugovorena vrijednost projekta HRK]]/7.5345</f>
        <v>123253.69964828456</v>
      </c>
      <c r="AA875" s="44" t="s">
        <v>38</v>
      </c>
      <c r="AB875" s="44" t="s">
        <v>35</v>
      </c>
      <c r="AC875" s="43" t="s">
        <v>3482</v>
      </c>
      <c r="AD875" s="43" t="s">
        <v>747</v>
      </c>
    </row>
    <row r="876" spans="1:30" ht="51" customHeight="1" x14ac:dyDescent="0.2">
      <c r="A876" s="41" t="s">
        <v>3483</v>
      </c>
      <c r="B876" s="42" t="s">
        <v>743</v>
      </c>
      <c r="C876" s="43" t="s">
        <v>744</v>
      </c>
      <c r="D876" s="43" t="s">
        <v>3131</v>
      </c>
      <c r="E876" s="57" t="s">
        <v>76</v>
      </c>
      <c r="F876" s="45" t="s">
        <v>3484</v>
      </c>
      <c r="G876" s="45" t="s">
        <v>2682</v>
      </c>
      <c r="H876" s="47">
        <v>44000</v>
      </c>
      <c r="I876" s="47">
        <v>44548</v>
      </c>
      <c r="J876" s="48" t="str">
        <f>IF(Ugovori_OPULJP[[#This Row],[DATUM ZAVRŠETKA OPERACIJE]]&gt;DATE(2024,3,31),"u provedbi","završen")</f>
        <v>završen</v>
      </c>
      <c r="K876" s="46" t="s">
        <v>94</v>
      </c>
      <c r="L876" s="46" t="s">
        <v>94</v>
      </c>
      <c r="M876" s="49">
        <v>0.85</v>
      </c>
      <c r="N876" s="49">
        <v>0.15</v>
      </c>
      <c r="O876" s="50">
        <f>Ugovori_OPULJP[[#This Row],[Bespovratna sredstva - Ukupno (EU+Nac) HRK
= Ukupna ugovorena vrijednost bespovratnih sredstava]]*Ugovori_OPULJP[[#This Row],[EU STOPA SUFINANCIRANJA %
EU CO-FINANCING RATE %]]</f>
        <v>390036.08299999998</v>
      </c>
      <c r="P876" s="51">
        <f>Ugovori_OPULJP[[#This Row],[Bespovratna sredstva - EU dio - HRK]]/7.5345</f>
        <v>51766.68431880018</v>
      </c>
      <c r="Q876" s="50">
        <f>Ugovori_OPULJP[[#This Row],[Bespovratna sredstva - Ukupno (EU+Nac) HRK
= Ukupna ugovorena vrijednost bespovratnih sredstava]]*Ugovori_OPULJP[[#This Row],[STOPA NACIONALNOG SUFINANCIRANJA %]]</f>
        <v>68829.896999999997</v>
      </c>
      <c r="R876" s="51">
        <f>Ugovori_OPULJP[[#This Row],[Bespovratna sredstva - Nacionalni dio - HRK]]/7.5345</f>
        <v>9135.2972327294428</v>
      </c>
      <c r="S876" s="50">
        <v>458865.98</v>
      </c>
      <c r="T876" s="51">
        <f>Ugovori_OPULJP[[#This Row],[Bespovratna sredstva - Ukupno (EU+Nac) HRK
= Ukupna ugovorena vrijednost bespovratnih sredstava]]/7.5345</f>
        <v>60901.981551529621</v>
      </c>
      <c r="U876" s="50">
        <v>0</v>
      </c>
      <c r="V876" s="51">
        <f>Ugovori_OPULJP[[#This Row],[Javni doprinos korisnika - HRK]]/7.5345</f>
        <v>0</v>
      </c>
      <c r="W876" s="50">
        <v>0</v>
      </c>
      <c r="X876" s="51">
        <f>Ugovori_OPULJP[[#This Row],[Privatni doprinos korisnika - HRK]]/7.5345</f>
        <v>0</v>
      </c>
      <c r="Y876" s="52">
        <v>458865.98</v>
      </c>
      <c r="Z876" s="53">
        <f>Ugovori_OPULJP[[#This Row],[UKUPNI PRIHVATLJIVI IZDACI
TOTAL ELIGIBLE EXPENDITURE
= Bespovratna sredstva ukupno + doprinos korisnika
= Ukupni prihvatljivi troškovi
= Ukupna ugovorena vrijednost projekta HRK]]/7.5345</f>
        <v>60901.981551529621</v>
      </c>
      <c r="AA876" s="44" t="s">
        <v>38</v>
      </c>
      <c r="AB876" s="44" t="s">
        <v>35</v>
      </c>
      <c r="AC876" s="43" t="s">
        <v>3485</v>
      </c>
      <c r="AD876" s="43" t="s">
        <v>747</v>
      </c>
    </row>
    <row r="877" spans="1:30" ht="51" customHeight="1" x14ac:dyDescent="0.2">
      <c r="A877" s="41" t="s">
        <v>3486</v>
      </c>
      <c r="B877" s="42" t="s">
        <v>743</v>
      </c>
      <c r="C877" s="43" t="s">
        <v>744</v>
      </c>
      <c r="D877" s="43" t="s">
        <v>3131</v>
      </c>
      <c r="E877" s="57" t="s">
        <v>76</v>
      </c>
      <c r="F877" s="45" t="s">
        <v>3487</v>
      </c>
      <c r="G877" s="45" t="s">
        <v>3488</v>
      </c>
      <c r="H877" s="47">
        <v>44000</v>
      </c>
      <c r="I877" s="47">
        <v>44548</v>
      </c>
      <c r="J877" s="48" t="str">
        <f>IF(Ugovori_OPULJP[[#This Row],[DATUM ZAVRŠETKA OPERACIJE]]&gt;DATE(2024,3,31),"u provedbi","završen")</f>
        <v>završen</v>
      </c>
      <c r="K877" s="46" t="s">
        <v>173</v>
      </c>
      <c r="L877" s="46" t="s">
        <v>173</v>
      </c>
      <c r="M877" s="49">
        <v>0.85</v>
      </c>
      <c r="N877" s="49">
        <v>0.15</v>
      </c>
      <c r="O877" s="50">
        <f>Ugovori_OPULJP[[#This Row],[Bespovratna sredstva - Ukupno (EU+Nac) HRK
= Ukupna ugovorena vrijednost bespovratnih sredstava]]*Ugovori_OPULJP[[#This Row],[EU STOPA SUFINANCIRANJA %
EU CO-FINANCING RATE %]]</f>
        <v>787142.5</v>
      </c>
      <c r="P877" s="51">
        <f>Ugovori_OPULJP[[#This Row],[Bespovratna sredstva - EU dio - HRK]]/7.5345</f>
        <v>104471.76322250978</v>
      </c>
      <c r="Q877" s="50">
        <f>Ugovori_OPULJP[[#This Row],[Bespovratna sredstva - Ukupno (EU+Nac) HRK
= Ukupna ugovorena vrijednost bespovratnih sredstava]]*Ugovori_OPULJP[[#This Row],[STOPA NACIONALNOG SUFINANCIRANJA %]]</f>
        <v>138907.5</v>
      </c>
      <c r="R877" s="51">
        <f>Ugovori_OPULJP[[#This Row],[Bespovratna sredstva - Nacionalni dio - HRK]]/7.5345</f>
        <v>18436.193509854667</v>
      </c>
      <c r="S877" s="50">
        <v>926050</v>
      </c>
      <c r="T877" s="51">
        <f>Ugovori_OPULJP[[#This Row],[Bespovratna sredstva - Ukupno (EU+Nac) HRK
= Ukupna ugovorena vrijednost bespovratnih sredstava]]/7.5345</f>
        <v>122907.95673236444</v>
      </c>
      <c r="U877" s="50">
        <v>0</v>
      </c>
      <c r="V877" s="51">
        <f>Ugovori_OPULJP[[#This Row],[Javni doprinos korisnika - HRK]]/7.5345</f>
        <v>0</v>
      </c>
      <c r="W877" s="50">
        <v>0</v>
      </c>
      <c r="X877" s="51">
        <f>Ugovori_OPULJP[[#This Row],[Privatni doprinos korisnika - HRK]]/7.5345</f>
        <v>0</v>
      </c>
      <c r="Y877" s="52">
        <v>926050</v>
      </c>
      <c r="Z877" s="53">
        <f>Ugovori_OPULJP[[#This Row],[UKUPNI PRIHVATLJIVI IZDACI
TOTAL ELIGIBLE EXPENDITURE
= Bespovratna sredstva ukupno + doprinos korisnika
= Ukupni prihvatljivi troškovi
= Ukupna ugovorena vrijednost projekta HRK]]/7.5345</f>
        <v>122907.95673236444</v>
      </c>
      <c r="AA877" s="44" t="s">
        <v>38</v>
      </c>
      <c r="AB877" s="44" t="s">
        <v>35</v>
      </c>
      <c r="AC877" s="43" t="s">
        <v>3489</v>
      </c>
      <c r="AD877" s="43" t="s">
        <v>747</v>
      </c>
    </row>
    <row r="878" spans="1:30" ht="51" customHeight="1" x14ac:dyDescent="0.2">
      <c r="A878" s="41" t="s">
        <v>3490</v>
      </c>
      <c r="B878" s="42" t="s">
        <v>743</v>
      </c>
      <c r="C878" s="43" t="s">
        <v>744</v>
      </c>
      <c r="D878" s="43" t="s">
        <v>3131</v>
      </c>
      <c r="E878" s="57" t="s">
        <v>76</v>
      </c>
      <c r="F878" s="45" t="s">
        <v>3491</v>
      </c>
      <c r="G878" s="45" t="s">
        <v>3492</v>
      </c>
      <c r="H878" s="47">
        <v>44000</v>
      </c>
      <c r="I878" s="47">
        <v>44487</v>
      </c>
      <c r="J878" s="48" t="str">
        <f>IF(Ugovori_OPULJP[[#This Row],[DATUM ZAVRŠETKA OPERACIJE]]&gt;DATE(2024,3,31),"u provedbi","završen")</f>
        <v>završen</v>
      </c>
      <c r="K878" s="46" t="s">
        <v>94</v>
      </c>
      <c r="L878" s="46" t="s">
        <v>94</v>
      </c>
      <c r="M878" s="49">
        <v>0.85</v>
      </c>
      <c r="N878" s="49">
        <v>0.15</v>
      </c>
      <c r="O878" s="50">
        <f>Ugovori_OPULJP[[#This Row],[Bespovratna sredstva - Ukupno (EU+Nac) HRK
= Ukupna ugovorena vrijednost bespovratnih sredstava]]*Ugovori_OPULJP[[#This Row],[EU STOPA SUFINANCIRANJA %
EU CO-FINANCING RATE %]]</f>
        <v>789352.5</v>
      </c>
      <c r="P878" s="51">
        <f>Ugovori_OPULJP[[#This Row],[Bespovratna sredstva - EU dio - HRK]]/7.5345</f>
        <v>104765.0806291061</v>
      </c>
      <c r="Q878" s="50">
        <f>Ugovori_OPULJP[[#This Row],[Bespovratna sredstva - Ukupno (EU+Nac) HRK
= Ukupna ugovorena vrijednost bespovratnih sredstava]]*Ugovori_OPULJP[[#This Row],[STOPA NACIONALNOG SUFINANCIRANJA %]]</f>
        <v>139297.5</v>
      </c>
      <c r="R878" s="51">
        <f>Ugovori_OPULJP[[#This Row],[Bespovratna sredstva - Nacionalni dio - HRK]]/7.5345</f>
        <v>18487.95540513637</v>
      </c>
      <c r="S878" s="50">
        <v>928650</v>
      </c>
      <c r="T878" s="51">
        <f>Ugovori_OPULJP[[#This Row],[Bespovratna sredstva - Ukupno (EU+Nac) HRK
= Ukupna ugovorena vrijednost bespovratnih sredstava]]/7.5345</f>
        <v>123253.03603424248</v>
      </c>
      <c r="U878" s="50">
        <v>0</v>
      </c>
      <c r="V878" s="51">
        <f>Ugovori_OPULJP[[#This Row],[Javni doprinos korisnika - HRK]]/7.5345</f>
        <v>0</v>
      </c>
      <c r="W878" s="50">
        <v>0</v>
      </c>
      <c r="X878" s="51">
        <f>Ugovori_OPULJP[[#This Row],[Privatni doprinos korisnika - HRK]]/7.5345</f>
        <v>0</v>
      </c>
      <c r="Y878" s="52">
        <v>928650</v>
      </c>
      <c r="Z878" s="53">
        <f>Ugovori_OPULJP[[#This Row],[UKUPNI PRIHVATLJIVI IZDACI
TOTAL ELIGIBLE EXPENDITURE
= Bespovratna sredstva ukupno + doprinos korisnika
= Ukupni prihvatljivi troškovi
= Ukupna ugovorena vrijednost projekta HRK]]/7.5345</f>
        <v>123253.03603424248</v>
      </c>
      <c r="AA878" s="44" t="s">
        <v>38</v>
      </c>
      <c r="AB878" s="44" t="s">
        <v>35</v>
      </c>
      <c r="AC878" s="43" t="s">
        <v>3493</v>
      </c>
      <c r="AD878" s="43" t="s">
        <v>747</v>
      </c>
    </row>
    <row r="879" spans="1:30" ht="51" customHeight="1" x14ac:dyDescent="0.2">
      <c r="A879" s="41" t="s">
        <v>3494</v>
      </c>
      <c r="B879" s="42" t="s">
        <v>743</v>
      </c>
      <c r="C879" s="43" t="s">
        <v>744</v>
      </c>
      <c r="D879" s="43" t="s">
        <v>3131</v>
      </c>
      <c r="E879" s="57" t="s">
        <v>76</v>
      </c>
      <c r="F879" s="45" t="s">
        <v>3495</v>
      </c>
      <c r="G879" s="45" t="s">
        <v>3496</v>
      </c>
      <c r="H879" s="47">
        <v>44000</v>
      </c>
      <c r="I879" s="47">
        <v>44487</v>
      </c>
      <c r="J879" s="48" t="str">
        <f>IF(Ugovori_OPULJP[[#This Row],[DATUM ZAVRŠETKA OPERACIJE]]&gt;DATE(2024,3,31),"u provedbi","završen")</f>
        <v>završen</v>
      </c>
      <c r="K879" s="46" t="s">
        <v>94</v>
      </c>
      <c r="L879" s="46" t="s">
        <v>94</v>
      </c>
      <c r="M879" s="49">
        <v>0.85</v>
      </c>
      <c r="N879" s="49">
        <v>0.15</v>
      </c>
      <c r="O879" s="50">
        <f>Ugovori_OPULJP[[#This Row],[Bespovratna sredstva - Ukupno (EU+Nac) HRK
= Ukupna ugovorena vrijednost bespovratnih sredstava]]*Ugovori_OPULJP[[#This Row],[EU STOPA SUFINANCIRANJA %
EU CO-FINANCING RATE %]]</f>
        <v>4369255</v>
      </c>
      <c r="P879" s="51">
        <f>Ugovori_OPULJP[[#This Row],[Bespovratna sredstva - EU dio - HRK]]/7.5345</f>
        <v>579899.79427964694</v>
      </c>
      <c r="Q879" s="50">
        <f>Ugovori_OPULJP[[#This Row],[Bespovratna sredstva - Ukupno (EU+Nac) HRK
= Ukupna ugovorena vrijednost bespovratnih sredstava]]*Ugovori_OPULJP[[#This Row],[STOPA NACIONALNOG SUFINANCIRANJA %]]</f>
        <v>771045</v>
      </c>
      <c r="R879" s="51">
        <f>Ugovori_OPULJP[[#This Row],[Bespovratna sredstva - Nacionalni dio - HRK]]/7.5345</f>
        <v>102335.25781405534</v>
      </c>
      <c r="S879" s="50">
        <v>5140300</v>
      </c>
      <c r="T879" s="51">
        <f>Ugovori_OPULJP[[#This Row],[Bespovratna sredstva - Ukupno (EU+Nac) HRK
= Ukupna ugovorena vrijednost bespovratnih sredstava]]/7.5345</f>
        <v>682235.05209370225</v>
      </c>
      <c r="U879" s="50">
        <v>0</v>
      </c>
      <c r="V879" s="51">
        <f>Ugovori_OPULJP[[#This Row],[Javni doprinos korisnika - HRK]]/7.5345</f>
        <v>0</v>
      </c>
      <c r="W879" s="50">
        <v>0</v>
      </c>
      <c r="X879" s="51">
        <f>Ugovori_OPULJP[[#This Row],[Privatni doprinos korisnika - HRK]]/7.5345</f>
        <v>0</v>
      </c>
      <c r="Y879" s="52">
        <v>5140300</v>
      </c>
      <c r="Z879" s="53">
        <f>Ugovori_OPULJP[[#This Row],[UKUPNI PRIHVATLJIVI IZDACI
TOTAL ELIGIBLE EXPENDITURE
= Bespovratna sredstva ukupno + doprinos korisnika
= Ukupni prihvatljivi troškovi
= Ukupna ugovorena vrijednost projekta HRK]]/7.5345</f>
        <v>682235.05209370225</v>
      </c>
      <c r="AA879" s="44" t="s">
        <v>38</v>
      </c>
      <c r="AB879" s="44" t="s">
        <v>35</v>
      </c>
      <c r="AC879" s="43" t="s">
        <v>3497</v>
      </c>
      <c r="AD879" s="43" t="s">
        <v>747</v>
      </c>
    </row>
    <row r="880" spans="1:30" ht="51" customHeight="1" x14ac:dyDescent="0.2">
      <c r="A880" s="41" t="s">
        <v>3498</v>
      </c>
      <c r="B880" s="42" t="s">
        <v>743</v>
      </c>
      <c r="C880" s="43" t="s">
        <v>744</v>
      </c>
      <c r="D880" s="43" t="s">
        <v>3131</v>
      </c>
      <c r="E880" s="57" t="s">
        <v>76</v>
      </c>
      <c r="F880" s="45" t="s">
        <v>3499</v>
      </c>
      <c r="G880" s="45" t="s">
        <v>1175</v>
      </c>
      <c r="H880" s="47">
        <v>44000</v>
      </c>
      <c r="I880" s="47">
        <v>44548</v>
      </c>
      <c r="J880" s="48" t="str">
        <f>IF(Ugovori_OPULJP[[#This Row],[DATUM ZAVRŠETKA OPERACIJE]]&gt;DATE(2024,3,31),"u provedbi","završen")</f>
        <v>završen</v>
      </c>
      <c r="K880" s="46" t="s">
        <v>333</v>
      </c>
      <c r="L880" s="46" t="s">
        <v>333</v>
      </c>
      <c r="M880" s="49">
        <v>0.85</v>
      </c>
      <c r="N880" s="49">
        <v>0.15</v>
      </c>
      <c r="O880" s="50">
        <f>Ugovori_OPULJP[[#This Row],[Bespovratna sredstva - Ukupno (EU+Nac) HRK
= Ukupna ugovorena vrijednost bespovratnih sredstava]]*Ugovori_OPULJP[[#This Row],[EU STOPA SUFINANCIRANJA %
EU CO-FINANCING RATE %]]</f>
        <v>2762755</v>
      </c>
      <c r="P880" s="51">
        <f>Ugovori_OPULJP[[#This Row],[Bespovratna sredstva - EU dio - HRK]]/7.5345</f>
        <v>366680.60256155016</v>
      </c>
      <c r="Q880" s="50">
        <f>Ugovori_OPULJP[[#This Row],[Bespovratna sredstva - Ukupno (EU+Nac) HRK
= Ukupna ugovorena vrijednost bespovratnih sredstava]]*Ugovori_OPULJP[[#This Row],[STOPA NACIONALNOG SUFINANCIRANJA %]]</f>
        <v>487545</v>
      </c>
      <c r="R880" s="51">
        <f>Ugovori_OPULJP[[#This Row],[Bespovratna sredstva - Nacionalni dio - HRK]]/7.5345</f>
        <v>64708.341628508853</v>
      </c>
      <c r="S880" s="50">
        <v>3250300</v>
      </c>
      <c r="T880" s="51">
        <f>Ugovori_OPULJP[[#This Row],[Bespovratna sredstva - Ukupno (EU+Nac) HRK
= Ukupna ugovorena vrijednost bespovratnih sredstava]]/7.5345</f>
        <v>431388.94419005903</v>
      </c>
      <c r="U880" s="50">
        <v>0</v>
      </c>
      <c r="V880" s="51">
        <f>Ugovori_OPULJP[[#This Row],[Javni doprinos korisnika - HRK]]/7.5345</f>
        <v>0</v>
      </c>
      <c r="W880" s="50">
        <v>0</v>
      </c>
      <c r="X880" s="51">
        <f>Ugovori_OPULJP[[#This Row],[Privatni doprinos korisnika - HRK]]/7.5345</f>
        <v>0</v>
      </c>
      <c r="Y880" s="52">
        <v>3250300</v>
      </c>
      <c r="Z880" s="53">
        <f>Ugovori_OPULJP[[#This Row],[UKUPNI PRIHVATLJIVI IZDACI
TOTAL ELIGIBLE EXPENDITURE
= Bespovratna sredstva ukupno + doprinos korisnika
= Ukupni prihvatljivi troškovi
= Ukupna ugovorena vrijednost projekta HRK]]/7.5345</f>
        <v>431388.94419005903</v>
      </c>
      <c r="AA880" s="44" t="s">
        <v>38</v>
      </c>
      <c r="AB880" s="44" t="s">
        <v>35</v>
      </c>
      <c r="AC880" s="43" t="s">
        <v>3500</v>
      </c>
      <c r="AD880" s="43" t="s">
        <v>747</v>
      </c>
    </row>
    <row r="881" spans="1:30" ht="51" customHeight="1" x14ac:dyDescent="0.2">
      <c r="A881" s="41" t="s">
        <v>3501</v>
      </c>
      <c r="B881" s="42" t="s">
        <v>743</v>
      </c>
      <c r="C881" s="43" t="s">
        <v>744</v>
      </c>
      <c r="D881" s="43" t="s">
        <v>3131</v>
      </c>
      <c r="E881" s="57" t="s">
        <v>76</v>
      </c>
      <c r="F881" s="45" t="s">
        <v>3502</v>
      </c>
      <c r="G881" s="45" t="s">
        <v>1234</v>
      </c>
      <c r="H881" s="47">
        <v>44032</v>
      </c>
      <c r="I881" s="47">
        <v>44581</v>
      </c>
      <c r="J881" s="48" t="str">
        <f>IF(Ugovori_OPULJP[[#This Row],[DATUM ZAVRŠETKA OPERACIJE]]&gt;DATE(2024,3,31),"u provedbi","završen")</f>
        <v>završen</v>
      </c>
      <c r="K881" s="46" t="s">
        <v>333</v>
      </c>
      <c r="L881" s="46" t="s">
        <v>333</v>
      </c>
      <c r="M881" s="49">
        <v>0.85</v>
      </c>
      <c r="N881" s="49">
        <v>0.15</v>
      </c>
      <c r="O881" s="50">
        <f>Ugovori_OPULJP[[#This Row],[Bespovratna sredstva - Ukupno (EU+Nac) HRK
= Ukupna ugovorena vrijednost bespovratnih sredstava]]*Ugovori_OPULJP[[#This Row],[EU STOPA SUFINANCIRANJA %
EU CO-FINANCING RATE %]]</f>
        <v>2275960</v>
      </c>
      <c r="P881" s="51">
        <f>Ugovori_OPULJP[[#This Row],[Bespovratna sredstva - EU dio - HRK]]/7.5345</f>
        <v>302071.80303935229</v>
      </c>
      <c r="Q881" s="50">
        <f>Ugovori_OPULJP[[#This Row],[Bespovratna sredstva - Ukupno (EU+Nac) HRK
= Ukupna ugovorena vrijednost bespovratnih sredstava]]*Ugovori_OPULJP[[#This Row],[STOPA NACIONALNOG SUFINANCIRANJA %]]</f>
        <v>401640</v>
      </c>
      <c r="R881" s="51">
        <f>Ugovori_OPULJP[[#This Row],[Bespovratna sredstva - Nacionalni dio - HRK]]/7.5345</f>
        <v>53306.788771650405</v>
      </c>
      <c r="S881" s="50">
        <v>2677600</v>
      </c>
      <c r="T881" s="51">
        <f>Ugovori_OPULJP[[#This Row],[Bespovratna sredstva - Ukupno (EU+Nac) HRK
= Ukupna ugovorena vrijednost bespovratnih sredstava]]/7.5345</f>
        <v>355378.5918110027</v>
      </c>
      <c r="U881" s="50">
        <v>0</v>
      </c>
      <c r="V881" s="51">
        <f>Ugovori_OPULJP[[#This Row],[Javni doprinos korisnika - HRK]]/7.5345</f>
        <v>0</v>
      </c>
      <c r="W881" s="50">
        <v>0</v>
      </c>
      <c r="X881" s="51">
        <f>Ugovori_OPULJP[[#This Row],[Privatni doprinos korisnika - HRK]]/7.5345</f>
        <v>0</v>
      </c>
      <c r="Y881" s="52">
        <v>2677600</v>
      </c>
      <c r="Z881" s="53">
        <f>Ugovori_OPULJP[[#This Row],[UKUPNI PRIHVATLJIVI IZDACI
TOTAL ELIGIBLE EXPENDITURE
= Bespovratna sredstva ukupno + doprinos korisnika
= Ukupni prihvatljivi troškovi
= Ukupna ugovorena vrijednost projekta HRK]]/7.5345</f>
        <v>355378.5918110027</v>
      </c>
      <c r="AA881" s="44" t="s">
        <v>38</v>
      </c>
      <c r="AB881" s="44" t="s">
        <v>35</v>
      </c>
      <c r="AC881" s="43" t="s">
        <v>3503</v>
      </c>
      <c r="AD881" s="43" t="s">
        <v>747</v>
      </c>
    </row>
    <row r="882" spans="1:30" ht="51" customHeight="1" x14ac:dyDescent="0.2">
      <c r="A882" s="41" t="s">
        <v>3504</v>
      </c>
      <c r="B882" s="42" t="s">
        <v>743</v>
      </c>
      <c r="C882" s="43" t="s">
        <v>744</v>
      </c>
      <c r="D882" s="43" t="s">
        <v>3131</v>
      </c>
      <c r="E882" s="57" t="s">
        <v>76</v>
      </c>
      <c r="F882" s="45" t="s">
        <v>3505</v>
      </c>
      <c r="G882" s="45" t="s">
        <v>1310</v>
      </c>
      <c r="H882" s="47">
        <v>44000</v>
      </c>
      <c r="I882" s="47">
        <v>44487</v>
      </c>
      <c r="J882" s="48" t="str">
        <f>IF(Ugovori_OPULJP[[#This Row],[DATUM ZAVRŠETKA OPERACIJE]]&gt;DATE(2024,3,31),"u provedbi","završen")</f>
        <v>završen</v>
      </c>
      <c r="K882" s="46" t="s">
        <v>94</v>
      </c>
      <c r="L882" s="46" t="s">
        <v>94</v>
      </c>
      <c r="M882" s="49">
        <v>0.85</v>
      </c>
      <c r="N882" s="49">
        <v>0.15</v>
      </c>
      <c r="O882" s="50">
        <f>Ugovori_OPULJP[[#This Row],[Bespovratna sredstva - Ukupno (EU+Nac) HRK
= Ukupna ugovorena vrijednost bespovratnih sredstava]]*Ugovori_OPULJP[[#This Row],[EU STOPA SUFINANCIRANJA %
EU CO-FINANCING RATE %]]</f>
        <v>1176400</v>
      </c>
      <c r="P882" s="51">
        <f>Ugovori_OPULJP[[#This Row],[Bespovratna sredstva - EU dio - HRK]]/7.5345</f>
        <v>156135.11181896608</v>
      </c>
      <c r="Q882" s="50">
        <f>Ugovori_OPULJP[[#This Row],[Bespovratna sredstva - Ukupno (EU+Nac) HRK
= Ukupna ugovorena vrijednost bespovratnih sredstava]]*Ugovori_OPULJP[[#This Row],[STOPA NACIONALNOG SUFINANCIRANJA %]]</f>
        <v>207600</v>
      </c>
      <c r="R882" s="51">
        <f>Ugovori_OPULJP[[#This Row],[Bespovratna sredstva - Nacionalni dio - HRK]]/7.5345</f>
        <v>27553.255026876366</v>
      </c>
      <c r="S882" s="50">
        <v>1384000</v>
      </c>
      <c r="T882" s="51">
        <f>Ugovori_OPULJP[[#This Row],[Bespovratna sredstva - Ukupno (EU+Nac) HRK
= Ukupna ugovorena vrijednost bespovratnih sredstava]]/7.5345</f>
        <v>183688.36684584245</v>
      </c>
      <c r="U882" s="50">
        <v>0</v>
      </c>
      <c r="V882" s="51">
        <f>Ugovori_OPULJP[[#This Row],[Javni doprinos korisnika - HRK]]/7.5345</f>
        <v>0</v>
      </c>
      <c r="W882" s="50">
        <v>0</v>
      </c>
      <c r="X882" s="51">
        <f>Ugovori_OPULJP[[#This Row],[Privatni doprinos korisnika - HRK]]/7.5345</f>
        <v>0</v>
      </c>
      <c r="Y882" s="52">
        <v>1384000</v>
      </c>
      <c r="Z882" s="53">
        <f>Ugovori_OPULJP[[#This Row],[UKUPNI PRIHVATLJIVI IZDACI
TOTAL ELIGIBLE EXPENDITURE
= Bespovratna sredstva ukupno + doprinos korisnika
= Ukupni prihvatljivi troškovi
= Ukupna ugovorena vrijednost projekta HRK]]/7.5345</f>
        <v>183688.36684584245</v>
      </c>
      <c r="AA882" s="44" t="s">
        <v>38</v>
      </c>
      <c r="AB882" s="44" t="s">
        <v>35</v>
      </c>
      <c r="AC882" s="43" t="s">
        <v>3506</v>
      </c>
      <c r="AD882" s="43" t="s">
        <v>747</v>
      </c>
    </row>
    <row r="883" spans="1:30" ht="51" customHeight="1" x14ac:dyDescent="0.2">
      <c r="A883" s="41" t="s">
        <v>3507</v>
      </c>
      <c r="B883" s="42" t="s">
        <v>743</v>
      </c>
      <c r="C883" s="43" t="s">
        <v>744</v>
      </c>
      <c r="D883" s="43" t="s">
        <v>3131</v>
      </c>
      <c r="E883" s="57" t="s">
        <v>76</v>
      </c>
      <c r="F883" s="45" t="s">
        <v>3508</v>
      </c>
      <c r="G883" s="45" t="s">
        <v>3509</v>
      </c>
      <c r="H883" s="47">
        <v>44109</v>
      </c>
      <c r="I883" s="47">
        <v>44566</v>
      </c>
      <c r="J883" s="48" t="str">
        <f>IF(Ugovori_OPULJP[[#This Row],[DATUM ZAVRŠETKA OPERACIJE]]&gt;DATE(2024,3,31),"u provedbi","završen")</f>
        <v>završen</v>
      </c>
      <c r="K883" s="46" t="s">
        <v>94</v>
      </c>
      <c r="L883" s="46" t="s">
        <v>94</v>
      </c>
      <c r="M883" s="49">
        <v>0.85</v>
      </c>
      <c r="N883" s="49">
        <v>0.15</v>
      </c>
      <c r="O883" s="50">
        <f>Ugovori_OPULJP[[#This Row],[Bespovratna sredstva - Ukupno (EU+Nac) HRK
= Ukupna ugovorena vrijednost bespovratnih sredstava]]*Ugovori_OPULJP[[#This Row],[EU STOPA SUFINANCIRANJA %
EU CO-FINANCING RATE %]]</f>
        <v>789310</v>
      </c>
      <c r="P883" s="51">
        <f>Ugovori_OPULJP[[#This Row],[Bespovratna sredstva - EU dio - HRK]]/7.5345</f>
        <v>104759.43990974849</v>
      </c>
      <c r="Q883" s="50">
        <f>Ugovori_OPULJP[[#This Row],[Bespovratna sredstva - Ukupno (EU+Nac) HRK
= Ukupna ugovorena vrijednost bespovratnih sredstava]]*Ugovori_OPULJP[[#This Row],[STOPA NACIONALNOG SUFINANCIRANJA %]]</f>
        <v>139290</v>
      </c>
      <c r="R883" s="51">
        <f>Ugovori_OPULJP[[#This Row],[Bespovratna sredstva - Nacionalni dio - HRK]]/7.5345</f>
        <v>18486.959984073263</v>
      </c>
      <c r="S883" s="50">
        <v>928600</v>
      </c>
      <c r="T883" s="51">
        <f>Ugovori_OPULJP[[#This Row],[Bespovratna sredstva - Ukupno (EU+Nac) HRK
= Ukupna ugovorena vrijednost bespovratnih sredstava]]/7.5345</f>
        <v>123246.39989382174</v>
      </c>
      <c r="U883" s="50">
        <v>0</v>
      </c>
      <c r="V883" s="51">
        <f>Ugovori_OPULJP[[#This Row],[Javni doprinos korisnika - HRK]]/7.5345</f>
        <v>0</v>
      </c>
      <c r="W883" s="50">
        <v>0</v>
      </c>
      <c r="X883" s="51">
        <f>Ugovori_OPULJP[[#This Row],[Privatni doprinos korisnika - HRK]]/7.5345</f>
        <v>0</v>
      </c>
      <c r="Y883" s="52">
        <v>928600</v>
      </c>
      <c r="Z883" s="53">
        <f>Ugovori_OPULJP[[#This Row],[UKUPNI PRIHVATLJIVI IZDACI
TOTAL ELIGIBLE EXPENDITURE
= Bespovratna sredstva ukupno + doprinos korisnika
= Ukupni prihvatljivi troškovi
= Ukupna ugovorena vrijednost projekta HRK]]/7.5345</f>
        <v>123246.39989382174</v>
      </c>
      <c r="AA883" s="44" t="s">
        <v>38</v>
      </c>
      <c r="AB883" s="44" t="s">
        <v>35</v>
      </c>
      <c r="AC883" s="43" t="s">
        <v>3510</v>
      </c>
      <c r="AD883" s="43" t="s">
        <v>747</v>
      </c>
    </row>
    <row r="884" spans="1:30" ht="51" customHeight="1" x14ac:dyDescent="0.2">
      <c r="A884" s="41" t="s">
        <v>3511</v>
      </c>
      <c r="B884" s="42" t="s">
        <v>743</v>
      </c>
      <c r="C884" s="43" t="s">
        <v>744</v>
      </c>
      <c r="D884" s="43" t="s">
        <v>3131</v>
      </c>
      <c r="E884" s="57" t="s">
        <v>76</v>
      </c>
      <c r="F884" s="62" t="s">
        <v>3512</v>
      </c>
      <c r="G884" s="45" t="s">
        <v>913</v>
      </c>
      <c r="H884" s="47">
        <v>44036</v>
      </c>
      <c r="I884" s="47">
        <v>44493</v>
      </c>
      <c r="J884" s="48" t="str">
        <f>IF(Ugovori_OPULJP[[#This Row],[DATUM ZAVRŠETKA OPERACIJE]]&gt;DATE(2024,3,31),"u provedbi","završen")</f>
        <v>završen</v>
      </c>
      <c r="K884" s="46" t="s">
        <v>594</v>
      </c>
      <c r="L884" s="46" t="s">
        <v>594</v>
      </c>
      <c r="M884" s="49">
        <v>0.85</v>
      </c>
      <c r="N884" s="49">
        <v>0.15</v>
      </c>
      <c r="O884" s="50">
        <f>Ugovori_OPULJP[[#This Row],[Bespovratna sredstva - Ukupno (EU+Nac) HRK
= Ukupna ugovorena vrijednost bespovratnih sredstava]]*Ugovori_OPULJP[[#This Row],[EU STOPA SUFINANCIRANJA %
EU CO-FINANCING RATE %]]</f>
        <v>742900</v>
      </c>
      <c r="P884" s="51">
        <f>Ugovori_OPULJP[[#This Row],[Bespovratna sredstva - EU dio - HRK]]/7.5345</f>
        <v>98599.774371225692</v>
      </c>
      <c r="Q884" s="50">
        <f>Ugovori_OPULJP[[#This Row],[Bespovratna sredstva - Ukupno (EU+Nac) HRK
= Ukupna ugovorena vrijednost bespovratnih sredstava]]*Ugovori_OPULJP[[#This Row],[STOPA NACIONALNOG SUFINANCIRANJA %]]</f>
        <v>131100</v>
      </c>
      <c r="R884" s="51">
        <f>Ugovori_OPULJP[[#This Row],[Bespovratna sredstva - Nacionalni dio - HRK]]/7.5345</f>
        <v>17399.960183157476</v>
      </c>
      <c r="S884" s="50">
        <v>874000</v>
      </c>
      <c r="T884" s="51">
        <f>Ugovori_OPULJP[[#This Row],[Bespovratna sredstva - Ukupno (EU+Nac) HRK
= Ukupna ugovorena vrijednost bespovratnih sredstava]]/7.5345</f>
        <v>115999.73455438316</v>
      </c>
      <c r="U884" s="50">
        <v>0</v>
      </c>
      <c r="V884" s="51">
        <f>Ugovori_OPULJP[[#This Row],[Javni doprinos korisnika - HRK]]/7.5345</f>
        <v>0</v>
      </c>
      <c r="W884" s="50">
        <v>0</v>
      </c>
      <c r="X884" s="51">
        <f>Ugovori_OPULJP[[#This Row],[Privatni doprinos korisnika - HRK]]/7.5345</f>
        <v>0</v>
      </c>
      <c r="Y884" s="52">
        <v>874000</v>
      </c>
      <c r="Z884" s="53">
        <f>Ugovori_OPULJP[[#This Row],[UKUPNI PRIHVATLJIVI IZDACI
TOTAL ELIGIBLE EXPENDITURE
= Bespovratna sredstva ukupno + doprinos korisnika
= Ukupni prihvatljivi troškovi
= Ukupna ugovorena vrijednost projekta HRK]]/7.5345</f>
        <v>115999.73455438316</v>
      </c>
      <c r="AA884" s="44" t="s">
        <v>38</v>
      </c>
      <c r="AB884" s="44" t="s">
        <v>35</v>
      </c>
      <c r="AC884" s="43" t="s">
        <v>3513</v>
      </c>
      <c r="AD884" s="43" t="s">
        <v>747</v>
      </c>
    </row>
    <row r="885" spans="1:30" ht="51" customHeight="1" x14ac:dyDescent="0.2">
      <c r="A885" s="41" t="s">
        <v>3514</v>
      </c>
      <c r="B885" s="42" t="s">
        <v>743</v>
      </c>
      <c r="C885" s="43" t="s">
        <v>744</v>
      </c>
      <c r="D885" s="43" t="s">
        <v>3131</v>
      </c>
      <c r="E885" s="57" t="s">
        <v>76</v>
      </c>
      <c r="F885" s="45" t="s">
        <v>3515</v>
      </c>
      <c r="G885" s="45" t="s">
        <v>3516</v>
      </c>
      <c r="H885" s="47">
        <v>44133</v>
      </c>
      <c r="I885" s="47">
        <v>44680</v>
      </c>
      <c r="J885" s="48" t="str">
        <f>IF(Ugovori_OPULJP[[#This Row],[DATUM ZAVRŠETKA OPERACIJE]]&gt;DATE(2024,3,31),"u provedbi","završen")</f>
        <v>završen</v>
      </c>
      <c r="K885" s="46" t="s">
        <v>892</v>
      </c>
      <c r="L885" s="46" t="s">
        <v>37</v>
      </c>
      <c r="M885" s="49">
        <v>0.85</v>
      </c>
      <c r="N885" s="49">
        <v>0.15</v>
      </c>
      <c r="O885" s="50">
        <f>Ugovori_OPULJP[[#This Row],[Bespovratna sredstva - Ukupno (EU+Nac) HRK
= Ukupna ugovorena vrijednost bespovratnih sredstava]]*Ugovori_OPULJP[[#This Row],[EU STOPA SUFINANCIRANJA %
EU CO-FINANCING RATE %]]</f>
        <v>394680.41500000004</v>
      </c>
      <c r="P885" s="51">
        <f>Ugovori_OPULJP[[#This Row],[Bespovratna sredstva - EU dio - HRK]]/7.5345</f>
        <v>52383.093105050102</v>
      </c>
      <c r="Q885" s="50">
        <f>Ugovori_OPULJP[[#This Row],[Bespovratna sredstva - Ukupno (EU+Nac) HRK
= Ukupna ugovorena vrijednost bespovratnih sredstava]]*Ugovori_OPULJP[[#This Row],[STOPA NACIONALNOG SUFINANCIRANJA %]]</f>
        <v>69649.485000000001</v>
      </c>
      <c r="R885" s="51">
        <f>Ugovori_OPULJP[[#This Row],[Bespovratna sredstva - Nacionalni dio - HRK]]/7.5345</f>
        <v>9244.0752538323704</v>
      </c>
      <c r="S885" s="50">
        <v>464329.9</v>
      </c>
      <c r="T885" s="51">
        <f>Ugovori_OPULJP[[#This Row],[Bespovratna sredstva - Ukupno (EU+Nac) HRK
= Ukupna ugovorena vrijednost bespovratnih sredstava]]/7.5345</f>
        <v>61627.168358882474</v>
      </c>
      <c r="U885" s="50">
        <v>0</v>
      </c>
      <c r="V885" s="51">
        <f>Ugovori_OPULJP[[#This Row],[Javni doprinos korisnika - HRK]]/7.5345</f>
        <v>0</v>
      </c>
      <c r="W885" s="50">
        <v>0</v>
      </c>
      <c r="X885" s="51">
        <f>Ugovori_OPULJP[[#This Row],[Privatni doprinos korisnika - HRK]]/7.5345</f>
        <v>0</v>
      </c>
      <c r="Y885" s="52">
        <v>464329.9</v>
      </c>
      <c r="Z885" s="53">
        <f>Ugovori_OPULJP[[#This Row],[UKUPNI PRIHVATLJIVI IZDACI
TOTAL ELIGIBLE EXPENDITURE
= Bespovratna sredstva ukupno + doprinos korisnika
= Ukupni prihvatljivi troškovi
= Ukupna ugovorena vrijednost projekta HRK]]/7.5345</f>
        <v>61627.168358882474</v>
      </c>
      <c r="AA885" s="44" t="s">
        <v>38</v>
      </c>
      <c r="AB885" s="44" t="s">
        <v>35</v>
      </c>
      <c r="AC885" s="43" t="s">
        <v>3517</v>
      </c>
      <c r="AD885" s="43" t="s">
        <v>747</v>
      </c>
    </row>
    <row r="886" spans="1:30" ht="51" customHeight="1" x14ac:dyDescent="0.2">
      <c r="A886" s="61" t="s">
        <v>3518</v>
      </c>
      <c r="B886" s="55" t="s">
        <v>743</v>
      </c>
      <c r="C886" s="56" t="s">
        <v>744</v>
      </c>
      <c r="D886" s="43" t="s">
        <v>3131</v>
      </c>
      <c r="E886" s="57" t="s">
        <v>76</v>
      </c>
      <c r="F886" s="62" t="s">
        <v>3519</v>
      </c>
      <c r="G886" s="62" t="s">
        <v>3520</v>
      </c>
      <c r="H886" s="59">
        <v>44170</v>
      </c>
      <c r="I886" s="59">
        <v>44717</v>
      </c>
      <c r="J886" s="48" t="str">
        <f>IF(Ugovori_OPULJP[[#This Row],[DATUM ZAVRŠETKA OPERACIJE]]&gt;DATE(2024,3,31),"u provedbi","završen")</f>
        <v>završen</v>
      </c>
      <c r="K886" s="58" t="s">
        <v>892</v>
      </c>
      <c r="L886" s="58" t="s">
        <v>37</v>
      </c>
      <c r="M886" s="49">
        <v>0.85</v>
      </c>
      <c r="N886" s="49">
        <v>0.15</v>
      </c>
      <c r="O886" s="50">
        <f>Ugovori_OPULJP[[#This Row],[Bespovratna sredstva - Ukupno (EU+Nac) HRK
= Ukupna ugovorena vrijednost bespovratnih sredstava]]*Ugovori_OPULJP[[#This Row],[EU STOPA SUFINANCIRANJA %
EU CO-FINANCING RATE %]]</f>
        <v>394680.41500000004</v>
      </c>
      <c r="P886" s="51">
        <f>Ugovori_OPULJP[[#This Row],[Bespovratna sredstva - EU dio - HRK]]/7.5345</f>
        <v>52383.093105050102</v>
      </c>
      <c r="Q886" s="50">
        <f>Ugovori_OPULJP[[#This Row],[Bespovratna sredstva - Ukupno (EU+Nac) HRK
= Ukupna ugovorena vrijednost bespovratnih sredstava]]*Ugovori_OPULJP[[#This Row],[STOPA NACIONALNOG SUFINANCIRANJA %]]</f>
        <v>69649.485000000001</v>
      </c>
      <c r="R886" s="51">
        <f>Ugovori_OPULJP[[#This Row],[Bespovratna sredstva - Nacionalni dio - HRK]]/7.5345</f>
        <v>9244.0752538323704</v>
      </c>
      <c r="S886" s="52">
        <v>464329.9</v>
      </c>
      <c r="T886" s="53">
        <f>Ugovori_OPULJP[[#This Row],[Bespovratna sredstva - Ukupno (EU+Nac) HRK
= Ukupna ugovorena vrijednost bespovratnih sredstava]]/7.5345</f>
        <v>61627.168358882474</v>
      </c>
      <c r="U886" s="50">
        <v>0</v>
      </c>
      <c r="V886" s="51">
        <f>Ugovori_OPULJP[[#This Row],[Javni doprinos korisnika - HRK]]/7.5345</f>
        <v>0</v>
      </c>
      <c r="W886" s="50">
        <v>0</v>
      </c>
      <c r="X886" s="51">
        <f>Ugovori_OPULJP[[#This Row],[Privatni doprinos korisnika - HRK]]/7.5345</f>
        <v>0</v>
      </c>
      <c r="Y886" s="52">
        <v>464329.9</v>
      </c>
      <c r="Z886" s="53">
        <f>Ugovori_OPULJP[[#This Row],[UKUPNI PRIHVATLJIVI IZDACI
TOTAL ELIGIBLE EXPENDITURE
= Bespovratna sredstva ukupno + doprinos korisnika
= Ukupni prihvatljivi troškovi
= Ukupna ugovorena vrijednost projekta HRK]]/7.5345</f>
        <v>61627.168358882474</v>
      </c>
      <c r="AA886" s="57" t="s">
        <v>38</v>
      </c>
      <c r="AB886" s="57" t="s">
        <v>35</v>
      </c>
      <c r="AC886" s="56" t="s">
        <v>3134</v>
      </c>
      <c r="AD886" s="56" t="s">
        <v>747</v>
      </c>
    </row>
    <row r="887" spans="1:30" ht="51" customHeight="1" x14ac:dyDescent="0.2">
      <c r="A887" s="41" t="s">
        <v>3521</v>
      </c>
      <c r="B887" s="42" t="s">
        <v>743</v>
      </c>
      <c r="C887" s="43" t="s">
        <v>744</v>
      </c>
      <c r="D887" s="43" t="s">
        <v>3131</v>
      </c>
      <c r="E887" s="57" t="s">
        <v>76</v>
      </c>
      <c r="F887" s="45" t="s">
        <v>3522</v>
      </c>
      <c r="G887" s="45" t="s">
        <v>3523</v>
      </c>
      <c r="H887" s="75">
        <v>44133</v>
      </c>
      <c r="I887" s="75">
        <v>44680</v>
      </c>
      <c r="J887" s="48" t="str">
        <f>IF(Ugovori_OPULJP[[#This Row],[DATUM ZAVRŠETKA OPERACIJE]]&gt;DATE(2024,3,31),"u provedbi","završen")</f>
        <v>završen</v>
      </c>
      <c r="K887" s="46" t="s">
        <v>892</v>
      </c>
      <c r="L887" s="46" t="s">
        <v>37</v>
      </c>
      <c r="M887" s="49">
        <v>0.85</v>
      </c>
      <c r="N887" s="49">
        <v>0.15</v>
      </c>
      <c r="O887" s="50">
        <f>Ugovori_OPULJP[[#This Row],[Bespovratna sredstva - Ukupno (EU+Nac) HRK
= Ukupna ugovorena vrijednost bespovratnih sredstava]]*Ugovori_OPULJP[[#This Row],[EU STOPA SUFINANCIRANJA %
EU CO-FINANCING RATE %]]</f>
        <v>394680.41500000004</v>
      </c>
      <c r="P887" s="51">
        <f>Ugovori_OPULJP[[#This Row],[Bespovratna sredstva - EU dio - HRK]]/7.5345</f>
        <v>52383.093105050102</v>
      </c>
      <c r="Q887" s="50">
        <f>Ugovori_OPULJP[[#This Row],[Bespovratna sredstva - Ukupno (EU+Nac) HRK
= Ukupna ugovorena vrijednost bespovratnih sredstava]]*Ugovori_OPULJP[[#This Row],[STOPA NACIONALNOG SUFINANCIRANJA %]]</f>
        <v>69649.485000000001</v>
      </c>
      <c r="R887" s="51">
        <f>Ugovori_OPULJP[[#This Row],[Bespovratna sredstva - Nacionalni dio - HRK]]/7.5345</f>
        <v>9244.0752538323704</v>
      </c>
      <c r="S887" s="50">
        <v>464329.9</v>
      </c>
      <c r="T887" s="51">
        <f>Ugovori_OPULJP[[#This Row],[Bespovratna sredstva - Ukupno (EU+Nac) HRK
= Ukupna ugovorena vrijednost bespovratnih sredstava]]/7.5345</f>
        <v>61627.168358882474</v>
      </c>
      <c r="U887" s="50">
        <v>0</v>
      </c>
      <c r="V887" s="51">
        <f>Ugovori_OPULJP[[#This Row],[Javni doprinos korisnika - HRK]]/7.5345</f>
        <v>0</v>
      </c>
      <c r="W887" s="50">
        <v>0</v>
      </c>
      <c r="X887" s="51">
        <f>Ugovori_OPULJP[[#This Row],[Privatni doprinos korisnika - HRK]]/7.5345</f>
        <v>0</v>
      </c>
      <c r="Y887" s="52">
        <v>464329.9</v>
      </c>
      <c r="Z887" s="53">
        <f>Ugovori_OPULJP[[#This Row],[UKUPNI PRIHVATLJIVI IZDACI
TOTAL ELIGIBLE EXPENDITURE
= Bespovratna sredstva ukupno + doprinos korisnika
= Ukupni prihvatljivi troškovi
= Ukupna ugovorena vrijednost projekta HRK]]/7.5345</f>
        <v>61627.168358882474</v>
      </c>
      <c r="AA887" s="44" t="s">
        <v>38</v>
      </c>
      <c r="AB887" s="44" t="s">
        <v>35</v>
      </c>
      <c r="AC887" s="43" t="s">
        <v>3240</v>
      </c>
      <c r="AD887" s="43" t="s">
        <v>747</v>
      </c>
    </row>
    <row r="888" spans="1:30" ht="51" customHeight="1" x14ac:dyDescent="0.2">
      <c r="A888" s="41" t="s">
        <v>3524</v>
      </c>
      <c r="B888" s="42" t="s">
        <v>743</v>
      </c>
      <c r="C888" s="43" t="s">
        <v>744</v>
      </c>
      <c r="D888" s="43" t="s">
        <v>3131</v>
      </c>
      <c r="E888" s="57" t="s">
        <v>76</v>
      </c>
      <c r="F888" s="45" t="s">
        <v>3525</v>
      </c>
      <c r="G888" s="45" t="s">
        <v>3526</v>
      </c>
      <c r="H888" s="47">
        <v>44133</v>
      </c>
      <c r="I888" s="47">
        <v>44680</v>
      </c>
      <c r="J888" s="48" t="str">
        <f>IF(Ugovori_OPULJP[[#This Row],[DATUM ZAVRŠETKA OPERACIJE]]&gt;DATE(2024,3,31),"u provedbi","završen")</f>
        <v>završen</v>
      </c>
      <c r="K888" s="46" t="s">
        <v>892</v>
      </c>
      <c r="L888" s="46" t="s">
        <v>37</v>
      </c>
      <c r="M888" s="49">
        <v>0.85</v>
      </c>
      <c r="N888" s="49">
        <v>0.15</v>
      </c>
      <c r="O888" s="50">
        <f>Ugovori_OPULJP[[#This Row],[Bespovratna sredstva - Ukupno (EU+Nac) HRK
= Ukupna ugovorena vrijednost bespovratnih sredstava]]*Ugovori_OPULJP[[#This Row],[EU STOPA SUFINANCIRANJA %
EU CO-FINANCING RATE %]]</f>
        <v>394680.41500000004</v>
      </c>
      <c r="P888" s="51">
        <f>Ugovori_OPULJP[[#This Row],[Bespovratna sredstva - EU dio - HRK]]/7.5345</f>
        <v>52383.093105050102</v>
      </c>
      <c r="Q888" s="50">
        <f>Ugovori_OPULJP[[#This Row],[Bespovratna sredstva - Ukupno (EU+Nac) HRK
= Ukupna ugovorena vrijednost bespovratnih sredstava]]*Ugovori_OPULJP[[#This Row],[STOPA NACIONALNOG SUFINANCIRANJA %]]</f>
        <v>69649.485000000001</v>
      </c>
      <c r="R888" s="51">
        <f>Ugovori_OPULJP[[#This Row],[Bespovratna sredstva - Nacionalni dio - HRK]]/7.5345</f>
        <v>9244.0752538323704</v>
      </c>
      <c r="S888" s="50">
        <v>464329.9</v>
      </c>
      <c r="T888" s="51">
        <f>Ugovori_OPULJP[[#This Row],[Bespovratna sredstva - Ukupno (EU+Nac) HRK
= Ukupna ugovorena vrijednost bespovratnih sredstava]]/7.5345</f>
        <v>61627.168358882474</v>
      </c>
      <c r="U888" s="50">
        <v>0</v>
      </c>
      <c r="V888" s="51">
        <f>Ugovori_OPULJP[[#This Row],[Javni doprinos korisnika - HRK]]/7.5345</f>
        <v>0</v>
      </c>
      <c r="W888" s="50">
        <v>0</v>
      </c>
      <c r="X888" s="51">
        <f>Ugovori_OPULJP[[#This Row],[Privatni doprinos korisnika - HRK]]/7.5345</f>
        <v>0</v>
      </c>
      <c r="Y888" s="52">
        <v>464329.9</v>
      </c>
      <c r="Z888" s="53">
        <f>Ugovori_OPULJP[[#This Row],[UKUPNI PRIHVATLJIVI IZDACI
TOTAL ELIGIBLE EXPENDITURE
= Bespovratna sredstva ukupno + doprinos korisnika
= Ukupni prihvatljivi troškovi
= Ukupna ugovorena vrijednost projekta HRK]]/7.5345</f>
        <v>61627.168358882474</v>
      </c>
      <c r="AA888" s="44" t="s">
        <v>38</v>
      </c>
      <c r="AB888" s="44" t="s">
        <v>35</v>
      </c>
      <c r="AC888" s="43" t="s">
        <v>3527</v>
      </c>
      <c r="AD888" s="43" t="s">
        <v>747</v>
      </c>
    </row>
    <row r="889" spans="1:30" ht="51" customHeight="1" x14ac:dyDescent="0.2">
      <c r="A889" s="41" t="s">
        <v>3528</v>
      </c>
      <c r="B889" s="42" t="s">
        <v>743</v>
      </c>
      <c r="C889" s="43" t="s">
        <v>744</v>
      </c>
      <c r="D889" s="43" t="s">
        <v>3131</v>
      </c>
      <c r="E889" s="57" t="s">
        <v>76</v>
      </c>
      <c r="F889" s="45" t="s">
        <v>3529</v>
      </c>
      <c r="G889" s="45" t="s">
        <v>1124</v>
      </c>
      <c r="H889" s="47">
        <v>44000</v>
      </c>
      <c r="I889" s="47">
        <v>44487</v>
      </c>
      <c r="J889" s="48" t="str">
        <f>IF(Ugovori_OPULJP[[#This Row],[DATUM ZAVRŠETKA OPERACIJE]]&gt;DATE(2024,3,31),"u provedbi","završen")</f>
        <v>završen</v>
      </c>
      <c r="K889" s="46" t="s">
        <v>104</v>
      </c>
      <c r="L889" s="46" t="s">
        <v>104</v>
      </c>
      <c r="M889" s="49">
        <v>0.85</v>
      </c>
      <c r="N889" s="49">
        <v>0.15</v>
      </c>
      <c r="O889" s="50">
        <f>Ugovori_OPULJP[[#This Row],[Bespovratna sredstva - Ukupno (EU+Nac) HRK
= Ukupna ugovorena vrijednost bespovratnih sredstava]]*Ugovori_OPULJP[[#This Row],[EU STOPA SUFINANCIRANJA %
EU CO-FINANCING RATE %]]</f>
        <v>4111224.75</v>
      </c>
      <c r="P889" s="51">
        <f>Ugovori_OPULJP[[#This Row],[Bespovratna sredstva - EU dio - HRK]]/7.5345</f>
        <v>545653.29484371888</v>
      </c>
      <c r="Q889" s="50">
        <f>Ugovori_OPULJP[[#This Row],[Bespovratna sredstva - Ukupno (EU+Nac) HRK
= Ukupna ugovorena vrijednost bespovratnih sredstava]]*Ugovori_OPULJP[[#This Row],[STOPA NACIONALNOG SUFINANCIRANJA %]]</f>
        <v>725510.25</v>
      </c>
      <c r="R889" s="51">
        <f>Ugovori_OPULJP[[#This Row],[Bespovratna sredstva - Nacionalni dio - HRK]]/7.5345</f>
        <v>96291.757913597452</v>
      </c>
      <c r="S889" s="50">
        <v>4836735</v>
      </c>
      <c r="T889" s="51">
        <f>Ugovori_OPULJP[[#This Row],[Bespovratna sredstva - Ukupno (EU+Nac) HRK
= Ukupna ugovorena vrijednost bespovratnih sredstava]]/7.5345</f>
        <v>641945.05275731627</v>
      </c>
      <c r="U889" s="50">
        <v>0</v>
      </c>
      <c r="V889" s="51">
        <f>Ugovori_OPULJP[[#This Row],[Javni doprinos korisnika - HRK]]/7.5345</f>
        <v>0</v>
      </c>
      <c r="W889" s="50">
        <v>0</v>
      </c>
      <c r="X889" s="51">
        <f>Ugovori_OPULJP[[#This Row],[Privatni doprinos korisnika - HRK]]/7.5345</f>
        <v>0</v>
      </c>
      <c r="Y889" s="52">
        <v>4836735</v>
      </c>
      <c r="Z889" s="53">
        <f>Ugovori_OPULJP[[#This Row],[UKUPNI PRIHVATLJIVI IZDACI
TOTAL ELIGIBLE EXPENDITURE
= Bespovratna sredstva ukupno + doprinos korisnika
= Ukupni prihvatljivi troškovi
= Ukupna ugovorena vrijednost projekta HRK]]/7.5345</f>
        <v>641945.05275731627</v>
      </c>
      <c r="AA889" s="44" t="s">
        <v>38</v>
      </c>
      <c r="AB889" s="44" t="s">
        <v>35</v>
      </c>
      <c r="AC889" s="43" t="s">
        <v>3530</v>
      </c>
      <c r="AD889" s="43" t="s">
        <v>747</v>
      </c>
    </row>
    <row r="890" spans="1:30" ht="51" customHeight="1" x14ac:dyDescent="0.2">
      <c r="A890" s="41" t="s">
        <v>3531</v>
      </c>
      <c r="B890" s="42" t="s">
        <v>743</v>
      </c>
      <c r="C890" s="43" t="s">
        <v>744</v>
      </c>
      <c r="D890" s="43" t="s">
        <v>3131</v>
      </c>
      <c r="E890" s="57" t="s">
        <v>76</v>
      </c>
      <c r="F890" s="45" t="s">
        <v>3532</v>
      </c>
      <c r="G890" s="45" t="s">
        <v>3533</v>
      </c>
      <c r="H890" s="47">
        <v>44026</v>
      </c>
      <c r="I890" s="47">
        <v>44483</v>
      </c>
      <c r="J890" s="48" t="str">
        <f>IF(Ugovori_OPULJP[[#This Row],[DATUM ZAVRŠETKA OPERACIJE]]&gt;DATE(2024,3,31),"u provedbi","završen")</f>
        <v>završen</v>
      </c>
      <c r="K890" s="46" t="s">
        <v>99</v>
      </c>
      <c r="L890" s="46" t="s">
        <v>99</v>
      </c>
      <c r="M890" s="49">
        <v>0.85</v>
      </c>
      <c r="N890" s="49">
        <v>0.15</v>
      </c>
      <c r="O890" s="50">
        <f>Ugovori_OPULJP[[#This Row],[Bespovratna sredstva - Ukupno (EU+Nac) HRK
= Ukupna ugovorena vrijednost bespovratnih sredstava]]*Ugovori_OPULJP[[#This Row],[EU STOPA SUFINANCIRANJA %
EU CO-FINANCING RATE %]]</f>
        <v>783599.61499999999</v>
      </c>
      <c r="P890" s="51">
        <f>Ugovori_OPULJP[[#This Row],[Bespovratna sredstva - EU dio - HRK]]/7.5345</f>
        <v>104001.54157541973</v>
      </c>
      <c r="Q890" s="50">
        <f>Ugovori_OPULJP[[#This Row],[Bespovratna sredstva - Ukupno (EU+Nac) HRK
= Ukupna ugovorena vrijednost bespovratnih sredstava]]*Ugovori_OPULJP[[#This Row],[STOPA NACIONALNOG SUFINANCIRANJA %]]</f>
        <v>138282.285</v>
      </c>
      <c r="R890" s="51">
        <f>Ugovori_OPULJP[[#This Row],[Bespovratna sredstva - Nacionalni dio - HRK]]/7.5345</f>
        <v>18353.213219191719</v>
      </c>
      <c r="S890" s="50">
        <v>921881.9</v>
      </c>
      <c r="T890" s="51">
        <f>Ugovori_OPULJP[[#This Row],[Bespovratna sredstva - Ukupno (EU+Nac) HRK
= Ukupna ugovorena vrijednost bespovratnih sredstava]]/7.5345</f>
        <v>122354.75479461145</v>
      </c>
      <c r="U890" s="50">
        <v>0</v>
      </c>
      <c r="V890" s="51">
        <f>Ugovori_OPULJP[[#This Row],[Javni doprinos korisnika - HRK]]/7.5345</f>
        <v>0</v>
      </c>
      <c r="W890" s="50">
        <v>0</v>
      </c>
      <c r="X890" s="51">
        <f>Ugovori_OPULJP[[#This Row],[Privatni doprinos korisnika - HRK]]/7.5345</f>
        <v>0</v>
      </c>
      <c r="Y890" s="52">
        <v>921881.9</v>
      </c>
      <c r="Z890" s="53">
        <f>Ugovori_OPULJP[[#This Row],[UKUPNI PRIHVATLJIVI IZDACI
TOTAL ELIGIBLE EXPENDITURE
= Bespovratna sredstva ukupno + doprinos korisnika
= Ukupni prihvatljivi troškovi
= Ukupna ugovorena vrijednost projekta HRK]]/7.5345</f>
        <v>122354.75479461145</v>
      </c>
      <c r="AA890" s="44" t="s">
        <v>38</v>
      </c>
      <c r="AB890" s="44" t="s">
        <v>35</v>
      </c>
      <c r="AC890" s="43" t="s">
        <v>3534</v>
      </c>
      <c r="AD890" s="43" t="s">
        <v>747</v>
      </c>
    </row>
    <row r="891" spans="1:30" ht="51" customHeight="1" x14ac:dyDescent="0.2">
      <c r="A891" s="41" t="s">
        <v>3535</v>
      </c>
      <c r="B891" s="42" t="s">
        <v>743</v>
      </c>
      <c r="C891" s="43" t="s">
        <v>744</v>
      </c>
      <c r="D891" s="43" t="s">
        <v>3131</v>
      </c>
      <c r="E891" s="57" t="s">
        <v>76</v>
      </c>
      <c r="F891" s="45" t="s">
        <v>3536</v>
      </c>
      <c r="G891" s="45" t="s">
        <v>632</v>
      </c>
      <c r="H891" s="47">
        <v>44000</v>
      </c>
      <c r="I891" s="47">
        <v>44548</v>
      </c>
      <c r="J891" s="48" t="str">
        <f>IF(Ugovori_OPULJP[[#This Row],[DATUM ZAVRŠETKA OPERACIJE]]&gt;DATE(2024,3,31),"u provedbi","završen")</f>
        <v>završen</v>
      </c>
      <c r="K891" s="46" t="s">
        <v>333</v>
      </c>
      <c r="L891" s="46" t="s">
        <v>333</v>
      </c>
      <c r="M891" s="49">
        <v>0.85</v>
      </c>
      <c r="N891" s="49">
        <v>0.15</v>
      </c>
      <c r="O891" s="50">
        <f>Ugovori_OPULJP[[#This Row],[Bespovratna sredstva - Ukupno (EU+Nac) HRK
= Ukupna ugovorena vrijednost bespovratnih sredstava]]*Ugovori_OPULJP[[#This Row],[EU STOPA SUFINANCIRANJA %
EU CO-FINANCING RATE %]]</f>
        <v>2365720</v>
      </c>
      <c r="P891" s="51">
        <f>Ugovori_OPULJP[[#This Row],[Bespovratna sredstva - EU dio - HRK]]/7.5345</f>
        <v>313985.00232264912</v>
      </c>
      <c r="Q891" s="50">
        <f>Ugovori_OPULJP[[#This Row],[Bespovratna sredstva - Ukupno (EU+Nac) HRK
= Ukupna ugovorena vrijednost bespovratnih sredstava]]*Ugovori_OPULJP[[#This Row],[STOPA NACIONALNOG SUFINANCIRANJA %]]</f>
        <v>417480</v>
      </c>
      <c r="R891" s="51">
        <f>Ugovori_OPULJP[[#This Row],[Bespovratna sredstva - Nacionalni dio - HRK]]/7.5345</f>
        <v>55409.118056938081</v>
      </c>
      <c r="S891" s="50">
        <v>2783200</v>
      </c>
      <c r="T891" s="51">
        <f>Ugovori_OPULJP[[#This Row],[Bespovratna sredstva - Ukupno (EU+Nac) HRK
= Ukupna ugovorena vrijednost bespovratnih sredstava]]/7.5345</f>
        <v>369394.12037958723</v>
      </c>
      <c r="U891" s="50">
        <v>0</v>
      </c>
      <c r="V891" s="51">
        <f>Ugovori_OPULJP[[#This Row],[Javni doprinos korisnika - HRK]]/7.5345</f>
        <v>0</v>
      </c>
      <c r="W891" s="50">
        <v>0</v>
      </c>
      <c r="X891" s="51">
        <f>Ugovori_OPULJP[[#This Row],[Privatni doprinos korisnika - HRK]]/7.5345</f>
        <v>0</v>
      </c>
      <c r="Y891" s="52">
        <v>2783200</v>
      </c>
      <c r="Z891" s="53">
        <f>Ugovori_OPULJP[[#This Row],[UKUPNI PRIHVATLJIVI IZDACI
TOTAL ELIGIBLE EXPENDITURE
= Bespovratna sredstva ukupno + doprinos korisnika
= Ukupni prihvatljivi troškovi
= Ukupna ugovorena vrijednost projekta HRK]]/7.5345</f>
        <v>369394.12037958723</v>
      </c>
      <c r="AA891" s="44" t="s">
        <v>38</v>
      </c>
      <c r="AB891" s="44" t="s">
        <v>35</v>
      </c>
      <c r="AC891" s="43" t="s">
        <v>3537</v>
      </c>
      <c r="AD891" s="43" t="s">
        <v>747</v>
      </c>
    </row>
    <row r="892" spans="1:30" ht="51" customHeight="1" x14ac:dyDescent="0.2">
      <c r="A892" s="41" t="s">
        <v>3538</v>
      </c>
      <c r="B892" s="42" t="s">
        <v>743</v>
      </c>
      <c r="C892" s="43" t="s">
        <v>744</v>
      </c>
      <c r="D892" s="43" t="s">
        <v>3131</v>
      </c>
      <c r="E892" s="57" t="s">
        <v>76</v>
      </c>
      <c r="F892" s="45" t="s">
        <v>3539</v>
      </c>
      <c r="G892" s="45" t="s">
        <v>1267</v>
      </c>
      <c r="H892" s="47">
        <v>44000</v>
      </c>
      <c r="I892" s="47">
        <v>44548</v>
      </c>
      <c r="J892" s="48" t="str">
        <f>IF(Ugovori_OPULJP[[#This Row],[DATUM ZAVRŠETKA OPERACIJE]]&gt;DATE(2024,3,31),"u provedbi","završen")</f>
        <v>završen</v>
      </c>
      <c r="K892" s="46" t="s">
        <v>104</v>
      </c>
      <c r="L892" s="46" t="s">
        <v>104</v>
      </c>
      <c r="M892" s="49">
        <v>0.85</v>
      </c>
      <c r="N892" s="49">
        <v>0.15</v>
      </c>
      <c r="O892" s="50">
        <f>Ugovori_OPULJP[[#This Row],[Bespovratna sredstva - Ukupno (EU+Nac) HRK
= Ukupna ugovorena vrijednost bespovratnih sredstava]]*Ugovori_OPULJP[[#This Row],[EU STOPA SUFINANCIRANJA %
EU CO-FINANCING RATE %]]</f>
        <v>1180140</v>
      </c>
      <c r="P892" s="51">
        <f>Ugovori_OPULJP[[#This Row],[Bespovratna sredstva - EU dio - HRK]]/7.5345</f>
        <v>156631.49512243678</v>
      </c>
      <c r="Q892" s="50">
        <f>Ugovori_OPULJP[[#This Row],[Bespovratna sredstva - Ukupno (EU+Nac) HRK
= Ukupna ugovorena vrijednost bespovratnih sredstava]]*Ugovori_OPULJP[[#This Row],[STOPA NACIONALNOG SUFINANCIRANJA %]]</f>
        <v>208260</v>
      </c>
      <c r="R892" s="51">
        <f>Ugovori_OPULJP[[#This Row],[Bespovratna sredstva - Nacionalni dio - HRK]]/7.5345</f>
        <v>27640.852080430021</v>
      </c>
      <c r="S892" s="50">
        <v>1388400</v>
      </c>
      <c r="T892" s="51">
        <f>Ugovori_OPULJP[[#This Row],[Bespovratna sredstva - Ukupno (EU+Nac) HRK
= Ukupna ugovorena vrijednost bespovratnih sredstava]]/7.5345</f>
        <v>184272.3472028668</v>
      </c>
      <c r="U892" s="50">
        <v>0</v>
      </c>
      <c r="V892" s="51">
        <f>Ugovori_OPULJP[[#This Row],[Javni doprinos korisnika - HRK]]/7.5345</f>
        <v>0</v>
      </c>
      <c r="W892" s="50">
        <v>0</v>
      </c>
      <c r="X892" s="51">
        <f>Ugovori_OPULJP[[#This Row],[Privatni doprinos korisnika - HRK]]/7.5345</f>
        <v>0</v>
      </c>
      <c r="Y892" s="52">
        <v>1388400</v>
      </c>
      <c r="Z892" s="53">
        <f>Ugovori_OPULJP[[#This Row],[UKUPNI PRIHVATLJIVI IZDACI
TOTAL ELIGIBLE EXPENDITURE
= Bespovratna sredstva ukupno + doprinos korisnika
= Ukupni prihvatljivi troškovi
= Ukupna ugovorena vrijednost projekta HRK]]/7.5345</f>
        <v>184272.3472028668</v>
      </c>
      <c r="AA892" s="44" t="s">
        <v>38</v>
      </c>
      <c r="AB892" s="44" t="s">
        <v>35</v>
      </c>
      <c r="AC892" s="43" t="s">
        <v>3540</v>
      </c>
      <c r="AD892" s="43" t="s">
        <v>747</v>
      </c>
    </row>
    <row r="893" spans="1:30" ht="51" customHeight="1" x14ac:dyDescent="0.2">
      <c r="A893" s="41" t="s">
        <v>3541</v>
      </c>
      <c r="B893" s="42" t="s">
        <v>743</v>
      </c>
      <c r="C893" s="43" t="s">
        <v>744</v>
      </c>
      <c r="D893" s="43" t="s">
        <v>3131</v>
      </c>
      <c r="E893" s="57" t="s">
        <v>76</v>
      </c>
      <c r="F893" s="45" t="s">
        <v>3542</v>
      </c>
      <c r="G893" s="45" t="s">
        <v>751</v>
      </c>
      <c r="H893" s="47">
        <v>44022</v>
      </c>
      <c r="I893" s="47">
        <v>44479</v>
      </c>
      <c r="J893" s="48" t="str">
        <f>IF(Ugovori_OPULJP[[#This Row],[DATUM ZAVRŠETKA OPERACIJE]]&gt;DATE(2024,3,31),"u provedbi","završen")</f>
        <v>završen</v>
      </c>
      <c r="K893" s="46" t="s">
        <v>104</v>
      </c>
      <c r="L893" s="46" t="s">
        <v>104</v>
      </c>
      <c r="M893" s="49">
        <v>0.85</v>
      </c>
      <c r="N893" s="49">
        <v>0.15</v>
      </c>
      <c r="O893" s="50">
        <f>Ugovori_OPULJP[[#This Row],[Bespovratna sredstva - Ukupno (EU+Nac) HRK
= Ukupna ugovorena vrijednost bespovratnih sredstava]]*Ugovori_OPULJP[[#This Row],[EU STOPA SUFINANCIRANJA %
EU CO-FINANCING RATE %]]</f>
        <v>4294438</v>
      </c>
      <c r="P893" s="51">
        <f>Ugovori_OPULJP[[#This Row],[Bespovratna sredstva - EU dio - HRK]]/7.5345</f>
        <v>569969.87192248984</v>
      </c>
      <c r="Q893" s="50">
        <f>Ugovori_OPULJP[[#This Row],[Bespovratna sredstva - Ukupno (EU+Nac) HRK
= Ukupna ugovorena vrijednost bespovratnih sredstava]]*Ugovori_OPULJP[[#This Row],[STOPA NACIONALNOG SUFINANCIRANJA %]]</f>
        <v>757842</v>
      </c>
      <c r="R893" s="51">
        <f>Ugovori_OPULJP[[#This Row],[Bespovratna sredstva - Nacionalni dio - HRK]]/7.5345</f>
        <v>100582.91857455703</v>
      </c>
      <c r="S893" s="50">
        <v>5052280</v>
      </c>
      <c r="T893" s="51">
        <f>Ugovori_OPULJP[[#This Row],[Bespovratna sredstva - Ukupno (EU+Nac) HRK
= Ukupna ugovorena vrijednost bespovratnih sredstava]]/7.5345</f>
        <v>670552.7904970469</v>
      </c>
      <c r="U893" s="50">
        <v>0</v>
      </c>
      <c r="V893" s="51">
        <f>Ugovori_OPULJP[[#This Row],[Javni doprinos korisnika - HRK]]/7.5345</f>
        <v>0</v>
      </c>
      <c r="W893" s="50">
        <v>0</v>
      </c>
      <c r="X893" s="51">
        <f>Ugovori_OPULJP[[#This Row],[Privatni doprinos korisnika - HRK]]/7.5345</f>
        <v>0</v>
      </c>
      <c r="Y893" s="52">
        <v>5052280</v>
      </c>
      <c r="Z893" s="53">
        <f>Ugovori_OPULJP[[#This Row],[UKUPNI PRIHVATLJIVI IZDACI
TOTAL ELIGIBLE EXPENDITURE
= Bespovratna sredstva ukupno + doprinos korisnika
= Ukupni prihvatljivi troškovi
= Ukupna ugovorena vrijednost projekta HRK]]/7.5345</f>
        <v>670552.7904970469</v>
      </c>
      <c r="AA893" s="44" t="s">
        <v>38</v>
      </c>
      <c r="AB893" s="44" t="s">
        <v>35</v>
      </c>
      <c r="AC893" s="43" t="s">
        <v>3543</v>
      </c>
      <c r="AD893" s="43" t="s">
        <v>747</v>
      </c>
    </row>
    <row r="894" spans="1:30" ht="51" customHeight="1" x14ac:dyDescent="0.2">
      <c r="A894" s="41" t="s">
        <v>3544</v>
      </c>
      <c r="B894" s="42" t="s">
        <v>743</v>
      </c>
      <c r="C894" s="43" t="s">
        <v>744</v>
      </c>
      <c r="D894" s="43" t="s">
        <v>3131</v>
      </c>
      <c r="E894" s="57" t="s">
        <v>76</v>
      </c>
      <c r="F894" s="45" t="s">
        <v>3545</v>
      </c>
      <c r="G894" s="45" t="s">
        <v>1230</v>
      </c>
      <c r="H894" s="47">
        <v>44000</v>
      </c>
      <c r="I894" s="47">
        <v>44457</v>
      </c>
      <c r="J894" s="48" t="str">
        <f>IF(Ugovori_OPULJP[[#This Row],[DATUM ZAVRŠETKA OPERACIJE]]&gt;DATE(2024,3,31),"u provedbi","završen")</f>
        <v>završen</v>
      </c>
      <c r="K894" s="46" t="s">
        <v>104</v>
      </c>
      <c r="L894" s="46" t="s">
        <v>104</v>
      </c>
      <c r="M894" s="49">
        <v>0.85</v>
      </c>
      <c r="N894" s="49">
        <v>0.15</v>
      </c>
      <c r="O894" s="50">
        <f>Ugovori_OPULJP[[#This Row],[Bespovratna sredstva - Ukupno (EU+Nac) HRK
= Ukupna ugovorena vrijednost bespovratnih sredstava]]*Ugovori_OPULJP[[#This Row],[EU STOPA SUFINANCIRANJA %
EU CO-FINANCING RATE %]]</f>
        <v>3061955</v>
      </c>
      <c r="P894" s="51">
        <f>Ugovori_OPULJP[[#This Row],[Bespovratna sredstva - EU dio - HRK]]/7.5345</f>
        <v>406391.26683920628</v>
      </c>
      <c r="Q894" s="50">
        <f>Ugovori_OPULJP[[#This Row],[Bespovratna sredstva - Ukupno (EU+Nac) HRK
= Ukupna ugovorena vrijednost bespovratnih sredstava]]*Ugovori_OPULJP[[#This Row],[STOPA NACIONALNOG SUFINANCIRANJA %]]</f>
        <v>540345</v>
      </c>
      <c r="R894" s="51">
        <f>Ugovori_OPULJP[[#This Row],[Bespovratna sredstva - Nacionalni dio - HRK]]/7.5345</f>
        <v>71716.105912801111</v>
      </c>
      <c r="S894" s="50">
        <v>3602300</v>
      </c>
      <c r="T894" s="51">
        <f>Ugovori_OPULJP[[#This Row],[Bespovratna sredstva - Ukupno (EU+Nac) HRK
= Ukupna ugovorena vrijednost bespovratnih sredstava]]/7.5345</f>
        <v>478107.37275200739</v>
      </c>
      <c r="U894" s="50">
        <v>0</v>
      </c>
      <c r="V894" s="51">
        <f>Ugovori_OPULJP[[#This Row],[Javni doprinos korisnika - HRK]]/7.5345</f>
        <v>0</v>
      </c>
      <c r="W894" s="50">
        <v>0</v>
      </c>
      <c r="X894" s="51">
        <f>Ugovori_OPULJP[[#This Row],[Privatni doprinos korisnika - HRK]]/7.5345</f>
        <v>0</v>
      </c>
      <c r="Y894" s="52">
        <v>3602300</v>
      </c>
      <c r="Z894" s="53">
        <f>Ugovori_OPULJP[[#This Row],[UKUPNI PRIHVATLJIVI IZDACI
TOTAL ELIGIBLE EXPENDITURE
= Bespovratna sredstva ukupno + doprinos korisnika
= Ukupni prihvatljivi troškovi
= Ukupna ugovorena vrijednost projekta HRK]]/7.5345</f>
        <v>478107.37275200739</v>
      </c>
      <c r="AA894" s="44" t="s">
        <v>38</v>
      </c>
      <c r="AB894" s="44" t="s">
        <v>35</v>
      </c>
      <c r="AC894" s="43" t="s">
        <v>3546</v>
      </c>
      <c r="AD894" s="43" t="s">
        <v>747</v>
      </c>
    </row>
    <row r="895" spans="1:30" ht="51" customHeight="1" x14ac:dyDescent="0.2">
      <c r="A895" s="41" t="s">
        <v>3547</v>
      </c>
      <c r="B895" s="42" t="s">
        <v>743</v>
      </c>
      <c r="C895" s="43" t="s">
        <v>744</v>
      </c>
      <c r="D895" s="43" t="s">
        <v>3131</v>
      </c>
      <c r="E895" s="57" t="s">
        <v>76</v>
      </c>
      <c r="F895" s="45" t="s">
        <v>3548</v>
      </c>
      <c r="G895" s="45" t="s">
        <v>1350</v>
      </c>
      <c r="H895" s="47">
        <v>44034</v>
      </c>
      <c r="I895" s="47">
        <v>44583</v>
      </c>
      <c r="J895" s="48" t="str">
        <f>IF(Ugovori_OPULJP[[#This Row],[DATUM ZAVRŠETKA OPERACIJE]]&gt;DATE(2024,3,31),"u provedbi","završen")</f>
        <v>završen</v>
      </c>
      <c r="K895" s="46" t="s">
        <v>104</v>
      </c>
      <c r="L895" s="46" t="s">
        <v>104</v>
      </c>
      <c r="M895" s="49">
        <v>0.85</v>
      </c>
      <c r="N895" s="49">
        <v>0.15</v>
      </c>
      <c r="O895" s="50">
        <f>Ugovori_OPULJP[[#This Row],[Bespovratna sredstva - Ukupno (EU+Nac) HRK
= Ukupna ugovorena vrijednost bespovratnih sredstava]]*Ugovori_OPULJP[[#This Row],[EU STOPA SUFINANCIRANJA %
EU CO-FINANCING RATE %]]</f>
        <v>1956189.3625</v>
      </c>
      <c r="P895" s="51">
        <f>Ugovori_OPULJP[[#This Row],[Bespovratna sredstva - EU dio - HRK]]/7.5345</f>
        <v>259630.94598181697</v>
      </c>
      <c r="Q895" s="50">
        <f>Ugovori_OPULJP[[#This Row],[Bespovratna sredstva - Ukupno (EU+Nac) HRK
= Ukupna ugovorena vrijednost bespovratnih sredstava]]*Ugovori_OPULJP[[#This Row],[STOPA NACIONALNOG SUFINANCIRANJA %]]</f>
        <v>345209.88750000001</v>
      </c>
      <c r="R895" s="51">
        <f>Ugovori_OPULJP[[#This Row],[Bespovratna sredstva - Nacionalni dio - HRK]]/7.5345</f>
        <v>45817.225761497109</v>
      </c>
      <c r="S895" s="50">
        <v>2301399.25</v>
      </c>
      <c r="T895" s="51">
        <f>Ugovori_OPULJP[[#This Row],[Bespovratna sredstva - Ukupno (EU+Nac) HRK
= Ukupna ugovorena vrijednost bespovratnih sredstava]]/7.5345</f>
        <v>305448.17174331407</v>
      </c>
      <c r="U895" s="50">
        <v>0</v>
      </c>
      <c r="V895" s="51">
        <f>Ugovori_OPULJP[[#This Row],[Javni doprinos korisnika - HRK]]/7.5345</f>
        <v>0</v>
      </c>
      <c r="W895" s="50">
        <v>0</v>
      </c>
      <c r="X895" s="51">
        <f>Ugovori_OPULJP[[#This Row],[Privatni doprinos korisnika - HRK]]/7.5345</f>
        <v>0</v>
      </c>
      <c r="Y895" s="52">
        <v>2301399.25</v>
      </c>
      <c r="Z895" s="53">
        <f>Ugovori_OPULJP[[#This Row],[UKUPNI PRIHVATLJIVI IZDACI
TOTAL ELIGIBLE EXPENDITURE
= Bespovratna sredstva ukupno + doprinos korisnika
= Ukupni prihvatljivi troškovi
= Ukupna ugovorena vrijednost projekta HRK]]/7.5345</f>
        <v>305448.17174331407</v>
      </c>
      <c r="AA895" s="44" t="s">
        <v>38</v>
      </c>
      <c r="AB895" s="44" t="s">
        <v>35</v>
      </c>
      <c r="AC895" s="43" t="s">
        <v>3549</v>
      </c>
      <c r="AD895" s="43" t="s">
        <v>747</v>
      </c>
    </row>
    <row r="896" spans="1:30" ht="51" customHeight="1" x14ac:dyDescent="0.2">
      <c r="A896" s="41" t="s">
        <v>3550</v>
      </c>
      <c r="B896" s="42" t="s">
        <v>743</v>
      </c>
      <c r="C896" s="43" t="s">
        <v>744</v>
      </c>
      <c r="D896" s="43" t="s">
        <v>3131</v>
      </c>
      <c r="E896" s="57" t="s">
        <v>76</v>
      </c>
      <c r="F896" s="45" t="s">
        <v>3551</v>
      </c>
      <c r="G896" s="45" t="s">
        <v>1145</v>
      </c>
      <c r="H896" s="47">
        <v>44000</v>
      </c>
      <c r="I896" s="47">
        <v>44548</v>
      </c>
      <c r="J896" s="48" t="str">
        <f>IF(Ugovori_OPULJP[[#This Row],[DATUM ZAVRŠETKA OPERACIJE]]&gt;DATE(2024,3,31),"u provedbi","završen")</f>
        <v>završen</v>
      </c>
      <c r="K896" s="46" t="s">
        <v>104</v>
      </c>
      <c r="L896" s="46" t="s">
        <v>104</v>
      </c>
      <c r="M896" s="49">
        <v>0.85</v>
      </c>
      <c r="N896" s="49">
        <v>0.15</v>
      </c>
      <c r="O896" s="50">
        <f>Ugovori_OPULJP[[#This Row],[Bespovratna sredstva - Ukupno (EU+Nac) HRK
= Ukupna ugovorena vrijednost bespovratnih sredstava]]*Ugovori_OPULJP[[#This Row],[EU STOPA SUFINANCIRANJA %
EU CO-FINANCING RATE %]]</f>
        <v>2675545</v>
      </c>
      <c r="P896" s="51">
        <f>Ugovori_OPULJP[[#This Row],[Bespovratna sredstva - EU dio - HRK]]/7.5345</f>
        <v>355105.84643971064</v>
      </c>
      <c r="Q896" s="50">
        <f>Ugovori_OPULJP[[#This Row],[Bespovratna sredstva - Ukupno (EU+Nac) HRK
= Ukupna ugovorena vrijednost bespovratnih sredstava]]*Ugovori_OPULJP[[#This Row],[STOPA NACIONALNOG SUFINANCIRANJA %]]</f>
        <v>472155</v>
      </c>
      <c r="R896" s="51">
        <f>Ugovori_OPULJP[[#This Row],[Bespovratna sredstva - Nacionalni dio - HRK]]/7.5345</f>
        <v>62665.737607007759</v>
      </c>
      <c r="S896" s="50">
        <v>3147700</v>
      </c>
      <c r="T896" s="51">
        <f>Ugovori_OPULJP[[#This Row],[Bespovratna sredstva - Ukupno (EU+Nac) HRK
= Ukupna ugovorena vrijednost bespovratnih sredstava]]/7.5345</f>
        <v>417771.58404671843</v>
      </c>
      <c r="U896" s="50">
        <v>0</v>
      </c>
      <c r="V896" s="51">
        <f>Ugovori_OPULJP[[#This Row],[Javni doprinos korisnika - HRK]]/7.5345</f>
        <v>0</v>
      </c>
      <c r="W896" s="50">
        <v>0</v>
      </c>
      <c r="X896" s="51">
        <f>Ugovori_OPULJP[[#This Row],[Privatni doprinos korisnika - HRK]]/7.5345</f>
        <v>0</v>
      </c>
      <c r="Y896" s="52">
        <v>3147700</v>
      </c>
      <c r="Z896" s="53">
        <f>Ugovori_OPULJP[[#This Row],[UKUPNI PRIHVATLJIVI IZDACI
TOTAL ELIGIBLE EXPENDITURE
= Bespovratna sredstva ukupno + doprinos korisnika
= Ukupni prihvatljivi troškovi
= Ukupna ugovorena vrijednost projekta HRK]]/7.5345</f>
        <v>417771.58404671843</v>
      </c>
      <c r="AA896" s="44" t="s">
        <v>38</v>
      </c>
      <c r="AB896" s="44" t="s">
        <v>35</v>
      </c>
      <c r="AC896" s="43" t="s">
        <v>3552</v>
      </c>
      <c r="AD896" s="43" t="s">
        <v>747</v>
      </c>
    </row>
    <row r="897" spans="1:30" ht="51" customHeight="1" x14ac:dyDescent="0.2">
      <c r="A897" s="41" t="s">
        <v>3553</v>
      </c>
      <c r="B897" s="42" t="s">
        <v>743</v>
      </c>
      <c r="C897" s="43" t="s">
        <v>744</v>
      </c>
      <c r="D897" s="43" t="s">
        <v>3131</v>
      </c>
      <c r="E897" s="57" t="s">
        <v>76</v>
      </c>
      <c r="F897" s="45" t="s">
        <v>3554</v>
      </c>
      <c r="G897" s="45" t="s">
        <v>1334</v>
      </c>
      <c r="H897" s="47">
        <v>44019</v>
      </c>
      <c r="I897" s="47">
        <v>44568</v>
      </c>
      <c r="J897" s="48" t="str">
        <f>IF(Ugovori_OPULJP[[#This Row],[DATUM ZAVRŠETKA OPERACIJE]]&gt;DATE(2024,3,31),"u provedbi","završen")</f>
        <v>završen</v>
      </c>
      <c r="K897" s="46" t="s">
        <v>104</v>
      </c>
      <c r="L897" s="46" t="s">
        <v>104</v>
      </c>
      <c r="M897" s="49">
        <v>0.85</v>
      </c>
      <c r="N897" s="49">
        <v>0.15</v>
      </c>
      <c r="O897" s="50">
        <f>Ugovori_OPULJP[[#This Row],[Bespovratna sredstva - Ukupno (EU+Nac) HRK
= Ukupna ugovorena vrijednost bespovratnih sredstava]]*Ugovori_OPULJP[[#This Row],[EU STOPA SUFINANCIRANJA %
EU CO-FINANCING RATE %]]</f>
        <v>1138609</v>
      </c>
      <c r="P897" s="51">
        <f>Ugovori_OPULJP[[#This Row],[Bespovratna sredstva - EU dio - HRK]]/7.5345</f>
        <v>151119.38416616895</v>
      </c>
      <c r="Q897" s="50">
        <f>Ugovori_OPULJP[[#This Row],[Bespovratna sredstva - Ukupno (EU+Nac) HRK
= Ukupna ugovorena vrijednost bespovratnih sredstava]]*Ugovori_OPULJP[[#This Row],[STOPA NACIONALNOG SUFINANCIRANJA %]]</f>
        <v>200931</v>
      </c>
      <c r="R897" s="51">
        <f>Ugovori_OPULJP[[#This Row],[Bespovratna sredstva - Nacionalni dio - HRK]]/7.5345</f>
        <v>26668.126617559225</v>
      </c>
      <c r="S897" s="50">
        <v>1339540</v>
      </c>
      <c r="T897" s="51">
        <f>Ugovori_OPULJP[[#This Row],[Bespovratna sredstva - Ukupno (EU+Nac) HRK
= Ukupna ugovorena vrijednost bespovratnih sredstava]]/7.5345</f>
        <v>177787.51078372818</v>
      </c>
      <c r="U897" s="50">
        <v>0</v>
      </c>
      <c r="V897" s="51">
        <f>Ugovori_OPULJP[[#This Row],[Javni doprinos korisnika - HRK]]/7.5345</f>
        <v>0</v>
      </c>
      <c r="W897" s="50">
        <v>0</v>
      </c>
      <c r="X897" s="51">
        <f>Ugovori_OPULJP[[#This Row],[Privatni doprinos korisnika - HRK]]/7.5345</f>
        <v>0</v>
      </c>
      <c r="Y897" s="52">
        <v>1339540</v>
      </c>
      <c r="Z897" s="53">
        <f>Ugovori_OPULJP[[#This Row],[UKUPNI PRIHVATLJIVI IZDACI
TOTAL ELIGIBLE EXPENDITURE
= Bespovratna sredstva ukupno + doprinos korisnika
= Ukupni prihvatljivi troškovi
= Ukupna ugovorena vrijednost projekta HRK]]/7.5345</f>
        <v>177787.51078372818</v>
      </c>
      <c r="AA897" s="44" t="s">
        <v>38</v>
      </c>
      <c r="AB897" s="44" t="s">
        <v>35</v>
      </c>
      <c r="AC897" s="43" t="s">
        <v>3555</v>
      </c>
      <c r="AD897" s="43" t="s">
        <v>747</v>
      </c>
    </row>
    <row r="898" spans="1:30" ht="51" customHeight="1" x14ac:dyDescent="0.2">
      <c r="A898" s="41" t="s">
        <v>3556</v>
      </c>
      <c r="B898" s="42" t="s">
        <v>743</v>
      </c>
      <c r="C898" s="43" t="s">
        <v>744</v>
      </c>
      <c r="D898" s="43" t="s">
        <v>3131</v>
      </c>
      <c r="E898" s="57" t="s">
        <v>76</v>
      </c>
      <c r="F898" s="62" t="s">
        <v>3557</v>
      </c>
      <c r="G898" s="45" t="s">
        <v>1167</v>
      </c>
      <c r="H898" s="47">
        <v>44000</v>
      </c>
      <c r="I898" s="47">
        <v>44457</v>
      </c>
      <c r="J898" s="48" t="str">
        <f>IF(Ugovori_OPULJP[[#This Row],[DATUM ZAVRŠETKA OPERACIJE]]&gt;DATE(2024,3,31),"u provedbi","završen")</f>
        <v>završen</v>
      </c>
      <c r="K898" s="46" t="s">
        <v>104</v>
      </c>
      <c r="L898" s="46" t="s">
        <v>104</v>
      </c>
      <c r="M898" s="49">
        <v>0.85</v>
      </c>
      <c r="N898" s="49">
        <v>0.15</v>
      </c>
      <c r="O898" s="50">
        <f>Ugovori_OPULJP[[#This Row],[Bespovratna sredstva - Ukupno (EU+Nac) HRK
= Ukupna ugovorena vrijednost bespovratnih sredstava]]*Ugovori_OPULJP[[#This Row],[EU STOPA SUFINANCIRANJA %
EU CO-FINANCING RATE %]]</f>
        <v>4124837.5</v>
      </c>
      <c r="P898" s="51">
        <f>Ugovori_OPULJP[[#This Row],[Bespovratna sredstva - EU dio - HRK]]/7.5345</f>
        <v>547460.01725396502</v>
      </c>
      <c r="Q898" s="50">
        <f>Ugovori_OPULJP[[#This Row],[Bespovratna sredstva - Ukupno (EU+Nac) HRK
= Ukupna ugovorena vrijednost bespovratnih sredstava]]*Ugovori_OPULJP[[#This Row],[STOPA NACIONALNOG SUFINANCIRANJA %]]</f>
        <v>727912.5</v>
      </c>
      <c r="R898" s="51">
        <f>Ugovori_OPULJP[[#This Row],[Bespovratna sredstva - Nacionalni dio - HRK]]/7.5345</f>
        <v>96610.591280111475</v>
      </c>
      <c r="S898" s="50">
        <v>4852750</v>
      </c>
      <c r="T898" s="51">
        <f>Ugovori_OPULJP[[#This Row],[Bespovratna sredstva - Ukupno (EU+Nac) HRK
= Ukupna ugovorena vrijednost bespovratnih sredstava]]/7.5345</f>
        <v>644070.6085340766</v>
      </c>
      <c r="U898" s="50">
        <v>0</v>
      </c>
      <c r="V898" s="51">
        <f>Ugovori_OPULJP[[#This Row],[Javni doprinos korisnika - HRK]]/7.5345</f>
        <v>0</v>
      </c>
      <c r="W898" s="50">
        <v>0</v>
      </c>
      <c r="X898" s="51">
        <f>Ugovori_OPULJP[[#This Row],[Privatni doprinos korisnika - HRK]]/7.5345</f>
        <v>0</v>
      </c>
      <c r="Y898" s="52">
        <v>4852750</v>
      </c>
      <c r="Z898" s="53">
        <f>Ugovori_OPULJP[[#This Row],[UKUPNI PRIHVATLJIVI IZDACI
TOTAL ELIGIBLE EXPENDITURE
= Bespovratna sredstva ukupno + doprinos korisnika
= Ukupni prihvatljivi troškovi
= Ukupna ugovorena vrijednost projekta HRK]]/7.5345</f>
        <v>644070.6085340766</v>
      </c>
      <c r="AA898" s="44" t="s">
        <v>38</v>
      </c>
      <c r="AB898" s="44" t="s">
        <v>35</v>
      </c>
      <c r="AC898" s="43" t="s">
        <v>3558</v>
      </c>
      <c r="AD898" s="43" t="s">
        <v>747</v>
      </c>
    </row>
    <row r="899" spans="1:30" ht="51" customHeight="1" x14ac:dyDescent="0.2">
      <c r="A899" s="41" t="s">
        <v>3559</v>
      </c>
      <c r="B899" s="42" t="s">
        <v>743</v>
      </c>
      <c r="C899" s="43" t="s">
        <v>744</v>
      </c>
      <c r="D899" s="43" t="s">
        <v>3131</v>
      </c>
      <c r="E899" s="57" t="s">
        <v>76</v>
      </c>
      <c r="F899" s="45" t="s">
        <v>3560</v>
      </c>
      <c r="G899" s="45" t="s">
        <v>3561</v>
      </c>
      <c r="H899" s="47">
        <v>44000</v>
      </c>
      <c r="I899" s="47">
        <v>44457</v>
      </c>
      <c r="J899" s="48" t="str">
        <f>IF(Ugovori_OPULJP[[#This Row],[DATUM ZAVRŠETKA OPERACIJE]]&gt;DATE(2024,3,31),"u provedbi","završen")</f>
        <v>završen</v>
      </c>
      <c r="K899" s="46" t="s">
        <v>99</v>
      </c>
      <c r="L899" s="46" t="s">
        <v>99</v>
      </c>
      <c r="M899" s="49">
        <v>0.85</v>
      </c>
      <c r="N899" s="49">
        <v>0.15</v>
      </c>
      <c r="O899" s="50">
        <f>Ugovori_OPULJP[[#This Row],[Bespovratna sredstva - Ukupno (EU+Nac) HRK
= Ukupna ugovorena vrijednost bespovratnih sredstava]]*Ugovori_OPULJP[[#This Row],[EU STOPA SUFINANCIRANJA %
EU CO-FINANCING RATE %]]</f>
        <v>765255</v>
      </c>
      <c r="P899" s="51">
        <f>Ugovori_OPULJP[[#This Row],[Bespovratna sredstva - EU dio - HRK]]/7.5345</f>
        <v>101566.79275333465</v>
      </c>
      <c r="Q899" s="50">
        <f>Ugovori_OPULJP[[#This Row],[Bespovratna sredstva - Ukupno (EU+Nac) HRK
= Ukupna ugovorena vrijednost bespovratnih sredstava]]*Ugovori_OPULJP[[#This Row],[STOPA NACIONALNOG SUFINANCIRANJA %]]</f>
        <v>135045</v>
      </c>
      <c r="R899" s="51">
        <f>Ugovori_OPULJP[[#This Row],[Bespovratna sredstva - Nacionalni dio - HRK]]/7.5345</f>
        <v>17923.551662353173</v>
      </c>
      <c r="S899" s="50">
        <v>900300</v>
      </c>
      <c r="T899" s="51">
        <f>Ugovori_OPULJP[[#This Row],[Bespovratna sredstva - Ukupno (EU+Nac) HRK
= Ukupna ugovorena vrijednost bespovratnih sredstava]]/7.5345</f>
        <v>119490.34441568782</v>
      </c>
      <c r="U899" s="50">
        <v>0</v>
      </c>
      <c r="V899" s="51">
        <f>Ugovori_OPULJP[[#This Row],[Javni doprinos korisnika - HRK]]/7.5345</f>
        <v>0</v>
      </c>
      <c r="W899" s="50">
        <v>0</v>
      </c>
      <c r="X899" s="51">
        <f>Ugovori_OPULJP[[#This Row],[Privatni doprinos korisnika - HRK]]/7.5345</f>
        <v>0</v>
      </c>
      <c r="Y899" s="52">
        <v>900300</v>
      </c>
      <c r="Z899" s="53">
        <f>Ugovori_OPULJP[[#This Row],[UKUPNI PRIHVATLJIVI IZDACI
TOTAL ELIGIBLE EXPENDITURE
= Bespovratna sredstva ukupno + doprinos korisnika
= Ukupni prihvatljivi troškovi
= Ukupna ugovorena vrijednost projekta HRK]]/7.5345</f>
        <v>119490.34441568782</v>
      </c>
      <c r="AA899" s="44" t="s">
        <v>38</v>
      </c>
      <c r="AB899" s="44" t="s">
        <v>35</v>
      </c>
      <c r="AC899" s="43" t="s">
        <v>3562</v>
      </c>
      <c r="AD899" s="43" t="s">
        <v>747</v>
      </c>
    </row>
    <row r="900" spans="1:30" ht="51" customHeight="1" x14ac:dyDescent="0.2">
      <c r="A900" s="41" t="s">
        <v>3563</v>
      </c>
      <c r="B900" s="42" t="s">
        <v>743</v>
      </c>
      <c r="C900" s="43" t="s">
        <v>744</v>
      </c>
      <c r="D900" s="43" t="s">
        <v>3131</v>
      </c>
      <c r="E900" s="57" t="s">
        <v>76</v>
      </c>
      <c r="F900" s="45" t="s">
        <v>3564</v>
      </c>
      <c r="G900" s="45" t="s">
        <v>3565</v>
      </c>
      <c r="H900" s="47">
        <v>44027</v>
      </c>
      <c r="I900" s="47">
        <v>44576</v>
      </c>
      <c r="J900" s="48" t="str">
        <f>IF(Ugovori_OPULJP[[#This Row],[DATUM ZAVRŠETKA OPERACIJE]]&gt;DATE(2024,3,31),"u provedbi","završen")</f>
        <v>završen</v>
      </c>
      <c r="K900" s="46" t="s">
        <v>99</v>
      </c>
      <c r="L900" s="46" t="s">
        <v>99</v>
      </c>
      <c r="M900" s="49">
        <v>0.85</v>
      </c>
      <c r="N900" s="49">
        <v>0.15</v>
      </c>
      <c r="O900" s="50">
        <f>Ugovori_OPULJP[[#This Row],[Bespovratna sredstva - Ukupno (EU+Nac) HRK
= Ukupna ugovorena vrijednost bespovratnih sredstava]]*Ugovori_OPULJP[[#This Row],[EU STOPA SUFINANCIRANJA %
EU CO-FINANCING RATE %]]</f>
        <v>789335.5</v>
      </c>
      <c r="P900" s="51">
        <f>Ugovori_OPULJP[[#This Row],[Bespovratna sredstva - EU dio - HRK]]/7.5345</f>
        <v>104762.82434136306</v>
      </c>
      <c r="Q900" s="50">
        <f>Ugovori_OPULJP[[#This Row],[Bespovratna sredstva - Ukupno (EU+Nac) HRK
= Ukupna ugovorena vrijednost bespovratnih sredstava]]*Ugovori_OPULJP[[#This Row],[STOPA NACIONALNOG SUFINANCIRANJA %]]</f>
        <v>139294.5</v>
      </c>
      <c r="R900" s="51">
        <f>Ugovori_OPULJP[[#This Row],[Bespovratna sredstva - Nacionalni dio - HRK]]/7.5345</f>
        <v>18487.557236711127</v>
      </c>
      <c r="S900" s="50">
        <v>928630</v>
      </c>
      <c r="T900" s="51">
        <f>Ugovori_OPULJP[[#This Row],[Bespovratna sredstva - Ukupno (EU+Nac) HRK
= Ukupna ugovorena vrijednost bespovratnih sredstava]]/7.5345</f>
        <v>123250.38157807419</v>
      </c>
      <c r="U900" s="50">
        <v>0</v>
      </c>
      <c r="V900" s="51">
        <f>Ugovori_OPULJP[[#This Row],[Javni doprinos korisnika - HRK]]/7.5345</f>
        <v>0</v>
      </c>
      <c r="W900" s="50">
        <v>0</v>
      </c>
      <c r="X900" s="51">
        <f>Ugovori_OPULJP[[#This Row],[Privatni doprinos korisnika - HRK]]/7.5345</f>
        <v>0</v>
      </c>
      <c r="Y900" s="52">
        <v>928630</v>
      </c>
      <c r="Z900" s="53">
        <f>Ugovori_OPULJP[[#This Row],[UKUPNI PRIHVATLJIVI IZDACI
TOTAL ELIGIBLE EXPENDITURE
= Bespovratna sredstva ukupno + doprinos korisnika
= Ukupni prihvatljivi troškovi
= Ukupna ugovorena vrijednost projekta HRK]]/7.5345</f>
        <v>123250.38157807419</v>
      </c>
      <c r="AA900" s="44" t="s">
        <v>38</v>
      </c>
      <c r="AB900" s="44" t="s">
        <v>35</v>
      </c>
      <c r="AC900" s="43" t="s">
        <v>3566</v>
      </c>
      <c r="AD900" s="43" t="s">
        <v>747</v>
      </c>
    </row>
    <row r="901" spans="1:30" ht="51" customHeight="1" x14ac:dyDescent="0.2">
      <c r="A901" s="41" t="s">
        <v>3567</v>
      </c>
      <c r="B901" s="42" t="s">
        <v>743</v>
      </c>
      <c r="C901" s="43" t="s">
        <v>744</v>
      </c>
      <c r="D901" s="43" t="s">
        <v>3131</v>
      </c>
      <c r="E901" s="57" t="s">
        <v>76</v>
      </c>
      <c r="F901" s="45" t="s">
        <v>3568</v>
      </c>
      <c r="G901" s="45" t="s">
        <v>3569</v>
      </c>
      <c r="H901" s="47">
        <v>44044</v>
      </c>
      <c r="I901" s="47">
        <v>44593</v>
      </c>
      <c r="J901" s="48" t="str">
        <f>IF(Ugovori_OPULJP[[#This Row],[DATUM ZAVRŠETKA OPERACIJE]]&gt;DATE(2024,3,31),"u provedbi","završen")</f>
        <v>završen</v>
      </c>
      <c r="K901" s="46" t="s">
        <v>99</v>
      </c>
      <c r="L901" s="46" t="s">
        <v>99</v>
      </c>
      <c r="M901" s="49">
        <v>0.85</v>
      </c>
      <c r="N901" s="49">
        <v>0.15</v>
      </c>
      <c r="O901" s="50">
        <f>Ugovori_OPULJP[[#This Row],[Bespovratna sredstva - Ukupno (EU+Nac) HRK
= Ukupna ugovorena vrijednost bespovratnih sredstava]]*Ugovori_OPULJP[[#This Row],[EU STOPA SUFINANCIRANJA %
EU CO-FINANCING RATE %]]</f>
        <v>391807.5</v>
      </c>
      <c r="P901" s="51">
        <f>Ugovori_OPULJP[[#This Row],[Bespovratna sredstva - EU dio - HRK]]/7.5345</f>
        <v>52001.791757913597</v>
      </c>
      <c r="Q901" s="50">
        <f>Ugovori_OPULJP[[#This Row],[Bespovratna sredstva - Ukupno (EU+Nac) HRK
= Ukupna ugovorena vrijednost bespovratnih sredstava]]*Ugovori_OPULJP[[#This Row],[STOPA NACIONALNOG SUFINANCIRANJA %]]</f>
        <v>69142.5</v>
      </c>
      <c r="R901" s="51">
        <f>Ugovori_OPULJP[[#This Row],[Bespovratna sredstva - Nacionalni dio - HRK]]/7.5345</f>
        <v>9176.786780808281</v>
      </c>
      <c r="S901" s="50">
        <v>460950</v>
      </c>
      <c r="T901" s="51">
        <f>Ugovori_OPULJP[[#This Row],[Bespovratna sredstva - Ukupno (EU+Nac) HRK
= Ukupna ugovorena vrijednost bespovratnih sredstava]]/7.5345</f>
        <v>61178.578538721878</v>
      </c>
      <c r="U901" s="50">
        <v>0</v>
      </c>
      <c r="V901" s="51">
        <f>Ugovori_OPULJP[[#This Row],[Javni doprinos korisnika - HRK]]/7.5345</f>
        <v>0</v>
      </c>
      <c r="W901" s="50">
        <v>0</v>
      </c>
      <c r="X901" s="51">
        <f>Ugovori_OPULJP[[#This Row],[Privatni doprinos korisnika - HRK]]/7.5345</f>
        <v>0</v>
      </c>
      <c r="Y901" s="52">
        <v>460950</v>
      </c>
      <c r="Z901" s="53">
        <f>Ugovori_OPULJP[[#This Row],[UKUPNI PRIHVATLJIVI IZDACI
TOTAL ELIGIBLE EXPENDITURE
= Bespovratna sredstva ukupno + doprinos korisnika
= Ukupni prihvatljivi troškovi
= Ukupna ugovorena vrijednost projekta HRK]]/7.5345</f>
        <v>61178.578538721878</v>
      </c>
      <c r="AA901" s="44" t="s">
        <v>38</v>
      </c>
      <c r="AB901" s="44" t="s">
        <v>35</v>
      </c>
      <c r="AC901" s="43" t="s">
        <v>3570</v>
      </c>
      <c r="AD901" s="43" t="s">
        <v>747</v>
      </c>
    </row>
    <row r="902" spans="1:30" ht="51" customHeight="1" x14ac:dyDescent="0.2">
      <c r="A902" s="41" t="s">
        <v>3571</v>
      </c>
      <c r="B902" s="42" t="s">
        <v>743</v>
      </c>
      <c r="C902" s="43" t="s">
        <v>744</v>
      </c>
      <c r="D902" s="43" t="s">
        <v>3131</v>
      </c>
      <c r="E902" s="57" t="s">
        <v>76</v>
      </c>
      <c r="F902" s="45" t="s">
        <v>3572</v>
      </c>
      <c r="G902" s="45" t="s">
        <v>1314</v>
      </c>
      <c r="H902" s="47">
        <v>44025</v>
      </c>
      <c r="I902" s="47">
        <v>44513</v>
      </c>
      <c r="J902" s="48" t="str">
        <f>IF(Ugovori_OPULJP[[#This Row],[DATUM ZAVRŠETKA OPERACIJE]]&gt;DATE(2024,3,31),"u provedbi","završen")</f>
        <v>završen</v>
      </c>
      <c r="K902" s="46" t="s">
        <v>104</v>
      </c>
      <c r="L902" s="46" t="s">
        <v>104</v>
      </c>
      <c r="M902" s="49">
        <v>0.85</v>
      </c>
      <c r="N902" s="49">
        <v>0.15</v>
      </c>
      <c r="O902" s="50">
        <f>Ugovori_OPULJP[[#This Row],[Bespovratna sredstva - Ukupno (EU+Nac) HRK
= Ukupna ugovorena vrijednost bespovratnih sredstava]]*Ugovori_OPULJP[[#This Row],[EU STOPA SUFINANCIRANJA %
EU CO-FINANCING RATE %]]</f>
        <v>1182520</v>
      </c>
      <c r="P902" s="51">
        <f>Ugovori_OPULJP[[#This Row],[Bespovratna sredstva - EU dio - HRK]]/7.5345</f>
        <v>156947.3754064636</v>
      </c>
      <c r="Q902" s="50">
        <f>Ugovori_OPULJP[[#This Row],[Bespovratna sredstva - Ukupno (EU+Nac) HRK
= Ukupna ugovorena vrijednost bespovratnih sredstava]]*Ugovori_OPULJP[[#This Row],[STOPA NACIONALNOG SUFINANCIRANJA %]]</f>
        <v>208680</v>
      </c>
      <c r="R902" s="51">
        <f>Ugovori_OPULJP[[#This Row],[Bespovratna sredstva - Nacionalni dio - HRK]]/7.5345</f>
        <v>27696.595659964165</v>
      </c>
      <c r="S902" s="50">
        <v>1391200</v>
      </c>
      <c r="T902" s="51">
        <f>Ugovori_OPULJP[[#This Row],[Bespovratna sredstva - Ukupno (EU+Nac) HRK
= Ukupna ugovorena vrijednost bespovratnih sredstava]]/7.5345</f>
        <v>184643.97106642777</v>
      </c>
      <c r="U902" s="50">
        <v>0</v>
      </c>
      <c r="V902" s="51">
        <f>Ugovori_OPULJP[[#This Row],[Javni doprinos korisnika - HRK]]/7.5345</f>
        <v>0</v>
      </c>
      <c r="W902" s="50">
        <v>0</v>
      </c>
      <c r="X902" s="51">
        <f>Ugovori_OPULJP[[#This Row],[Privatni doprinos korisnika - HRK]]/7.5345</f>
        <v>0</v>
      </c>
      <c r="Y902" s="52">
        <v>1391200</v>
      </c>
      <c r="Z902" s="53">
        <f>Ugovori_OPULJP[[#This Row],[UKUPNI PRIHVATLJIVI IZDACI
TOTAL ELIGIBLE EXPENDITURE
= Bespovratna sredstva ukupno + doprinos korisnika
= Ukupni prihvatljivi troškovi
= Ukupna ugovorena vrijednost projekta HRK]]/7.5345</f>
        <v>184643.97106642777</v>
      </c>
      <c r="AA902" s="44" t="s">
        <v>38</v>
      </c>
      <c r="AB902" s="44" t="s">
        <v>35</v>
      </c>
      <c r="AC902" s="43" t="s">
        <v>3573</v>
      </c>
      <c r="AD902" s="43" t="s">
        <v>747</v>
      </c>
    </row>
    <row r="903" spans="1:30" ht="51" customHeight="1" x14ac:dyDescent="0.2">
      <c r="A903" s="41" t="s">
        <v>3574</v>
      </c>
      <c r="B903" s="42" t="s">
        <v>743</v>
      </c>
      <c r="C903" s="43" t="s">
        <v>744</v>
      </c>
      <c r="D903" s="43" t="s">
        <v>3131</v>
      </c>
      <c r="E903" s="57" t="s">
        <v>76</v>
      </c>
      <c r="F903" s="45" t="s">
        <v>3575</v>
      </c>
      <c r="G903" s="45" t="s">
        <v>1163</v>
      </c>
      <c r="H903" s="47">
        <v>44000</v>
      </c>
      <c r="I903" s="47">
        <v>44487</v>
      </c>
      <c r="J903" s="48" t="str">
        <f>IF(Ugovori_OPULJP[[#This Row],[DATUM ZAVRŠETKA OPERACIJE]]&gt;DATE(2024,3,31),"u provedbi","završen")</f>
        <v>završen</v>
      </c>
      <c r="K903" s="46" t="s">
        <v>104</v>
      </c>
      <c r="L903" s="46" t="s">
        <v>104</v>
      </c>
      <c r="M903" s="49">
        <v>0.85</v>
      </c>
      <c r="N903" s="49">
        <v>0.15</v>
      </c>
      <c r="O903" s="50">
        <f>Ugovori_OPULJP[[#This Row],[Bespovratna sredstva - Ukupno (EU+Nac) HRK
= Ukupna ugovorena vrijednost bespovratnih sredstava]]*Ugovori_OPULJP[[#This Row],[EU STOPA SUFINANCIRANJA %
EU CO-FINANCING RATE %]]</f>
        <v>2187058.5</v>
      </c>
      <c r="P903" s="51">
        <f>Ugovori_OPULJP[[#This Row],[Bespovratna sredstva - EU dio - HRK]]/7.5345</f>
        <v>290272.5462870794</v>
      </c>
      <c r="Q903" s="50">
        <f>Ugovori_OPULJP[[#This Row],[Bespovratna sredstva - Ukupno (EU+Nac) HRK
= Ukupna ugovorena vrijednost bespovratnih sredstava]]*Ugovori_OPULJP[[#This Row],[STOPA NACIONALNOG SUFINANCIRANJA %]]</f>
        <v>385951.5</v>
      </c>
      <c r="R903" s="51">
        <f>Ugovori_OPULJP[[#This Row],[Bespovratna sredstva - Nacionalni dio - HRK]]/7.5345</f>
        <v>51224.566991837542</v>
      </c>
      <c r="S903" s="50">
        <v>2573010</v>
      </c>
      <c r="T903" s="51">
        <f>Ugovori_OPULJP[[#This Row],[Bespovratna sredstva - Ukupno (EU+Nac) HRK
= Ukupna ugovorena vrijednost bespovratnih sredstava]]/7.5345</f>
        <v>341497.11327891698</v>
      </c>
      <c r="U903" s="50">
        <v>0</v>
      </c>
      <c r="V903" s="51">
        <f>Ugovori_OPULJP[[#This Row],[Javni doprinos korisnika - HRK]]/7.5345</f>
        <v>0</v>
      </c>
      <c r="W903" s="50">
        <v>0</v>
      </c>
      <c r="X903" s="51">
        <f>Ugovori_OPULJP[[#This Row],[Privatni doprinos korisnika - HRK]]/7.5345</f>
        <v>0</v>
      </c>
      <c r="Y903" s="52">
        <v>2573010</v>
      </c>
      <c r="Z903" s="53">
        <f>Ugovori_OPULJP[[#This Row],[UKUPNI PRIHVATLJIVI IZDACI
TOTAL ELIGIBLE EXPENDITURE
= Bespovratna sredstva ukupno + doprinos korisnika
= Ukupni prihvatljivi troškovi
= Ukupna ugovorena vrijednost projekta HRK]]/7.5345</f>
        <v>341497.11327891698</v>
      </c>
      <c r="AA903" s="44" t="s">
        <v>38</v>
      </c>
      <c r="AB903" s="44" t="s">
        <v>35</v>
      </c>
      <c r="AC903" s="43" t="s">
        <v>3576</v>
      </c>
      <c r="AD903" s="43" t="s">
        <v>747</v>
      </c>
    </row>
    <row r="904" spans="1:30" ht="51" customHeight="1" x14ac:dyDescent="0.2">
      <c r="A904" s="41" t="s">
        <v>3577</v>
      </c>
      <c r="B904" s="42" t="s">
        <v>743</v>
      </c>
      <c r="C904" s="43" t="s">
        <v>744</v>
      </c>
      <c r="D904" s="43" t="s">
        <v>3131</v>
      </c>
      <c r="E904" s="57" t="s">
        <v>76</v>
      </c>
      <c r="F904" s="62" t="s">
        <v>3578</v>
      </c>
      <c r="G904" s="45" t="s">
        <v>1431</v>
      </c>
      <c r="H904" s="47">
        <v>44036</v>
      </c>
      <c r="I904" s="47">
        <v>44585</v>
      </c>
      <c r="J904" s="48" t="str">
        <f>IF(Ugovori_OPULJP[[#This Row],[DATUM ZAVRŠETKA OPERACIJE]]&gt;DATE(2024,3,31),"u provedbi","završen")</f>
        <v>završen</v>
      </c>
      <c r="K904" s="46" t="s">
        <v>99</v>
      </c>
      <c r="L904" s="46" t="s">
        <v>99</v>
      </c>
      <c r="M904" s="49">
        <v>0.85</v>
      </c>
      <c r="N904" s="49">
        <v>0.15</v>
      </c>
      <c r="O904" s="50">
        <f>Ugovori_OPULJP[[#This Row],[Bespovratna sredstva - Ukupno (EU+Nac) HRK
= Ukupna ugovorena vrijednost bespovratnih sredstava]]*Ugovori_OPULJP[[#This Row],[EU STOPA SUFINANCIRANJA %
EU CO-FINANCING RATE %]]</f>
        <v>2368082.3200000003</v>
      </c>
      <c r="P904" s="51">
        <f>Ugovori_OPULJP[[#This Row],[Bespovratna sredstva - EU dio - HRK]]/7.5345</f>
        <v>314298.53606742324</v>
      </c>
      <c r="Q904" s="50">
        <f>Ugovori_OPULJP[[#This Row],[Bespovratna sredstva - Ukupno (EU+Nac) HRK
= Ukupna ugovorena vrijednost bespovratnih sredstava]]*Ugovori_OPULJP[[#This Row],[STOPA NACIONALNOG SUFINANCIRANJA %]]</f>
        <v>417896.88</v>
      </c>
      <c r="R904" s="51">
        <f>Ugovori_OPULJP[[#This Row],[Bespovratna sredstva - Nacionalni dio - HRK]]/7.5345</f>
        <v>55464.447541309972</v>
      </c>
      <c r="S904" s="50">
        <v>2785979.2</v>
      </c>
      <c r="T904" s="51">
        <f>Ugovori_OPULJP[[#This Row],[Bespovratna sredstva - Ukupno (EU+Nac) HRK
= Ukupna ugovorena vrijednost bespovratnih sredstava]]/7.5345</f>
        <v>369762.98360873316</v>
      </c>
      <c r="U904" s="50">
        <v>0</v>
      </c>
      <c r="V904" s="51">
        <f>Ugovori_OPULJP[[#This Row],[Javni doprinos korisnika - HRK]]/7.5345</f>
        <v>0</v>
      </c>
      <c r="W904" s="50">
        <v>0</v>
      </c>
      <c r="X904" s="51">
        <f>Ugovori_OPULJP[[#This Row],[Privatni doprinos korisnika - HRK]]/7.5345</f>
        <v>0</v>
      </c>
      <c r="Y904" s="52">
        <v>2785979.2</v>
      </c>
      <c r="Z904" s="53">
        <f>Ugovori_OPULJP[[#This Row],[UKUPNI PRIHVATLJIVI IZDACI
TOTAL ELIGIBLE EXPENDITURE
= Bespovratna sredstva ukupno + doprinos korisnika
= Ukupni prihvatljivi troškovi
= Ukupna ugovorena vrijednost projekta HRK]]/7.5345</f>
        <v>369762.98360873316</v>
      </c>
      <c r="AA904" s="44" t="s">
        <v>38</v>
      </c>
      <c r="AB904" s="44" t="s">
        <v>35</v>
      </c>
      <c r="AC904" s="43" t="s">
        <v>3579</v>
      </c>
      <c r="AD904" s="43" t="s">
        <v>747</v>
      </c>
    </row>
    <row r="905" spans="1:30" ht="51" customHeight="1" x14ac:dyDescent="0.2">
      <c r="A905" s="41" t="s">
        <v>3580</v>
      </c>
      <c r="B905" s="42" t="s">
        <v>743</v>
      </c>
      <c r="C905" s="43" t="s">
        <v>744</v>
      </c>
      <c r="D905" s="43" t="s">
        <v>3131</v>
      </c>
      <c r="E905" s="57" t="s">
        <v>76</v>
      </c>
      <c r="F905" s="45" t="s">
        <v>3581</v>
      </c>
      <c r="G905" s="45" t="s">
        <v>1259</v>
      </c>
      <c r="H905" s="47">
        <v>44033</v>
      </c>
      <c r="I905" s="47">
        <v>44582</v>
      </c>
      <c r="J905" s="48" t="str">
        <f>IF(Ugovori_OPULJP[[#This Row],[DATUM ZAVRŠETKA OPERACIJE]]&gt;DATE(2024,3,31),"u provedbi","završen")</f>
        <v>završen</v>
      </c>
      <c r="K905" s="46" t="s">
        <v>104</v>
      </c>
      <c r="L905" s="46" t="s">
        <v>104</v>
      </c>
      <c r="M905" s="49">
        <v>0.85</v>
      </c>
      <c r="N905" s="49">
        <v>0.15</v>
      </c>
      <c r="O905" s="50">
        <f>Ugovori_OPULJP[[#This Row],[Bespovratna sredstva - Ukupno (EU+Nac) HRK
= Ukupna ugovorena vrijednost bespovratnih sredstava]]*Ugovori_OPULJP[[#This Row],[EU STOPA SUFINANCIRANJA %
EU CO-FINANCING RATE %]]</f>
        <v>1176200.25</v>
      </c>
      <c r="P905" s="51">
        <f>Ugovori_OPULJP[[#This Row],[Bespovratna sredstva - EU dio - HRK]]/7.5345</f>
        <v>156108.60043798527</v>
      </c>
      <c r="Q905" s="50">
        <f>Ugovori_OPULJP[[#This Row],[Bespovratna sredstva - Ukupno (EU+Nac) HRK
= Ukupna ugovorena vrijednost bespovratnih sredstava]]*Ugovori_OPULJP[[#This Row],[STOPA NACIONALNOG SUFINANCIRANJA %]]</f>
        <v>207564.75</v>
      </c>
      <c r="R905" s="51">
        <f>Ugovori_OPULJP[[#This Row],[Bespovratna sredstva - Nacionalni dio - HRK]]/7.5345</f>
        <v>27548.576547879751</v>
      </c>
      <c r="S905" s="50">
        <v>1383765</v>
      </c>
      <c r="T905" s="51">
        <f>Ugovori_OPULJP[[#This Row],[Bespovratna sredstva - Ukupno (EU+Nac) HRK
= Ukupna ugovorena vrijednost bespovratnih sredstava]]/7.5345</f>
        <v>183657.17698586502</v>
      </c>
      <c r="U905" s="50">
        <v>0</v>
      </c>
      <c r="V905" s="51">
        <f>Ugovori_OPULJP[[#This Row],[Javni doprinos korisnika - HRK]]/7.5345</f>
        <v>0</v>
      </c>
      <c r="W905" s="50">
        <v>0</v>
      </c>
      <c r="X905" s="51">
        <f>Ugovori_OPULJP[[#This Row],[Privatni doprinos korisnika - HRK]]/7.5345</f>
        <v>0</v>
      </c>
      <c r="Y905" s="52">
        <v>1383765</v>
      </c>
      <c r="Z905" s="53">
        <f>Ugovori_OPULJP[[#This Row],[UKUPNI PRIHVATLJIVI IZDACI
TOTAL ELIGIBLE EXPENDITURE
= Bespovratna sredstva ukupno + doprinos korisnika
= Ukupni prihvatljivi troškovi
= Ukupna ugovorena vrijednost projekta HRK]]/7.5345</f>
        <v>183657.17698586502</v>
      </c>
      <c r="AA905" s="44" t="s">
        <v>38</v>
      </c>
      <c r="AB905" s="44" t="s">
        <v>35</v>
      </c>
      <c r="AC905" s="43" t="s">
        <v>3582</v>
      </c>
      <c r="AD905" s="43" t="s">
        <v>747</v>
      </c>
    </row>
    <row r="906" spans="1:30" ht="51" customHeight="1" x14ac:dyDescent="0.2">
      <c r="A906" s="41" t="s">
        <v>3583</v>
      </c>
      <c r="B906" s="42" t="s">
        <v>743</v>
      </c>
      <c r="C906" s="43" t="s">
        <v>744</v>
      </c>
      <c r="D906" s="43" t="s">
        <v>3131</v>
      </c>
      <c r="E906" s="57" t="s">
        <v>76</v>
      </c>
      <c r="F906" s="45" t="s">
        <v>3584</v>
      </c>
      <c r="G906" s="45" t="s">
        <v>3585</v>
      </c>
      <c r="H906" s="47">
        <v>44015</v>
      </c>
      <c r="I906" s="47">
        <v>44503</v>
      </c>
      <c r="J906" s="48" t="str">
        <f>IF(Ugovori_OPULJP[[#This Row],[DATUM ZAVRŠETKA OPERACIJE]]&gt;DATE(2024,3,31),"u provedbi","završen")</f>
        <v>završen</v>
      </c>
      <c r="K906" s="46" t="s">
        <v>104</v>
      </c>
      <c r="L906" s="46" t="s">
        <v>104</v>
      </c>
      <c r="M906" s="49">
        <v>0.85</v>
      </c>
      <c r="N906" s="49">
        <v>0.15</v>
      </c>
      <c r="O906" s="50">
        <f>Ugovori_OPULJP[[#This Row],[Bespovratna sredstva - Ukupno (EU+Nac) HRK
= Ukupna ugovorena vrijednost bespovratnih sredstava]]*Ugovori_OPULJP[[#This Row],[EU STOPA SUFINANCIRANJA %
EU CO-FINANCING RATE %]]</f>
        <v>1514849.26</v>
      </c>
      <c r="P906" s="51">
        <f>Ugovori_OPULJP[[#This Row],[Bespovratna sredstva - EU dio - HRK]]/7.5345</f>
        <v>201055.04811201803</v>
      </c>
      <c r="Q906" s="50">
        <f>Ugovori_OPULJP[[#This Row],[Bespovratna sredstva - Ukupno (EU+Nac) HRK
= Ukupna ugovorena vrijednost bespovratnih sredstava]]*Ugovori_OPULJP[[#This Row],[STOPA NACIONALNOG SUFINANCIRANJA %]]</f>
        <v>267326.34000000003</v>
      </c>
      <c r="R906" s="51">
        <f>Ugovori_OPULJP[[#This Row],[Bespovratna sredstva - Nacionalni dio - HRK]]/7.5345</f>
        <v>35480.302608003185</v>
      </c>
      <c r="S906" s="50">
        <v>1782175.6</v>
      </c>
      <c r="T906" s="51">
        <f>Ugovori_OPULJP[[#This Row],[Bespovratna sredstva - Ukupno (EU+Nac) HRK
= Ukupna ugovorena vrijednost bespovratnih sredstava]]/7.5345</f>
        <v>236535.35072002123</v>
      </c>
      <c r="U906" s="50">
        <v>0</v>
      </c>
      <c r="V906" s="51">
        <f>Ugovori_OPULJP[[#This Row],[Javni doprinos korisnika - HRK]]/7.5345</f>
        <v>0</v>
      </c>
      <c r="W906" s="50">
        <v>0</v>
      </c>
      <c r="X906" s="51">
        <f>Ugovori_OPULJP[[#This Row],[Privatni doprinos korisnika - HRK]]/7.5345</f>
        <v>0</v>
      </c>
      <c r="Y906" s="52">
        <v>1782175.6</v>
      </c>
      <c r="Z906" s="53">
        <f>Ugovori_OPULJP[[#This Row],[UKUPNI PRIHVATLJIVI IZDACI
TOTAL ELIGIBLE EXPENDITURE
= Bespovratna sredstva ukupno + doprinos korisnika
= Ukupni prihvatljivi troškovi
= Ukupna ugovorena vrijednost projekta HRK]]/7.5345</f>
        <v>236535.35072002123</v>
      </c>
      <c r="AA906" s="44" t="s">
        <v>38</v>
      </c>
      <c r="AB906" s="44" t="s">
        <v>35</v>
      </c>
      <c r="AC906" s="43" t="s">
        <v>3586</v>
      </c>
      <c r="AD906" s="43" t="s">
        <v>747</v>
      </c>
    </row>
    <row r="907" spans="1:30" ht="51" customHeight="1" x14ac:dyDescent="0.2">
      <c r="A907" s="41" t="s">
        <v>3587</v>
      </c>
      <c r="B907" s="42" t="s">
        <v>743</v>
      </c>
      <c r="C907" s="43" t="s">
        <v>744</v>
      </c>
      <c r="D907" s="43" t="s">
        <v>3131</v>
      </c>
      <c r="E907" s="57" t="s">
        <v>76</v>
      </c>
      <c r="F907" s="45" t="s">
        <v>3588</v>
      </c>
      <c r="G907" s="45" t="s">
        <v>3589</v>
      </c>
      <c r="H907" s="47">
        <v>44027</v>
      </c>
      <c r="I907" s="47">
        <v>44576</v>
      </c>
      <c r="J907" s="48" t="str">
        <f>IF(Ugovori_OPULJP[[#This Row],[DATUM ZAVRŠETKA OPERACIJE]]&gt;DATE(2024,3,31),"u provedbi","završen")</f>
        <v>završen</v>
      </c>
      <c r="K907" s="46" t="s">
        <v>425</v>
      </c>
      <c r="L907" s="46" t="s">
        <v>425</v>
      </c>
      <c r="M907" s="49">
        <v>0.85</v>
      </c>
      <c r="N907" s="49">
        <v>0.15</v>
      </c>
      <c r="O907" s="50">
        <f>Ugovori_OPULJP[[#This Row],[Bespovratna sredstva - Ukupno (EU+Nac) HRK
= Ukupna ugovorena vrijednost bespovratnih sredstava]]*Ugovori_OPULJP[[#This Row],[EU STOPA SUFINANCIRANJA %
EU CO-FINANCING RATE %]]</f>
        <v>473615.91999999993</v>
      </c>
      <c r="P907" s="51">
        <f>Ugovori_OPULJP[[#This Row],[Bespovratna sredstva - EU dio - HRK]]/7.5345</f>
        <v>62859.635012276849</v>
      </c>
      <c r="Q907" s="50">
        <f>Ugovori_OPULJP[[#This Row],[Bespovratna sredstva - Ukupno (EU+Nac) HRK
= Ukupna ugovorena vrijednost bespovratnih sredstava]]*Ugovori_OPULJP[[#This Row],[STOPA NACIONALNOG SUFINANCIRANJA %]]</f>
        <v>83579.279999999984</v>
      </c>
      <c r="R907" s="51">
        <f>Ugovori_OPULJP[[#This Row],[Bespovratna sredstva - Nacionalni dio - HRK]]/7.5345</f>
        <v>11092.876766872385</v>
      </c>
      <c r="S907" s="50">
        <v>557195.19999999995</v>
      </c>
      <c r="T907" s="51">
        <f>Ugovori_OPULJP[[#This Row],[Bespovratna sredstva - Ukupno (EU+Nac) HRK
= Ukupna ugovorena vrijednost bespovratnih sredstava]]/7.5345</f>
        <v>73952.511779149238</v>
      </c>
      <c r="U907" s="50">
        <v>0</v>
      </c>
      <c r="V907" s="51">
        <f>Ugovori_OPULJP[[#This Row],[Javni doprinos korisnika - HRK]]/7.5345</f>
        <v>0</v>
      </c>
      <c r="W907" s="50">
        <v>0</v>
      </c>
      <c r="X907" s="51">
        <f>Ugovori_OPULJP[[#This Row],[Privatni doprinos korisnika - HRK]]/7.5345</f>
        <v>0</v>
      </c>
      <c r="Y907" s="52">
        <v>557195.19999999995</v>
      </c>
      <c r="Z907" s="53">
        <f>Ugovori_OPULJP[[#This Row],[UKUPNI PRIHVATLJIVI IZDACI
TOTAL ELIGIBLE EXPENDITURE
= Bespovratna sredstva ukupno + doprinos korisnika
= Ukupni prihvatljivi troškovi
= Ukupna ugovorena vrijednost projekta HRK]]/7.5345</f>
        <v>73952.511779149238</v>
      </c>
      <c r="AA907" s="44" t="s">
        <v>38</v>
      </c>
      <c r="AB907" s="44" t="s">
        <v>35</v>
      </c>
      <c r="AC907" s="43" t="s">
        <v>3590</v>
      </c>
      <c r="AD907" s="43" t="s">
        <v>747</v>
      </c>
    </row>
    <row r="908" spans="1:30" ht="51" customHeight="1" x14ac:dyDescent="0.2">
      <c r="A908" s="41" t="s">
        <v>3591</v>
      </c>
      <c r="B908" s="42" t="s">
        <v>743</v>
      </c>
      <c r="C908" s="43" t="s">
        <v>744</v>
      </c>
      <c r="D908" s="43" t="s">
        <v>3131</v>
      </c>
      <c r="E908" s="57" t="s">
        <v>76</v>
      </c>
      <c r="F908" s="45" t="s">
        <v>3592</v>
      </c>
      <c r="G908" s="45" t="s">
        <v>3593</v>
      </c>
      <c r="H908" s="47">
        <v>44000</v>
      </c>
      <c r="I908" s="47">
        <v>44548</v>
      </c>
      <c r="J908" s="48" t="str">
        <f>IF(Ugovori_OPULJP[[#This Row],[DATUM ZAVRŠETKA OPERACIJE]]&gt;DATE(2024,3,31),"u provedbi","završen")</f>
        <v>završen</v>
      </c>
      <c r="K908" s="46" t="s">
        <v>3594</v>
      </c>
      <c r="L908" s="46" t="s">
        <v>37</v>
      </c>
      <c r="M908" s="49">
        <v>0.85</v>
      </c>
      <c r="N908" s="49">
        <v>0.15</v>
      </c>
      <c r="O908" s="50">
        <f>Ugovori_OPULJP[[#This Row],[Bespovratna sredstva - Ukupno (EU+Nac) HRK
= Ukupna ugovorena vrijednost bespovratnih sredstava]]*Ugovori_OPULJP[[#This Row],[EU STOPA SUFINANCIRANJA %
EU CO-FINANCING RATE %]]</f>
        <v>1420849.4855</v>
      </c>
      <c r="P908" s="51">
        <f>Ugovori_OPULJP[[#This Row],[Bespovratna sredstva - EU dio - HRK]]/7.5345</f>
        <v>188579.13405003649</v>
      </c>
      <c r="Q908" s="50">
        <f>Ugovori_OPULJP[[#This Row],[Bespovratna sredstva - Ukupno (EU+Nac) HRK
= Ukupna ugovorena vrijednost bespovratnih sredstava]]*Ugovori_OPULJP[[#This Row],[STOPA NACIONALNOG SUFINANCIRANJA %]]</f>
        <v>250738.14449999997</v>
      </c>
      <c r="R908" s="51">
        <f>Ugovori_OPULJP[[#This Row],[Bespovratna sredstva - Nacionalni dio - HRK]]/7.5345</f>
        <v>33278.670714712316</v>
      </c>
      <c r="S908" s="50">
        <v>1671587.63</v>
      </c>
      <c r="T908" s="51">
        <f>Ugovori_OPULJP[[#This Row],[Bespovratna sredstva - Ukupno (EU+Nac) HRK
= Ukupna ugovorena vrijednost bespovratnih sredstava]]/7.5345</f>
        <v>221857.80476474878</v>
      </c>
      <c r="U908" s="50">
        <v>0</v>
      </c>
      <c r="V908" s="51">
        <f>Ugovori_OPULJP[[#This Row],[Javni doprinos korisnika - HRK]]/7.5345</f>
        <v>0</v>
      </c>
      <c r="W908" s="50">
        <v>0</v>
      </c>
      <c r="X908" s="51">
        <f>Ugovori_OPULJP[[#This Row],[Privatni doprinos korisnika - HRK]]/7.5345</f>
        <v>0</v>
      </c>
      <c r="Y908" s="52">
        <v>1671587.63</v>
      </c>
      <c r="Z908" s="53">
        <f>Ugovori_OPULJP[[#This Row],[UKUPNI PRIHVATLJIVI IZDACI
TOTAL ELIGIBLE EXPENDITURE
= Bespovratna sredstva ukupno + doprinos korisnika
= Ukupni prihvatljivi troškovi
= Ukupna ugovorena vrijednost projekta HRK]]/7.5345</f>
        <v>221857.80476474878</v>
      </c>
      <c r="AA908" s="44" t="s">
        <v>38</v>
      </c>
      <c r="AB908" s="44" t="s">
        <v>35</v>
      </c>
      <c r="AC908" s="43" t="s">
        <v>3595</v>
      </c>
      <c r="AD908" s="43" t="s">
        <v>747</v>
      </c>
    </row>
    <row r="909" spans="1:30" ht="51" customHeight="1" x14ac:dyDescent="0.2">
      <c r="A909" s="41" t="s">
        <v>3596</v>
      </c>
      <c r="B909" s="42" t="s">
        <v>743</v>
      </c>
      <c r="C909" s="43" t="s">
        <v>744</v>
      </c>
      <c r="D909" s="43" t="s">
        <v>3131</v>
      </c>
      <c r="E909" s="57" t="s">
        <v>76</v>
      </c>
      <c r="F909" s="45" t="s">
        <v>3597</v>
      </c>
      <c r="G909" s="45" t="s">
        <v>3598</v>
      </c>
      <c r="H909" s="47">
        <v>44000</v>
      </c>
      <c r="I909" s="47">
        <v>44548</v>
      </c>
      <c r="J909" s="48" t="str">
        <f>IF(Ugovori_OPULJP[[#This Row],[DATUM ZAVRŠETKA OPERACIJE]]&gt;DATE(2024,3,31),"u provedbi","završen")</f>
        <v>završen</v>
      </c>
      <c r="K909" s="46" t="s">
        <v>2475</v>
      </c>
      <c r="L909" s="46" t="s">
        <v>37</v>
      </c>
      <c r="M909" s="49">
        <v>0.85</v>
      </c>
      <c r="N909" s="49">
        <v>0.15</v>
      </c>
      <c r="O909" s="50">
        <f>Ugovori_OPULJP[[#This Row],[Bespovratna sredstva - Ukupno (EU+Nac) HRK
= Ukupna ugovorena vrijednost bespovratnih sredstava]]*Ugovori_OPULJP[[#This Row],[EU STOPA SUFINANCIRANJA %
EU CO-FINANCING RATE %]]</f>
        <v>1180140</v>
      </c>
      <c r="P909" s="51">
        <f>Ugovori_OPULJP[[#This Row],[Bespovratna sredstva - EU dio - HRK]]/7.5345</f>
        <v>156631.49512243678</v>
      </c>
      <c r="Q909" s="50">
        <f>Ugovori_OPULJP[[#This Row],[Bespovratna sredstva - Ukupno (EU+Nac) HRK
= Ukupna ugovorena vrijednost bespovratnih sredstava]]*Ugovori_OPULJP[[#This Row],[STOPA NACIONALNOG SUFINANCIRANJA %]]</f>
        <v>208260</v>
      </c>
      <c r="R909" s="51">
        <f>Ugovori_OPULJP[[#This Row],[Bespovratna sredstva - Nacionalni dio - HRK]]/7.5345</f>
        <v>27640.852080430021</v>
      </c>
      <c r="S909" s="50">
        <v>1388400</v>
      </c>
      <c r="T909" s="51">
        <f>Ugovori_OPULJP[[#This Row],[Bespovratna sredstva - Ukupno (EU+Nac) HRK
= Ukupna ugovorena vrijednost bespovratnih sredstava]]/7.5345</f>
        <v>184272.3472028668</v>
      </c>
      <c r="U909" s="50">
        <v>0</v>
      </c>
      <c r="V909" s="51">
        <f>Ugovori_OPULJP[[#This Row],[Javni doprinos korisnika - HRK]]/7.5345</f>
        <v>0</v>
      </c>
      <c r="W909" s="50">
        <v>0</v>
      </c>
      <c r="X909" s="51">
        <f>Ugovori_OPULJP[[#This Row],[Privatni doprinos korisnika - HRK]]/7.5345</f>
        <v>0</v>
      </c>
      <c r="Y909" s="52">
        <v>1388400</v>
      </c>
      <c r="Z909" s="53">
        <f>Ugovori_OPULJP[[#This Row],[UKUPNI PRIHVATLJIVI IZDACI
TOTAL ELIGIBLE EXPENDITURE
= Bespovratna sredstva ukupno + doprinos korisnika
= Ukupni prihvatljivi troškovi
= Ukupna ugovorena vrijednost projekta HRK]]/7.5345</f>
        <v>184272.3472028668</v>
      </c>
      <c r="AA909" s="44" t="s">
        <v>38</v>
      </c>
      <c r="AB909" s="44" t="s">
        <v>35</v>
      </c>
      <c r="AC909" s="43" t="s">
        <v>3599</v>
      </c>
      <c r="AD909" s="43" t="s">
        <v>747</v>
      </c>
    </row>
    <row r="910" spans="1:30" ht="51" customHeight="1" x14ac:dyDescent="0.2">
      <c r="A910" s="41" t="s">
        <v>3600</v>
      </c>
      <c r="B910" s="42" t="s">
        <v>743</v>
      </c>
      <c r="C910" s="43" t="s">
        <v>744</v>
      </c>
      <c r="D910" s="43" t="s">
        <v>3131</v>
      </c>
      <c r="E910" s="57" t="s">
        <v>76</v>
      </c>
      <c r="F910" s="45" t="s">
        <v>3601</v>
      </c>
      <c r="G910" s="45" t="s">
        <v>3602</v>
      </c>
      <c r="H910" s="47">
        <v>44000</v>
      </c>
      <c r="I910" s="47">
        <v>44548</v>
      </c>
      <c r="J910" s="48" t="str">
        <f>IF(Ugovori_OPULJP[[#This Row],[DATUM ZAVRŠETKA OPERACIJE]]&gt;DATE(2024,3,31),"u provedbi","završen")</f>
        <v>završen</v>
      </c>
      <c r="K910" s="46" t="s">
        <v>249</v>
      </c>
      <c r="L910" s="46" t="s">
        <v>249</v>
      </c>
      <c r="M910" s="49">
        <v>0.85</v>
      </c>
      <c r="N910" s="49">
        <v>0.15</v>
      </c>
      <c r="O910" s="50">
        <f>Ugovori_OPULJP[[#This Row],[Bespovratna sredstva - Ukupno (EU+Nac) HRK
= Ukupna ugovorena vrijednost bespovratnih sredstava]]*Ugovori_OPULJP[[#This Row],[EU STOPA SUFINANCIRANJA %
EU CO-FINANCING RATE %]]</f>
        <v>1183752.5</v>
      </c>
      <c r="P910" s="51">
        <f>Ugovori_OPULJP[[#This Row],[Bespovratna sredstva - EU dio - HRK]]/7.5345</f>
        <v>157110.95626783461</v>
      </c>
      <c r="Q910" s="50">
        <f>Ugovori_OPULJP[[#This Row],[Bespovratna sredstva - Ukupno (EU+Nac) HRK
= Ukupna ugovorena vrijednost bespovratnih sredstava]]*Ugovori_OPULJP[[#This Row],[STOPA NACIONALNOG SUFINANCIRANJA %]]</f>
        <v>208897.5</v>
      </c>
      <c r="R910" s="51">
        <f>Ugovori_OPULJP[[#This Row],[Bespovratna sredstva - Nacionalni dio - HRK]]/7.5345</f>
        <v>27725.462870794345</v>
      </c>
      <c r="S910" s="50">
        <v>1392650</v>
      </c>
      <c r="T910" s="51">
        <f>Ugovori_OPULJP[[#This Row],[Bespovratna sredstva - Ukupno (EU+Nac) HRK
= Ukupna ugovorena vrijednost bespovratnih sredstava]]/7.5345</f>
        <v>184836.41913862896</v>
      </c>
      <c r="U910" s="50">
        <v>0</v>
      </c>
      <c r="V910" s="51">
        <f>Ugovori_OPULJP[[#This Row],[Javni doprinos korisnika - HRK]]/7.5345</f>
        <v>0</v>
      </c>
      <c r="W910" s="50">
        <v>0</v>
      </c>
      <c r="X910" s="51">
        <f>Ugovori_OPULJP[[#This Row],[Privatni doprinos korisnika - HRK]]/7.5345</f>
        <v>0</v>
      </c>
      <c r="Y910" s="52">
        <v>1392650</v>
      </c>
      <c r="Z910" s="53">
        <f>Ugovori_OPULJP[[#This Row],[UKUPNI PRIHVATLJIVI IZDACI
TOTAL ELIGIBLE EXPENDITURE
= Bespovratna sredstva ukupno + doprinos korisnika
= Ukupni prihvatljivi troškovi
= Ukupna ugovorena vrijednost projekta HRK]]/7.5345</f>
        <v>184836.41913862896</v>
      </c>
      <c r="AA910" s="44" t="s">
        <v>38</v>
      </c>
      <c r="AB910" s="44" t="s">
        <v>35</v>
      </c>
      <c r="AC910" s="43" t="s">
        <v>3603</v>
      </c>
      <c r="AD910" s="43" t="s">
        <v>747</v>
      </c>
    </row>
    <row r="911" spans="1:30" ht="51" customHeight="1" x14ac:dyDescent="0.2">
      <c r="A911" s="41" t="s">
        <v>3604</v>
      </c>
      <c r="B911" s="42" t="s">
        <v>743</v>
      </c>
      <c r="C911" s="43" t="s">
        <v>744</v>
      </c>
      <c r="D911" s="43" t="s">
        <v>3131</v>
      </c>
      <c r="E911" s="57" t="s">
        <v>76</v>
      </c>
      <c r="F911" s="45" t="s">
        <v>3605</v>
      </c>
      <c r="G911" s="45" t="s">
        <v>3606</v>
      </c>
      <c r="H911" s="47">
        <v>44130</v>
      </c>
      <c r="I911" s="47">
        <v>44677</v>
      </c>
      <c r="J911" s="48" t="str">
        <f>IF(Ugovori_OPULJP[[#This Row],[DATUM ZAVRŠETKA OPERACIJE]]&gt;DATE(2024,3,31),"u provedbi","završen")</f>
        <v>završen</v>
      </c>
      <c r="K911" s="46" t="s">
        <v>425</v>
      </c>
      <c r="L911" s="46" t="s">
        <v>425</v>
      </c>
      <c r="M911" s="49">
        <v>0.85</v>
      </c>
      <c r="N911" s="49">
        <v>0.15</v>
      </c>
      <c r="O911" s="50">
        <f>Ugovori_OPULJP[[#This Row],[Bespovratna sredstva - Ukupno (EU+Nac) HRK
= Ukupna ugovorena vrijednost bespovratnih sredstava]]*Ugovori_OPULJP[[#This Row],[EU STOPA SUFINANCIRANJA %
EU CO-FINANCING RATE %]]</f>
        <v>631201.5</v>
      </c>
      <c r="P911" s="51">
        <f>Ugovori_OPULJP[[#This Row],[Bespovratna sredstva - EU dio - HRK]]/7.5345</f>
        <v>83774.835755524589</v>
      </c>
      <c r="Q911" s="50">
        <f>Ugovori_OPULJP[[#This Row],[Bespovratna sredstva - Ukupno (EU+Nac) HRK
= Ukupna ugovorena vrijednost bespovratnih sredstava]]*Ugovori_OPULJP[[#This Row],[STOPA NACIONALNOG SUFINANCIRANJA %]]</f>
        <v>111388.5</v>
      </c>
      <c r="R911" s="51">
        <f>Ugovori_OPULJP[[#This Row],[Bespovratna sredstva - Nacionalni dio - HRK]]/7.5345</f>
        <v>14783.794545092573</v>
      </c>
      <c r="S911" s="50">
        <v>742590</v>
      </c>
      <c r="T911" s="51">
        <f>Ugovori_OPULJP[[#This Row],[Bespovratna sredstva - Ukupno (EU+Nac) HRK
= Ukupna ugovorena vrijednost bespovratnih sredstava]]/7.5345</f>
        <v>98558.630300617151</v>
      </c>
      <c r="U911" s="50">
        <v>0</v>
      </c>
      <c r="V911" s="51">
        <f>Ugovori_OPULJP[[#This Row],[Javni doprinos korisnika - HRK]]/7.5345</f>
        <v>0</v>
      </c>
      <c r="W911" s="50">
        <v>0</v>
      </c>
      <c r="X911" s="51">
        <f>Ugovori_OPULJP[[#This Row],[Privatni doprinos korisnika - HRK]]/7.5345</f>
        <v>0</v>
      </c>
      <c r="Y911" s="52">
        <v>742590</v>
      </c>
      <c r="Z911" s="53">
        <f>Ugovori_OPULJP[[#This Row],[UKUPNI PRIHVATLJIVI IZDACI
TOTAL ELIGIBLE EXPENDITURE
= Bespovratna sredstva ukupno + doprinos korisnika
= Ukupni prihvatljivi troškovi
= Ukupna ugovorena vrijednost projekta HRK]]/7.5345</f>
        <v>98558.630300617151</v>
      </c>
      <c r="AA911" s="44" t="s">
        <v>38</v>
      </c>
      <c r="AB911" s="44" t="s">
        <v>35</v>
      </c>
      <c r="AC911" s="43" t="s">
        <v>3607</v>
      </c>
      <c r="AD911" s="43" t="s">
        <v>747</v>
      </c>
    </row>
    <row r="912" spans="1:30" ht="51" customHeight="1" x14ac:dyDescent="0.2">
      <c r="A912" s="41" t="s">
        <v>3608</v>
      </c>
      <c r="B912" s="42" t="s">
        <v>743</v>
      </c>
      <c r="C912" s="43" t="s">
        <v>744</v>
      </c>
      <c r="D912" s="43" t="s">
        <v>3131</v>
      </c>
      <c r="E912" s="57" t="s">
        <v>76</v>
      </c>
      <c r="F912" s="45" t="s">
        <v>3609</v>
      </c>
      <c r="G912" s="45" t="s">
        <v>108</v>
      </c>
      <c r="H912" s="47">
        <v>44039</v>
      </c>
      <c r="I912" s="47">
        <v>44588</v>
      </c>
      <c r="J912" s="48" t="str">
        <f>IF(Ugovori_OPULJP[[#This Row],[DATUM ZAVRŠETKA OPERACIJE]]&gt;DATE(2024,3,31),"u provedbi","završen")</f>
        <v>završen</v>
      </c>
      <c r="K912" s="46" t="s">
        <v>3610</v>
      </c>
      <c r="L912" s="46" t="s">
        <v>99</v>
      </c>
      <c r="M912" s="49">
        <v>0.85</v>
      </c>
      <c r="N912" s="49">
        <v>0.15</v>
      </c>
      <c r="O912" s="50">
        <f>Ugovori_OPULJP[[#This Row],[Bespovratna sredstva - Ukupno (EU+Nac) HRK
= Ukupna ugovorena vrijednost bespovratnih sredstava]]*Ugovori_OPULJP[[#This Row],[EU STOPA SUFINANCIRANJA %
EU CO-FINANCING RATE %]]</f>
        <v>1575271</v>
      </c>
      <c r="P912" s="51">
        <f>Ugovori_OPULJP[[#This Row],[Bespovratna sredstva - EU dio - HRK]]/7.5345</f>
        <v>209074.39113411639</v>
      </c>
      <c r="Q912" s="50">
        <f>Ugovori_OPULJP[[#This Row],[Bespovratna sredstva - Ukupno (EU+Nac) HRK
= Ukupna ugovorena vrijednost bespovratnih sredstava]]*Ugovori_OPULJP[[#This Row],[STOPA NACIONALNOG SUFINANCIRANJA %]]</f>
        <v>277989</v>
      </c>
      <c r="R912" s="51">
        <f>Ugovori_OPULJP[[#This Row],[Bespovratna sredstva - Nacionalni dio - HRK]]/7.5345</f>
        <v>36895.480788373483</v>
      </c>
      <c r="S912" s="50">
        <v>1853260</v>
      </c>
      <c r="T912" s="51">
        <f>Ugovori_OPULJP[[#This Row],[Bespovratna sredstva - Ukupno (EU+Nac) HRK
= Ukupna ugovorena vrijednost bespovratnih sredstava]]/7.5345</f>
        <v>245969.87192248987</v>
      </c>
      <c r="U912" s="50">
        <v>0</v>
      </c>
      <c r="V912" s="51">
        <f>Ugovori_OPULJP[[#This Row],[Javni doprinos korisnika - HRK]]/7.5345</f>
        <v>0</v>
      </c>
      <c r="W912" s="50">
        <v>0</v>
      </c>
      <c r="X912" s="51">
        <f>Ugovori_OPULJP[[#This Row],[Privatni doprinos korisnika - HRK]]/7.5345</f>
        <v>0</v>
      </c>
      <c r="Y912" s="52">
        <v>1853260</v>
      </c>
      <c r="Z912" s="53">
        <f>Ugovori_OPULJP[[#This Row],[UKUPNI PRIHVATLJIVI IZDACI
TOTAL ELIGIBLE EXPENDITURE
= Bespovratna sredstva ukupno + doprinos korisnika
= Ukupni prihvatljivi troškovi
= Ukupna ugovorena vrijednost projekta HRK]]/7.5345</f>
        <v>245969.87192248987</v>
      </c>
      <c r="AA912" s="44" t="s">
        <v>38</v>
      </c>
      <c r="AB912" s="44" t="s">
        <v>35</v>
      </c>
      <c r="AC912" s="43" t="s">
        <v>3611</v>
      </c>
      <c r="AD912" s="43" t="s">
        <v>747</v>
      </c>
    </row>
    <row r="913" spans="1:30" ht="51" customHeight="1" x14ac:dyDescent="0.2">
      <c r="A913" s="41" t="s">
        <v>3612</v>
      </c>
      <c r="B913" s="42" t="s">
        <v>743</v>
      </c>
      <c r="C913" s="43" t="s">
        <v>744</v>
      </c>
      <c r="D913" s="43" t="s">
        <v>3131</v>
      </c>
      <c r="E913" s="57" t="s">
        <v>76</v>
      </c>
      <c r="F913" s="45" t="s">
        <v>3613</v>
      </c>
      <c r="G913" s="45" t="s">
        <v>3614</v>
      </c>
      <c r="H913" s="47">
        <v>44013</v>
      </c>
      <c r="I913" s="47">
        <v>44562</v>
      </c>
      <c r="J913" s="48" t="str">
        <f>IF(Ugovori_OPULJP[[#This Row],[DATUM ZAVRŠETKA OPERACIJE]]&gt;DATE(2024,3,31),"u provedbi","završen")</f>
        <v>završen</v>
      </c>
      <c r="K913" s="46" t="s">
        <v>244</v>
      </c>
      <c r="L913" s="46" t="s">
        <v>244</v>
      </c>
      <c r="M913" s="49">
        <v>0.85</v>
      </c>
      <c r="N913" s="49">
        <v>0.15</v>
      </c>
      <c r="O913" s="50">
        <f>Ugovori_OPULJP[[#This Row],[Bespovratna sredstva - Ukupno (EU+Nac) HRK
= Ukupna ugovorena vrijednost bespovratnih sredstava]]*Ugovori_OPULJP[[#This Row],[EU STOPA SUFINANCIRANJA %
EU CO-FINANCING RATE %]]</f>
        <v>631465</v>
      </c>
      <c r="P913" s="51">
        <f>Ugovori_OPULJP[[#This Row],[Bespovratna sredstva - EU dio - HRK]]/7.5345</f>
        <v>83809.808215541838</v>
      </c>
      <c r="Q913" s="50">
        <f>Ugovori_OPULJP[[#This Row],[Bespovratna sredstva - Ukupno (EU+Nac) HRK
= Ukupna ugovorena vrijednost bespovratnih sredstava]]*Ugovori_OPULJP[[#This Row],[STOPA NACIONALNOG SUFINANCIRANJA %]]</f>
        <v>111435</v>
      </c>
      <c r="R913" s="51">
        <f>Ugovori_OPULJP[[#This Row],[Bespovratna sredstva - Nacionalni dio - HRK]]/7.5345</f>
        <v>14789.966155683853</v>
      </c>
      <c r="S913" s="50">
        <v>742900</v>
      </c>
      <c r="T913" s="51">
        <f>Ugovori_OPULJP[[#This Row],[Bespovratna sredstva - Ukupno (EU+Nac) HRK
= Ukupna ugovorena vrijednost bespovratnih sredstava]]/7.5345</f>
        <v>98599.774371225692</v>
      </c>
      <c r="U913" s="50">
        <v>0</v>
      </c>
      <c r="V913" s="51">
        <f>Ugovori_OPULJP[[#This Row],[Javni doprinos korisnika - HRK]]/7.5345</f>
        <v>0</v>
      </c>
      <c r="W913" s="50">
        <v>0</v>
      </c>
      <c r="X913" s="51">
        <f>Ugovori_OPULJP[[#This Row],[Privatni doprinos korisnika - HRK]]/7.5345</f>
        <v>0</v>
      </c>
      <c r="Y913" s="52">
        <v>742900</v>
      </c>
      <c r="Z913" s="53">
        <f>Ugovori_OPULJP[[#This Row],[UKUPNI PRIHVATLJIVI IZDACI
TOTAL ELIGIBLE EXPENDITURE
= Bespovratna sredstva ukupno + doprinos korisnika
= Ukupni prihvatljivi troškovi
= Ukupna ugovorena vrijednost projekta HRK]]/7.5345</f>
        <v>98599.774371225692</v>
      </c>
      <c r="AA913" s="44" t="s">
        <v>38</v>
      </c>
      <c r="AB913" s="44" t="s">
        <v>35</v>
      </c>
      <c r="AC913" s="43" t="s">
        <v>3615</v>
      </c>
      <c r="AD913" s="43" t="s">
        <v>747</v>
      </c>
    </row>
    <row r="914" spans="1:30" ht="51" customHeight="1" x14ac:dyDescent="0.2">
      <c r="A914" s="41" t="s">
        <v>3616</v>
      </c>
      <c r="B914" s="42" t="s">
        <v>743</v>
      </c>
      <c r="C914" s="43" t="s">
        <v>744</v>
      </c>
      <c r="D914" s="43" t="s">
        <v>3131</v>
      </c>
      <c r="E914" s="57" t="s">
        <v>76</v>
      </c>
      <c r="F914" s="45" t="s">
        <v>3617</v>
      </c>
      <c r="G914" s="45" t="s">
        <v>3618</v>
      </c>
      <c r="H914" s="47">
        <v>44041</v>
      </c>
      <c r="I914" s="47">
        <v>44559</v>
      </c>
      <c r="J914" s="48" t="str">
        <f>IF(Ugovori_OPULJP[[#This Row],[DATUM ZAVRŠETKA OPERACIJE]]&gt;DATE(2024,3,31),"u provedbi","završen")</f>
        <v>završen</v>
      </c>
      <c r="K914" s="46" t="s">
        <v>249</v>
      </c>
      <c r="L914" s="46" t="s">
        <v>249</v>
      </c>
      <c r="M914" s="49">
        <v>0.85</v>
      </c>
      <c r="N914" s="49">
        <v>0.15</v>
      </c>
      <c r="O914" s="50">
        <f>Ugovori_OPULJP[[#This Row],[Bespovratna sredstva - Ukupno (EU+Nac) HRK
= Ukupna ugovorena vrijednost bespovratnih sredstava]]*Ugovori_OPULJP[[#This Row],[EU STOPA SUFINANCIRANJA %
EU CO-FINANCING RATE %]]</f>
        <v>780071.77500000002</v>
      </c>
      <c r="P914" s="51">
        <f>Ugovori_OPULJP[[#This Row],[Bespovratna sredstva - EU dio - HRK]]/7.5345</f>
        <v>103533.31674298228</v>
      </c>
      <c r="Q914" s="50">
        <f>Ugovori_OPULJP[[#This Row],[Bespovratna sredstva - Ukupno (EU+Nac) HRK
= Ukupna ugovorena vrijednost bespovratnih sredstava]]*Ugovori_OPULJP[[#This Row],[STOPA NACIONALNOG SUFINANCIRANJA %]]</f>
        <v>137659.72500000001</v>
      </c>
      <c r="R914" s="51">
        <f>Ugovori_OPULJP[[#This Row],[Bespovratna sredstva - Nacionalni dio - HRK]]/7.5345</f>
        <v>18270.585307585108</v>
      </c>
      <c r="S914" s="50">
        <v>917731.5</v>
      </c>
      <c r="T914" s="51">
        <f>Ugovori_OPULJP[[#This Row],[Bespovratna sredstva - Ukupno (EU+Nac) HRK
= Ukupna ugovorena vrijednost bespovratnih sredstava]]/7.5345</f>
        <v>121803.90205056738</v>
      </c>
      <c r="U914" s="50">
        <v>0</v>
      </c>
      <c r="V914" s="51">
        <f>Ugovori_OPULJP[[#This Row],[Javni doprinos korisnika - HRK]]/7.5345</f>
        <v>0</v>
      </c>
      <c r="W914" s="50">
        <v>0</v>
      </c>
      <c r="X914" s="51">
        <f>Ugovori_OPULJP[[#This Row],[Privatni doprinos korisnika - HRK]]/7.5345</f>
        <v>0</v>
      </c>
      <c r="Y914" s="52">
        <v>917731.5</v>
      </c>
      <c r="Z914" s="53">
        <f>Ugovori_OPULJP[[#This Row],[UKUPNI PRIHVATLJIVI IZDACI
TOTAL ELIGIBLE EXPENDITURE
= Bespovratna sredstva ukupno + doprinos korisnika
= Ukupni prihvatljivi troškovi
= Ukupna ugovorena vrijednost projekta HRK]]/7.5345</f>
        <v>121803.90205056738</v>
      </c>
      <c r="AA914" s="44" t="s">
        <v>38</v>
      </c>
      <c r="AB914" s="44" t="s">
        <v>35</v>
      </c>
      <c r="AC914" s="43" t="s">
        <v>3619</v>
      </c>
      <c r="AD914" s="43" t="s">
        <v>747</v>
      </c>
    </row>
    <row r="915" spans="1:30" ht="51" customHeight="1" x14ac:dyDescent="0.2">
      <c r="A915" s="41" t="s">
        <v>3620</v>
      </c>
      <c r="B915" s="42" t="s">
        <v>743</v>
      </c>
      <c r="C915" s="43" t="s">
        <v>744</v>
      </c>
      <c r="D915" s="43" t="s">
        <v>3131</v>
      </c>
      <c r="E915" s="57" t="s">
        <v>76</v>
      </c>
      <c r="F915" s="45" t="s">
        <v>3621</v>
      </c>
      <c r="G915" s="45" t="s">
        <v>3622</v>
      </c>
      <c r="H915" s="47">
        <v>44000</v>
      </c>
      <c r="I915" s="47">
        <v>44548</v>
      </c>
      <c r="J915" s="48" t="str">
        <f>IF(Ugovori_OPULJP[[#This Row],[DATUM ZAVRŠETKA OPERACIJE]]&gt;DATE(2024,3,31),"u provedbi","završen")</f>
        <v>završen</v>
      </c>
      <c r="K915" s="46" t="s">
        <v>249</v>
      </c>
      <c r="L915" s="46" t="s">
        <v>249</v>
      </c>
      <c r="M915" s="49">
        <v>0.85</v>
      </c>
      <c r="N915" s="49">
        <v>0.15</v>
      </c>
      <c r="O915" s="50">
        <f>Ugovori_OPULJP[[#This Row],[Bespovratna sredstva - Ukupno (EU+Nac) HRK
= Ukupna ugovorena vrijednost bespovratnih sredstava]]*Ugovori_OPULJP[[#This Row],[EU STOPA SUFINANCIRANJA %
EU CO-FINANCING RATE %]]</f>
        <v>1973190</v>
      </c>
      <c r="P915" s="51">
        <f>Ugovori_OPULJP[[#This Row],[Bespovratna sredstva - EU dio - HRK]]/7.5345</f>
        <v>261887.31833565596</v>
      </c>
      <c r="Q915" s="50">
        <f>Ugovori_OPULJP[[#This Row],[Bespovratna sredstva - Ukupno (EU+Nac) HRK
= Ukupna ugovorena vrijednost bespovratnih sredstava]]*Ugovori_OPULJP[[#This Row],[STOPA NACIONALNOG SUFINANCIRANJA %]]</f>
        <v>348210</v>
      </c>
      <c r="R915" s="51">
        <f>Ugovori_OPULJP[[#This Row],[Bespovratna sredstva - Nacionalni dio - HRK]]/7.5345</f>
        <v>46215.409118056938</v>
      </c>
      <c r="S915" s="50">
        <v>2321400</v>
      </c>
      <c r="T915" s="51">
        <f>Ugovori_OPULJP[[#This Row],[Bespovratna sredstva - Ukupno (EU+Nac) HRK
= Ukupna ugovorena vrijednost bespovratnih sredstava]]/7.5345</f>
        <v>308102.7274537129</v>
      </c>
      <c r="U915" s="50">
        <v>0</v>
      </c>
      <c r="V915" s="51">
        <f>Ugovori_OPULJP[[#This Row],[Javni doprinos korisnika - HRK]]/7.5345</f>
        <v>0</v>
      </c>
      <c r="W915" s="50">
        <v>0</v>
      </c>
      <c r="X915" s="51">
        <f>Ugovori_OPULJP[[#This Row],[Privatni doprinos korisnika - HRK]]/7.5345</f>
        <v>0</v>
      </c>
      <c r="Y915" s="52">
        <v>2321400</v>
      </c>
      <c r="Z915" s="53">
        <f>Ugovori_OPULJP[[#This Row],[UKUPNI PRIHVATLJIVI IZDACI
TOTAL ELIGIBLE EXPENDITURE
= Bespovratna sredstva ukupno + doprinos korisnika
= Ukupni prihvatljivi troškovi
= Ukupna ugovorena vrijednost projekta HRK]]/7.5345</f>
        <v>308102.7274537129</v>
      </c>
      <c r="AA915" s="44" t="s">
        <v>38</v>
      </c>
      <c r="AB915" s="44" t="s">
        <v>35</v>
      </c>
      <c r="AC915" s="43" t="s">
        <v>3623</v>
      </c>
      <c r="AD915" s="43" t="s">
        <v>747</v>
      </c>
    </row>
    <row r="916" spans="1:30" ht="51" customHeight="1" x14ac:dyDescent="0.2">
      <c r="A916" s="41" t="s">
        <v>3624</v>
      </c>
      <c r="B916" s="42" t="s">
        <v>743</v>
      </c>
      <c r="C916" s="43" t="s">
        <v>744</v>
      </c>
      <c r="D916" s="43" t="s">
        <v>3131</v>
      </c>
      <c r="E916" s="57" t="s">
        <v>76</v>
      </c>
      <c r="F916" s="45" t="s">
        <v>3625</v>
      </c>
      <c r="G916" s="62" t="s">
        <v>3626</v>
      </c>
      <c r="H916" s="47">
        <v>44109</v>
      </c>
      <c r="I916" s="47">
        <v>44625</v>
      </c>
      <c r="J916" s="48" t="str">
        <f>IF(Ugovori_OPULJP[[#This Row],[DATUM ZAVRŠETKA OPERACIJE]]&gt;DATE(2024,3,31),"u provedbi","završen")</f>
        <v>završen</v>
      </c>
      <c r="K916" s="46" t="s">
        <v>99</v>
      </c>
      <c r="L916" s="46" t="s">
        <v>99</v>
      </c>
      <c r="M916" s="49">
        <v>0.85</v>
      </c>
      <c r="N916" s="49">
        <v>0.15</v>
      </c>
      <c r="O916" s="50">
        <f>Ugovori_OPULJP[[#This Row],[Bespovratna sredstva - Ukupno (EU+Nac) HRK
= Ukupna ugovorena vrijednost bespovratnih sredstava]]*Ugovori_OPULJP[[#This Row],[EU STOPA SUFINANCIRANJA %
EU CO-FINANCING RATE %]]</f>
        <v>2306275.25</v>
      </c>
      <c r="P916" s="51">
        <f>Ugovori_OPULJP[[#This Row],[Bespovratna sredstva - EU dio - HRK]]/7.5345</f>
        <v>306095.32815714378</v>
      </c>
      <c r="Q916" s="50">
        <f>Ugovori_OPULJP[[#This Row],[Bespovratna sredstva - Ukupno (EU+Nac) HRK
= Ukupna ugovorena vrijednost bespovratnih sredstava]]*Ugovori_OPULJP[[#This Row],[STOPA NACIONALNOG SUFINANCIRANJA %]]</f>
        <v>406989.75</v>
      </c>
      <c r="R916" s="51">
        <f>Ugovori_OPULJP[[#This Row],[Bespovratna sredstva - Nacionalni dio - HRK]]/7.5345</f>
        <v>54016.82261596655</v>
      </c>
      <c r="S916" s="50">
        <v>2713265</v>
      </c>
      <c r="T916" s="51">
        <f>Ugovori_OPULJP[[#This Row],[Bespovratna sredstva - Ukupno (EU+Nac) HRK
= Ukupna ugovorena vrijednost bespovratnih sredstava]]/7.5345</f>
        <v>360112.15077311033</v>
      </c>
      <c r="U916" s="50">
        <v>0</v>
      </c>
      <c r="V916" s="51">
        <f>Ugovori_OPULJP[[#This Row],[Javni doprinos korisnika - HRK]]/7.5345</f>
        <v>0</v>
      </c>
      <c r="W916" s="50">
        <v>0</v>
      </c>
      <c r="X916" s="51">
        <f>Ugovori_OPULJP[[#This Row],[Privatni doprinos korisnika - HRK]]/7.5345</f>
        <v>0</v>
      </c>
      <c r="Y916" s="52">
        <v>2713265</v>
      </c>
      <c r="Z916" s="53">
        <f>Ugovori_OPULJP[[#This Row],[UKUPNI PRIHVATLJIVI IZDACI
TOTAL ELIGIBLE EXPENDITURE
= Bespovratna sredstva ukupno + doprinos korisnika
= Ukupni prihvatljivi troškovi
= Ukupna ugovorena vrijednost projekta HRK]]/7.5345</f>
        <v>360112.15077311033</v>
      </c>
      <c r="AA916" s="44" t="s">
        <v>38</v>
      </c>
      <c r="AB916" s="44" t="s">
        <v>35</v>
      </c>
      <c r="AC916" s="43" t="s">
        <v>3627</v>
      </c>
      <c r="AD916" s="43" t="s">
        <v>747</v>
      </c>
    </row>
    <row r="917" spans="1:30" ht="51" customHeight="1" x14ac:dyDescent="0.2">
      <c r="A917" s="41" t="s">
        <v>3628</v>
      </c>
      <c r="B917" s="42" t="s">
        <v>743</v>
      </c>
      <c r="C917" s="43" t="s">
        <v>744</v>
      </c>
      <c r="D917" s="43" t="s">
        <v>3131</v>
      </c>
      <c r="E917" s="57" t="s">
        <v>76</v>
      </c>
      <c r="F917" s="45" t="s">
        <v>3629</v>
      </c>
      <c r="G917" s="45" t="s">
        <v>3630</v>
      </c>
      <c r="H917" s="47">
        <v>44131</v>
      </c>
      <c r="I917" s="47">
        <v>44678</v>
      </c>
      <c r="J917" s="48" t="str">
        <f>IF(Ugovori_OPULJP[[#This Row],[DATUM ZAVRŠETKA OPERACIJE]]&gt;DATE(2024,3,31),"u provedbi","završen")</f>
        <v>završen</v>
      </c>
      <c r="K917" s="46" t="s">
        <v>84</v>
      </c>
      <c r="L917" s="46" t="s">
        <v>84</v>
      </c>
      <c r="M917" s="49">
        <v>0.85</v>
      </c>
      <c r="N917" s="49">
        <v>0.15</v>
      </c>
      <c r="O917" s="50">
        <f>Ugovori_OPULJP[[#This Row],[Bespovratna sredstva - Ukupno (EU+Nac) HRK
= Ukupna ugovorena vrijednost bespovratnih sredstava]]*Ugovori_OPULJP[[#This Row],[EU STOPA SUFINANCIRANJA %
EU CO-FINANCING RATE %]]</f>
        <v>394680.41500000004</v>
      </c>
      <c r="P917" s="51">
        <f>Ugovori_OPULJP[[#This Row],[Bespovratna sredstva - EU dio - HRK]]/7.5345</f>
        <v>52383.093105050102</v>
      </c>
      <c r="Q917" s="50">
        <f>Ugovori_OPULJP[[#This Row],[Bespovratna sredstva - Ukupno (EU+Nac) HRK
= Ukupna ugovorena vrijednost bespovratnih sredstava]]*Ugovori_OPULJP[[#This Row],[STOPA NACIONALNOG SUFINANCIRANJA %]]</f>
        <v>69649.485000000001</v>
      </c>
      <c r="R917" s="51">
        <f>Ugovori_OPULJP[[#This Row],[Bespovratna sredstva - Nacionalni dio - HRK]]/7.5345</f>
        <v>9244.0752538323704</v>
      </c>
      <c r="S917" s="50">
        <v>464329.9</v>
      </c>
      <c r="T917" s="51">
        <f>Ugovori_OPULJP[[#This Row],[Bespovratna sredstva - Ukupno (EU+Nac) HRK
= Ukupna ugovorena vrijednost bespovratnih sredstava]]/7.5345</f>
        <v>61627.168358882474</v>
      </c>
      <c r="U917" s="50">
        <v>0</v>
      </c>
      <c r="V917" s="51">
        <f>Ugovori_OPULJP[[#This Row],[Javni doprinos korisnika - HRK]]/7.5345</f>
        <v>0</v>
      </c>
      <c r="W917" s="50">
        <v>0</v>
      </c>
      <c r="X917" s="51">
        <f>Ugovori_OPULJP[[#This Row],[Privatni doprinos korisnika - HRK]]/7.5345</f>
        <v>0</v>
      </c>
      <c r="Y917" s="52">
        <v>464329.9</v>
      </c>
      <c r="Z917" s="53">
        <f>Ugovori_OPULJP[[#This Row],[UKUPNI PRIHVATLJIVI IZDACI
TOTAL ELIGIBLE EXPENDITURE
= Bespovratna sredstva ukupno + doprinos korisnika
= Ukupni prihvatljivi troškovi
= Ukupna ugovorena vrijednost projekta HRK]]/7.5345</f>
        <v>61627.168358882474</v>
      </c>
      <c r="AA917" s="44" t="s">
        <v>38</v>
      </c>
      <c r="AB917" s="44" t="s">
        <v>35</v>
      </c>
      <c r="AC917" s="43" t="s">
        <v>3631</v>
      </c>
      <c r="AD917" s="43" t="s">
        <v>747</v>
      </c>
    </row>
    <row r="918" spans="1:30" ht="51" customHeight="1" x14ac:dyDescent="0.2">
      <c r="A918" s="41" t="s">
        <v>3632</v>
      </c>
      <c r="B918" s="42" t="s">
        <v>743</v>
      </c>
      <c r="C918" s="43" t="s">
        <v>744</v>
      </c>
      <c r="D918" s="43" t="s">
        <v>3131</v>
      </c>
      <c r="E918" s="57" t="s">
        <v>76</v>
      </c>
      <c r="F918" s="45" t="s">
        <v>3633</v>
      </c>
      <c r="G918" s="45" t="s">
        <v>1357</v>
      </c>
      <c r="H918" s="47">
        <v>44000</v>
      </c>
      <c r="I918" s="47">
        <v>44548</v>
      </c>
      <c r="J918" s="48" t="str">
        <f>IF(Ugovori_OPULJP[[#This Row],[DATUM ZAVRŠETKA OPERACIJE]]&gt;DATE(2024,3,31),"u provedbi","završen")</f>
        <v>završen</v>
      </c>
      <c r="K918" s="46" t="s">
        <v>99</v>
      </c>
      <c r="L918" s="46" t="s">
        <v>99</v>
      </c>
      <c r="M918" s="49">
        <v>0.85</v>
      </c>
      <c r="N918" s="49">
        <v>0.15</v>
      </c>
      <c r="O918" s="50">
        <f>Ugovori_OPULJP[[#This Row],[Bespovratna sredstva - Ukupno (EU+Nac) HRK
= Ukupna ugovorena vrijednost bespovratnih sredstava]]*Ugovori_OPULJP[[#This Row],[EU STOPA SUFINANCIRANJA %
EU CO-FINANCING RATE %]]</f>
        <v>789012.5</v>
      </c>
      <c r="P918" s="51">
        <f>Ugovori_OPULJP[[#This Row],[Bespovratna sredstva - EU dio - HRK]]/7.5345</f>
        <v>104719.95487424513</v>
      </c>
      <c r="Q918" s="50">
        <f>Ugovori_OPULJP[[#This Row],[Bespovratna sredstva - Ukupno (EU+Nac) HRK
= Ukupna ugovorena vrijednost bespovratnih sredstava]]*Ugovori_OPULJP[[#This Row],[STOPA NACIONALNOG SUFINANCIRANJA %]]</f>
        <v>139237.5</v>
      </c>
      <c r="R918" s="51">
        <f>Ugovori_OPULJP[[#This Row],[Bespovratna sredstva - Nacionalni dio - HRK]]/7.5345</f>
        <v>18479.992036631495</v>
      </c>
      <c r="S918" s="50">
        <v>928250</v>
      </c>
      <c r="T918" s="51">
        <f>Ugovori_OPULJP[[#This Row],[Bespovratna sredstva - Ukupno (EU+Nac) HRK
= Ukupna ugovorena vrijednost bespovratnih sredstava]]/7.5345</f>
        <v>123199.94691087662</v>
      </c>
      <c r="U918" s="50">
        <v>0</v>
      </c>
      <c r="V918" s="51">
        <f>Ugovori_OPULJP[[#This Row],[Javni doprinos korisnika - HRK]]/7.5345</f>
        <v>0</v>
      </c>
      <c r="W918" s="50">
        <v>0</v>
      </c>
      <c r="X918" s="51">
        <f>Ugovori_OPULJP[[#This Row],[Privatni doprinos korisnika - HRK]]/7.5345</f>
        <v>0</v>
      </c>
      <c r="Y918" s="52">
        <v>928250</v>
      </c>
      <c r="Z918" s="53">
        <f>Ugovori_OPULJP[[#This Row],[UKUPNI PRIHVATLJIVI IZDACI
TOTAL ELIGIBLE EXPENDITURE
= Bespovratna sredstva ukupno + doprinos korisnika
= Ukupni prihvatljivi troškovi
= Ukupna ugovorena vrijednost projekta HRK]]/7.5345</f>
        <v>123199.94691087662</v>
      </c>
      <c r="AA918" s="44" t="s">
        <v>38</v>
      </c>
      <c r="AB918" s="44" t="s">
        <v>35</v>
      </c>
      <c r="AC918" s="43" t="s">
        <v>3634</v>
      </c>
      <c r="AD918" s="43" t="s">
        <v>747</v>
      </c>
    </row>
    <row r="919" spans="1:30" ht="51" customHeight="1" x14ac:dyDescent="0.2">
      <c r="A919" s="41" t="s">
        <v>3635</v>
      </c>
      <c r="B919" s="42" t="s">
        <v>743</v>
      </c>
      <c r="C919" s="43" t="s">
        <v>744</v>
      </c>
      <c r="D919" s="43" t="s">
        <v>3131</v>
      </c>
      <c r="E919" s="57" t="s">
        <v>76</v>
      </c>
      <c r="F919" s="45" t="s">
        <v>3636</v>
      </c>
      <c r="G919" s="45" t="s">
        <v>3637</v>
      </c>
      <c r="H919" s="47">
        <v>44109</v>
      </c>
      <c r="I919" s="47">
        <v>44656</v>
      </c>
      <c r="J919" s="48" t="str">
        <f>IF(Ugovori_OPULJP[[#This Row],[DATUM ZAVRŠETKA OPERACIJE]]&gt;DATE(2024,3,31),"u provedbi","završen")</f>
        <v>završen</v>
      </c>
      <c r="K919" s="46" t="s">
        <v>99</v>
      </c>
      <c r="L919" s="46" t="s">
        <v>99</v>
      </c>
      <c r="M919" s="49">
        <v>0.85</v>
      </c>
      <c r="N919" s="49">
        <v>0.15</v>
      </c>
      <c r="O919" s="50">
        <f>Ugovori_OPULJP[[#This Row],[Bespovratna sredstva - Ukupno (EU+Nac) HRK
= Ukupna ugovorena vrijednost bespovratnih sredstava]]*Ugovori_OPULJP[[#This Row],[EU STOPA SUFINANCIRANJA %
EU CO-FINANCING RATE %]]</f>
        <v>789012.5</v>
      </c>
      <c r="P919" s="51">
        <f>Ugovori_OPULJP[[#This Row],[Bespovratna sredstva - EU dio - HRK]]/7.5345</f>
        <v>104719.95487424513</v>
      </c>
      <c r="Q919" s="50">
        <f>Ugovori_OPULJP[[#This Row],[Bespovratna sredstva - Ukupno (EU+Nac) HRK
= Ukupna ugovorena vrijednost bespovratnih sredstava]]*Ugovori_OPULJP[[#This Row],[STOPA NACIONALNOG SUFINANCIRANJA %]]</f>
        <v>139237.5</v>
      </c>
      <c r="R919" s="51">
        <f>Ugovori_OPULJP[[#This Row],[Bespovratna sredstva - Nacionalni dio - HRK]]/7.5345</f>
        <v>18479.992036631495</v>
      </c>
      <c r="S919" s="50">
        <v>928250</v>
      </c>
      <c r="T919" s="51">
        <f>Ugovori_OPULJP[[#This Row],[Bespovratna sredstva - Ukupno (EU+Nac) HRK
= Ukupna ugovorena vrijednost bespovratnih sredstava]]/7.5345</f>
        <v>123199.94691087662</v>
      </c>
      <c r="U919" s="50">
        <v>0</v>
      </c>
      <c r="V919" s="51">
        <f>Ugovori_OPULJP[[#This Row],[Javni doprinos korisnika - HRK]]/7.5345</f>
        <v>0</v>
      </c>
      <c r="W919" s="50">
        <v>0</v>
      </c>
      <c r="X919" s="51">
        <f>Ugovori_OPULJP[[#This Row],[Privatni doprinos korisnika - HRK]]/7.5345</f>
        <v>0</v>
      </c>
      <c r="Y919" s="52">
        <v>928250</v>
      </c>
      <c r="Z919" s="53">
        <f>Ugovori_OPULJP[[#This Row],[UKUPNI PRIHVATLJIVI IZDACI
TOTAL ELIGIBLE EXPENDITURE
= Bespovratna sredstva ukupno + doprinos korisnika
= Ukupni prihvatljivi troškovi
= Ukupna ugovorena vrijednost projekta HRK]]/7.5345</f>
        <v>123199.94691087662</v>
      </c>
      <c r="AA919" s="44" t="s">
        <v>38</v>
      </c>
      <c r="AB919" s="44" t="s">
        <v>35</v>
      </c>
      <c r="AC919" s="43" t="s">
        <v>3638</v>
      </c>
      <c r="AD919" s="43" t="s">
        <v>747</v>
      </c>
    </row>
    <row r="920" spans="1:30" ht="51" customHeight="1" x14ac:dyDescent="0.2">
      <c r="A920" s="41" t="s">
        <v>3639</v>
      </c>
      <c r="B920" s="42" t="s">
        <v>743</v>
      </c>
      <c r="C920" s="43" t="s">
        <v>744</v>
      </c>
      <c r="D920" s="43" t="s">
        <v>3131</v>
      </c>
      <c r="E920" s="57" t="s">
        <v>76</v>
      </c>
      <c r="F920" s="45" t="s">
        <v>3640</v>
      </c>
      <c r="G920" s="45" t="s">
        <v>1342</v>
      </c>
      <c r="H920" s="47">
        <v>44000</v>
      </c>
      <c r="I920" s="47">
        <v>44548</v>
      </c>
      <c r="J920" s="48" t="str">
        <f>IF(Ugovori_OPULJP[[#This Row],[DATUM ZAVRŠETKA OPERACIJE]]&gt;DATE(2024,3,31),"u provedbi","završen")</f>
        <v>završen</v>
      </c>
      <c r="K920" s="46" t="s">
        <v>99</v>
      </c>
      <c r="L920" s="46" t="s">
        <v>99</v>
      </c>
      <c r="M920" s="49">
        <v>0.85</v>
      </c>
      <c r="N920" s="49">
        <v>0.15</v>
      </c>
      <c r="O920" s="50">
        <f>Ugovori_OPULJP[[#This Row],[Bespovratna sredstva - Ukupno (EU+Nac) HRK
= Ukupna ugovorena vrijednost bespovratnih sredstava]]*Ugovori_OPULJP[[#This Row],[EU STOPA SUFINANCIRANJA %
EU CO-FINANCING RATE %]]</f>
        <v>789012.5</v>
      </c>
      <c r="P920" s="51">
        <f>Ugovori_OPULJP[[#This Row],[Bespovratna sredstva - EU dio - HRK]]/7.5345</f>
        <v>104719.95487424513</v>
      </c>
      <c r="Q920" s="50">
        <f>Ugovori_OPULJP[[#This Row],[Bespovratna sredstva - Ukupno (EU+Nac) HRK
= Ukupna ugovorena vrijednost bespovratnih sredstava]]*Ugovori_OPULJP[[#This Row],[STOPA NACIONALNOG SUFINANCIRANJA %]]</f>
        <v>139237.5</v>
      </c>
      <c r="R920" s="51">
        <f>Ugovori_OPULJP[[#This Row],[Bespovratna sredstva - Nacionalni dio - HRK]]/7.5345</f>
        <v>18479.992036631495</v>
      </c>
      <c r="S920" s="50">
        <v>928250</v>
      </c>
      <c r="T920" s="51">
        <f>Ugovori_OPULJP[[#This Row],[Bespovratna sredstva - Ukupno (EU+Nac) HRK
= Ukupna ugovorena vrijednost bespovratnih sredstava]]/7.5345</f>
        <v>123199.94691087662</v>
      </c>
      <c r="U920" s="50">
        <v>0</v>
      </c>
      <c r="V920" s="51">
        <f>Ugovori_OPULJP[[#This Row],[Javni doprinos korisnika - HRK]]/7.5345</f>
        <v>0</v>
      </c>
      <c r="W920" s="50">
        <v>0</v>
      </c>
      <c r="X920" s="51">
        <f>Ugovori_OPULJP[[#This Row],[Privatni doprinos korisnika - HRK]]/7.5345</f>
        <v>0</v>
      </c>
      <c r="Y920" s="52">
        <v>928250</v>
      </c>
      <c r="Z920" s="53">
        <f>Ugovori_OPULJP[[#This Row],[UKUPNI PRIHVATLJIVI IZDACI
TOTAL ELIGIBLE EXPENDITURE
= Bespovratna sredstva ukupno + doprinos korisnika
= Ukupni prihvatljivi troškovi
= Ukupna ugovorena vrijednost projekta HRK]]/7.5345</f>
        <v>123199.94691087662</v>
      </c>
      <c r="AA920" s="44" t="s">
        <v>38</v>
      </c>
      <c r="AB920" s="44" t="s">
        <v>35</v>
      </c>
      <c r="AC920" s="43" t="s">
        <v>3641</v>
      </c>
      <c r="AD920" s="43" t="s">
        <v>747</v>
      </c>
    </row>
    <row r="921" spans="1:30" ht="51" customHeight="1" x14ac:dyDescent="0.2">
      <c r="A921" s="41" t="s">
        <v>3642</v>
      </c>
      <c r="B921" s="42" t="s">
        <v>743</v>
      </c>
      <c r="C921" s="43" t="s">
        <v>744</v>
      </c>
      <c r="D921" s="43" t="s">
        <v>3131</v>
      </c>
      <c r="E921" s="57" t="s">
        <v>76</v>
      </c>
      <c r="F921" s="45" t="s">
        <v>3643</v>
      </c>
      <c r="G921" s="45" t="s">
        <v>629</v>
      </c>
      <c r="H921" s="47">
        <v>44039</v>
      </c>
      <c r="I921" s="47">
        <v>44588</v>
      </c>
      <c r="J921" s="48" t="str">
        <f>IF(Ugovori_OPULJP[[#This Row],[DATUM ZAVRŠETKA OPERACIJE]]&gt;DATE(2024,3,31),"u provedbi","završen")</f>
        <v>završen</v>
      </c>
      <c r="K921" s="46" t="s">
        <v>99</v>
      </c>
      <c r="L921" s="46" t="s">
        <v>99</v>
      </c>
      <c r="M921" s="49">
        <v>0.85</v>
      </c>
      <c r="N921" s="49">
        <v>0.15</v>
      </c>
      <c r="O921" s="50">
        <f>Ugovori_OPULJP[[#This Row],[Bespovratna sredstva - Ukupno (EU+Nac) HRK
= Ukupna ugovorena vrijednost bespovratnih sredstava]]*Ugovori_OPULJP[[#This Row],[EU STOPA SUFINANCIRANJA %
EU CO-FINANCING RATE %]]</f>
        <v>3873620</v>
      </c>
      <c r="P921" s="51">
        <f>Ugovori_OPULJP[[#This Row],[Bespovratna sredstva - EU dio - HRK]]/7.5345</f>
        <v>514117.72513106372</v>
      </c>
      <c r="Q921" s="50">
        <f>Ugovori_OPULJP[[#This Row],[Bespovratna sredstva - Ukupno (EU+Nac) HRK
= Ukupna ugovorena vrijednost bespovratnih sredstava]]*Ugovori_OPULJP[[#This Row],[STOPA NACIONALNOG SUFINANCIRANJA %]]</f>
        <v>683580</v>
      </c>
      <c r="R921" s="51">
        <f>Ugovori_OPULJP[[#This Row],[Bespovratna sredstva - Nacionalni dio - HRK]]/7.5345</f>
        <v>90726.65737607007</v>
      </c>
      <c r="S921" s="50">
        <v>4557200</v>
      </c>
      <c r="T921" s="51">
        <f>Ugovori_OPULJP[[#This Row],[Bespovratna sredstva - Ukupno (EU+Nac) HRK
= Ukupna ugovorena vrijednost bespovratnih sredstava]]/7.5345</f>
        <v>604844.38250713376</v>
      </c>
      <c r="U921" s="50">
        <v>0</v>
      </c>
      <c r="V921" s="51">
        <f>Ugovori_OPULJP[[#This Row],[Javni doprinos korisnika - HRK]]/7.5345</f>
        <v>0</v>
      </c>
      <c r="W921" s="50">
        <v>0</v>
      </c>
      <c r="X921" s="51">
        <f>Ugovori_OPULJP[[#This Row],[Privatni doprinos korisnika - HRK]]/7.5345</f>
        <v>0</v>
      </c>
      <c r="Y921" s="52">
        <v>4557200</v>
      </c>
      <c r="Z921" s="53">
        <f>Ugovori_OPULJP[[#This Row],[UKUPNI PRIHVATLJIVI IZDACI
TOTAL ELIGIBLE EXPENDITURE
= Bespovratna sredstva ukupno + doprinos korisnika
= Ukupni prihvatljivi troškovi
= Ukupna ugovorena vrijednost projekta HRK]]/7.5345</f>
        <v>604844.38250713376</v>
      </c>
      <c r="AA921" s="44" t="s">
        <v>38</v>
      </c>
      <c r="AB921" s="44" t="s">
        <v>35</v>
      </c>
      <c r="AC921" s="43" t="s">
        <v>3644</v>
      </c>
      <c r="AD921" s="43" t="s">
        <v>747</v>
      </c>
    </row>
    <row r="922" spans="1:30" ht="51" customHeight="1" x14ac:dyDescent="0.2">
      <c r="A922" s="41" t="s">
        <v>3645</v>
      </c>
      <c r="B922" s="42" t="s">
        <v>743</v>
      </c>
      <c r="C922" s="43" t="s">
        <v>744</v>
      </c>
      <c r="D922" s="43" t="s">
        <v>3131</v>
      </c>
      <c r="E922" s="57" t="s">
        <v>76</v>
      </c>
      <c r="F922" s="45" t="s">
        <v>3646</v>
      </c>
      <c r="G922" s="45" t="s">
        <v>3647</v>
      </c>
      <c r="H922" s="47">
        <v>44015</v>
      </c>
      <c r="I922" s="47">
        <v>44564</v>
      </c>
      <c r="J922" s="48" t="str">
        <f>IF(Ugovori_OPULJP[[#This Row],[DATUM ZAVRŠETKA OPERACIJE]]&gt;DATE(2024,3,31),"u provedbi","završen")</f>
        <v>završen</v>
      </c>
      <c r="K922" s="46" t="s">
        <v>99</v>
      </c>
      <c r="L922" s="46" t="s">
        <v>99</v>
      </c>
      <c r="M922" s="49">
        <v>0.85</v>
      </c>
      <c r="N922" s="49">
        <v>0.15</v>
      </c>
      <c r="O922" s="50">
        <f>Ugovori_OPULJP[[#This Row],[Bespovratna sredstva - Ukupno (EU+Nac) HRK
= Ukupna ugovorena vrijednost bespovratnih sredstava]]*Ugovori_OPULJP[[#This Row],[EU STOPA SUFINANCIRANJA %
EU CO-FINANCING RATE %]]</f>
        <v>631211.69999999995</v>
      </c>
      <c r="P922" s="51">
        <f>Ugovori_OPULJP[[#This Row],[Bespovratna sredstva - EU dio - HRK]]/7.5345</f>
        <v>83776.189528170406</v>
      </c>
      <c r="Q922" s="50">
        <f>Ugovori_OPULJP[[#This Row],[Bespovratna sredstva - Ukupno (EU+Nac) HRK
= Ukupna ugovorena vrijednost bespovratnih sredstava]]*Ugovori_OPULJP[[#This Row],[STOPA NACIONALNOG SUFINANCIRANJA %]]</f>
        <v>111390.3</v>
      </c>
      <c r="R922" s="51">
        <f>Ugovori_OPULJP[[#This Row],[Bespovratna sredstva - Nacionalni dio - HRK]]/7.5345</f>
        <v>14784.03344614772</v>
      </c>
      <c r="S922" s="50">
        <v>742602</v>
      </c>
      <c r="T922" s="51">
        <f>Ugovori_OPULJP[[#This Row],[Bespovratna sredstva - Ukupno (EU+Nac) HRK
= Ukupna ugovorena vrijednost bespovratnih sredstava]]/7.5345</f>
        <v>98560.222974318138</v>
      </c>
      <c r="U922" s="50">
        <v>0</v>
      </c>
      <c r="V922" s="51">
        <f>Ugovori_OPULJP[[#This Row],[Javni doprinos korisnika - HRK]]/7.5345</f>
        <v>0</v>
      </c>
      <c r="W922" s="50">
        <v>0</v>
      </c>
      <c r="X922" s="51">
        <f>Ugovori_OPULJP[[#This Row],[Privatni doprinos korisnika - HRK]]/7.5345</f>
        <v>0</v>
      </c>
      <c r="Y922" s="52">
        <v>742602</v>
      </c>
      <c r="Z922" s="53">
        <f>Ugovori_OPULJP[[#This Row],[UKUPNI PRIHVATLJIVI IZDACI
TOTAL ELIGIBLE EXPENDITURE
= Bespovratna sredstva ukupno + doprinos korisnika
= Ukupni prihvatljivi troškovi
= Ukupna ugovorena vrijednost projekta HRK]]/7.5345</f>
        <v>98560.222974318138</v>
      </c>
      <c r="AA922" s="44" t="s">
        <v>38</v>
      </c>
      <c r="AB922" s="44" t="s">
        <v>35</v>
      </c>
      <c r="AC922" s="43" t="s">
        <v>3648</v>
      </c>
      <c r="AD922" s="43" t="s">
        <v>747</v>
      </c>
    </row>
    <row r="923" spans="1:30" ht="51" customHeight="1" x14ac:dyDescent="0.2">
      <c r="A923" s="41" t="s">
        <v>3649</v>
      </c>
      <c r="B923" s="42" t="s">
        <v>743</v>
      </c>
      <c r="C923" s="43" t="s">
        <v>744</v>
      </c>
      <c r="D923" s="43" t="s">
        <v>3131</v>
      </c>
      <c r="E923" s="57" t="s">
        <v>76</v>
      </c>
      <c r="F923" s="45" t="s">
        <v>3650</v>
      </c>
      <c r="G923" s="45" t="s">
        <v>466</v>
      </c>
      <c r="H923" s="47">
        <v>44015</v>
      </c>
      <c r="I923" s="47">
        <v>44564</v>
      </c>
      <c r="J923" s="48" t="str">
        <f>IF(Ugovori_OPULJP[[#This Row],[DATUM ZAVRŠETKA OPERACIJE]]&gt;DATE(2024,3,31),"u provedbi","završen")</f>
        <v>završen</v>
      </c>
      <c r="K923" s="46" t="s">
        <v>94</v>
      </c>
      <c r="L923" s="46" t="s">
        <v>94</v>
      </c>
      <c r="M923" s="49">
        <v>0.85</v>
      </c>
      <c r="N923" s="49">
        <v>0.15</v>
      </c>
      <c r="O923" s="50">
        <f>Ugovori_OPULJP[[#This Row],[Bespovratna sredstva - Ukupno (EU+Nac) HRK
= Ukupna ugovorena vrijednost bespovratnih sredstava]]*Ugovori_OPULJP[[#This Row],[EU STOPA SUFINANCIRANJA %
EU CO-FINANCING RATE %]]</f>
        <v>552551</v>
      </c>
      <c r="P923" s="51">
        <f>Ugovori_OPULJP[[#This Row],[Bespovratna sredstva - EU dio - HRK]]/7.5345</f>
        <v>73336.120512310037</v>
      </c>
      <c r="Q923" s="50">
        <f>Ugovori_OPULJP[[#This Row],[Bespovratna sredstva - Ukupno (EU+Nac) HRK
= Ukupna ugovorena vrijednost bespovratnih sredstava]]*Ugovori_OPULJP[[#This Row],[STOPA NACIONALNOG SUFINANCIRANJA %]]</f>
        <v>97509</v>
      </c>
      <c r="R923" s="51">
        <f>Ugovori_OPULJP[[#This Row],[Bespovratna sredstva - Nacionalni dio - HRK]]/7.5345</f>
        <v>12941.66832570177</v>
      </c>
      <c r="S923" s="50">
        <v>650060</v>
      </c>
      <c r="T923" s="51">
        <f>Ugovori_OPULJP[[#This Row],[Bespovratna sredstva - Ukupno (EU+Nac) HRK
= Ukupna ugovorena vrijednost bespovratnih sredstava]]/7.5345</f>
        <v>86277.788838011809</v>
      </c>
      <c r="U923" s="50">
        <v>0</v>
      </c>
      <c r="V923" s="51">
        <f>Ugovori_OPULJP[[#This Row],[Javni doprinos korisnika - HRK]]/7.5345</f>
        <v>0</v>
      </c>
      <c r="W923" s="50">
        <v>0</v>
      </c>
      <c r="X923" s="51">
        <f>Ugovori_OPULJP[[#This Row],[Privatni doprinos korisnika - HRK]]/7.5345</f>
        <v>0</v>
      </c>
      <c r="Y923" s="52">
        <v>650060</v>
      </c>
      <c r="Z923" s="53">
        <f>Ugovori_OPULJP[[#This Row],[UKUPNI PRIHVATLJIVI IZDACI
TOTAL ELIGIBLE EXPENDITURE
= Bespovratna sredstva ukupno + doprinos korisnika
= Ukupni prihvatljivi troškovi
= Ukupna ugovorena vrijednost projekta HRK]]/7.5345</f>
        <v>86277.788838011809</v>
      </c>
      <c r="AA923" s="44" t="s">
        <v>38</v>
      </c>
      <c r="AB923" s="44" t="s">
        <v>35</v>
      </c>
      <c r="AC923" s="43" t="s">
        <v>3651</v>
      </c>
      <c r="AD923" s="43" t="s">
        <v>747</v>
      </c>
    </row>
    <row r="924" spans="1:30" ht="51" customHeight="1" x14ac:dyDescent="0.2">
      <c r="A924" s="41" t="s">
        <v>3652</v>
      </c>
      <c r="B924" s="42" t="s">
        <v>743</v>
      </c>
      <c r="C924" s="43" t="s">
        <v>744</v>
      </c>
      <c r="D924" s="43" t="s">
        <v>3131</v>
      </c>
      <c r="E924" s="57" t="s">
        <v>76</v>
      </c>
      <c r="F924" s="45" t="s">
        <v>3653</v>
      </c>
      <c r="G924" s="45" t="s">
        <v>3654</v>
      </c>
      <c r="H924" s="47">
        <v>44035</v>
      </c>
      <c r="I924" s="47">
        <v>44584</v>
      </c>
      <c r="J924" s="48" t="str">
        <f>IF(Ugovori_OPULJP[[#This Row],[DATUM ZAVRŠETKA OPERACIJE]]&gt;DATE(2024,3,31),"u provedbi","završen")</f>
        <v>završen</v>
      </c>
      <c r="K924" s="46" t="s">
        <v>599</v>
      </c>
      <c r="L924" s="46" t="s">
        <v>599</v>
      </c>
      <c r="M924" s="49">
        <v>0.85</v>
      </c>
      <c r="N924" s="49">
        <v>0.15</v>
      </c>
      <c r="O924" s="50">
        <f>Ugovori_OPULJP[[#This Row],[Bespovratna sredstva - Ukupno (EU+Nac) HRK
= Ukupna ugovorena vrijednost bespovratnih sredstava]]*Ugovori_OPULJP[[#This Row],[EU STOPA SUFINANCIRANJA %
EU CO-FINANCING RATE %]]</f>
        <v>2564951.5</v>
      </c>
      <c r="P924" s="51">
        <f>Ugovori_OPULJP[[#This Row],[Bespovratna sredstva - EU dio - HRK]]/7.5345</f>
        <v>340427.56652730767</v>
      </c>
      <c r="Q924" s="50">
        <f>Ugovori_OPULJP[[#This Row],[Bespovratna sredstva - Ukupno (EU+Nac) HRK
= Ukupna ugovorena vrijednost bespovratnih sredstava]]*Ugovori_OPULJP[[#This Row],[STOPA NACIONALNOG SUFINANCIRANJA %]]</f>
        <v>452638.5</v>
      </c>
      <c r="R924" s="51">
        <f>Ugovori_OPULJP[[#This Row],[Bespovratna sredstva - Nacionalni dio - HRK]]/7.5345</f>
        <v>60075.452916583708</v>
      </c>
      <c r="S924" s="50">
        <v>3017590</v>
      </c>
      <c r="T924" s="51">
        <f>Ugovori_OPULJP[[#This Row],[Bespovratna sredstva - Ukupno (EU+Nac) HRK
= Ukupna ugovorena vrijednost bespovratnih sredstava]]/7.5345</f>
        <v>400503.01944389142</v>
      </c>
      <c r="U924" s="50">
        <v>0</v>
      </c>
      <c r="V924" s="51">
        <f>Ugovori_OPULJP[[#This Row],[Javni doprinos korisnika - HRK]]/7.5345</f>
        <v>0</v>
      </c>
      <c r="W924" s="50">
        <v>0</v>
      </c>
      <c r="X924" s="51">
        <f>Ugovori_OPULJP[[#This Row],[Privatni doprinos korisnika - HRK]]/7.5345</f>
        <v>0</v>
      </c>
      <c r="Y924" s="52">
        <v>3017590</v>
      </c>
      <c r="Z924" s="53">
        <f>Ugovori_OPULJP[[#This Row],[UKUPNI PRIHVATLJIVI IZDACI
TOTAL ELIGIBLE EXPENDITURE
= Bespovratna sredstva ukupno + doprinos korisnika
= Ukupni prihvatljivi troškovi
= Ukupna ugovorena vrijednost projekta HRK]]/7.5345</f>
        <v>400503.01944389142</v>
      </c>
      <c r="AA924" s="44" t="s">
        <v>38</v>
      </c>
      <c r="AB924" s="44" t="s">
        <v>35</v>
      </c>
      <c r="AC924" s="43" t="s">
        <v>3655</v>
      </c>
      <c r="AD924" s="43" t="s">
        <v>747</v>
      </c>
    </row>
    <row r="925" spans="1:30" ht="51" customHeight="1" x14ac:dyDescent="0.2">
      <c r="A925" s="41" t="s">
        <v>3656</v>
      </c>
      <c r="B925" s="42" t="s">
        <v>743</v>
      </c>
      <c r="C925" s="43" t="s">
        <v>744</v>
      </c>
      <c r="D925" s="43" t="s">
        <v>3131</v>
      </c>
      <c r="E925" s="57" t="s">
        <v>76</v>
      </c>
      <c r="F925" s="45" t="s">
        <v>3657</v>
      </c>
      <c r="G925" s="45" t="s">
        <v>164</v>
      </c>
      <c r="H925" s="47">
        <v>44037</v>
      </c>
      <c r="I925" s="47">
        <v>44586</v>
      </c>
      <c r="J925" s="48" t="str">
        <f>IF(Ugovori_OPULJP[[#This Row],[DATUM ZAVRŠETKA OPERACIJE]]&gt;DATE(2024,3,31),"u provedbi","završen")</f>
        <v>završen</v>
      </c>
      <c r="K925" s="46" t="s">
        <v>37</v>
      </c>
      <c r="L925" s="46" t="s">
        <v>37</v>
      </c>
      <c r="M925" s="49">
        <v>0.85</v>
      </c>
      <c r="N925" s="49">
        <v>0.15</v>
      </c>
      <c r="O925" s="50">
        <f>Ugovori_OPULJP[[#This Row],[Bespovratna sredstva - Ukupno (EU+Nac) HRK
= Ukupna ugovorena vrijednost bespovratnih sredstava]]*Ugovori_OPULJP[[#This Row],[EU STOPA SUFINANCIRANJA %
EU CO-FINANCING RATE %]]</f>
        <v>236808.24899999998</v>
      </c>
      <c r="P925" s="51">
        <f>Ugovori_OPULJP[[#This Row],[Bespovratna sredstva - EU dio - HRK]]/7.5345</f>
        <v>31429.855863030058</v>
      </c>
      <c r="Q925" s="50">
        <f>Ugovori_OPULJP[[#This Row],[Bespovratna sredstva - Ukupno (EU+Nac) HRK
= Ukupna ugovorena vrijednost bespovratnih sredstava]]*Ugovori_OPULJP[[#This Row],[STOPA NACIONALNOG SUFINANCIRANJA %]]</f>
        <v>41789.690999999999</v>
      </c>
      <c r="R925" s="51">
        <f>Ugovori_OPULJP[[#This Row],[Bespovratna sredstva - Nacionalni dio - HRK]]/7.5345</f>
        <v>5546.4451522994223</v>
      </c>
      <c r="S925" s="50">
        <v>278597.94</v>
      </c>
      <c r="T925" s="51">
        <f>Ugovori_OPULJP[[#This Row],[Bespovratna sredstva - Ukupno (EU+Nac) HRK
= Ukupna ugovorena vrijednost bespovratnih sredstava]]/7.5345</f>
        <v>36976.301015329482</v>
      </c>
      <c r="U925" s="50">
        <v>0</v>
      </c>
      <c r="V925" s="51">
        <f>Ugovori_OPULJP[[#This Row],[Javni doprinos korisnika - HRK]]/7.5345</f>
        <v>0</v>
      </c>
      <c r="W925" s="50">
        <v>0</v>
      </c>
      <c r="X925" s="51">
        <f>Ugovori_OPULJP[[#This Row],[Privatni doprinos korisnika - HRK]]/7.5345</f>
        <v>0</v>
      </c>
      <c r="Y925" s="52">
        <v>278597.94</v>
      </c>
      <c r="Z925" s="53">
        <f>Ugovori_OPULJP[[#This Row],[UKUPNI PRIHVATLJIVI IZDACI
TOTAL ELIGIBLE EXPENDITURE
= Bespovratna sredstva ukupno + doprinos korisnika
= Ukupni prihvatljivi troškovi
= Ukupna ugovorena vrijednost projekta HRK]]/7.5345</f>
        <v>36976.301015329482</v>
      </c>
      <c r="AA925" s="44" t="s">
        <v>38</v>
      </c>
      <c r="AB925" s="44" t="s">
        <v>35</v>
      </c>
      <c r="AC925" s="43" t="s">
        <v>3658</v>
      </c>
      <c r="AD925" s="43" t="s">
        <v>747</v>
      </c>
    </row>
    <row r="926" spans="1:30" ht="51" customHeight="1" x14ac:dyDescent="0.2">
      <c r="A926" s="41" t="s">
        <v>3659</v>
      </c>
      <c r="B926" s="42" t="s">
        <v>743</v>
      </c>
      <c r="C926" s="43" t="s">
        <v>744</v>
      </c>
      <c r="D926" s="43" t="s">
        <v>3131</v>
      </c>
      <c r="E926" s="57" t="s">
        <v>76</v>
      </c>
      <c r="F926" s="45" t="s">
        <v>3660</v>
      </c>
      <c r="G926" s="45" t="s">
        <v>1131</v>
      </c>
      <c r="H926" s="47">
        <v>44032</v>
      </c>
      <c r="I926" s="47">
        <v>44581</v>
      </c>
      <c r="J926" s="48" t="str">
        <f>IF(Ugovori_OPULJP[[#This Row],[DATUM ZAVRŠETKA OPERACIJE]]&gt;DATE(2024,3,31),"u provedbi","završen")</f>
        <v>završen</v>
      </c>
      <c r="K926" s="46" t="s">
        <v>99</v>
      </c>
      <c r="L926" s="46" t="s">
        <v>99</v>
      </c>
      <c r="M926" s="49">
        <v>0.85</v>
      </c>
      <c r="N926" s="49">
        <v>0.15</v>
      </c>
      <c r="O926" s="50">
        <f>Ugovori_OPULJP[[#This Row],[Bespovratna sredstva - Ukupno (EU+Nac) HRK
= Ukupna ugovorena vrijednost bespovratnih sredstava]]*Ugovori_OPULJP[[#This Row],[EU STOPA SUFINANCIRANJA %
EU CO-FINANCING RATE %]]</f>
        <v>2762762.8709999998</v>
      </c>
      <c r="P926" s="51">
        <f>Ugovori_OPULJP[[#This Row],[Bespovratna sredstva - EU dio - HRK]]/7.5345</f>
        <v>366681.64722277521</v>
      </c>
      <c r="Q926" s="50">
        <f>Ugovori_OPULJP[[#This Row],[Bespovratna sredstva - Ukupno (EU+Nac) HRK
= Ukupna ugovorena vrijednost bespovratnih sredstava]]*Ugovori_OPULJP[[#This Row],[STOPA NACIONALNOG SUFINANCIRANJA %]]</f>
        <v>487546.38899999997</v>
      </c>
      <c r="R926" s="51">
        <f>Ugovori_OPULJP[[#This Row],[Bespovratna sredstva - Nacionalni dio - HRK]]/7.5345</f>
        <v>64708.525980489736</v>
      </c>
      <c r="S926" s="50">
        <v>3250309.26</v>
      </c>
      <c r="T926" s="51">
        <f>Ugovori_OPULJP[[#This Row],[Bespovratna sredstva - Ukupno (EU+Nac) HRK
= Ukupna ugovorena vrijednost bespovratnih sredstava]]/7.5345</f>
        <v>431390.17320326495</v>
      </c>
      <c r="U926" s="50">
        <v>0</v>
      </c>
      <c r="V926" s="51">
        <f>Ugovori_OPULJP[[#This Row],[Javni doprinos korisnika - HRK]]/7.5345</f>
        <v>0</v>
      </c>
      <c r="W926" s="50">
        <v>0</v>
      </c>
      <c r="X926" s="51">
        <f>Ugovori_OPULJP[[#This Row],[Privatni doprinos korisnika - HRK]]/7.5345</f>
        <v>0</v>
      </c>
      <c r="Y926" s="52">
        <v>3250309.26</v>
      </c>
      <c r="Z926" s="53">
        <f>Ugovori_OPULJP[[#This Row],[UKUPNI PRIHVATLJIVI IZDACI
TOTAL ELIGIBLE EXPENDITURE
= Bespovratna sredstva ukupno + doprinos korisnika
= Ukupni prihvatljivi troškovi
= Ukupna ugovorena vrijednost projekta HRK]]/7.5345</f>
        <v>431390.17320326495</v>
      </c>
      <c r="AA926" s="44" t="s">
        <v>38</v>
      </c>
      <c r="AB926" s="44" t="s">
        <v>35</v>
      </c>
      <c r="AC926" s="43" t="s">
        <v>3661</v>
      </c>
      <c r="AD926" s="43" t="s">
        <v>747</v>
      </c>
    </row>
    <row r="927" spans="1:30" ht="51" customHeight="1" x14ac:dyDescent="0.2">
      <c r="A927" s="41" t="s">
        <v>3662</v>
      </c>
      <c r="B927" s="42" t="s">
        <v>743</v>
      </c>
      <c r="C927" s="43" t="s">
        <v>744</v>
      </c>
      <c r="D927" s="43" t="s">
        <v>3131</v>
      </c>
      <c r="E927" s="57" t="s">
        <v>76</v>
      </c>
      <c r="F927" s="45" t="s">
        <v>3663</v>
      </c>
      <c r="G927" s="45" t="s">
        <v>1263</v>
      </c>
      <c r="H927" s="47">
        <v>44000</v>
      </c>
      <c r="I927" s="47">
        <v>44548</v>
      </c>
      <c r="J927" s="48" t="str">
        <f>IF(Ugovori_OPULJP[[#This Row],[DATUM ZAVRŠETKA OPERACIJE]]&gt;DATE(2024,3,31),"u provedbi","završen")</f>
        <v>završen</v>
      </c>
      <c r="K927" s="46" t="s">
        <v>104</v>
      </c>
      <c r="L927" s="46" t="s">
        <v>104</v>
      </c>
      <c r="M927" s="49">
        <v>0.85</v>
      </c>
      <c r="N927" s="49">
        <v>0.15</v>
      </c>
      <c r="O927" s="50">
        <f>Ugovori_OPULJP[[#This Row],[Bespovratna sredstva - Ukupno (EU+Nac) HRK
= Ukupna ugovorena vrijednost bespovratnih sredstava]]*Ugovori_OPULJP[[#This Row],[EU STOPA SUFINANCIRANJA %
EU CO-FINANCING RATE %]]</f>
        <v>2280152.71</v>
      </c>
      <c r="P927" s="51">
        <f>Ugovori_OPULJP[[#This Row],[Bespovratna sredstva - EU dio - HRK]]/7.5345</f>
        <v>302628.2712854204</v>
      </c>
      <c r="Q927" s="50">
        <f>Ugovori_OPULJP[[#This Row],[Bespovratna sredstva - Ukupno (EU+Nac) HRK
= Ukupna ugovorena vrijednost bespovratnih sredstava]]*Ugovori_OPULJP[[#This Row],[STOPA NACIONALNOG SUFINANCIRANJA %]]</f>
        <v>402379.89</v>
      </c>
      <c r="R927" s="51">
        <f>Ugovori_OPULJP[[#This Row],[Bespovratna sredstva - Nacionalni dio - HRK]]/7.5345</f>
        <v>53404.989050368305</v>
      </c>
      <c r="S927" s="50">
        <v>2682532.6</v>
      </c>
      <c r="T927" s="51">
        <f>Ugovori_OPULJP[[#This Row],[Bespovratna sredstva - Ukupno (EU+Nac) HRK
= Ukupna ugovorena vrijednost bespovratnih sredstava]]/7.5345</f>
        <v>356033.26033578871</v>
      </c>
      <c r="U927" s="50">
        <v>0</v>
      </c>
      <c r="V927" s="51">
        <f>Ugovori_OPULJP[[#This Row],[Javni doprinos korisnika - HRK]]/7.5345</f>
        <v>0</v>
      </c>
      <c r="W927" s="50">
        <v>0</v>
      </c>
      <c r="X927" s="51">
        <f>Ugovori_OPULJP[[#This Row],[Privatni doprinos korisnika - HRK]]/7.5345</f>
        <v>0</v>
      </c>
      <c r="Y927" s="52">
        <v>2682532.6</v>
      </c>
      <c r="Z927" s="53">
        <f>Ugovori_OPULJP[[#This Row],[UKUPNI PRIHVATLJIVI IZDACI
TOTAL ELIGIBLE EXPENDITURE
= Bespovratna sredstva ukupno + doprinos korisnika
= Ukupni prihvatljivi troškovi
= Ukupna ugovorena vrijednost projekta HRK]]/7.5345</f>
        <v>356033.26033578871</v>
      </c>
      <c r="AA927" s="44" t="s">
        <v>38</v>
      </c>
      <c r="AB927" s="44" t="s">
        <v>35</v>
      </c>
      <c r="AC927" s="43" t="s">
        <v>3664</v>
      </c>
      <c r="AD927" s="43" t="s">
        <v>747</v>
      </c>
    </row>
    <row r="928" spans="1:30" ht="51" customHeight="1" x14ac:dyDescent="0.2">
      <c r="A928" s="41" t="s">
        <v>3665</v>
      </c>
      <c r="B928" s="42" t="s">
        <v>743</v>
      </c>
      <c r="C928" s="43" t="s">
        <v>744</v>
      </c>
      <c r="D928" s="43" t="s">
        <v>3131</v>
      </c>
      <c r="E928" s="57" t="s">
        <v>76</v>
      </c>
      <c r="F928" s="45" t="s">
        <v>1438</v>
      </c>
      <c r="G928" s="45" t="s">
        <v>1439</v>
      </c>
      <c r="H928" s="47">
        <v>44025</v>
      </c>
      <c r="I928" s="47">
        <v>44574</v>
      </c>
      <c r="J928" s="48" t="str">
        <f>IF(Ugovori_OPULJP[[#This Row],[DATUM ZAVRŠETKA OPERACIJE]]&gt;DATE(2024,3,31),"u provedbi","završen")</f>
        <v>završen</v>
      </c>
      <c r="K928" s="46" t="s">
        <v>99</v>
      </c>
      <c r="L928" s="46" t="s">
        <v>99</v>
      </c>
      <c r="M928" s="49">
        <v>0.85</v>
      </c>
      <c r="N928" s="49">
        <v>0.15</v>
      </c>
      <c r="O928" s="50">
        <f>Ugovori_OPULJP[[#This Row],[Bespovratna sredstva - Ukupno (EU+Nac) HRK
= Ukupna ugovorena vrijednost bespovratnih sredstava]]*Ugovori_OPULJP[[#This Row],[EU STOPA SUFINANCIRANJA %
EU CO-FINANCING RATE %]]</f>
        <v>1023460.775</v>
      </c>
      <c r="P928" s="51">
        <f>Ugovori_OPULJP[[#This Row],[Bespovratna sredstva - EU dio - HRK]]/7.5345</f>
        <v>135836.58836020969</v>
      </c>
      <c r="Q928" s="50">
        <f>Ugovori_OPULJP[[#This Row],[Bespovratna sredstva - Ukupno (EU+Nac) HRK
= Ukupna ugovorena vrijednost bespovratnih sredstava]]*Ugovori_OPULJP[[#This Row],[STOPA NACIONALNOG SUFINANCIRANJA %]]</f>
        <v>180610.72500000001</v>
      </c>
      <c r="R928" s="51">
        <f>Ugovori_OPULJP[[#This Row],[Bespovratna sredstva - Nacionalni dio - HRK]]/7.5345</f>
        <v>23971.162651801711</v>
      </c>
      <c r="S928" s="50">
        <v>1204071.5</v>
      </c>
      <c r="T928" s="51">
        <f>Ugovori_OPULJP[[#This Row],[Bespovratna sredstva - Ukupno (EU+Nac) HRK
= Ukupna ugovorena vrijednost bespovratnih sredstava]]/7.5345</f>
        <v>159807.7510120114</v>
      </c>
      <c r="U928" s="50">
        <v>0</v>
      </c>
      <c r="V928" s="51">
        <f>Ugovori_OPULJP[[#This Row],[Javni doprinos korisnika - HRK]]/7.5345</f>
        <v>0</v>
      </c>
      <c r="W928" s="50">
        <v>0</v>
      </c>
      <c r="X928" s="51">
        <f>Ugovori_OPULJP[[#This Row],[Privatni doprinos korisnika - HRK]]/7.5345</f>
        <v>0</v>
      </c>
      <c r="Y928" s="52">
        <v>1204071.5</v>
      </c>
      <c r="Z928" s="53">
        <f>Ugovori_OPULJP[[#This Row],[UKUPNI PRIHVATLJIVI IZDACI
TOTAL ELIGIBLE EXPENDITURE
= Bespovratna sredstva ukupno + doprinos korisnika
= Ukupni prihvatljivi troškovi
= Ukupna ugovorena vrijednost projekta HRK]]/7.5345</f>
        <v>159807.7510120114</v>
      </c>
      <c r="AA928" s="44" t="s">
        <v>38</v>
      </c>
      <c r="AB928" s="44" t="s">
        <v>35</v>
      </c>
      <c r="AC928" s="43" t="s">
        <v>3666</v>
      </c>
      <c r="AD928" s="43" t="s">
        <v>747</v>
      </c>
    </row>
    <row r="929" spans="1:30" ht="51" customHeight="1" x14ac:dyDescent="0.2">
      <c r="A929" s="41" t="s">
        <v>3667</v>
      </c>
      <c r="B929" s="42" t="s">
        <v>743</v>
      </c>
      <c r="C929" s="43" t="s">
        <v>744</v>
      </c>
      <c r="D929" s="43" t="s">
        <v>3131</v>
      </c>
      <c r="E929" s="57" t="s">
        <v>76</v>
      </c>
      <c r="F929" s="45" t="s">
        <v>3668</v>
      </c>
      <c r="G929" s="45" t="s">
        <v>2490</v>
      </c>
      <c r="H929" s="47">
        <v>44032</v>
      </c>
      <c r="I929" s="47">
        <v>44581</v>
      </c>
      <c r="J929" s="48" t="str">
        <f>IF(Ugovori_OPULJP[[#This Row],[DATUM ZAVRŠETKA OPERACIJE]]&gt;DATE(2024,3,31),"u provedbi","završen")</f>
        <v>završen</v>
      </c>
      <c r="K929" s="46" t="s">
        <v>594</v>
      </c>
      <c r="L929" s="46" t="s">
        <v>594</v>
      </c>
      <c r="M929" s="49">
        <v>0.85</v>
      </c>
      <c r="N929" s="49">
        <v>0.15</v>
      </c>
      <c r="O929" s="50">
        <f>Ugovori_OPULJP[[#This Row],[Bespovratna sredstva - Ukupno (EU+Nac) HRK
= Ukupna ugovorena vrijednost bespovratnih sredstava]]*Ugovori_OPULJP[[#This Row],[EU STOPA SUFINANCIRANJA %
EU CO-FINANCING RATE %]]</f>
        <v>473480.6</v>
      </c>
      <c r="P929" s="51">
        <f>Ugovori_OPULJP[[#This Row],[Bespovratna sredstva - EU dio - HRK]]/7.5345</f>
        <v>62841.674961842189</v>
      </c>
      <c r="Q929" s="50">
        <f>Ugovori_OPULJP[[#This Row],[Bespovratna sredstva - Ukupno (EU+Nac) HRK
= Ukupna ugovorena vrijednost bespovratnih sredstava]]*Ugovori_OPULJP[[#This Row],[STOPA NACIONALNOG SUFINANCIRANJA %]]</f>
        <v>83555.399999999994</v>
      </c>
      <c r="R929" s="51">
        <f>Ugovori_OPULJP[[#This Row],[Bespovratna sredstva - Nacionalni dio - HRK]]/7.5345</f>
        <v>11089.707346207444</v>
      </c>
      <c r="S929" s="50">
        <v>557036</v>
      </c>
      <c r="T929" s="51">
        <f>Ugovori_OPULJP[[#This Row],[Bespovratna sredstva - Ukupno (EU+Nac) HRK
= Ukupna ugovorena vrijednost bespovratnih sredstava]]/7.5345</f>
        <v>73931.382308049637</v>
      </c>
      <c r="U929" s="50">
        <v>0</v>
      </c>
      <c r="V929" s="51">
        <f>Ugovori_OPULJP[[#This Row],[Javni doprinos korisnika - HRK]]/7.5345</f>
        <v>0</v>
      </c>
      <c r="W929" s="50">
        <v>0</v>
      </c>
      <c r="X929" s="51">
        <f>Ugovori_OPULJP[[#This Row],[Privatni doprinos korisnika - HRK]]/7.5345</f>
        <v>0</v>
      </c>
      <c r="Y929" s="52">
        <v>557036</v>
      </c>
      <c r="Z929" s="53">
        <f>Ugovori_OPULJP[[#This Row],[UKUPNI PRIHVATLJIVI IZDACI
TOTAL ELIGIBLE EXPENDITURE
= Bespovratna sredstva ukupno + doprinos korisnika
= Ukupni prihvatljivi troškovi
= Ukupna ugovorena vrijednost projekta HRK]]/7.5345</f>
        <v>73931.382308049637</v>
      </c>
      <c r="AA929" s="44" t="s">
        <v>38</v>
      </c>
      <c r="AB929" s="44" t="s">
        <v>35</v>
      </c>
      <c r="AC929" s="43" t="s">
        <v>3669</v>
      </c>
      <c r="AD929" s="43" t="s">
        <v>747</v>
      </c>
    </row>
    <row r="930" spans="1:30" ht="51" customHeight="1" x14ac:dyDescent="0.2">
      <c r="A930" s="41" t="s">
        <v>3670</v>
      </c>
      <c r="B930" s="42" t="s">
        <v>743</v>
      </c>
      <c r="C930" s="43" t="s">
        <v>744</v>
      </c>
      <c r="D930" s="43" t="s">
        <v>3131</v>
      </c>
      <c r="E930" s="57" t="s">
        <v>76</v>
      </c>
      <c r="F930" s="45" t="s">
        <v>3671</v>
      </c>
      <c r="G930" s="45" t="s">
        <v>3672</v>
      </c>
      <c r="H930" s="47">
        <v>44022</v>
      </c>
      <c r="I930" s="47">
        <v>44571</v>
      </c>
      <c r="J930" s="48" t="str">
        <f>IF(Ugovori_OPULJP[[#This Row],[DATUM ZAVRŠETKA OPERACIJE]]&gt;DATE(2024,3,31),"u provedbi","završen")</f>
        <v>završen</v>
      </c>
      <c r="K930" s="46" t="s">
        <v>99</v>
      </c>
      <c r="L930" s="46" t="s">
        <v>99</v>
      </c>
      <c r="M930" s="49">
        <v>0.85</v>
      </c>
      <c r="N930" s="49">
        <v>0.15</v>
      </c>
      <c r="O930" s="50">
        <f>Ugovori_OPULJP[[#This Row],[Bespovratna sredstva - Ukupno (EU+Nac) HRK
= Ukupna ugovorena vrijednost bespovratnih sredstava]]*Ugovori_OPULJP[[#This Row],[EU STOPA SUFINANCIRANJA %
EU CO-FINANCING RATE %]]</f>
        <v>868074.4</v>
      </c>
      <c r="P930" s="51">
        <f>Ugovori_OPULJP[[#This Row],[Bespovratna sredstva - EU dio - HRK]]/7.5345</f>
        <v>115213.27228084145</v>
      </c>
      <c r="Q930" s="50">
        <f>Ugovori_OPULJP[[#This Row],[Bespovratna sredstva - Ukupno (EU+Nac) HRK
= Ukupna ugovorena vrijednost bespovratnih sredstava]]*Ugovori_OPULJP[[#This Row],[STOPA NACIONALNOG SUFINANCIRANJA %]]</f>
        <v>153189.6</v>
      </c>
      <c r="R930" s="51">
        <f>Ugovori_OPULJP[[#This Row],[Bespovratna sredstva - Nacionalni dio - HRK]]/7.5345</f>
        <v>20331.753931913197</v>
      </c>
      <c r="S930" s="50">
        <v>1021264</v>
      </c>
      <c r="T930" s="51">
        <f>Ugovori_OPULJP[[#This Row],[Bespovratna sredstva - Ukupno (EU+Nac) HRK
= Ukupna ugovorena vrijednost bespovratnih sredstava]]/7.5345</f>
        <v>135545.02621275466</v>
      </c>
      <c r="U930" s="50">
        <v>0</v>
      </c>
      <c r="V930" s="51">
        <f>Ugovori_OPULJP[[#This Row],[Javni doprinos korisnika - HRK]]/7.5345</f>
        <v>0</v>
      </c>
      <c r="W930" s="50">
        <v>0</v>
      </c>
      <c r="X930" s="51">
        <f>Ugovori_OPULJP[[#This Row],[Privatni doprinos korisnika - HRK]]/7.5345</f>
        <v>0</v>
      </c>
      <c r="Y930" s="52">
        <v>1021264</v>
      </c>
      <c r="Z930" s="53">
        <f>Ugovori_OPULJP[[#This Row],[UKUPNI PRIHVATLJIVI IZDACI
TOTAL ELIGIBLE EXPENDITURE
= Bespovratna sredstva ukupno + doprinos korisnika
= Ukupni prihvatljivi troškovi
= Ukupna ugovorena vrijednost projekta HRK]]/7.5345</f>
        <v>135545.02621275466</v>
      </c>
      <c r="AA930" s="44" t="s">
        <v>38</v>
      </c>
      <c r="AB930" s="44" t="s">
        <v>35</v>
      </c>
      <c r="AC930" s="43" t="s">
        <v>3673</v>
      </c>
      <c r="AD930" s="43" t="s">
        <v>747</v>
      </c>
    </row>
    <row r="931" spans="1:30" ht="51" customHeight="1" x14ac:dyDescent="0.2">
      <c r="A931" s="41" t="s">
        <v>3674</v>
      </c>
      <c r="B931" s="42" t="s">
        <v>743</v>
      </c>
      <c r="C931" s="43" t="s">
        <v>744</v>
      </c>
      <c r="D931" s="43" t="s">
        <v>3131</v>
      </c>
      <c r="E931" s="57" t="s">
        <v>76</v>
      </c>
      <c r="F931" s="45" t="s">
        <v>3675</v>
      </c>
      <c r="G931" s="45" t="s">
        <v>3676</v>
      </c>
      <c r="H931" s="47">
        <v>44028</v>
      </c>
      <c r="I931" s="47">
        <v>44577</v>
      </c>
      <c r="J931" s="48" t="str">
        <f>IF(Ugovori_OPULJP[[#This Row],[DATUM ZAVRŠETKA OPERACIJE]]&gt;DATE(2024,3,31),"u provedbi","završen")</f>
        <v>završen</v>
      </c>
      <c r="K931" s="46" t="s">
        <v>333</v>
      </c>
      <c r="L931" s="46" t="s">
        <v>333</v>
      </c>
      <c r="M931" s="49">
        <v>0.85</v>
      </c>
      <c r="N931" s="49">
        <v>0.15</v>
      </c>
      <c r="O931" s="50">
        <f>Ugovori_OPULJP[[#This Row],[Bespovratna sredstva - Ukupno (EU+Nac) HRK
= Ukupna ugovorena vrijednost bespovratnih sredstava]]*Ugovori_OPULJP[[#This Row],[EU STOPA SUFINANCIRANJA %
EU CO-FINANCING RATE %]]</f>
        <v>1568760</v>
      </c>
      <c r="P931" s="51">
        <f>Ugovori_OPULJP[[#This Row],[Bespovratna sredstva - EU dio - HRK]]/7.5345</f>
        <v>208210.23292852877</v>
      </c>
      <c r="Q931" s="50">
        <f>Ugovori_OPULJP[[#This Row],[Bespovratna sredstva - Ukupno (EU+Nac) HRK
= Ukupna ugovorena vrijednost bespovratnih sredstava]]*Ugovori_OPULJP[[#This Row],[STOPA NACIONALNOG SUFINANCIRANJA %]]</f>
        <v>276840</v>
      </c>
      <c r="R931" s="51">
        <f>Ugovori_OPULJP[[#This Row],[Bespovratna sredstva - Nacionalni dio - HRK]]/7.5345</f>
        <v>36742.982281505072</v>
      </c>
      <c r="S931" s="50">
        <v>1845600</v>
      </c>
      <c r="T931" s="51">
        <f>Ugovori_OPULJP[[#This Row],[Bespovratna sredstva - Ukupno (EU+Nac) HRK
= Ukupna ugovorena vrijednost bespovratnih sredstava]]/7.5345</f>
        <v>244953.21521003384</v>
      </c>
      <c r="U931" s="50">
        <v>0</v>
      </c>
      <c r="V931" s="51">
        <f>Ugovori_OPULJP[[#This Row],[Javni doprinos korisnika - HRK]]/7.5345</f>
        <v>0</v>
      </c>
      <c r="W931" s="50">
        <v>0</v>
      </c>
      <c r="X931" s="51">
        <f>Ugovori_OPULJP[[#This Row],[Privatni doprinos korisnika - HRK]]/7.5345</f>
        <v>0</v>
      </c>
      <c r="Y931" s="52">
        <v>1845600</v>
      </c>
      <c r="Z931" s="53">
        <f>Ugovori_OPULJP[[#This Row],[UKUPNI PRIHVATLJIVI IZDACI
TOTAL ELIGIBLE EXPENDITURE
= Bespovratna sredstva ukupno + doprinos korisnika
= Ukupni prihvatljivi troškovi
= Ukupna ugovorena vrijednost projekta HRK]]/7.5345</f>
        <v>244953.21521003384</v>
      </c>
      <c r="AA931" s="44" t="s">
        <v>38</v>
      </c>
      <c r="AB931" s="44" t="s">
        <v>35</v>
      </c>
      <c r="AC931" s="43" t="s">
        <v>3677</v>
      </c>
      <c r="AD931" s="43" t="s">
        <v>747</v>
      </c>
    </row>
    <row r="932" spans="1:30" ht="51" customHeight="1" x14ac:dyDescent="0.2">
      <c r="A932" s="41" t="s">
        <v>3678</v>
      </c>
      <c r="B932" s="42" t="s">
        <v>743</v>
      </c>
      <c r="C932" s="43" t="s">
        <v>744</v>
      </c>
      <c r="D932" s="43" t="s">
        <v>3131</v>
      </c>
      <c r="E932" s="57" t="s">
        <v>76</v>
      </c>
      <c r="F932" s="45" t="s">
        <v>3679</v>
      </c>
      <c r="G932" s="45" t="s">
        <v>1290</v>
      </c>
      <c r="H932" s="47">
        <v>44000</v>
      </c>
      <c r="I932" s="47">
        <v>44548</v>
      </c>
      <c r="J932" s="48" t="str">
        <f>IF(Ugovori_OPULJP[[#This Row],[DATUM ZAVRŠETKA OPERACIJE]]&gt;DATE(2024,3,31),"u provedbi","završen")</f>
        <v>završen</v>
      </c>
      <c r="K932" s="46" t="s">
        <v>94</v>
      </c>
      <c r="L932" s="46" t="s">
        <v>94</v>
      </c>
      <c r="M932" s="49">
        <v>0.85</v>
      </c>
      <c r="N932" s="49">
        <v>0.15</v>
      </c>
      <c r="O932" s="50">
        <f>Ugovori_OPULJP[[#This Row],[Bespovratna sredstva - Ukupno (EU+Nac) HRK
= Ukupna ugovorena vrijednost bespovratnih sredstava]]*Ugovori_OPULJP[[#This Row],[EU STOPA SUFINANCIRANJA %
EU CO-FINANCING RATE %]]</f>
        <v>1457949.75</v>
      </c>
      <c r="P932" s="51">
        <f>Ugovori_OPULJP[[#This Row],[Bespovratna sredstva - EU dio - HRK]]/7.5345</f>
        <v>193503.18534740194</v>
      </c>
      <c r="Q932" s="50">
        <f>Ugovori_OPULJP[[#This Row],[Bespovratna sredstva - Ukupno (EU+Nac) HRK
= Ukupna ugovorena vrijednost bespovratnih sredstava]]*Ugovori_OPULJP[[#This Row],[STOPA NACIONALNOG SUFINANCIRANJA %]]</f>
        <v>257285.25</v>
      </c>
      <c r="R932" s="51">
        <f>Ugovori_OPULJP[[#This Row],[Bespovratna sredstva - Nacionalni dio - HRK]]/7.5345</f>
        <v>34147.620943659167</v>
      </c>
      <c r="S932" s="50">
        <v>1715235</v>
      </c>
      <c r="T932" s="51">
        <f>Ugovori_OPULJP[[#This Row],[Bespovratna sredstva - Ukupno (EU+Nac) HRK
= Ukupna ugovorena vrijednost bespovratnih sredstava]]/7.5345</f>
        <v>227650.8062910611</v>
      </c>
      <c r="U932" s="50">
        <v>0</v>
      </c>
      <c r="V932" s="51">
        <f>Ugovori_OPULJP[[#This Row],[Javni doprinos korisnika - HRK]]/7.5345</f>
        <v>0</v>
      </c>
      <c r="W932" s="50">
        <v>0</v>
      </c>
      <c r="X932" s="51">
        <f>Ugovori_OPULJP[[#This Row],[Privatni doprinos korisnika - HRK]]/7.5345</f>
        <v>0</v>
      </c>
      <c r="Y932" s="52">
        <v>1715235</v>
      </c>
      <c r="Z932" s="53">
        <f>Ugovori_OPULJP[[#This Row],[UKUPNI PRIHVATLJIVI IZDACI
TOTAL ELIGIBLE EXPENDITURE
= Bespovratna sredstva ukupno + doprinos korisnika
= Ukupni prihvatljivi troškovi
= Ukupna ugovorena vrijednost projekta HRK]]/7.5345</f>
        <v>227650.8062910611</v>
      </c>
      <c r="AA932" s="44" t="s">
        <v>38</v>
      </c>
      <c r="AB932" s="44" t="s">
        <v>35</v>
      </c>
      <c r="AC932" s="43" t="s">
        <v>3680</v>
      </c>
      <c r="AD932" s="43" t="s">
        <v>747</v>
      </c>
    </row>
    <row r="933" spans="1:30" ht="51" customHeight="1" x14ac:dyDescent="0.2">
      <c r="A933" s="41" t="s">
        <v>3681</v>
      </c>
      <c r="B933" s="42" t="s">
        <v>743</v>
      </c>
      <c r="C933" s="43" t="s">
        <v>744</v>
      </c>
      <c r="D933" s="43" t="s">
        <v>3131</v>
      </c>
      <c r="E933" s="57" t="s">
        <v>76</v>
      </c>
      <c r="F933" s="45" t="s">
        <v>3682</v>
      </c>
      <c r="G933" s="45" t="s">
        <v>3683</v>
      </c>
      <c r="H933" s="47">
        <v>44044</v>
      </c>
      <c r="I933" s="47">
        <v>44593</v>
      </c>
      <c r="J933" s="48" t="str">
        <f>IF(Ugovori_OPULJP[[#This Row],[DATUM ZAVRŠETKA OPERACIJE]]&gt;DATE(2024,3,31),"u provedbi","završen")</f>
        <v>završen</v>
      </c>
      <c r="K933" s="46" t="s">
        <v>186</v>
      </c>
      <c r="L933" s="46" t="s">
        <v>186</v>
      </c>
      <c r="M933" s="49">
        <v>0.85</v>
      </c>
      <c r="N933" s="49">
        <v>0.15</v>
      </c>
      <c r="O933" s="50">
        <f>Ugovori_OPULJP[[#This Row],[Bespovratna sredstva - Ukupno (EU+Nac) HRK
= Ukupna ugovorena vrijednost bespovratnih sredstava]]*Ugovori_OPULJP[[#This Row],[EU STOPA SUFINANCIRANJA %
EU CO-FINANCING RATE %]]</f>
        <v>552381</v>
      </c>
      <c r="P933" s="51">
        <f>Ugovori_OPULJP[[#This Row],[Bespovratna sredstva - EU dio - HRK]]/7.5345</f>
        <v>73313.557634879544</v>
      </c>
      <c r="Q933" s="50">
        <f>Ugovori_OPULJP[[#This Row],[Bespovratna sredstva - Ukupno (EU+Nac) HRK
= Ukupna ugovorena vrijednost bespovratnih sredstava]]*Ugovori_OPULJP[[#This Row],[STOPA NACIONALNOG SUFINANCIRANJA %]]</f>
        <v>97479</v>
      </c>
      <c r="R933" s="51">
        <f>Ugovori_OPULJP[[#This Row],[Bespovratna sredstva - Nacionalni dio - HRK]]/7.5345</f>
        <v>12937.686641449332</v>
      </c>
      <c r="S933" s="50">
        <v>649860</v>
      </c>
      <c r="T933" s="51">
        <f>Ugovori_OPULJP[[#This Row],[Bespovratna sredstva - Ukupno (EU+Nac) HRK
= Ukupna ugovorena vrijednost bespovratnih sredstava]]/7.5345</f>
        <v>86251.244276328885</v>
      </c>
      <c r="U933" s="50">
        <v>0</v>
      </c>
      <c r="V933" s="51">
        <f>Ugovori_OPULJP[[#This Row],[Javni doprinos korisnika - HRK]]/7.5345</f>
        <v>0</v>
      </c>
      <c r="W933" s="50">
        <v>0</v>
      </c>
      <c r="X933" s="51">
        <f>Ugovori_OPULJP[[#This Row],[Privatni doprinos korisnika - HRK]]/7.5345</f>
        <v>0</v>
      </c>
      <c r="Y933" s="52">
        <v>649860</v>
      </c>
      <c r="Z933" s="53">
        <f>Ugovori_OPULJP[[#This Row],[UKUPNI PRIHVATLJIVI IZDACI
TOTAL ELIGIBLE EXPENDITURE
= Bespovratna sredstva ukupno + doprinos korisnika
= Ukupni prihvatljivi troškovi
= Ukupna ugovorena vrijednost projekta HRK]]/7.5345</f>
        <v>86251.244276328885</v>
      </c>
      <c r="AA933" s="44" t="s">
        <v>38</v>
      </c>
      <c r="AB933" s="44" t="s">
        <v>35</v>
      </c>
      <c r="AC933" s="43" t="s">
        <v>3684</v>
      </c>
      <c r="AD933" s="43" t="s">
        <v>747</v>
      </c>
    </row>
    <row r="934" spans="1:30" ht="51" customHeight="1" x14ac:dyDescent="0.2">
      <c r="A934" s="41" t="s">
        <v>3685</v>
      </c>
      <c r="B934" s="42" t="s">
        <v>743</v>
      </c>
      <c r="C934" s="43" t="s">
        <v>744</v>
      </c>
      <c r="D934" s="43" t="s">
        <v>3131</v>
      </c>
      <c r="E934" s="57" t="s">
        <v>76</v>
      </c>
      <c r="F934" s="45" t="s">
        <v>3686</v>
      </c>
      <c r="G934" s="45" t="s">
        <v>3687</v>
      </c>
      <c r="H934" s="47">
        <v>44035</v>
      </c>
      <c r="I934" s="47">
        <v>44584</v>
      </c>
      <c r="J934" s="48" t="str">
        <f>IF(Ugovori_OPULJP[[#This Row],[DATUM ZAVRŠETKA OPERACIJE]]&gt;DATE(2024,3,31),"u provedbi","završen")</f>
        <v>završen</v>
      </c>
      <c r="K934" s="46" t="s">
        <v>130</v>
      </c>
      <c r="L934" s="46" t="s">
        <v>130</v>
      </c>
      <c r="M934" s="49">
        <v>0.85</v>
      </c>
      <c r="N934" s="49">
        <v>0.15</v>
      </c>
      <c r="O934" s="50">
        <f>Ugovori_OPULJP[[#This Row],[Bespovratna sredstva - Ukupno (EU+Nac) HRK
= Ukupna ugovorena vrijednost bespovratnih sredstava]]*Ugovori_OPULJP[[#This Row],[EU STOPA SUFINANCIRANJA %
EU CO-FINANCING RATE %]]</f>
        <v>1973402.058</v>
      </c>
      <c r="P934" s="51">
        <f>Ugovori_OPULJP[[#This Row],[Bespovratna sredstva - EU dio - HRK]]/7.5345</f>
        <v>261915.46326896275</v>
      </c>
      <c r="Q934" s="50">
        <f>Ugovori_OPULJP[[#This Row],[Bespovratna sredstva - Ukupno (EU+Nac) HRK
= Ukupna ugovorena vrijednost bespovratnih sredstava]]*Ugovori_OPULJP[[#This Row],[STOPA NACIONALNOG SUFINANCIRANJA %]]</f>
        <v>348247.42199999996</v>
      </c>
      <c r="R934" s="51">
        <f>Ugovori_OPULJP[[#This Row],[Bespovratna sredstva - Nacionalni dio - HRK]]/7.5345</f>
        <v>46220.375870993419</v>
      </c>
      <c r="S934" s="50">
        <v>2321649.48</v>
      </c>
      <c r="T934" s="51">
        <f>Ugovori_OPULJP[[#This Row],[Bespovratna sredstva - Ukupno (EU+Nac) HRK
= Ukupna ugovorena vrijednost bespovratnih sredstava]]/7.5345</f>
        <v>308135.83913995617</v>
      </c>
      <c r="U934" s="50">
        <v>0</v>
      </c>
      <c r="V934" s="51">
        <f>Ugovori_OPULJP[[#This Row],[Javni doprinos korisnika - HRK]]/7.5345</f>
        <v>0</v>
      </c>
      <c r="W934" s="50">
        <v>0</v>
      </c>
      <c r="X934" s="51">
        <f>Ugovori_OPULJP[[#This Row],[Privatni doprinos korisnika - HRK]]/7.5345</f>
        <v>0</v>
      </c>
      <c r="Y934" s="52">
        <v>2321649.48</v>
      </c>
      <c r="Z934" s="53">
        <f>Ugovori_OPULJP[[#This Row],[UKUPNI PRIHVATLJIVI IZDACI
TOTAL ELIGIBLE EXPENDITURE
= Bespovratna sredstva ukupno + doprinos korisnika
= Ukupni prihvatljivi troškovi
= Ukupna ugovorena vrijednost projekta HRK]]/7.5345</f>
        <v>308135.83913995617</v>
      </c>
      <c r="AA934" s="44" t="s">
        <v>38</v>
      </c>
      <c r="AB934" s="44" t="s">
        <v>35</v>
      </c>
      <c r="AC934" s="43" t="s">
        <v>3688</v>
      </c>
      <c r="AD934" s="43" t="s">
        <v>747</v>
      </c>
    </row>
    <row r="935" spans="1:30" ht="51" customHeight="1" x14ac:dyDescent="0.2">
      <c r="A935" s="41" t="s">
        <v>3689</v>
      </c>
      <c r="B935" s="42" t="s">
        <v>743</v>
      </c>
      <c r="C935" s="43" t="s">
        <v>744</v>
      </c>
      <c r="D935" s="43" t="s">
        <v>3131</v>
      </c>
      <c r="E935" s="57" t="s">
        <v>76</v>
      </c>
      <c r="F935" s="45" t="s">
        <v>3690</v>
      </c>
      <c r="G935" s="45" t="s">
        <v>3691</v>
      </c>
      <c r="H935" s="47">
        <v>44000</v>
      </c>
      <c r="I935" s="47">
        <v>44548</v>
      </c>
      <c r="J935" s="48" t="str">
        <f>IF(Ugovori_OPULJP[[#This Row],[DATUM ZAVRŠETKA OPERACIJE]]&gt;DATE(2024,3,31),"u provedbi","završen")</f>
        <v>završen</v>
      </c>
      <c r="K935" s="46" t="s">
        <v>79</v>
      </c>
      <c r="L935" s="46" t="s">
        <v>79</v>
      </c>
      <c r="M935" s="49">
        <v>0.85</v>
      </c>
      <c r="N935" s="49">
        <v>0.15</v>
      </c>
      <c r="O935" s="50">
        <f>Ugovori_OPULJP[[#This Row],[Bespovratna sredstva - Ukupno (EU+Nac) HRK
= Ukupna ugovorena vrijednost bespovratnih sredstava]]*Ugovori_OPULJP[[#This Row],[EU STOPA SUFINANCIRANJA %
EU CO-FINANCING RATE %]]</f>
        <v>471988</v>
      </c>
      <c r="P935" s="51">
        <f>Ugovori_OPULJP[[#This Row],[Bespovratna sredstva - EU dio - HRK]]/7.5345</f>
        <v>62643.572898002516</v>
      </c>
      <c r="Q935" s="50">
        <f>Ugovori_OPULJP[[#This Row],[Bespovratna sredstva - Ukupno (EU+Nac) HRK
= Ukupna ugovorena vrijednost bespovratnih sredstava]]*Ugovori_OPULJP[[#This Row],[STOPA NACIONALNOG SUFINANCIRANJA %]]</f>
        <v>83292</v>
      </c>
      <c r="R935" s="51">
        <f>Ugovori_OPULJP[[#This Row],[Bespovratna sredstva - Nacionalni dio - HRK]]/7.5345</f>
        <v>11054.748158471033</v>
      </c>
      <c r="S935" s="50">
        <v>555280</v>
      </c>
      <c r="T935" s="51">
        <f>Ugovori_OPULJP[[#This Row],[Bespovratna sredstva - Ukupno (EU+Nac) HRK
= Ukupna ugovorena vrijednost bespovratnih sredstava]]/7.5345</f>
        <v>73698.321056473549</v>
      </c>
      <c r="U935" s="50">
        <v>0</v>
      </c>
      <c r="V935" s="51">
        <f>Ugovori_OPULJP[[#This Row],[Javni doprinos korisnika - HRK]]/7.5345</f>
        <v>0</v>
      </c>
      <c r="W935" s="50">
        <v>0</v>
      </c>
      <c r="X935" s="51">
        <f>Ugovori_OPULJP[[#This Row],[Privatni doprinos korisnika - HRK]]/7.5345</f>
        <v>0</v>
      </c>
      <c r="Y935" s="52">
        <v>555280</v>
      </c>
      <c r="Z935" s="53">
        <f>Ugovori_OPULJP[[#This Row],[UKUPNI PRIHVATLJIVI IZDACI
TOTAL ELIGIBLE EXPENDITURE
= Bespovratna sredstva ukupno + doprinos korisnika
= Ukupni prihvatljivi troškovi
= Ukupna ugovorena vrijednost projekta HRK]]/7.5345</f>
        <v>73698.321056473549</v>
      </c>
      <c r="AA935" s="44" t="s">
        <v>38</v>
      </c>
      <c r="AB935" s="44" t="s">
        <v>35</v>
      </c>
      <c r="AC935" s="43" t="s">
        <v>3692</v>
      </c>
      <c r="AD935" s="43" t="s">
        <v>747</v>
      </c>
    </row>
    <row r="936" spans="1:30" ht="51" customHeight="1" x14ac:dyDescent="0.2">
      <c r="A936" s="41" t="s">
        <v>3693</v>
      </c>
      <c r="B936" s="42" t="s">
        <v>743</v>
      </c>
      <c r="C936" s="43" t="s">
        <v>744</v>
      </c>
      <c r="D936" s="43" t="s">
        <v>3131</v>
      </c>
      <c r="E936" s="57" t="s">
        <v>76</v>
      </c>
      <c r="F936" s="45" t="s">
        <v>3694</v>
      </c>
      <c r="G936" s="45" t="s">
        <v>3695</v>
      </c>
      <c r="H936" s="47">
        <v>44029</v>
      </c>
      <c r="I936" s="47">
        <v>44578</v>
      </c>
      <c r="J936" s="48" t="str">
        <f>IF(Ugovori_OPULJP[[#This Row],[DATUM ZAVRŠETKA OPERACIJE]]&gt;DATE(2024,3,31),"u provedbi","završen")</f>
        <v>završen</v>
      </c>
      <c r="K936" s="46" t="s">
        <v>99</v>
      </c>
      <c r="L936" s="46" t="s">
        <v>99</v>
      </c>
      <c r="M936" s="49">
        <v>0.85</v>
      </c>
      <c r="N936" s="49">
        <v>0.15</v>
      </c>
      <c r="O936" s="50">
        <f>Ugovori_OPULJP[[#This Row],[Bespovratna sredstva - Ukupno (EU+Nac) HRK
= Ukupna ugovorena vrijednost bespovratnih sredstava]]*Ugovori_OPULJP[[#This Row],[EU STOPA SUFINANCIRANJA %
EU CO-FINANCING RATE %]]</f>
        <v>1070894.8465</v>
      </c>
      <c r="P936" s="51">
        <f>Ugovori_OPULJP[[#This Row],[Bespovratna sredstva - EU dio - HRK]]/7.5345</f>
        <v>142132.17154422987</v>
      </c>
      <c r="Q936" s="50">
        <f>Ugovori_OPULJP[[#This Row],[Bespovratna sredstva - Ukupno (EU+Nac) HRK
= Ukupna ugovorena vrijednost bespovratnih sredstava]]*Ugovori_OPULJP[[#This Row],[STOPA NACIONALNOG SUFINANCIRANJA %]]</f>
        <v>188981.44349999999</v>
      </c>
      <c r="R936" s="51">
        <f>Ugovori_OPULJP[[#This Row],[Bespovratna sredstva - Nacionalni dio - HRK]]/7.5345</f>
        <v>25082.147919569976</v>
      </c>
      <c r="S936" s="50">
        <v>1259876.29</v>
      </c>
      <c r="T936" s="51">
        <f>Ugovori_OPULJP[[#This Row],[Bespovratna sredstva - Ukupno (EU+Nac) HRK
= Ukupna ugovorena vrijednost bespovratnih sredstava]]/7.5345</f>
        <v>167214.31946379985</v>
      </c>
      <c r="U936" s="50">
        <v>0</v>
      </c>
      <c r="V936" s="51">
        <f>Ugovori_OPULJP[[#This Row],[Javni doprinos korisnika - HRK]]/7.5345</f>
        <v>0</v>
      </c>
      <c r="W936" s="50">
        <v>0</v>
      </c>
      <c r="X936" s="51">
        <f>Ugovori_OPULJP[[#This Row],[Privatni doprinos korisnika - HRK]]/7.5345</f>
        <v>0</v>
      </c>
      <c r="Y936" s="52">
        <v>1259876.29</v>
      </c>
      <c r="Z936" s="53">
        <f>Ugovori_OPULJP[[#This Row],[UKUPNI PRIHVATLJIVI IZDACI
TOTAL ELIGIBLE EXPENDITURE
= Bespovratna sredstva ukupno + doprinos korisnika
= Ukupni prihvatljivi troškovi
= Ukupna ugovorena vrijednost projekta HRK]]/7.5345</f>
        <v>167214.31946379985</v>
      </c>
      <c r="AA936" s="44" t="s">
        <v>38</v>
      </c>
      <c r="AB936" s="44" t="s">
        <v>35</v>
      </c>
      <c r="AC936" s="43" t="s">
        <v>3696</v>
      </c>
      <c r="AD936" s="43" t="s">
        <v>747</v>
      </c>
    </row>
    <row r="937" spans="1:30" ht="51" customHeight="1" x14ac:dyDescent="0.2">
      <c r="A937" s="41" t="s">
        <v>3697</v>
      </c>
      <c r="B937" s="42" t="s">
        <v>743</v>
      </c>
      <c r="C937" s="43" t="s">
        <v>744</v>
      </c>
      <c r="D937" s="43" t="s">
        <v>3131</v>
      </c>
      <c r="E937" s="57" t="s">
        <v>76</v>
      </c>
      <c r="F937" s="45" t="s">
        <v>3698</v>
      </c>
      <c r="G937" s="45" t="s">
        <v>3699</v>
      </c>
      <c r="H937" s="47">
        <v>44078</v>
      </c>
      <c r="I937" s="47">
        <v>44561</v>
      </c>
      <c r="J937" s="48" t="str">
        <f>IF(Ugovori_OPULJP[[#This Row],[DATUM ZAVRŠETKA OPERACIJE]]&gt;DATE(2024,3,31),"u provedbi","završen")</f>
        <v>završen</v>
      </c>
      <c r="K937" s="46" t="s">
        <v>3700</v>
      </c>
      <c r="L937" s="46" t="s">
        <v>186</v>
      </c>
      <c r="M937" s="49">
        <v>0.85</v>
      </c>
      <c r="N937" s="49">
        <v>0.15</v>
      </c>
      <c r="O937" s="50">
        <f>Ugovori_OPULJP[[#This Row],[Bespovratna sredstva - Ukupno (EU+Nac) HRK
= Ukupna ugovorena vrijednost bespovratnih sredstava]]*Ugovori_OPULJP[[#This Row],[EU STOPA SUFINANCIRANJA %
EU CO-FINANCING RATE %]]</f>
        <v>1554437.5</v>
      </c>
      <c r="P937" s="51">
        <f>Ugovori_OPULJP[[#This Row],[Bespovratna sredstva - EU dio - HRK]]/7.5345</f>
        <v>206309.31050501027</v>
      </c>
      <c r="Q937" s="50">
        <f>Ugovori_OPULJP[[#This Row],[Bespovratna sredstva - Ukupno (EU+Nac) HRK
= Ukupna ugovorena vrijednost bespovratnih sredstava]]*Ugovori_OPULJP[[#This Row],[STOPA NACIONALNOG SUFINANCIRANJA %]]</f>
        <v>274312.5</v>
      </c>
      <c r="R937" s="51">
        <f>Ugovori_OPULJP[[#This Row],[Bespovratna sredstva - Nacionalni dio - HRK]]/7.5345</f>
        <v>36407.525383237109</v>
      </c>
      <c r="S937" s="50">
        <v>1828750</v>
      </c>
      <c r="T937" s="51">
        <f>Ugovori_OPULJP[[#This Row],[Bespovratna sredstva - Ukupno (EU+Nac) HRK
= Ukupna ugovorena vrijednost bespovratnih sredstava]]/7.5345</f>
        <v>242716.83588824738</v>
      </c>
      <c r="U937" s="50">
        <v>0</v>
      </c>
      <c r="V937" s="51">
        <f>Ugovori_OPULJP[[#This Row],[Javni doprinos korisnika - HRK]]/7.5345</f>
        <v>0</v>
      </c>
      <c r="W937" s="50">
        <v>0</v>
      </c>
      <c r="X937" s="51">
        <f>Ugovori_OPULJP[[#This Row],[Privatni doprinos korisnika - HRK]]/7.5345</f>
        <v>0</v>
      </c>
      <c r="Y937" s="52">
        <v>1828750</v>
      </c>
      <c r="Z937" s="53">
        <f>Ugovori_OPULJP[[#This Row],[UKUPNI PRIHVATLJIVI IZDACI
TOTAL ELIGIBLE EXPENDITURE
= Bespovratna sredstva ukupno + doprinos korisnika
= Ukupni prihvatljivi troškovi
= Ukupna ugovorena vrijednost projekta HRK]]/7.5345</f>
        <v>242716.83588824738</v>
      </c>
      <c r="AA937" s="44" t="s">
        <v>38</v>
      </c>
      <c r="AB937" s="44" t="s">
        <v>35</v>
      </c>
      <c r="AC937" s="70" t="s">
        <v>3701</v>
      </c>
      <c r="AD937" s="43" t="s">
        <v>747</v>
      </c>
    </row>
    <row r="938" spans="1:30" ht="51" customHeight="1" x14ac:dyDescent="0.2">
      <c r="A938" s="41" t="s">
        <v>3702</v>
      </c>
      <c r="B938" s="42" t="s">
        <v>743</v>
      </c>
      <c r="C938" s="43" t="s">
        <v>744</v>
      </c>
      <c r="D938" s="43" t="s">
        <v>3131</v>
      </c>
      <c r="E938" s="57" t="s">
        <v>76</v>
      </c>
      <c r="F938" s="45" t="s">
        <v>3703</v>
      </c>
      <c r="G938" s="45" t="s">
        <v>1210</v>
      </c>
      <c r="H938" s="47">
        <v>44033</v>
      </c>
      <c r="I938" s="47">
        <v>44490</v>
      </c>
      <c r="J938" s="48" t="str">
        <f>IF(Ugovori_OPULJP[[#This Row],[DATUM ZAVRŠETKA OPERACIJE]]&gt;DATE(2024,3,31),"u provedbi","završen")</f>
        <v>završen</v>
      </c>
      <c r="K938" s="46" t="s">
        <v>211</v>
      </c>
      <c r="L938" s="46" t="s">
        <v>211</v>
      </c>
      <c r="M938" s="49">
        <v>0.85</v>
      </c>
      <c r="N938" s="49">
        <v>0.15</v>
      </c>
      <c r="O938" s="50">
        <f>Ugovori_OPULJP[[#This Row],[Bespovratna sredstva - Ukupno (EU+Nac) HRK
= Ukupna ugovorena vrijednost bespovratnih sredstava]]*Ugovori_OPULJP[[#This Row],[EU STOPA SUFINANCIRANJA %
EU CO-FINANCING RATE %]]</f>
        <v>1133220</v>
      </c>
      <c r="P938" s="51">
        <f>Ugovori_OPULJP[[#This Row],[Bespovratna sredstva - EU dio - HRK]]/7.5345</f>
        <v>150404.14095162254</v>
      </c>
      <c r="Q938" s="50">
        <f>Ugovori_OPULJP[[#This Row],[Bespovratna sredstva - Ukupno (EU+Nac) HRK
= Ukupna ugovorena vrijednost bespovratnih sredstava]]*Ugovori_OPULJP[[#This Row],[STOPA NACIONALNOG SUFINANCIRANJA %]]</f>
        <v>199980</v>
      </c>
      <c r="R938" s="51">
        <f>Ugovori_OPULJP[[#This Row],[Bespovratna sredstva - Nacionalni dio - HRK]]/7.5345</f>
        <v>26541.907226756917</v>
      </c>
      <c r="S938" s="50">
        <v>1333200</v>
      </c>
      <c r="T938" s="51">
        <f>Ugovori_OPULJP[[#This Row],[Bespovratna sredstva - Ukupno (EU+Nac) HRK
= Ukupna ugovorena vrijednost bespovratnih sredstava]]/7.5345</f>
        <v>176946.04817837945</v>
      </c>
      <c r="U938" s="50">
        <v>0</v>
      </c>
      <c r="V938" s="51">
        <f>Ugovori_OPULJP[[#This Row],[Javni doprinos korisnika - HRK]]/7.5345</f>
        <v>0</v>
      </c>
      <c r="W938" s="50">
        <v>0</v>
      </c>
      <c r="X938" s="51">
        <f>Ugovori_OPULJP[[#This Row],[Privatni doprinos korisnika - HRK]]/7.5345</f>
        <v>0</v>
      </c>
      <c r="Y938" s="52">
        <v>1333200</v>
      </c>
      <c r="Z938" s="53">
        <f>Ugovori_OPULJP[[#This Row],[UKUPNI PRIHVATLJIVI IZDACI
TOTAL ELIGIBLE EXPENDITURE
= Bespovratna sredstva ukupno + doprinos korisnika
= Ukupni prihvatljivi troškovi
= Ukupna ugovorena vrijednost projekta HRK]]/7.5345</f>
        <v>176946.04817837945</v>
      </c>
      <c r="AA938" s="44" t="s">
        <v>38</v>
      </c>
      <c r="AB938" s="44" t="s">
        <v>35</v>
      </c>
      <c r="AC938" s="43" t="s">
        <v>3704</v>
      </c>
      <c r="AD938" s="43" t="s">
        <v>747</v>
      </c>
    </row>
    <row r="939" spans="1:30" ht="51" customHeight="1" x14ac:dyDescent="0.2">
      <c r="A939" s="41" t="s">
        <v>3705</v>
      </c>
      <c r="B939" s="42" t="s">
        <v>743</v>
      </c>
      <c r="C939" s="43" t="s">
        <v>744</v>
      </c>
      <c r="D939" s="43" t="s">
        <v>3131</v>
      </c>
      <c r="E939" s="57" t="s">
        <v>76</v>
      </c>
      <c r="F939" s="45" t="s">
        <v>3706</v>
      </c>
      <c r="G939" s="62" t="s">
        <v>3707</v>
      </c>
      <c r="H939" s="47">
        <v>44036</v>
      </c>
      <c r="I939" s="47">
        <v>44585</v>
      </c>
      <c r="J939" s="48" t="str">
        <f>IF(Ugovori_OPULJP[[#This Row],[DATUM ZAVRŠETKA OPERACIJE]]&gt;DATE(2024,3,31),"u provedbi","završen")</f>
        <v>završen</v>
      </c>
      <c r="K939" s="46" t="s">
        <v>99</v>
      </c>
      <c r="L939" s="46" t="s">
        <v>99</v>
      </c>
      <c r="M939" s="49">
        <v>0.85</v>
      </c>
      <c r="N939" s="49">
        <v>0.15</v>
      </c>
      <c r="O939" s="50">
        <f>Ugovori_OPULJP[[#This Row],[Bespovratna sredstva - Ukupno (EU+Nac) HRK
= Ukupna ugovorena vrijednost bespovratnih sredstava]]*Ugovori_OPULJP[[#This Row],[EU STOPA SUFINANCIRANJA %
EU CO-FINANCING RATE %]]</f>
        <v>787525</v>
      </c>
      <c r="P939" s="51">
        <f>Ugovori_OPULJP[[#This Row],[Bespovratna sredstva - EU dio - HRK]]/7.5345</f>
        <v>104522.52969672838</v>
      </c>
      <c r="Q939" s="50">
        <f>Ugovori_OPULJP[[#This Row],[Bespovratna sredstva - Ukupno (EU+Nac) HRK
= Ukupna ugovorena vrijednost bespovratnih sredstava]]*Ugovori_OPULJP[[#This Row],[STOPA NACIONALNOG SUFINANCIRANJA %]]</f>
        <v>138975</v>
      </c>
      <c r="R939" s="51">
        <f>Ugovori_OPULJP[[#This Row],[Bespovratna sredstva - Nacionalni dio - HRK]]/7.5345</f>
        <v>18445.152299422654</v>
      </c>
      <c r="S939" s="50">
        <v>926500</v>
      </c>
      <c r="T939" s="51">
        <f>Ugovori_OPULJP[[#This Row],[Bespovratna sredstva - Ukupno (EU+Nac) HRK
= Ukupna ugovorena vrijednost bespovratnih sredstava]]/7.5345</f>
        <v>122967.68199615103</v>
      </c>
      <c r="U939" s="50">
        <v>0</v>
      </c>
      <c r="V939" s="51">
        <f>Ugovori_OPULJP[[#This Row],[Javni doprinos korisnika - HRK]]/7.5345</f>
        <v>0</v>
      </c>
      <c r="W939" s="50">
        <v>0</v>
      </c>
      <c r="X939" s="51">
        <f>Ugovori_OPULJP[[#This Row],[Privatni doprinos korisnika - HRK]]/7.5345</f>
        <v>0</v>
      </c>
      <c r="Y939" s="52">
        <v>926500</v>
      </c>
      <c r="Z939" s="53">
        <f>Ugovori_OPULJP[[#This Row],[UKUPNI PRIHVATLJIVI IZDACI
TOTAL ELIGIBLE EXPENDITURE
= Bespovratna sredstva ukupno + doprinos korisnika
= Ukupni prihvatljivi troškovi
= Ukupna ugovorena vrijednost projekta HRK]]/7.5345</f>
        <v>122967.68199615103</v>
      </c>
      <c r="AA939" s="44" t="s">
        <v>38</v>
      </c>
      <c r="AB939" s="44" t="s">
        <v>35</v>
      </c>
      <c r="AC939" s="43" t="s">
        <v>3708</v>
      </c>
      <c r="AD939" s="43" t="s">
        <v>747</v>
      </c>
    </row>
    <row r="940" spans="1:30" ht="51" customHeight="1" x14ac:dyDescent="0.2">
      <c r="A940" s="41" t="s">
        <v>3709</v>
      </c>
      <c r="B940" s="42" t="s">
        <v>743</v>
      </c>
      <c r="C940" s="43" t="s">
        <v>744</v>
      </c>
      <c r="D940" s="43" t="s">
        <v>3131</v>
      </c>
      <c r="E940" s="57" t="s">
        <v>76</v>
      </c>
      <c r="F940" s="45" t="s">
        <v>3710</v>
      </c>
      <c r="G940" s="45" t="s">
        <v>3711</v>
      </c>
      <c r="H940" s="47">
        <v>44078</v>
      </c>
      <c r="I940" s="47">
        <v>44561</v>
      </c>
      <c r="J940" s="48" t="str">
        <f>IF(Ugovori_OPULJP[[#This Row],[DATUM ZAVRŠETKA OPERACIJE]]&gt;DATE(2024,3,31),"u provedbi","završen")</f>
        <v>završen</v>
      </c>
      <c r="K940" s="46" t="s">
        <v>186</v>
      </c>
      <c r="L940" s="46" t="s">
        <v>186</v>
      </c>
      <c r="M940" s="49">
        <v>0.85</v>
      </c>
      <c r="N940" s="49">
        <v>0.15</v>
      </c>
      <c r="O940" s="50">
        <f>Ugovori_OPULJP[[#This Row],[Bespovratna sredstva - Ukupno (EU+Nac) HRK
= Ukupna ugovorena vrijednost bespovratnih sredstava]]*Ugovori_OPULJP[[#This Row],[EU STOPA SUFINANCIRANJA %
EU CO-FINANCING RATE %]]</f>
        <v>1932666.25</v>
      </c>
      <c r="P940" s="51">
        <f>Ugovori_OPULJP[[#This Row],[Bespovratna sredstva - EU dio - HRK]]/7.5345</f>
        <v>256508.89242816376</v>
      </c>
      <c r="Q940" s="50">
        <f>Ugovori_OPULJP[[#This Row],[Bespovratna sredstva - Ukupno (EU+Nac) HRK
= Ukupna ugovorena vrijednost bespovratnih sredstava]]*Ugovori_OPULJP[[#This Row],[STOPA NACIONALNOG SUFINANCIRANJA %]]</f>
        <v>341058.75</v>
      </c>
      <c r="R940" s="51">
        <f>Ugovori_OPULJP[[#This Row],[Bespovratna sredstva - Nacionalni dio - HRK]]/7.5345</f>
        <v>45266.275134381838</v>
      </c>
      <c r="S940" s="50">
        <v>2273725</v>
      </c>
      <c r="T940" s="51">
        <f>Ugovori_OPULJP[[#This Row],[Bespovratna sredstva - Ukupno (EU+Nac) HRK
= Ukupna ugovorena vrijednost bespovratnih sredstava]]/7.5345</f>
        <v>301775.16756254563</v>
      </c>
      <c r="U940" s="50">
        <v>0</v>
      </c>
      <c r="V940" s="51">
        <f>Ugovori_OPULJP[[#This Row],[Javni doprinos korisnika - HRK]]/7.5345</f>
        <v>0</v>
      </c>
      <c r="W940" s="50">
        <v>0</v>
      </c>
      <c r="X940" s="51">
        <f>Ugovori_OPULJP[[#This Row],[Privatni doprinos korisnika - HRK]]/7.5345</f>
        <v>0</v>
      </c>
      <c r="Y940" s="52">
        <v>2273725</v>
      </c>
      <c r="Z940" s="53">
        <f>Ugovori_OPULJP[[#This Row],[UKUPNI PRIHVATLJIVI IZDACI
TOTAL ELIGIBLE EXPENDITURE
= Bespovratna sredstva ukupno + doprinos korisnika
= Ukupni prihvatljivi troškovi
= Ukupna ugovorena vrijednost projekta HRK]]/7.5345</f>
        <v>301775.16756254563</v>
      </c>
      <c r="AA940" s="44" t="s">
        <v>38</v>
      </c>
      <c r="AB940" s="44" t="s">
        <v>35</v>
      </c>
      <c r="AC940" s="70" t="s">
        <v>3712</v>
      </c>
      <c r="AD940" s="43" t="s">
        <v>747</v>
      </c>
    </row>
    <row r="941" spans="1:30" ht="51" customHeight="1" x14ac:dyDescent="0.2">
      <c r="A941" s="41" t="s">
        <v>3713</v>
      </c>
      <c r="B941" s="42" t="s">
        <v>743</v>
      </c>
      <c r="C941" s="43" t="s">
        <v>744</v>
      </c>
      <c r="D941" s="43" t="s">
        <v>3131</v>
      </c>
      <c r="E941" s="76" t="s">
        <v>76</v>
      </c>
      <c r="F941" s="45" t="s">
        <v>3714</v>
      </c>
      <c r="G941" s="45" t="s">
        <v>2940</v>
      </c>
      <c r="H941" s="47">
        <v>44078</v>
      </c>
      <c r="I941" s="47">
        <v>44624</v>
      </c>
      <c r="J941" s="48" t="str">
        <f>IF(Ugovori_OPULJP[[#This Row],[DATUM ZAVRŠETKA OPERACIJE]]&gt;DATE(2024,3,31),"u provedbi","završen")</f>
        <v>završen</v>
      </c>
      <c r="K941" s="46" t="s">
        <v>94</v>
      </c>
      <c r="L941" s="46" t="s">
        <v>94</v>
      </c>
      <c r="M941" s="49">
        <v>0.85</v>
      </c>
      <c r="N941" s="49">
        <v>0.15</v>
      </c>
      <c r="O941" s="50">
        <f>Ugovori_OPULJP[[#This Row],[Bespovratna sredstva - Ukupno (EU+Nac) HRK
= Ukupna ugovorena vrijednost bespovratnih sredstava]]*Ugovori_OPULJP[[#This Row],[EU STOPA SUFINANCIRANJA %
EU CO-FINANCING RATE %]]</f>
        <v>538466.5</v>
      </c>
      <c r="P941" s="51">
        <f>Ugovori_OPULJP[[#This Row],[Bespovratna sredstva - EU dio - HRK]]/7.5345</f>
        <v>71466.786117194235</v>
      </c>
      <c r="Q941" s="50">
        <f>Ugovori_OPULJP[[#This Row],[Bespovratna sredstva - Ukupno (EU+Nac) HRK
= Ukupna ugovorena vrijednost bespovratnih sredstava]]*Ugovori_OPULJP[[#This Row],[STOPA NACIONALNOG SUFINANCIRANJA %]]</f>
        <v>95023.5</v>
      </c>
      <c r="R941" s="51">
        <f>Ugovori_OPULJP[[#This Row],[Bespovratna sredstva - Nacionalni dio - HRK]]/7.5345</f>
        <v>12611.785785387217</v>
      </c>
      <c r="S941" s="50">
        <v>633490</v>
      </c>
      <c r="T941" s="51">
        <f>Ugovori_OPULJP[[#This Row],[Bespovratna sredstva - Ukupno (EU+Nac) HRK
= Ukupna ugovorena vrijednost bespovratnih sredstava]]/7.5345</f>
        <v>84078.571902581447</v>
      </c>
      <c r="U941" s="50">
        <v>0</v>
      </c>
      <c r="V941" s="51">
        <f>Ugovori_OPULJP[[#This Row],[Javni doprinos korisnika - HRK]]/7.5345</f>
        <v>0</v>
      </c>
      <c r="W941" s="50">
        <v>0</v>
      </c>
      <c r="X941" s="51">
        <f>Ugovori_OPULJP[[#This Row],[Privatni doprinos korisnika - HRK]]/7.5345</f>
        <v>0</v>
      </c>
      <c r="Y941" s="52">
        <v>633490</v>
      </c>
      <c r="Z941" s="53">
        <f>Ugovori_OPULJP[[#This Row],[UKUPNI PRIHVATLJIVI IZDACI
TOTAL ELIGIBLE EXPENDITURE
= Bespovratna sredstva ukupno + doprinos korisnika
= Ukupni prihvatljivi troškovi
= Ukupna ugovorena vrijednost projekta HRK]]/7.5345</f>
        <v>84078.571902581447</v>
      </c>
      <c r="AA941" s="44" t="s">
        <v>38</v>
      </c>
      <c r="AB941" s="44" t="s">
        <v>35</v>
      </c>
      <c r="AC941" s="70" t="s">
        <v>3715</v>
      </c>
      <c r="AD941" s="43" t="s">
        <v>747</v>
      </c>
    </row>
    <row r="942" spans="1:30" ht="51" customHeight="1" x14ac:dyDescent="0.2">
      <c r="A942" s="41" t="s">
        <v>3716</v>
      </c>
      <c r="B942" s="42" t="s">
        <v>743</v>
      </c>
      <c r="C942" s="43" t="s">
        <v>744</v>
      </c>
      <c r="D942" s="43" t="s">
        <v>3131</v>
      </c>
      <c r="E942" s="57" t="s">
        <v>76</v>
      </c>
      <c r="F942" s="45" t="s">
        <v>3717</v>
      </c>
      <c r="G942" s="45" t="s">
        <v>3718</v>
      </c>
      <c r="H942" s="47">
        <v>44044</v>
      </c>
      <c r="I942" s="47">
        <v>44470</v>
      </c>
      <c r="J942" s="48" t="str">
        <f>IF(Ugovori_OPULJP[[#This Row],[DATUM ZAVRŠETKA OPERACIJE]]&gt;DATE(2024,3,31),"u provedbi","završen")</f>
        <v>završen</v>
      </c>
      <c r="K942" s="46" t="s">
        <v>84</v>
      </c>
      <c r="L942" s="46" t="s">
        <v>84</v>
      </c>
      <c r="M942" s="49">
        <v>0.85</v>
      </c>
      <c r="N942" s="49">
        <v>0.15</v>
      </c>
      <c r="O942" s="50">
        <f>Ugovori_OPULJP[[#This Row],[Bespovratna sredstva - Ukupno (EU+Nac) HRK
= Ukupna ugovorena vrijednost bespovratnih sredstava]]*Ugovori_OPULJP[[#This Row],[EU STOPA SUFINANCIRANJA %
EU CO-FINANCING RATE %]]</f>
        <v>928234</v>
      </c>
      <c r="P942" s="51">
        <f>Ugovori_OPULJP[[#This Row],[Bespovratna sredstva - EU dio - HRK]]/7.5345</f>
        <v>123197.82334594199</v>
      </c>
      <c r="Q942" s="50">
        <f>Ugovori_OPULJP[[#This Row],[Bespovratna sredstva - Ukupno (EU+Nac) HRK
= Ukupna ugovorena vrijednost bespovratnih sredstava]]*Ugovori_OPULJP[[#This Row],[STOPA NACIONALNOG SUFINANCIRANJA %]]</f>
        <v>163806</v>
      </c>
      <c r="R942" s="51">
        <f>Ugovori_OPULJP[[#This Row],[Bespovratna sredstva - Nacionalni dio - HRK]]/7.5345</f>
        <v>21740.792355166235</v>
      </c>
      <c r="S942" s="50">
        <v>1092040</v>
      </c>
      <c r="T942" s="51">
        <f>Ugovori_OPULJP[[#This Row],[Bespovratna sredstva - Ukupno (EU+Nac) HRK
= Ukupna ugovorena vrijednost bespovratnih sredstava]]/7.5345</f>
        <v>144938.61570110824</v>
      </c>
      <c r="U942" s="50">
        <v>0</v>
      </c>
      <c r="V942" s="51">
        <f>Ugovori_OPULJP[[#This Row],[Javni doprinos korisnika - HRK]]/7.5345</f>
        <v>0</v>
      </c>
      <c r="W942" s="50">
        <v>0</v>
      </c>
      <c r="X942" s="51">
        <f>Ugovori_OPULJP[[#This Row],[Privatni doprinos korisnika - HRK]]/7.5345</f>
        <v>0</v>
      </c>
      <c r="Y942" s="52">
        <v>1092040</v>
      </c>
      <c r="Z942" s="53">
        <f>Ugovori_OPULJP[[#This Row],[UKUPNI PRIHVATLJIVI IZDACI
TOTAL ELIGIBLE EXPENDITURE
= Bespovratna sredstva ukupno + doprinos korisnika
= Ukupni prihvatljivi troškovi
= Ukupna ugovorena vrijednost projekta HRK]]/7.5345</f>
        <v>144938.61570110824</v>
      </c>
      <c r="AA942" s="44" t="s">
        <v>38</v>
      </c>
      <c r="AB942" s="44" t="s">
        <v>35</v>
      </c>
      <c r="AC942" s="43" t="s">
        <v>3719</v>
      </c>
      <c r="AD942" s="43" t="s">
        <v>747</v>
      </c>
    </row>
    <row r="943" spans="1:30" ht="51" customHeight="1" x14ac:dyDescent="0.2">
      <c r="A943" s="41" t="s">
        <v>3720</v>
      </c>
      <c r="B943" s="42" t="s">
        <v>743</v>
      </c>
      <c r="C943" s="43" t="s">
        <v>744</v>
      </c>
      <c r="D943" s="43" t="s">
        <v>3131</v>
      </c>
      <c r="E943" s="57" t="s">
        <v>76</v>
      </c>
      <c r="F943" s="45" t="s">
        <v>3721</v>
      </c>
      <c r="G943" s="45" t="s">
        <v>1120</v>
      </c>
      <c r="H943" s="47">
        <v>44109</v>
      </c>
      <c r="I943" s="47">
        <v>44656</v>
      </c>
      <c r="J943" s="48" t="str">
        <f>IF(Ugovori_OPULJP[[#This Row],[DATUM ZAVRŠETKA OPERACIJE]]&gt;DATE(2024,3,31),"u provedbi","završen")</f>
        <v>završen</v>
      </c>
      <c r="K943" s="46" t="s">
        <v>104</v>
      </c>
      <c r="L943" s="46" t="s">
        <v>104</v>
      </c>
      <c r="M943" s="49">
        <v>0.85</v>
      </c>
      <c r="N943" s="49">
        <v>0.15</v>
      </c>
      <c r="O943" s="50">
        <f>Ugovori_OPULJP[[#This Row],[Bespovratna sredstva - Ukupno (EU+Nac) HRK
= Ukupna ugovorena vrijednost bespovratnih sredstava]]*Ugovori_OPULJP[[#This Row],[EU STOPA SUFINANCIRANJA %
EU CO-FINANCING RATE %]]</f>
        <v>1883855</v>
      </c>
      <c r="P943" s="51">
        <f>Ugovori_OPULJP[[#This Row],[Bespovratna sredstva - EU dio - HRK]]/7.5345</f>
        <v>250030.52624593535</v>
      </c>
      <c r="Q943" s="50">
        <f>Ugovori_OPULJP[[#This Row],[Bespovratna sredstva - Ukupno (EU+Nac) HRK
= Ukupna ugovorena vrijednost bespovratnih sredstava]]*Ugovori_OPULJP[[#This Row],[STOPA NACIONALNOG SUFINANCIRANJA %]]</f>
        <v>332445</v>
      </c>
      <c r="R943" s="51">
        <f>Ugovori_OPULJP[[#This Row],[Bespovratna sredstva - Nacionalni dio - HRK]]/7.5345</f>
        <v>44123.034043400359</v>
      </c>
      <c r="S943" s="50">
        <v>2216300</v>
      </c>
      <c r="T943" s="51">
        <f>Ugovori_OPULJP[[#This Row],[Bespovratna sredstva - Ukupno (EU+Nac) HRK
= Ukupna ugovorena vrijednost bespovratnih sredstava]]/7.5345</f>
        <v>294153.56028933573</v>
      </c>
      <c r="U943" s="50">
        <v>0</v>
      </c>
      <c r="V943" s="51">
        <f>Ugovori_OPULJP[[#This Row],[Javni doprinos korisnika - HRK]]/7.5345</f>
        <v>0</v>
      </c>
      <c r="W943" s="50">
        <v>0</v>
      </c>
      <c r="X943" s="51">
        <f>Ugovori_OPULJP[[#This Row],[Privatni doprinos korisnika - HRK]]/7.5345</f>
        <v>0</v>
      </c>
      <c r="Y943" s="52">
        <v>2216300</v>
      </c>
      <c r="Z943" s="53">
        <f>Ugovori_OPULJP[[#This Row],[UKUPNI PRIHVATLJIVI IZDACI
TOTAL ELIGIBLE EXPENDITURE
= Bespovratna sredstva ukupno + doprinos korisnika
= Ukupni prihvatljivi troškovi
= Ukupna ugovorena vrijednost projekta HRK]]/7.5345</f>
        <v>294153.56028933573</v>
      </c>
      <c r="AA943" s="44" t="s">
        <v>38</v>
      </c>
      <c r="AB943" s="44" t="s">
        <v>35</v>
      </c>
      <c r="AC943" s="43" t="s">
        <v>3722</v>
      </c>
      <c r="AD943" s="43" t="s">
        <v>747</v>
      </c>
    </row>
    <row r="944" spans="1:30" ht="51" customHeight="1" x14ac:dyDescent="0.2">
      <c r="A944" s="41" t="s">
        <v>3723</v>
      </c>
      <c r="B944" s="42" t="s">
        <v>743</v>
      </c>
      <c r="C944" s="43" t="s">
        <v>744</v>
      </c>
      <c r="D944" s="43" t="s">
        <v>3131</v>
      </c>
      <c r="E944" s="57" t="s">
        <v>76</v>
      </c>
      <c r="F944" s="45" t="s">
        <v>3724</v>
      </c>
      <c r="G944" s="45" t="s">
        <v>1294</v>
      </c>
      <c r="H944" s="47">
        <v>44109</v>
      </c>
      <c r="I944" s="47">
        <v>44597</v>
      </c>
      <c r="J944" s="48" t="str">
        <f>IF(Ugovori_OPULJP[[#This Row],[DATUM ZAVRŠETKA OPERACIJE]]&gt;DATE(2024,3,31),"u provedbi","završen")</f>
        <v>završen</v>
      </c>
      <c r="K944" s="46" t="s">
        <v>104</v>
      </c>
      <c r="L944" s="46" t="s">
        <v>104</v>
      </c>
      <c r="M944" s="49">
        <v>0.85</v>
      </c>
      <c r="N944" s="49">
        <v>0.15</v>
      </c>
      <c r="O944" s="50">
        <f>Ugovori_OPULJP[[#This Row],[Bespovratna sredstva - Ukupno (EU+Nac) HRK
= Ukupna ugovorena vrijednost bespovratnih sredstava]]*Ugovori_OPULJP[[#This Row],[EU STOPA SUFINANCIRANJA %
EU CO-FINANCING RATE %]]</f>
        <v>786517.75</v>
      </c>
      <c r="P944" s="51">
        <f>Ugovori_OPULJP[[#This Row],[Bespovratna sredstva - EU dio - HRK]]/7.5345</f>
        <v>104388.84464795275</v>
      </c>
      <c r="Q944" s="50">
        <f>Ugovori_OPULJP[[#This Row],[Bespovratna sredstva - Ukupno (EU+Nac) HRK
= Ukupna ugovorena vrijednost bespovratnih sredstava]]*Ugovori_OPULJP[[#This Row],[STOPA NACIONALNOG SUFINANCIRANJA %]]</f>
        <v>138797.25</v>
      </c>
      <c r="R944" s="51">
        <f>Ugovori_OPULJP[[#This Row],[Bespovratna sredstva - Nacionalni dio - HRK]]/7.5345</f>
        <v>18421.560820226954</v>
      </c>
      <c r="S944" s="50">
        <v>925315</v>
      </c>
      <c r="T944" s="51">
        <f>Ugovori_OPULJP[[#This Row],[Bespovratna sredstva - Ukupno (EU+Nac) HRK
= Ukupna ugovorena vrijednost bespovratnih sredstava]]/7.5345</f>
        <v>122810.4054681797</v>
      </c>
      <c r="U944" s="50">
        <v>0</v>
      </c>
      <c r="V944" s="51">
        <f>Ugovori_OPULJP[[#This Row],[Javni doprinos korisnika - HRK]]/7.5345</f>
        <v>0</v>
      </c>
      <c r="W944" s="50">
        <v>0</v>
      </c>
      <c r="X944" s="51">
        <f>Ugovori_OPULJP[[#This Row],[Privatni doprinos korisnika - HRK]]/7.5345</f>
        <v>0</v>
      </c>
      <c r="Y944" s="52">
        <v>925315</v>
      </c>
      <c r="Z944" s="53">
        <f>Ugovori_OPULJP[[#This Row],[UKUPNI PRIHVATLJIVI IZDACI
TOTAL ELIGIBLE EXPENDITURE
= Bespovratna sredstva ukupno + doprinos korisnika
= Ukupni prihvatljivi troškovi
= Ukupna ugovorena vrijednost projekta HRK]]/7.5345</f>
        <v>122810.4054681797</v>
      </c>
      <c r="AA944" s="44" t="s">
        <v>38</v>
      </c>
      <c r="AB944" s="44" t="s">
        <v>35</v>
      </c>
      <c r="AC944" s="43" t="s">
        <v>3725</v>
      </c>
      <c r="AD944" s="43" t="s">
        <v>747</v>
      </c>
    </row>
    <row r="945" spans="1:30" ht="51" customHeight="1" x14ac:dyDescent="0.2">
      <c r="A945" s="41" t="s">
        <v>3726</v>
      </c>
      <c r="B945" s="42" t="s">
        <v>743</v>
      </c>
      <c r="C945" s="43" t="s">
        <v>744</v>
      </c>
      <c r="D945" s="43" t="s">
        <v>3131</v>
      </c>
      <c r="E945" s="57" t="s">
        <v>76</v>
      </c>
      <c r="F945" s="45" t="s">
        <v>3727</v>
      </c>
      <c r="G945" s="45" t="s">
        <v>3728</v>
      </c>
      <c r="H945" s="47">
        <v>44083</v>
      </c>
      <c r="I945" s="47">
        <v>44629</v>
      </c>
      <c r="J945" s="48" t="str">
        <f>IF(Ugovori_OPULJP[[#This Row],[DATUM ZAVRŠETKA OPERACIJE]]&gt;DATE(2024,3,31),"u provedbi","završen")</f>
        <v>završen</v>
      </c>
      <c r="K945" s="46" t="s">
        <v>37</v>
      </c>
      <c r="L945" s="46" t="s">
        <v>37</v>
      </c>
      <c r="M945" s="49">
        <v>0.85</v>
      </c>
      <c r="N945" s="49">
        <v>0.15</v>
      </c>
      <c r="O945" s="50">
        <f>Ugovori_OPULJP[[#This Row],[Bespovratna sredstva - Ukupno (EU+Nac) HRK
= Ukupna ugovorena vrijednost bespovratnih sredstava]]*Ugovori_OPULJP[[#This Row],[EU STOPA SUFINANCIRANJA %
EU CO-FINANCING RATE %]]</f>
        <v>1184041.2364999999</v>
      </c>
      <c r="P945" s="51">
        <f>Ugovori_OPULJP[[#This Row],[Bespovratna sredstva - EU dio - HRK]]/7.5345</f>
        <v>157149.27818700642</v>
      </c>
      <c r="Q945" s="50">
        <f>Ugovori_OPULJP[[#This Row],[Bespovratna sredstva - Ukupno (EU+Nac) HRK
= Ukupna ugovorena vrijednost bespovratnih sredstava]]*Ugovori_OPULJP[[#This Row],[STOPA NACIONALNOG SUFINANCIRANJA %]]</f>
        <v>208948.45349999997</v>
      </c>
      <c r="R945" s="51">
        <f>Ugovori_OPULJP[[#This Row],[Bespovratna sredstva - Nacionalni dio - HRK]]/7.5345</f>
        <v>27732.225562412896</v>
      </c>
      <c r="S945" s="50">
        <v>1392989.69</v>
      </c>
      <c r="T945" s="51">
        <f>Ugovori_OPULJP[[#This Row],[Bespovratna sredstva - Ukupno (EU+Nac) HRK
= Ukupna ugovorena vrijednost bespovratnih sredstava]]/7.5345</f>
        <v>184881.50374941932</v>
      </c>
      <c r="U945" s="50">
        <v>0</v>
      </c>
      <c r="V945" s="51">
        <f>Ugovori_OPULJP[[#This Row],[Javni doprinos korisnika - HRK]]/7.5345</f>
        <v>0</v>
      </c>
      <c r="W945" s="50">
        <v>0</v>
      </c>
      <c r="X945" s="51">
        <f>Ugovori_OPULJP[[#This Row],[Privatni doprinos korisnika - HRK]]/7.5345</f>
        <v>0</v>
      </c>
      <c r="Y945" s="52">
        <v>1392989.69</v>
      </c>
      <c r="Z945" s="53">
        <f>Ugovori_OPULJP[[#This Row],[UKUPNI PRIHVATLJIVI IZDACI
TOTAL ELIGIBLE EXPENDITURE
= Bespovratna sredstva ukupno + doprinos korisnika
= Ukupni prihvatljivi troškovi
= Ukupna ugovorena vrijednost projekta HRK]]/7.5345</f>
        <v>184881.50374941932</v>
      </c>
      <c r="AA945" s="44" t="s">
        <v>38</v>
      </c>
      <c r="AB945" s="44" t="s">
        <v>35</v>
      </c>
      <c r="AC945" s="70" t="s">
        <v>3729</v>
      </c>
      <c r="AD945" s="43" t="s">
        <v>747</v>
      </c>
    </row>
    <row r="946" spans="1:30" ht="51" customHeight="1" x14ac:dyDescent="0.2">
      <c r="A946" s="41" t="s">
        <v>3730</v>
      </c>
      <c r="B946" s="42" t="s">
        <v>743</v>
      </c>
      <c r="C946" s="43" t="s">
        <v>744</v>
      </c>
      <c r="D946" s="43" t="s">
        <v>3131</v>
      </c>
      <c r="E946" s="57" t="s">
        <v>76</v>
      </c>
      <c r="F946" s="45" t="s">
        <v>3731</v>
      </c>
      <c r="G946" s="45" t="s">
        <v>3732</v>
      </c>
      <c r="H946" s="47">
        <v>44131</v>
      </c>
      <c r="I946" s="47">
        <v>44678</v>
      </c>
      <c r="J946" s="48" t="str">
        <f>IF(Ugovori_OPULJP[[#This Row],[DATUM ZAVRŠETKA OPERACIJE]]&gt;DATE(2024,3,31),"u provedbi","završen")</f>
        <v>završen</v>
      </c>
      <c r="K946" s="46" t="s">
        <v>37</v>
      </c>
      <c r="L946" s="46" t="s">
        <v>37</v>
      </c>
      <c r="M946" s="49">
        <v>0.85</v>
      </c>
      <c r="N946" s="49">
        <v>0.15</v>
      </c>
      <c r="O946" s="50">
        <f>Ugovori_OPULJP[[#This Row],[Bespovratna sredstva - Ukupno (EU+Nac) HRK
= Ukupna ugovorena vrijednost bespovratnih sredstava]]*Ugovori_OPULJP[[#This Row],[EU STOPA SUFINANCIRANJA %
EU CO-FINANCING RATE %]]</f>
        <v>1183582.5</v>
      </c>
      <c r="P946" s="51">
        <f>Ugovori_OPULJP[[#This Row],[Bespovratna sredstva - EU dio - HRK]]/7.5345</f>
        <v>157088.39339040412</v>
      </c>
      <c r="Q946" s="50">
        <f>Ugovori_OPULJP[[#This Row],[Bespovratna sredstva - Ukupno (EU+Nac) HRK
= Ukupna ugovorena vrijednost bespovratnih sredstava]]*Ugovori_OPULJP[[#This Row],[STOPA NACIONALNOG SUFINANCIRANJA %]]</f>
        <v>208867.5</v>
      </c>
      <c r="R946" s="51">
        <f>Ugovori_OPULJP[[#This Row],[Bespovratna sredstva - Nacionalni dio - HRK]]/7.5345</f>
        <v>27721.481186541907</v>
      </c>
      <c r="S946" s="50">
        <v>1392450</v>
      </c>
      <c r="T946" s="51">
        <f>Ugovori_OPULJP[[#This Row],[Bespovratna sredstva - Ukupno (EU+Nac) HRK
= Ukupna ugovorena vrijednost bespovratnih sredstava]]/7.5345</f>
        <v>184809.87457694605</v>
      </c>
      <c r="U946" s="50">
        <v>0</v>
      </c>
      <c r="V946" s="51">
        <f>Ugovori_OPULJP[[#This Row],[Javni doprinos korisnika - HRK]]/7.5345</f>
        <v>0</v>
      </c>
      <c r="W946" s="50">
        <v>0</v>
      </c>
      <c r="X946" s="51">
        <f>Ugovori_OPULJP[[#This Row],[Privatni doprinos korisnika - HRK]]/7.5345</f>
        <v>0</v>
      </c>
      <c r="Y946" s="52">
        <v>1392450</v>
      </c>
      <c r="Z946" s="53">
        <f>Ugovori_OPULJP[[#This Row],[UKUPNI PRIHVATLJIVI IZDACI
TOTAL ELIGIBLE EXPENDITURE
= Bespovratna sredstva ukupno + doprinos korisnika
= Ukupni prihvatljivi troškovi
= Ukupna ugovorena vrijednost projekta HRK]]/7.5345</f>
        <v>184809.87457694605</v>
      </c>
      <c r="AA946" s="44" t="s">
        <v>38</v>
      </c>
      <c r="AB946" s="44" t="s">
        <v>35</v>
      </c>
      <c r="AC946" s="43" t="s">
        <v>3733</v>
      </c>
      <c r="AD946" s="43" t="s">
        <v>747</v>
      </c>
    </row>
    <row r="947" spans="1:30" ht="51" customHeight="1" x14ac:dyDescent="0.2">
      <c r="A947" s="41" t="s">
        <v>3734</v>
      </c>
      <c r="B947" s="42" t="s">
        <v>743</v>
      </c>
      <c r="C947" s="43" t="s">
        <v>744</v>
      </c>
      <c r="D947" s="43" t="s">
        <v>3131</v>
      </c>
      <c r="E947" s="57" t="s">
        <v>76</v>
      </c>
      <c r="F947" s="45" t="s">
        <v>3735</v>
      </c>
      <c r="G947" s="45" t="s">
        <v>3736</v>
      </c>
      <c r="H947" s="47">
        <v>44091</v>
      </c>
      <c r="I947" s="47">
        <v>44637</v>
      </c>
      <c r="J947" s="48" t="str">
        <f>IF(Ugovori_OPULJP[[#This Row],[DATUM ZAVRŠETKA OPERACIJE]]&gt;DATE(2024,3,31),"u provedbi","završen")</f>
        <v>završen</v>
      </c>
      <c r="K947" s="46" t="s">
        <v>599</v>
      </c>
      <c r="L947" s="46" t="s">
        <v>599</v>
      </c>
      <c r="M947" s="49">
        <v>0.85</v>
      </c>
      <c r="N947" s="49">
        <v>0.15</v>
      </c>
      <c r="O947" s="50">
        <f>Ugovori_OPULJP[[#This Row],[Bespovratna sredstva - Ukupno (EU+Nac) HRK
= Ukupna ugovorena vrijednost bespovratnih sredstava]]*Ugovori_OPULJP[[#This Row],[EU STOPA SUFINANCIRANJA %
EU CO-FINANCING RATE %]]</f>
        <v>1578721.6514999999</v>
      </c>
      <c r="P947" s="51">
        <f>Ugovori_OPULJP[[#This Row],[Bespovratna sredstva - EU dio - HRK]]/7.5345</f>
        <v>209532.37129205652</v>
      </c>
      <c r="Q947" s="50">
        <f>Ugovori_OPULJP[[#This Row],[Bespovratna sredstva - Ukupno (EU+Nac) HRK
= Ukupna ugovorena vrijednost bespovratnih sredstava]]*Ugovori_OPULJP[[#This Row],[STOPA NACIONALNOG SUFINANCIRANJA %]]</f>
        <v>278597.93849999999</v>
      </c>
      <c r="R947" s="51">
        <f>Ugovori_OPULJP[[#This Row],[Bespovratna sredstva - Nacionalni dio - HRK]]/7.5345</f>
        <v>36976.300816245268</v>
      </c>
      <c r="S947" s="50">
        <v>1857319.59</v>
      </c>
      <c r="T947" s="51">
        <f>Ugovori_OPULJP[[#This Row],[Bespovratna sredstva - Ukupno (EU+Nac) HRK
= Ukupna ugovorena vrijednost bespovratnih sredstava]]/7.5345</f>
        <v>246508.67210830181</v>
      </c>
      <c r="U947" s="50">
        <v>0</v>
      </c>
      <c r="V947" s="51">
        <f>Ugovori_OPULJP[[#This Row],[Javni doprinos korisnika - HRK]]/7.5345</f>
        <v>0</v>
      </c>
      <c r="W947" s="50">
        <v>0</v>
      </c>
      <c r="X947" s="51">
        <f>Ugovori_OPULJP[[#This Row],[Privatni doprinos korisnika - HRK]]/7.5345</f>
        <v>0</v>
      </c>
      <c r="Y947" s="52">
        <v>1857319.59</v>
      </c>
      <c r="Z947" s="53">
        <f>Ugovori_OPULJP[[#This Row],[UKUPNI PRIHVATLJIVI IZDACI
TOTAL ELIGIBLE EXPENDITURE
= Bespovratna sredstva ukupno + doprinos korisnika
= Ukupni prihvatljivi troškovi
= Ukupna ugovorena vrijednost projekta HRK]]/7.5345</f>
        <v>246508.67210830181</v>
      </c>
      <c r="AA947" s="44" t="s">
        <v>38</v>
      </c>
      <c r="AB947" s="44" t="s">
        <v>35</v>
      </c>
      <c r="AC947" s="43" t="s">
        <v>3737</v>
      </c>
      <c r="AD947" s="43" t="s">
        <v>747</v>
      </c>
    </row>
    <row r="948" spans="1:30" ht="51" customHeight="1" x14ac:dyDescent="0.2">
      <c r="A948" s="61" t="s">
        <v>3738</v>
      </c>
      <c r="B948" s="55" t="s">
        <v>743</v>
      </c>
      <c r="C948" s="56" t="s">
        <v>744</v>
      </c>
      <c r="D948" s="43" t="s">
        <v>3131</v>
      </c>
      <c r="E948" s="57" t="s">
        <v>76</v>
      </c>
      <c r="F948" s="62" t="s">
        <v>3739</v>
      </c>
      <c r="G948" s="62" t="s">
        <v>3740</v>
      </c>
      <c r="H948" s="59">
        <v>44155</v>
      </c>
      <c r="I948" s="59">
        <v>44701</v>
      </c>
      <c r="J948" s="48" t="str">
        <f>IF(Ugovori_OPULJP[[#This Row],[DATUM ZAVRŠETKA OPERACIJE]]&gt;DATE(2024,3,31),"u provedbi","završen")</f>
        <v>završen</v>
      </c>
      <c r="K948" s="67" t="s">
        <v>155</v>
      </c>
      <c r="L948" s="46" t="s">
        <v>155</v>
      </c>
      <c r="M948" s="49">
        <v>0.85</v>
      </c>
      <c r="N948" s="49">
        <v>0.15</v>
      </c>
      <c r="O948" s="50">
        <f>Ugovori_OPULJP[[#This Row],[Bespovratna sredstva - Ukupno (EU+Nac) HRK
= Ukupna ugovorena vrijednost bespovratnih sredstava]]*Ugovori_OPULJP[[#This Row],[EU STOPA SUFINANCIRANJA %
EU CO-FINANCING RATE %]]</f>
        <v>315744.33199999999</v>
      </c>
      <c r="P948" s="51">
        <f>Ugovori_OPULJP[[#This Row],[Bespovratna sredstva - EU dio - HRK]]/7.5345</f>
        <v>41906.474484040082</v>
      </c>
      <c r="Q948" s="50">
        <f>Ugovori_OPULJP[[#This Row],[Bespovratna sredstva - Ukupno (EU+Nac) HRK
= Ukupna ugovorena vrijednost bespovratnih sredstava]]*Ugovori_OPULJP[[#This Row],[STOPA NACIONALNOG SUFINANCIRANJA %]]</f>
        <v>55719.587999999996</v>
      </c>
      <c r="R948" s="51">
        <f>Ugovori_OPULJP[[#This Row],[Bespovratna sredstva - Nacionalni dio - HRK]]/7.5345</f>
        <v>7395.2602030658963</v>
      </c>
      <c r="S948" s="52">
        <v>371463.92</v>
      </c>
      <c r="T948" s="53">
        <f>Ugovori_OPULJP[[#This Row],[Bespovratna sredstva - Ukupno (EU+Nac) HRK
= Ukupna ugovorena vrijednost bespovratnih sredstava]]/7.5345</f>
        <v>49301.734687105971</v>
      </c>
      <c r="U948" s="50">
        <v>0</v>
      </c>
      <c r="V948" s="51">
        <f>Ugovori_OPULJP[[#This Row],[Javni doprinos korisnika - HRK]]/7.5345</f>
        <v>0</v>
      </c>
      <c r="W948" s="50">
        <v>0</v>
      </c>
      <c r="X948" s="51">
        <f>Ugovori_OPULJP[[#This Row],[Privatni doprinos korisnika - HRK]]/7.5345</f>
        <v>0</v>
      </c>
      <c r="Y948" s="52">
        <v>371463.92</v>
      </c>
      <c r="Z948" s="53">
        <f>Ugovori_OPULJP[[#This Row],[UKUPNI PRIHVATLJIVI IZDACI
TOTAL ELIGIBLE EXPENDITURE
= Bespovratna sredstva ukupno + doprinos korisnika
= Ukupni prihvatljivi troškovi
= Ukupna ugovorena vrijednost projekta HRK]]/7.5345</f>
        <v>49301.734687105971</v>
      </c>
      <c r="AA948" s="57" t="s">
        <v>38</v>
      </c>
      <c r="AB948" s="44" t="s">
        <v>35</v>
      </c>
      <c r="AC948" s="56" t="s">
        <v>3741</v>
      </c>
      <c r="AD948" s="43" t="s">
        <v>747</v>
      </c>
    </row>
    <row r="949" spans="1:30" ht="51" customHeight="1" x14ac:dyDescent="0.2">
      <c r="A949" s="41" t="s">
        <v>3742</v>
      </c>
      <c r="B949" s="42" t="s">
        <v>743</v>
      </c>
      <c r="C949" s="43" t="s">
        <v>744</v>
      </c>
      <c r="D949" s="43" t="s">
        <v>3131</v>
      </c>
      <c r="E949" s="57" t="s">
        <v>76</v>
      </c>
      <c r="F949" s="45" t="s">
        <v>3743</v>
      </c>
      <c r="G949" s="45" t="s">
        <v>3744</v>
      </c>
      <c r="H949" s="47">
        <v>44078</v>
      </c>
      <c r="I949" s="47">
        <v>44624</v>
      </c>
      <c r="J949" s="48" t="str">
        <f>IF(Ugovori_OPULJP[[#This Row],[DATUM ZAVRŠETKA OPERACIJE]]&gt;DATE(2024,3,31),"u provedbi","završen")</f>
        <v>završen</v>
      </c>
      <c r="K949" s="46" t="s">
        <v>186</v>
      </c>
      <c r="L949" s="46" t="s">
        <v>186</v>
      </c>
      <c r="M949" s="49">
        <v>0.85</v>
      </c>
      <c r="N949" s="49">
        <v>0.15</v>
      </c>
      <c r="O949" s="50">
        <f>Ugovori_OPULJP[[#This Row],[Bespovratna sredstva - Ukupno (EU+Nac) HRK
= Ukupna ugovorena vrijednost bespovratnih sredstava]]*Ugovori_OPULJP[[#This Row],[EU STOPA SUFINANCIRANJA %
EU CO-FINANCING RATE %]]</f>
        <v>1530743.75</v>
      </c>
      <c r="P949" s="51">
        <f>Ugovori_OPULJP[[#This Row],[Bespovratna sredstva - EU dio - HRK]]/7.5345</f>
        <v>203164.60946313624</v>
      </c>
      <c r="Q949" s="50">
        <f>Ugovori_OPULJP[[#This Row],[Bespovratna sredstva - Ukupno (EU+Nac) HRK
= Ukupna ugovorena vrijednost bespovratnih sredstava]]*Ugovori_OPULJP[[#This Row],[STOPA NACIONALNOG SUFINANCIRANJA %]]</f>
        <v>270131.25</v>
      </c>
      <c r="R949" s="51">
        <f>Ugovori_OPULJP[[#This Row],[Bespovratna sredstva - Nacionalni dio - HRK]]/7.5345</f>
        <v>35852.578140553451</v>
      </c>
      <c r="S949" s="50">
        <v>1800875</v>
      </c>
      <c r="T949" s="51">
        <f>Ugovori_OPULJP[[#This Row],[Bespovratna sredstva - Ukupno (EU+Nac) HRK
= Ukupna ugovorena vrijednost bespovratnih sredstava]]/7.5345</f>
        <v>239017.18760368967</v>
      </c>
      <c r="U949" s="50">
        <v>0</v>
      </c>
      <c r="V949" s="51">
        <f>Ugovori_OPULJP[[#This Row],[Javni doprinos korisnika - HRK]]/7.5345</f>
        <v>0</v>
      </c>
      <c r="W949" s="50">
        <v>0</v>
      </c>
      <c r="X949" s="51">
        <f>Ugovori_OPULJP[[#This Row],[Privatni doprinos korisnika - HRK]]/7.5345</f>
        <v>0</v>
      </c>
      <c r="Y949" s="52">
        <v>1800875</v>
      </c>
      <c r="Z949" s="53">
        <f>Ugovori_OPULJP[[#This Row],[UKUPNI PRIHVATLJIVI IZDACI
TOTAL ELIGIBLE EXPENDITURE
= Bespovratna sredstva ukupno + doprinos korisnika
= Ukupni prihvatljivi troškovi
= Ukupna ugovorena vrijednost projekta HRK]]/7.5345</f>
        <v>239017.18760368967</v>
      </c>
      <c r="AA949" s="44" t="s">
        <v>38</v>
      </c>
      <c r="AB949" s="44" t="s">
        <v>35</v>
      </c>
      <c r="AC949" s="70" t="s">
        <v>3745</v>
      </c>
      <c r="AD949" s="43" t="s">
        <v>747</v>
      </c>
    </row>
    <row r="950" spans="1:30" ht="51" customHeight="1" x14ac:dyDescent="0.2">
      <c r="A950" s="41" t="s">
        <v>3746</v>
      </c>
      <c r="B950" s="42" t="s">
        <v>743</v>
      </c>
      <c r="C950" s="43" t="s">
        <v>744</v>
      </c>
      <c r="D950" s="43" t="s">
        <v>3131</v>
      </c>
      <c r="E950" s="57" t="s">
        <v>76</v>
      </c>
      <c r="F950" s="45" t="s">
        <v>3747</v>
      </c>
      <c r="G950" s="45" t="s">
        <v>3748</v>
      </c>
      <c r="H950" s="47">
        <v>44078</v>
      </c>
      <c r="I950" s="47">
        <v>44624</v>
      </c>
      <c r="J950" s="48" t="str">
        <f>IF(Ugovori_OPULJP[[#This Row],[DATUM ZAVRŠETKA OPERACIJE]]&gt;DATE(2024,3,31),"u provedbi","završen")</f>
        <v>završen</v>
      </c>
      <c r="K950" s="46" t="s">
        <v>333</v>
      </c>
      <c r="L950" s="46" t="s">
        <v>333</v>
      </c>
      <c r="M950" s="49">
        <v>0.85</v>
      </c>
      <c r="N950" s="49">
        <v>0.15</v>
      </c>
      <c r="O950" s="50">
        <f>Ugovori_OPULJP[[#This Row],[Bespovratna sredstva - Ukupno (EU+Nac) HRK
= Ukupna ugovorena vrijednost bespovratnih sredstava]]*Ugovori_OPULJP[[#This Row],[EU STOPA SUFINANCIRANJA %
EU CO-FINANCING RATE %]]</f>
        <v>789360.82149999996</v>
      </c>
      <c r="P950" s="51">
        <f>Ugovori_OPULJP[[#This Row],[Bespovratna sredstva - EU dio - HRK]]/7.5345</f>
        <v>104766.18508195633</v>
      </c>
      <c r="Q950" s="50">
        <f>Ugovori_OPULJP[[#This Row],[Bespovratna sredstva - Ukupno (EU+Nac) HRK
= Ukupna ugovorena vrijednost bespovratnih sredstava]]*Ugovori_OPULJP[[#This Row],[STOPA NACIONALNOG SUFINANCIRANJA %]]</f>
        <v>139298.96849999999</v>
      </c>
      <c r="R950" s="51">
        <f>Ugovori_OPULJP[[#This Row],[Bespovratna sredstva - Nacionalni dio - HRK]]/7.5345</f>
        <v>18488.150308580527</v>
      </c>
      <c r="S950" s="50">
        <v>928659.79</v>
      </c>
      <c r="T950" s="51">
        <f>Ugovori_OPULJP[[#This Row],[Bespovratna sredstva - Ukupno (EU+Nac) HRK
= Ukupna ugovorena vrijednost bespovratnih sredstava]]/7.5345</f>
        <v>123254.33539053686</v>
      </c>
      <c r="U950" s="50">
        <v>0</v>
      </c>
      <c r="V950" s="51">
        <f>Ugovori_OPULJP[[#This Row],[Javni doprinos korisnika - HRK]]/7.5345</f>
        <v>0</v>
      </c>
      <c r="W950" s="50">
        <v>0</v>
      </c>
      <c r="X950" s="51">
        <f>Ugovori_OPULJP[[#This Row],[Privatni doprinos korisnika - HRK]]/7.5345</f>
        <v>0</v>
      </c>
      <c r="Y950" s="52">
        <v>928659.79</v>
      </c>
      <c r="Z950" s="53">
        <f>Ugovori_OPULJP[[#This Row],[UKUPNI PRIHVATLJIVI IZDACI
TOTAL ELIGIBLE EXPENDITURE
= Bespovratna sredstva ukupno + doprinos korisnika
= Ukupni prihvatljivi troškovi
= Ukupna ugovorena vrijednost projekta HRK]]/7.5345</f>
        <v>123254.33539053686</v>
      </c>
      <c r="AA950" s="44" t="s">
        <v>38</v>
      </c>
      <c r="AB950" s="44" t="s">
        <v>35</v>
      </c>
      <c r="AC950" s="70" t="s">
        <v>3749</v>
      </c>
      <c r="AD950" s="43" t="s">
        <v>747</v>
      </c>
    </row>
    <row r="951" spans="1:30" ht="51" customHeight="1" x14ac:dyDescent="0.2">
      <c r="A951" s="41" t="s">
        <v>3750</v>
      </c>
      <c r="B951" s="42" t="s">
        <v>743</v>
      </c>
      <c r="C951" s="43" t="s">
        <v>744</v>
      </c>
      <c r="D951" s="43" t="s">
        <v>3131</v>
      </c>
      <c r="E951" s="57" t="s">
        <v>76</v>
      </c>
      <c r="F951" s="45" t="s">
        <v>3751</v>
      </c>
      <c r="G951" s="45" t="s">
        <v>3752</v>
      </c>
      <c r="H951" s="47">
        <v>44078</v>
      </c>
      <c r="I951" s="47">
        <v>44624</v>
      </c>
      <c r="J951" s="48" t="str">
        <f>IF(Ugovori_OPULJP[[#This Row],[DATUM ZAVRŠETKA OPERACIJE]]&gt;DATE(2024,3,31),"u provedbi","završen")</f>
        <v>završen</v>
      </c>
      <c r="K951" s="46" t="s">
        <v>94</v>
      </c>
      <c r="L951" s="46" t="s">
        <v>94</v>
      </c>
      <c r="M951" s="49">
        <v>0.85</v>
      </c>
      <c r="N951" s="49">
        <v>0.15</v>
      </c>
      <c r="O951" s="50">
        <f>Ugovori_OPULJP[[#This Row],[Bespovratna sredstva - Ukupno (EU+Nac) HRK
= Ukupna ugovorena vrijednost bespovratnih sredstava]]*Ugovori_OPULJP[[#This Row],[EU STOPA SUFINANCIRANJA %
EU CO-FINANCING RATE %]]</f>
        <v>1146886.5975000001</v>
      </c>
      <c r="P951" s="51">
        <f>Ugovori_OPULJP[[#This Row],[Bespovratna sredstva - EU dio - HRK]]/7.5345</f>
        <v>152218.01015329486</v>
      </c>
      <c r="Q951" s="50">
        <f>Ugovori_OPULJP[[#This Row],[Bespovratna sredstva - Ukupno (EU+Nac) HRK
= Ukupna ugovorena vrijednost bespovratnih sredstava]]*Ugovori_OPULJP[[#This Row],[STOPA NACIONALNOG SUFINANCIRANJA %]]</f>
        <v>202391.7525</v>
      </c>
      <c r="R951" s="51">
        <f>Ugovori_OPULJP[[#This Row],[Bespovratna sredstva - Nacionalni dio - HRK]]/7.5345</f>
        <v>26862.001791757913</v>
      </c>
      <c r="S951" s="50">
        <v>1349278.35</v>
      </c>
      <c r="T951" s="51">
        <f>Ugovori_OPULJP[[#This Row],[Bespovratna sredstva - Ukupno (EU+Nac) HRK
= Ukupna ugovorena vrijednost bespovratnih sredstava]]/7.5345</f>
        <v>179080.01194505277</v>
      </c>
      <c r="U951" s="50">
        <v>0</v>
      </c>
      <c r="V951" s="51">
        <f>Ugovori_OPULJP[[#This Row],[Javni doprinos korisnika - HRK]]/7.5345</f>
        <v>0</v>
      </c>
      <c r="W951" s="50">
        <v>0</v>
      </c>
      <c r="X951" s="51">
        <f>Ugovori_OPULJP[[#This Row],[Privatni doprinos korisnika - HRK]]/7.5345</f>
        <v>0</v>
      </c>
      <c r="Y951" s="52">
        <v>1349278.35</v>
      </c>
      <c r="Z951" s="53">
        <f>Ugovori_OPULJP[[#This Row],[UKUPNI PRIHVATLJIVI IZDACI
TOTAL ELIGIBLE EXPENDITURE
= Bespovratna sredstva ukupno + doprinos korisnika
= Ukupni prihvatljivi troškovi
= Ukupna ugovorena vrijednost projekta HRK]]/7.5345</f>
        <v>179080.01194505277</v>
      </c>
      <c r="AA951" s="44" t="s">
        <v>38</v>
      </c>
      <c r="AB951" s="44" t="s">
        <v>35</v>
      </c>
      <c r="AC951" s="70" t="s">
        <v>3753</v>
      </c>
      <c r="AD951" s="43" t="s">
        <v>747</v>
      </c>
    </row>
    <row r="952" spans="1:30" ht="51" customHeight="1" x14ac:dyDescent="0.2">
      <c r="A952" s="41" t="s">
        <v>3754</v>
      </c>
      <c r="B952" s="42" t="s">
        <v>743</v>
      </c>
      <c r="C952" s="43" t="s">
        <v>744</v>
      </c>
      <c r="D952" s="43" t="s">
        <v>3131</v>
      </c>
      <c r="E952" s="57" t="s">
        <v>76</v>
      </c>
      <c r="F952" s="45" t="s">
        <v>3755</v>
      </c>
      <c r="G952" s="45" t="s">
        <v>3756</v>
      </c>
      <c r="H952" s="47">
        <v>44078</v>
      </c>
      <c r="I952" s="47">
        <v>44624</v>
      </c>
      <c r="J952" s="48" t="str">
        <f>IF(Ugovori_OPULJP[[#This Row],[DATUM ZAVRŠETKA OPERACIJE]]&gt;DATE(2024,3,31),"u provedbi","završen")</f>
        <v>završen</v>
      </c>
      <c r="K952" s="46" t="s">
        <v>155</v>
      </c>
      <c r="L952" s="46" t="s">
        <v>155</v>
      </c>
      <c r="M952" s="49">
        <v>0.85</v>
      </c>
      <c r="N952" s="49">
        <v>0.15</v>
      </c>
      <c r="O952" s="50">
        <f>Ugovori_OPULJP[[#This Row],[Bespovratna sredstva - Ukupno (EU+Nac) HRK
= Ukupna ugovorena vrijednost bespovratnih sredstava]]*Ugovori_OPULJP[[#This Row],[EU STOPA SUFINANCIRANJA %
EU CO-FINANCING RATE %]]</f>
        <v>1183561.25</v>
      </c>
      <c r="P952" s="51">
        <f>Ugovori_OPULJP[[#This Row],[Bespovratna sredstva - EU dio - HRK]]/7.5345</f>
        <v>157085.57303072533</v>
      </c>
      <c r="Q952" s="50">
        <f>Ugovori_OPULJP[[#This Row],[Bespovratna sredstva - Ukupno (EU+Nac) HRK
= Ukupna ugovorena vrijednost bespovratnih sredstava]]*Ugovori_OPULJP[[#This Row],[STOPA NACIONALNOG SUFINANCIRANJA %]]</f>
        <v>208863.75</v>
      </c>
      <c r="R952" s="51">
        <f>Ugovori_OPULJP[[#This Row],[Bespovratna sredstva - Nacionalni dio - HRK]]/7.5345</f>
        <v>27720.983476010351</v>
      </c>
      <c r="S952" s="50">
        <v>1392425</v>
      </c>
      <c r="T952" s="51">
        <f>Ugovori_OPULJP[[#This Row],[Bespovratna sredstva - Ukupno (EU+Nac) HRK
= Ukupna ugovorena vrijednost bespovratnih sredstava]]/7.5345</f>
        <v>184806.55650673568</v>
      </c>
      <c r="U952" s="50">
        <v>0</v>
      </c>
      <c r="V952" s="51">
        <f>Ugovori_OPULJP[[#This Row],[Javni doprinos korisnika - HRK]]/7.5345</f>
        <v>0</v>
      </c>
      <c r="W952" s="50">
        <v>0</v>
      </c>
      <c r="X952" s="51">
        <f>Ugovori_OPULJP[[#This Row],[Privatni doprinos korisnika - HRK]]/7.5345</f>
        <v>0</v>
      </c>
      <c r="Y952" s="52">
        <v>1392425</v>
      </c>
      <c r="Z952" s="53">
        <f>Ugovori_OPULJP[[#This Row],[UKUPNI PRIHVATLJIVI IZDACI
TOTAL ELIGIBLE EXPENDITURE
= Bespovratna sredstva ukupno + doprinos korisnika
= Ukupni prihvatljivi troškovi
= Ukupna ugovorena vrijednost projekta HRK]]/7.5345</f>
        <v>184806.55650673568</v>
      </c>
      <c r="AA952" s="44" t="s">
        <v>38</v>
      </c>
      <c r="AB952" s="44" t="s">
        <v>35</v>
      </c>
      <c r="AC952" s="70" t="s">
        <v>3757</v>
      </c>
      <c r="AD952" s="43" t="s">
        <v>747</v>
      </c>
    </row>
    <row r="953" spans="1:30" ht="51" customHeight="1" x14ac:dyDescent="0.2">
      <c r="A953" s="41" t="s">
        <v>3758</v>
      </c>
      <c r="B953" s="42" t="s">
        <v>743</v>
      </c>
      <c r="C953" s="43" t="s">
        <v>744</v>
      </c>
      <c r="D953" s="43" t="s">
        <v>3131</v>
      </c>
      <c r="E953" s="57" t="s">
        <v>76</v>
      </c>
      <c r="F953" s="45" t="s">
        <v>1414</v>
      </c>
      <c r="G953" s="45" t="s">
        <v>1415</v>
      </c>
      <c r="H953" s="47">
        <v>44078</v>
      </c>
      <c r="I953" s="47">
        <v>44624</v>
      </c>
      <c r="J953" s="48" t="str">
        <f>IF(Ugovori_OPULJP[[#This Row],[DATUM ZAVRŠETKA OPERACIJE]]&gt;DATE(2024,3,31),"u provedbi","završen")</f>
        <v>završen</v>
      </c>
      <c r="K953" s="46" t="s">
        <v>211</v>
      </c>
      <c r="L953" s="46" t="s">
        <v>211</v>
      </c>
      <c r="M953" s="49">
        <v>0.85</v>
      </c>
      <c r="N953" s="49">
        <v>0.15</v>
      </c>
      <c r="O953" s="50">
        <f>Ugovori_OPULJP[[#This Row],[Bespovratna sredstva - Ukupno (EU+Nac) HRK
= Ukupna ugovorena vrijednost bespovratnih sredstava]]*Ugovori_OPULJP[[#This Row],[EU STOPA SUFINANCIRANJA %
EU CO-FINANCING RATE %]]</f>
        <v>2525894</v>
      </c>
      <c r="P953" s="51">
        <f>Ugovori_OPULJP[[#This Row],[Bespovratna sredstva - EU dio - HRK]]/7.5345</f>
        <v>335243.74543765344</v>
      </c>
      <c r="Q953" s="50">
        <f>Ugovori_OPULJP[[#This Row],[Bespovratna sredstva - Ukupno (EU+Nac) HRK
= Ukupna ugovorena vrijednost bespovratnih sredstava]]*Ugovori_OPULJP[[#This Row],[STOPA NACIONALNOG SUFINANCIRANJA %]]</f>
        <v>445746</v>
      </c>
      <c r="R953" s="51">
        <f>Ugovori_OPULJP[[#This Row],[Bespovratna sredstva - Nacionalni dio - HRK]]/7.5345</f>
        <v>59160.660959585904</v>
      </c>
      <c r="S953" s="50">
        <v>2971640</v>
      </c>
      <c r="T953" s="51">
        <f>Ugovori_OPULJP[[#This Row],[Bespovratna sredstva - Ukupno (EU+Nac) HRK
= Ukupna ugovorena vrijednost bespovratnih sredstava]]/7.5345</f>
        <v>394404.40639723936</v>
      </c>
      <c r="U953" s="50">
        <v>0</v>
      </c>
      <c r="V953" s="51">
        <f>Ugovori_OPULJP[[#This Row],[Javni doprinos korisnika - HRK]]/7.5345</f>
        <v>0</v>
      </c>
      <c r="W953" s="50">
        <v>0</v>
      </c>
      <c r="X953" s="51">
        <f>Ugovori_OPULJP[[#This Row],[Privatni doprinos korisnika - HRK]]/7.5345</f>
        <v>0</v>
      </c>
      <c r="Y953" s="52">
        <v>2971640</v>
      </c>
      <c r="Z953" s="53">
        <f>Ugovori_OPULJP[[#This Row],[UKUPNI PRIHVATLJIVI IZDACI
TOTAL ELIGIBLE EXPENDITURE
= Bespovratna sredstva ukupno + doprinos korisnika
= Ukupni prihvatljivi troškovi
= Ukupna ugovorena vrijednost projekta HRK]]/7.5345</f>
        <v>394404.40639723936</v>
      </c>
      <c r="AA953" s="44" t="s">
        <v>38</v>
      </c>
      <c r="AB953" s="44" t="s">
        <v>35</v>
      </c>
      <c r="AC953" s="70" t="s">
        <v>3759</v>
      </c>
      <c r="AD953" s="43" t="s">
        <v>747</v>
      </c>
    </row>
    <row r="954" spans="1:30" ht="51" customHeight="1" x14ac:dyDescent="0.2">
      <c r="A954" s="41" t="s">
        <v>3760</v>
      </c>
      <c r="B954" s="42" t="s">
        <v>743</v>
      </c>
      <c r="C954" s="43" t="s">
        <v>744</v>
      </c>
      <c r="D954" s="43" t="s">
        <v>3131</v>
      </c>
      <c r="E954" s="57" t="s">
        <v>76</v>
      </c>
      <c r="F954" s="45" t="s">
        <v>3761</v>
      </c>
      <c r="G954" s="45" t="s">
        <v>3762</v>
      </c>
      <c r="H954" s="47">
        <v>44078</v>
      </c>
      <c r="I954" s="47">
        <v>44624</v>
      </c>
      <c r="J954" s="48" t="str">
        <f>IF(Ugovori_OPULJP[[#This Row],[DATUM ZAVRŠETKA OPERACIJE]]&gt;DATE(2024,3,31),"u provedbi","završen")</f>
        <v>završen</v>
      </c>
      <c r="K954" s="46" t="s">
        <v>104</v>
      </c>
      <c r="L954" s="46" t="s">
        <v>104</v>
      </c>
      <c r="M954" s="49">
        <v>0.85</v>
      </c>
      <c r="N954" s="49">
        <v>0.15</v>
      </c>
      <c r="O954" s="50">
        <f>Ugovori_OPULJP[[#This Row],[Bespovratna sredstva - Ukupno (EU+Nac) HRK
= Ukupna ugovorena vrijednost bespovratnih sredstava]]*Ugovori_OPULJP[[#This Row],[EU STOPA SUFINANCIRANJA %
EU CO-FINANCING RATE %]]</f>
        <v>789360.82149999996</v>
      </c>
      <c r="P954" s="51">
        <f>Ugovori_OPULJP[[#This Row],[Bespovratna sredstva - EU dio - HRK]]/7.5345</f>
        <v>104766.18508195633</v>
      </c>
      <c r="Q954" s="50">
        <f>Ugovori_OPULJP[[#This Row],[Bespovratna sredstva - Ukupno (EU+Nac) HRK
= Ukupna ugovorena vrijednost bespovratnih sredstava]]*Ugovori_OPULJP[[#This Row],[STOPA NACIONALNOG SUFINANCIRANJA %]]</f>
        <v>139298.96849999999</v>
      </c>
      <c r="R954" s="51">
        <f>Ugovori_OPULJP[[#This Row],[Bespovratna sredstva - Nacionalni dio - HRK]]/7.5345</f>
        <v>18488.150308580527</v>
      </c>
      <c r="S954" s="50">
        <v>928659.79</v>
      </c>
      <c r="T954" s="51">
        <f>Ugovori_OPULJP[[#This Row],[Bespovratna sredstva - Ukupno (EU+Nac) HRK
= Ukupna ugovorena vrijednost bespovratnih sredstava]]/7.5345</f>
        <v>123254.33539053686</v>
      </c>
      <c r="U954" s="50">
        <v>0</v>
      </c>
      <c r="V954" s="51">
        <f>Ugovori_OPULJP[[#This Row],[Javni doprinos korisnika - HRK]]/7.5345</f>
        <v>0</v>
      </c>
      <c r="W954" s="50">
        <v>0</v>
      </c>
      <c r="X954" s="51">
        <f>Ugovori_OPULJP[[#This Row],[Privatni doprinos korisnika - HRK]]/7.5345</f>
        <v>0</v>
      </c>
      <c r="Y954" s="52">
        <v>928659.79</v>
      </c>
      <c r="Z954" s="53">
        <f>Ugovori_OPULJP[[#This Row],[UKUPNI PRIHVATLJIVI IZDACI
TOTAL ELIGIBLE EXPENDITURE
= Bespovratna sredstva ukupno + doprinos korisnika
= Ukupni prihvatljivi troškovi
= Ukupna ugovorena vrijednost projekta HRK]]/7.5345</f>
        <v>123254.33539053686</v>
      </c>
      <c r="AA954" s="44" t="s">
        <v>38</v>
      </c>
      <c r="AB954" s="44" t="s">
        <v>35</v>
      </c>
      <c r="AC954" s="70" t="s">
        <v>3763</v>
      </c>
      <c r="AD954" s="43" t="s">
        <v>747</v>
      </c>
    </row>
    <row r="955" spans="1:30" ht="51" customHeight="1" x14ac:dyDescent="0.2">
      <c r="A955" s="41" t="s">
        <v>3764</v>
      </c>
      <c r="B955" s="42" t="s">
        <v>743</v>
      </c>
      <c r="C955" s="43" t="s">
        <v>744</v>
      </c>
      <c r="D955" s="43" t="s">
        <v>3131</v>
      </c>
      <c r="E955" s="57" t="s">
        <v>76</v>
      </c>
      <c r="F955" s="45" t="s">
        <v>932</v>
      </c>
      <c r="G955" s="45" t="s">
        <v>3765</v>
      </c>
      <c r="H955" s="47">
        <v>44078</v>
      </c>
      <c r="I955" s="47">
        <v>44624</v>
      </c>
      <c r="J955" s="48" t="str">
        <f>IF(Ugovori_OPULJP[[#This Row],[DATUM ZAVRŠETKA OPERACIJE]]&gt;DATE(2024,3,31),"u provedbi","završen")</f>
        <v>završen</v>
      </c>
      <c r="K955" s="46" t="s">
        <v>104</v>
      </c>
      <c r="L955" s="46" t="s">
        <v>104</v>
      </c>
      <c r="M955" s="49">
        <v>0.85</v>
      </c>
      <c r="N955" s="49">
        <v>0.15</v>
      </c>
      <c r="O955" s="50">
        <f>Ugovori_OPULJP[[#This Row],[Bespovratna sredstva - Ukupno (EU+Nac) HRK
= Ukupna ugovorena vrijednost bespovratnih sredstava]]*Ugovori_OPULJP[[#This Row],[EU STOPA SUFINANCIRANJA %
EU CO-FINANCING RATE %]]</f>
        <v>789360.82149999996</v>
      </c>
      <c r="P955" s="51">
        <f>Ugovori_OPULJP[[#This Row],[Bespovratna sredstva - EU dio - HRK]]/7.5345</f>
        <v>104766.18508195633</v>
      </c>
      <c r="Q955" s="50">
        <f>Ugovori_OPULJP[[#This Row],[Bespovratna sredstva - Ukupno (EU+Nac) HRK
= Ukupna ugovorena vrijednost bespovratnih sredstava]]*Ugovori_OPULJP[[#This Row],[STOPA NACIONALNOG SUFINANCIRANJA %]]</f>
        <v>139298.96849999999</v>
      </c>
      <c r="R955" s="51">
        <f>Ugovori_OPULJP[[#This Row],[Bespovratna sredstva - Nacionalni dio - HRK]]/7.5345</f>
        <v>18488.150308580527</v>
      </c>
      <c r="S955" s="50">
        <v>928659.79</v>
      </c>
      <c r="T955" s="51">
        <f>Ugovori_OPULJP[[#This Row],[Bespovratna sredstva - Ukupno (EU+Nac) HRK
= Ukupna ugovorena vrijednost bespovratnih sredstava]]/7.5345</f>
        <v>123254.33539053686</v>
      </c>
      <c r="U955" s="50">
        <v>0</v>
      </c>
      <c r="V955" s="51">
        <f>Ugovori_OPULJP[[#This Row],[Javni doprinos korisnika - HRK]]/7.5345</f>
        <v>0</v>
      </c>
      <c r="W955" s="50">
        <v>0</v>
      </c>
      <c r="X955" s="51">
        <f>Ugovori_OPULJP[[#This Row],[Privatni doprinos korisnika - HRK]]/7.5345</f>
        <v>0</v>
      </c>
      <c r="Y955" s="52">
        <v>928659.79</v>
      </c>
      <c r="Z955" s="53">
        <f>Ugovori_OPULJP[[#This Row],[UKUPNI PRIHVATLJIVI IZDACI
TOTAL ELIGIBLE EXPENDITURE
= Bespovratna sredstva ukupno + doprinos korisnika
= Ukupni prihvatljivi troškovi
= Ukupna ugovorena vrijednost projekta HRK]]/7.5345</f>
        <v>123254.33539053686</v>
      </c>
      <c r="AA955" s="44" t="s">
        <v>38</v>
      </c>
      <c r="AB955" s="44" t="s">
        <v>35</v>
      </c>
      <c r="AC955" s="70" t="s">
        <v>3766</v>
      </c>
      <c r="AD955" s="43" t="s">
        <v>747</v>
      </c>
    </row>
    <row r="956" spans="1:30" ht="51" customHeight="1" x14ac:dyDescent="0.2">
      <c r="A956" s="41" t="s">
        <v>3767</v>
      </c>
      <c r="B956" s="42" t="s">
        <v>743</v>
      </c>
      <c r="C956" s="43" t="s">
        <v>744</v>
      </c>
      <c r="D956" s="43" t="s">
        <v>3131</v>
      </c>
      <c r="E956" s="57" t="s">
        <v>76</v>
      </c>
      <c r="F956" s="45" t="s">
        <v>3768</v>
      </c>
      <c r="G956" s="45" t="s">
        <v>3769</v>
      </c>
      <c r="H956" s="47">
        <v>44078</v>
      </c>
      <c r="I956" s="47">
        <v>44561</v>
      </c>
      <c r="J956" s="48" t="str">
        <f>IF(Ugovori_OPULJP[[#This Row],[DATUM ZAVRŠETKA OPERACIJE]]&gt;DATE(2024,3,31),"u provedbi","završen")</f>
        <v>završen</v>
      </c>
      <c r="K956" s="46" t="s">
        <v>3770</v>
      </c>
      <c r="L956" s="46" t="s">
        <v>338</v>
      </c>
      <c r="M956" s="49">
        <v>0.85</v>
      </c>
      <c r="N956" s="49">
        <v>0.15</v>
      </c>
      <c r="O956" s="50">
        <f>Ugovori_OPULJP[[#This Row],[Bespovratna sredstva - Ukupno (EU+Nac) HRK
= Ukupna ugovorena vrijednost bespovratnih sredstava]]*Ugovori_OPULJP[[#This Row],[EU STOPA SUFINANCIRANJA %
EU CO-FINANCING RATE %]]</f>
        <v>789360.82149999996</v>
      </c>
      <c r="P956" s="51">
        <f>Ugovori_OPULJP[[#This Row],[Bespovratna sredstva - EU dio - HRK]]/7.5345</f>
        <v>104766.18508195633</v>
      </c>
      <c r="Q956" s="50">
        <f>Ugovori_OPULJP[[#This Row],[Bespovratna sredstva - Ukupno (EU+Nac) HRK
= Ukupna ugovorena vrijednost bespovratnih sredstava]]*Ugovori_OPULJP[[#This Row],[STOPA NACIONALNOG SUFINANCIRANJA %]]</f>
        <v>139298.96849999999</v>
      </c>
      <c r="R956" s="51">
        <f>Ugovori_OPULJP[[#This Row],[Bespovratna sredstva - Nacionalni dio - HRK]]/7.5345</f>
        <v>18488.150308580527</v>
      </c>
      <c r="S956" s="50">
        <v>928659.79</v>
      </c>
      <c r="T956" s="51">
        <f>Ugovori_OPULJP[[#This Row],[Bespovratna sredstva - Ukupno (EU+Nac) HRK
= Ukupna ugovorena vrijednost bespovratnih sredstava]]/7.5345</f>
        <v>123254.33539053686</v>
      </c>
      <c r="U956" s="50">
        <v>0</v>
      </c>
      <c r="V956" s="51">
        <f>Ugovori_OPULJP[[#This Row],[Javni doprinos korisnika - HRK]]/7.5345</f>
        <v>0</v>
      </c>
      <c r="W956" s="50">
        <v>0</v>
      </c>
      <c r="X956" s="51">
        <f>Ugovori_OPULJP[[#This Row],[Privatni doprinos korisnika - HRK]]/7.5345</f>
        <v>0</v>
      </c>
      <c r="Y956" s="52">
        <v>928659.79</v>
      </c>
      <c r="Z956" s="53">
        <f>Ugovori_OPULJP[[#This Row],[UKUPNI PRIHVATLJIVI IZDACI
TOTAL ELIGIBLE EXPENDITURE
= Bespovratna sredstva ukupno + doprinos korisnika
= Ukupni prihvatljivi troškovi
= Ukupna ugovorena vrijednost projekta HRK]]/7.5345</f>
        <v>123254.33539053686</v>
      </c>
      <c r="AA956" s="44" t="s">
        <v>38</v>
      </c>
      <c r="AB956" s="44" t="s">
        <v>35</v>
      </c>
      <c r="AC956" s="70" t="s">
        <v>3771</v>
      </c>
      <c r="AD956" s="43" t="s">
        <v>747</v>
      </c>
    </row>
    <row r="957" spans="1:30" ht="51" customHeight="1" x14ac:dyDescent="0.2">
      <c r="A957" s="41" t="s">
        <v>3772</v>
      </c>
      <c r="B957" s="42" t="s">
        <v>743</v>
      </c>
      <c r="C957" s="43" t="s">
        <v>744</v>
      </c>
      <c r="D957" s="43" t="s">
        <v>3131</v>
      </c>
      <c r="E957" s="57" t="s">
        <v>76</v>
      </c>
      <c r="F957" s="45" t="s">
        <v>3773</v>
      </c>
      <c r="G957" s="45" t="s">
        <v>3774</v>
      </c>
      <c r="H957" s="47">
        <v>44091</v>
      </c>
      <c r="I957" s="47">
        <v>44637</v>
      </c>
      <c r="J957" s="48" t="str">
        <f>IF(Ugovori_OPULJP[[#This Row],[DATUM ZAVRŠETKA OPERACIJE]]&gt;DATE(2024,3,31),"u provedbi","završen")</f>
        <v>završen</v>
      </c>
      <c r="K957" s="46" t="s">
        <v>425</v>
      </c>
      <c r="L957" s="46" t="s">
        <v>425</v>
      </c>
      <c r="M957" s="49">
        <v>0.85</v>
      </c>
      <c r="N957" s="49">
        <v>0.15</v>
      </c>
      <c r="O957" s="50">
        <f>Ugovori_OPULJP[[#This Row],[Bespovratna sredstva - Ukupno (EU+Nac) HRK
= Ukupna ugovorena vrijednost bespovratnih sredstava]]*Ugovori_OPULJP[[#This Row],[EU STOPA SUFINANCIRANJA %
EU CO-FINANCING RATE %]]</f>
        <v>394655</v>
      </c>
      <c r="P957" s="51">
        <f>Ugovori_OPULJP[[#This Row],[Bespovratna sredstva - EU dio - HRK]]/7.5345</f>
        <v>52379.719954874243</v>
      </c>
      <c r="Q957" s="50">
        <f>Ugovori_OPULJP[[#This Row],[Bespovratna sredstva - Ukupno (EU+Nac) HRK
= Ukupna ugovorena vrijednost bespovratnih sredstava]]*Ugovori_OPULJP[[#This Row],[STOPA NACIONALNOG SUFINANCIRANJA %]]</f>
        <v>69645</v>
      </c>
      <c r="R957" s="51">
        <f>Ugovori_OPULJP[[#This Row],[Bespovratna sredstva - Nacionalni dio - HRK]]/7.5345</f>
        <v>9243.4799920366313</v>
      </c>
      <c r="S957" s="50">
        <v>464300</v>
      </c>
      <c r="T957" s="51">
        <f>Ugovori_OPULJP[[#This Row],[Bespovratna sredstva - Ukupno (EU+Nac) HRK
= Ukupna ugovorena vrijednost bespovratnih sredstava]]/7.5345</f>
        <v>61623.19994691087</v>
      </c>
      <c r="U957" s="50">
        <v>0</v>
      </c>
      <c r="V957" s="51">
        <f>Ugovori_OPULJP[[#This Row],[Javni doprinos korisnika - HRK]]/7.5345</f>
        <v>0</v>
      </c>
      <c r="W957" s="50">
        <v>0</v>
      </c>
      <c r="X957" s="51">
        <f>Ugovori_OPULJP[[#This Row],[Privatni doprinos korisnika - HRK]]/7.5345</f>
        <v>0</v>
      </c>
      <c r="Y957" s="52">
        <v>464300</v>
      </c>
      <c r="Z957" s="53">
        <f>Ugovori_OPULJP[[#This Row],[UKUPNI PRIHVATLJIVI IZDACI
TOTAL ELIGIBLE EXPENDITURE
= Bespovratna sredstva ukupno + doprinos korisnika
= Ukupni prihvatljivi troškovi
= Ukupna ugovorena vrijednost projekta HRK]]/7.5345</f>
        <v>61623.19994691087</v>
      </c>
      <c r="AA957" s="44" t="s">
        <v>38</v>
      </c>
      <c r="AB957" s="44" t="s">
        <v>35</v>
      </c>
      <c r="AC957" s="43" t="s">
        <v>3775</v>
      </c>
      <c r="AD957" s="43" t="s">
        <v>747</v>
      </c>
    </row>
    <row r="958" spans="1:30" ht="51" customHeight="1" x14ac:dyDescent="0.2">
      <c r="A958" s="41" t="s">
        <v>3776</v>
      </c>
      <c r="B958" s="42" t="s">
        <v>743</v>
      </c>
      <c r="C958" s="43" t="s">
        <v>744</v>
      </c>
      <c r="D958" s="43" t="s">
        <v>3131</v>
      </c>
      <c r="E958" s="57" t="s">
        <v>76</v>
      </c>
      <c r="F958" s="45" t="s">
        <v>3777</v>
      </c>
      <c r="G958" s="45" t="s">
        <v>929</v>
      </c>
      <c r="H958" s="47">
        <v>44078</v>
      </c>
      <c r="I958" s="47">
        <v>44504</v>
      </c>
      <c r="J958" s="48" t="str">
        <f>IF(Ugovori_OPULJP[[#This Row],[DATUM ZAVRŠETKA OPERACIJE]]&gt;DATE(2024,3,31),"u provedbi","završen")</f>
        <v>završen</v>
      </c>
      <c r="K958" s="46" t="s">
        <v>99</v>
      </c>
      <c r="L958" s="46" t="s">
        <v>99</v>
      </c>
      <c r="M958" s="49">
        <v>0.85</v>
      </c>
      <c r="N958" s="49">
        <v>0.15</v>
      </c>
      <c r="O958" s="50">
        <f>Ugovori_OPULJP[[#This Row],[Bespovratna sredstva - Ukupno (EU+Nac) HRK
= Ukupna ugovorena vrijednost bespovratnih sredstava]]*Ugovori_OPULJP[[#This Row],[EU STOPA SUFINANCIRANJA %
EU CO-FINANCING RATE %]]</f>
        <v>1554905</v>
      </c>
      <c r="P958" s="51">
        <f>Ugovori_OPULJP[[#This Row],[Bespovratna sredstva - EU dio - HRK]]/7.5345</f>
        <v>206371.35841794411</v>
      </c>
      <c r="Q958" s="50">
        <f>Ugovori_OPULJP[[#This Row],[Bespovratna sredstva - Ukupno (EU+Nac) HRK
= Ukupna ugovorena vrijednost bespovratnih sredstava]]*Ugovori_OPULJP[[#This Row],[STOPA NACIONALNOG SUFINANCIRANJA %]]</f>
        <v>274395</v>
      </c>
      <c r="R958" s="51">
        <f>Ugovori_OPULJP[[#This Row],[Bespovratna sredstva - Nacionalni dio - HRK]]/7.5345</f>
        <v>36418.475014931311</v>
      </c>
      <c r="S958" s="50">
        <v>1829300</v>
      </c>
      <c r="T958" s="51">
        <f>Ugovori_OPULJP[[#This Row],[Bespovratna sredstva - Ukupno (EU+Nac) HRK
= Ukupna ugovorena vrijednost bespovratnih sredstava]]/7.5345</f>
        <v>242789.83343287543</v>
      </c>
      <c r="U958" s="50">
        <v>0</v>
      </c>
      <c r="V958" s="51">
        <f>Ugovori_OPULJP[[#This Row],[Javni doprinos korisnika - HRK]]/7.5345</f>
        <v>0</v>
      </c>
      <c r="W958" s="50">
        <v>0</v>
      </c>
      <c r="X958" s="51">
        <f>Ugovori_OPULJP[[#This Row],[Privatni doprinos korisnika - HRK]]/7.5345</f>
        <v>0</v>
      </c>
      <c r="Y958" s="52">
        <v>1829300</v>
      </c>
      <c r="Z958" s="53">
        <f>Ugovori_OPULJP[[#This Row],[UKUPNI PRIHVATLJIVI IZDACI
TOTAL ELIGIBLE EXPENDITURE
= Bespovratna sredstva ukupno + doprinos korisnika
= Ukupni prihvatljivi troškovi
= Ukupna ugovorena vrijednost projekta HRK]]/7.5345</f>
        <v>242789.83343287543</v>
      </c>
      <c r="AA958" s="44" t="s">
        <v>38</v>
      </c>
      <c r="AB958" s="44" t="s">
        <v>35</v>
      </c>
      <c r="AC958" s="70" t="s">
        <v>3778</v>
      </c>
      <c r="AD958" s="43" t="s">
        <v>747</v>
      </c>
    </row>
    <row r="959" spans="1:30" ht="51" customHeight="1" x14ac:dyDescent="0.2">
      <c r="A959" s="41" t="s">
        <v>3779</v>
      </c>
      <c r="B959" s="42" t="s">
        <v>743</v>
      </c>
      <c r="C959" s="43" t="s">
        <v>744</v>
      </c>
      <c r="D959" s="43" t="s">
        <v>3131</v>
      </c>
      <c r="E959" s="57" t="s">
        <v>76</v>
      </c>
      <c r="F959" s="45" t="s">
        <v>3780</v>
      </c>
      <c r="G959" s="45" t="s">
        <v>3781</v>
      </c>
      <c r="H959" s="47">
        <v>44078</v>
      </c>
      <c r="I959" s="47">
        <v>44624</v>
      </c>
      <c r="J959" s="48" t="str">
        <f>IF(Ugovori_OPULJP[[#This Row],[DATUM ZAVRŠETKA OPERACIJE]]&gt;DATE(2024,3,31),"u provedbi","završen")</f>
        <v>završen</v>
      </c>
      <c r="K959" s="46" t="s">
        <v>186</v>
      </c>
      <c r="L959" s="46" t="s">
        <v>186</v>
      </c>
      <c r="M959" s="49">
        <v>0.85</v>
      </c>
      <c r="N959" s="49">
        <v>0.15</v>
      </c>
      <c r="O959" s="50">
        <f>Ugovori_OPULJP[[#This Row],[Bespovratna sredstva - Ukupno (EU+Nac) HRK
= Ukupna ugovorena vrijednost bespovratnih sredstava]]*Ugovori_OPULJP[[#This Row],[EU STOPA SUFINANCIRANJA %
EU CO-FINANCING RATE %]]</f>
        <v>788698</v>
      </c>
      <c r="P959" s="51">
        <f>Ugovori_OPULJP[[#This Row],[Bespovratna sredstva - EU dio - HRK]]/7.5345</f>
        <v>104678.21355099873</v>
      </c>
      <c r="Q959" s="50">
        <f>Ugovori_OPULJP[[#This Row],[Bespovratna sredstva - Ukupno (EU+Nac) HRK
= Ukupna ugovorena vrijednost bespovratnih sredstava]]*Ugovori_OPULJP[[#This Row],[STOPA NACIONALNOG SUFINANCIRANJA %]]</f>
        <v>139182</v>
      </c>
      <c r="R959" s="51">
        <f>Ugovori_OPULJP[[#This Row],[Bespovratna sredstva - Nacionalni dio - HRK]]/7.5345</f>
        <v>18472.625920764483</v>
      </c>
      <c r="S959" s="50">
        <v>927880</v>
      </c>
      <c r="T959" s="51">
        <f>Ugovori_OPULJP[[#This Row],[Bespovratna sredstva - Ukupno (EU+Nac) HRK
= Ukupna ugovorena vrijednost bespovratnih sredstava]]/7.5345</f>
        <v>123150.83947176322</v>
      </c>
      <c r="U959" s="50">
        <v>0</v>
      </c>
      <c r="V959" s="51">
        <f>Ugovori_OPULJP[[#This Row],[Javni doprinos korisnika - HRK]]/7.5345</f>
        <v>0</v>
      </c>
      <c r="W959" s="50">
        <v>0</v>
      </c>
      <c r="X959" s="51">
        <f>Ugovori_OPULJP[[#This Row],[Privatni doprinos korisnika - HRK]]/7.5345</f>
        <v>0</v>
      </c>
      <c r="Y959" s="52">
        <v>927880</v>
      </c>
      <c r="Z959" s="53">
        <f>Ugovori_OPULJP[[#This Row],[UKUPNI PRIHVATLJIVI IZDACI
TOTAL ELIGIBLE EXPENDITURE
= Bespovratna sredstva ukupno + doprinos korisnika
= Ukupni prihvatljivi troškovi
= Ukupna ugovorena vrijednost projekta HRK]]/7.5345</f>
        <v>123150.83947176322</v>
      </c>
      <c r="AA959" s="44" t="s">
        <v>38</v>
      </c>
      <c r="AB959" s="44" t="s">
        <v>35</v>
      </c>
      <c r="AC959" s="70" t="s">
        <v>3782</v>
      </c>
      <c r="AD959" s="43" t="s">
        <v>747</v>
      </c>
    </row>
    <row r="960" spans="1:30" ht="51" customHeight="1" x14ac:dyDescent="0.2">
      <c r="A960" s="41" t="s">
        <v>3783</v>
      </c>
      <c r="B960" s="42" t="s">
        <v>743</v>
      </c>
      <c r="C960" s="43" t="s">
        <v>744</v>
      </c>
      <c r="D960" s="43" t="s">
        <v>3131</v>
      </c>
      <c r="E960" s="57" t="s">
        <v>76</v>
      </c>
      <c r="F960" s="45" t="s">
        <v>3784</v>
      </c>
      <c r="G960" s="45" t="s">
        <v>1435</v>
      </c>
      <c r="H960" s="47">
        <v>44109</v>
      </c>
      <c r="I960" s="47">
        <v>44566</v>
      </c>
      <c r="J960" s="48" t="str">
        <f>IF(Ugovori_OPULJP[[#This Row],[DATUM ZAVRŠETKA OPERACIJE]]&gt;DATE(2024,3,31),"u provedbi","završen")</f>
        <v>završen</v>
      </c>
      <c r="K960" s="46" t="s">
        <v>99</v>
      </c>
      <c r="L960" s="46" t="s">
        <v>99</v>
      </c>
      <c r="M960" s="49">
        <v>0.85</v>
      </c>
      <c r="N960" s="49">
        <v>0.15</v>
      </c>
      <c r="O960" s="50">
        <f>Ugovori_OPULJP[[#This Row],[Bespovratna sredstva - Ukupno (EU+Nac) HRK
= Ukupna ugovorena vrijednost bespovratnih sredstava]]*Ugovori_OPULJP[[#This Row],[EU STOPA SUFINANCIRANJA %
EU CO-FINANCING RATE %]]</f>
        <v>3482407.5</v>
      </c>
      <c r="P960" s="51">
        <f>Ugovori_OPULJP[[#This Row],[Bespovratna sredstva - EU dio - HRK]]/7.5345</f>
        <v>462194.90344415687</v>
      </c>
      <c r="Q960" s="50">
        <f>Ugovori_OPULJP[[#This Row],[Bespovratna sredstva - Ukupno (EU+Nac) HRK
= Ukupna ugovorena vrijednost bespovratnih sredstava]]*Ugovori_OPULJP[[#This Row],[STOPA NACIONALNOG SUFINANCIRANJA %]]</f>
        <v>614542.5</v>
      </c>
      <c r="R960" s="51">
        <f>Ugovori_OPULJP[[#This Row],[Bespovratna sredstva - Nacionalni dio - HRK]]/7.5345</f>
        <v>81563.806490145333</v>
      </c>
      <c r="S960" s="50">
        <v>4096950</v>
      </c>
      <c r="T960" s="51">
        <f>Ugovori_OPULJP[[#This Row],[Bespovratna sredstva - Ukupno (EU+Nac) HRK
= Ukupna ugovorena vrijednost bespovratnih sredstava]]/7.5345</f>
        <v>543758.70993430214</v>
      </c>
      <c r="U960" s="50">
        <v>0</v>
      </c>
      <c r="V960" s="51">
        <f>Ugovori_OPULJP[[#This Row],[Javni doprinos korisnika - HRK]]/7.5345</f>
        <v>0</v>
      </c>
      <c r="W960" s="50">
        <v>0</v>
      </c>
      <c r="X960" s="51">
        <f>Ugovori_OPULJP[[#This Row],[Privatni doprinos korisnika - HRK]]/7.5345</f>
        <v>0</v>
      </c>
      <c r="Y960" s="52">
        <v>4096950</v>
      </c>
      <c r="Z960" s="53">
        <f>Ugovori_OPULJP[[#This Row],[UKUPNI PRIHVATLJIVI IZDACI
TOTAL ELIGIBLE EXPENDITURE
= Bespovratna sredstva ukupno + doprinos korisnika
= Ukupni prihvatljivi troškovi
= Ukupna ugovorena vrijednost projekta HRK]]/7.5345</f>
        <v>543758.70993430214</v>
      </c>
      <c r="AA960" s="44" t="s">
        <v>38</v>
      </c>
      <c r="AB960" s="44" t="s">
        <v>35</v>
      </c>
      <c r="AC960" s="43" t="s">
        <v>3785</v>
      </c>
      <c r="AD960" s="43" t="s">
        <v>747</v>
      </c>
    </row>
    <row r="961" spans="1:30" ht="51" customHeight="1" x14ac:dyDescent="0.2">
      <c r="A961" s="41" t="s">
        <v>3786</v>
      </c>
      <c r="B961" s="42" t="s">
        <v>743</v>
      </c>
      <c r="C961" s="43" t="s">
        <v>744</v>
      </c>
      <c r="D961" s="43" t="s">
        <v>3131</v>
      </c>
      <c r="E961" s="57" t="s">
        <v>76</v>
      </c>
      <c r="F961" s="45" t="s">
        <v>3787</v>
      </c>
      <c r="G961" s="45" t="s">
        <v>1255</v>
      </c>
      <c r="H961" s="47">
        <v>44078</v>
      </c>
      <c r="I961" s="47">
        <v>44624</v>
      </c>
      <c r="J961" s="48" t="str">
        <f>IF(Ugovori_OPULJP[[#This Row],[DATUM ZAVRŠETKA OPERACIJE]]&gt;DATE(2024,3,31),"u provedbi","završen")</f>
        <v>završen</v>
      </c>
      <c r="K961" s="46" t="s">
        <v>104</v>
      </c>
      <c r="L961" s="46" t="s">
        <v>104</v>
      </c>
      <c r="M961" s="49">
        <v>0.85</v>
      </c>
      <c r="N961" s="49">
        <v>0.15</v>
      </c>
      <c r="O961" s="50">
        <f>Ugovori_OPULJP[[#This Row],[Bespovratna sredstva - Ukupno (EU+Nac) HRK
= Ukupna ugovorena vrijednost bespovratnih sredstava]]*Ugovori_OPULJP[[#This Row],[EU STOPA SUFINANCIRANJA %
EU CO-FINANCING RATE %]]</f>
        <v>1525155</v>
      </c>
      <c r="P961" s="51">
        <f>Ugovori_OPULJP[[#This Row],[Bespovratna sredstva - EU dio - HRK]]/7.5345</f>
        <v>202422.85486760898</v>
      </c>
      <c r="Q961" s="50">
        <f>Ugovori_OPULJP[[#This Row],[Bespovratna sredstva - Ukupno (EU+Nac) HRK
= Ukupna ugovorena vrijednost bespovratnih sredstava]]*Ugovori_OPULJP[[#This Row],[STOPA NACIONALNOG SUFINANCIRANJA %]]</f>
        <v>269145</v>
      </c>
      <c r="R961" s="51">
        <f>Ugovori_OPULJP[[#This Row],[Bespovratna sredstva - Nacionalni dio - HRK]]/7.5345</f>
        <v>35721.680270754528</v>
      </c>
      <c r="S961" s="50">
        <v>1794300</v>
      </c>
      <c r="T961" s="51">
        <f>Ugovori_OPULJP[[#This Row],[Bespovratna sredstva - Ukupno (EU+Nac) HRK
= Ukupna ugovorena vrijednost bespovratnih sredstava]]/7.5345</f>
        <v>238144.53513836351</v>
      </c>
      <c r="U961" s="50">
        <v>0</v>
      </c>
      <c r="V961" s="51">
        <f>Ugovori_OPULJP[[#This Row],[Javni doprinos korisnika - HRK]]/7.5345</f>
        <v>0</v>
      </c>
      <c r="W961" s="50">
        <v>0</v>
      </c>
      <c r="X961" s="51">
        <f>Ugovori_OPULJP[[#This Row],[Privatni doprinos korisnika - HRK]]/7.5345</f>
        <v>0</v>
      </c>
      <c r="Y961" s="52">
        <v>1794300</v>
      </c>
      <c r="Z961" s="53">
        <f>Ugovori_OPULJP[[#This Row],[UKUPNI PRIHVATLJIVI IZDACI
TOTAL ELIGIBLE EXPENDITURE
= Bespovratna sredstva ukupno + doprinos korisnika
= Ukupni prihvatljivi troškovi
= Ukupna ugovorena vrijednost projekta HRK]]/7.5345</f>
        <v>238144.53513836351</v>
      </c>
      <c r="AA961" s="44" t="s">
        <v>38</v>
      </c>
      <c r="AB961" s="44" t="s">
        <v>35</v>
      </c>
      <c r="AC961" s="70" t="s">
        <v>3788</v>
      </c>
      <c r="AD961" s="43" t="s">
        <v>747</v>
      </c>
    </row>
    <row r="962" spans="1:30" ht="51" customHeight="1" x14ac:dyDescent="0.2">
      <c r="A962" s="41" t="s">
        <v>3789</v>
      </c>
      <c r="B962" s="42" t="s">
        <v>743</v>
      </c>
      <c r="C962" s="43" t="s">
        <v>744</v>
      </c>
      <c r="D962" s="43" t="s">
        <v>3131</v>
      </c>
      <c r="E962" s="57" t="s">
        <v>76</v>
      </c>
      <c r="F962" s="45" t="s">
        <v>3790</v>
      </c>
      <c r="G962" s="45" t="s">
        <v>1384</v>
      </c>
      <c r="H962" s="47">
        <v>44109</v>
      </c>
      <c r="I962" s="47">
        <v>44656</v>
      </c>
      <c r="J962" s="48" t="str">
        <f>IF(Ugovori_OPULJP[[#This Row],[DATUM ZAVRŠETKA OPERACIJE]]&gt;DATE(2024,3,31),"u provedbi","završen")</f>
        <v>završen</v>
      </c>
      <c r="K962" s="46" t="s">
        <v>99</v>
      </c>
      <c r="L962" s="46" t="s">
        <v>99</v>
      </c>
      <c r="M962" s="49">
        <v>0.85</v>
      </c>
      <c r="N962" s="49">
        <v>0.15</v>
      </c>
      <c r="O962" s="50">
        <f>Ugovori_OPULJP[[#This Row],[Bespovratna sredstva - Ukupno (EU+Nac) HRK
= Ukupna ugovorena vrijednost bespovratnih sredstava]]*Ugovori_OPULJP[[#This Row],[EU STOPA SUFINANCIRANJA %
EU CO-FINANCING RATE %]]</f>
        <v>2310878</v>
      </c>
      <c r="P962" s="51">
        <f>Ugovori_OPULJP[[#This Row],[Bespovratna sredstva - EU dio - HRK]]/7.5345</f>
        <v>306706.21806357423</v>
      </c>
      <c r="Q962" s="50">
        <f>Ugovori_OPULJP[[#This Row],[Bespovratna sredstva - Ukupno (EU+Nac) HRK
= Ukupna ugovorena vrijednost bespovratnih sredstava]]*Ugovori_OPULJP[[#This Row],[STOPA NACIONALNOG SUFINANCIRANJA %]]</f>
        <v>407802</v>
      </c>
      <c r="R962" s="51">
        <f>Ugovori_OPULJP[[#This Row],[Bespovratna sredstva - Nacionalni dio - HRK]]/7.5345</f>
        <v>54124.626717101331</v>
      </c>
      <c r="S962" s="50">
        <v>2718680</v>
      </c>
      <c r="T962" s="51">
        <f>Ugovori_OPULJP[[#This Row],[Bespovratna sredstva - Ukupno (EU+Nac) HRK
= Ukupna ugovorena vrijednost bespovratnih sredstava]]/7.5345</f>
        <v>360830.84478067554</v>
      </c>
      <c r="U962" s="50">
        <v>0</v>
      </c>
      <c r="V962" s="51">
        <f>Ugovori_OPULJP[[#This Row],[Javni doprinos korisnika - HRK]]/7.5345</f>
        <v>0</v>
      </c>
      <c r="W962" s="50">
        <v>0</v>
      </c>
      <c r="X962" s="51">
        <f>Ugovori_OPULJP[[#This Row],[Privatni doprinos korisnika - HRK]]/7.5345</f>
        <v>0</v>
      </c>
      <c r="Y962" s="52">
        <v>2718680</v>
      </c>
      <c r="Z962" s="53">
        <f>Ugovori_OPULJP[[#This Row],[UKUPNI PRIHVATLJIVI IZDACI
TOTAL ELIGIBLE EXPENDITURE
= Bespovratna sredstva ukupno + doprinos korisnika
= Ukupni prihvatljivi troškovi
= Ukupna ugovorena vrijednost projekta HRK]]/7.5345</f>
        <v>360830.84478067554</v>
      </c>
      <c r="AA962" s="44" t="s">
        <v>38</v>
      </c>
      <c r="AB962" s="44" t="s">
        <v>35</v>
      </c>
      <c r="AC962" s="43" t="s">
        <v>3791</v>
      </c>
      <c r="AD962" s="43" t="s">
        <v>747</v>
      </c>
    </row>
    <row r="963" spans="1:30" ht="51" customHeight="1" x14ac:dyDescent="0.2">
      <c r="A963" s="41" t="s">
        <v>3792</v>
      </c>
      <c r="B963" s="42" t="s">
        <v>743</v>
      </c>
      <c r="C963" s="43" t="s">
        <v>744</v>
      </c>
      <c r="D963" s="43" t="s">
        <v>3131</v>
      </c>
      <c r="E963" s="57" t="s">
        <v>76</v>
      </c>
      <c r="F963" s="45" t="s">
        <v>3793</v>
      </c>
      <c r="G963" s="45" t="s">
        <v>1330</v>
      </c>
      <c r="H963" s="47">
        <v>44078</v>
      </c>
      <c r="I963" s="47">
        <v>44624</v>
      </c>
      <c r="J963" s="48" t="str">
        <f>IF(Ugovori_OPULJP[[#This Row],[DATUM ZAVRŠETKA OPERACIJE]]&gt;DATE(2024,3,31),"u provedbi","završen")</f>
        <v>završen</v>
      </c>
      <c r="K963" s="46" t="s">
        <v>94</v>
      </c>
      <c r="L963" s="46" t="s">
        <v>94</v>
      </c>
      <c r="M963" s="49">
        <v>0.85</v>
      </c>
      <c r="N963" s="49">
        <v>0.15</v>
      </c>
      <c r="O963" s="50">
        <f>Ugovori_OPULJP[[#This Row],[Bespovratna sredstva - Ukupno (EU+Nac) HRK
= Ukupna ugovorena vrijednost bespovratnih sredstava]]*Ugovori_OPULJP[[#This Row],[EU STOPA SUFINANCIRANJA %
EU CO-FINANCING RATE %]]</f>
        <v>4518622.0999999996</v>
      </c>
      <c r="P963" s="51">
        <f>Ugovori_OPULJP[[#This Row],[Bespovratna sredstva - EU dio - HRK]]/7.5345</f>
        <v>599724.2152763952</v>
      </c>
      <c r="Q963" s="50">
        <f>Ugovori_OPULJP[[#This Row],[Bespovratna sredstva - Ukupno (EU+Nac) HRK
= Ukupna ugovorena vrijednost bespovratnih sredstava]]*Ugovori_OPULJP[[#This Row],[STOPA NACIONALNOG SUFINANCIRANJA %]]</f>
        <v>797403.9</v>
      </c>
      <c r="R963" s="51">
        <f>Ugovori_OPULJP[[#This Row],[Bespovratna sredstva - Nacionalni dio - HRK]]/7.5345</f>
        <v>105833.68504877563</v>
      </c>
      <c r="S963" s="50">
        <v>5316026</v>
      </c>
      <c r="T963" s="51">
        <f>Ugovori_OPULJP[[#This Row],[Bespovratna sredstva - Ukupno (EU+Nac) HRK
= Ukupna ugovorena vrijednost bespovratnih sredstava]]/7.5345</f>
        <v>705557.90032517083</v>
      </c>
      <c r="U963" s="50">
        <v>0</v>
      </c>
      <c r="V963" s="51">
        <f>Ugovori_OPULJP[[#This Row],[Javni doprinos korisnika - HRK]]/7.5345</f>
        <v>0</v>
      </c>
      <c r="W963" s="50">
        <v>0</v>
      </c>
      <c r="X963" s="51">
        <f>Ugovori_OPULJP[[#This Row],[Privatni doprinos korisnika - HRK]]/7.5345</f>
        <v>0</v>
      </c>
      <c r="Y963" s="52">
        <v>5316026</v>
      </c>
      <c r="Z963" s="53">
        <f>Ugovori_OPULJP[[#This Row],[UKUPNI PRIHVATLJIVI IZDACI
TOTAL ELIGIBLE EXPENDITURE
= Bespovratna sredstva ukupno + doprinos korisnika
= Ukupni prihvatljivi troškovi
= Ukupna ugovorena vrijednost projekta HRK]]/7.5345</f>
        <v>705557.90032517083</v>
      </c>
      <c r="AA963" s="44" t="s">
        <v>38</v>
      </c>
      <c r="AB963" s="44" t="s">
        <v>35</v>
      </c>
      <c r="AC963" s="70" t="s">
        <v>3794</v>
      </c>
      <c r="AD963" s="43" t="s">
        <v>747</v>
      </c>
    </row>
    <row r="964" spans="1:30" ht="51" customHeight="1" x14ac:dyDescent="0.2">
      <c r="A964" s="41" t="s">
        <v>3795</v>
      </c>
      <c r="B964" s="42" t="s">
        <v>743</v>
      </c>
      <c r="C964" s="43" t="s">
        <v>744</v>
      </c>
      <c r="D964" s="43" t="s">
        <v>3131</v>
      </c>
      <c r="E964" s="57" t="s">
        <v>76</v>
      </c>
      <c r="F964" s="45" t="s">
        <v>3796</v>
      </c>
      <c r="G964" s="45" t="s">
        <v>1302</v>
      </c>
      <c r="H964" s="47">
        <v>44078</v>
      </c>
      <c r="I964" s="47">
        <v>44624</v>
      </c>
      <c r="J964" s="48" t="str">
        <f>IF(Ugovori_OPULJP[[#This Row],[DATUM ZAVRŠETKA OPERACIJE]]&gt;DATE(2024,3,31),"u provedbi","završen")</f>
        <v>završen</v>
      </c>
      <c r="K964" s="46" t="s">
        <v>104</v>
      </c>
      <c r="L964" s="46" t="s">
        <v>104</v>
      </c>
      <c r="M964" s="49">
        <v>0.85</v>
      </c>
      <c r="N964" s="49">
        <v>0.15</v>
      </c>
      <c r="O964" s="50">
        <f>Ugovori_OPULJP[[#This Row],[Bespovratna sredstva - Ukupno (EU+Nac) HRK
= Ukupna ugovorena vrijednost bespovratnih sredstava]]*Ugovori_OPULJP[[#This Row],[EU STOPA SUFINANCIRANJA %
EU CO-FINANCING RATE %]]</f>
        <v>4145501</v>
      </c>
      <c r="P964" s="51">
        <f>Ugovori_OPULJP[[#This Row],[Bespovratna sredstva - EU dio - HRK]]/7.5345</f>
        <v>550202.5350056407</v>
      </c>
      <c r="Q964" s="50">
        <f>Ugovori_OPULJP[[#This Row],[Bespovratna sredstva - Ukupno (EU+Nac) HRK
= Ukupna ugovorena vrijednost bespovratnih sredstava]]*Ugovori_OPULJP[[#This Row],[STOPA NACIONALNOG SUFINANCIRANJA %]]</f>
        <v>731559</v>
      </c>
      <c r="R964" s="51">
        <f>Ugovori_OPULJP[[#This Row],[Bespovratna sredstva - Nacionalni dio - HRK]]/7.5345</f>
        <v>97094.565000995412</v>
      </c>
      <c r="S964" s="50">
        <v>4877060</v>
      </c>
      <c r="T964" s="51">
        <f>Ugovori_OPULJP[[#This Row],[Bespovratna sredstva - Ukupno (EU+Nac) HRK
= Ukupna ugovorena vrijednost bespovratnih sredstava]]/7.5345</f>
        <v>647297.10000663612</v>
      </c>
      <c r="U964" s="50">
        <v>0</v>
      </c>
      <c r="V964" s="51">
        <f>Ugovori_OPULJP[[#This Row],[Javni doprinos korisnika - HRK]]/7.5345</f>
        <v>0</v>
      </c>
      <c r="W964" s="50">
        <v>0</v>
      </c>
      <c r="X964" s="51">
        <f>Ugovori_OPULJP[[#This Row],[Privatni doprinos korisnika - HRK]]/7.5345</f>
        <v>0</v>
      </c>
      <c r="Y964" s="52">
        <v>4877060</v>
      </c>
      <c r="Z964" s="53">
        <f>Ugovori_OPULJP[[#This Row],[UKUPNI PRIHVATLJIVI IZDACI
TOTAL ELIGIBLE EXPENDITURE
= Bespovratna sredstva ukupno + doprinos korisnika
= Ukupni prihvatljivi troškovi
= Ukupna ugovorena vrijednost projekta HRK]]/7.5345</f>
        <v>647297.10000663612</v>
      </c>
      <c r="AA964" s="44" t="s">
        <v>38</v>
      </c>
      <c r="AB964" s="44" t="s">
        <v>35</v>
      </c>
      <c r="AC964" s="70" t="s">
        <v>3797</v>
      </c>
      <c r="AD964" s="43" t="s">
        <v>747</v>
      </c>
    </row>
    <row r="965" spans="1:30" ht="51" customHeight="1" x14ac:dyDescent="0.2">
      <c r="A965" s="41" t="s">
        <v>3798</v>
      </c>
      <c r="B965" s="42" t="s">
        <v>743</v>
      </c>
      <c r="C965" s="43" t="s">
        <v>744</v>
      </c>
      <c r="D965" s="43" t="s">
        <v>3131</v>
      </c>
      <c r="E965" s="57" t="s">
        <v>76</v>
      </c>
      <c r="F965" s="45" t="s">
        <v>3799</v>
      </c>
      <c r="G965" s="45" t="s">
        <v>1392</v>
      </c>
      <c r="H965" s="47">
        <v>44109</v>
      </c>
      <c r="I965" s="47">
        <v>44656</v>
      </c>
      <c r="J965" s="48" t="str">
        <f>IF(Ugovori_OPULJP[[#This Row],[DATUM ZAVRŠETKA OPERACIJE]]&gt;DATE(2024,3,31),"u provedbi","završen")</f>
        <v>završen</v>
      </c>
      <c r="K965" s="46" t="s">
        <v>94</v>
      </c>
      <c r="L965" s="46" t="s">
        <v>94</v>
      </c>
      <c r="M965" s="49">
        <v>0.85</v>
      </c>
      <c r="N965" s="49">
        <v>0.15</v>
      </c>
      <c r="O965" s="50">
        <f>Ugovori_OPULJP[[#This Row],[Bespovratna sredstva - Ukupno (EU+Nac) HRK
= Ukupna ugovorena vrijednost bespovratnih sredstava]]*Ugovori_OPULJP[[#This Row],[EU STOPA SUFINANCIRANJA %
EU CO-FINANCING RATE %]]</f>
        <v>1114376.2904999999</v>
      </c>
      <c r="P965" s="51">
        <f>Ugovori_OPULJP[[#This Row],[Bespovratna sredstva - EU dio - HRK]]/7.5345</f>
        <v>147903.15090583314</v>
      </c>
      <c r="Q965" s="50">
        <f>Ugovori_OPULJP[[#This Row],[Bespovratna sredstva - Ukupno (EU+Nac) HRK
= Ukupna ugovorena vrijednost bespovratnih sredstava]]*Ugovori_OPULJP[[#This Row],[STOPA NACIONALNOG SUFINANCIRANJA %]]</f>
        <v>196654.63949999999</v>
      </c>
      <c r="R965" s="51">
        <f>Ugovori_OPULJP[[#This Row],[Bespovratna sredstva - Nacionalni dio - HRK]]/7.5345</f>
        <v>26100.556042205852</v>
      </c>
      <c r="S965" s="50">
        <v>1311030.93</v>
      </c>
      <c r="T965" s="51">
        <f>Ugovori_OPULJP[[#This Row],[Bespovratna sredstva - Ukupno (EU+Nac) HRK
= Ukupna ugovorena vrijednost bespovratnih sredstava]]/7.5345</f>
        <v>174003.70694803901</v>
      </c>
      <c r="U965" s="50">
        <v>0</v>
      </c>
      <c r="V965" s="51">
        <f>Ugovori_OPULJP[[#This Row],[Javni doprinos korisnika - HRK]]/7.5345</f>
        <v>0</v>
      </c>
      <c r="W965" s="50">
        <v>0</v>
      </c>
      <c r="X965" s="51">
        <f>Ugovori_OPULJP[[#This Row],[Privatni doprinos korisnika - HRK]]/7.5345</f>
        <v>0</v>
      </c>
      <c r="Y965" s="52">
        <v>1311030.93</v>
      </c>
      <c r="Z965" s="53">
        <f>Ugovori_OPULJP[[#This Row],[UKUPNI PRIHVATLJIVI IZDACI
TOTAL ELIGIBLE EXPENDITURE
= Bespovratna sredstva ukupno + doprinos korisnika
= Ukupni prihvatljivi troškovi
= Ukupna ugovorena vrijednost projekta HRK]]/7.5345</f>
        <v>174003.70694803901</v>
      </c>
      <c r="AA965" s="44" t="s">
        <v>38</v>
      </c>
      <c r="AB965" s="44" t="s">
        <v>35</v>
      </c>
      <c r="AC965" s="43" t="s">
        <v>3800</v>
      </c>
      <c r="AD965" s="43" t="s">
        <v>747</v>
      </c>
    </row>
    <row r="966" spans="1:30" ht="51" customHeight="1" x14ac:dyDescent="0.2">
      <c r="A966" s="41" t="s">
        <v>3801</v>
      </c>
      <c r="B966" s="42" t="s">
        <v>743</v>
      </c>
      <c r="C966" s="43" t="s">
        <v>744</v>
      </c>
      <c r="D966" s="43" t="s">
        <v>3131</v>
      </c>
      <c r="E966" s="57" t="s">
        <v>76</v>
      </c>
      <c r="F966" s="45" t="s">
        <v>3802</v>
      </c>
      <c r="G966" s="45" t="s">
        <v>3803</v>
      </c>
      <c r="H966" s="47">
        <v>44078</v>
      </c>
      <c r="I966" s="47">
        <v>44500</v>
      </c>
      <c r="J966" s="48" t="str">
        <f>IF(Ugovori_OPULJP[[#This Row],[DATUM ZAVRŠETKA OPERACIJE]]&gt;DATE(2024,3,31),"u provedbi","završen")</f>
        <v>završen</v>
      </c>
      <c r="K966" s="46" t="s">
        <v>37</v>
      </c>
      <c r="L966" s="46" t="s">
        <v>37</v>
      </c>
      <c r="M966" s="49">
        <v>0.85</v>
      </c>
      <c r="N966" s="49">
        <v>0.15</v>
      </c>
      <c r="O966" s="50">
        <f>Ugovori_OPULJP[[#This Row],[Bespovratna sredstva - Ukupno (EU+Nac) HRK
= Ukupna ugovorena vrijednost bespovratnih sredstava]]*Ugovori_OPULJP[[#This Row],[EU STOPA SUFINANCIRANJA %
EU CO-FINANCING RATE %]]</f>
        <v>4145229</v>
      </c>
      <c r="P966" s="51">
        <f>Ugovori_OPULJP[[#This Row],[Bespovratna sredstva - EU dio - HRK]]/7.5345</f>
        <v>550166.43440175196</v>
      </c>
      <c r="Q966" s="50">
        <f>Ugovori_OPULJP[[#This Row],[Bespovratna sredstva - Ukupno (EU+Nac) HRK
= Ukupna ugovorena vrijednost bespovratnih sredstava]]*Ugovori_OPULJP[[#This Row],[STOPA NACIONALNOG SUFINANCIRANJA %]]</f>
        <v>731511</v>
      </c>
      <c r="R966" s="51">
        <f>Ugovori_OPULJP[[#This Row],[Bespovratna sredstva - Nacionalni dio - HRK]]/7.5345</f>
        <v>97088.194306191508</v>
      </c>
      <c r="S966" s="50">
        <v>4876740</v>
      </c>
      <c r="T966" s="51">
        <f>Ugovori_OPULJP[[#This Row],[Bespovratna sredstva - Ukupno (EU+Nac) HRK
= Ukupna ugovorena vrijednost bespovratnih sredstava]]/7.5345</f>
        <v>647254.62870794337</v>
      </c>
      <c r="U966" s="50">
        <v>0</v>
      </c>
      <c r="V966" s="51">
        <f>Ugovori_OPULJP[[#This Row],[Javni doprinos korisnika - HRK]]/7.5345</f>
        <v>0</v>
      </c>
      <c r="W966" s="50">
        <v>0</v>
      </c>
      <c r="X966" s="51">
        <f>Ugovori_OPULJP[[#This Row],[Privatni doprinos korisnika - HRK]]/7.5345</f>
        <v>0</v>
      </c>
      <c r="Y966" s="52">
        <v>4876740</v>
      </c>
      <c r="Z966" s="53">
        <f>Ugovori_OPULJP[[#This Row],[UKUPNI PRIHVATLJIVI IZDACI
TOTAL ELIGIBLE EXPENDITURE
= Bespovratna sredstva ukupno + doprinos korisnika
= Ukupni prihvatljivi troškovi
= Ukupna ugovorena vrijednost projekta HRK]]/7.5345</f>
        <v>647254.62870794337</v>
      </c>
      <c r="AA966" s="44" t="s">
        <v>38</v>
      </c>
      <c r="AB966" s="44" t="s">
        <v>35</v>
      </c>
      <c r="AC966" s="70" t="s">
        <v>3804</v>
      </c>
      <c r="AD966" s="43" t="s">
        <v>747</v>
      </c>
    </row>
    <row r="967" spans="1:30" ht="51" customHeight="1" x14ac:dyDescent="0.2">
      <c r="A967" s="41" t="s">
        <v>3805</v>
      </c>
      <c r="B967" s="42" t="s">
        <v>743</v>
      </c>
      <c r="C967" s="43" t="s">
        <v>744</v>
      </c>
      <c r="D967" s="43" t="s">
        <v>3131</v>
      </c>
      <c r="E967" s="57" t="s">
        <v>76</v>
      </c>
      <c r="F967" s="45" t="s">
        <v>3806</v>
      </c>
      <c r="G967" s="45" t="s">
        <v>1346</v>
      </c>
      <c r="H967" s="47">
        <v>44091</v>
      </c>
      <c r="I967" s="47">
        <v>44517</v>
      </c>
      <c r="J967" s="48" t="str">
        <f>IF(Ugovori_OPULJP[[#This Row],[DATUM ZAVRŠETKA OPERACIJE]]&gt;DATE(2024,3,31),"u provedbi","završen")</f>
        <v>završen</v>
      </c>
      <c r="K967" s="46" t="s">
        <v>244</v>
      </c>
      <c r="L967" s="46" t="s">
        <v>244</v>
      </c>
      <c r="M967" s="49">
        <v>0.85</v>
      </c>
      <c r="N967" s="49">
        <v>0.15</v>
      </c>
      <c r="O967" s="50">
        <f>Ugovori_OPULJP[[#This Row],[Bespovratna sredstva - Ukupno (EU+Nac) HRK
= Ukupna ugovorena vrijednost bespovratnih sredstava]]*Ugovori_OPULJP[[#This Row],[EU STOPA SUFINANCIRANJA %
EU CO-FINANCING RATE %]]</f>
        <v>1181415</v>
      </c>
      <c r="P967" s="51">
        <f>Ugovori_OPULJP[[#This Row],[Bespovratna sredstva - EU dio - HRK]]/7.5345</f>
        <v>156800.71670316544</v>
      </c>
      <c r="Q967" s="50">
        <f>Ugovori_OPULJP[[#This Row],[Bespovratna sredstva - Ukupno (EU+Nac) HRK
= Ukupna ugovorena vrijednost bespovratnih sredstava]]*Ugovori_OPULJP[[#This Row],[STOPA NACIONALNOG SUFINANCIRANJA %]]</f>
        <v>208485</v>
      </c>
      <c r="R967" s="51">
        <f>Ugovori_OPULJP[[#This Row],[Bespovratna sredstva - Nacionalni dio - HRK]]/7.5345</f>
        <v>27670.714712323312</v>
      </c>
      <c r="S967" s="50">
        <v>1389900</v>
      </c>
      <c r="T967" s="51">
        <f>Ugovori_OPULJP[[#This Row],[Bespovratna sredstva - Ukupno (EU+Nac) HRK
= Ukupna ugovorena vrijednost bespovratnih sredstava]]/7.5345</f>
        <v>184471.43141548874</v>
      </c>
      <c r="U967" s="50">
        <v>0</v>
      </c>
      <c r="V967" s="51">
        <f>Ugovori_OPULJP[[#This Row],[Javni doprinos korisnika - HRK]]/7.5345</f>
        <v>0</v>
      </c>
      <c r="W967" s="50">
        <v>0</v>
      </c>
      <c r="X967" s="51">
        <f>Ugovori_OPULJP[[#This Row],[Privatni doprinos korisnika - HRK]]/7.5345</f>
        <v>0</v>
      </c>
      <c r="Y967" s="52">
        <v>1389900</v>
      </c>
      <c r="Z967" s="53">
        <f>Ugovori_OPULJP[[#This Row],[UKUPNI PRIHVATLJIVI IZDACI
TOTAL ELIGIBLE EXPENDITURE
= Bespovratna sredstva ukupno + doprinos korisnika
= Ukupni prihvatljivi troškovi
= Ukupna ugovorena vrijednost projekta HRK]]/7.5345</f>
        <v>184471.43141548874</v>
      </c>
      <c r="AA967" s="44" t="s">
        <v>38</v>
      </c>
      <c r="AB967" s="44" t="s">
        <v>35</v>
      </c>
      <c r="AC967" s="43" t="s">
        <v>3807</v>
      </c>
      <c r="AD967" s="43" t="s">
        <v>747</v>
      </c>
    </row>
    <row r="968" spans="1:30" ht="51" customHeight="1" x14ac:dyDescent="0.2">
      <c r="A968" s="41" t="s">
        <v>3808</v>
      </c>
      <c r="B968" s="42" t="s">
        <v>743</v>
      </c>
      <c r="C968" s="43" t="s">
        <v>744</v>
      </c>
      <c r="D968" s="43" t="s">
        <v>3131</v>
      </c>
      <c r="E968" s="57" t="s">
        <v>76</v>
      </c>
      <c r="F968" s="45" t="s">
        <v>3809</v>
      </c>
      <c r="G968" s="45" t="s">
        <v>1373</v>
      </c>
      <c r="H968" s="47">
        <v>44078</v>
      </c>
      <c r="I968" s="47">
        <v>44624</v>
      </c>
      <c r="J968" s="48" t="str">
        <f>IF(Ugovori_OPULJP[[#This Row],[DATUM ZAVRŠETKA OPERACIJE]]&gt;DATE(2024,3,31),"u provedbi","završen")</f>
        <v>završen</v>
      </c>
      <c r="K968" s="46" t="s">
        <v>104</v>
      </c>
      <c r="L968" s="46" t="s">
        <v>104</v>
      </c>
      <c r="M968" s="49">
        <v>0.85</v>
      </c>
      <c r="N968" s="49">
        <v>0.15</v>
      </c>
      <c r="O968" s="50">
        <f>Ugovori_OPULJP[[#This Row],[Bespovratna sredstva - Ukupno (EU+Nac) HRK
= Ukupna ugovorena vrijednost bespovratnih sredstava]]*Ugovori_OPULJP[[#This Row],[EU STOPA SUFINANCIRANJA %
EU CO-FINANCING RATE %]]</f>
        <v>1178057.5</v>
      </c>
      <c r="P968" s="51">
        <f>Ugovori_OPULJP[[#This Row],[Bespovratna sredstva - EU dio - HRK]]/7.5345</f>
        <v>156355.09987391334</v>
      </c>
      <c r="Q968" s="50">
        <f>Ugovori_OPULJP[[#This Row],[Bespovratna sredstva - Ukupno (EU+Nac) HRK
= Ukupna ugovorena vrijednost bespovratnih sredstava]]*Ugovori_OPULJP[[#This Row],[STOPA NACIONALNOG SUFINANCIRANJA %]]</f>
        <v>207892.5</v>
      </c>
      <c r="R968" s="51">
        <f>Ugovori_OPULJP[[#This Row],[Bespovratna sredstva - Nacionalni dio - HRK]]/7.5345</f>
        <v>27592.076448337644</v>
      </c>
      <c r="S968" s="50">
        <v>1385950</v>
      </c>
      <c r="T968" s="51">
        <f>Ugovori_OPULJP[[#This Row],[Bespovratna sredstva - Ukupno (EU+Nac) HRK
= Ukupna ugovorena vrijednost bespovratnih sredstava]]/7.5345</f>
        <v>183947.17632225098</v>
      </c>
      <c r="U968" s="50">
        <v>0</v>
      </c>
      <c r="V968" s="51">
        <f>Ugovori_OPULJP[[#This Row],[Javni doprinos korisnika - HRK]]/7.5345</f>
        <v>0</v>
      </c>
      <c r="W968" s="50">
        <v>0</v>
      </c>
      <c r="X968" s="51">
        <f>Ugovori_OPULJP[[#This Row],[Privatni doprinos korisnika - HRK]]/7.5345</f>
        <v>0</v>
      </c>
      <c r="Y968" s="52">
        <v>1385950</v>
      </c>
      <c r="Z968" s="53">
        <f>Ugovori_OPULJP[[#This Row],[UKUPNI PRIHVATLJIVI IZDACI
TOTAL ELIGIBLE EXPENDITURE
= Bespovratna sredstva ukupno + doprinos korisnika
= Ukupni prihvatljivi troškovi
= Ukupna ugovorena vrijednost projekta HRK]]/7.5345</f>
        <v>183947.17632225098</v>
      </c>
      <c r="AA968" s="44" t="s">
        <v>38</v>
      </c>
      <c r="AB968" s="44" t="s">
        <v>35</v>
      </c>
      <c r="AC968" s="70" t="s">
        <v>3810</v>
      </c>
      <c r="AD968" s="43" t="s">
        <v>747</v>
      </c>
    </row>
    <row r="969" spans="1:30" ht="51" customHeight="1" x14ac:dyDescent="0.2">
      <c r="A969" s="41" t="s">
        <v>3811</v>
      </c>
      <c r="B969" s="42" t="s">
        <v>743</v>
      </c>
      <c r="C969" s="43" t="s">
        <v>744</v>
      </c>
      <c r="D969" s="43" t="s">
        <v>3131</v>
      </c>
      <c r="E969" s="57" t="s">
        <v>76</v>
      </c>
      <c r="F969" s="45" t="s">
        <v>3812</v>
      </c>
      <c r="G969" s="45" t="s">
        <v>2657</v>
      </c>
      <c r="H969" s="47">
        <v>44134</v>
      </c>
      <c r="I969" s="47">
        <v>44591</v>
      </c>
      <c r="J969" s="48" t="str">
        <f>IF(Ugovori_OPULJP[[#This Row],[DATUM ZAVRŠETKA OPERACIJE]]&gt;DATE(2024,3,31),"u provedbi","završen")</f>
        <v>završen</v>
      </c>
      <c r="K969" s="46" t="s">
        <v>249</v>
      </c>
      <c r="L969" s="46" t="s">
        <v>249</v>
      </c>
      <c r="M969" s="49">
        <v>0.85</v>
      </c>
      <c r="N969" s="49">
        <v>0.15</v>
      </c>
      <c r="O969" s="50">
        <f>Ugovori_OPULJP[[#This Row],[Bespovratna sredstva - Ukupno (EU+Nac) HRK
= Ukupna ugovorena vrijednost bespovratnih sredstava]]*Ugovori_OPULJP[[#This Row],[EU STOPA SUFINANCIRANJA %
EU CO-FINANCING RATE %]]</f>
        <v>1529532.5</v>
      </c>
      <c r="P969" s="51">
        <f>Ugovori_OPULJP[[#This Row],[Bespovratna sredstva - EU dio - HRK]]/7.5345</f>
        <v>203003.84896144402</v>
      </c>
      <c r="Q969" s="50">
        <f>Ugovori_OPULJP[[#This Row],[Bespovratna sredstva - Ukupno (EU+Nac) HRK
= Ukupna ugovorena vrijednost bespovratnih sredstava]]*Ugovori_OPULJP[[#This Row],[STOPA NACIONALNOG SUFINANCIRANJA %]]</f>
        <v>269917.5</v>
      </c>
      <c r="R969" s="51">
        <f>Ugovori_OPULJP[[#This Row],[Bespovratna sredstva - Nacionalni dio - HRK]]/7.5345</f>
        <v>35824.208640254823</v>
      </c>
      <c r="S969" s="50">
        <v>1799450</v>
      </c>
      <c r="T969" s="51">
        <f>Ugovori_OPULJP[[#This Row],[Bespovratna sredstva - Ukupno (EU+Nac) HRK
= Ukupna ugovorena vrijednost bespovratnih sredstava]]/7.5345</f>
        <v>238828.05760169885</v>
      </c>
      <c r="U969" s="50">
        <v>0</v>
      </c>
      <c r="V969" s="51">
        <f>Ugovori_OPULJP[[#This Row],[Javni doprinos korisnika - HRK]]/7.5345</f>
        <v>0</v>
      </c>
      <c r="W969" s="50">
        <v>0</v>
      </c>
      <c r="X969" s="51">
        <f>Ugovori_OPULJP[[#This Row],[Privatni doprinos korisnika - HRK]]/7.5345</f>
        <v>0</v>
      </c>
      <c r="Y969" s="52">
        <v>1799450</v>
      </c>
      <c r="Z969" s="53">
        <f>Ugovori_OPULJP[[#This Row],[UKUPNI PRIHVATLJIVI IZDACI
TOTAL ELIGIBLE EXPENDITURE
= Bespovratna sredstva ukupno + doprinos korisnika
= Ukupni prihvatljivi troškovi
= Ukupna ugovorena vrijednost projekta HRK]]/7.5345</f>
        <v>238828.05760169885</v>
      </c>
      <c r="AA969" s="44" t="s">
        <v>38</v>
      </c>
      <c r="AB969" s="44" t="s">
        <v>35</v>
      </c>
      <c r="AC969" s="43" t="s">
        <v>3810</v>
      </c>
      <c r="AD969" s="43" t="s">
        <v>747</v>
      </c>
    </row>
    <row r="970" spans="1:30" ht="51" customHeight="1" x14ac:dyDescent="0.2">
      <c r="A970" s="41" t="s">
        <v>3813</v>
      </c>
      <c r="B970" s="42" t="s">
        <v>743</v>
      </c>
      <c r="C970" s="43" t="s">
        <v>744</v>
      </c>
      <c r="D970" s="43" t="s">
        <v>3131</v>
      </c>
      <c r="E970" s="57" t="s">
        <v>76</v>
      </c>
      <c r="F970" s="45" t="s">
        <v>3814</v>
      </c>
      <c r="G970" s="45" t="s">
        <v>1380</v>
      </c>
      <c r="H970" s="47">
        <v>44078</v>
      </c>
      <c r="I970" s="47">
        <v>44534</v>
      </c>
      <c r="J970" s="48" t="str">
        <f>IF(Ugovori_OPULJP[[#This Row],[DATUM ZAVRŠETKA OPERACIJE]]&gt;DATE(2024,3,31),"u provedbi","završen")</f>
        <v>završen</v>
      </c>
      <c r="K970" s="46" t="s">
        <v>594</v>
      </c>
      <c r="L970" s="46" t="s">
        <v>594</v>
      </c>
      <c r="M970" s="49">
        <v>0.85</v>
      </c>
      <c r="N970" s="49">
        <v>0.15</v>
      </c>
      <c r="O970" s="50">
        <f>Ugovori_OPULJP[[#This Row],[Bespovratna sredstva - Ukupno (EU+Nac) HRK
= Ukupna ugovorena vrijednost bespovratnih sredstava]]*Ugovori_OPULJP[[#This Row],[EU STOPA SUFINANCIRANJA %
EU CO-FINANCING RATE %]]</f>
        <v>1592637.112</v>
      </c>
      <c r="P970" s="51">
        <f>Ugovori_OPULJP[[#This Row],[Bespovratna sredstva - EU dio - HRK]]/7.5345</f>
        <v>211379.27028999932</v>
      </c>
      <c r="Q970" s="50">
        <f>Ugovori_OPULJP[[#This Row],[Bespovratna sredstva - Ukupno (EU+Nac) HRK
= Ukupna ugovorena vrijednost bespovratnih sredstava]]*Ugovori_OPULJP[[#This Row],[STOPA NACIONALNOG SUFINANCIRANJA %]]</f>
        <v>281053.60800000001</v>
      </c>
      <c r="R970" s="51">
        <f>Ugovori_OPULJP[[#This Row],[Bespovratna sredstva - Nacionalni dio - HRK]]/7.5345</f>
        <v>37302.224168823413</v>
      </c>
      <c r="S970" s="50">
        <v>1873690.72</v>
      </c>
      <c r="T970" s="51">
        <f>Ugovori_OPULJP[[#This Row],[Bespovratna sredstva - Ukupno (EU+Nac) HRK
= Ukupna ugovorena vrijednost bespovratnih sredstava]]/7.5345</f>
        <v>248681.49445882274</v>
      </c>
      <c r="U970" s="50">
        <v>0</v>
      </c>
      <c r="V970" s="51">
        <f>Ugovori_OPULJP[[#This Row],[Javni doprinos korisnika - HRK]]/7.5345</f>
        <v>0</v>
      </c>
      <c r="W970" s="50">
        <v>0</v>
      </c>
      <c r="X970" s="51">
        <f>Ugovori_OPULJP[[#This Row],[Privatni doprinos korisnika - HRK]]/7.5345</f>
        <v>0</v>
      </c>
      <c r="Y970" s="52">
        <v>1873690.72</v>
      </c>
      <c r="Z970" s="53">
        <f>Ugovori_OPULJP[[#This Row],[UKUPNI PRIHVATLJIVI IZDACI
TOTAL ELIGIBLE EXPENDITURE
= Bespovratna sredstva ukupno + doprinos korisnika
= Ukupni prihvatljivi troškovi
= Ukupna ugovorena vrijednost projekta HRK]]/7.5345</f>
        <v>248681.49445882274</v>
      </c>
      <c r="AA970" s="44" t="s">
        <v>38</v>
      </c>
      <c r="AB970" s="44" t="s">
        <v>35</v>
      </c>
      <c r="AC970" s="70" t="s">
        <v>3815</v>
      </c>
      <c r="AD970" s="43" t="s">
        <v>747</v>
      </c>
    </row>
    <row r="971" spans="1:30" ht="51" customHeight="1" x14ac:dyDescent="0.2">
      <c r="A971" s="41" t="s">
        <v>3816</v>
      </c>
      <c r="B971" s="42" t="s">
        <v>743</v>
      </c>
      <c r="C971" s="43" t="s">
        <v>744</v>
      </c>
      <c r="D971" s="43" t="s">
        <v>3131</v>
      </c>
      <c r="E971" s="57" t="s">
        <v>76</v>
      </c>
      <c r="F971" s="45" t="s">
        <v>3817</v>
      </c>
      <c r="G971" s="45" t="s">
        <v>1247</v>
      </c>
      <c r="H971" s="47">
        <v>44078</v>
      </c>
      <c r="I971" s="47">
        <v>44624</v>
      </c>
      <c r="J971" s="48" t="str">
        <f>IF(Ugovori_OPULJP[[#This Row],[DATUM ZAVRŠETKA OPERACIJE]]&gt;DATE(2024,3,31),"u provedbi","završen")</f>
        <v>završen</v>
      </c>
      <c r="K971" s="46" t="s">
        <v>104</v>
      </c>
      <c r="L971" s="46" t="s">
        <v>104</v>
      </c>
      <c r="M971" s="49">
        <v>0.85</v>
      </c>
      <c r="N971" s="49">
        <v>0.15</v>
      </c>
      <c r="O971" s="50">
        <f>Ugovori_OPULJP[[#This Row],[Bespovratna sredstva - Ukupno (EU+Nac) HRK
= Ukupna ugovorena vrijednost bespovratnih sredstava]]*Ugovori_OPULJP[[#This Row],[EU STOPA SUFINANCIRANJA %
EU CO-FINANCING RATE %]]</f>
        <v>1523595.25</v>
      </c>
      <c r="P971" s="51">
        <f>Ugovori_OPULJP[[#This Row],[Bespovratna sredstva - EU dio - HRK]]/7.5345</f>
        <v>202215.84046718429</v>
      </c>
      <c r="Q971" s="50">
        <f>Ugovori_OPULJP[[#This Row],[Bespovratna sredstva - Ukupno (EU+Nac) HRK
= Ukupna ugovorena vrijednost bespovratnih sredstava]]*Ugovori_OPULJP[[#This Row],[STOPA NACIONALNOG SUFINANCIRANJA %]]</f>
        <v>268869.75</v>
      </c>
      <c r="R971" s="51">
        <f>Ugovori_OPULJP[[#This Row],[Bespovratna sredstva - Nacionalni dio - HRK]]/7.5345</f>
        <v>35685.1483177384</v>
      </c>
      <c r="S971" s="50">
        <v>1792465</v>
      </c>
      <c r="T971" s="51">
        <f>Ugovori_OPULJP[[#This Row],[Bespovratna sredstva - Ukupno (EU+Nac) HRK
= Ukupna ugovorena vrijednost bespovratnih sredstava]]/7.5345</f>
        <v>237900.98878492267</v>
      </c>
      <c r="U971" s="50">
        <v>0</v>
      </c>
      <c r="V971" s="51">
        <f>Ugovori_OPULJP[[#This Row],[Javni doprinos korisnika - HRK]]/7.5345</f>
        <v>0</v>
      </c>
      <c r="W971" s="50">
        <v>0</v>
      </c>
      <c r="X971" s="51">
        <f>Ugovori_OPULJP[[#This Row],[Privatni doprinos korisnika - HRK]]/7.5345</f>
        <v>0</v>
      </c>
      <c r="Y971" s="52">
        <v>1792465</v>
      </c>
      <c r="Z971" s="53">
        <f>Ugovori_OPULJP[[#This Row],[UKUPNI PRIHVATLJIVI IZDACI
TOTAL ELIGIBLE EXPENDITURE
= Bespovratna sredstva ukupno + doprinos korisnika
= Ukupni prihvatljivi troškovi
= Ukupna ugovorena vrijednost projekta HRK]]/7.5345</f>
        <v>237900.98878492267</v>
      </c>
      <c r="AA971" s="44" t="s">
        <v>38</v>
      </c>
      <c r="AB971" s="44" t="s">
        <v>35</v>
      </c>
      <c r="AC971" s="70" t="s">
        <v>3818</v>
      </c>
      <c r="AD971" s="43" t="s">
        <v>747</v>
      </c>
    </row>
    <row r="972" spans="1:30" ht="51" customHeight="1" x14ac:dyDescent="0.2">
      <c r="A972" s="41" t="s">
        <v>3819</v>
      </c>
      <c r="B972" s="42" t="s">
        <v>743</v>
      </c>
      <c r="C972" s="43" t="s">
        <v>744</v>
      </c>
      <c r="D972" s="43" t="s">
        <v>3131</v>
      </c>
      <c r="E972" s="57" t="s">
        <v>76</v>
      </c>
      <c r="F972" s="45" t="s">
        <v>3820</v>
      </c>
      <c r="G972" s="45" t="s">
        <v>2614</v>
      </c>
      <c r="H972" s="47">
        <v>44085</v>
      </c>
      <c r="I972" s="47">
        <v>44631</v>
      </c>
      <c r="J972" s="48" t="str">
        <f>IF(Ugovori_OPULJP[[#This Row],[DATUM ZAVRŠETKA OPERACIJE]]&gt;DATE(2024,3,31),"u provedbi","završen")</f>
        <v>završen</v>
      </c>
      <c r="K972" s="46" t="s">
        <v>3821</v>
      </c>
      <c r="L972" s="46" t="s">
        <v>37</v>
      </c>
      <c r="M972" s="49">
        <v>0.85</v>
      </c>
      <c r="N972" s="49">
        <v>0.15</v>
      </c>
      <c r="O972" s="50">
        <f>Ugovori_OPULJP[[#This Row],[Bespovratna sredstva - Ukupno (EU+Nac) HRK
= Ukupna ugovorena vrijednost bespovratnih sredstava]]*Ugovori_OPULJP[[#This Row],[EU STOPA SUFINANCIRANJA %
EU CO-FINANCING RATE %]]</f>
        <v>742900</v>
      </c>
      <c r="P972" s="51">
        <f>Ugovori_OPULJP[[#This Row],[Bespovratna sredstva - EU dio - HRK]]/7.5345</f>
        <v>98599.774371225692</v>
      </c>
      <c r="Q972" s="50">
        <f>Ugovori_OPULJP[[#This Row],[Bespovratna sredstva - Ukupno (EU+Nac) HRK
= Ukupna ugovorena vrijednost bespovratnih sredstava]]*Ugovori_OPULJP[[#This Row],[STOPA NACIONALNOG SUFINANCIRANJA %]]</f>
        <v>131100</v>
      </c>
      <c r="R972" s="51">
        <f>Ugovori_OPULJP[[#This Row],[Bespovratna sredstva - Nacionalni dio - HRK]]/7.5345</f>
        <v>17399.960183157476</v>
      </c>
      <c r="S972" s="50">
        <v>874000</v>
      </c>
      <c r="T972" s="51">
        <f>Ugovori_OPULJP[[#This Row],[Bespovratna sredstva - Ukupno (EU+Nac) HRK
= Ukupna ugovorena vrijednost bespovratnih sredstava]]/7.5345</f>
        <v>115999.73455438316</v>
      </c>
      <c r="U972" s="50">
        <v>0</v>
      </c>
      <c r="V972" s="51">
        <f>Ugovori_OPULJP[[#This Row],[Javni doprinos korisnika - HRK]]/7.5345</f>
        <v>0</v>
      </c>
      <c r="W972" s="50">
        <v>0</v>
      </c>
      <c r="X972" s="51">
        <f>Ugovori_OPULJP[[#This Row],[Privatni doprinos korisnika - HRK]]/7.5345</f>
        <v>0</v>
      </c>
      <c r="Y972" s="52">
        <v>874000</v>
      </c>
      <c r="Z972" s="53">
        <f>Ugovori_OPULJP[[#This Row],[UKUPNI PRIHVATLJIVI IZDACI
TOTAL ELIGIBLE EXPENDITURE
= Bespovratna sredstva ukupno + doprinos korisnika
= Ukupni prihvatljivi troškovi
= Ukupna ugovorena vrijednost projekta HRK]]/7.5345</f>
        <v>115999.73455438316</v>
      </c>
      <c r="AA972" s="44" t="s">
        <v>38</v>
      </c>
      <c r="AB972" s="44" t="s">
        <v>35</v>
      </c>
      <c r="AC972" s="43" t="s">
        <v>3822</v>
      </c>
      <c r="AD972" s="43" t="s">
        <v>747</v>
      </c>
    </row>
    <row r="973" spans="1:30" ht="51" customHeight="1" x14ac:dyDescent="0.2">
      <c r="A973" s="41" t="s">
        <v>3823</v>
      </c>
      <c r="B973" s="42" t="s">
        <v>743</v>
      </c>
      <c r="C973" s="43" t="s">
        <v>744</v>
      </c>
      <c r="D973" s="43" t="s">
        <v>3131</v>
      </c>
      <c r="E973" s="57" t="s">
        <v>76</v>
      </c>
      <c r="F973" s="45" t="s">
        <v>3824</v>
      </c>
      <c r="G973" s="45" t="s">
        <v>3825</v>
      </c>
      <c r="H973" s="47">
        <v>44078</v>
      </c>
      <c r="I973" s="47">
        <v>44624</v>
      </c>
      <c r="J973" s="48" t="str">
        <f>IF(Ugovori_OPULJP[[#This Row],[DATUM ZAVRŠETKA OPERACIJE]]&gt;DATE(2024,3,31),"u provedbi","završen")</f>
        <v>završen</v>
      </c>
      <c r="K973" s="46" t="s">
        <v>94</v>
      </c>
      <c r="L973" s="46" t="s">
        <v>94</v>
      </c>
      <c r="M973" s="49">
        <v>0.85</v>
      </c>
      <c r="N973" s="49">
        <v>0.15</v>
      </c>
      <c r="O973" s="50">
        <f>Ugovori_OPULJP[[#This Row],[Bespovratna sredstva - Ukupno (EU+Nac) HRK
= Ukupna ugovorena vrijednost bespovratnih sredstava]]*Ugovori_OPULJP[[#This Row],[EU STOPA SUFINANCIRANJA %
EU CO-FINANCING RATE %]]</f>
        <v>2306594</v>
      </c>
      <c r="P973" s="51">
        <f>Ugovori_OPULJP[[#This Row],[Bespovratna sredstva - EU dio - HRK]]/7.5345</f>
        <v>306137.63355232595</v>
      </c>
      <c r="Q973" s="50">
        <f>Ugovori_OPULJP[[#This Row],[Bespovratna sredstva - Ukupno (EU+Nac) HRK
= Ukupna ugovorena vrijednost bespovratnih sredstava]]*Ugovori_OPULJP[[#This Row],[STOPA NACIONALNOG SUFINANCIRANJA %]]</f>
        <v>407046</v>
      </c>
      <c r="R973" s="51">
        <f>Ugovori_OPULJP[[#This Row],[Bespovratna sredstva - Nacionalni dio - HRK]]/7.5345</f>
        <v>54024.28827393987</v>
      </c>
      <c r="S973" s="50">
        <v>2713640</v>
      </c>
      <c r="T973" s="51">
        <f>Ugovori_OPULJP[[#This Row],[Bespovratna sredstva - Ukupno (EU+Nac) HRK
= Ukupna ugovorena vrijednost bespovratnih sredstava]]/7.5345</f>
        <v>360161.92182626581</v>
      </c>
      <c r="U973" s="50">
        <v>0</v>
      </c>
      <c r="V973" s="51">
        <f>Ugovori_OPULJP[[#This Row],[Javni doprinos korisnika - HRK]]/7.5345</f>
        <v>0</v>
      </c>
      <c r="W973" s="50">
        <v>0</v>
      </c>
      <c r="X973" s="51">
        <f>Ugovori_OPULJP[[#This Row],[Privatni doprinos korisnika - HRK]]/7.5345</f>
        <v>0</v>
      </c>
      <c r="Y973" s="52">
        <v>2713640</v>
      </c>
      <c r="Z973" s="53">
        <f>Ugovori_OPULJP[[#This Row],[UKUPNI PRIHVATLJIVI IZDACI
TOTAL ELIGIBLE EXPENDITURE
= Bespovratna sredstva ukupno + doprinos korisnika
= Ukupni prihvatljivi troškovi
= Ukupna ugovorena vrijednost projekta HRK]]/7.5345</f>
        <v>360161.92182626581</v>
      </c>
      <c r="AA973" s="44" t="s">
        <v>38</v>
      </c>
      <c r="AB973" s="44" t="s">
        <v>35</v>
      </c>
      <c r="AC973" s="70" t="s">
        <v>3826</v>
      </c>
      <c r="AD973" s="43" t="s">
        <v>747</v>
      </c>
    </row>
    <row r="974" spans="1:30" ht="51" customHeight="1" x14ac:dyDescent="0.2">
      <c r="A974" s="41" t="s">
        <v>3827</v>
      </c>
      <c r="B974" s="42" t="s">
        <v>743</v>
      </c>
      <c r="C974" s="43" t="s">
        <v>744</v>
      </c>
      <c r="D974" s="43" t="s">
        <v>3131</v>
      </c>
      <c r="E974" s="57" t="s">
        <v>76</v>
      </c>
      <c r="F974" s="45" t="s">
        <v>3828</v>
      </c>
      <c r="G974" s="45" t="s">
        <v>177</v>
      </c>
      <c r="H974" s="47">
        <v>44130</v>
      </c>
      <c r="I974" s="47">
        <v>44677</v>
      </c>
      <c r="J974" s="48" t="str">
        <f>IF(Ugovori_OPULJP[[#This Row],[DATUM ZAVRŠETKA OPERACIJE]]&gt;DATE(2024,3,31),"u provedbi","završen")</f>
        <v>završen</v>
      </c>
      <c r="K974" s="46" t="s">
        <v>37</v>
      </c>
      <c r="L974" s="46" t="s">
        <v>37</v>
      </c>
      <c r="M974" s="49">
        <v>0.85</v>
      </c>
      <c r="N974" s="49">
        <v>0.15</v>
      </c>
      <c r="O974" s="50">
        <f>Ugovori_OPULJP[[#This Row],[Bespovratna sredstva - Ukupno (EU+Nac) HRK
= Ukupna ugovorena vrijednost bespovratnih sredstava]]*Ugovori_OPULJP[[#This Row],[EU STOPA SUFINANCIRANJA %
EU CO-FINANCING RATE %]]</f>
        <v>236808.24899999998</v>
      </c>
      <c r="P974" s="51">
        <f>Ugovori_OPULJP[[#This Row],[Bespovratna sredstva - EU dio - HRK]]/7.5345</f>
        <v>31429.855863030058</v>
      </c>
      <c r="Q974" s="50">
        <f>Ugovori_OPULJP[[#This Row],[Bespovratna sredstva - Ukupno (EU+Nac) HRK
= Ukupna ugovorena vrijednost bespovratnih sredstava]]*Ugovori_OPULJP[[#This Row],[STOPA NACIONALNOG SUFINANCIRANJA %]]</f>
        <v>41789.690999999999</v>
      </c>
      <c r="R974" s="51">
        <f>Ugovori_OPULJP[[#This Row],[Bespovratna sredstva - Nacionalni dio - HRK]]/7.5345</f>
        <v>5546.4451522994223</v>
      </c>
      <c r="S974" s="50">
        <v>278597.94</v>
      </c>
      <c r="T974" s="51">
        <f>Ugovori_OPULJP[[#This Row],[Bespovratna sredstva - Ukupno (EU+Nac) HRK
= Ukupna ugovorena vrijednost bespovratnih sredstava]]/7.5345</f>
        <v>36976.301015329482</v>
      </c>
      <c r="U974" s="50">
        <v>0</v>
      </c>
      <c r="V974" s="51">
        <f>Ugovori_OPULJP[[#This Row],[Javni doprinos korisnika - HRK]]/7.5345</f>
        <v>0</v>
      </c>
      <c r="W974" s="50">
        <v>0</v>
      </c>
      <c r="X974" s="51">
        <f>Ugovori_OPULJP[[#This Row],[Privatni doprinos korisnika - HRK]]/7.5345</f>
        <v>0</v>
      </c>
      <c r="Y974" s="52">
        <v>278597.94</v>
      </c>
      <c r="Z974" s="53">
        <f>Ugovori_OPULJP[[#This Row],[UKUPNI PRIHVATLJIVI IZDACI
TOTAL ELIGIBLE EXPENDITURE
= Bespovratna sredstva ukupno + doprinos korisnika
= Ukupni prihvatljivi troškovi
= Ukupna ugovorena vrijednost projekta HRK]]/7.5345</f>
        <v>36976.301015329482</v>
      </c>
      <c r="AA974" s="44" t="s">
        <v>38</v>
      </c>
      <c r="AB974" s="44" t="s">
        <v>35</v>
      </c>
      <c r="AC974" s="43" t="s">
        <v>3829</v>
      </c>
      <c r="AD974" s="43" t="s">
        <v>747</v>
      </c>
    </row>
    <row r="975" spans="1:30" ht="51" customHeight="1" x14ac:dyDescent="0.2">
      <c r="A975" s="41" t="s">
        <v>3830</v>
      </c>
      <c r="B975" s="42" t="s">
        <v>743</v>
      </c>
      <c r="C975" s="43" t="s">
        <v>744</v>
      </c>
      <c r="D975" s="43" t="s">
        <v>3131</v>
      </c>
      <c r="E975" s="57" t="s">
        <v>76</v>
      </c>
      <c r="F975" s="45" t="s">
        <v>3831</v>
      </c>
      <c r="G975" s="45" t="s">
        <v>3832</v>
      </c>
      <c r="H975" s="47">
        <v>44078</v>
      </c>
      <c r="I975" s="47">
        <v>44624</v>
      </c>
      <c r="J975" s="48" t="str">
        <f>IF(Ugovori_OPULJP[[#This Row],[DATUM ZAVRŠETKA OPERACIJE]]&gt;DATE(2024,3,31),"u provedbi","završen")</f>
        <v>završen</v>
      </c>
      <c r="K975" s="46" t="s">
        <v>173</v>
      </c>
      <c r="L975" s="46" t="s">
        <v>173</v>
      </c>
      <c r="M975" s="49">
        <v>0.85</v>
      </c>
      <c r="N975" s="49">
        <v>0.15</v>
      </c>
      <c r="O975" s="50">
        <f>Ugovori_OPULJP[[#This Row],[Bespovratna sredstva - Ukupno (EU+Nac) HRK
= Ukupna ugovorena vrijednost bespovratnih sredstava]]*Ugovori_OPULJP[[#This Row],[EU STOPA SUFINANCIRANJA %
EU CO-FINANCING RATE %]]</f>
        <v>767465</v>
      </c>
      <c r="P975" s="51">
        <f>Ugovori_OPULJP[[#This Row],[Bespovratna sredstva - EU dio - HRK]]/7.5345</f>
        <v>101860.11015993098</v>
      </c>
      <c r="Q975" s="50">
        <f>Ugovori_OPULJP[[#This Row],[Bespovratna sredstva - Ukupno (EU+Nac) HRK
= Ukupna ugovorena vrijednost bespovratnih sredstava]]*Ugovori_OPULJP[[#This Row],[STOPA NACIONALNOG SUFINANCIRANJA %]]</f>
        <v>135435</v>
      </c>
      <c r="R975" s="51">
        <f>Ugovori_OPULJP[[#This Row],[Bespovratna sredstva - Nacionalni dio - HRK]]/7.5345</f>
        <v>17975.31355763488</v>
      </c>
      <c r="S975" s="50">
        <v>902900</v>
      </c>
      <c r="T975" s="51">
        <f>Ugovori_OPULJP[[#This Row],[Bespovratna sredstva - Ukupno (EU+Nac) HRK
= Ukupna ugovorena vrijednost bespovratnih sredstava]]/7.5345</f>
        <v>119835.42371756586</v>
      </c>
      <c r="U975" s="50">
        <v>0</v>
      </c>
      <c r="V975" s="51">
        <f>Ugovori_OPULJP[[#This Row],[Javni doprinos korisnika - HRK]]/7.5345</f>
        <v>0</v>
      </c>
      <c r="W975" s="50">
        <v>0</v>
      </c>
      <c r="X975" s="51">
        <f>Ugovori_OPULJP[[#This Row],[Privatni doprinos korisnika - HRK]]/7.5345</f>
        <v>0</v>
      </c>
      <c r="Y975" s="52">
        <v>902900</v>
      </c>
      <c r="Z975" s="53">
        <f>Ugovori_OPULJP[[#This Row],[UKUPNI PRIHVATLJIVI IZDACI
TOTAL ELIGIBLE EXPENDITURE
= Bespovratna sredstva ukupno + doprinos korisnika
= Ukupni prihvatljivi troškovi
= Ukupna ugovorena vrijednost projekta HRK]]/7.5345</f>
        <v>119835.42371756586</v>
      </c>
      <c r="AA975" s="44" t="s">
        <v>38</v>
      </c>
      <c r="AB975" s="44" t="s">
        <v>35</v>
      </c>
      <c r="AC975" s="70" t="s">
        <v>3833</v>
      </c>
      <c r="AD975" s="43" t="s">
        <v>747</v>
      </c>
    </row>
    <row r="976" spans="1:30" ht="51" customHeight="1" x14ac:dyDescent="0.2">
      <c r="A976" s="41" t="s">
        <v>3834</v>
      </c>
      <c r="B976" s="42" t="s">
        <v>743</v>
      </c>
      <c r="C976" s="43" t="s">
        <v>744</v>
      </c>
      <c r="D976" s="43" t="s">
        <v>3131</v>
      </c>
      <c r="E976" s="57" t="s">
        <v>76</v>
      </c>
      <c r="F976" s="45" t="s">
        <v>3835</v>
      </c>
      <c r="G976" s="45" t="s">
        <v>3836</v>
      </c>
      <c r="H976" s="47">
        <v>44078</v>
      </c>
      <c r="I976" s="47">
        <v>44624</v>
      </c>
      <c r="J976" s="48" t="str">
        <f>IF(Ugovori_OPULJP[[#This Row],[DATUM ZAVRŠETKA OPERACIJE]]&gt;DATE(2024,3,31),"u provedbi","završen")</f>
        <v>završen</v>
      </c>
      <c r="K976" s="46" t="s">
        <v>271</v>
      </c>
      <c r="L976" s="46" t="s">
        <v>271</v>
      </c>
      <c r="M976" s="49">
        <v>0.85</v>
      </c>
      <c r="N976" s="49">
        <v>0.15</v>
      </c>
      <c r="O976" s="50">
        <f>Ugovori_OPULJP[[#This Row],[Bespovratna sredstva - Ukupno (EU+Nac) HRK
= Ukupna ugovorena vrijednost bespovratnih sredstava]]*Ugovori_OPULJP[[#This Row],[EU STOPA SUFINANCIRANJA %
EU CO-FINANCING RATE %]]</f>
        <v>473616.49799999996</v>
      </c>
      <c r="P976" s="51">
        <f>Ugovori_OPULJP[[#This Row],[Bespovratna sredstva - EU dio - HRK]]/7.5345</f>
        <v>62859.711726060115</v>
      </c>
      <c r="Q976" s="50">
        <f>Ugovori_OPULJP[[#This Row],[Bespovratna sredstva - Ukupno (EU+Nac) HRK
= Ukupna ugovorena vrijednost bespovratnih sredstava]]*Ugovori_OPULJP[[#This Row],[STOPA NACIONALNOG SUFINANCIRANJA %]]</f>
        <v>83579.381999999998</v>
      </c>
      <c r="R976" s="51">
        <f>Ugovori_OPULJP[[#This Row],[Bespovratna sredstva - Nacionalni dio - HRK]]/7.5345</f>
        <v>11092.890304598845</v>
      </c>
      <c r="S976" s="50">
        <v>557195.88</v>
      </c>
      <c r="T976" s="51">
        <f>Ugovori_OPULJP[[#This Row],[Bespovratna sredstva - Ukupno (EU+Nac) HRK
= Ukupna ugovorena vrijednost bespovratnih sredstava]]/7.5345</f>
        <v>73952.602030658963</v>
      </c>
      <c r="U976" s="50">
        <v>0</v>
      </c>
      <c r="V976" s="51">
        <f>Ugovori_OPULJP[[#This Row],[Javni doprinos korisnika - HRK]]/7.5345</f>
        <v>0</v>
      </c>
      <c r="W976" s="50">
        <v>0</v>
      </c>
      <c r="X976" s="51">
        <f>Ugovori_OPULJP[[#This Row],[Privatni doprinos korisnika - HRK]]/7.5345</f>
        <v>0</v>
      </c>
      <c r="Y976" s="52">
        <v>557195.88</v>
      </c>
      <c r="Z976" s="53">
        <f>Ugovori_OPULJP[[#This Row],[UKUPNI PRIHVATLJIVI IZDACI
TOTAL ELIGIBLE EXPENDITURE
= Bespovratna sredstva ukupno + doprinos korisnika
= Ukupni prihvatljivi troškovi
= Ukupna ugovorena vrijednost projekta HRK]]/7.5345</f>
        <v>73952.602030658963</v>
      </c>
      <c r="AA976" s="44" t="s">
        <v>38</v>
      </c>
      <c r="AB976" s="44" t="s">
        <v>35</v>
      </c>
      <c r="AC976" s="70" t="s">
        <v>3837</v>
      </c>
      <c r="AD976" s="43" t="s">
        <v>747</v>
      </c>
    </row>
    <row r="977" spans="1:30" ht="51" customHeight="1" x14ac:dyDescent="0.2">
      <c r="A977" s="41" t="s">
        <v>3838</v>
      </c>
      <c r="B977" s="42" t="s">
        <v>743</v>
      </c>
      <c r="C977" s="43" t="s">
        <v>744</v>
      </c>
      <c r="D977" s="43" t="s">
        <v>3131</v>
      </c>
      <c r="E977" s="57" t="s">
        <v>76</v>
      </c>
      <c r="F977" s="45" t="s">
        <v>3839</v>
      </c>
      <c r="G977" s="62" t="s">
        <v>3840</v>
      </c>
      <c r="H977" s="47">
        <v>44099</v>
      </c>
      <c r="I977" s="47">
        <v>44586</v>
      </c>
      <c r="J977" s="48" t="str">
        <f>IF(Ugovori_OPULJP[[#This Row],[DATUM ZAVRŠETKA OPERACIJE]]&gt;DATE(2024,3,31),"u provedbi","završen")</f>
        <v>završen</v>
      </c>
      <c r="K977" s="46" t="s">
        <v>249</v>
      </c>
      <c r="L977" s="46" t="s">
        <v>249</v>
      </c>
      <c r="M977" s="49">
        <v>0.85</v>
      </c>
      <c r="N977" s="49">
        <v>0.15</v>
      </c>
      <c r="O977" s="50">
        <f>Ugovori_OPULJP[[#This Row],[Bespovratna sredstva - Ukupno (EU+Nac) HRK
= Ukupna ugovorena vrijednost bespovratnih sredstava]]*Ugovori_OPULJP[[#This Row],[EU STOPA SUFINANCIRANJA %
EU CO-FINANCING RATE %]]</f>
        <v>1181670</v>
      </c>
      <c r="P977" s="51">
        <f>Ugovori_OPULJP[[#This Row],[Bespovratna sredstva - EU dio - HRK]]/7.5345</f>
        <v>156834.56101931116</v>
      </c>
      <c r="Q977" s="50">
        <f>Ugovori_OPULJP[[#This Row],[Bespovratna sredstva - Ukupno (EU+Nac) HRK
= Ukupna ugovorena vrijednost bespovratnih sredstava]]*Ugovori_OPULJP[[#This Row],[STOPA NACIONALNOG SUFINANCIRANJA %]]</f>
        <v>208530</v>
      </c>
      <c r="R977" s="51">
        <f>Ugovori_OPULJP[[#This Row],[Bespovratna sredstva - Nacionalni dio - HRK]]/7.5345</f>
        <v>27676.687238701968</v>
      </c>
      <c r="S977" s="50">
        <v>1390200</v>
      </c>
      <c r="T977" s="51">
        <f>Ugovori_OPULJP[[#This Row],[Bespovratna sredstva - Ukupno (EU+Nac) HRK
= Ukupna ugovorena vrijednost bespovratnih sredstava]]/7.5345</f>
        <v>184511.24825801313</v>
      </c>
      <c r="U977" s="50">
        <v>0</v>
      </c>
      <c r="V977" s="51">
        <f>Ugovori_OPULJP[[#This Row],[Javni doprinos korisnika - HRK]]/7.5345</f>
        <v>0</v>
      </c>
      <c r="W977" s="50">
        <v>0</v>
      </c>
      <c r="X977" s="51">
        <f>Ugovori_OPULJP[[#This Row],[Privatni doprinos korisnika - HRK]]/7.5345</f>
        <v>0</v>
      </c>
      <c r="Y977" s="52">
        <v>1390200</v>
      </c>
      <c r="Z977" s="53">
        <f>Ugovori_OPULJP[[#This Row],[UKUPNI PRIHVATLJIVI IZDACI
TOTAL ELIGIBLE EXPENDITURE
= Bespovratna sredstva ukupno + doprinos korisnika
= Ukupni prihvatljivi troškovi
= Ukupna ugovorena vrijednost projekta HRK]]/7.5345</f>
        <v>184511.24825801313</v>
      </c>
      <c r="AA977" s="44" t="s">
        <v>38</v>
      </c>
      <c r="AB977" s="44" t="s">
        <v>35</v>
      </c>
      <c r="AC977" s="43" t="s">
        <v>3841</v>
      </c>
      <c r="AD977" s="43" t="s">
        <v>747</v>
      </c>
    </row>
    <row r="978" spans="1:30" ht="51" customHeight="1" x14ac:dyDescent="0.2">
      <c r="A978" s="41" t="s">
        <v>3842</v>
      </c>
      <c r="B978" s="42" t="s">
        <v>743</v>
      </c>
      <c r="C978" s="43" t="s">
        <v>744</v>
      </c>
      <c r="D978" s="43" t="s">
        <v>3131</v>
      </c>
      <c r="E978" s="57" t="s">
        <v>76</v>
      </c>
      <c r="F978" s="45" t="s">
        <v>3843</v>
      </c>
      <c r="G978" s="45" t="s">
        <v>3844</v>
      </c>
      <c r="H978" s="47">
        <v>44109</v>
      </c>
      <c r="I978" s="47">
        <v>44656</v>
      </c>
      <c r="J978" s="48" t="str">
        <f>IF(Ugovori_OPULJP[[#This Row],[DATUM ZAVRŠETKA OPERACIJE]]&gt;DATE(2024,3,31),"u provedbi","završen")</f>
        <v>završen</v>
      </c>
      <c r="K978" s="46" t="s">
        <v>99</v>
      </c>
      <c r="L978" s="46" t="s">
        <v>99</v>
      </c>
      <c r="M978" s="49">
        <v>0.85</v>
      </c>
      <c r="N978" s="49">
        <v>0.15</v>
      </c>
      <c r="O978" s="50">
        <f>Ugovori_OPULJP[[#This Row],[Bespovratna sredstva - Ukupno (EU+Nac) HRK
= Ukupna ugovorena vrijednost bespovratnih sredstava]]*Ugovori_OPULJP[[#This Row],[EU STOPA SUFINANCIRANJA %
EU CO-FINANCING RATE %]]</f>
        <v>788851</v>
      </c>
      <c r="P978" s="51">
        <f>Ugovori_OPULJP[[#This Row],[Bespovratna sredstva - EU dio - HRK]]/7.5345</f>
        <v>104698.52014068617</v>
      </c>
      <c r="Q978" s="50">
        <f>Ugovori_OPULJP[[#This Row],[Bespovratna sredstva - Ukupno (EU+Nac) HRK
= Ukupna ugovorena vrijednost bespovratnih sredstava]]*Ugovori_OPULJP[[#This Row],[STOPA NACIONALNOG SUFINANCIRANJA %]]</f>
        <v>139209</v>
      </c>
      <c r="R978" s="51">
        <f>Ugovori_OPULJP[[#This Row],[Bespovratna sredstva - Nacionalni dio - HRK]]/7.5345</f>
        <v>18476.209436591678</v>
      </c>
      <c r="S978" s="50">
        <v>928060</v>
      </c>
      <c r="T978" s="51">
        <f>Ugovori_OPULJP[[#This Row],[Bespovratna sredstva - Ukupno (EU+Nac) HRK
= Ukupna ugovorena vrijednost bespovratnih sredstava]]/7.5345</f>
        <v>123174.72957727785</v>
      </c>
      <c r="U978" s="50">
        <v>0</v>
      </c>
      <c r="V978" s="51">
        <f>Ugovori_OPULJP[[#This Row],[Javni doprinos korisnika - HRK]]/7.5345</f>
        <v>0</v>
      </c>
      <c r="W978" s="50">
        <v>0</v>
      </c>
      <c r="X978" s="51">
        <f>Ugovori_OPULJP[[#This Row],[Privatni doprinos korisnika - HRK]]/7.5345</f>
        <v>0</v>
      </c>
      <c r="Y978" s="52">
        <v>928060</v>
      </c>
      <c r="Z978" s="53">
        <f>Ugovori_OPULJP[[#This Row],[UKUPNI PRIHVATLJIVI IZDACI
TOTAL ELIGIBLE EXPENDITURE
= Bespovratna sredstva ukupno + doprinos korisnika
= Ukupni prihvatljivi troškovi
= Ukupna ugovorena vrijednost projekta HRK]]/7.5345</f>
        <v>123174.72957727785</v>
      </c>
      <c r="AA978" s="44" t="s">
        <v>38</v>
      </c>
      <c r="AB978" s="44" t="s">
        <v>35</v>
      </c>
      <c r="AC978" s="43" t="s">
        <v>3845</v>
      </c>
      <c r="AD978" s="43" t="s">
        <v>747</v>
      </c>
    </row>
    <row r="979" spans="1:30" ht="51" customHeight="1" x14ac:dyDescent="0.2">
      <c r="A979" s="41" t="s">
        <v>3846</v>
      </c>
      <c r="B979" s="42" t="s">
        <v>743</v>
      </c>
      <c r="C979" s="43" t="s">
        <v>744</v>
      </c>
      <c r="D979" s="43" t="s">
        <v>3131</v>
      </c>
      <c r="E979" s="57" t="s">
        <v>76</v>
      </c>
      <c r="F979" s="45" t="s">
        <v>3847</v>
      </c>
      <c r="G979" s="45" t="s">
        <v>3848</v>
      </c>
      <c r="H979" s="47">
        <v>44078</v>
      </c>
      <c r="I979" s="47">
        <v>44624</v>
      </c>
      <c r="J979" s="48" t="str">
        <f>IF(Ugovori_OPULJP[[#This Row],[DATUM ZAVRŠETKA OPERACIJE]]&gt;DATE(2024,3,31),"u provedbi","završen")</f>
        <v>završen</v>
      </c>
      <c r="K979" s="46" t="s">
        <v>104</v>
      </c>
      <c r="L979" s="46" t="s">
        <v>104</v>
      </c>
      <c r="M979" s="49">
        <v>0.85</v>
      </c>
      <c r="N979" s="49">
        <v>0.15</v>
      </c>
      <c r="O979" s="50">
        <f>Ugovori_OPULJP[[#This Row],[Bespovratna sredstva - Ukupno (EU+Nac) HRK
= Ukupna ugovorena vrijednost bespovratnih sredstava]]*Ugovori_OPULJP[[#This Row],[EU STOPA SUFINANCIRANJA %
EU CO-FINANCING RATE %]]</f>
        <v>1973317.058</v>
      </c>
      <c r="P979" s="51">
        <f>Ugovori_OPULJP[[#This Row],[Bespovratna sredstva - EU dio - HRK]]/7.5345</f>
        <v>261904.18183024751</v>
      </c>
      <c r="Q979" s="50">
        <f>Ugovori_OPULJP[[#This Row],[Bespovratna sredstva - Ukupno (EU+Nac) HRK
= Ukupna ugovorena vrijednost bespovratnih sredstava]]*Ugovori_OPULJP[[#This Row],[STOPA NACIONALNOG SUFINANCIRANJA %]]</f>
        <v>348232.42199999996</v>
      </c>
      <c r="R979" s="51">
        <f>Ugovori_OPULJP[[#This Row],[Bespovratna sredstva - Nacionalni dio - HRK]]/7.5345</f>
        <v>46218.385028867204</v>
      </c>
      <c r="S979" s="50">
        <v>2321549.48</v>
      </c>
      <c r="T979" s="51">
        <f>Ugovori_OPULJP[[#This Row],[Bespovratna sredstva - Ukupno (EU+Nac) HRK
= Ukupna ugovorena vrijednost bespovratnih sredstava]]/7.5345</f>
        <v>308122.56685911474</v>
      </c>
      <c r="U979" s="50">
        <v>0</v>
      </c>
      <c r="V979" s="51">
        <f>Ugovori_OPULJP[[#This Row],[Javni doprinos korisnika - HRK]]/7.5345</f>
        <v>0</v>
      </c>
      <c r="W979" s="50">
        <v>0</v>
      </c>
      <c r="X979" s="51">
        <f>Ugovori_OPULJP[[#This Row],[Privatni doprinos korisnika - HRK]]/7.5345</f>
        <v>0</v>
      </c>
      <c r="Y979" s="52">
        <v>2321549.48</v>
      </c>
      <c r="Z979" s="53">
        <f>Ugovori_OPULJP[[#This Row],[UKUPNI PRIHVATLJIVI IZDACI
TOTAL ELIGIBLE EXPENDITURE
= Bespovratna sredstva ukupno + doprinos korisnika
= Ukupni prihvatljivi troškovi
= Ukupna ugovorena vrijednost projekta HRK]]/7.5345</f>
        <v>308122.56685911474</v>
      </c>
      <c r="AA979" s="44" t="s">
        <v>38</v>
      </c>
      <c r="AB979" s="44" t="s">
        <v>35</v>
      </c>
      <c r="AC979" s="70" t="s">
        <v>3849</v>
      </c>
      <c r="AD979" s="43" t="s">
        <v>747</v>
      </c>
    </row>
    <row r="980" spans="1:30" ht="51" customHeight="1" x14ac:dyDescent="0.2">
      <c r="A980" s="41" t="s">
        <v>3850</v>
      </c>
      <c r="B980" s="42" t="s">
        <v>743</v>
      </c>
      <c r="C980" s="43" t="s">
        <v>744</v>
      </c>
      <c r="D980" s="43" t="s">
        <v>3131</v>
      </c>
      <c r="E980" s="57" t="s">
        <v>76</v>
      </c>
      <c r="F980" s="45" t="s">
        <v>3851</v>
      </c>
      <c r="G980" s="45" t="s">
        <v>3852</v>
      </c>
      <c r="H980" s="47">
        <v>44104</v>
      </c>
      <c r="I980" s="47">
        <v>44530</v>
      </c>
      <c r="J980" s="48" t="str">
        <f>IF(Ugovori_OPULJP[[#This Row],[DATUM ZAVRŠETKA OPERACIJE]]&gt;DATE(2024,3,31),"u provedbi","završen")</f>
        <v>završen</v>
      </c>
      <c r="K980" s="46" t="s">
        <v>84</v>
      </c>
      <c r="L980" s="46" t="s">
        <v>84</v>
      </c>
      <c r="M980" s="49">
        <v>0.85</v>
      </c>
      <c r="N980" s="49">
        <v>0.15</v>
      </c>
      <c r="O980" s="50">
        <f>Ugovori_OPULJP[[#This Row],[Bespovratna sredstva - Ukupno (EU+Nac) HRK
= Ukupna ugovorena vrijednost bespovratnih sredstava]]*Ugovori_OPULJP[[#This Row],[EU STOPA SUFINANCIRANJA %
EU CO-FINANCING RATE %]]</f>
        <v>854241.5</v>
      </c>
      <c r="P980" s="51">
        <f>Ugovori_OPULJP[[#This Row],[Bespovratna sredstva - EU dio - HRK]]/7.5345</f>
        <v>113377.33094432278</v>
      </c>
      <c r="Q980" s="50">
        <f>Ugovori_OPULJP[[#This Row],[Bespovratna sredstva - Ukupno (EU+Nac) HRK
= Ukupna ugovorena vrijednost bespovratnih sredstava]]*Ugovori_OPULJP[[#This Row],[STOPA NACIONALNOG SUFINANCIRANJA %]]</f>
        <v>150748.5</v>
      </c>
      <c r="R980" s="51">
        <f>Ugovori_OPULJP[[#This Row],[Bespovratna sredstva - Nacionalni dio - HRK]]/7.5345</f>
        <v>20007.764284292254</v>
      </c>
      <c r="S980" s="50">
        <v>1004990</v>
      </c>
      <c r="T980" s="51">
        <f>Ugovori_OPULJP[[#This Row],[Bespovratna sredstva - Ukupno (EU+Nac) HRK
= Ukupna ugovorena vrijednost bespovratnih sredstava]]/7.5345</f>
        <v>133385.09522861504</v>
      </c>
      <c r="U980" s="50">
        <v>0</v>
      </c>
      <c r="V980" s="51">
        <f>Ugovori_OPULJP[[#This Row],[Javni doprinos korisnika - HRK]]/7.5345</f>
        <v>0</v>
      </c>
      <c r="W980" s="50">
        <v>0</v>
      </c>
      <c r="X980" s="51">
        <f>Ugovori_OPULJP[[#This Row],[Privatni doprinos korisnika - HRK]]/7.5345</f>
        <v>0</v>
      </c>
      <c r="Y980" s="52">
        <v>1004990</v>
      </c>
      <c r="Z980" s="53">
        <f>Ugovori_OPULJP[[#This Row],[UKUPNI PRIHVATLJIVI IZDACI
TOTAL ELIGIBLE EXPENDITURE
= Bespovratna sredstva ukupno + doprinos korisnika
= Ukupni prihvatljivi troškovi
= Ukupna ugovorena vrijednost projekta HRK]]/7.5345</f>
        <v>133385.09522861504</v>
      </c>
      <c r="AA980" s="44" t="s">
        <v>38</v>
      </c>
      <c r="AB980" s="44" t="s">
        <v>35</v>
      </c>
      <c r="AC980" s="43" t="s">
        <v>3853</v>
      </c>
      <c r="AD980" s="43" t="s">
        <v>747</v>
      </c>
    </row>
    <row r="981" spans="1:30" ht="51" customHeight="1" x14ac:dyDescent="0.2">
      <c r="A981" s="41" t="s">
        <v>3854</v>
      </c>
      <c r="B981" s="42" t="s">
        <v>743</v>
      </c>
      <c r="C981" s="43" t="s">
        <v>744</v>
      </c>
      <c r="D981" s="43" t="s">
        <v>3131</v>
      </c>
      <c r="E981" s="57" t="s">
        <v>76</v>
      </c>
      <c r="F981" s="45" t="s">
        <v>3855</v>
      </c>
      <c r="G981" s="45" t="s">
        <v>3856</v>
      </c>
      <c r="H981" s="47">
        <v>44132</v>
      </c>
      <c r="I981" s="47">
        <v>44679</v>
      </c>
      <c r="J981" s="48" t="str">
        <f>IF(Ugovori_OPULJP[[#This Row],[DATUM ZAVRŠETKA OPERACIJE]]&gt;DATE(2024,3,31),"u provedbi","završen")</f>
        <v>završen</v>
      </c>
      <c r="K981" s="46" t="s">
        <v>173</v>
      </c>
      <c r="L981" s="46" t="s">
        <v>173</v>
      </c>
      <c r="M981" s="49">
        <v>0.85</v>
      </c>
      <c r="N981" s="49">
        <v>0.15</v>
      </c>
      <c r="O981" s="50">
        <f>Ugovori_OPULJP[[#This Row],[Bespovratna sredstva - Ukupno (EU+Nac) HRK
= Ukupna ugovorena vrijednost bespovratnih sredstava]]*Ugovori_OPULJP[[#This Row],[EU STOPA SUFINANCIRANJA %
EU CO-FINANCING RATE %]]</f>
        <v>787397.5</v>
      </c>
      <c r="P981" s="51">
        <f>Ugovori_OPULJP[[#This Row],[Bespovratna sredstva - EU dio - HRK]]/7.5345</f>
        <v>104505.60753865552</v>
      </c>
      <c r="Q981" s="50">
        <f>Ugovori_OPULJP[[#This Row],[Bespovratna sredstva - Ukupno (EU+Nac) HRK
= Ukupna ugovorena vrijednost bespovratnih sredstava]]*Ugovori_OPULJP[[#This Row],[STOPA NACIONALNOG SUFINANCIRANJA %]]</f>
        <v>138952.5</v>
      </c>
      <c r="R981" s="51">
        <f>Ugovori_OPULJP[[#This Row],[Bespovratna sredstva - Nacionalni dio - HRK]]/7.5345</f>
        <v>18442.166036233324</v>
      </c>
      <c r="S981" s="50">
        <v>926350</v>
      </c>
      <c r="T981" s="51">
        <f>Ugovori_OPULJP[[#This Row],[Bespovratna sredstva - Ukupno (EU+Nac) HRK
= Ukupna ugovorena vrijednost bespovratnih sredstava]]/7.5345</f>
        <v>122947.77357488884</v>
      </c>
      <c r="U981" s="50">
        <v>0</v>
      </c>
      <c r="V981" s="51">
        <f>Ugovori_OPULJP[[#This Row],[Javni doprinos korisnika - HRK]]/7.5345</f>
        <v>0</v>
      </c>
      <c r="W981" s="50">
        <v>0</v>
      </c>
      <c r="X981" s="51">
        <f>Ugovori_OPULJP[[#This Row],[Privatni doprinos korisnika - HRK]]/7.5345</f>
        <v>0</v>
      </c>
      <c r="Y981" s="52">
        <v>926350</v>
      </c>
      <c r="Z981" s="53">
        <f>Ugovori_OPULJP[[#This Row],[UKUPNI PRIHVATLJIVI IZDACI
TOTAL ELIGIBLE EXPENDITURE
= Bespovratna sredstva ukupno + doprinos korisnika
= Ukupni prihvatljivi troškovi
= Ukupna ugovorena vrijednost projekta HRK]]/7.5345</f>
        <v>122947.77357488884</v>
      </c>
      <c r="AA981" s="44" t="s">
        <v>38</v>
      </c>
      <c r="AB981" s="44" t="s">
        <v>35</v>
      </c>
      <c r="AC981" s="43" t="s">
        <v>3857</v>
      </c>
      <c r="AD981" s="43" t="s">
        <v>747</v>
      </c>
    </row>
    <row r="982" spans="1:30" ht="51" customHeight="1" x14ac:dyDescent="0.2">
      <c r="A982" s="41" t="s">
        <v>3858</v>
      </c>
      <c r="B982" s="42" t="s">
        <v>743</v>
      </c>
      <c r="C982" s="43" t="s">
        <v>744</v>
      </c>
      <c r="D982" s="43" t="s">
        <v>3131</v>
      </c>
      <c r="E982" s="57" t="s">
        <v>76</v>
      </c>
      <c r="F982" s="45" t="s">
        <v>3859</v>
      </c>
      <c r="G982" s="45" t="s">
        <v>3860</v>
      </c>
      <c r="H982" s="47">
        <v>44078</v>
      </c>
      <c r="I982" s="47">
        <v>44624</v>
      </c>
      <c r="J982" s="48" t="str">
        <f>IF(Ugovori_OPULJP[[#This Row],[DATUM ZAVRŠETKA OPERACIJE]]&gt;DATE(2024,3,31),"u provedbi","završen")</f>
        <v>završen</v>
      </c>
      <c r="K982" s="46" t="s">
        <v>130</v>
      </c>
      <c r="L982" s="46" t="s">
        <v>130</v>
      </c>
      <c r="M982" s="49">
        <v>0.85</v>
      </c>
      <c r="N982" s="49">
        <v>0.15</v>
      </c>
      <c r="O982" s="50">
        <f>Ugovori_OPULJP[[#This Row],[Bespovratna sredstva - Ukupno (EU+Nac) HRK
= Ukupna ugovorena vrijednost bespovratnih sredstava]]*Ugovori_OPULJP[[#This Row],[EU STOPA SUFINANCIRANJA %
EU CO-FINANCING RATE %]]</f>
        <v>1276836</v>
      </c>
      <c r="P982" s="51">
        <f>Ugovori_OPULJP[[#This Row],[Bespovratna sredstva - EU dio - HRK]]/7.5345</f>
        <v>169465.25980489748</v>
      </c>
      <c r="Q982" s="50">
        <f>Ugovori_OPULJP[[#This Row],[Bespovratna sredstva - Ukupno (EU+Nac) HRK
= Ukupna ugovorena vrijednost bespovratnih sredstava]]*Ugovori_OPULJP[[#This Row],[STOPA NACIONALNOG SUFINANCIRANJA %]]</f>
        <v>225324</v>
      </c>
      <c r="R982" s="51">
        <f>Ugovori_OPULJP[[#This Row],[Bespovratna sredstva - Nacionalni dio - HRK]]/7.5345</f>
        <v>29905.634083217199</v>
      </c>
      <c r="S982" s="50">
        <v>1502160</v>
      </c>
      <c r="T982" s="51">
        <f>Ugovori_OPULJP[[#This Row],[Bespovratna sredstva - Ukupno (EU+Nac) HRK
= Ukupna ugovorena vrijednost bespovratnih sredstava]]/7.5345</f>
        <v>199370.89388811466</v>
      </c>
      <c r="U982" s="50">
        <v>0</v>
      </c>
      <c r="V982" s="51">
        <f>Ugovori_OPULJP[[#This Row],[Javni doprinos korisnika - HRK]]/7.5345</f>
        <v>0</v>
      </c>
      <c r="W982" s="50">
        <v>0</v>
      </c>
      <c r="X982" s="51">
        <f>Ugovori_OPULJP[[#This Row],[Privatni doprinos korisnika - HRK]]/7.5345</f>
        <v>0</v>
      </c>
      <c r="Y982" s="52">
        <v>1502160</v>
      </c>
      <c r="Z982" s="53">
        <f>Ugovori_OPULJP[[#This Row],[UKUPNI PRIHVATLJIVI IZDACI
TOTAL ELIGIBLE EXPENDITURE
= Bespovratna sredstva ukupno + doprinos korisnika
= Ukupni prihvatljivi troškovi
= Ukupna ugovorena vrijednost projekta HRK]]/7.5345</f>
        <v>199370.89388811466</v>
      </c>
      <c r="AA982" s="44" t="s">
        <v>38</v>
      </c>
      <c r="AB982" s="44" t="s">
        <v>35</v>
      </c>
      <c r="AC982" s="70" t="s">
        <v>3861</v>
      </c>
      <c r="AD982" s="43" t="s">
        <v>747</v>
      </c>
    </row>
    <row r="983" spans="1:30" ht="51" customHeight="1" x14ac:dyDescent="0.2">
      <c r="A983" s="41" t="s">
        <v>3862</v>
      </c>
      <c r="B983" s="42" t="s">
        <v>743</v>
      </c>
      <c r="C983" s="43" t="s">
        <v>744</v>
      </c>
      <c r="D983" s="43" t="s">
        <v>3131</v>
      </c>
      <c r="E983" s="57" t="s">
        <v>76</v>
      </c>
      <c r="F983" s="45" t="s">
        <v>3339</v>
      </c>
      <c r="G983" s="45" t="s">
        <v>3863</v>
      </c>
      <c r="H983" s="47">
        <v>44091</v>
      </c>
      <c r="I983" s="47">
        <v>44637</v>
      </c>
      <c r="J983" s="48" t="str">
        <f>IF(Ugovori_OPULJP[[#This Row],[DATUM ZAVRŠETKA OPERACIJE]]&gt;DATE(2024,3,31),"u provedbi","završen")</f>
        <v>završen</v>
      </c>
      <c r="K983" s="46" t="s">
        <v>84</v>
      </c>
      <c r="L983" s="46" t="s">
        <v>84</v>
      </c>
      <c r="M983" s="49">
        <v>0.85</v>
      </c>
      <c r="N983" s="49">
        <v>0.15</v>
      </c>
      <c r="O983" s="50">
        <f>Ugovori_OPULJP[[#This Row],[Bespovratna sredstva - Ukupno (EU+Nac) HRK
= Ukupna ugovorena vrijednost bespovratnih sredstava]]*Ugovori_OPULJP[[#This Row],[EU STOPA SUFINANCIRANJA %
EU CO-FINANCING RATE %]]</f>
        <v>1570587.5</v>
      </c>
      <c r="P983" s="51">
        <f>Ugovori_OPULJP[[#This Row],[Bespovratna sredstva - EU dio - HRK]]/7.5345</f>
        <v>208452.78386090649</v>
      </c>
      <c r="Q983" s="50">
        <f>Ugovori_OPULJP[[#This Row],[Bespovratna sredstva - Ukupno (EU+Nac) HRK
= Ukupna ugovorena vrijednost bespovratnih sredstava]]*Ugovori_OPULJP[[#This Row],[STOPA NACIONALNOG SUFINANCIRANJA %]]</f>
        <v>277162.5</v>
      </c>
      <c r="R983" s="51">
        <f>Ugovori_OPULJP[[#This Row],[Bespovratna sredstva - Nacionalni dio - HRK]]/7.5345</f>
        <v>36785.785387218792</v>
      </c>
      <c r="S983" s="50">
        <v>1847750</v>
      </c>
      <c r="T983" s="51">
        <f>Ugovori_OPULJP[[#This Row],[Bespovratna sredstva - Ukupno (EU+Nac) HRK
= Ukupna ugovorena vrijednost bespovratnih sredstava]]/7.5345</f>
        <v>245238.56924812528</v>
      </c>
      <c r="U983" s="50">
        <v>0</v>
      </c>
      <c r="V983" s="51">
        <f>Ugovori_OPULJP[[#This Row],[Javni doprinos korisnika - HRK]]/7.5345</f>
        <v>0</v>
      </c>
      <c r="W983" s="50">
        <v>0</v>
      </c>
      <c r="X983" s="51">
        <f>Ugovori_OPULJP[[#This Row],[Privatni doprinos korisnika - HRK]]/7.5345</f>
        <v>0</v>
      </c>
      <c r="Y983" s="52">
        <v>1847750</v>
      </c>
      <c r="Z983" s="53">
        <f>Ugovori_OPULJP[[#This Row],[UKUPNI PRIHVATLJIVI IZDACI
TOTAL ELIGIBLE EXPENDITURE
= Bespovratna sredstva ukupno + doprinos korisnika
= Ukupni prihvatljivi troškovi
= Ukupna ugovorena vrijednost projekta HRK]]/7.5345</f>
        <v>245238.56924812528</v>
      </c>
      <c r="AA983" s="44" t="s">
        <v>38</v>
      </c>
      <c r="AB983" s="44" t="s">
        <v>35</v>
      </c>
      <c r="AC983" s="43" t="s">
        <v>3864</v>
      </c>
      <c r="AD983" s="43" t="s">
        <v>747</v>
      </c>
    </row>
    <row r="984" spans="1:30" ht="51" customHeight="1" x14ac:dyDescent="0.2">
      <c r="A984" s="41" t="s">
        <v>3865</v>
      </c>
      <c r="B984" s="42" t="s">
        <v>743</v>
      </c>
      <c r="C984" s="43" t="s">
        <v>744</v>
      </c>
      <c r="D984" s="43" t="s">
        <v>3131</v>
      </c>
      <c r="E984" s="57" t="s">
        <v>76</v>
      </c>
      <c r="F984" s="45" t="s">
        <v>3866</v>
      </c>
      <c r="G984" s="45" t="s">
        <v>3867</v>
      </c>
      <c r="H984" s="47">
        <v>44078</v>
      </c>
      <c r="I984" s="47">
        <v>44596</v>
      </c>
      <c r="J984" s="48" t="str">
        <f>IF(Ugovori_OPULJP[[#This Row],[DATUM ZAVRŠETKA OPERACIJE]]&gt;DATE(2024,3,31),"u provedbi","završen")</f>
        <v>završen</v>
      </c>
      <c r="K984" s="46" t="s">
        <v>94</v>
      </c>
      <c r="L984" s="46" t="s">
        <v>94</v>
      </c>
      <c r="M984" s="49">
        <v>0.85</v>
      </c>
      <c r="N984" s="49">
        <v>0.15</v>
      </c>
      <c r="O984" s="50">
        <f>Ugovori_OPULJP[[#This Row],[Bespovratna sredstva - Ukupno (EU+Nac) HRK
= Ukupna ugovorena vrijednost bespovratnih sredstava]]*Ugovori_OPULJP[[#This Row],[EU STOPA SUFINANCIRANJA %
EU CO-FINANCING RATE %]]</f>
        <v>1856825</v>
      </c>
      <c r="P984" s="51">
        <f>Ugovori_OPULJP[[#This Row],[Bespovratna sredstva - EU dio - HRK]]/7.5345</f>
        <v>246443.02873448801</v>
      </c>
      <c r="Q984" s="50">
        <f>Ugovori_OPULJP[[#This Row],[Bespovratna sredstva - Ukupno (EU+Nac) HRK
= Ukupna ugovorena vrijednost bespovratnih sredstava]]*Ugovori_OPULJP[[#This Row],[STOPA NACIONALNOG SUFINANCIRANJA %]]</f>
        <v>327675</v>
      </c>
      <c r="R984" s="51">
        <f>Ugovori_OPULJP[[#This Row],[Bespovratna sredstva - Nacionalni dio - HRK]]/7.5345</f>
        <v>43489.946247262589</v>
      </c>
      <c r="S984" s="50">
        <v>2184500</v>
      </c>
      <c r="T984" s="51">
        <f>Ugovori_OPULJP[[#This Row],[Bespovratna sredstva - Ukupno (EU+Nac) HRK
= Ukupna ugovorena vrijednost bespovratnih sredstava]]/7.5345</f>
        <v>289932.97498175059</v>
      </c>
      <c r="U984" s="50">
        <v>0</v>
      </c>
      <c r="V984" s="51">
        <f>Ugovori_OPULJP[[#This Row],[Javni doprinos korisnika - HRK]]/7.5345</f>
        <v>0</v>
      </c>
      <c r="W984" s="50">
        <v>0</v>
      </c>
      <c r="X984" s="51">
        <f>Ugovori_OPULJP[[#This Row],[Privatni doprinos korisnika - HRK]]/7.5345</f>
        <v>0</v>
      </c>
      <c r="Y984" s="52">
        <v>2184500</v>
      </c>
      <c r="Z984" s="53">
        <f>Ugovori_OPULJP[[#This Row],[UKUPNI PRIHVATLJIVI IZDACI
TOTAL ELIGIBLE EXPENDITURE
= Bespovratna sredstva ukupno + doprinos korisnika
= Ukupni prihvatljivi troškovi
= Ukupna ugovorena vrijednost projekta HRK]]/7.5345</f>
        <v>289932.97498175059</v>
      </c>
      <c r="AA984" s="44" t="s">
        <v>38</v>
      </c>
      <c r="AB984" s="44" t="s">
        <v>35</v>
      </c>
      <c r="AC984" s="70" t="s">
        <v>3868</v>
      </c>
      <c r="AD984" s="43" t="s">
        <v>747</v>
      </c>
    </row>
    <row r="985" spans="1:30" ht="51" customHeight="1" x14ac:dyDescent="0.2">
      <c r="A985" s="41" t="s">
        <v>3869</v>
      </c>
      <c r="B985" s="42" t="s">
        <v>743</v>
      </c>
      <c r="C985" s="43" t="s">
        <v>744</v>
      </c>
      <c r="D985" s="43" t="s">
        <v>3131</v>
      </c>
      <c r="E985" s="57" t="s">
        <v>76</v>
      </c>
      <c r="F985" s="71" t="s">
        <v>3870</v>
      </c>
      <c r="G985" s="71" t="s">
        <v>3871</v>
      </c>
      <c r="H985" s="47">
        <v>44078</v>
      </c>
      <c r="I985" s="47">
        <v>44624</v>
      </c>
      <c r="J985" s="48" t="str">
        <f>IF(Ugovori_OPULJP[[#This Row],[DATUM ZAVRŠETKA OPERACIJE]]&gt;DATE(2024,3,31),"u provedbi","završen")</f>
        <v>završen</v>
      </c>
      <c r="K985" s="46" t="s">
        <v>271</v>
      </c>
      <c r="L985" s="46" t="s">
        <v>271</v>
      </c>
      <c r="M985" s="49">
        <v>0.85</v>
      </c>
      <c r="N985" s="49">
        <v>0.15</v>
      </c>
      <c r="O985" s="50">
        <f>Ugovori_OPULJP[[#This Row],[Bespovratna sredstva - Ukupno (EU+Nac) HRK
= Ukupna ugovorena vrijednost bespovratnih sredstava]]*Ugovori_OPULJP[[#This Row],[EU STOPA SUFINANCIRANJA %
EU CO-FINANCING RATE %]]</f>
        <v>788162.5</v>
      </c>
      <c r="P985" s="51">
        <f>Ugovori_OPULJP[[#This Row],[Bespovratna sredstva - EU dio - HRK]]/7.5345</f>
        <v>104607.14048709271</v>
      </c>
      <c r="Q985" s="50">
        <f>Ugovori_OPULJP[[#This Row],[Bespovratna sredstva - Ukupno (EU+Nac) HRK
= Ukupna ugovorena vrijednost bespovratnih sredstava]]*Ugovori_OPULJP[[#This Row],[STOPA NACIONALNOG SUFINANCIRANJA %]]</f>
        <v>139087.5</v>
      </c>
      <c r="R985" s="51">
        <f>Ugovori_OPULJP[[#This Row],[Bespovratna sredstva - Nacionalni dio - HRK]]/7.5345</f>
        <v>18460.083615369302</v>
      </c>
      <c r="S985" s="50">
        <v>927250</v>
      </c>
      <c r="T985" s="51">
        <f>Ugovori_OPULJP[[#This Row],[Bespovratna sredstva - Ukupno (EU+Nac) HRK
= Ukupna ugovorena vrijednost bespovratnih sredstava]]/7.5345</f>
        <v>123067.224102462</v>
      </c>
      <c r="U985" s="50">
        <v>0</v>
      </c>
      <c r="V985" s="51">
        <f>Ugovori_OPULJP[[#This Row],[Javni doprinos korisnika - HRK]]/7.5345</f>
        <v>0</v>
      </c>
      <c r="W985" s="50">
        <v>0</v>
      </c>
      <c r="X985" s="51">
        <f>Ugovori_OPULJP[[#This Row],[Privatni doprinos korisnika - HRK]]/7.5345</f>
        <v>0</v>
      </c>
      <c r="Y985" s="52">
        <v>927250</v>
      </c>
      <c r="Z985" s="53">
        <f>Ugovori_OPULJP[[#This Row],[UKUPNI PRIHVATLJIVI IZDACI
TOTAL ELIGIBLE EXPENDITURE
= Bespovratna sredstva ukupno + doprinos korisnika
= Ukupni prihvatljivi troškovi
= Ukupna ugovorena vrijednost projekta HRK]]/7.5345</f>
        <v>123067.224102462</v>
      </c>
      <c r="AA985" s="44" t="s">
        <v>38</v>
      </c>
      <c r="AB985" s="44" t="s">
        <v>35</v>
      </c>
      <c r="AC985" s="70" t="s">
        <v>3872</v>
      </c>
      <c r="AD985" s="43" t="s">
        <v>747</v>
      </c>
    </row>
    <row r="986" spans="1:30" ht="51" customHeight="1" x14ac:dyDescent="0.2">
      <c r="A986" s="41" t="s">
        <v>3873</v>
      </c>
      <c r="B986" s="42" t="s">
        <v>743</v>
      </c>
      <c r="C986" s="43" t="s">
        <v>744</v>
      </c>
      <c r="D986" s="43" t="s">
        <v>3131</v>
      </c>
      <c r="E986" s="57" t="s">
        <v>76</v>
      </c>
      <c r="F986" s="71" t="s">
        <v>3874</v>
      </c>
      <c r="G986" s="71" t="s">
        <v>1513</v>
      </c>
      <c r="H986" s="47">
        <v>44083</v>
      </c>
      <c r="I986" s="47">
        <v>44539</v>
      </c>
      <c r="J986" s="48" t="str">
        <f>IF(Ugovori_OPULJP[[#This Row],[DATUM ZAVRŠETKA OPERACIJE]]&gt;DATE(2024,3,31),"u provedbi","završen")</f>
        <v>završen</v>
      </c>
      <c r="K986" s="46" t="s">
        <v>130</v>
      </c>
      <c r="L986" s="46" t="s">
        <v>130</v>
      </c>
      <c r="M986" s="49">
        <v>0.85</v>
      </c>
      <c r="N986" s="49">
        <v>0.15</v>
      </c>
      <c r="O986" s="50">
        <f>Ugovori_OPULJP[[#This Row],[Bespovratna sredstva - Ukupno (EU+Nac) HRK
= Ukupna ugovorena vrijednost bespovratnih sredstava]]*Ugovori_OPULJP[[#This Row],[EU STOPA SUFINANCIRANJA %
EU CO-FINANCING RATE %]]</f>
        <v>1114227.8125</v>
      </c>
      <c r="P986" s="51">
        <f>Ugovori_OPULJP[[#This Row],[Bespovratna sredstva - EU dio - HRK]]/7.5345</f>
        <v>147883.44448868537</v>
      </c>
      <c r="Q986" s="50">
        <f>Ugovori_OPULJP[[#This Row],[Bespovratna sredstva - Ukupno (EU+Nac) HRK
= Ukupna ugovorena vrijednost bespovratnih sredstava]]*Ugovori_OPULJP[[#This Row],[STOPA NACIONALNOG SUFINANCIRANJA %]]</f>
        <v>196628.4375</v>
      </c>
      <c r="R986" s="51">
        <f>Ugovori_OPULJP[[#This Row],[Bespovratna sredstva - Nacionalni dio - HRK]]/7.5345</f>
        <v>26097.078439179772</v>
      </c>
      <c r="S986" s="50">
        <v>1310856.25</v>
      </c>
      <c r="T986" s="51">
        <f>Ugovori_OPULJP[[#This Row],[Bespovratna sredstva - Ukupno (EU+Nac) HRK
= Ukupna ugovorena vrijednost bespovratnih sredstava]]/7.5345</f>
        <v>173980.52292786515</v>
      </c>
      <c r="U986" s="50">
        <v>0</v>
      </c>
      <c r="V986" s="51">
        <f>Ugovori_OPULJP[[#This Row],[Javni doprinos korisnika - HRK]]/7.5345</f>
        <v>0</v>
      </c>
      <c r="W986" s="50">
        <v>0</v>
      </c>
      <c r="X986" s="51">
        <f>Ugovori_OPULJP[[#This Row],[Privatni doprinos korisnika - HRK]]/7.5345</f>
        <v>0</v>
      </c>
      <c r="Y986" s="52">
        <v>1310856.25</v>
      </c>
      <c r="Z986" s="53">
        <f>Ugovori_OPULJP[[#This Row],[UKUPNI PRIHVATLJIVI IZDACI
TOTAL ELIGIBLE EXPENDITURE
= Bespovratna sredstva ukupno + doprinos korisnika
= Ukupni prihvatljivi troškovi
= Ukupna ugovorena vrijednost projekta HRK]]/7.5345</f>
        <v>173980.52292786515</v>
      </c>
      <c r="AA986" s="44" t="s">
        <v>38</v>
      </c>
      <c r="AB986" s="44" t="s">
        <v>35</v>
      </c>
      <c r="AC986" s="70" t="s">
        <v>3875</v>
      </c>
      <c r="AD986" s="43" t="s">
        <v>747</v>
      </c>
    </row>
    <row r="987" spans="1:30" ht="51" customHeight="1" x14ac:dyDescent="0.2">
      <c r="A987" s="41" t="s">
        <v>3876</v>
      </c>
      <c r="B987" s="42" t="s">
        <v>743</v>
      </c>
      <c r="C987" s="43" t="s">
        <v>744</v>
      </c>
      <c r="D987" s="43" t="s">
        <v>3131</v>
      </c>
      <c r="E987" s="57" t="s">
        <v>76</v>
      </c>
      <c r="F987" s="71" t="s">
        <v>3877</v>
      </c>
      <c r="G987" s="71" t="s">
        <v>1509</v>
      </c>
      <c r="H987" s="47">
        <v>44078</v>
      </c>
      <c r="I987" s="47">
        <v>44624</v>
      </c>
      <c r="J987" s="48" t="str">
        <f>IF(Ugovori_OPULJP[[#This Row],[DATUM ZAVRŠETKA OPERACIJE]]&gt;DATE(2024,3,31),"u provedbi","završen")</f>
        <v>završen</v>
      </c>
      <c r="K987" s="46" t="s">
        <v>99</v>
      </c>
      <c r="L987" s="46" t="s">
        <v>99</v>
      </c>
      <c r="M987" s="49">
        <v>0.85</v>
      </c>
      <c r="N987" s="49">
        <v>0.15</v>
      </c>
      <c r="O987" s="50">
        <f>Ugovori_OPULJP[[#This Row],[Bespovratna sredstva - Ukupno (EU+Nac) HRK
= Ukupna ugovorena vrijednost bespovratnih sredstava]]*Ugovori_OPULJP[[#This Row],[EU STOPA SUFINANCIRANJA %
EU CO-FINANCING RATE %]]</f>
        <v>1022924</v>
      </c>
      <c r="P987" s="51">
        <f>Ugovori_OPULJP[[#This Row],[Bespovratna sredstva - EU dio - HRK]]/7.5345</f>
        <v>135765.34607472294</v>
      </c>
      <c r="Q987" s="50">
        <f>Ugovori_OPULJP[[#This Row],[Bespovratna sredstva - Ukupno (EU+Nac) HRK
= Ukupna ugovorena vrijednost bespovratnih sredstava]]*Ugovori_OPULJP[[#This Row],[STOPA NACIONALNOG SUFINANCIRANJA %]]</f>
        <v>180516</v>
      </c>
      <c r="R987" s="51">
        <f>Ugovori_OPULJP[[#This Row],[Bespovratna sredstva - Nacionalni dio - HRK]]/7.5345</f>
        <v>23958.590483774635</v>
      </c>
      <c r="S987" s="50">
        <v>1203440</v>
      </c>
      <c r="T987" s="51">
        <f>Ugovori_OPULJP[[#This Row],[Bespovratna sredstva - Ukupno (EU+Nac) HRK
= Ukupna ugovorena vrijednost bespovratnih sredstava]]/7.5345</f>
        <v>159723.93655849757</v>
      </c>
      <c r="U987" s="50">
        <v>0</v>
      </c>
      <c r="V987" s="51">
        <f>Ugovori_OPULJP[[#This Row],[Javni doprinos korisnika - HRK]]/7.5345</f>
        <v>0</v>
      </c>
      <c r="W987" s="50">
        <v>0</v>
      </c>
      <c r="X987" s="51">
        <f>Ugovori_OPULJP[[#This Row],[Privatni doprinos korisnika - HRK]]/7.5345</f>
        <v>0</v>
      </c>
      <c r="Y987" s="52">
        <v>1203440</v>
      </c>
      <c r="Z987" s="53">
        <f>Ugovori_OPULJP[[#This Row],[UKUPNI PRIHVATLJIVI IZDACI
TOTAL ELIGIBLE EXPENDITURE
= Bespovratna sredstva ukupno + doprinos korisnika
= Ukupni prihvatljivi troškovi
= Ukupna ugovorena vrijednost projekta HRK]]/7.5345</f>
        <v>159723.93655849757</v>
      </c>
      <c r="AA987" s="44" t="s">
        <v>38</v>
      </c>
      <c r="AB987" s="44" t="s">
        <v>35</v>
      </c>
      <c r="AC987" s="70" t="s">
        <v>3878</v>
      </c>
      <c r="AD987" s="43" t="s">
        <v>747</v>
      </c>
    </row>
    <row r="988" spans="1:30" ht="51" customHeight="1" x14ac:dyDescent="0.2">
      <c r="A988" s="41" t="s">
        <v>3879</v>
      </c>
      <c r="B988" s="42" t="s">
        <v>743</v>
      </c>
      <c r="C988" s="43" t="s">
        <v>744</v>
      </c>
      <c r="D988" s="43" t="s">
        <v>3131</v>
      </c>
      <c r="E988" s="57" t="s">
        <v>76</v>
      </c>
      <c r="F988" s="71" t="s">
        <v>3880</v>
      </c>
      <c r="G988" s="71" t="s">
        <v>3881</v>
      </c>
      <c r="H988" s="47">
        <v>44078</v>
      </c>
      <c r="I988" s="47">
        <v>44624</v>
      </c>
      <c r="J988" s="48" t="str">
        <f>IF(Ugovori_OPULJP[[#This Row],[DATUM ZAVRŠETKA OPERACIJE]]&gt;DATE(2024,3,31),"u provedbi","završen")</f>
        <v>završen</v>
      </c>
      <c r="K988" s="46" t="s">
        <v>338</v>
      </c>
      <c r="L988" s="46" t="s">
        <v>338</v>
      </c>
      <c r="M988" s="49">
        <v>0.85</v>
      </c>
      <c r="N988" s="49">
        <v>0.15</v>
      </c>
      <c r="O988" s="50">
        <f>Ugovori_OPULJP[[#This Row],[Bespovratna sredstva - Ukupno (EU+Nac) HRK
= Ukupna ugovorena vrijednost bespovratnih sredstava]]*Ugovori_OPULJP[[#This Row],[EU STOPA SUFINANCIRANJA %
EU CO-FINANCING RATE %]]</f>
        <v>1184030.45</v>
      </c>
      <c r="P988" s="51">
        <f>Ugovori_OPULJP[[#This Row],[Bespovratna sredstva - EU dio - HRK]]/7.5345</f>
        <v>157147.84657243345</v>
      </c>
      <c r="Q988" s="50">
        <f>Ugovori_OPULJP[[#This Row],[Bespovratna sredstva - Ukupno (EU+Nac) HRK
= Ukupna ugovorena vrijednost bespovratnih sredstava]]*Ugovori_OPULJP[[#This Row],[STOPA NACIONALNOG SUFINANCIRANJA %]]</f>
        <v>208946.55</v>
      </c>
      <c r="R988" s="51">
        <f>Ugovori_OPULJP[[#This Row],[Bespovratna sredstva - Nacionalni dio - HRK]]/7.5345</f>
        <v>27731.972924547081</v>
      </c>
      <c r="S988" s="50">
        <v>1392977</v>
      </c>
      <c r="T988" s="51">
        <f>Ugovori_OPULJP[[#This Row],[Bespovratna sredstva - Ukupno (EU+Nac) HRK
= Ukupna ugovorena vrijednost bespovratnih sredstava]]/7.5345</f>
        <v>184879.81949698055</v>
      </c>
      <c r="U988" s="50">
        <v>0</v>
      </c>
      <c r="V988" s="51">
        <f>Ugovori_OPULJP[[#This Row],[Javni doprinos korisnika - HRK]]/7.5345</f>
        <v>0</v>
      </c>
      <c r="W988" s="50">
        <v>0</v>
      </c>
      <c r="X988" s="51">
        <f>Ugovori_OPULJP[[#This Row],[Privatni doprinos korisnika - HRK]]/7.5345</f>
        <v>0</v>
      </c>
      <c r="Y988" s="52">
        <v>1392977</v>
      </c>
      <c r="Z988" s="53">
        <f>Ugovori_OPULJP[[#This Row],[UKUPNI PRIHVATLJIVI IZDACI
TOTAL ELIGIBLE EXPENDITURE
= Bespovratna sredstva ukupno + doprinos korisnika
= Ukupni prihvatljivi troškovi
= Ukupna ugovorena vrijednost projekta HRK]]/7.5345</f>
        <v>184879.81949698055</v>
      </c>
      <c r="AA988" s="44" t="s">
        <v>38</v>
      </c>
      <c r="AB988" s="44" t="s">
        <v>35</v>
      </c>
      <c r="AC988" s="70" t="s">
        <v>3882</v>
      </c>
      <c r="AD988" s="43" t="s">
        <v>747</v>
      </c>
    </row>
    <row r="989" spans="1:30" ht="63.75" customHeight="1" x14ac:dyDescent="0.2">
      <c r="A989" s="41" t="s">
        <v>3883</v>
      </c>
      <c r="B989" s="42" t="s">
        <v>743</v>
      </c>
      <c r="C989" s="43" t="s">
        <v>744</v>
      </c>
      <c r="D989" s="43" t="s">
        <v>3131</v>
      </c>
      <c r="E989" s="57" t="s">
        <v>76</v>
      </c>
      <c r="F989" s="71" t="s">
        <v>3884</v>
      </c>
      <c r="G989" s="71" t="s">
        <v>1486</v>
      </c>
      <c r="H989" s="47">
        <v>44078</v>
      </c>
      <c r="I989" s="47">
        <v>44561</v>
      </c>
      <c r="J989" s="48" t="str">
        <f>IF(Ugovori_OPULJP[[#This Row],[DATUM ZAVRŠETKA OPERACIJE]]&gt;DATE(2024,3,31),"u provedbi","završen")</f>
        <v>završen</v>
      </c>
      <c r="K989" s="46" t="s">
        <v>186</v>
      </c>
      <c r="L989" s="46" t="s">
        <v>186</v>
      </c>
      <c r="M989" s="49">
        <v>0.85</v>
      </c>
      <c r="N989" s="49">
        <v>0.15</v>
      </c>
      <c r="O989" s="50">
        <f>Ugovori_OPULJP[[#This Row],[Bespovratna sredstva - Ukupno (EU+Nac) HRK
= Ukupna ugovorena vrijednost bespovratnih sredstava]]*Ugovori_OPULJP[[#This Row],[EU STOPA SUFINANCIRANJA %
EU CO-FINANCING RATE %]]</f>
        <v>2973725</v>
      </c>
      <c r="P989" s="51">
        <f>Ugovori_OPULJP[[#This Row],[Bespovratna sredstva - EU dio - HRK]]/7.5345</f>
        <v>394681.13345278386</v>
      </c>
      <c r="Q989" s="50">
        <f>Ugovori_OPULJP[[#This Row],[Bespovratna sredstva - Ukupno (EU+Nac) HRK
= Ukupna ugovorena vrijednost bespovratnih sredstava]]*Ugovori_OPULJP[[#This Row],[STOPA NACIONALNOG SUFINANCIRANJA %]]</f>
        <v>524775</v>
      </c>
      <c r="R989" s="51">
        <f>Ugovori_OPULJP[[#This Row],[Bespovratna sredstva - Nacionalni dio - HRK]]/7.5345</f>
        <v>69649.611785785382</v>
      </c>
      <c r="S989" s="50">
        <v>3498500</v>
      </c>
      <c r="T989" s="51">
        <f>Ugovori_OPULJP[[#This Row],[Bespovratna sredstva - Ukupno (EU+Nac) HRK
= Ukupna ugovorena vrijednost bespovratnih sredstava]]/7.5345</f>
        <v>464330.74523856922</v>
      </c>
      <c r="U989" s="50">
        <v>0</v>
      </c>
      <c r="V989" s="51">
        <f>Ugovori_OPULJP[[#This Row],[Javni doprinos korisnika - HRK]]/7.5345</f>
        <v>0</v>
      </c>
      <c r="W989" s="50">
        <v>0</v>
      </c>
      <c r="X989" s="51">
        <f>Ugovori_OPULJP[[#This Row],[Privatni doprinos korisnika - HRK]]/7.5345</f>
        <v>0</v>
      </c>
      <c r="Y989" s="52">
        <v>3498500</v>
      </c>
      <c r="Z989" s="53">
        <f>Ugovori_OPULJP[[#This Row],[UKUPNI PRIHVATLJIVI IZDACI
TOTAL ELIGIBLE EXPENDITURE
= Bespovratna sredstva ukupno + doprinos korisnika
= Ukupni prihvatljivi troškovi
= Ukupna ugovorena vrijednost projekta HRK]]/7.5345</f>
        <v>464330.74523856922</v>
      </c>
      <c r="AA989" s="44" t="s">
        <v>38</v>
      </c>
      <c r="AB989" s="44" t="s">
        <v>35</v>
      </c>
      <c r="AC989" s="70" t="s">
        <v>3885</v>
      </c>
      <c r="AD989" s="43" t="s">
        <v>747</v>
      </c>
    </row>
    <row r="990" spans="1:30" ht="51" customHeight="1" x14ac:dyDescent="0.2">
      <c r="A990" s="41" t="s">
        <v>3886</v>
      </c>
      <c r="B990" s="42" t="s">
        <v>743</v>
      </c>
      <c r="C990" s="43" t="s">
        <v>744</v>
      </c>
      <c r="D990" s="43" t="s">
        <v>3131</v>
      </c>
      <c r="E990" s="57" t="s">
        <v>76</v>
      </c>
      <c r="F990" s="45" t="s">
        <v>3887</v>
      </c>
      <c r="G990" s="45" t="s">
        <v>3888</v>
      </c>
      <c r="H990" s="47">
        <v>44136</v>
      </c>
      <c r="I990" s="47">
        <v>44682</v>
      </c>
      <c r="J990" s="48" t="str">
        <f>IF(Ugovori_OPULJP[[#This Row],[DATUM ZAVRŠETKA OPERACIJE]]&gt;DATE(2024,3,31),"u provedbi","završen")</f>
        <v>završen</v>
      </c>
      <c r="K990" s="46" t="s">
        <v>37</v>
      </c>
      <c r="L990" s="46" t="s">
        <v>37</v>
      </c>
      <c r="M990" s="49">
        <v>0.85</v>
      </c>
      <c r="N990" s="49">
        <v>0.15</v>
      </c>
      <c r="O990" s="50">
        <f>Ugovori_OPULJP[[#This Row],[Bespovratna sredstva - Ukupno (EU+Nac) HRK
= Ukupna ugovorena vrijednost bespovratnih sredstava]]*Ugovori_OPULJP[[#This Row],[EU STOPA SUFINANCIRANJA %
EU CO-FINANCING RATE %]]</f>
        <v>394680.41500000004</v>
      </c>
      <c r="P990" s="51">
        <f>Ugovori_OPULJP[[#This Row],[Bespovratna sredstva - EU dio - HRK]]/7.5345</f>
        <v>52383.093105050102</v>
      </c>
      <c r="Q990" s="50">
        <f>Ugovori_OPULJP[[#This Row],[Bespovratna sredstva - Ukupno (EU+Nac) HRK
= Ukupna ugovorena vrijednost bespovratnih sredstava]]*Ugovori_OPULJP[[#This Row],[STOPA NACIONALNOG SUFINANCIRANJA %]]</f>
        <v>69649.485000000001</v>
      </c>
      <c r="R990" s="51">
        <f>Ugovori_OPULJP[[#This Row],[Bespovratna sredstva - Nacionalni dio - HRK]]/7.5345</f>
        <v>9244.0752538323704</v>
      </c>
      <c r="S990" s="50">
        <v>464329.9</v>
      </c>
      <c r="T990" s="51">
        <f>Ugovori_OPULJP[[#This Row],[Bespovratna sredstva - Ukupno (EU+Nac) HRK
= Ukupna ugovorena vrijednost bespovratnih sredstava]]/7.5345</f>
        <v>61627.168358882474</v>
      </c>
      <c r="U990" s="50">
        <v>0</v>
      </c>
      <c r="V990" s="51">
        <f>Ugovori_OPULJP[[#This Row],[Javni doprinos korisnika - HRK]]/7.5345</f>
        <v>0</v>
      </c>
      <c r="W990" s="50">
        <v>0</v>
      </c>
      <c r="X990" s="51">
        <f>Ugovori_OPULJP[[#This Row],[Privatni doprinos korisnika - HRK]]/7.5345</f>
        <v>0</v>
      </c>
      <c r="Y990" s="52">
        <v>464329.9</v>
      </c>
      <c r="Z990" s="53">
        <f>Ugovori_OPULJP[[#This Row],[UKUPNI PRIHVATLJIVI IZDACI
TOTAL ELIGIBLE EXPENDITURE
= Bespovratna sredstva ukupno + doprinos korisnika
= Ukupni prihvatljivi troškovi
= Ukupna ugovorena vrijednost projekta HRK]]/7.5345</f>
        <v>61627.168358882474</v>
      </c>
      <c r="AA990" s="44" t="s">
        <v>38</v>
      </c>
      <c r="AB990" s="44" t="s">
        <v>35</v>
      </c>
      <c r="AC990" s="43" t="s">
        <v>3889</v>
      </c>
      <c r="AD990" s="43" t="s">
        <v>747</v>
      </c>
    </row>
    <row r="991" spans="1:30" ht="51" customHeight="1" x14ac:dyDescent="0.2">
      <c r="A991" s="41" t="s">
        <v>3890</v>
      </c>
      <c r="B991" s="42" t="s">
        <v>743</v>
      </c>
      <c r="C991" s="43" t="s">
        <v>744</v>
      </c>
      <c r="D991" s="43" t="s">
        <v>3131</v>
      </c>
      <c r="E991" s="57" t="s">
        <v>76</v>
      </c>
      <c r="F991" s="45" t="s">
        <v>3891</v>
      </c>
      <c r="G991" s="45" t="s">
        <v>3892</v>
      </c>
      <c r="H991" s="47">
        <v>44133</v>
      </c>
      <c r="I991" s="47">
        <v>44680</v>
      </c>
      <c r="J991" s="48" t="str">
        <f>IF(Ugovori_OPULJP[[#This Row],[DATUM ZAVRŠETKA OPERACIJE]]&gt;DATE(2024,3,31),"u provedbi","završen")</f>
        <v>završen</v>
      </c>
      <c r="K991" s="46" t="s">
        <v>892</v>
      </c>
      <c r="L991" s="46" t="s">
        <v>37</v>
      </c>
      <c r="M991" s="49">
        <v>0.85</v>
      </c>
      <c r="N991" s="49">
        <v>0.15</v>
      </c>
      <c r="O991" s="50">
        <f>Ugovori_OPULJP[[#This Row],[Bespovratna sredstva - Ukupno (EU+Nac) HRK
= Ukupna ugovorena vrijednost bespovratnih sredstava]]*Ugovori_OPULJP[[#This Row],[EU STOPA SUFINANCIRANJA %
EU CO-FINANCING RATE %]]</f>
        <v>394680.41500000004</v>
      </c>
      <c r="P991" s="51">
        <f>Ugovori_OPULJP[[#This Row],[Bespovratna sredstva - EU dio - HRK]]/7.5345</f>
        <v>52383.093105050102</v>
      </c>
      <c r="Q991" s="50">
        <f>Ugovori_OPULJP[[#This Row],[Bespovratna sredstva - Ukupno (EU+Nac) HRK
= Ukupna ugovorena vrijednost bespovratnih sredstava]]*Ugovori_OPULJP[[#This Row],[STOPA NACIONALNOG SUFINANCIRANJA %]]</f>
        <v>69649.485000000001</v>
      </c>
      <c r="R991" s="51">
        <f>Ugovori_OPULJP[[#This Row],[Bespovratna sredstva - Nacionalni dio - HRK]]/7.5345</f>
        <v>9244.0752538323704</v>
      </c>
      <c r="S991" s="50">
        <v>464329.9</v>
      </c>
      <c r="T991" s="51">
        <f>Ugovori_OPULJP[[#This Row],[Bespovratna sredstva - Ukupno (EU+Nac) HRK
= Ukupna ugovorena vrijednost bespovratnih sredstava]]/7.5345</f>
        <v>61627.168358882474</v>
      </c>
      <c r="U991" s="50">
        <v>0</v>
      </c>
      <c r="V991" s="51">
        <f>Ugovori_OPULJP[[#This Row],[Javni doprinos korisnika - HRK]]/7.5345</f>
        <v>0</v>
      </c>
      <c r="W991" s="50">
        <v>0</v>
      </c>
      <c r="X991" s="51">
        <f>Ugovori_OPULJP[[#This Row],[Privatni doprinos korisnika - HRK]]/7.5345</f>
        <v>0</v>
      </c>
      <c r="Y991" s="52">
        <v>464329.9</v>
      </c>
      <c r="Z991" s="53">
        <f>Ugovori_OPULJP[[#This Row],[UKUPNI PRIHVATLJIVI IZDACI
TOTAL ELIGIBLE EXPENDITURE
= Bespovratna sredstva ukupno + doprinos korisnika
= Ukupni prihvatljivi troškovi
= Ukupna ugovorena vrijednost projekta HRK]]/7.5345</f>
        <v>61627.168358882474</v>
      </c>
      <c r="AA991" s="44" t="s">
        <v>38</v>
      </c>
      <c r="AB991" s="44" t="s">
        <v>35</v>
      </c>
      <c r="AC991" s="43" t="s">
        <v>3857</v>
      </c>
      <c r="AD991" s="43" t="s">
        <v>747</v>
      </c>
    </row>
    <row r="992" spans="1:30" ht="51" customHeight="1" x14ac:dyDescent="0.2">
      <c r="A992" s="41" t="s">
        <v>3893</v>
      </c>
      <c r="B992" s="42" t="s">
        <v>743</v>
      </c>
      <c r="C992" s="43" t="s">
        <v>744</v>
      </c>
      <c r="D992" s="43" t="s">
        <v>3131</v>
      </c>
      <c r="E992" s="57" t="s">
        <v>76</v>
      </c>
      <c r="F992" s="71" t="s">
        <v>3894</v>
      </c>
      <c r="G992" s="71" t="s">
        <v>3895</v>
      </c>
      <c r="H992" s="47">
        <v>44078</v>
      </c>
      <c r="I992" s="47">
        <v>44596</v>
      </c>
      <c r="J992" s="48" t="str">
        <f>IF(Ugovori_OPULJP[[#This Row],[DATUM ZAVRŠETKA OPERACIJE]]&gt;DATE(2024,3,31),"u provedbi","završen")</f>
        <v>završen</v>
      </c>
      <c r="K992" s="46" t="s">
        <v>130</v>
      </c>
      <c r="L992" s="46" t="s">
        <v>130</v>
      </c>
      <c r="M992" s="49">
        <v>0.85</v>
      </c>
      <c r="N992" s="49">
        <v>0.15</v>
      </c>
      <c r="O992" s="50">
        <f>Ugovori_OPULJP[[#This Row],[Bespovratna sredstva - Ukupno (EU+Nac) HRK
= Ukupna ugovorena vrijednost bespovratnih sredstava]]*Ugovori_OPULJP[[#This Row],[EU STOPA SUFINANCIRANJA %
EU CO-FINANCING RATE %]]</f>
        <v>1542877.5</v>
      </c>
      <c r="P992" s="51">
        <f>Ugovori_OPULJP[[#This Row],[Bespovratna sredstva - EU dio - HRK]]/7.5345</f>
        <v>204775.0348397372</v>
      </c>
      <c r="Q992" s="50">
        <f>Ugovori_OPULJP[[#This Row],[Bespovratna sredstva - Ukupno (EU+Nac) HRK
= Ukupna ugovorena vrijednost bespovratnih sredstava]]*Ugovori_OPULJP[[#This Row],[STOPA NACIONALNOG SUFINANCIRANJA %]]</f>
        <v>272272.5</v>
      </c>
      <c r="R992" s="51">
        <f>Ugovori_OPULJP[[#This Row],[Bespovratna sredstva - Nacionalni dio - HRK]]/7.5345</f>
        <v>36136.77085407127</v>
      </c>
      <c r="S992" s="50">
        <v>1815150</v>
      </c>
      <c r="T992" s="51">
        <f>Ugovori_OPULJP[[#This Row],[Bespovratna sredstva - Ukupno (EU+Nac) HRK
= Ukupna ugovorena vrijednost bespovratnih sredstava]]/7.5345</f>
        <v>240911.80569380848</v>
      </c>
      <c r="U992" s="50">
        <v>0</v>
      </c>
      <c r="V992" s="51">
        <f>Ugovori_OPULJP[[#This Row],[Javni doprinos korisnika - HRK]]/7.5345</f>
        <v>0</v>
      </c>
      <c r="W992" s="50">
        <v>0</v>
      </c>
      <c r="X992" s="51">
        <f>Ugovori_OPULJP[[#This Row],[Privatni doprinos korisnika - HRK]]/7.5345</f>
        <v>0</v>
      </c>
      <c r="Y992" s="52">
        <v>1815150</v>
      </c>
      <c r="Z992" s="53">
        <f>Ugovori_OPULJP[[#This Row],[UKUPNI PRIHVATLJIVI IZDACI
TOTAL ELIGIBLE EXPENDITURE
= Bespovratna sredstva ukupno + doprinos korisnika
= Ukupni prihvatljivi troškovi
= Ukupna ugovorena vrijednost projekta HRK]]/7.5345</f>
        <v>240911.80569380848</v>
      </c>
      <c r="AA992" s="44" t="s">
        <v>38</v>
      </c>
      <c r="AB992" s="44" t="s">
        <v>35</v>
      </c>
      <c r="AC992" s="70" t="s">
        <v>3896</v>
      </c>
      <c r="AD992" s="43" t="s">
        <v>747</v>
      </c>
    </row>
    <row r="993" spans="1:30" ht="51" customHeight="1" x14ac:dyDescent="0.2">
      <c r="A993" s="41" t="s">
        <v>3897</v>
      </c>
      <c r="B993" s="42" t="s">
        <v>743</v>
      </c>
      <c r="C993" s="43" t="s">
        <v>744</v>
      </c>
      <c r="D993" s="43" t="s">
        <v>3131</v>
      </c>
      <c r="E993" s="57" t="s">
        <v>76</v>
      </c>
      <c r="F993" s="45" t="s">
        <v>3898</v>
      </c>
      <c r="G993" s="45" t="s">
        <v>653</v>
      </c>
      <c r="H993" s="47">
        <v>44091</v>
      </c>
      <c r="I993" s="47">
        <v>44637</v>
      </c>
      <c r="J993" s="48" t="str">
        <f>IF(Ugovori_OPULJP[[#This Row],[DATUM ZAVRŠETKA OPERACIJE]]&gt;DATE(2024,3,31),"u provedbi","završen")</f>
        <v>završen</v>
      </c>
      <c r="K993" s="46" t="s">
        <v>84</v>
      </c>
      <c r="L993" s="46" t="s">
        <v>84</v>
      </c>
      <c r="M993" s="49">
        <v>0.85</v>
      </c>
      <c r="N993" s="49">
        <v>0.15</v>
      </c>
      <c r="O993" s="50">
        <f>Ugovori_OPULJP[[#This Row],[Bespovratna sredstva - Ukupno (EU+Nac) HRK
= Ukupna ugovorena vrijednost bespovratnih sredstava]]*Ugovori_OPULJP[[#This Row],[EU STOPA SUFINANCIRANJA %
EU CO-FINANCING RATE %]]</f>
        <v>1182520</v>
      </c>
      <c r="P993" s="51">
        <f>Ugovori_OPULJP[[#This Row],[Bespovratna sredstva - EU dio - HRK]]/7.5345</f>
        <v>156947.3754064636</v>
      </c>
      <c r="Q993" s="50">
        <f>Ugovori_OPULJP[[#This Row],[Bespovratna sredstva - Ukupno (EU+Nac) HRK
= Ukupna ugovorena vrijednost bespovratnih sredstava]]*Ugovori_OPULJP[[#This Row],[STOPA NACIONALNOG SUFINANCIRANJA %]]</f>
        <v>208680</v>
      </c>
      <c r="R993" s="51">
        <f>Ugovori_OPULJP[[#This Row],[Bespovratna sredstva - Nacionalni dio - HRK]]/7.5345</f>
        <v>27696.595659964165</v>
      </c>
      <c r="S993" s="50">
        <v>1391200</v>
      </c>
      <c r="T993" s="51">
        <f>Ugovori_OPULJP[[#This Row],[Bespovratna sredstva - Ukupno (EU+Nac) HRK
= Ukupna ugovorena vrijednost bespovratnih sredstava]]/7.5345</f>
        <v>184643.97106642777</v>
      </c>
      <c r="U993" s="50">
        <v>0</v>
      </c>
      <c r="V993" s="51">
        <f>Ugovori_OPULJP[[#This Row],[Javni doprinos korisnika - HRK]]/7.5345</f>
        <v>0</v>
      </c>
      <c r="W993" s="50">
        <v>0</v>
      </c>
      <c r="X993" s="51">
        <f>Ugovori_OPULJP[[#This Row],[Privatni doprinos korisnika - HRK]]/7.5345</f>
        <v>0</v>
      </c>
      <c r="Y993" s="52">
        <v>1391200</v>
      </c>
      <c r="Z993" s="53">
        <f>Ugovori_OPULJP[[#This Row],[UKUPNI PRIHVATLJIVI IZDACI
TOTAL ELIGIBLE EXPENDITURE
= Bespovratna sredstva ukupno + doprinos korisnika
= Ukupni prihvatljivi troškovi
= Ukupna ugovorena vrijednost projekta HRK]]/7.5345</f>
        <v>184643.97106642777</v>
      </c>
      <c r="AA993" s="44" t="s">
        <v>38</v>
      </c>
      <c r="AB993" s="44" t="s">
        <v>35</v>
      </c>
      <c r="AC993" s="43" t="s">
        <v>3899</v>
      </c>
      <c r="AD993" s="43" t="s">
        <v>747</v>
      </c>
    </row>
    <row r="994" spans="1:30" ht="51" customHeight="1" x14ac:dyDescent="0.2">
      <c r="A994" s="41" t="s">
        <v>3900</v>
      </c>
      <c r="B994" s="42" t="s">
        <v>743</v>
      </c>
      <c r="C994" s="43" t="s">
        <v>744</v>
      </c>
      <c r="D994" s="43" t="s">
        <v>3131</v>
      </c>
      <c r="E994" s="57" t="s">
        <v>76</v>
      </c>
      <c r="F994" s="71" t="s">
        <v>3901</v>
      </c>
      <c r="G994" s="45" t="s">
        <v>1482</v>
      </c>
      <c r="H994" s="47">
        <v>44078</v>
      </c>
      <c r="I994" s="47">
        <v>44624</v>
      </c>
      <c r="J994" s="48" t="str">
        <f>IF(Ugovori_OPULJP[[#This Row],[DATUM ZAVRŠETKA OPERACIJE]]&gt;DATE(2024,3,31),"u provedbi","završen")</f>
        <v>završen</v>
      </c>
      <c r="K994" s="46" t="s">
        <v>104</v>
      </c>
      <c r="L994" s="46" t="s">
        <v>104</v>
      </c>
      <c r="M994" s="49">
        <v>0.85</v>
      </c>
      <c r="N994" s="49">
        <v>0.15</v>
      </c>
      <c r="O994" s="50">
        <f>Ugovori_OPULJP[[#This Row],[Bespovratna sredstva - Ukupno (EU+Nac) HRK
= Ukupna ugovorena vrijednost bespovratnih sredstava]]*Ugovori_OPULJP[[#This Row],[EU STOPA SUFINANCIRANJA %
EU CO-FINANCING RATE %]]</f>
        <v>1884705</v>
      </c>
      <c r="P994" s="51">
        <f>Ugovori_OPULJP[[#This Row],[Bespovratna sredstva - EU dio - HRK]]/7.5345</f>
        <v>250143.34063308779</v>
      </c>
      <c r="Q994" s="50">
        <f>Ugovori_OPULJP[[#This Row],[Bespovratna sredstva - Ukupno (EU+Nac) HRK
= Ukupna ugovorena vrijednost bespovratnih sredstava]]*Ugovori_OPULJP[[#This Row],[STOPA NACIONALNOG SUFINANCIRANJA %]]</f>
        <v>332595</v>
      </c>
      <c r="R994" s="51">
        <f>Ugovori_OPULJP[[#This Row],[Bespovratna sredstva - Nacionalni dio - HRK]]/7.5345</f>
        <v>44142.942464662548</v>
      </c>
      <c r="S994" s="50">
        <v>2217300</v>
      </c>
      <c r="T994" s="51">
        <f>Ugovori_OPULJP[[#This Row],[Bespovratna sredstva - Ukupno (EU+Nac) HRK
= Ukupna ugovorena vrijednost bespovratnih sredstava]]/7.5345</f>
        <v>294286.28309775033</v>
      </c>
      <c r="U994" s="50">
        <v>0</v>
      </c>
      <c r="V994" s="51">
        <f>Ugovori_OPULJP[[#This Row],[Javni doprinos korisnika - HRK]]/7.5345</f>
        <v>0</v>
      </c>
      <c r="W994" s="50">
        <v>0</v>
      </c>
      <c r="X994" s="51">
        <f>Ugovori_OPULJP[[#This Row],[Privatni doprinos korisnika - HRK]]/7.5345</f>
        <v>0</v>
      </c>
      <c r="Y994" s="52">
        <v>2217300</v>
      </c>
      <c r="Z994" s="53">
        <f>Ugovori_OPULJP[[#This Row],[UKUPNI PRIHVATLJIVI IZDACI
TOTAL ELIGIBLE EXPENDITURE
= Bespovratna sredstva ukupno + doprinos korisnika
= Ukupni prihvatljivi troškovi
= Ukupna ugovorena vrijednost projekta HRK]]/7.5345</f>
        <v>294286.28309775033</v>
      </c>
      <c r="AA994" s="44" t="s">
        <v>38</v>
      </c>
      <c r="AB994" s="44" t="s">
        <v>35</v>
      </c>
      <c r="AC994" s="70" t="s">
        <v>3902</v>
      </c>
      <c r="AD994" s="43" t="s">
        <v>747</v>
      </c>
    </row>
    <row r="995" spans="1:30" ht="51" customHeight="1" x14ac:dyDescent="0.2">
      <c r="A995" s="41" t="s">
        <v>3903</v>
      </c>
      <c r="B995" s="42" t="s">
        <v>743</v>
      </c>
      <c r="C995" s="43" t="s">
        <v>744</v>
      </c>
      <c r="D995" s="43" t="s">
        <v>3131</v>
      </c>
      <c r="E995" s="57" t="s">
        <v>76</v>
      </c>
      <c r="F995" s="71" t="s">
        <v>3904</v>
      </c>
      <c r="G995" s="45" t="s">
        <v>1474</v>
      </c>
      <c r="H995" s="47">
        <v>44078</v>
      </c>
      <c r="I995" s="47">
        <v>44624</v>
      </c>
      <c r="J995" s="48" t="str">
        <f>IF(Ugovori_OPULJP[[#This Row],[DATUM ZAVRŠETKA OPERACIJE]]&gt;DATE(2024,3,31),"u provedbi","završen")</f>
        <v>završen</v>
      </c>
      <c r="K995" s="46" t="s">
        <v>94</v>
      </c>
      <c r="L995" s="46" t="s">
        <v>94</v>
      </c>
      <c r="M995" s="49">
        <v>0.85</v>
      </c>
      <c r="N995" s="49">
        <v>0.15</v>
      </c>
      <c r="O995" s="50">
        <f>Ugovori_OPULJP[[#This Row],[Bespovratna sredstva - Ukupno (EU+Nac) HRK
= Ukupna ugovorena vrijednost bespovratnih sredstava]]*Ugovori_OPULJP[[#This Row],[EU STOPA SUFINANCIRANJA %
EU CO-FINANCING RATE %]]</f>
        <v>4248334</v>
      </c>
      <c r="P995" s="51">
        <f>Ugovori_OPULJP[[#This Row],[Bespovratna sredstva - EU dio - HRK]]/7.5345</f>
        <v>563850.81956334191</v>
      </c>
      <c r="Q995" s="50">
        <f>Ugovori_OPULJP[[#This Row],[Bespovratna sredstva - Ukupno (EU+Nac) HRK
= Ukupna ugovorena vrijednost bespovratnih sredstava]]*Ugovori_OPULJP[[#This Row],[STOPA NACIONALNOG SUFINANCIRANJA %]]</f>
        <v>749706</v>
      </c>
      <c r="R995" s="51">
        <f>Ugovori_OPULJP[[#This Row],[Bespovratna sredstva - Nacionalni dio - HRK]]/7.5345</f>
        <v>99503.085805295632</v>
      </c>
      <c r="S995" s="50">
        <v>4998040</v>
      </c>
      <c r="T995" s="51">
        <f>Ugovori_OPULJP[[#This Row],[Bespovratna sredstva - Ukupno (EU+Nac) HRK
= Ukupna ugovorena vrijednost bespovratnih sredstava]]/7.5345</f>
        <v>663353.90536863753</v>
      </c>
      <c r="U995" s="50">
        <v>0</v>
      </c>
      <c r="V995" s="51">
        <f>Ugovori_OPULJP[[#This Row],[Javni doprinos korisnika - HRK]]/7.5345</f>
        <v>0</v>
      </c>
      <c r="W995" s="50">
        <v>0</v>
      </c>
      <c r="X995" s="51">
        <f>Ugovori_OPULJP[[#This Row],[Privatni doprinos korisnika - HRK]]/7.5345</f>
        <v>0</v>
      </c>
      <c r="Y995" s="52">
        <v>4998040</v>
      </c>
      <c r="Z995" s="53">
        <f>Ugovori_OPULJP[[#This Row],[UKUPNI PRIHVATLJIVI IZDACI
TOTAL ELIGIBLE EXPENDITURE
= Bespovratna sredstva ukupno + doprinos korisnika
= Ukupni prihvatljivi troškovi
= Ukupna ugovorena vrijednost projekta HRK]]/7.5345</f>
        <v>663353.90536863753</v>
      </c>
      <c r="AA995" s="44" t="s">
        <v>38</v>
      </c>
      <c r="AB995" s="44" t="s">
        <v>35</v>
      </c>
      <c r="AC995" s="70" t="s">
        <v>3905</v>
      </c>
      <c r="AD995" s="43" t="s">
        <v>747</v>
      </c>
    </row>
    <row r="996" spans="1:30" ht="51" customHeight="1" x14ac:dyDescent="0.2">
      <c r="A996" s="41" t="s">
        <v>3906</v>
      </c>
      <c r="B996" s="42" t="s">
        <v>743</v>
      </c>
      <c r="C996" s="43" t="s">
        <v>744</v>
      </c>
      <c r="D996" s="43" t="s">
        <v>3131</v>
      </c>
      <c r="E996" s="57" t="s">
        <v>76</v>
      </c>
      <c r="F996" s="45" t="s">
        <v>3907</v>
      </c>
      <c r="G996" s="45" t="s">
        <v>2637</v>
      </c>
      <c r="H996" s="47">
        <v>44095</v>
      </c>
      <c r="I996" s="47">
        <v>44641</v>
      </c>
      <c r="J996" s="48" t="str">
        <f>IF(Ugovori_OPULJP[[#This Row],[DATUM ZAVRŠETKA OPERACIJE]]&gt;DATE(2024,3,31),"u provedbi","završen")</f>
        <v>završen</v>
      </c>
      <c r="K996" s="46" t="s">
        <v>84</v>
      </c>
      <c r="L996" s="46" t="s">
        <v>84</v>
      </c>
      <c r="M996" s="49">
        <v>0.85</v>
      </c>
      <c r="N996" s="49">
        <v>0.15</v>
      </c>
      <c r="O996" s="50">
        <f>Ugovori_OPULJP[[#This Row],[Bespovratna sredstva - Ukupno (EU+Nac) HRK
= Ukupna ugovorena vrijednost bespovratnih sredstava]]*Ugovori_OPULJP[[#This Row],[EU STOPA SUFINANCIRANJA %
EU CO-FINANCING RATE %]]</f>
        <v>394680.41500000004</v>
      </c>
      <c r="P996" s="51">
        <f>Ugovori_OPULJP[[#This Row],[Bespovratna sredstva - EU dio - HRK]]/7.5345</f>
        <v>52383.093105050102</v>
      </c>
      <c r="Q996" s="50">
        <f>Ugovori_OPULJP[[#This Row],[Bespovratna sredstva - Ukupno (EU+Nac) HRK
= Ukupna ugovorena vrijednost bespovratnih sredstava]]*Ugovori_OPULJP[[#This Row],[STOPA NACIONALNOG SUFINANCIRANJA %]]</f>
        <v>69649.485000000001</v>
      </c>
      <c r="R996" s="51">
        <f>Ugovori_OPULJP[[#This Row],[Bespovratna sredstva - Nacionalni dio - HRK]]/7.5345</f>
        <v>9244.0752538323704</v>
      </c>
      <c r="S996" s="50">
        <v>464329.9</v>
      </c>
      <c r="T996" s="51">
        <f>Ugovori_OPULJP[[#This Row],[Bespovratna sredstva - Ukupno (EU+Nac) HRK
= Ukupna ugovorena vrijednost bespovratnih sredstava]]/7.5345</f>
        <v>61627.168358882474</v>
      </c>
      <c r="U996" s="50">
        <v>0</v>
      </c>
      <c r="V996" s="51">
        <f>Ugovori_OPULJP[[#This Row],[Javni doprinos korisnika - HRK]]/7.5345</f>
        <v>0</v>
      </c>
      <c r="W996" s="50">
        <v>0</v>
      </c>
      <c r="X996" s="51">
        <f>Ugovori_OPULJP[[#This Row],[Privatni doprinos korisnika - HRK]]/7.5345</f>
        <v>0</v>
      </c>
      <c r="Y996" s="52">
        <v>464329.9</v>
      </c>
      <c r="Z996" s="53">
        <f>Ugovori_OPULJP[[#This Row],[UKUPNI PRIHVATLJIVI IZDACI
TOTAL ELIGIBLE EXPENDITURE
= Bespovratna sredstva ukupno + doprinos korisnika
= Ukupni prihvatljivi troškovi
= Ukupna ugovorena vrijednost projekta HRK]]/7.5345</f>
        <v>61627.168358882474</v>
      </c>
      <c r="AA996" s="44" t="s">
        <v>38</v>
      </c>
      <c r="AB996" s="44" t="s">
        <v>35</v>
      </c>
      <c r="AC996" s="43" t="s">
        <v>3908</v>
      </c>
      <c r="AD996" s="43" t="s">
        <v>747</v>
      </c>
    </row>
    <row r="997" spans="1:30" ht="51" customHeight="1" x14ac:dyDescent="0.2">
      <c r="A997" s="41" t="s">
        <v>3909</v>
      </c>
      <c r="B997" s="42" t="s">
        <v>743</v>
      </c>
      <c r="C997" s="43" t="s">
        <v>744</v>
      </c>
      <c r="D997" s="43" t="s">
        <v>3131</v>
      </c>
      <c r="E997" s="57" t="s">
        <v>76</v>
      </c>
      <c r="F997" s="45" t="s">
        <v>3910</v>
      </c>
      <c r="G997" s="45" t="s">
        <v>1282</v>
      </c>
      <c r="H997" s="47">
        <v>44130</v>
      </c>
      <c r="I997" s="47">
        <v>44770</v>
      </c>
      <c r="J997" s="48" t="str">
        <f>IF(Ugovori_OPULJP[[#This Row],[DATUM ZAVRŠETKA OPERACIJE]]&gt;DATE(2024,3,31),"u provedbi","završen")</f>
        <v>završen</v>
      </c>
      <c r="K997" s="46" t="s">
        <v>211</v>
      </c>
      <c r="L997" s="46" t="s">
        <v>211</v>
      </c>
      <c r="M997" s="49">
        <v>0.85</v>
      </c>
      <c r="N997" s="49">
        <v>0.15</v>
      </c>
      <c r="O997" s="50">
        <f>Ugovori_OPULJP[[#This Row],[Bespovratna sredstva - Ukupno (EU+Nac) HRK
= Ukupna ugovorena vrijednost bespovratnih sredstava]]*Ugovori_OPULJP[[#This Row],[EU STOPA SUFINANCIRANJA %
EU CO-FINANCING RATE %]]</f>
        <v>2368015</v>
      </c>
      <c r="P997" s="51">
        <f>Ugovori_OPULJP[[#This Row],[Bespovratna sredstva - EU dio - HRK]]/7.5345</f>
        <v>314289.60116796067</v>
      </c>
      <c r="Q997" s="50">
        <f>Ugovori_OPULJP[[#This Row],[Bespovratna sredstva - Ukupno (EU+Nac) HRK
= Ukupna ugovorena vrijednost bespovratnih sredstava]]*Ugovori_OPULJP[[#This Row],[STOPA NACIONALNOG SUFINANCIRANJA %]]</f>
        <v>417885</v>
      </c>
      <c r="R997" s="51">
        <f>Ugovori_OPULJP[[#This Row],[Bespovratna sredstva - Nacionalni dio - HRK]]/7.5345</f>
        <v>55462.870794346003</v>
      </c>
      <c r="S997" s="50">
        <v>2785900</v>
      </c>
      <c r="T997" s="51">
        <f>Ugovori_OPULJP[[#This Row],[Bespovratna sredstva - Ukupno (EU+Nac) HRK
= Ukupna ugovorena vrijednost bespovratnih sredstava]]/7.5345</f>
        <v>369752.47196230671</v>
      </c>
      <c r="U997" s="50">
        <v>0</v>
      </c>
      <c r="V997" s="51">
        <f>Ugovori_OPULJP[[#This Row],[Javni doprinos korisnika - HRK]]/7.5345</f>
        <v>0</v>
      </c>
      <c r="W997" s="50">
        <v>0</v>
      </c>
      <c r="X997" s="51">
        <f>Ugovori_OPULJP[[#This Row],[Privatni doprinos korisnika - HRK]]/7.5345</f>
        <v>0</v>
      </c>
      <c r="Y997" s="52">
        <v>2785900</v>
      </c>
      <c r="Z997" s="53">
        <f>Ugovori_OPULJP[[#This Row],[UKUPNI PRIHVATLJIVI IZDACI
TOTAL ELIGIBLE EXPENDITURE
= Bespovratna sredstva ukupno + doprinos korisnika
= Ukupni prihvatljivi troškovi
= Ukupna ugovorena vrijednost projekta HRK]]/7.5345</f>
        <v>369752.47196230671</v>
      </c>
      <c r="AA997" s="44" t="s">
        <v>38</v>
      </c>
      <c r="AB997" s="44" t="s">
        <v>35</v>
      </c>
      <c r="AC997" s="43" t="s">
        <v>3911</v>
      </c>
      <c r="AD997" s="43" t="s">
        <v>747</v>
      </c>
    </row>
    <row r="998" spans="1:30" ht="51" customHeight="1" x14ac:dyDescent="0.2">
      <c r="A998" s="41" t="s">
        <v>3912</v>
      </c>
      <c r="B998" s="42" t="s">
        <v>743</v>
      </c>
      <c r="C998" s="43" t="s">
        <v>744</v>
      </c>
      <c r="D998" s="43" t="s">
        <v>3131</v>
      </c>
      <c r="E998" s="57" t="s">
        <v>76</v>
      </c>
      <c r="F998" s="71" t="s">
        <v>3913</v>
      </c>
      <c r="G998" s="71" t="s">
        <v>1183</v>
      </c>
      <c r="H998" s="47">
        <v>44078</v>
      </c>
      <c r="I998" s="47">
        <v>44624</v>
      </c>
      <c r="J998" s="48" t="str">
        <f>IF(Ugovori_OPULJP[[#This Row],[DATUM ZAVRŠETKA OPERACIJE]]&gt;DATE(2024,3,31),"u provedbi","završen")</f>
        <v>završen</v>
      </c>
      <c r="K998" s="46" t="s">
        <v>211</v>
      </c>
      <c r="L998" s="46" t="s">
        <v>211</v>
      </c>
      <c r="M998" s="49">
        <v>0.85</v>
      </c>
      <c r="N998" s="49">
        <v>0.15</v>
      </c>
      <c r="O998" s="50">
        <f>Ugovori_OPULJP[[#This Row],[Bespovratna sredstva - Ukupno (EU+Nac) HRK
= Ukupna ugovorena vrijednost bespovratnih sredstava]]*Ugovori_OPULJP[[#This Row],[EU STOPA SUFINANCIRANJA %
EU CO-FINANCING RATE %]]</f>
        <v>2357815</v>
      </c>
      <c r="P998" s="51">
        <f>Ugovori_OPULJP[[#This Row],[Bespovratna sredstva - EU dio - HRK]]/7.5345</f>
        <v>312935.82852213149</v>
      </c>
      <c r="Q998" s="50">
        <f>Ugovori_OPULJP[[#This Row],[Bespovratna sredstva - Ukupno (EU+Nac) HRK
= Ukupna ugovorena vrijednost bespovratnih sredstava]]*Ugovori_OPULJP[[#This Row],[STOPA NACIONALNOG SUFINANCIRANJA %]]</f>
        <v>416085</v>
      </c>
      <c r="R998" s="51">
        <f>Ugovori_OPULJP[[#This Row],[Bespovratna sredstva - Nacionalni dio - HRK]]/7.5345</f>
        <v>55223.969739199681</v>
      </c>
      <c r="S998" s="50">
        <v>2773900</v>
      </c>
      <c r="T998" s="51">
        <f>Ugovori_OPULJP[[#This Row],[Bespovratna sredstva - Ukupno (EU+Nac) HRK
= Ukupna ugovorena vrijednost bespovratnih sredstava]]/7.5345</f>
        <v>368159.79826133116</v>
      </c>
      <c r="U998" s="50">
        <v>0</v>
      </c>
      <c r="V998" s="51">
        <f>Ugovori_OPULJP[[#This Row],[Javni doprinos korisnika - HRK]]/7.5345</f>
        <v>0</v>
      </c>
      <c r="W998" s="50">
        <v>0</v>
      </c>
      <c r="X998" s="51">
        <f>Ugovori_OPULJP[[#This Row],[Privatni doprinos korisnika - HRK]]/7.5345</f>
        <v>0</v>
      </c>
      <c r="Y998" s="52">
        <v>2773900</v>
      </c>
      <c r="Z998" s="53">
        <f>Ugovori_OPULJP[[#This Row],[UKUPNI PRIHVATLJIVI IZDACI
TOTAL ELIGIBLE EXPENDITURE
= Bespovratna sredstva ukupno + doprinos korisnika
= Ukupni prihvatljivi troškovi
= Ukupna ugovorena vrijednost projekta HRK]]/7.5345</f>
        <v>368159.79826133116</v>
      </c>
      <c r="AA998" s="44" t="s">
        <v>38</v>
      </c>
      <c r="AB998" s="44" t="s">
        <v>35</v>
      </c>
      <c r="AC998" s="70" t="s">
        <v>3914</v>
      </c>
      <c r="AD998" s="43" t="s">
        <v>747</v>
      </c>
    </row>
    <row r="999" spans="1:30" ht="51" customHeight="1" x14ac:dyDescent="0.2">
      <c r="A999" s="41" t="s">
        <v>3915</v>
      </c>
      <c r="B999" s="42" t="s">
        <v>743</v>
      </c>
      <c r="C999" s="43" t="s">
        <v>744</v>
      </c>
      <c r="D999" s="43" t="s">
        <v>3131</v>
      </c>
      <c r="E999" s="57" t="s">
        <v>76</v>
      </c>
      <c r="F999" s="45" t="s">
        <v>3916</v>
      </c>
      <c r="G999" s="45" t="s">
        <v>324</v>
      </c>
      <c r="H999" s="47">
        <v>44091</v>
      </c>
      <c r="I999" s="47">
        <v>44637</v>
      </c>
      <c r="J999" s="48" t="str">
        <f>IF(Ugovori_OPULJP[[#This Row],[DATUM ZAVRŠETKA OPERACIJE]]&gt;DATE(2024,3,31),"u provedbi","završen")</f>
        <v>završen</v>
      </c>
      <c r="K999" s="46" t="s">
        <v>249</v>
      </c>
      <c r="L999" s="46" t="s">
        <v>249</v>
      </c>
      <c r="M999" s="49">
        <v>0.85</v>
      </c>
      <c r="N999" s="49">
        <v>0.15</v>
      </c>
      <c r="O999" s="50">
        <f>Ugovori_OPULJP[[#This Row],[Bespovratna sredstva - Ukupno (EU+Nac) HRK
= Ukupna ugovorena vrijednost bespovratnih sredstava]]*Ugovori_OPULJP[[#This Row],[EU STOPA SUFINANCIRANJA %
EU CO-FINANCING RATE %]]</f>
        <v>1973343</v>
      </c>
      <c r="P999" s="51">
        <f>Ugovori_OPULJP[[#This Row],[Bespovratna sredstva - EU dio - HRK]]/7.5345</f>
        <v>261907.62492534341</v>
      </c>
      <c r="Q999" s="50">
        <f>Ugovori_OPULJP[[#This Row],[Bespovratna sredstva - Ukupno (EU+Nac) HRK
= Ukupna ugovorena vrijednost bespovratnih sredstava]]*Ugovori_OPULJP[[#This Row],[STOPA NACIONALNOG SUFINANCIRANJA %]]</f>
        <v>348237</v>
      </c>
      <c r="R999" s="51">
        <f>Ugovori_OPULJP[[#This Row],[Bespovratna sredstva - Nacionalni dio - HRK]]/7.5345</f>
        <v>46218.992633884132</v>
      </c>
      <c r="S999" s="50">
        <v>2321580</v>
      </c>
      <c r="T999" s="51">
        <f>Ugovori_OPULJP[[#This Row],[Bespovratna sredstva - Ukupno (EU+Nac) HRK
= Ukupna ugovorena vrijednost bespovratnih sredstava]]/7.5345</f>
        <v>308126.61755922751</v>
      </c>
      <c r="U999" s="50">
        <v>0</v>
      </c>
      <c r="V999" s="51">
        <f>Ugovori_OPULJP[[#This Row],[Javni doprinos korisnika - HRK]]/7.5345</f>
        <v>0</v>
      </c>
      <c r="W999" s="50">
        <v>0</v>
      </c>
      <c r="X999" s="51">
        <f>Ugovori_OPULJP[[#This Row],[Privatni doprinos korisnika - HRK]]/7.5345</f>
        <v>0</v>
      </c>
      <c r="Y999" s="52">
        <v>2321580</v>
      </c>
      <c r="Z999" s="53">
        <f>Ugovori_OPULJP[[#This Row],[UKUPNI PRIHVATLJIVI IZDACI
TOTAL ELIGIBLE EXPENDITURE
= Bespovratna sredstva ukupno + doprinos korisnika
= Ukupni prihvatljivi troškovi
= Ukupna ugovorena vrijednost projekta HRK]]/7.5345</f>
        <v>308126.61755922751</v>
      </c>
      <c r="AA999" s="44" t="s">
        <v>38</v>
      </c>
      <c r="AB999" s="44" t="s">
        <v>35</v>
      </c>
      <c r="AC999" s="43" t="s">
        <v>3917</v>
      </c>
      <c r="AD999" s="43" t="s">
        <v>747</v>
      </c>
    </row>
    <row r="1000" spans="1:30" ht="51" customHeight="1" x14ac:dyDescent="0.2">
      <c r="A1000" s="61" t="s">
        <v>3918</v>
      </c>
      <c r="B1000" s="55" t="s">
        <v>743</v>
      </c>
      <c r="C1000" s="56" t="s">
        <v>744</v>
      </c>
      <c r="D1000" s="43" t="s">
        <v>3131</v>
      </c>
      <c r="E1000" s="57" t="s">
        <v>76</v>
      </c>
      <c r="F1000" s="62" t="s">
        <v>3919</v>
      </c>
      <c r="G1000" s="45" t="s">
        <v>1463</v>
      </c>
      <c r="H1000" s="59">
        <v>44232</v>
      </c>
      <c r="I1000" s="59">
        <v>44747</v>
      </c>
      <c r="J1000" s="48" t="str">
        <f>IF(Ugovori_OPULJP[[#This Row],[DATUM ZAVRŠETKA OPERACIJE]]&gt;DATE(2024,3,31),"u provedbi","završen")</f>
        <v>završen</v>
      </c>
      <c r="K1000" s="58" t="s">
        <v>99</v>
      </c>
      <c r="L1000" s="58" t="s">
        <v>99</v>
      </c>
      <c r="M1000" s="49">
        <v>0.85</v>
      </c>
      <c r="N1000" s="49">
        <v>0.15</v>
      </c>
      <c r="O1000" s="50">
        <f>Ugovori_OPULJP[[#This Row],[Bespovratna sredstva - Ukupno (EU+Nac) HRK
= Ukupna ugovorena vrijednost bespovratnih sredstava]]*Ugovori_OPULJP[[#This Row],[EU STOPA SUFINANCIRANJA %
EU CO-FINANCING RATE %]]</f>
        <v>3216578.5</v>
      </c>
      <c r="P1000" s="51">
        <f>Ugovori_OPULJP[[#This Row],[Bespovratna sredstva - EU dio - HRK]]/7.5345</f>
        <v>426913.33200610522</v>
      </c>
      <c r="Q1000" s="50">
        <f>Ugovori_OPULJP[[#This Row],[Bespovratna sredstva - Ukupno (EU+Nac) HRK
= Ukupna ugovorena vrijednost bespovratnih sredstava]]*Ugovori_OPULJP[[#This Row],[STOPA NACIONALNOG SUFINANCIRANJA %]]</f>
        <v>567631.5</v>
      </c>
      <c r="R1000" s="51">
        <f>Ugovori_OPULJP[[#This Row],[Bespovratna sredstva - Nacionalni dio - HRK]]/7.5345</f>
        <v>75337.646824606811</v>
      </c>
      <c r="S1000" s="52">
        <v>3784210</v>
      </c>
      <c r="T1000" s="53">
        <f>Ugovori_OPULJP[[#This Row],[Bespovratna sredstva - Ukupno (EU+Nac) HRK
= Ukupna ugovorena vrijednost bespovratnih sredstava]]/7.5345</f>
        <v>502250.97883071203</v>
      </c>
      <c r="U1000" s="50">
        <v>0</v>
      </c>
      <c r="V1000" s="51">
        <f>Ugovori_OPULJP[[#This Row],[Javni doprinos korisnika - HRK]]/7.5345</f>
        <v>0</v>
      </c>
      <c r="W1000" s="50">
        <v>0</v>
      </c>
      <c r="X1000" s="51">
        <f>Ugovori_OPULJP[[#This Row],[Privatni doprinos korisnika - HRK]]/7.5345</f>
        <v>0</v>
      </c>
      <c r="Y1000" s="52">
        <v>3784210</v>
      </c>
      <c r="Z1000" s="53">
        <f>Ugovori_OPULJP[[#This Row],[UKUPNI PRIHVATLJIVI IZDACI
TOTAL ELIGIBLE EXPENDITURE
= Bespovratna sredstva ukupno + doprinos korisnika
= Ukupni prihvatljivi troškovi
= Ukupna ugovorena vrijednost projekta HRK]]/7.5345</f>
        <v>502250.97883071203</v>
      </c>
      <c r="AA1000" s="57" t="s">
        <v>38</v>
      </c>
      <c r="AB1000" s="57" t="s">
        <v>35</v>
      </c>
      <c r="AC1000" s="56" t="s">
        <v>3920</v>
      </c>
      <c r="AD1000" s="56" t="s">
        <v>747</v>
      </c>
    </row>
    <row r="1001" spans="1:30" ht="51" customHeight="1" x14ac:dyDescent="0.2">
      <c r="A1001" s="41" t="s">
        <v>3921</v>
      </c>
      <c r="B1001" s="42" t="s">
        <v>743</v>
      </c>
      <c r="C1001" s="43" t="s">
        <v>744</v>
      </c>
      <c r="D1001" s="43" t="s">
        <v>3131</v>
      </c>
      <c r="E1001" s="57" t="s">
        <v>76</v>
      </c>
      <c r="F1001" s="45" t="s">
        <v>3922</v>
      </c>
      <c r="G1001" s="62" t="s">
        <v>3923</v>
      </c>
      <c r="H1001" s="47">
        <v>44109</v>
      </c>
      <c r="I1001" s="47">
        <v>44656</v>
      </c>
      <c r="J1001" s="48" t="str">
        <f>IF(Ugovori_OPULJP[[#This Row],[DATUM ZAVRŠETKA OPERACIJE]]&gt;DATE(2024,3,31),"u provedbi","završen")</f>
        <v>završen</v>
      </c>
      <c r="K1001" s="46" t="s">
        <v>99</v>
      </c>
      <c r="L1001" s="46" t="s">
        <v>99</v>
      </c>
      <c r="M1001" s="49">
        <v>0.85</v>
      </c>
      <c r="N1001" s="49">
        <v>0.15</v>
      </c>
      <c r="O1001" s="50">
        <f>Ugovori_OPULJP[[#This Row],[Bespovratna sredstva - Ukupno (EU+Nac) HRK
= Ukupna ugovorena vrijednost bespovratnih sredstava]]*Ugovori_OPULJP[[#This Row],[EU STOPA SUFINANCIRANJA %
EU CO-FINANCING RATE %]]</f>
        <v>1143539</v>
      </c>
      <c r="P1001" s="51">
        <f>Ugovori_OPULJP[[#This Row],[Bespovratna sredstva - EU dio - HRK]]/7.5345</f>
        <v>151773.70761165305</v>
      </c>
      <c r="Q1001" s="50">
        <f>Ugovori_OPULJP[[#This Row],[Bespovratna sredstva - Ukupno (EU+Nac) HRK
= Ukupna ugovorena vrijednost bespovratnih sredstava]]*Ugovori_OPULJP[[#This Row],[STOPA NACIONALNOG SUFINANCIRANJA %]]</f>
        <v>201801</v>
      </c>
      <c r="R1001" s="51">
        <f>Ugovori_OPULJP[[#This Row],[Bespovratna sredstva - Nacionalni dio - HRK]]/7.5345</f>
        <v>26783.595460879951</v>
      </c>
      <c r="S1001" s="50">
        <v>1345340</v>
      </c>
      <c r="T1001" s="51">
        <f>Ugovori_OPULJP[[#This Row],[Bespovratna sredstva - Ukupno (EU+Nac) HRK
= Ukupna ugovorena vrijednost bespovratnih sredstava]]/7.5345</f>
        <v>178557.30307253302</v>
      </c>
      <c r="U1001" s="50">
        <v>0</v>
      </c>
      <c r="V1001" s="51">
        <f>Ugovori_OPULJP[[#This Row],[Javni doprinos korisnika - HRK]]/7.5345</f>
        <v>0</v>
      </c>
      <c r="W1001" s="50">
        <v>0</v>
      </c>
      <c r="X1001" s="51">
        <f>Ugovori_OPULJP[[#This Row],[Privatni doprinos korisnika - HRK]]/7.5345</f>
        <v>0</v>
      </c>
      <c r="Y1001" s="52">
        <v>1345340</v>
      </c>
      <c r="Z1001" s="53">
        <f>Ugovori_OPULJP[[#This Row],[UKUPNI PRIHVATLJIVI IZDACI
TOTAL ELIGIBLE EXPENDITURE
= Bespovratna sredstva ukupno + doprinos korisnika
= Ukupni prihvatljivi troškovi
= Ukupna ugovorena vrijednost projekta HRK]]/7.5345</f>
        <v>178557.30307253302</v>
      </c>
      <c r="AA1001" s="44" t="s">
        <v>38</v>
      </c>
      <c r="AB1001" s="44" t="s">
        <v>35</v>
      </c>
      <c r="AC1001" s="43" t="s">
        <v>3924</v>
      </c>
      <c r="AD1001" s="43" t="s">
        <v>747</v>
      </c>
    </row>
    <row r="1002" spans="1:30" ht="63.75" customHeight="1" x14ac:dyDescent="0.2">
      <c r="A1002" s="41" t="s">
        <v>3925</v>
      </c>
      <c r="B1002" s="42" t="s">
        <v>743</v>
      </c>
      <c r="C1002" s="43" t="s">
        <v>744</v>
      </c>
      <c r="D1002" s="43" t="s">
        <v>3131</v>
      </c>
      <c r="E1002" s="57" t="s">
        <v>76</v>
      </c>
      <c r="F1002" s="45" t="s">
        <v>3926</v>
      </c>
      <c r="G1002" s="45" t="s">
        <v>1407</v>
      </c>
      <c r="H1002" s="47">
        <v>44109</v>
      </c>
      <c r="I1002" s="47">
        <v>44656</v>
      </c>
      <c r="J1002" s="48" t="str">
        <f>IF(Ugovori_OPULJP[[#This Row],[DATUM ZAVRŠETKA OPERACIJE]]&gt;DATE(2024,3,31),"u provedbi","završen")</f>
        <v>završen</v>
      </c>
      <c r="K1002" s="46" t="s">
        <v>94</v>
      </c>
      <c r="L1002" s="46" t="s">
        <v>94</v>
      </c>
      <c r="M1002" s="49">
        <v>0.85</v>
      </c>
      <c r="N1002" s="49">
        <v>0.15</v>
      </c>
      <c r="O1002" s="50">
        <f>Ugovori_OPULJP[[#This Row],[Bespovratna sredstva - Ukupno (EU+Nac) HRK
= Ukupna ugovorena vrijednost bespovratnih sredstava]]*Ugovori_OPULJP[[#This Row],[EU STOPA SUFINANCIRANJA %
EU CO-FINANCING RATE %]]</f>
        <v>1420766.5</v>
      </c>
      <c r="P1002" s="51">
        <f>Ugovori_OPULJP[[#This Row],[Bespovratna sredstva - EU dio - HRK]]/7.5345</f>
        <v>188568.1199814188</v>
      </c>
      <c r="Q1002" s="50">
        <f>Ugovori_OPULJP[[#This Row],[Bespovratna sredstva - Ukupno (EU+Nac) HRK
= Ukupna ugovorena vrijednost bespovratnih sredstava]]*Ugovori_OPULJP[[#This Row],[STOPA NACIONALNOG SUFINANCIRANJA %]]</f>
        <v>250723.5</v>
      </c>
      <c r="R1002" s="51">
        <f>Ugovori_OPULJP[[#This Row],[Bespovratna sredstva - Nacionalni dio - HRK]]/7.5345</f>
        <v>33276.727055544492</v>
      </c>
      <c r="S1002" s="50">
        <v>1671490</v>
      </c>
      <c r="T1002" s="51">
        <f>Ugovori_OPULJP[[#This Row],[Bespovratna sredstva - Ukupno (EU+Nac) HRK
= Ukupna ugovorena vrijednost bespovratnih sredstava]]/7.5345</f>
        <v>221844.8470369633</v>
      </c>
      <c r="U1002" s="50">
        <v>0</v>
      </c>
      <c r="V1002" s="51">
        <f>Ugovori_OPULJP[[#This Row],[Javni doprinos korisnika - HRK]]/7.5345</f>
        <v>0</v>
      </c>
      <c r="W1002" s="50">
        <v>0</v>
      </c>
      <c r="X1002" s="51">
        <f>Ugovori_OPULJP[[#This Row],[Privatni doprinos korisnika - HRK]]/7.5345</f>
        <v>0</v>
      </c>
      <c r="Y1002" s="52">
        <v>1671490</v>
      </c>
      <c r="Z1002" s="53">
        <f>Ugovori_OPULJP[[#This Row],[UKUPNI PRIHVATLJIVI IZDACI
TOTAL ELIGIBLE EXPENDITURE
= Bespovratna sredstva ukupno + doprinos korisnika
= Ukupni prihvatljivi troškovi
= Ukupna ugovorena vrijednost projekta HRK]]/7.5345</f>
        <v>221844.8470369633</v>
      </c>
      <c r="AA1002" s="44" t="s">
        <v>38</v>
      </c>
      <c r="AB1002" s="44" t="s">
        <v>35</v>
      </c>
      <c r="AC1002" s="43" t="s">
        <v>3927</v>
      </c>
      <c r="AD1002" s="43" t="s">
        <v>747</v>
      </c>
    </row>
    <row r="1003" spans="1:30" ht="89.25" customHeight="1" x14ac:dyDescent="0.2">
      <c r="A1003" s="41" t="s">
        <v>3928</v>
      </c>
      <c r="B1003" s="42" t="s">
        <v>743</v>
      </c>
      <c r="C1003" s="43" t="s">
        <v>744</v>
      </c>
      <c r="D1003" s="43" t="s">
        <v>3131</v>
      </c>
      <c r="E1003" s="57" t="s">
        <v>76</v>
      </c>
      <c r="F1003" s="45" t="s">
        <v>3929</v>
      </c>
      <c r="G1003" s="45" t="s">
        <v>3930</v>
      </c>
      <c r="H1003" s="47">
        <v>44132</v>
      </c>
      <c r="I1003" s="47">
        <v>44679</v>
      </c>
      <c r="J1003" s="48" t="str">
        <f>IF(Ugovori_OPULJP[[#This Row],[DATUM ZAVRŠETKA OPERACIJE]]&gt;DATE(2024,3,31),"u provedbi","završen")</f>
        <v>završen</v>
      </c>
      <c r="K1003" s="46" t="s">
        <v>271</v>
      </c>
      <c r="L1003" s="46" t="s">
        <v>271</v>
      </c>
      <c r="M1003" s="49">
        <v>0.85</v>
      </c>
      <c r="N1003" s="49">
        <v>0.15</v>
      </c>
      <c r="O1003" s="50">
        <f>Ugovori_OPULJP[[#This Row],[Bespovratna sredstva - Ukupno (EU+Nac) HRK
= Ukupna ugovorena vrijednost bespovratnih sredstava]]*Ugovori_OPULJP[[#This Row],[EU STOPA SUFINANCIRANJA %
EU CO-FINANCING RATE %]]</f>
        <v>1955340</v>
      </c>
      <c r="P1003" s="51">
        <f>Ugovori_OPULJP[[#This Row],[Bespovratna sredstva - EU dio - HRK]]/7.5345</f>
        <v>259518.2162054549</v>
      </c>
      <c r="Q1003" s="50">
        <f>Ugovori_OPULJP[[#This Row],[Bespovratna sredstva - Ukupno (EU+Nac) HRK
= Ukupna ugovorena vrijednost bespovratnih sredstava]]*Ugovori_OPULJP[[#This Row],[STOPA NACIONALNOG SUFINANCIRANJA %]]</f>
        <v>345060</v>
      </c>
      <c r="R1003" s="51">
        <f>Ugovori_OPULJP[[#This Row],[Bespovratna sredstva - Nacionalni dio - HRK]]/7.5345</f>
        <v>45797.332271550862</v>
      </c>
      <c r="S1003" s="50">
        <v>2300400</v>
      </c>
      <c r="T1003" s="51">
        <f>Ugovori_OPULJP[[#This Row],[Bespovratna sredstva - Ukupno (EU+Nac) HRK
= Ukupna ugovorena vrijednost bespovratnih sredstava]]/7.5345</f>
        <v>305315.54847700574</v>
      </c>
      <c r="U1003" s="50">
        <v>0</v>
      </c>
      <c r="V1003" s="51">
        <f>Ugovori_OPULJP[[#This Row],[Javni doprinos korisnika - HRK]]/7.5345</f>
        <v>0</v>
      </c>
      <c r="W1003" s="50">
        <v>0</v>
      </c>
      <c r="X1003" s="51">
        <f>Ugovori_OPULJP[[#This Row],[Privatni doprinos korisnika - HRK]]/7.5345</f>
        <v>0</v>
      </c>
      <c r="Y1003" s="52">
        <v>2300400</v>
      </c>
      <c r="Z1003" s="53">
        <f>Ugovori_OPULJP[[#This Row],[UKUPNI PRIHVATLJIVI IZDACI
TOTAL ELIGIBLE EXPENDITURE
= Bespovratna sredstva ukupno + doprinos korisnika
= Ukupni prihvatljivi troškovi
= Ukupna ugovorena vrijednost projekta HRK]]/7.5345</f>
        <v>305315.54847700574</v>
      </c>
      <c r="AA1003" s="44" t="s">
        <v>38</v>
      </c>
      <c r="AB1003" s="44" t="s">
        <v>35</v>
      </c>
      <c r="AC1003" s="43" t="s">
        <v>3931</v>
      </c>
      <c r="AD1003" s="43" t="s">
        <v>747</v>
      </c>
    </row>
    <row r="1004" spans="1:30" ht="51" customHeight="1" x14ac:dyDescent="0.2">
      <c r="A1004" s="41" t="s">
        <v>3932</v>
      </c>
      <c r="B1004" s="42" t="s">
        <v>743</v>
      </c>
      <c r="C1004" s="43" t="s">
        <v>744</v>
      </c>
      <c r="D1004" s="43" t="s">
        <v>3131</v>
      </c>
      <c r="E1004" s="57" t="s">
        <v>76</v>
      </c>
      <c r="F1004" s="45" t="s">
        <v>3933</v>
      </c>
      <c r="G1004" s="45" t="s">
        <v>1459</v>
      </c>
      <c r="H1004" s="47">
        <v>44130</v>
      </c>
      <c r="I1004" s="47">
        <v>44677</v>
      </c>
      <c r="J1004" s="48" t="str">
        <f>IF(Ugovori_OPULJP[[#This Row],[DATUM ZAVRŠETKA OPERACIJE]]&gt;DATE(2024,3,31),"u provedbi","završen")</f>
        <v>završen</v>
      </c>
      <c r="K1004" s="46" t="s">
        <v>425</v>
      </c>
      <c r="L1004" s="46" t="s">
        <v>425</v>
      </c>
      <c r="M1004" s="49">
        <v>0.85</v>
      </c>
      <c r="N1004" s="49">
        <v>0.15</v>
      </c>
      <c r="O1004" s="50">
        <f>Ugovori_OPULJP[[#This Row],[Bespovratna sredstva - Ukupno (EU+Nac) HRK
= Ukupna ugovorena vrijednost bespovratnih sredstava]]*Ugovori_OPULJP[[#This Row],[EU STOPA SUFINANCIRANJA %
EU CO-FINANCING RATE %]]</f>
        <v>388535</v>
      </c>
      <c r="P1004" s="51">
        <f>Ugovori_OPULJP[[#This Row],[Bespovratna sredstva - EU dio - HRK]]/7.5345</f>
        <v>51567.456367376733</v>
      </c>
      <c r="Q1004" s="50">
        <f>Ugovori_OPULJP[[#This Row],[Bespovratna sredstva - Ukupno (EU+Nac) HRK
= Ukupna ugovorena vrijednost bespovratnih sredstava]]*Ugovori_OPULJP[[#This Row],[STOPA NACIONALNOG SUFINANCIRANJA %]]</f>
        <v>68565</v>
      </c>
      <c r="R1004" s="51">
        <f>Ugovori_OPULJP[[#This Row],[Bespovratna sredstva - Nacionalni dio - HRK]]/7.5345</f>
        <v>9100.1393589488343</v>
      </c>
      <c r="S1004" s="50">
        <v>457100</v>
      </c>
      <c r="T1004" s="51">
        <f>Ugovori_OPULJP[[#This Row],[Bespovratna sredstva - Ukupno (EU+Nac) HRK
= Ukupna ugovorena vrijednost bespovratnih sredstava]]/7.5345</f>
        <v>60667.595726325562</v>
      </c>
      <c r="U1004" s="50">
        <v>0</v>
      </c>
      <c r="V1004" s="51">
        <f>Ugovori_OPULJP[[#This Row],[Javni doprinos korisnika - HRK]]/7.5345</f>
        <v>0</v>
      </c>
      <c r="W1004" s="50">
        <v>0</v>
      </c>
      <c r="X1004" s="51">
        <f>Ugovori_OPULJP[[#This Row],[Privatni doprinos korisnika - HRK]]/7.5345</f>
        <v>0</v>
      </c>
      <c r="Y1004" s="52">
        <v>457100</v>
      </c>
      <c r="Z1004" s="53">
        <f>Ugovori_OPULJP[[#This Row],[UKUPNI PRIHVATLJIVI IZDACI
TOTAL ELIGIBLE EXPENDITURE
= Bespovratna sredstva ukupno + doprinos korisnika
= Ukupni prihvatljivi troškovi
= Ukupna ugovorena vrijednost projekta HRK]]/7.5345</f>
        <v>60667.595726325562</v>
      </c>
      <c r="AA1004" s="44" t="s">
        <v>38</v>
      </c>
      <c r="AB1004" s="44" t="s">
        <v>35</v>
      </c>
      <c r="AC1004" s="43" t="s">
        <v>3934</v>
      </c>
      <c r="AD1004" s="43" t="s">
        <v>747</v>
      </c>
    </row>
    <row r="1005" spans="1:30" ht="51" customHeight="1" x14ac:dyDescent="0.2">
      <c r="A1005" s="41" t="s">
        <v>3935</v>
      </c>
      <c r="B1005" s="42" t="s">
        <v>743</v>
      </c>
      <c r="C1005" s="43" t="s">
        <v>744</v>
      </c>
      <c r="D1005" s="43" t="s">
        <v>3131</v>
      </c>
      <c r="E1005" s="57" t="s">
        <v>76</v>
      </c>
      <c r="F1005" s="45" t="s">
        <v>3936</v>
      </c>
      <c r="G1005" s="45" t="s">
        <v>3937</v>
      </c>
      <c r="H1005" s="47">
        <v>44131</v>
      </c>
      <c r="I1005" s="47">
        <v>44678</v>
      </c>
      <c r="J1005" s="48" t="str">
        <f>IF(Ugovori_OPULJP[[#This Row],[DATUM ZAVRŠETKA OPERACIJE]]&gt;DATE(2024,3,31),"u provedbi","završen")</f>
        <v>završen</v>
      </c>
      <c r="K1005" s="46" t="s">
        <v>79</v>
      </c>
      <c r="L1005" s="46" t="s">
        <v>79</v>
      </c>
      <c r="M1005" s="49">
        <v>0.85</v>
      </c>
      <c r="N1005" s="49">
        <v>0.15</v>
      </c>
      <c r="O1005" s="50">
        <f>Ugovori_OPULJP[[#This Row],[Bespovratna sredstva - Ukupno (EU+Nac) HRK
= Ukupna ugovorena vrijednost bespovratnih sredstava]]*Ugovori_OPULJP[[#This Row],[EU STOPA SUFINANCIRANJA %
EU CO-FINANCING RATE %]]</f>
        <v>552546.75</v>
      </c>
      <c r="P1005" s="51">
        <f>Ugovori_OPULJP[[#This Row],[Bespovratna sredstva - EU dio - HRK]]/7.5345</f>
        <v>73335.556440374276</v>
      </c>
      <c r="Q1005" s="50">
        <f>Ugovori_OPULJP[[#This Row],[Bespovratna sredstva - Ukupno (EU+Nac) HRK
= Ukupna ugovorena vrijednost bespovratnih sredstava]]*Ugovori_OPULJP[[#This Row],[STOPA NACIONALNOG SUFINANCIRANJA %]]</f>
        <v>97508.25</v>
      </c>
      <c r="R1005" s="51">
        <f>Ugovori_OPULJP[[#This Row],[Bespovratna sredstva - Nacionalni dio - HRK]]/7.5345</f>
        <v>12941.56878359546</v>
      </c>
      <c r="S1005" s="50">
        <v>650055</v>
      </c>
      <c r="T1005" s="51">
        <f>Ugovori_OPULJP[[#This Row],[Bespovratna sredstva - Ukupno (EU+Nac) HRK
= Ukupna ugovorena vrijednost bespovratnih sredstava]]/7.5345</f>
        <v>86277.125223969735</v>
      </c>
      <c r="U1005" s="50">
        <v>0</v>
      </c>
      <c r="V1005" s="51">
        <f>Ugovori_OPULJP[[#This Row],[Javni doprinos korisnika - HRK]]/7.5345</f>
        <v>0</v>
      </c>
      <c r="W1005" s="50">
        <v>0</v>
      </c>
      <c r="X1005" s="51">
        <f>Ugovori_OPULJP[[#This Row],[Privatni doprinos korisnika - HRK]]/7.5345</f>
        <v>0</v>
      </c>
      <c r="Y1005" s="52">
        <v>650055</v>
      </c>
      <c r="Z1005" s="53">
        <f>Ugovori_OPULJP[[#This Row],[UKUPNI PRIHVATLJIVI IZDACI
TOTAL ELIGIBLE EXPENDITURE
= Bespovratna sredstva ukupno + doprinos korisnika
= Ukupni prihvatljivi troškovi
= Ukupna ugovorena vrijednost projekta HRK]]/7.5345</f>
        <v>86277.125223969735</v>
      </c>
      <c r="AA1005" s="44" t="s">
        <v>38</v>
      </c>
      <c r="AB1005" s="44" t="s">
        <v>35</v>
      </c>
      <c r="AC1005" s="43" t="s">
        <v>3938</v>
      </c>
      <c r="AD1005" s="43" t="s">
        <v>747</v>
      </c>
    </row>
    <row r="1006" spans="1:30" ht="51" customHeight="1" x14ac:dyDescent="0.2">
      <c r="A1006" s="41" t="s">
        <v>3939</v>
      </c>
      <c r="B1006" s="42" t="s">
        <v>743</v>
      </c>
      <c r="C1006" s="43" t="s">
        <v>744</v>
      </c>
      <c r="D1006" s="43" t="s">
        <v>3131</v>
      </c>
      <c r="E1006" s="57" t="s">
        <v>76</v>
      </c>
      <c r="F1006" s="45" t="s">
        <v>3940</v>
      </c>
      <c r="G1006" s="45" t="s">
        <v>1443</v>
      </c>
      <c r="H1006" s="47">
        <v>44127</v>
      </c>
      <c r="I1006" s="47">
        <v>44674</v>
      </c>
      <c r="J1006" s="48" t="str">
        <f>IF(Ugovori_OPULJP[[#This Row],[DATUM ZAVRŠETKA OPERACIJE]]&gt;DATE(2024,3,31),"u provedbi","završen")</f>
        <v>završen</v>
      </c>
      <c r="K1006" s="46" t="s">
        <v>186</v>
      </c>
      <c r="L1006" s="46" t="s">
        <v>186</v>
      </c>
      <c r="M1006" s="49">
        <v>0.85</v>
      </c>
      <c r="N1006" s="49">
        <v>0.15</v>
      </c>
      <c r="O1006" s="50">
        <f>Ugovori_OPULJP[[#This Row],[Bespovratna sredstva - Ukupno (EU+Nac) HRK
= Ukupna ugovorena vrijednost bespovratnih sredstava]]*Ugovori_OPULJP[[#This Row],[EU STOPA SUFINANCIRANJA %
EU CO-FINANCING RATE %]]</f>
        <v>3938900</v>
      </c>
      <c r="P1006" s="51">
        <f>Ugovori_OPULJP[[#This Row],[Bespovratna sredstva - EU dio - HRK]]/7.5345</f>
        <v>522781.87006437051</v>
      </c>
      <c r="Q1006" s="50">
        <f>Ugovori_OPULJP[[#This Row],[Bespovratna sredstva - Ukupno (EU+Nac) HRK
= Ukupna ugovorena vrijednost bespovratnih sredstava]]*Ugovori_OPULJP[[#This Row],[STOPA NACIONALNOG SUFINANCIRANJA %]]</f>
        <v>695100</v>
      </c>
      <c r="R1006" s="51">
        <f>Ugovori_OPULJP[[#This Row],[Bespovratna sredstva - Nacionalni dio - HRK]]/7.5345</f>
        <v>92255.624129006566</v>
      </c>
      <c r="S1006" s="50">
        <v>4634000</v>
      </c>
      <c r="T1006" s="51">
        <f>Ugovori_OPULJP[[#This Row],[Bespovratna sredstva - Ukupno (EU+Nac) HRK
= Ukupna ugovorena vrijednost bespovratnih sredstava]]/7.5345</f>
        <v>615037.49419337709</v>
      </c>
      <c r="U1006" s="50">
        <v>0</v>
      </c>
      <c r="V1006" s="51">
        <f>Ugovori_OPULJP[[#This Row],[Javni doprinos korisnika - HRK]]/7.5345</f>
        <v>0</v>
      </c>
      <c r="W1006" s="50">
        <v>0</v>
      </c>
      <c r="X1006" s="51">
        <f>Ugovori_OPULJP[[#This Row],[Privatni doprinos korisnika - HRK]]/7.5345</f>
        <v>0</v>
      </c>
      <c r="Y1006" s="52">
        <v>4634000</v>
      </c>
      <c r="Z1006" s="53">
        <f>Ugovori_OPULJP[[#This Row],[UKUPNI PRIHVATLJIVI IZDACI
TOTAL ELIGIBLE EXPENDITURE
= Bespovratna sredstva ukupno + doprinos korisnika
= Ukupni prihvatljivi troškovi
= Ukupna ugovorena vrijednost projekta HRK]]/7.5345</f>
        <v>615037.49419337709</v>
      </c>
      <c r="AA1006" s="44" t="s">
        <v>38</v>
      </c>
      <c r="AB1006" s="44" t="s">
        <v>35</v>
      </c>
      <c r="AC1006" s="43" t="s">
        <v>3941</v>
      </c>
      <c r="AD1006" s="43" t="s">
        <v>747</v>
      </c>
    </row>
    <row r="1007" spans="1:30" ht="51" customHeight="1" x14ac:dyDescent="0.2">
      <c r="A1007" s="41" t="s">
        <v>3942</v>
      </c>
      <c r="B1007" s="42" t="s">
        <v>743</v>
      </c>
      <c r="C1007" s="43" t="s">
        <v>744</v>
      </c>
      <c r="D1007" s="43" t="s">
        <v>3131</v>
      </c>
      <c r="E1007" s="57" t="s">
        <v>76</v>
      </c>
      <c r="F1007" s="45" t="s">
        <v>3943</v>
      </c>
      <c r="G1007" s="45" t="s">
        <v>3944</v>
      </c>
      <c r="H1007" s="47">
        <v>44133</v>
      </c>
      <c r="I1007" s="47">
        <v>44680</v>
      </c>
      <c r="J1007" s="48" t="str">
        <f>IF(Ugovori_OPULJP[[#This Row],[DATUM ZAVRŠETKA OPERACIJE]]&gt;DATE(2024,3,31),"u provedbi","završen")</f>
        <v>završen</v>
      </c>
      <c r="K1007" s="46" t="s">
        <v>892</v>
      </c>
      <c r="L1007" s="46" t="s">
        <v>155</v>
      </c>
      <c r="M1007" s="49">
        <v>0.85</v>
      </c>
      <c r="N1007" s="49">
        <v>0.15</v>
      </c>
      <c r="O1007" s="50">
        <f>Ugovori_OPULJP[[#This Row],[Bespovratna sredstva - Ukupno (EU+Nac) HRK
= Ukupna ugovorena vrijednost bespovratnih sredstava]]*Ugovori_OPULJP[[#This Row],[EU STOPA SUFINANCIRANJA %
EU CO-FINANCING RATE %]]</f>
        <v>473616.49799999996</v>
      </c>
      <c r="P1007" s="51">
        <f>Ugovori_OPULJP[[#This Row],[Bespovratna sredstva - EU dio - HRK]]/7.5345</f>
        <v>62859.711726060115</v>
      </c>
      <c r="Q1007" s="50">
        <f>Ugovori_OPULJP[[#This Row],[Bespovratna sredstva - Ukupno (EU+Nac) HRK
= Ukupna ugovorena vrijednost bespovratnih sredstava]]*Ugovori_OPULJP[[#This Row],[STOPA NACIONALNOG SUFINANCIRANJA %]]</f>
        <v>83579.381999999998</v>
      </c>
      <c r="R1007" s="51">
        <f>Ugovori_OPULJP[[#This Row],[Bespovratna sredstva - Nacionalni dio - HRK]]/7.5345</f>
        <v>11092.890304598845</v>
      </c>
      <c r="S1007" s="50">
        <v>557195.88</v>
      </c>
      <c r="T1007" s="51">
        <f>Ugovori_OPULJP[[#This Row],[Bespovratna sredstva - Ukupno (EU+Nac) HRK
= Ukupna ugovorena vrijednost bespovratnih sredstava]]/7.5345</f>
        <v>73952.602030658963</v>
      </c>
      <c r="U1007" s="50">
        <v>0</v>
      </c>
      <c r="V1007" s="51">
        <f>Ugovori_OPULJP[[#This Row],[Javni doprinos korisnika - HRK]]/7.5345</f>
        <v>0</v>
      </c>
      <c r="W1007" s="50">
        <v>0</v>
      </c>
      <c r="X1007" s="51">
        <f>Ugovori_OPULJP[[#This Row],[Privatni doprinos korisnika - HRK]]/7.5345</f>
        <v>0</v>
      </c>
      <c r="Y1007" s="52">
        <v>557195.88</v>
      </c>
      <c r="Z1007" s="53">
        <f>Ugovori_OPULJP[[#This Row],[UKUPNI PRIHVATLJIVI IZDACI
TOTAL ELIGIBLE EXPENDITURE
= Bespovratna sredstva ukupno + doprinos korisnika
= Ukupni prihvatljivi troškovi
= Ukupna ugovorena vrijednost projekta HRK]]/7.5345</f>
        <v>73952.602030658963</v>
      </c>
      <c r="AA1007" s="44" t="s">
        <v>38</v>
      </c>
      <c r="AB1007" s="44" t="s">
        <v>35</v>
      </c>
      <c r="AC1007" s="43" t="s">
        <v>3945</v>
      </c>
      <c r="AD1007" s="43" t="s">
        <v>747</v>
      </c>
    </row>
    <row r="1008" spans="1:30" ht="51" customHeight="1" x14ac:dyDescent="0.2">
      <c r="A1008" s="61" t="s">
        <v>3946</v>
      </c>
      <c r="B1008" s="55" t="s">
        <v>743</v>
      </c>
      <c r="C1008" s="56" t="s">
        <v>744</v>
      </c>
      <c r="D1008" s="43" t="s">
        <v>3131</v>
      </c>
      <c r="E1008" s="57" t="s">
        <v>76</v>
      </c>
      <c r="F1008" s="62" t="s">
        <v>3947</v>
      </c>
      <c r="G1008" s="62" t="s">
        <v>3948</v>
      </c>
      <c r="H1008" s="59">
        <v>44150</v>
      </c>
      <c r="I1008" s="59">
        <v>44696</v>
      </c>
      <c r="J1008" s="48" t="str">
        <f>IF(Ugovori_OPULJP[[#This Row],[DATUM ZAVRŠETKA OPERACIJE]]&gt;DATE(2024,3,31),"u provedbi","završen")</f>
        <v>završen</v>
      </c>
      <c r="K1008" s="67" t="s">
        <v>154</v>
      </c>
      <c r="L1008" s="46" t="s">
        <v>37</v>
      </c>
      <c r="M1008" s="49">
        <v>0.85</v>
      </c>
      <c r="N1008" s="49">
        <v>0.15</v>
      </c>
      <c r="O1008" s="50">
        <f>Ugovori_OPULJP[[#This Row],[Bespovratna sredstva - Ukupno (EU+Nac) HRK
= Ukupna ugovorena vrijednost bespovratnih sredstava]]*Ugovori_OPULJP[[#This Row],[EU STOPA SUFINANCIRANJA %
EU CO-FINANCING RATE %]]</f>
        <v>473616.49799999996</v>
      </c>
      <c r="P1008" s="51">
        <f>Ugovori_OPULJP[[#This Row],[Bespovratna sredstva - EU dio - HRK]]/7.5345</f>
        <v>62859.711726060115</v>
      </c>
      <c r="Q1008" s="50">
        <f>Ugovori_OPULJP[[#This Row],[Bespovratna sredstva - Ukupno (EU+Nac) HRK
= Ukupna ugovorena vrijednost bespovratnih sredstava]]*Ugovori_OPULJP[[#This Row],[STOPA NACIONALNOG SUFINANCIRANJA %]]</f>
        <v>83579.381999999998</v>
      </c>
      <c r="R1008" s="51">
        <f>Ugovori_OPULJP[[#This Row],[Bespovratna sredstva - Nacionalni dio - HRK]]/7.5345</f>
        <v>11092.890304598845</v>
      </c>
      <c r="S1008" s="52">
        <v>557195.88</v>
      </c>
      <c r="T1008" s="53">
        <f>Ugovori_OPULJP[[#This Row],[Bespovratna sredstva - Ukupno (EU+Nac) HRK
= Ukupna ugovorena vrijednost bespovratnih sredstava]]/7.5345</f>
        <v>73952.602030658963</v>
      </c>
      <c r="U1008" s="50">
        <v>0</v>
      </c>
      <c r="V1008" s="51">
        <f>Ugovori_OPULJP[[#This Row],[Javni doprinos korisnika - HRK]]/7.5345</f>
        <v>0</v>
      </c>
      <c r="W1008" s="50">
        <v>0</v>
      </c>
      <c r="X1008" s="51">
        <f>Ugovori_OPULJP[[#This Row],[Privatni doprinos korisnika - HRK]]/7.5345</f>
        <v>0</v>
      </c>
      <c r="Y1008" s="52">
        <v>557195.88</v>
      </c>
      <c r="Z1008" s="53">
        <f>Ugovori_OPULJP[[#This Row],[UKUPNI PRIHVATLJIVI IZDACI
TOTAL ELIGIBLE EXPENDITURE
= Bespovratna sredstva ukupno + doprinos korisnika
= Ukupni prihvatljivi troškovi
= Ukupna ugovorena vrijednost projekta HRK]]/7.5345</f>
        <v>73952.602030658963</v>
      </c>
      <c r="AA1008" s="57" t="s">
        <v>38</v>
      </c>
      <c r="AB1008" s="44" t="s">
        <v>35</v>
      </c>
      <c r="AC1008" s="56" t="s">
        <v>3949</v>
      </c>
      <c r="AD1008" s="43" t="s">
        <v>747</v>
      </c>
    </row>
    <row r="1009" spans="1:30" ht="51" customHeight="1" x14ac:dyDescent="0.2">
      <c r="A1009" s="61" t="s">
        <v>3950</v>
      </c>
      <c r="B1009" s="55" t="s">
        <v>743</v>
      </c>
      <c r="C1009" s="56" t="s">
        <v>744</v>
      </c>
      <c r="D1009" s="43" t="s">
        <v>3131</v>
      </c>
      <c r="E1009" s="57" t="s">
        <v>76</v>
      </c>
      <c r="F1009" s="62" t="s">
        <v>3951</v>
      </c>
      <c r="G1009" s="62" t="s">
        <v>3952</v>
      </c>
      <c r="H1009" s="59">
        <v>44203</v>
      </c>
      <c r="I1009" s="59">
        <v>44749</v>
      </c>
      <c r="J1009" s="48" t="str">
        <f>IF(Ugovori_OPULJP[[#This Row],[DATUM ZAVRŠETKA OPERACIJE]]&gt;DATE(2024,3,31),"u provedbi","završen")</f>
        <v>završen</v>
      </c>
      <c r="K1009" s="58" t="s">
        <v>84</v>
      </c>
      <c r="L1009" s="58" t="s">
        <v>84</v>
      </c>
      <c r="M1009" s="49">
        <v>0.85</v>
      </c>
      <c r="N1009" s="49">
        <v>0.15</v>
      </c>
      <c r="O1009" s="50">
        <f>Ugovori_OPULJP[[#This Row],[Bespovratna sredstva - Ukupno (EU+Nac) HRK
= Ukupna ugovorena vrijednost bespovratnih sredstava]]*Ugovori_OPULJP[[#This Row],[EU STOPA SUFINANCIRANJA %
EU CO-FINANCING RATE %]]</f>
        <v>394680.41500000004</v>
      </c>
      <c r="P1009" s="51">
        <f>Ugovori_OPULJP[[#This Row],[Bespovratna sredstva - EU dio - HRK]]/7.5345</f>
        <v>52383.093105050102</v>
      </c>
      <c r="Q1009" s="50">
        <f>Ugovori_OPULJP[[#This Row],[Bespovratna sredstva - Ukupno (EU+Nac) HRK
= Ukupna ugovorena vrijednost bespovratnih sredstava]]*Ugovori_OPULJP[[#This Row],[STOPA NACIONALNOG SUFINANCIRANJA %]]</f>
        <v>69649.485000000001</v>
      </c>
      <c r="R1009" s="51">
        <f>Ugovori_OPULJP[[#This Row],[Bespovratna sredstva - Nacionalni dio - HRK]]/7.5345</f>
        <v>9244.0752538323704</v>
      </c>
      <c r="S1009" s="52">
        <v>464329.9</v>
      </c>
      <c r="T1009" s="53">
        <f>Ugovori_OPULJP[[#This Row],[Bespovratna sredstva - Ukupno (EU+Nac) HRK
= Ukupna ugovorena vrijednost bespovratnih sredstava]]/7.5345</f>
        <v>61627.168358882474</v>
      </c>
      <c r="U1009" s="50">
        <v>0</v>
      </c>
      <c r="V1009" s="51">
        <f>Ugovori_OPULJP[[#This Row],[Javni doprinos korisnika - HRK]]/7.5345</f>
        <v>0</v>
      </c>
      <c r="W1009" s="50">
        <v>0</v>
      </c>
      <c r="X1009" s="51">
        <f>Ugovori_OPULJP[[#This Row],[Privatni doprinos korisnika - HRK]]/7.5345</f>
        <v>0</v>
      </c>
      <c r="Y1009" s="52">
        <v>464329.9</v>
      </c>
      <c r="Z1009" s="53">
        <f>Ugovori_OPULJP[[#This Row],[UKUPNI PRIHVATLJIVI IZDACI
TOTAL ELIGIBLE EXPENDITURE
= Bespovratna sredstva ukupno + doprinos korisnika
= Ukupni prihvatljivi troškovi
= Ukupna ugovorena vrijednost projekta HRK]]/7.5345</f>
        <v>61627.168358882474</v>
      </c>
      <c r="AA1009" s="57" t="s">
        <v>38</v>
      </c>
      <c r="AB1009" s="57" t="s">
        <v>35</v>
      </c>
      <c r="AC1009" s="56" t="s">
        <v>3953</v>
      </c>
      <c r="AD1009" s="56" t="s">
        <v>747</v>
      </c>
    </row>
    <row r="1010" spans="1:30" ht="51" customHeight="1" x14ac:dyDescent="0.2">
      <c r="A1010" s="41" t="s">
        <v>3954</v>
      </c>
      <c r="B1010" s="42" t="s">
        <v>743</v>
      </c>
      <c r="C1010" s="43" t="s">
        <v>744</v>
      </c>
      <c r="D1010" s="43" t="s">
        <v>3131</v>
      </c>
      <c r="E1010" s="57" t="s">
        <v>76</v>
      </c>
      <c r="F1010" s="45" t="s">
        <v>3955</v>
      </c>
      <c r="G1010" s="45" t="s">
        <v>3956</v>
      </c>
      <c r="H1010" s="47">
        <v>44132</v>
      </c>
      <c r="I1010" s="47">
        <v>44679</v>
      </c>
      <c r="J1010" s="48" t="str">
        <f>IF(Ugovori_OPULJP[[#This Row],[DATUM ZAVRŠETKA OPERACIJE]]&gt;DATE(2024,3,31),"u provedbi","završen")</f>
        <v>završen</v>
      </c>
      <c r="K1010" s="46" t="s">
        <v>244</v>
      </c>
      <c r="L1010" s="46" t="s">
        <v>244</v>
      </c>
      <c r="M1010" s="49">
        <v>0.85</v>
      </c>
      <c r="N1010" s="49">
        <v>0.15</v>
      </c>
      <c r="O1010" s="50">
        <f>Ugovori_OPULJP[[#This Row],[Bespovratna sredstva - Ukupno (EU+Nac) HRK
= Ukupna ugovorena vrijednost bespovratnih sredstava]]*Ugovori_OPULJP[[#This Row],[EU STOPA SUFINANCIRANJA %
EU CO-FINANCING RATE %]]</f>
        <v>788800</v>
      </c>
      <c r="P1010" s="51">
        <f>Ugovori_OPULJP[[#This Row],[Bespovratna sredstva - EU dio - HRK]]/7.5345</f>
        <v>104691.75127745702</v>
      </c>
      <c r="Q1010" s="50">
        <f>Ugovori_OPULJP[[#This Row],[Bespovratna sredstva - Ukupno (EU+Nac) HRK
= Ukupna ugovorena vrijednost bespovratnih sredstava]]*Ugovori_OPULJP[[#This Row],[STOPA NACIONALNOG SUFINANCIRANJA %]]</f>
        <v>139200</v>
      </c>
      <c r="R1010" s="51">
        <f>Ugovori_OPULJP[[#This Row],[Bespovratna sredstva - Nacionalni dio - HRK]]/7.5345</f>
        <v>18475.014931315945</v>
      </c>
      <c r="S1010" s="50">
        <v>928000</v>
      </c>
      <c r="T1010" s="51">
        <f>Ugovori_OPULJP[[#This Row],[Bespovratna sredstva - Ukupno (EU+Nac) HRK
= Ukupna ugovorena vrijednost bespovratnih sredstava]]/7.5345</f>
        <v>123166.76620877297</v>
      </c>
      <c r="U1010" s="50">
        <v>0</v>
      </c>
      <c r="V1010" s="51">
        <f>Ugovori_OPULJP[[#This Row],[Javni doprinos korisnika - HRK]]/7.5345</f>
        <v>0</v>
      </c>
      <c r="W1010" s="50">
        <v>0</v>
      </c>
      <c r="X1010" s="51">
        <f>Ugovori_OPULJP[[#This Row],[Privatni doprinos korisnika - HRK]]/7.5345</f>
        <v>0</v>
      </c>
      <c r="Y1010" s="52">
        <v>928000</v>
      </c>
      <c r="Z1010" s="53">
        <f>Ugovori_OPULJP[[#This Row],[UKUPNI PRIHVATLJIVI IZDACI
TOTAL ELIGIBLE EXPENDITURE
= Bespovratna sredstva ukupno + doprinos korisnika
= Ukupni prihvatljivi troškovi
= Ukupna ugovorena vrijednost projekta HRK]]/7.5345</f>
        <v>123166.76620877297</v>
      </c>
      <c r="AA1010" s="44" t="s">
        <v>38</v>
      </c>
      <c r="AB1010" s="44" t="s">
        <v>35</v>
      </c>
      <c r="AC1010" s="43" t="s">
        <v>3957</v>
      </c>
      <c r="AD1010" s="43" t="s">
        <v>747</v>
      </c>
    </row>
    <row r="1011" spans="1:30" ht="51" customHeight="1" x14ac:dyDescent="0.2">
      <c r="A1011" s="41" t="s">
        <v>3958</v>
      </c>
      <c r="B1011" s="42" t="s">
        <v>743</v>
      </c>
      <c r="C1011" s="43" t="s">
        <v>744</v>
      </c>
      <c r="D1011" s="43" t="s">
        <v>3131</v>
      </c>
      <c r="E1011" s="57" t="s">
        <v>76</v>
      </c>
      <c r="F1011" s="45" t="s">
        <v>3959</v>
      </c>
      <c r="G1011" s="45" t="s">
        <v>3960</v>
      </c>
      <c r="H1011" s="47">
        <v>44130</v>
      </c>
      <c r="I1011" s="47">
        <v>44677</v>
      </c>
      <c r="J1011" s="48" t="str">
        <f>IF(Ugovori_OPULJP[[#This Row],[DATUM ZAVRŠETKA OPERACIJE]]&gt;DATE(2024,3,31),"u provedbi","završen")</f>
        <v>završen</v>
      </c>
      <c r="K1011" s="46" t="s">
        <v>211</v>
      </c>
      <c r="L1011" s="46" t="s">
        <v>211</v>
      </c>
      <c r="M1011" s="49">
        <v>0.85</v>
      </c>
      <c r="N1011" s="49">
        <v>0.15</v>
      </c>
      <c r="O1011" s="50">
        <f>Ugovori_OPULJP[[#This Row],[Bespovratna sredstva - Ukupno (EU+Nac) HRK
= Ukupna ugovorena vrijednost bespovratnih sredstava]]*Ugovori_OPULJP[[#This Row],[EU STOPA SUFINANCIRANJA %
EU CO-FINANCING RATE %]]</f>
        <v>784669</v>
      </c>
      <c r="P1011" s="51">
        <f>Ugovori_OPULJP[[#This Row],[Bespovratna sredstva - EU dio - HRK]]/7.5345</f>
        <v>104143.4733558962</v>
      </c>
      <c r="Q1011" s="50">
        <f>Ugovori_OPULJP[[#This Row],[Bespovratna sredstva - Ukupno (EU+Nac) HRK
= Ukupna ugovorena vrijednost bespovratnih sredstava]]*Ugovori_OPULJP[[#This Row],[STOPA NACIONALNOG SUFINANCIRANJA %]]</f>
        <v>138471</v>
      </c>
      <c r="R1011" s="51">
        <f>Ugovori_OPULJP[[#This Row],[Bespovratna sredstva - Nacionalni dio - HRK]]/7.5345</f>
        <v>18378.260003981683</v>
      </c>
      <c r="S1011" s="50">
        <v>923140</v>
      </c>
      <c r="T1011" s="51">
        <f>Ugovori_OPULJP[[#This Row],[Bespovratna sredstva - Ukupno (EU+Nac) HRK
= Ukupna ugovorena vrijednost bespovratnih sredstava]]/7.5345</f>
        <v>122521.73335987789</v>
      </c>
      <c r="U1011" s="50">
        <v>0</v>
      </c>
      <c r="V1011" s="51">
        <f>Ugovori_OPULJP[[#This Row],[Javni doprinos korisnika - HRK]]/7.5345</f>
        <v>0</v>
      </c>
      <c r="W1011" s="50">
        <v>0</v>
      </c>
      <c r="X1011" s="51">
        <f>Ugovori_OPULJP[[#This Row],[Privatni doprinos korisnika - HRK]]/7.5345</f>
        <v>0</v>
      </c>
      <c r="Y1011" s="52">
        <v>923140</v>
      </c>
      <c r="Z1011" s="53">
        <f>Ugovori_OPULJP[[#This Row],[UKUPNI PRIHVATLJIVI IZDACI
TOTAL ELIGIBLE EXPENDITURE
= Bespovratna sredstva ukupno + doprinos korisnika
= Ukupni prihvatljivi troškovi
= Ukupna ugovorena vrijednost projekta HRK]]/7.5345</f>
        <v>122521.73335987789</v>
      </c>
      <c r="AA1011" s="44" t="s">
        <v>38</v>
      </c>
      <c r="AB1011" s="44" t="s">
        <v>35</v>
      </c>
      <c r="AC1011" s="43" t="s">
        <v>3961</v>
      </c>
      <c r="AD1011" s="43" t="s">
        <v>747</v>
      </c>
    </row>
    <row r="1012" spans="1:30" ht="51" customHeight="1" x14ac:dyDescent="0.2">
      <c r="A1012" s="41" t="s">
        <v>3962</v>
      </c>
      <c r="B1012" s="42" t="s">
        <v>743</v>
      </c>
      <c r="C1012" s="43" t="s">
        <v>744</v>
      </c>
      <c r="D1012" s="43" t="s">
        <v>3131</v>
      </c>
      <c r="E1012" s="57" t="s">
        <v>76</v>
      </c>
      <c r="F1012" s="45" t="s">
        <v>3963</v>
      </c>
      <c r="G1012" s="45" t="s">
        <v>1494</v>
      </c>
      <c r="H1012" s="47">
        <v>44109</v>
      </c>
      <c r="I1012" s="47">
        <v>44656</v>
      </c>
      <c r="J1012" s="48" t="str">
        <f>IF(Ugovori_OPULJP[[#This Row],[DATUM ZAVRŠETKA OPERACIJE]]&gt;DATE(2024,3,31),"u provedbi","završen")</f>
        <v>završen</v>
      </c>
      <c r="K1012" s="46" t="s">
        <v>99</v>
      </c>
      <c r="L1012" s="46" t="s">
        <v>99</v>
      </c>
      <c r="M1012" s="49">
        <v>0.85</v>
      </c>
      <c r="N1012" s="49">
        <v>0.15</v>
      </c>
      <c r="O1012" s="50">
        <f>Ugovori_OPULJP[[#This Row],[Bespovratna sredstva - Ukupno (EU+Nac) HRK
= Ukupna ugovorena vrijednost bespovratnih sredstava]]*Ugovori_OPULJP[[#This Row],[EU STOPA SUFINANCIRANJA %
EU CO-FINANCING RATE %]]</f>
        <v>2367789.75</v>
      </c>
      <c r="P1012" s="51">
        <f>Ugovori_OPULJP[[#This Row],[Bespovratna sredstva - EU dio - HRK]]/7.5345</f>
        <v>314259.70535536529</v>
      </c>
      <c r="Q1012" s="50">
        <f>Ugovori_OPULJP[[#This Row],[Bespovratna sredstva - Ukupno (EU+Nac) HRK
= Ukupna ugovorena vrijednost bespovratnih sredstava]]*Ugovori_OPULJP[[#This Row],[STOPA NACIONALNOG SUFINANCIRANJA %]]</f>
        <v>417845.25</v>
      </c>
      <c r="R1012" s="51">
        <f>Ugovori_OPULJP[[#This Row],[Bespovratna sredstva - Nacionalni dio - HRK]]/7.5345</f>
        <v>55457.595062711523</v>
      </c>
      <c r="S1012" s="50">
        <v>2785635</v>
      </c>
      <c r="T1012" s="51">
        <f>Ugovori_OPULJP[[#This Row],[Bespovratna sredstva - Ukupno (EU+Nac) HRK
= Ukupna ugovorena vrijednost bespovratnih sredstava]]/7.5345</f>
        <v>369717.3004180768</v>
      </c>
      <c r="U1012" s="50">
        <v>0</v>
      </c>
      <c r="V1012" s="51">
        <f>Ugovori_OPULJP[[#This Row],[Javni doprinos korisnika - HRK]]/7.5345</f>
        <v>0</v>
      </c>
      <c r="W1012" s="50">
        <v>0</v>
      </c>
      <c r="X1012" s="51">
        <f>Ugovori_OPULJP[[#This Row],[Privatni doprinos korisnika - HRK]]/7.5345</f>
        <v>0</v>
      </c>
      <c r="Y1012" s="52">
        <v>2785635</v>
      </c>
      <c r="Z1012" s="53">
        <f>Ugovori_OPULJP[[#This Row],[UKUPNI PRIHVATLJIVI IZDACI
TOTAL ELIGIBLE EXPENDITURE
= Bespovratna sredstva ukupno + doprinos korisnika
= Ukupni prihvatljivi troškovi
= Ukupna ugovorena vrijednost projekta HRK]]/7.5345</f>
        <v>369717.3004180768</v>
      </c>
      <c r="AA1012" s="44" t="s">
        <v>38</v>
      </c>
      <c r="AB1012" s="44" t="s">
        <v>35</v>
      </c>
      <c r="AC1012" s="43" t="s">
        <v>3964</v>
      </c>
      <c r="AD1012" s="43" t="s">
        <v>747</v>
      </c>
    </row>
    <row r="1013" spans="1:30" ht="51" customHeight="1" x14ac:dyDescent="0.2">
      <c r="A1013" s="61" t="s">
        <v>3965</v>
      </c>
      <c r="B1013" s="55" t="s">
        <v>743</v>
      </c>
      <c r="C1013" s="56" t="s">
        <v>744</v>
      </c>
      <c r="D1013" s="43" t="s">
        <v>3131</v>
      </c>
      <c r="E1013" s="57" t="s">
        <v>76</v>
      </c>
      <c r="F1013" s="62" t="s">
        <v>3966</v>
      </c>
      <c r="G1013" s="62" t="s">
        <v>3967</v>
      </c>
      <c r="H1013" s="59">
        <v>44201</v>
      </c>
      <c r="I1013" s="59">
        <v>44686</v>
      </c>
      <c r="J1013" s="48" t="str">
        <f>IF(Ugovori_OPULJP[[#This Row],[DATUM ZAVRŠETKA OPERACIJE]]&gt;DATE(2024,3,31),"u provedbi","završen")</f>
        <v>završen</v>
      </c>
      <c r="K1013" s="58" t="s">
        <v>371</v>
      </c>
      <c r="L1013" s="58" t="s">
        <v>371</v>
      </c>
      <c r="M1013" s="49">
        <v>0.85</v>
      </c>
      <c r="N1013" s="49">
        <v>0.15</v>
      </c>
      <c r="O1013" s="50">
        <f>Ugovori_OPULJP[[#This Row],[Bespovratna sredstva - Ukupno (EU+Nac) HRK
= Ukupna ugovorena vrijednost bespovratnih sredstava]]*Ugovori_OPULJP[[#This Row],[EU STOPA SUFINANCIRANJA %
EU CO-FINANCING RATE %]]</f>
        <v>778685</v>
      </c>
      <c r="P1013" s="51">
        <f>Ugovori_OPULJP[[#This Row],[Bespovratna sredstva - EU dio - HRK]]/7.5345</f>
        <v>103349.26007034308</v>
      </c>
      <c r="Q1013" s="50">
        <f>Ugovori_OPULJP[[#This Row],[Bespovratna sredstva - Ukupno (EU+Nac) HRK
= Ukupna ugovorena vrijednost bespovratnih sredstava]]*Ugovori_OPULJP[[#This Row],[STOPA NACIONALNOG SUFINANCIRANJA %]]</f>
        <v>137415</v>
      </c>
      <c r="R1013" s="51">
        <f>Ugovori_OPULJP[[#This Row],[Bespovratna sredstva - Nacionalni dio - HRK]]/7.5345</f>
        <v>18238.104718295839</v>
      </c>
      <c r="S1013" s="52">
        <v>916100</v>
      </c>
      <c r="T1013" s="53">
        <f>Ugovori_OPULJP[[#This Row],[Bespovratna sredstva - Ukupno (EU+Nac) HRK
= Ukupna ugovorena vrijednost bespovratnih sredstava]]/7.5345</f>
        <v>121587.36478863892</v>
      </c>
      <c r="U1013" s="50">
        <v>0</v>
      </c>
      <c r="V1013" s="51">
        <f>Ugovori_OPULJP[[#This Row],[Javni doprinos korisnika - HRK]]/7.5345</f>
        <v>0</v>
      </c>
      <c r="W1013" s="50">
        <v>0</v>
      </c>
      <c r="X1013" s="51">
        <f>Ugovori_OPULJP[[#This Row],[Privatni doprinos korisnika - HRK]]/7.5345</f>
        <v>0</v>
      </c>
      <c r="Y1013" s="52">
        <v>916100</v>
      </c>
      <c r="Z1013" s="53">
        <f>Ugovori_OPULJP[[#This Row],[UKUPNI PRIHVATLJIVI IZDACI
TOTAL ELIGIBLE EXPENDITURE
= Bespovratna sredstva ukupno + doprinos korisnika
= Ukupni prihvatljivi troškovi
= Ukupna ugovorena vrijednost projekta HRK]]/7.5345</f>
        <v>121587.36478863892</v>
      </c>
      <c r="AA1013" s="57" t="s">
        <v>38</v>
      </c>
      <c r="AB1013" s="57" t="s">
        <v>35</v>
      </c>
      <c r="AC1013" s="56" t="s">
        <v>3968</v>
      </c>
      <c r="AD1013" s="56" t="s">
        <v>747</v>
      </c>
    </row>
    <row r="1014" spans="1:30" ht="51" customHeight="1" x14ac:dyDescent="0.2">
      <c r="A1014" s="61" t="s">
        <v>3969</v>
      </c>
      <c r="B1014" s="55" t="s">
        <v>743</v>
      </c>
      <c r="C1014" s="56" t="s">
        <v>744</v>
      </c>
      <c r="D1014" s="43" t="s">
        <v>3131</v>
      </c>
      <c r="E1014" s="57" t="s">
        <v>76</v>
      </c>
      <c r="F1014" s="62" t="s">
        <v>3970</v>
      </c>
      <c r="G1014" s="62" t="s">
        <v>3971</v>
      </c>
      <c r="H1014" s="59">
        <v>44201</v>
      </c>
      <c r="I1014" s="59">
        <v>44656</v>
      </c>
      <c r="J1014" s="48" t="str">
        <f>IF(Ugovori_OPULJP[[#This Row],[DATUM ZAVRŠETKA OPERACIJE]]&gt;DATE(2024,3,31),"u provedbi","završen")</f>
        <v>završen</v>
      </c>
      <c r="K1014" s="58" t="s">
        <v>94</v>
      </c>
      <c r="L1014" s="58" t="s">
        <v>94</v>
      </c>
      <c r="M1014" s="49">
        <v>0.85</v>
      </c>
      <c r="N1014" s="49">
        <v>0.15</v>
      </c>
      <c r="O1014" s="50">
        <f>Ugovori_OPULJP[[#This Row],[Bespovratna sredstva - Ukupno (EU+Nac) HRK
= Ukupna ugovorena vrijednost bespovratnih sredstava]]*Ugovori_OPULJP[[#This Row],[EU STOPA SUFINANCIRANJA %
EU CO-FINANCING RATE %]]</f>
        <v>1183965</v>
      </c>
      <c r="P1014" s="51">
        <f>Ugovori_OPULJP[[#This Row],[Bespovratna sredstva - EU dio - HRK]]/7.5345</f>
        <v>157139.15986462272</v>
      </c>
      <c r="Q1014" s="50">
        <f>Ugovori_OPULJP[[#This Row],[Bespovratna sredstva - Ukupno (EU+Nac) HRK
= Ukupna ugovorena vrijednost bespovratnih sredstava]]*Ugovori_OPULJP[[#This Row],[STOPA NACIONALNOG SUFINANCIRANJA %]]</f>
        <v>208935</v>
      </c>
      <c r="R1014" s="51">
        <f>Ugovori_OPULJP[[#This Row],[Bespovratna sredstva - Nacionalni dio - HRK]]/7.5345</f>
        <v>27730.439976109894</v>
      </c>
      <c r="S1014" s="52">
        <v>1392900</v>
      </c>
      <c r="T1014" s="53">
        <f>Ugovori_OPULJP[[#This Row],[Bespovratna sredstva - Ukupno (EU+Nac) HRK
= Ukupna ugovorena vrijednost bespovratnih sredstava]]/7.5345</f>
        <v>184869.59984073261</v>
      </c>
      <c r="U1014" s="50">
        <v>0</v>
      </c>
      <c r="V1014" s="51">
        <f>Ugovori_OPULJP[[#This Row],[Javni doprinos korisnika - HRK]]/7.5345</f>
        <v>0</v>
      </c>
      <c r="W1014" s="50">
        <v>0</v>
      </c>
      <c r="X1014" s="51">
        <f>Ugovori_OPULJP[[#This Row],[Privatni doprinos korisnika - HRK]]/7.5345</f>
        <v>0</v>
      </c>
      <c r="Y1014" s="52">
        <v>1392900</v>
      </c>
      <c r="Z1014" s="53">
        <f>Ugovori_OPULJP[[#This Row],[UKUPNI PRIHVATLJIVI IZDACI
TOTAL ELIGIBLE EXPENDITURE
= Bespovratna sredstva ukupno + doprinos korisnika
= Ukupni prihvatljivi troškovi
= Ukupna ugovorena vrijednost projekta HRK]]/7.5345</f>
        <v>184869.59984073261</v>
      </c>
      <c r="AA1014" s="57" t="s">
        <v>38</v>
      </c>
      <c r="AB1014" s="57" t="s">
        <v>35</v>
      </c>
      <c r="AC1014" s="56" t="s">
        <v>3972</v>
      </c>
      <c r="AD1014" s="56" t="s">
        <v>747</v>
      </c>
    </row>
    <row r="1015" spans="1:30" ht="51" customHeight="1" x14ac:dyDescent="0.2">
      <c r="A1015" s="61" t="s">
        <v>3973</v>
      </c>
      <c r="B1015" s="55" t="s">
        <v>743</v>
      </c>
      <c r="C1015" s="56" t="s">
        <v>744</v>
      </c>
      <c r="D1015" s="43" t="s">
        <v>3131</v>
      </c>
      <c r="E1015" s="57" t="s">
        <v>76</v>
      </c>
      <c r="F1015" s="62" t="s">
        <v>3974</v>
      </c>
      <c r="G1015" s="62" t="s">
        <v>3975</v>
      </c>
      <c r="H1015" s="59">
        <v>44203</v>
      </c>
      <c r="I1015" s="59">
        <v>44627</v>
      </c>
      <c r="J1015" s="48" t="str">
        <f>IF(Ugovori_OPULJP[[#This Row],[DATUM ZAVRŠETKA OPERACIJE]]&gt;DATE(2024,3,31),"u provedbi","završen")</f>
        <v>završen</v>
      </c>
      <c r="K1015" s="58" t="s">
        <v>371</v>
      </c>
      <c r="L1015" s="58" t="s">
        <v>371</v>
      </c>
      <c r="M1015" s="49">
        <v>0.85</v>
      </c>
      <c r="N1015" s="49">
        <v>0.15</v>
      </c>
      <c r="O1015" s="50">
        <f>Ugovori_OPULJP[[#This Row],[Bespovratna sredstva - Ukupno (EU+Nac) HRK
= Ukupna ugovorena vrijednost bespovratnih sredstava]]*Ugovori_OPULJP[[#This Row],[EU STOPA SUFINANCIRANJA %
EU CO-FINANCING RATE %]]</f>
        <v>789310</v>
      </c>
      <c r="P1015" s="51">
        <f>Ugovori_OPULJP[[#This Row],[Bespovratna sredstva - EU dio - HRK]]/7.5345</f>
        <v>104759.43990974849</v>
      </c>
      <c r="Q1015" s="50">
        <f>Ugovori_OPULJP[[#This Row],[Bespovratna sredstva - Ukupno (EU+Nac) HRK
= Ukupna ugovorena vrijednost bespovratnih sredstava]]*Ugovori_OPULJP[[#This Row],[STOPA NACIONALNOG SUFINANCIRANJA %]]</f>
        <v>139290</v>
      </c>
      <c r="R1015" s="51">
        <f>Ugovori_OPULJP[[#This Row],[Bespovratna sredstva - Nacionalni dio - HRK]]/7.5345</f>
        <v>18486.959984073263</v>
      </c>
      <c r="S1015" s="52">
        <v>928600</v>
      </c>
      <c r="T1015" s="53">
        <f>Ugovori_OPULJP[[#This Row],[Bespovratna sredstva - Ukupno (EU+Nac) HRK
= Ukupna ugovorena vrijednost bespovratnih sredstava]]/7.5345</f>
        <v>123246.39989382174</v>
      </c>
      <c r="U1015" s="50">
        <v>0</v>
      </c>
      <c r="V1015" s="51">
        <f>Ugovori_OPULJP[[#This Row],[Javni doprinos korisnika - HRK]]/7.5345</f>
        <v>0</v>
      </c>
      <c r="W1015" s="50">
        <v>0</v>
      </c>
      <c r="X1015" s="51">
        <f>Ugovori_OPULJP[[#This Row],[Privatni doprinos korisnika - HRK]]/7.5345</f>
        <v>0</v>
      </c>
      <c r="Y1015" s="52">
        <v>928600</v>
      </c>
      <c r="Z1015" s="53">
        <f>Ugovori_OPULJP[[#This Row],[UKUPNI PRIHVATLJIVI IZDACI
TOTAL ELIGIBLE EXPENDITURE
= Bespovratna sredstva ukupno + doprinos korisnika
= Ukupni prihvatljivi troškovi
= Ukupna ugovorena vrijednost projekta HRK]]/7.5345</f>
        <v>123246.39989382174</v>
      </c>
      <c r="AA1015" s="57" t="s">
        <v>38</v>
      </c>
      <c r="AB1015" s="57" t="s">
        <v>35</v>
      </c>
      <c r="AC1015" s="56" t="s">
        <v>3976</v>
      </c>
      <c r="AD1015" s="56" t="s">
        <v>747</v>
      </c>
    </row>
    <row r="1016" spans="1:30" ht="51" customHeight="1" x14ac:dyDescent="0.2">
      <c r="A1016" s="61" t="s">
        <v>3977</v>
      </c>
      <c r="B1016" s="55" t="s">
        <v>743</v>
      </c>
      <c r="C1016" s="56" t="s">
        <v>744</v>
      </c>
      <c r="D1016" s="43" t="s">
        <v>3131</v>
      </c>
      <c r="E1016" s="57" t="s">
        <v>76</v>
      </c>
      <c r="F1016" s="62" t="s">
        <v>3978</v>
      </c>
      <c r="G1016" s="62" t="s">
        <v>3979</v>
      </c>
      <c r="H1016" s="59">
        <v>44218</v>
      </c>
      <c r="I1016" s="59">
        <v>44764</v>
      </c>
      <c r="J1016" s="48" t="str">
        <f>IF(Ugovori_OPULJP[[#This Row],[DATUM ZAVRŠETKA OPERACIJE]]&gt;DATE(2024,3,31),"u provedbi","završen")</f>
        <v>završen</v>
      </c>
      <c r="K1016" s="58" t="s">
        <v>154</v>
      </c>
      <c r="L1016" s="58" t="s">
        <v>37</v>
      </c>
      <c r="M1016" s="49">
        <v>0.85</v>
      </c>
      <c r="N1016" s="49">
        <v>0.15</v>
      </c>
      <c r="O1016" s="50">
        <f>Ugovori_OPULJP[[#This Row],[Bespovratna sredstva - Ukupno (EU+Nac) HRK
= Ukupna ugovorena vrijednost bespovratnih sredstava]]*Ugovori_OPULJP[[#This Row],[EU STOPA SUFINANCIRANJA %
EU CO-FINANCING RATE %]]</f>
        <v>394680.41500000004</v>
      </c>
      <c r="P1016" s="51">
        <f>Ugovori_OPULJP[[#This Row],[Bespovratna sredstva - EU dio - HRK]]/7.5345</f>
        <v>52383.093105050102</v>
      </c>
      <c r="Q1016" s="50">
        <f>Ugovori_OPULJP[[#This Row],[Bespovratna sredstva - Ukupno (EU+Nac) HRK
= Ukupna ugovorena vrijednost bespovratnih sredstava]]*Ugovori_OPULJP[[#This Row],[STOPA NACIONALNOG SUFINANCIRANJA %]]</f>
        <v>69649.485000000001</v>
      </c>
      <c r="R1016" s="51">
        <f>Ugovori_OPULJP[[#This Row],[Bespovratna sredstva - Nacionalni dio - HRK]]/7.5345</f>
        <v>9244.0752538323704</v>
      </c>
      <c r="S1016" s="52">
        <v>464329.9</v>
      </c>
      <c r="T1016" s="53">
        <f>Ugovori_OPULJP[[#This Row],[Bespovratna sredstva - Ukupno (EU+Nac) HRK
= Ukupna ugovorena vrijednost bespovratnih sredstava]]/7.5345</f>
        <v>61627.168358882474</v>
      </c>
      <c r="U1016" s="50">
        <v>0</v>
      </c>
      <c r="V1016" s="51">
        <f>Ugovori_OPULJP[[#This Row],[Javni doprinos korisnika - HRK]]/7.5345</f>
        <v>0</v>
      </c>
      <c r="W1016" s="50">
        <v>0</v>
      </c>
      <c r="X1016" s="51">
        <f>Ugovori_OPULJP[[#This Row],[Privatni doprinos korisnika - HRK]]/7.5345</f>
        <v>0</v>
      </c>
      <c r="Y1016" s="52">
        <v>464329.9</v>
      </c>
      <c r="Z1016" s="53">
        <f>Ugovori_OPULJP[[#This Row],[UKUPNI PRIHVATLJIVI IZDACI
TOTAL ELIGIBLE EXPENDITURE
= Bespovratna sredstva ukupno + doprinos korisnika
= Ukupni prihvatljivi troškovi
= Ukupna ugovorena vrijednost projekta HRK]]/7.5345</f>
        <v>61627.168358882474</v>
      </c>
      <c r="AA1016" s="57" t="s">
        <v>38</v>
      </c>
      <c r="AB1016" s="57" t="s">
        <v>35</v>
      </c>
      <c r="AC1016" s="56" t="s">
        <v>3980</v>
      </c>
      <c r="AD1016" s="56" t="s">
        <v>747</v>
      </c>
    </row>
    <row r="1017" spans="1:30" ht="51" customHeight="1" x14ac:dyDescent="0.2">
      <c r="A1017" s="61" t="s">
        <v>3981</v>
      </c>
      <c r="B1017" s="55" t="s">
        <v>743</v>
      </c>
      <c r="C1017" s="56" t="s">
        <v>744</v>
      </c>
      <c r="D1017" s="43" t="s">
        <v>3131</v>
      </c>
      <c r="E1017" s="57" t="s">
        <v>76</v>
      </c>
      <c r="F1017" s="62" t="s">
        <v>3982</v>
      </c>
      <c r="G1017" s="62" t="s">
        <v>3983</v>
      </c>
      <c r="H1017" s="59">
        <v>44207</v>
      </c>
      <c r="I1017" s="59">
        <v>44631</v>
      </c>
      <c r="J1017" s="48" t="str">
        <f>IF(Ugovori_OPULJP[[#This Row],[DATUM ZAVRŠETKA OPERACIJE]]&gt;DATE(2024,3,31),"u provedbi","završen")</f>
        <v>završen</v>
      </c>
      <c r="K1017" s="58" t="s">
        <v>79</v>
      </c>
      <c r="L1017" s="58" t="s">
        <v>79</v>
      </c>
      <c r="M1017" s="49">
        <v>0.85</v>
      </c>
      <c r="N1017" s="49">
        <v>0.15</v>
      </c>
      <c r="O1017" s="50">
        <f>Ugovori_OPULJP[[#This Row],[Bespovratna sredstva - Ukupno (EU+Nac) HRK
= Ukupna ugovorena vrijednost bespovratnih sredstava]]*Ugovori_OPULJP[[#This Row],[EU STOPA SUFINANCIRANJA %
EU CO-FINANCING RATE %]]</f>
        <v>629141.1</v>
      </c>
      <c r="P1017" s="51">
        <f>Ugovori_OPULJP[[#This Row],[Bespovratna sredstva - EU dio - HRK]]/7.5345</f>
        <v>83501.373681067082</v>
      </c>
      <c r="Q1017" s="50">
        <f>Ugovori_OPULJP[[#This Row],[Bespovratna sredstva - Ukupno (EU+Nac) HRK
= Ukupna ugovorena vrijednost bespovratnih sredstava]]*Ugovori_OPULJP[[#This Row],[STOPA NACIONALNOG SUFINANCIRANJA %]]</f>
        <v>111024.9</v>
      </c>
      <c r="R1017" s="51">
        <f>Ugovori_OPULJP[[#This Row],[Bespovratna sredstva - Nacionalni dio - HRK]]/7.5345</f>
        <v>14735.536531953014</v>
      </c>
      <c r="S1017" s="52">
        <v>740166</v>
      </c>
      <c r="T1017" s="53">
        <f>Ugovori_OPULJP[[#This Row],[Bespovratna sredstva - Ukupno (EU+Nac) HRK
= Ukupna ugovorena vrijednost bespovratnih sredstava]]/7.5345</f>
        <v>98236.910213020106</v>
      </c>
      <c r="U1017" s="50">
        <v>0</v>
      </c>
      <c r="V1017" s="51">
        <f>Ugovori_OPULJP[[#This Row],[Javni doprinos korisnika - HRK]]/7.5345</f>
        <v>0</v>
      </c>
      <c r="W1017" s="50">
        <v>0</v>
      </c>
      <c r="X1017" s="51">
        <f>Ugovori_OPULJP[[#This Row],[Privatni doprinos korisnika - HRK]]/7.5345</f>
        <v>0</v>
      </c>
      <c r="Y1017" s="52">
        <v>740166</v>
      </c>
      <c r="Z1017" s="53">
        <f>Ugovori_OPULJP[[#This Row],[UKUPNI PRIHVATLJIVI IZDACI
TOTAL ELIGIBLE EXPENDITURE
= Bespovratna sredstva ukupno + doprinos korisnika
= Ukupni prihvatljivi troškovi
= Ukupna ugovorena vrijednost projekta HRK]]/7.5345</f>
        <v>98236.910213020106</v>
      </c>
      <c r="AA1017" s="57" t="s">
        <v>38</v>
      </c>
      <c r="AB1017" s="57" t="s">
        <v>35</v>
      </c>
      <c r="AC1017" s="56" t="s">
        <v>3984</v>
      </c>
      <c r="AD1017" s="56" t="s">
        <v>747</v>
      </c>
    </row>
    <row r="1018" spans="1:30" ht="51" customHeight="1" x14ac:dyDescent="0.2">
      <c r="A1018" s="61" t="s">
        <v>3985</v>
      </c>
      <c r="B1018" s="55" t="s">
        <v>743</v>
      </c>
      <c r="C1018" s="56" t="s">
        <v>744</v>
      </c>
      <c r="D1018" s="43" t="s">
        <v>3131</v>
      </c>
      <c r="E1018" s="57" t="s">
        <v>76</v>
      </c>
      <c r="F1018" s="62" t="s">
        <v>3986</v>
      </c>
      <c r="G1018" s="62" t="s">
        <v>3987</v>
      </c>
      <c r="H1018" s="59">
        <v>44203</v>
      </c>
      <c r="I1018" s="59">
        <v>44658</v>
      </c>
      <c r="J1018" s="48" t="str">
        <f>IF(Ugovori_OPULJP[[#This Row],[DATUM ZAVRŠETKA OPERACIJE]]&gt;DATE(2024,3,31),"u provedbi","završen")</f>
        <v>završen</v>
      </c>
      <c r="K1018" s="58" t="s">
        <v>104</v>
      </c>
      <c r="L1018" s="58" t="s">
        <v>104</v>
      </c>
      <c r="M1018" s="49">
        <v>0.85</v>
      </c>
      <c r="N1018" s="49">
        <v>0.15</v>
      </c>
      <c r="O1018" s="50">
        <f>Ugovori_OPULJP[[#This Row],[Bespovratna sredstva - Ukupno (EU+Nac) HRK
= Ukupna ugovorena vrijednost bespovratnih sredstava]]*Ugovori_OPULJP[[#This Row],[EU STOPA SUFINANCIRANJA %
EU CO-FINANCING RATE %]]</f>
        <v>1465742.0399999998</v>
      </c>
      <c r="P1018" s="51">
        <f>Ugovori_OPULJP[[#This Row],[Bespovratna sredstva - EU dio - HRK]]/7.5345</f>
        <v>194537.39996018313</v>
      </c>
      <c r="Q1018" s="50">
        <f>Ugovori_OPULJP[[#This Row],[Bespovratna sredstva - Ukupno (EU+Nac) HRK
= Ukupna ugovorena vrijednost bespovratnih sredstava]]*Ugovori_OPULJP[[#This Row],[STOPA NACIONALNOG SUFINANCIRANJA %]]</f>
        <v>258660.36</v>
      </c>
      <c r="R1018" s="51">
        <f>Ugovori_OPULJP[[#This Row],[Bespovratna sredstva - Nacionalni dio - HRK]]/7.5345</f>
        <v>34330.129404738203</v>
      </c>
      <c r="S1018" s="52">
        <v>1724402.4</v>
      </c>
      <c r="T1018" s="53">
        <f>Ugovori_OPULJP[[#This Row],[Bespovratna sredstva - Ukupno (EU+Nac) HRK
= Ukupna ugovorena vrijednost bespovratnih sredstava]]/7.5345</f>
        <v>228867.52936492133</v>
      </c>
      <c r="U1018" s="50">
        <v>0</v>
      </c>
      <c r="V1018" s="51">
        <f>Ugovori_OPULJP[[#This Row],[Javni doprinos korisnika - HRK]]/7.5345</f>
        <v>0</v>
      </c>
      <c r="W1018" s="50">
        <v>0</v>
      </c>
      <c r="X1018" s="51">
        <f>Ugovori_OPULJP[[#This Row],[Privatni doprinos korisnika - HRK]]/7.5345</f>
        <v>0</v>
      </c>
      <c r="Y1018" s="52">
        <v>1724402.4</v>
      </c>
      <c r="Z1018" s="53">
        <f>Ugovori_OPULJP[[#This Row],[UKUPNI PRIHVATLJIVI IZDACI
TOTAL ELIGIBLE EXPENDITURE
= Bespovratna sredstva ukupno + doprinos korisnika
= Ukupni prihvatljivi troškovi
= Ukupna ugovorena vrijednost projekta HRK]]/7.5345</f>
        <v>228867.52936492133</v>
      </c>
      <c r="AA1018" s="57" t="s">
        <v>38</v>
      </c>
      <c r="AB1018" s="57" t="s">
        <v>35</v>
      </c>
      <c r="AC1018" s="56" t="s">
        <v>3988</v>
      </c>
      <c r="AD1018" s="56" t="s">
        <v>747</v>
      </c>
    </row>
    <row r="1019" spans="1:30" ht="51" customHeight="1" x14ac:dyDescent="0.2">
      <c r="A1019" s="61" t="s">
        <v>3989</v>
      </c>
      <c r="B1019" s="55" t="s">
        <v>743</v>
      </c>
      <c r="C1019" s="56" t="s">
        <v>744</v>
      </c>
      <c r="D1019" s="43" t="s">
        <v>3131</v>
      </c>
      <c r="E1019" s="57" t="s">
        <v>76</v>
      </c>
      <c r="F1019" s="62" t="s">
        <v>3990</v>
      </c>
      <c r="G1019" s="62" t="s">
        <v>3991</v>
      </c>
      <c r="H1019" s="59">
        <v>44204</v>
      </c>
      <c r="I1019" s="59">
        <v>44750</v>
      </c>
      <c r="J1019" s="48" t="str">
        <f>IF(Ugovori_OPULJP[[#This Row],[DATUM ZAVRŠETKA OPERACIJE]]&gt;DATE(2024,3,31),"u provedbi","završen")</f>
        <v>završen</v>
      </c>
      <c r="K1019" s="58" t="s">
        <v>186</v>
      </c>
      <c r="L1019" s="58" t="s">
        <v>186</v>
      </c>
      <c r="M1019" s="49">
        <v>0.85</v>
      </c>
      <c r="N1019" s="49">
        <v>0.15</v>
      </c>
      <c r="O1019" s="50">
        <f>Ugovori_OPULJP[[#This Row],[Bespovratna sredstva - Ukupno (EU+Nac) HRK
= Ukupna ugovorena vrijednost bespovratnih sredstava]]*Ugovori_OPULJP[[#This Row],[EU STOPA SUFINANCIRANJA %
EU CO-FINANCING RATE %]]</f>
        <v>3111000</v>
      </c>
      <c r="P1019" s="51">
        <f>Ugovori_OPULJP[[#This Row],[Bespovratna sredstva - EU dio - HRK]]/7.5345</f>
        <v>412900.65697790164</v>
      </c>
      <c r="Q1019" s="50">
        <f>Ugovori_OPULJP[[#This Row],[Bespovratna sredstva - Ukupno (EU+Nac) HRK
= Ukupna ugovorena vrijednost bespovratnih sredstava]]*Ugovori_OPULJP[[#This Row],[STOPA NACIONALNOG SUFINANCIRANJA %]]</f>
        <v>549000</v>
      </c>
      <c r="R1019" s="51">
        <f>Ugovori_OPULJP[[#This Row],[Bespovratna sredstva - Nacionalni dio - HRK]]/7.5345</f>
        <v>72864.821819629695</v>
      </c>
      <c r="S1019" s="52">
        <v>3660000</v>
      </c>
      <c r="T1019" s="53">
        <f>Ugovori_OPULJP[[#This Row],[Bespovratna sredstva - Ukupno (EU+Nac) HRK
= Ukupna ugovorena vrijednost bespovratnih sredstava]]/7.5345</f>
        <v>485765.47879753134</v>
      </c>
      <c r="U1019" s="50">
        <v>0</v>
      </c>
      <c r="V1019" s="51">
        <f>Ugovori_OPULJP[[#This Row],[Javni doprinos korisnika - HRK]]/7.5345</f>
        <v>0</v>
      </c>
      <c r="W1019" s="50">
        <v>0</v>
      </c>
      <c r="X1019" s="51">
        <f>Ugovori_OPULJP[[#This Row],[Privatni doprinos korisnika - HRK]]/7.5345</f>
        <v>0</v>
      </c>
      <c r="Y1019" s="52">
        <v>3660000</v>
      </c>
      <c r="Z1019" s="53">
        <f>Ugovori_OPULJP[[#This Row],[UKUPNI PRIHVATLJIVI IZDACI
TOTAL ELIGIBLE EXPENDITURE
= Bespovratna sredstva ukupno + doprinos korisnika
= Ukupni prihvatljivi troškovi
= Ukupna ugovorena vrijednost projekta HRK]]/7.5345</f>
        <v>485765.47879753134</v>
      </c>
      <c r="AA1019" s="57" t="s">
        <v>38</v>
      </c>
      <c r="AB1019" s="57" t="s">
        <v>35</v>
      </c>
      <c r="AC1019" s="56" t="s">
        <v>3992</v>
      </c>
      <c r="AD1019" s="56" t="s">
        <v>747</v>
      </c>
    </row>
    <row r="1020" spans="1:30" ht="51" customHeight="1" x14ac:dyDescent="0.2">
      <c r="A1020" s="61" t="s">
        <v>3993</v>
      </c>
      <c r="B1020" s="55" t="s">
        <v>743</v>
      </c>
      <c r="C1020" s="56" t="s">
        <v>744</v>
      </c>
      <c r="D1020" s="43" t="s">
        <v>3131</v>
      </c>
      <c r="E1020" s="57" t="s">
        <v>76</v>
      </c>
      <c r="F1020" s="62" t="s">
        <v>3994</v>
      </c>
      <c r="G1020" s="45" t="s">
        <v>2845</v>
      </c>
      <c r="H1020" s="59">
        <v>44203</v>
      </c>
      <c r="I1020" s="59">
        <v>44749</v>
      </c>
      <c r="J1020" s="48" t="str">
        <f>IF(Ugovori_OPULJP[[#This Row],[DATUM ZAVRŠETKA OPERACIJE]]&gt;DATE(2024,3,31),"u provedbi","završen")</f>
        <v>završen</v>
      </c>
      <c r="K1020" s="58" t="s">
        <v>84</v>
      </c>
      <c r="L1020" s="58" t="s">
        <v>84</v>
      </c>
      <c r="M1020" s="49">
        <v>0.85</v>
      </c>
      <c r="N1020" s="49">
        <v>0.15</v>
      </c>
      <c r="O1020" s="50">
        <f>Ugovori_OPULJP[[#This Row],[Bespovratna sredstva - Ukupno (EU+Nac) HRK
= Ukupna ugovorena vrijednost bespovratnih sredstava]]*Ugovori_OPULJP[[#This Row],[EU STOPA SUFINANCIRANJA %
EU CO-FINANCING RATE %]]</f>
        <v>631488.66399999999</v>
      </c>
      <c r="P1020" s="51">
        <f>Ugovori_OPULJP[[#This Row],[Bespovratna sredstva - EU dio - HRK]]/7.5345</f>
        <v>83812.948968080163</v>
      </c>
      <c r="Q1020" s="50">
        <f>Ugovori_OPULJP[[#This Row],[Bespovratna sredstva - Ukupno (EU+Nac) HRK
= Ukupna ugovorena vrijednost bespovratnih sredstava]]*Ugovori_OPULJP[[#This Row],[STOPA NACIONALNOG SUFINANCIRANJA %]]</f>
        <v>111439.17599999999</v>
      </c>
      <c r="R1020" s="51">
        <f>Ugovori_OPULJP[[#This Row],[Bespovratna sredstva - Nacionalni dio - HRK]]/7.5345</f>
        <v>14790.520406131793</v>
      </c>
      <c r="S1020" s="52">
        <v>742927.84</v>
      </c>
      <c r="T1020" s="53">
        <f>Ugovori_OPULJP[[#This Row],[Bespovratna sredstva - Ukupno (EU+Nac) HRK
= Ukupna ugovorena vrijednost bespovratnih sredstava]]/7.5345</f>
        <v>98603.469374211942</v>
      </c>
      <c r="U1020" s="50">
        <v>0</v>
      </c>
      <c r="V1020" s="51">
        <f>Ugovori_OPULJP[[#This Row],[Javni doprinos korisnika - HRK]]/7.5345</f>
        <v>0</v>
      </c>
      <c r="W1020" s="50">
        <v>0</v>
      </c>
      <c r="X1020" s="51">
        <f>Ugovori_OPULJP[[#This Row],[Privatni doprinos korisnika - HRK]]/7.5345</f>
        <v>0</v>
      </c>
      <c r="Y1020" s="52">
        <v>742927.84</v>
      </c>
      <c r="Z1020" s="53">
        <f>Ugovori_OPULJP[[#This Row],[UKUPNI PRIHVATLJIVI IZDACI
TOTAL ELIGIBLE EXPENDITURE
= Bespovratna sredstva ukupno + doprinos korisnika
= Ukupni prihvatljivi troškovi
= Ukupna ugovorena vrijednost projekta HRK]]/7.5345</f>
        <v>98603.469374211942</v>
      </c>
      <c r="AA1020" s="57" t="s">
        <v>38</v>
      </c>
      <c r="AB1020" s="57" t="s">
        <v>35</v>
      </c>
      <c r="AC1020" s="56" t="s">
        <v>3995</v>
      </c>
      <c r="AD1020" s="56" t="s">
        <v>747</v>
      </c>
    </row>
    <row r="1021" spans="1:30" ht="51" customHeight="1" x14ac:dyDescent="0.2">
      <c r="A1021" s="61" t="s">
        <v>3996</v>
      </c>
      <c r="B1021" s="55" t="s">
        <v>743</v>
      </c>
      <c r="C1021" s="56" t="s">
        <v>744</v>
      </c>
      <c r="D1021" s="43" t="s">
        <v>3131</v>
      </c>
      <c r="E1021" s="57" t="s">
        <v>76</v>
      </c>
      <c r="F1021" s="62" t="s">
        <v>3997</v>
      </c>
      <c r="G1021" s="62" t="s">
        <v>3998</v>
      </c>
      <c r="H1021" s="59">
        <v>44207</v>
      </c>
      <c r="I1021" s="59">
        <v>44753</v>
      </c>
      <c r="J1021" s="48" t="str">
        <f>IF(Ugovori_OPULJP[[#This Row],[DATUM ZAVRŠETKA OPERACIJE]]&gt;DATE(2024,3,31),"u provedbi","završen")</f>
        <v>završen</v>
      </c>
      <c r="K1021" s="58" t="s">
        <v>211</v>
      </c>
      <c r="L1021" s="58" t="s">
        <v>211</v>
      </c>
      <c r="M1021" s="49">
        <v>0.85</v>
      </c>
      <c r="N1021" s="49">
        <v>0.15</v>
      </c>
      <c r="O1021" s="50">
        <f>Ugovori_OPULJP[[#This Row],[Bespovratna sredstva - Ukupno (EU+Nac) HRK
= Ukupna ugovorena vrijednost bespovratnih sredstava]]*Ugovori_OPULJP[[#This Row],[EU STOPA SUFINANCIRANJA %
EU CO-FINANCING RATE %]]</f>
        <v>394680.41500000004</v>
      </c>
      <c r="P1021" s="51">
        <f>Ugovori_OPULJP[[#This Row],[Bespovratna sredstva - EU dio - HRK]]/7.5345</f>
        <v>52383.093105050102</v>
      </c>
      <c r="Q1021" s="50">
        <f>Ugovori_OPULJP[[#This Row],[Bespovratna sredstva - Ukupno (EU+Nac) HRK
= Ukupna ugovorena vrijednost bespovratnih sredstava]]*Ugovori_OPULJP[[#This Row],[STOPA NACIONALNOG SUFINANCIRANJA %]]</f>
        <v>69649.485000000001</v>
      </c>
      <c r="R1021" s="51">
        <f>Ugovori_OPULJP[[#This Row],[Bespovratna sredstva - Nacionalni dio - HRK]]/7.5345</f>
        <v>9244.0752538323704</v>
      </c>
      <c r="S1021" s="52">
        <v>464329.9</v>
      </c>
      <c r="T1021" s="53">
        <f>Ugovori_OPULJP[[#This Row],[Bespovratna sredstva - Ukupno (EU+Nac) HRK
= Ukupna ugovorena vrijednost bespovratnih sredstava]]/7.5345</f>
        <v>61627.168358882474</v>
      </c>
      <c r="U1021" s="50">
        <v>0</v>
      </c>
      <c r="V1021" s="51">
        <f>Ugovori_OPULJP[[#This Row],[Javni doprinos korisnika - HRK]]/7.5345</f>
        <v>0</v>
      </c>
      <c r="W1021" s="50">
        <v>0</v>
      </c>
      <c r="X1021" s="51">
        <f>Ugovori_OPULJP[[#This Row],[Privatni doprinos korisnika - HRK]]/7.5345</f>
        <v>0</v>
      </c>
      <c r="Y1021" s="52">
        <v>464329.9</v>
      </c>
      <c r="Z1021" s="53">
        <f>Ugovori_OPULJP[[#This Row],[UKUPNI PRIHVATLJIVI IZDACI
TOTAL ELIGIBLE EXPENDITURE
= Bespovratna sredstva ukupno + doprinos korisnika
= Ukupni prihvatljivi troškovi
= Ukupna ugovorena vrijednost projekta HRK]]/7.5345</f>
        <v>61627.168358882474</v>
      </c>
      <c r="AA1021" s="57" t="s">
        <v>38</v>
      </c>
      <c r="AB1021" s="57" t="s">
        <v>35</v>
      </c>
      <c r="AC1021" s="56" t="s">
        <v>3999</v>
      </c>
      <c r="AD1021" s="56" t="s">
        <v>747</v>
      </c>
    </row>
    <row r="1022" spans="1:30" ht="51" customHeight="1" x14ac:dyDescent="0.2">
      <c r="A1022" s="61" t="s">
        <v>4000</v>
      </c>
      <c r="B1022" s="55" t="s">
        <v>743</v>
      </c>
      <c r="C1022" s="56" t="s">
        <v>744</v>
      </c>
      <c r="D1022" s="43" t="s">
        <v>3131</v>
      </c>
      <c r="E1022" s="57" t="s">
        <v>76</v>
      </c>
      <c r="F1022" s="62" t="s">
        <v>4001</v>
      </c>
      <c r="G1022" s="62" t="s">
        <v>4002</v>
      </c>
      <c r="H1022" s="59">
        <v>44205</v>
      </c>
      <c r="I1022" s="59">
        <v>44751</v>
      </c>
      <c r="J1022" s="48" t="str">
        <f>IF(Ugovori_OPULJP[[#This Row],[DATUM ZAVRŠETKA OPERACIJE]]&gt;DATE(2024,3,31),"u provedbi","završen")</f>
        <v>završen</v>
      </c>
      <c r="K1022" s="58" t="s">
        <v>37</v>
      </c>
      <c r="L1022" s="58" t="s">
        <v>37</v>
      </c>
      <c r="M1022" s="49">
        <v>0.85</v>
      </c>
      <c r="N1022" s="49">
        <v>0.15</v>
      </c>
      <c r="O1022" s="50">
        <f>Ugovori_OPULJP[[#This Row],[Bespovratna sredstva - Ukupno (EU+Nac) HRK
= Ukupna ugovorena vrijednost bespovratnih sredstava]]*Ugovori_OPULJP[[#This Row],[EU STOPA SUFINANCIRANJA %
EU CO-FINANCING RATE %]]</f>
        <v>1972782</v>
      </c>
      <c r="P1022" s="51">
        <f>Ugovori_OPULJP[[#This Row],[Bespovratna sredstva - EU dio - HRK]]/7.5345</f>
        <v>261833.16742982279</v>
      </c>
      <c r="Q1022" s="50">
        <f>Ugovori_OPULJP[[#This Row],[Bespovratna sredstva - Ukupno (EU+Nac) HRK
= Ukupna ugovorena vrijednost bespovratnih sredstava]]*Ugovori_OPULJP[[#This Row],[STOPA NACIONALNOG SUFINANCIRANJA %]]</f>
        <v>348138</v>
      </c>
      <c r="R1022" s="51">
        <f>Ugovori_OPULJP[[#This Row],[Bespovratna sredstva - Nacionalni dio - HRK]]/7.5345</f>
        <v>46205.853075851082</v>
      </c>
      <c r="S1022" s="52">
        <v>2320920</v>
      </c>
      <c r="T1022" s="53">
        <f>Ugovori_OPULJP[[#This Row],[Bespovratna sredstva - Ukupno (EU+Nac) HRK
= Ukupna ugovorena vrijednost bespovratnih sredstava]]/7.5345</f>
        <v>308039.02050567389</v>
      </c>
      <c r="U1022" s="50">
        <v>0</v>
      </c>
      <c r="V1022" s="51">
        <f>Ugovori_OPULJP[[#This Row],[Javni doprinos korisnika - HRK]]/7.5345</f>
        <v>0</v>
      </c>
      <c r="W1022" s="50">
        <v>0</v>
      </c>
      <c r="X1022" s="51">
        <f>Ugovori_OPULJP[[#This Row],[Privatni doprinos korisnika - HRK]]/7.5345</f>
        <v>0</v>
      </c>
      <c r="Y1022" s="52">
        <v>2320920</v>
      </c>
      <c r="Z1022" s="53">
        <f>Ugovori_OPULJP[[#This Row],[UKUPNI PRIHVATLJIVI IZDACI
TOTAL ELIGIBLE EXPENDITURE
= Bespovratna sredstva ukupno + doprinos korisnika
= Ukupni prihvatljivi troškovi
= Ukupna ugovorena vrijednost projekta HRK]]/7.5345</f>
        <v>308039.02050567389</v>
      </c>
      <c r="AA1022" s="57" t="s">
        <v>38</v>
      </c>
      <c r="AB1022" s="57" t="s">
        <v>35</v>
      </c>
      <c r="AC1022" s="56" t="s">
        <v>4003</v>
      </c>
      <c r="AD1022" s="56" t="s">
        <v>747</v>
      </c>
    </row>
    <row r="1023" spans="1:30" ht="51" customHeight="1" x14ac:dyDescent="0.2">
      <c r="A1023" s="61" t="s">
        <v>4004</v>
      </c>
      <c r="B1023" s="55" t="s">
        <v>743</v>
      </c>
      <c r="C1023" s="56" t="s">
        <v>744</v>
      </c>
      <c r="D1023" s="43" t="s">
        <v>3131</v>
      </c>
      <c r="E1023" s="57" t="s">
        <v>76</v>
      </c>
      <c r="F1023" s="62" t="s">
        <v>4005</v>
      </c>
      <c r="G1023" s="62" t="s">
        <v>1447</v>
      </c>
      <c r="H1023" s="59">
        <v>44203</v>
      </c>
      <c r="I1023" s="59">
        <v>44658</v>
      </c>
      <c r="J1023" s="48" t="str">
        <f>IF(Ugovori_OPULJP[[#This Row],[DATUM ZAVRŠETKA OPERACIJE]]&gt;DATE(2024,3,31),"u provedbi","završen")</f>
        <v>završen</v>
      </c>
      <c r="K1023" s="58" t="s">
        <v>99</v>
      </c>
      <c r="L1023" s="58" t="s">
        <v>99</v>
      </c>
      <c r="M1023" s="49">
        <v>0.85</v>
      </c>
      <c r="N1023" s="49">
        <v>0.15</v>
      </c>
      <c r="O1023" s="50">
        <f>Ugovori_OPULJP[[#This Row],[Bespovratna sredstva - Ukupno (EU+Nac) HRK
= Ukupna ugovorena vrijednost bespovratnih sredstava]]*Ugovori_OPULJP[[#This Row],[EU STOPA SUFINANCIRANJA %
EU CO-FINANCING RATE %]]</f>
        <v>937898.5</v>
      </c>
      <c r="P1023" s="51">
        <f>Ugovori_OPULJP[[#This Row],[Bespovratna sredstva - EU dio - HRK]]/7.5345</f>
        <v>124480.52292786515</v>
      </c>
      <c r="Q1023" s="50">
        <f>Ugovori_OPULJP[[#This Row],[Bespovratna sredstva - Ukupno (EU+Nac) HRK
= Ukupna ugovorena vrijednost bespovratnih sredstava]]*Ugovori_OPULJP[[#This Row],[STOPA NACIONALNOG SUFINANCIRANJA %]]</f>
        <v>165511.5</v>
      </c>
      <c r="R1023" s="51">
        <f>Ugovori_OPULJP[[#This Row],[Bespovratna sredstva - Nacionalni dio - HRK]]/7.5345</f>
        <v>21967.151104917379</v>
      </c>
      <c r="S1023" s="52">
        <v>1103410</v>
      </c>
      <c r="T1023" s="53">
        <f>Ugovori_OPULJP[[#This Row],[Bespovratna sredstva - Ukupno (EU+Nac) HRK
= Ukupna ugovorena vrijednost bespovratnih sredstava]]/7.5345</f>
        <v>146447.67403278252</v>
      </c>
      <c r="U1023" s="50">
        <v>0</v>
      </c>
      <c r="V1023" s="51">
        <f>Ugovori_OPULJP[[#This Row],[Javni doprinos korisnika - HRK]]/7.5345</f>
        <v>0</v>
      </c>
      <c r="W1023" s="50">
        <v>0</v>
      </c>
      <c r="X1023" s="51">
        <f>Ugovori_OPULJP[[#This Row],[Privatni doprinos korisnika - HRK]]/7.5345</f>
        <v>0</v>
      </c>
      <c r="Y1023" s="52">
        <v>1103410</v>
      </c>
      <c r="Z1023" s="53">
        <f>Ugovori_OPULJP[[#This Row],[UKUPNI PRIHVATLJIVI IZDACI
TOTAL ELIGIBLE EXPENDITURE
= Bespovratna sredstva ukupno + doprinos korisnika
= Ukupni prihvatljivi troškovi
= Ukupna ugovorena vrijednost projekta HRK]]/7.5345</f>
        <v>146447.67403278252</v>
      </c>
      <c r="AA1023" s="57" t="s">
        <v>38</v>
      </c>
      <c r="AB1023" s="57" t="s">
        <v>35</v>
      </c>
      <c r="AC1023" s="56" t="s">
        <v>4006</v>
      </c>
      <c r="AD1023" s="56" t="s">
        <v>747</v>
      </c>
    </row>
    <row r="1024" spans="1:30" ht="51" customHeight="1" x14ac:dyDescent="0.2">
      <c r="A1024" s="61" t="s">
        <v>4007</v>
      </c>
      <c r="B1024" s="55" t="s">
        <v>743</v>
      </c>
      <c r="C1024" s="56" t="s">
        <v>744</v>
      </c>
      <c r="D1024" s="43" t="s">
        <v>3131</v>
      </c>
      <c r="E1024" s="57" t="s">
        <v>76</v>
      </c>
      <c r="F1024" s="62" t="s">
        <v>4008</v>
      </c>
      <c r="G1024" s="45" t="s">
        <v>4009</v>
      </c>
      <c r="H1024" s="59">
        <v>44203</v>
      </c>
      <c r="I1024" s="59">
        <v>44749</v>
      </c>
      <c r="J1024" s="48" t="str">
        <f>IF(Ugovori_OPULJP[[#This Row],[DATUM ZAVRŠETKA OPERACIJE]]&gt;DATE(2024,3,31),"u provedbi","završen")</f>
        <v>završen</v>
      </c>
      <c r="K1024" s="58" t="s">
        <v>37</v>
      </c>
      <c r="L1024" s="58" t="s">
        <v>37</v>
      </c>
      <c r="M1024" s="49">
        <v>0.85</v>
      </c>
      <c r="N1024" s="49">
        <v>0.15</v>
      </c>
      <c r="O1024" s="50">
        <f>Ugovori_OPULJP[[#This Row],[Bespovratna sredstva - Ukupno (EU+Nac) HRK
= Ukupna ugovorena vrijednost bespovratnih sredstava]]*Ugovori_OPULJP[[#This Row],[EU STOPA SUFINANCIRANJA %
EU CO-FINANCING RATE %]]</f>
        <v>394680.41500000004</v>
      </c>
      <c r="P1024" s="51">
        <f>Ugovori_OPULJP[[#This Row],[Bespovratna sredstva - EU dio - HRK]]/7.5345</f>
        <v>52383.093105050102</v>
      </c>
      <c r="Q1024" s="50">
        <f>Ugovori_OPULJP[[#This Row],[Bespovratna sredstva - Ukupno (EU+Nac) HRK
= Ukupna ugovorena vrijednost bespovratnih sredstava]]*Ugovori_OPULJP[[#This Row],[STOPA NACIONALNOG SUFINANCIRANJA %]]</f>
        <v>69649.485000000001</v>
      </c>
      <c r="R1024" s="51">
        <f>Ugovori_OPULJP[[#This Row],[Bespovratna sredstva - Nacionalni dio - HRK]]/7.5345</f>
        <v>9244.0752538323704</v>
      </c>
      <c r="S1024" s="52">
        <v>464329.9</v>
      </c>
      <c r="T1024" s="53">
        <f>Ugovori_OPULJP[[#This Row],[Bespovratna sredstva - Ukupno (EU+Nac) HRK
= Ukupna ugovorena vrijednost bespovratnih sredstava]]/7.5345</f>
        <v>61627.168358882474</v>
      </c>
      <c r="U1024" s="50">
        <v>0</v>
      </c>
      <c r="V1024" s="51">
        <f>Ugovori_OPULJP[[#This Row],[Javni doprinos korisnika - HRK]]/7.5345</f>
        <v>0</v>
      </c>
      <c r="W1024" s="50">
        <v>0</v>
      </c>
      <c r="X1024" s="51">
        <f>Ugovori_OPULJP[[#This Row],[Privatni doprinos korisnika - HRK]]/7.5345</f>
        <v>0</v>
      </c>
      <c r="Y1024" s="52">
        <v>464329.9</v>
      </c>
      <c r="Z1024" s="53">
        <f>Ugovori_OPULJP[[#This Row],[UKUPNI PRIHVATLJIVI IZDACI
TOTAL ELIGIBLE EXPENDITURE
= Bespovratna sredstva ukupno + doprinos korisnika
= Ukupni prihvatljivi troškovi
= Ukupna ugovorena vrijednost projekta HRK]]/7.5345</f>
        <v>61627.168358882474</v>
      </c>
      <c r="AA1024" s="57" t="s">
        <v>38</v>
      </c>
      <c r="AB1024" s="57" t="s">
        <v>35</v>
      </c>
      <c r="AC1024" s="56" t="s">
        <v>4010</v>
      </c>
      <c r="AD1024" s="56" t="s">
        <v>747</v>
      </c>
    </row>
    <row r="1025" spans="1:30" ht="63.75" customHeight="1" x14ac:dyDescent="0.2">
      <c r="A1025" s="61" t="s">
        <v>4011</v>
      </c>
      <c r="B1025" s="55" t="s">
        <v>743</v>
      </c>
      <c r="C1025" s="56" t="s">
        <v>744</v>
      </c>
      <c r="D1025" s="43" t="s">
        <v>3131</v>
      </c>
      <c r="E1025" s="57" t="s">
        <v>76</v>
      </c>
      <c r="F1025" s="62" t="s">
        <v>4012</v>
      </c>
      <c r="G1025" s="62" t="s">
        <v>1478</v>
      </c>
      <c r="H1025" s="59">
        <v>44207</v>
      </c>
      <c r="I1025" s="59">
        <v>44753</v>
      </c>
      <c r="J1025" s="48" t="str">
        <f>IF(Ugovori_OPULJP[[#This Row],[DATUM ZAVRŠETKA OPERACIJE]]&gt;DATE(2024,3,31),"u provedbi","završen")</f>
        <v>završen</v>
      </c>
      <c r="K1025" s="58" t="s">
        <v>173</v>
      </c>
      <c r="L1025" s="58" t="s">
        <v>173</v>
      </c>
      <c r="M1025" s="49">
        <v>0.85</v>
      </c>
      <c r="N1025" s="49">
        <v>0.15</v>
      </c>
      <c r="O1025" s="50">
        <f>Ugovori_OPULJP[[#This Row],[Bespovratna sredstva - Ukupno (EU+Nac) HRK
= Ukupna ugovorena vrijednost bespovratnih sredstava]]*Ugovori_OPULJP[[#This Row],[EU STOPA SUFINANCIRANJA %
EU CO-FINANCING RATE %]]</f>
        <v>4104361.51</v>
      </c>
      <c r="P1025" s="51">
        <f>Ugovori_OPULJP[[#This Row],[Bespovratna sredstva - EU dio - HRK]]/7.5345</f>
        <v>544742.3863560952</v>
      </c>
      <c r="Q1025" s="50">
        <f>Ugovori_OPULJP[[#This Row],[Bespovratna sredstva - Ukupno (EU+Nac) HRK
= Ukupna ugovorena vrijednost bespovratnih sredstava]]*Ugovori_OPULJP[[#This Row],[STOPA NACIONALNOG SUFINANCIRANJA %]]</f>
        <v>724299.09</v>
      </c>
      <c r="R1025" s="51">
        <f>Ugovori_OPULJP[[#This Row],[Bespovratna sredstva - Nacionalni dio - HRK]]/7.5345</f>
        <v>96131.009356957977</v>
      </c>
      <c r="S1025" s="52">
        <v>4828660.5999999996</v>
      </c>
      <c r="T1025" s="53">
        <f>Ugovori_OPULJP[[#This Row],[Bespovratna sredstva - Ukupno (EU+Nac) HRK
= Ukupna ugovorena vrijednost bespovratnih sredstava]]/7.5345</f>
        <v>640873.39571305318</v>
      </c>
      <c r="U1025" s="50">
        <v>0</v>
      </c>
      <c r="V1025" s="51">
        <f>Ugovori_OPULJP[[#This Row],[Javni doprinos korisnika - HRK]]/7.5345</f>
        <v>0</v>
      </c>
      <c r="W1025" s="50">
        <v>0</v>
      </c>
      <c r="X1025" s="51">
        <f>Ugovori_OPULJP[[#This Row],[Privatni doprinos korisnika - HRK]]/7.5345</f>
        <v>0</v>
      </c>
      <c r="Y1025" s="52">
        <v>4828660.5999999996</v>
      </c>
      <c r="Z1025" s="53">
        <f>Ugovori_OPULJP[[#This Row],[UKUPNI PRIHVATLJIVI IZDACI
TOTAL ELIGIBLE EXPENDITURE
= Bespovratna sredstva ukupno + doprinos korisnika
= Ukupni prihvatljivi troškovi
= Ukupna ugovorena vrijednost projekta HRK]]/7.5345</f>
        <v>640873.39571305318</v>
      </c>
      <c r="AA1025" s="57" t="s">
        <v>38</v>
      </c>
      <c r="AB1025" s="57" t="s">
        <v>35</v>
      </c>
      <c r="AC1025" s="56" t="s">
        <v>4013</v>
      </c>
      <c r="AD1025" s="56" t="s">
        <v>747</v>
      </c>
    </row>
    <row r="1026" spans="1:30" ht="63.75" customHeight="1" x14ac:dyDescent="0.2">
      <c r="A1026" s="61" t="s">
        <v>4014</v>
      </c>
      <c r="B1026" s="55" t="s">
        <v>743</v>
      </c>
      <c r="C1026" s="56" t="s">
        <v>744</v>
      </c>
      <c r="D1026" s="43" t="s">
        <v>3131</v>
      </c>
      <c r="E1026" s="57" t="s">
        <v>76</v>
      </c>
      <c r="F1026" s="62" t="s">
        <v>4015</v>
      </c>
      <c r="G1026" s="62" t="s">
        <v>2630</v>
      </c>
      <c r="H1026" s="59">
        <v>44204</v>
      </c>
      <c r="I1026" s="59">
        <v>44750</v>
      </c>
      <c r="J1026" s="48" t="str">
        <f>IF(Ugovori_OPULJP[[#This Row],[DATUM ZAVRŠETKA OPERACIJE]]&gt;DATE(2024,3,31),"u provedbi","završen")</f>
        <v>završen</v>
      </c>
      <c r="K1026" s="58" t="s">
        <v>338</v>
      </c>
      <c r="L1026" s="58" t="s">
        <v>338</v>
      </c>
      <c r="M1026" s="49">
        <v>0.85</v>
      </c>
      <c r="N1026" s="49">
        <v>0.15</v>
      </c>
      <c r="O1026" s="50">
        <f>Ugovori_OPULJP[[#This Row],[Bespovratna sredstva - Ukupno (EU+Nac) HRK
= Ukupna ugovorena vrijednost bespovratnih sredstava]]*Ugovori_OPULJP[[#This Row],[EU STOPA SUFINANCIRANJA %
EU CO-FINANCING RATE %]]</f>
        <v>1973391.875</v>
      </c>
      <c r="P1026" s="51">
        <f>Ugovori_OPULJP[[#This Row],[Bespovratna sredstva - EU dio - HRK]]/7.5345</f>
        <v>261914.11175260466</v>
      </c>
      <c r="Q1026" s="50">
        <f>Ugovori_OPULJP[[#This Row],[Bespovratna sredstva - Ukupno (EU+Nac) HRK
= Ukupna ugovorena vrijednost bespovratnih sredstava]]*Ugovori_OPULJP[[#This Row],[STOPA NACIONALNOG SUFINANCIRANJA %]]</f>
        <v>348245.625</v>
      </c>
      <c r="R1026" s="51">
        <f>Ugovori_OPULJP[[#This Row],[Bespovratna sredstva - Nacionalni dio - HRK]]/7.5345</f>
        <v>46220.137368106705</v>
      </c>
      <c r="S1026" s="52">
        <v>2321637.5</v>
      </c>
      <c r="T1026" s="53">
        <f>Ugovori_OPULJP[[#This Row],[Bespovratna sredstva - Ukupno (EU+Nac) HRK
= Ukupna ugovorena vrijednost bespovratnih sredstava]]/7.5345</f>
        <v>308134.24912071135</v>
      </c>
      <c r="U1026" s="50">
        <v>0</v>
      </c>
      <c r="V1026" s="51">
        <f>Ugovori_OPULJP[[#This Row],[Javni doprinos korisnika - HRK]]/7.5345</f>
        <v>0</v>
      </c>
      <c r="W1026" s="50">
        <v>0</v>
      </c>
      <c r="X1026" s="51">
        <f>Ugovori_OPULJP[[#This Row],[Privatni doprinos korisnika - HRK]]/7.5345</f>
        <v>0</v>
      </c>
      <c r="Y1026" s="52">
        <v>2321637.5</v>
      </c>
      <c r="Z1026" s="53">
        <f>Ugovori_OPULJP[[#This Row],[UKUPNI PRIHVATLJIVI IZDACI
TOTAL ELIGIBLE EXPENDITURE
= Bespovratna sredstva ukupno + doprinos korisnika
= Ukupni prihvatljivi troškovi
= Ukupna ugovorena vrijednost projekta HRK]]/7.5345</f>
        <v>308134.24912071135</v>
      </c>
      <c r="AA1026" s="57" t="s">
        <v>38</v>
      </c>
      <c r="AB1026" s="57" t="s">
        <v>35</v>
      </c>
      <c r="AC1026" s="56" t="s">
        <v>4016</v>
      </c>
      <c r="AD1026" s="56" t="s">
        <v>747</v>
      </c>
    </row>
    <row r="1027" spans="1:30" ht="51" customHeight="1" x14ac:dyDescent="0.2">
      <c r="A1027" s="61" t="s">
        <v>4017</v>
      </c>
      <c r="B1027" s="55" t="s">
        <v>743</v>
      </c>
      <c r="C1027" s="56" t="s">
        <v>744</v>
      </c>
      <c r="D1027" s="43" t="s">
        <v>3131</v>
      </c>
      <c r="E1027" s="57" t="s">
        <v>76</v>
      </c>
      <c r="F1027" s="62" t="s">
        <v>4018</v>
      </c>
      <c r="G1027" s="62" t="s">
        <v>4019</v>
      </c>
      <c r="H1027" s="59">
        <v>44245</v>
      </c>
      <c r="I1027" s="59">
        <v>44791</v>
      </c>
      <c r="J1027" s="48" t="str">
        <f>IF(Ugovori_OPULJP[[#This Row],[DATUM ZAVRŠETKA OPERACIJE]]&gt;DATE(2024,3,31),"u provedbi","završen")</f>
        <v>završen</v>
      </c>
      <c r="K1027" s="58" t="s">
        <v>84</v>
      </c>
      <c r="L1027" s="58" t="s">
        <v>84</v>
      </c>
      <c r="M1027" s="49">
        <v>0.85</v>
      </c>
      <c r="N1027" s="49">
        <v>0.15</v>
      </c>
      <c r="O1027" s="50">
        <f>Ugovori_OPULJP[[#This Row],[Bespovratna sredstva - Ukupno (EU+Nac) HRK
= Ukupna ugovorena vrijednost bespovratnih sredstava]]*Ugovori_OPULJP[[#This Row],[EU STOPA SUFINANCIRANJA %
EU CO-FINANCING RATE %]]</f>
        <v>473614.89999999997</v>
      </c>
      <c r="P1027" s="51">
        <f>Ugovori_OPULJP[[#This Row],[Bespovratna sredstva - EU dio - HRK]]/7.5345</f>
        <v>62859.499635012267</v>
      </c>
      <c r="Q1027" s="50">
        <f>Ugovori_OPULJP[[#This Row],[Bespovratna sredstva - Ukupno (EU+Nac) HRK
= Ukupna ugovorena vrijednost bespovratnih sredstava]]*Ugovori_OPULJP[[#This Row],[STOPA NACIONALNOG SUFINANCIRANJA %]]</f>
        <v>83579.099999999991</v>
      </c>
      <c r="R1027" s="51">
        <f>Ugovori_OPULJP[[#This Row],[Bespovratna sredstva - Nacionalni dio - HRK]]/7.5345</f>
        <v>11092.85287676687</v>
      </c>
      <c r="S1027" s="52">
        <v>557194</v>
      </c>
      <c r="T1027" s="53">
        <f>Ugovori_OPULJP[[#This Row],[Bespovratna sredstva - Ukupno (EU+Nac) HRK
= Ukupna ugovorena vrijednost bespovratnih sredstava]]/7.5345</f>
        <v>73952.352511779143</v>
      </c>
      <c r="U1027" s="50">
        <v>0</v>
      </c>
      <c r="V1027" s="51">
        <f>Ugovori_OPULJP[[#This Row],[Javni doprinos korisnika - HRK]]/7.5345</f>
        <v>0</v>
      </c>
      <c r="W1027" s="50">
        <v>0</v>
      </c>
      <c r="X1027" s="51">
        <f>Ugovori_OPULJP[[#This Row],[Privatni doprinos korisnika - HRK]]/7.5345</f>
        <v>0</v>
      </c>
      <c r="Y1027" s="52">
        <v>557194</v>
      </c>
      <c r="Z1027" s="53">
        <f>Ugovori_OPULJP[[#This Row],[UKUPNI PRIHVATLJIVI IZDACI
TOTAL ELIGIBLE EXPENDITURE
= Bespovratna sredstva ukupno + doprinos korisnika
= Ukupni prihvatljivi troškovi
= Ukupna ugovorena vrijednost projekta HRK]]/7.5345</f>
        <v>73952.352511779143</v>
      </c>
      <c r="AA1027" s="57" t="s">
        <v>38</v>
      </c>
      <c r="AB1027" s="57" t="s">
        <v>35</v>
      </c>
      <c r="AC1027" s="56" t="s">
        <v>4020</v>
      </c>
      <c r="AD1027" s="56" t="s">
        <v>747</v>
      </c>
    </row>
    <row r="1028" spans="1:30" ht="51" customHeight="1" x14ac:dyDescent="0.2">
      <c r="A1028" s="61" t="s">
        <v>4021</v>
      </c>
      <c r="B1028" s="55" t="s">
        <v>743</v>
      </c>
      <c r="C1028" s="56" t="s">
        <v>744</v>
      </c>
      <c r="D1028" s="43" t="s">
        <v>3131</v>
      </c>
      <c r="E1028" s="57" t="s">
        <v>76</v>
      </c>
      <c r="F1028" s="62" t="s">
        <v>4022</v>
      </c>
      <c r="G1028" s="62" t="s">
        <v>4023</v>
      </c>
      <c r="H1028" s="59">
        <v>44201</v>
      </c>
      <c r="I1028" s="59">
        <v>44747</v>
      </c>
      <c r="J1028" s="48" t="str">
        <f>IF(Ugovori_OPULJP[[#This Row],[DATUM ZAVRŠETKA OPERACIJE]]&gt;DATE(2024,3,31),"u provedbi","završen")</f>
        <v>završen</v>
      </c>
      <c r="K1028" s="58" t="s">
        <v>37</v>
      </c>
      <c r="L1028" s="58" t="s">
        <v>37</v>
      </c>
      <c r="M1028" s="49">
        <v>0.85</v>
      </c>
      <c r="N1028" s="49">
        <v>0.15</v>
      </c>
      <c r="O1028" s="50">
        <f>Ugovori_OPULJP[[#This Row],[Bespovratna sredstva - Ukupno (EU+Nac) HRK
= Ukupna ugovorena vrijednost bespovratnih sredstava]]*Ugovori_OPULJP[[#This Row],[EU STOPA SUFINANCIRANJA %
EU CO-FINANCING RATE %]]</f>
        <v>315744.33199999999</v>
      </c>
      <c r="P1028" s="51">
        <f>Ugovori_OPULJP[[#This Row],[Bespovratna sredstva - EU dio - HRK]]/7.5345</f>
        <v>41906.474484040082</v>
      </c>
      <c r="Q1028" s="50">
        <f>Ugovori_OPULJP[[#This Row],[Bespovratna sredstva - Ukupno (EU+Nac) HRK
= Ukupna ugovorena vrijednost bespovratnih sredstava]]*Ugovori_OPULJP[[#This Row],[STOPA NACIONALNOG SUFINANCIRANJA %]]</f>
        <v>55719.587999999996</v>
      </c>
      <c r="R1028" s="51">
        <f>Ugovori_OPULJP[[#This Row],[Bespovratna sredstva - Nacionalni dio - HRK]]/7.5345</f>
        <v>7395.2602030658963</v>
      </c>
      <c r="S1028" s="52">
        <v>371463.92</v>
      </c>
      <c r="T1028" s="53">
        <f>Ugovori_OPULJP[[#This Row],[Bespovratna sredstva - Ukupno (EU+Nac) HRK
= Ukupna ugovorena vrijednost bespovratnih sredstava]]/7.5345</f>
        <v>49301.734687105971</v>
      </c>
      <c r="U1028" s="50">
        <v>0</v>
      </c>
      <c r="V1028" s="51">
        <f>Ugovori_OPULJP[[#This Row],[Javni doprinos korisnika - HRK]]/7.5345</f>
        <v>0</v>
      </c>
      <c r="W1028" s="50">
        <v>0</v>
      </c>
      <c r="X1028" s="51">
        <f>Ugovori_OPULJP[[#This Row],[Privatni doprinos korisnika - HRK]]/7.5345</f>
        <v>0</v>
      </c>
      <c r="Y1028" s="52">
        <v>371463.92</v>
      </c>
      <c r="Z1028" s="53">
        <f>Ugovori_OPULJP[[#This Row],[UKUPNI PRIHVATLJIVI IZDACI
TOTAL ELIGIBLE EXPENDITURE
= Bespovratna sredstva ukupno + doprinos korisnika
= Ukupni prihvatljivi troškovi
= Ukupna ugovorena vrijednost projekta HRK]]/7.5345</f>
        <v>49301.734687105971</v>
      </c>
      <c r="AA1028" s="57" t="s">
        <v>38</v>
      </c>
      <c r="AB1028" s="57" t="s">
        <v>35</v>
      </c>
      <c r="AC1028" s="56" t="s">
        <v>4024</v>
      </c>
      <c r="AD1028" s="56" t="s">
        <v>747</v>
      </c>
    </row>
    <row r="1029" spans="1:30" ht="51" customHeight="1" x14ac:dyDescent="0.2">
      <c r="A1029" s="61" t="s">
        <v>4025</v>
      </c>
      <c r="B1029" s="55" t="s">
        <v>743</v>
      </c>
      <c r="C1029" s="56" t="s">
        <v>744</v>
      </c>
      <c r="D1029" s="43" t="s">
        <v>3131</v>
      </c>
      <c r="E1029" s="57" t="s">
        <v>76</v>
      </c>
      <c r="F1029" s="62" t="s">
        <v>4026</v>
      </c>
      <c r="G1029" s="62" t="s">
        <v>4027</v>
      </c>
      <c r="H1029" s="59">
        <v>44204</v>
      </c>
      <c r="I1029" s="59">
        <v>44750</v>
      </c>
      <c r="J1029" s="48" t="str">
        <f>IF(Ugovori_OPULJP[[#This Row],[DATUM ZAVRŠETKA OPERACIJE]]&gt;DATE(2024,3,31),"u provedbi","završen")</f>
        <v>završen</v>
      </c>
      <c r="K1029" s="58" t="s">
        <v>79</v>
      </c>
      <c r="L1029" s="58" t="s">
        <v>79</v>
      </c>
      <c r="M1029" s="49">
        <v>0.85</v>
      </c>
      <c r="N1029" s="49">
        <v>0.15</v>
      </c>
      <c r="O1029" s="50">
        <f>Ugovori_OPULJP[[#This Row],[Bespovratna sredstva - Ukupno (EU+Nac) HRK
= Ukupna ugovorena vrijednost bespovratnih sredstava]]*Ugovori_OPULJP[[#This Row],[EU STOPA SUFINANCIRANJA %
EU CO-FINANCING RATE %]]</f>
        <v>315622</v>
      </c>
      <c r="P1029" s="51">
        <f>Ugovori_OPULJP[[#This Row],[Bespovratna sredstva - EU dio - HRK]]/7.5345</f>
        <v>41890.238237441103</v>
      </c>
      <c r="Q1029" s="50">
        <f>Ugovori_OPULJP[[#This Row],[Bespovratna sredstva - Ukupno (EU+Nac) HRK
= Ukupna ugovorena vrijednost bespovratnih sredstava]]*Ugovori_OPULJP[[#This Row],[STOPA NACIONALNOG SUFINANCIRANJA %]]</f>
        <v>55698</v>
      </c>
      <c r="R1029" s="51">
        <f>Ugovori_OPULJP[[#This Row],[Bespovratna sredstva - Nacionalni dio - HRK]]/7.5345</f>
        <v>7392.3949830778411</v>
      </c>
      <c r="S1029" s="52">
        <v>371320</v>
      </c>
      <c r="T1029" s="53">
        <f>Ugovori_OPULJP[[#This Row],[Bespovratna sredstva - Ukupno (EU+Nac) HRK
= Ukupna ugovorena vrijednost bespovratnih sredstava]]/7.5345</f>
        <v>49282.633220518946</v>
      </c>
      <c r="U1029" s="50">
        <v>0</v>
      </c>
      <c r="V1029" s="51">
        <f>Ugovori_OPULJP[[#This Row],[Javni doprinos korisnika - HRK]]/7.5345</f>
        <v>0</v>
      </c>
      <c r="W1029" s="50">
        <v>0</v>
      </c>
      <c r="X1029" s="51">
        <f>Ugovori_OPULJP[[#This Row],[Privatni doprinos korisnika - HRK]]/7.5345</f>
        <v>0</v>
      </c>
      <c r="Y1029" s="52">
        <v>371320</v>
      </c>
      <c r="Z1029" s="53">
        <f>Ugovori_OPULJP[[#This Row],[UKUPNI PRIHVATLJIVI IZDACI
TOTAL ELIGIBLE EXPENDITURE
= Bespovratna sredstva ukupno + doprinos korisnika
= Ukupni prihvatljivi troškovi
= Ukupna ugovorena vrijednost projekta HRK]]/7.5345</f>
        <v>49282.633220518946</v>
      </c>
      <c r="AA1029" s="57" t="s">
        <v>38</v>
      </c>
      <c r="AB1029" s="57" t="s">
        <v>35</v>
      </c>
      <c r="AC1029" s="56" t="s">
        <v>4028</v>
      </c>
      <c r="AD1029" s="56" t="s">
        <v>747</v>
      </c>
    </row>
    <row r="1030" spans="1:30" ht="51" customHeight="1" x14ac:dyDescent="0.2">
      <c r="A1030" s="61" t="s">
        <v>4029</v>
      </c>
      <c r="B1030" s="55" t="s">
        <v>743</v>
      </c>
      <c r="C1030" s="56" t="s">
        <v>744</v>
      </c>
      <c r="D1030" s="43" t="s">
        <v>3131</v>
      </c>
      <c r="E1030" s="57" t="s">
        <v>76</v>
      </c>
      <c r="F1030" s="62" t="s">
        <v>4030</v>
      </c>
      <c r="G1030" s="62" t="s">
        <v>645</v>
      </c>
      <c r="H1030" s="59">
        <v>44207</v>
      </c>
      <c r="I1030" s="59">
        <v>44662</v>
      </c>
      <c r="J1030" s="48" t="str">
        <f>IF(Ugovori_OPULJP[[#This Row],[DATUM ZAVRŠETKA OPERACIJE]]&gt;DATE(2024,3,31),"u provedbi","završen")</f>
        <v>završen</v>
      </c>
      <c r="K1030" s="58" t="s">
        <v>84</v>
      </c>
      <c r="L1030" s="58" t="s">
        <v>84</v>
      </c>
      <c r="M1030" s="49">
        <v>0.85</v>
      </c>
      <c r="N1030" s="49">
        <v>0.15</v>
      </c>
      <c r="O1030" s="50">
        <f>Ugovori_OPULJP[[#This Row],[Bespovratna sredstva - Ukupno (EU+Nac) HRK
= Ukupna ugovorena vrijednost bespovratnih sredstava]]*Ugovori_OPULJP[[#This Row],[EU STOPA SUFINANCIRANJA %
EU CO-FINANCING RATE %]]</f>
        <v>2275195.8754999996</v>
      </c>
      <c r="P1030" s="51">
        <f>Ugovori_OPULJP[[#This Row],[Bespovratna sredstva - EU dio - HRK]]/7.5345</f>
        <v>301970.38628973381</v>
      </c>
      <c r="Q1030" s="50">
        <f>Ugovori_OPULJP[[#This Row],[Bespovratna sredstva - Ukupno (EU+Nac) HRK
= Ukupna ugovorena vrijednost bespovratnih sredstava]]*Ugovori_OPULJP[[#This Row],[STOPA NACIONALNOG SUFINANCIRANJA %]]</f>
        <v>401505.15449999995</v>
      </c>
      <c r="R1030" s="51">
        <f>Ugovori_OPULJP[[#This Row],[Bespovratna sredstva - Nacionalni dio - HRK]]/7.5345</f>
        <v>53288.891698188323</v>
      </c>
      <c r="S1030" s="52">
        <v>2676701.0299999998</v>
      </c>
      <c r="T1030" s="53">
        <f>Ugovori_OPULJP[[#This Row],[Bespovratna sredstva - Ukupno (EU+Nac) HRK
= Ukupna ugovorena vrijednost bespovratnih sredstava]]/7.5345</f>
        <v>355259.27798792219</v>
      </c>
      <c r="U1030" s="50">
        <v>0</v>
      </c>
      <c r="V1030" s="51">
        <f>Ugovori_OPULJP[[#This Row],[Javni doprinos korisnika - HRK]]/7.5345</f>
        <v>0</v>
      </c>
      <c r="W1030" s="50">
        <v>0</v>
      </c>
      <c r="X1030" s="51">
        <f>Ugovori_OPULJP[[#This Row],[Privatni doprinos korisnika - HRK]]/7.5345</f>
        <v>0</v>
      </c>
      <c r="Y1030" s="52">
        <v>2676701.0299999998</v>
      </c>
      <c r="Z1030" s="53">
        <f>Ugovori_OPULJP[[#This Row],[UKUPNI PRIHVATLJIVI IZDACI
TOTAL ELIGIBLE EXPENDITURE
= Bespovratna sredstva ukupno + doprinos korisnika
= Ukupni prihvatljivi troškovi
= Ukupna ugovorena vrijednost projekta HRK]]/7.5345</f>
        <v>355259.27798792219</v>
      </c>
      <c r="AA1030" s="57" t="s">
        <v>38</v>
      </c>
      <c r="AB1030" s="57" t="s">
        <v>35</v>
      </c>
      <c r="AC1030" s="56" t="s">
        <v>4031</v>
      </c>
      <c r="AD1030" s="56" t="s">
        <v>747</v>
      </c>
    </row>
    <row r="1031" spans="1:30" ht="51" customHeight="1" x14ac:dyDescent="0.2">
      <c r="A1031" s="61" t="s">
        <v>4032</v>
      </c>
      <c r="B1031" s="55" t="s">
        <v>743</v>
      </c>
      <c r="C1031" s="56" t="s">
        <v>744</v>
      </c>
      <c r="D1031" s="43" t="s">
        <v>3131</v>
      </c>
      <c r="E1031" s="57" t="s">
        <v>76</v>
      </c>
      <c r="F1031" s="62" t="s">
        <v>4033</v>
      </c>
      <c r="G1031" s="62" t="s">
        <v>4034</v>
      </c>
      <c r="H1031" s="59">
        <v>44201</v>
      </c>
      <c r="I1031" s="59">
        <v>44747</v>
      </c>
      <c r="J1031" s="48" t="str">
        <f>IF(Ugovori_OPULJP[[#This Row],[DATUM ZAVRŠETKA OPERACIJE]]&gt;DATE(2024,3,31),"u provedbi","završen")</f>
        <v>završen</v>
      </c>
      <c r="K1031" s="58" t="s">
        <v>4035</v>
      </c>
      <c r="L1031" s="58" t="s">
        <v>99</v>
      </c>
      <c r="M1031" s="49">
        <v>0.85</v>
      </c>
      <c r="N1031" s="49">
        <v>0.15</v>
      </c>
      <c r="O1031" s="50">
        <f>Ugovori_OPULJP[[#This Row],[Bespovratna sredstva - Ukupno (EU+Nac) HRK
= Ukupna ugovorena vrijednost bespovratnih sredstava]]*Ugovori_OPULJP[[#This Row],[EU STOPA SUFINANCIRANJA %
EU CO-FINANCING RATE %]]</f>
        <v>473614.89999999997</v>
      </c>
      <c r="P1031" s="51">
        <f>Ugovori_OPULJP[[#This Row],[Bespovratna sredstva - EU dio - HRK]]/7.5345</f>
        <v>62859.499635012267</v>
      </c>
      <c r="Q1031" s="50">
        <f>Ugovori_OPULJP[[#This Row],[Bespovratna sredstva - Ukupno (EU+Nac) HRK
= Ukupna ugovorena vrijednost bespovratnih sredstava]]*Ugovori_OPULJP[[#This Row],[STOPA NACIONALNOG SUFINANCIRANJA %]]</f>
        <v>83579.099999999991</v>
      </c>
      <c r="R1031" s="51">
        <f>Ugovori_OPULJP[[#This Row],[Bespovratna sredstva - Nacionalni dio - HRK]]/7.5345</f>
        <v>11092.85287676687</v>
      </c>
      <c r="S1031" s="52">
        <v>557194</v>
      </c>
      <c r="T1031" s="53">
        <f>Ugovori_OPULJP[[#This Row],[Bespovratna sredstva - Ukupno (EU+Nac) HRK
= Ukupna ugovorena vrijednost bespovratnih sredstava]]/7.5345</f>
        <v>73952.352511779143</v>
      </c>
      <c r="U1031" s="50">
        <v>0</v>
      </c>
      <c r="V1031" s="51">
        <f>Ugovori_OPULJP[[#This Row],[Javni doprinos korisnika - HRK]]/7.5345</f>
        <v>0</v>
      </c>
      <c r="W1031" s="50">
        <v>0</v>
      </c>
      <c r="X1031" s="51">
        <f>Ugovori_OPULJP[[#This Row],[Privatni doprinos korisnika - HRK]]/7.5345</f>
        <v>0</v>
      </c>
      <c r="Y1031" s="52">
        <v>557194</v>
      </c>
      <c r="Z1031" s="53">
        <f>Ugovori_OPULJP[[#This Row],[UKUPNI PRIHVATLJIVI IZDACI
TOTAL ELIGIBLE EXPENDITURE
= Bespovratna sredstva ukupno + doprinos korisnika
= Ukupni prihvatljivi troškovi
= Ukupna ugovorena vrijednost projekta HRK]]/7.5345</f>
        <v>73952.352511779143</v>
      </c>
      <c r="AA1031" s="57" t="s">
        <v>38</v>
      </c>
      <c r="AB1031" s="57" t="s">
        <v>35</v>
      </c>
      <c r="AC1031" s="56" t="s">
        <v>4036</v>
      </c>
      <c r="AD1031" s="56" t="s">
        <v>747</v>
      </c>
    </row>
    <row r="1032" spans="1:30" ht="51" customHeight="1" x14ac:dyDescent="0.2">
      <c r="A1032" s="61" t="s">
        <v>4037</v>
      </c>
      <c r="B1032" s="55" t="s">
        <v>743</v>
      </c>
      <c r="C1032" s="56" t="s">
        <v>744</v>
      </c>
      <c r="D1032" s="43" t="s">
        <v>3131</v>
      </c>
      <c r="E1032" s="57" t="s">
        <v>76</v>
      </c>
      <c r="F1032" s="62" t="s">
        <v>4038</v>
      </c>
      <c r="G1032" s="62" t="s">
        <v>1573</v>
      </c>
      <c r="H1032" s="59">
        <v>44201</v>
      </c>
      <c r="I1032" s="59">
        <v>44686</v>
      </c>
      <c r="J1032" s="48" t="str">
        <f>IF(Ugovori_OPULJP[[#This Row],[DATUM ZAVRŠETKA OPERACIJE]]&gt;DATE(2024,3,31),"u provedbi","završen")</f>
        <v>završen</v>
      </c>
      <c r="K1032" s="58" t="s">
        <v>94</v>
      </c>
      <c r="L1032" s="58" t="s">
        <v>94</v>
      </c>
      <c r="M1032" s="49">
        <v>0.85</v>
      </c>
      <c r="N1032" s="49">
        <v>0.15</v>
      </c>
      <c r="O1032" s="50">
        <f>Ugovori_OPULJP[[#This Row],[Bespovratna sredstva - Ukupno (EU+Nac) HRK
= Ukupna ugovorena vrijednost bespovratnih sredstava]]*Ugovori_OPULJP[[#This Row],[EU STOPA SUFINANCIRANJA %
EU CO-FINANCING RATE %]]</f>
        <v>947206</v>
      </c>
      <c r="P1032" s="51">
        <f>Ugovori_OPULJP[[#This Row],[Bespovratna sredstva - EU dio - HRK]]/7.5345</f>
        <v>125715.84046718427</v>
      </c>
      <c r="Q1032" s="50">
        <f>Ugovori_OPULJP[[#This Row],[Bespovratna sredstva - Ukupno (EU+Nac) HRK
= Ukupna ugovorena vrijednost bespovratnih sredstava]]*Ugovori_OPULJP[[#This Row],[STOPA NACIONALNOG SUFINANCIRANJA %]]</f>
        <v>167154</v>
      </c>
      <c r="R1032" s="51">
        <f>Ugovori_OPULJP[[#This Row],[Bespovratna sredstva - Nacionalni dio - HRK]]/7.5345</f>
        <v>22185.148317738403</v>
      </c>
      <c r="S1032" s="52">
        <v>1114360</v>
      </c>
      <c r="T1032" s="53">
        <f>Ugovori_OPULJP[[#This Row],[Bespovratna sredstva - Ukupno (EU+Nac) HRK
= Ukupna ugovorena vrijednost bespovratnih sredstava]]/7.5345</f>
        <v>147900.98878492269</v>
      </c>
      <c r="U1032" s="50">
        <v>0</v>
      </c>
      <c r="V1032" s="51">
        <f>Ugovori_OPULJP[[#This Row],[Javni doprinos korisnika - HRK]]/7.5345</f>
        <v>0</v>
      </c>
      <c r="W1032" s="50">
        <v>0</v>
      </c>
      <c r="X1032" s="51">
        <f>Ugovori_OPULJP[[#This Row],[Privatni doprinos korisnika - HRK]]/7.5345</f>
        <v>0</v>
      </c>
      <c r="Y1032" s="52">
        <v>1114360</v>
      </c>
      <c r="Z1032" s="53">
        <f>Ugovori_OPULJP[[#This Row],[UKUPNI PRIHVATLJIVI IZDACI
TOTAL ELIGIBLE EXPENDITURE
= Bespovratna sredstva ukupno + doprinos korisnika
= Ukupni prihvatljivi troškovi
= Ukupna ugovorena vrijednost projekta HRK]]/7.5345</f>
        <v>147900.98878492269</v>
      </c>
      <c r="AA1032" s="57" t="s">
        <v>38</v>
      </c>
      <c r="AB1032" s="57" t="s">
        <v>35</v>
      </c>
      <c r="AC1032" s="56" t="s">
        <v>4039</v>
      </c>
      <c r="AD1032" s="56" t="s">
        <v>747</v>
      </c>
    </row>
    <row r="1033" spans="1:30" ht="51" customHeight="1" x14ac:dyDescent="0.2">
      <c r="A1033" s="61" t="s">
        <v>4040</v>
      </c>
      <c r="B1033" s="55" t="s">
        <v>743</v>
      </c>
      <c r="C1033" s="56" t="s">
        <v>744</v>
      </c>
      <c r="D1033" s="43" t="s">
        <v>3131</v>
      </c>
      <c r="E1033" s="57" t="s">
        <v>76</v>
      </c>
      <c r="F1033" s="62" t="s">
        <v>4041</v>
      </c>
      <c r="G1033" s="45" t="s">
        <v>1502</v>
      </c>
      <c r="H1033" s="59">
        <v>44203</v>
      </c>
      <c r="I1033" s="59">
        <v>44749</v>
      </c>
      <c r="J1033" s="48" t="str">
        <f>IF(Ugovori_OPULJP[[#This Row],[DATUM ZAVRŠETKA OPERACIJE]]&gt;DATE(2024,3,31),"u provedbi","završen")</f>
        <v>završen</v>
      </c>
      <c r="K1033" s="58" t="s">
        <v>84</v>
      </c>
      <c r="L1033" s="58" t="s">
        <v>84</v>
      </c>
      <c r="M1033" s="49">
        <v>0.85</v>
      </c>
      <c r="N1033" s="49">
        <v>0.15</v>
      </c>
      <c r="O1033" s="50">
        <f>Ugovori_OPULJP[[#This Row],[Bespovratna sredstva - Ukupno (EU+Nac) HRK
= Ukupna ugovorena vrijednost bespovratnih sredstava]]*Ugovori_OPULJP[[#This Row],[EU STOPA SUFINANCIRANJA %
EU CO-FINANCING RATE %]]</f>
        <v>1262977.3195</v>
      </c>
      <c r="P1033" s="51">
        <f>Ugovori_OPULJP[[#This Row],[Bespovratna sredstva - EU dio - HRK]]/7.5345</f>
        <v>167625.89680801643</v>
      </c>
      <c r="Q1033" s="50">
        <f>Ugovori_OPULJP[[#This Row],[Bespovratna sredstva - Ukupno (EU+Nac) HRK
= Ukupna ugovorena vrijednost bespovratnih sredstava]]*Ugovori_OPULJP[[#This Row],[STOPA NACIONALNOG SUFINANCIRANJA %]]</f>
        <v>222878.35049999997</v>
      </c>
      <c r="R1033" s="51">
        <f>Ugovori_OPULJP[[#This Row],[Bespovratna sredstva - Nacionalni dio - HRK]]/7.5345</f>
        <v>29581.040613179368</v>
      </c>
      <c r="S1033" s="52">
        <v>1485855.67</v>
      </c>
      <c r="T1033" s="53">
        <f>Ugovori_OPULJP[[#This Row],[Bespovratna sredstva - Ukupno (EU+Nac) HRK
= Ukupna ugovorena vrijednost bespovratnih sredstava]]/7.5345</f>
        <v>197206.93742119582</v>
      </c>
      <c r="U1033" s="50">
        <v>0</v>
      </c>
      <c r="V1033" s="51">
        <f>Ugovori_OPULJP[[#This Row],[Javni doprinos korisnika - HRK]]/7.5345</f>
        <v>0</v>
      </c>
      <c r="W1033" s="50">
        <v>0</v>
      </c>
      <c r="X1033" s="51">
        <f>Ugovori_OPULJP[[#This Row],[Privatni doprinos korisnika - HRK]]/7.5345</f>
        <v>0</v>
      </c>
      <c r="Y1033" s="52">
        <v>1485855.67</v>
      </c>
      <c r="Z1033" s="53">
        <f>Ugovori_OPULJP[[#This Row],[UKUPNI PRIHVATLJIVI IZDACI
TOTAL ELIGIBLE EXPENDITURE
= Bespovratna sredstva ukupno + doprinos korisnika
= Ukupni prihvatljivi troškovi
= Ukupna ugovorena vrijednost projekta HRK]]/7.5345</f>
        <v>197206.93742119582</v>
      </c>
      <c r="AA1033" s="57" t="s">
        <v>38</v>
      </c>
      <c r="AB1033" s="57" t="s">
        <v>35</v>
      </c>
      <c r="AC1033" s="56" t="s">
        <v>4042</v>
      </c>
      <c r="AD1033" s="56" t="s">
        <v>747</v>
      </c>
    </row>
    <row r="1034" spans="1:30" ht="51" customHeight="1" x14ac:dyDescent="0.2">
      <c r="A1034" s="61" t="s">
        <v>4043</v>
      </c>
      <c r="B1034" s="55" t="s">
        <v>743</v>
      </c>
      <c r="C1034" s="56" t="s">
        <v>744</v>
      </c>
      <c r="D1034" s="43" t="s">
        <v>3131</v>
      </c>
      <c r="E1034" s="57" t="s">
        <v>76</v>
      </c>
      <c r="F1034" s="62" t="s">
        <v>4044</v>
      </c>
      <c r="G1034" s="45" t="s">
        <v>2748</v>
      </c>
      <c r="H1034" s="59">
        <v>44201</v>
      </c>
      <c r="I1034" s="59">
        <v>44747</v>
      </c>
      <c r="J1034" s="48" t="str">
        <f>IF(Ugovori_OPULJP[[#This Row],[DATUM ZAVRŠETKA OPERACIJE]]&gt;DATE(2024,3,31),"u provedbi","završen")</f>
        <v>završen</v>
      </c>
      <c r="K1034" s="58" t="s">
        <v>84</v>
      </c>
      <c r="L1034" s="58" t="s">
        <v>84</v>
      </c>
      <c r="M1034" s="49">
        <v>0.85</v>
      </c>
      <c r="N1034" s="49">
        <v>0.15</v>
      </c>
      <c r="O1034" s="50">
        <f>Ugovori_OPULJP[[#This Row],[Bespovratna sredstva - Ukupno (EU+Nac) HRK
= Ukupna ugovorena vrijednost bespovratnih sredstava]]*Ugovori_OPULJP[[#This Row],[EU STOPA SUFINANCIRANJA %
EU CO-FINANCING RATE %]]</f>
        <v>552552.58100000001</v>
      </c>
      <c r="P1034" s="51">
        <f>Ugovori_OPULJP[[#This Row],[Bespovratna sredstva - EU dio - HRK]]/7.5345</f>
        <v>73336.330347070136</v>
      </c>
      <c r="Q1034" s="50">
        <f>Ugovori_OPULJP[[#This Row],[Bespovratna sredstva - Ukupno (EU+Nac) HRK
= Ukupna ugovorena vrijednost bespovratnih sredstava]]*Ugovori_OPULJP[[#This Row],[STOPA NACIONALNOG SUFINANCIRANJA %]]</f>
        <v>97509.278999999995</v>
      </c>
      <c r="R1034" s="51">
        <f>Ugovori_OPULJP[[#This Row],[Bespovratna sredstva - Nacionalni dio - HRK]]/7.5345</f>
        <v>12941.705355365319</v>
      </c>
      <c r="S1034" s="52">
        <v>650061.86</v>
      </c>
      <c r="T1034" s="53">
        <f>Ugovori_OPULJP[[#This Row],[Bespovratna sredstva - Ukupno (EU+Nac) HRK
= Ukupna ugovorena vrijednost bespovratnih sredstava]]/7.5345</f>
        <v>86278.03570243546</v>
      </c>
      <c r="U1034" s="50">
        <v>0</v>
      </c>
      <c r="V1034" s="51">
        <f>Ugovori_OPULJP[[#This Row],[Javni doprinos korisnika - HRK]]/7.5345</f>
        <v>0</v>
      </c>
      <c r="W1034" s="50">
        <v>0</v>
      </c>
      <c r="X1034" s="51">
        <f>Ugovori_OPULJP[[#This Row],[Privatni doprinos korisnika - HRK]]/7.5345</f>
        <v>0</v>
      </c>
      <c r="Y1034" s="52">
        <v>650061.86</v>
      </c>
      <c r="Z1034" s="53">
        <f>Ugovori_OPULJP[[#This Row],[UKUPNI PRIHVATLJIVI IZDACI
TOTAL ELIGIBLE EXPENDITURE
= Bespovratna sredstva ukupno + doprinos korisnika
= Ukupni prihvatljivi troškovi
= Ukupna ugovorena vrijednost projekta HRK]]/7.5345</f>
        <v>86278.03570243546</v>
      </c>
      <c r="AA1034" s="57" t="s">
        <v>38</v>
      </c>
      <c r="AB1034" s="57" t="s">
        <v>35</v>
      </c>
      <c r="AC1034" s="56" t="s">
        <v>4045</v>
      </c>
      <c r="AD1034" s="56" t="s">
        <v>747</v>
      </c>
    </row>
    <row r="1035" spans="1:30" ht="51" customHeight="1" x14ac:dyDescent="0.2">
      <c r="A1035" s="61" t="s">
        <v>4046</v>
      </c>
      <c r="B1035" s="55" t="s">
        <v>743</v>
      </c>
      <c r="C1035" s="56" t="s">
        <v>744</v>
      </c>
      <c r="D1035" s="43" t="s">
        <v>3131</v>
      </c>
      <c r="E1035" s="57" t="s">
        <v>76</v>
      </c>
      <c r="F1035" s="62" t="s">
        <v>4047</v>
      </c>
      <c r="G1035" s="62" t="s">
        <v>1427</v>
      </c>
      <c r="H1035" s="59">
        <v>44203</v>
      </c>
      <c r="I1035" s="59">
        <v>44749</v>
      </c>
      <c r="J1035" s="48" t="str">
        <f>IF(Ugovori_OPULJP[[#This Row],[DATUM ZAVRŠETKA OPERACIJE]]&gt;DATE(2024,3,31),"u provedbi","završen")</f>
        <v>završen</v>
      </c>
      <c r="K1035" s="58" t="s">
        <v>99</v>
      </c>
      <c r="L1035" s="58" t="s">
        <v>99</v>
      </c>
      <c r="M1035" s="49">
        <v>0.85</v>
      </c>
      <c r="N1035" s="49">
        <v>0.15</v>
      </c>
      <c r="O1035" s="50">
        <f>Ugovori_OPULJP[[#This Row],[Bespovratna sredstva - Ukupno (EU+Nac) HRK
= Ukupna ugovorena vrijednost bespovratnih sredstava]]*Ugovori_OPULJP[[#This Row],[EU STOPA SUFINANCIRANJA %
EU CO-FINANCING RATE %]]</f>
        <v>947180.5</v>
      </c>
      <c r="P1035" s="51">
        <f>Ugovori_OPULJP[[#This Row],[Bespovratna sredstva - EU dio - HRK]]/7.5345</f>
        <v>125712.4560355697</v>
      </c>
      <c r="Q1035" s="50">
        <f>Ugovori_OPULJP[[#This Row],[Bespovratna sredstva - Ukupno (EU+Nac) HRK
= Ukupna ugovorena vrijednost bespovratnih sredstava]]*Ugovori_OPULJP[[#This Row],[STOPA NACIONALNOG SUFINANCIRANJA %]]</f>
        <v>167149.5</v>
      </c>
      <c r="R1035" s="51">
        <f>Ugovori_OPULJP[[#This Row],[Bespovratna sredstva - Nacionalni dio - HRK]]/7.5345</f>
        <v>22184.551065100535</v>
      </c>
      <c r="S1035" s="52">
        <v>1114330</v>
      </c>
      <c r="T1035" s="53">
        <f>Ugovori_OPULJP[[#This Row],[Bespovratna sredstva - Ukupno (EU+Nac) HRK
= Ukupna ugovorena vrijednost bespovratnih sredstava]]/7.5345</f>
        <v>147897.00710067025</v>
      </c>
      <c r="U1035" s="50">
        <v>0</v>
      </c>
      <c r="V1035" s="51">
        <f>Ugovori_OPULJP[[#This Row],[Javni doprinos korisnika - HRK]]/7.5345</f>
        <v>0</v>
      </c>
      <c r="W1035" s="50">
        <v>0</v>
      </c>
      <c r="X1035" s="51">
        <f>Ugovori_OPULJP[[#This Row],[Privatni doprinos korisnika - HRK]]/7.5345</f>
        <v>0</v>
      </c>
      <c r="Y1035" s="52">
        <v>1114330</v>
      </c>
      <c r="Z1035" s="53">
        <f>Ugovori_OPULJP[[#This Row],[UKUPNI PRIHVATLJIVI IZDACI
TOTAL ELIGIBLE EXPENDITURE
= Bespovratna sredstva ukupno + doprinos korisnika
= Ukupni prihvatljivi troškovi
= Ukupna ugovorena vrijednost projekta HRK]]/7.5345</f>
        <v>147897.00710067025</v>
      </c>
      <c r="AA1035" s="57" t="s">
        <v>38</v>
      </c>
      <c r="AB1035" s="57" t="s">
        <v>35</v>
      </c>
      <c r="AC1035" s="56" t="s">
        <v>4048</v>
      </c>
      <c r="AD1035" s="56" t="s">
        <v>747</v>
      </c>
    </row>
    <row r="1036" spans="1:30" ht="51" customHeight="1" x14ac:dyDescent="0.2">
      <c r="A1036" s="61" t="s">
        <v>4049</v>
      </c>
      <c r="B1036" s="55" t="s">
        <v>743</v>
      </c>
      <c r="C1036" s="56" t="s">
        <v>744</v>
      </c>
      <c r="D1036" s="43" t="s">
        <v>3131</v>
      </c>
      <c r="E1036" s="57" t="s">
        <v>76</v>
      </c>
      <c r="F1036" s="62" t="s">
        <v>4050</v>
      </c>
      <c r="G1036" s="62" t="s">
        <v>4051</v>
      </c>
      <c r="H1036" s="59">
        <v>44204</v>
      </c>
      <c r="I1036" s="59">
        <v>44750</v>
      </c>
      <c r="J1036" s="48" t="str">
        <f>IF(Ugovori_OPULJP[[#This Row],[DATUM ZAVRŠETKA OPERACIJE]]&gt;DATE(2024,3,31),"u provedbi","završen")</f>
        <v>završen</v>
      </c>
      <c r="K1036" s="58" t="s">
        <v>37</v>
      </c>
      <c r="L1036" s="58" t="s">
        <v>37</v>
      </c>
      <c r="M1036" s="49">
        <v>0.85</v>
      </c>
      <c r="N1036" s="49">
        <v>0.15</v>
      </c>
      <c r="O1036" s="50">
        <f>Ugovori_OPULJP[[#This Row],[Bespovratna sredstva - Ukupno (EU+Nac) HRK
= Ukupna ugovorena vrijednost bespovratnih sredstava]]*Ugovori_OPULJP[[#This Row],[EU STOPA SUFINANCIRANJA %
EU CO-FINANCING RATE %]]</f>
        <v>394680.41500000004</v>
      </c>
      <c r="P1036" s="51">
        <f>Ugovori_OPULJP[[#This Row],[Bespovratna sredstva - EU dio - HRK]]/7.5345</f>
        <v>52383.093105050102</v>
      </c>
      <c r="Q1036" s="50">
        <f>Ugovori_OPULJP[[#This Row],[Bespovratna sredstva - Ukupno (EU+Nac) HRK
= Ukupna ugovorena vrijednost bespovratnih sredstava]]*Ugovori_OPULJP[[#This Row],[STOPA NACIONALNOG SUFINANCIRANJA %]]</f>
        <v>69649.485000000001</v>
      </c>
      <c r="R1036" s="51">
        <f>Ugovori_OPULJP[[#This Row],[Bespovratna sredstva - Nacionalni dio - HRK]]/7.5345</f>
        <v>9244.0752538323704</v>
      </c>
      <c r="S1036" s="52">
        <v>464329.9</v>
      </c>
      <c r="T1036" s="53">
        <f>Ugovori_OPULJP[[#This Row],[Bespovratna sredstva - Ukupno (EU+Nac) HRK
= Ukupna ugovorena vrijednost bespovratnih sredstava]]/7.5345</f>
        <v>61627.168358882474</v>
      </c>
      <c r="U1036" s="50">
        <v>0</v>
      </c>
      <c r="V1036" s="51">
        <f>Ugovori_OPULJP[[#This Row],[Javni doprinos korisnika - HRK]]/7.5345</f>
        <v>0</v>
      </c>
      <c r="W1036" s="50">
        <v>0</v>
      </c>
      <c r="X1036" s="51">
        <f>Ugovori_OPULJP[[#This Row],[Privatni doprinos korisnika - HRK]]/7.5345</f>
        <v>0</v>
      </c>
      <c r="Y1036" s="52">
        <v>464329.9</v>
      </c>
      <c r="Z1036" s="53">
        <f>Ugovori_OPULJP[[#This Row],[UKUPNI PRIHVATLJIVI IZDACI
TOTAL ELIGIBLE EXPENDITURE
= Bespovratna sredstva ukupno + doprinos korisnika
= Ukupni prihvatljivi troškovi
= Ukupna ugovorena vrijednost projekta HRK]]/7.5345</f>
        <v>61627.168358882474</v>
      </c>
      <c r="AA1036" s="57" t="s">
        <v>38</v>
      </c>
      <c r="AB1036" s="57" t="s">
        <v>35</v>
      </c>
      <c r="AC1036" s="56" t="s">
        <v>4052</v>
      </c>
      <c r="AD1036" s="56" t="s">
        <v>747</v>
      </c>
    </row>
    <row r="1037" spans="1:30" ht="51" customHeight="1" x14ac:dyDescent="0.2">
      <c r="A1037" s="61" t="s">
        <v>4053</v>
      </c>
      <c r="B1037" s="55" t="s">
        <v>743</v>
      </c>
      <c r="C1037" s="56" t="s">
        <v>744</v>
      </c>
      <c r="D1037" s="43" t="s">
        <v>3131</v>
      </c>
      <c r="E1037" s="57" t="s">
        <v>76</v>
      </c>
      <c r="F1037" s="62" t="s">
        <v>4054</v>
      </c>
      <c r="G1037" s="62" t="s">
        <v>4055</v>
      </c>
      <c r="H1037" s="59">
        <v>44203</v>
      </c>
      <c r="I1037" s="59">
        <v>44627</v>
      </c>
      <c r="J1037" s="48" t="str">
        <f>IF(Ugovori_OPULJP[[#This Row],[DATUM ZAVRŠETKA OPERACIJE]]&gt;DATE(2024,3,31),"u provedbi","završen")</f>
        <v>završen</v>
      </c>
      <c r="K1037" s="58" t="s">
        <v>371</v>
      </c>
      <c r="L1037" s="58" t="s">
        <v>371</v>
      </c>
      <c r="M1037" s="49">
        <v>0.85</v>
      </c>
      <c r="N1037" s="49">
        <v>0.15</v>
      </c>
      <c r="O1037" s="50">
        <f>Ugovori_OPULJP[[#This Row],[Bespovratna sredstva - Ukupno (EU+Nac) HRK
= Ukupna ugovorena vrijednost bespovratnih sredstava]]*Ugovori_OPULJP[[#This Row],[EU STOPA SUFINANCIRANJA %
EU CO-FINANCING RATE %]]</f>
        <v>789310</v>
      </c>
      <c r="P1037" s="51">
        <f>Ugovori_OPULJP[[#This Row],[Bespovratna sredstva - EU dio - HRK]]/7.5345</f>
        <v>104759.43990974849</v>
      </c>
      <c r="Q1037" s="50">
        <f>Ugovori_OPULJP[[#This Row],[Bespovratna sredstva - Ukupno (EU+Nac) HRK
= Ukupna ugovorena vrijednost bespovratnih sredstava]]*Ugovori_OPULJP[[#This Row],[STOPA NACIONALNOG SUFINANCIRANJA %]]</f>
        <v>139290</v>
      </c>
      <c r="R1037" s="51">
        <f>Ugovori_OPULJP[[#This Row],[Bespovratna sredstva - Nacionalni dio - HRK]]/7.5345</f>
        <v>18486.959984073263</v>
      </c>
      <c r="S1037" s="52">
        <v>928600</v>
      </c>
      <c r="T1037" s="53">
        <f>Ugovori_OPULJP[[#This Row],[Bespovratna sredstva - Ukupno (EU+Nac) HRK
= Ukupna ugovorena vrijednost bespovratnih sredstava]]/7.5345</f>
        <v>123246.39989382174</v>
      </c>
      <c r="U1037" s="50">
        <v>0</v>
      </c>
      <c r="V1037" s="51">
        <f>Ugovori_OPULJP[[#This Row],[Javni doprinos korisnika - HRK]]/7.5345</f>
        <v>0</v>
      </c>
      <c r="W1037" s="50">
        <v>0</v>
      </c>
      <c r="X1037" s="51">
        <f>Ugovori_OPULJP[[#This Row],[Privatni doprinos korisnika - HRK]]/7.5345</f>
        <v>0</v>
      </c>
      <c r="Y1037" s="52">
        <v>928600</v>
      </c>
      <c r="Z1037" s="53">
        <f>Ugovori_OPULJP[[#This Row],[UKUPNI PRIHVATLJIVI IZDACI
TOTAL ELIGIBLE EXPENDITURE
= Bespovratna sredstva ukupno + doprinos korisnika
= Ukupni prihvatljivi troškovi
= Ukupna ugovorena vrijednost projekta HRK]]/7.5345</f>
        <v>123246.39989382174</v>
      </c>
      <c r="AA1037" s="57" t="s">
        <v>38</v>
      </c>
      <c r="AB1037" s="57" t="s">
        <v>35</v>
      </c>
      <c r="AC1037" s="56" t="s">
        <v>4056</v>
      </c>
      <c r="AD1037" s="56" t="s">
        <v>747</v>
      </c>
    </row>
    <row r="1038" spans="1:30" ht="76.5" customHeight="1" x14ac:dyDescent="0.2">
      <c r="A1038" s="61" t="s">
        <v>4057</v>
      </c>
      <c r="B1038" s="55" t="s">
        <v>743</v>
      </c>
      <c r="C1038" s="56" t="s">
        <v>744</v>
      </c>
      <c r="D1038" s="43" t="s">
        <v>3131</v>
      </c>
      <c r="E1038" s="57" t="s">
        <v>76</v>
      </c>
      <c r="F1038" s="62" t="s">
        <v>4058</v>
      </c>
      <c r="G1038" s="62" t="s">
        <v>4059</v>
      </c>
      <c r="H1038" s="59">
        <v>44252</v>
      </c>
      <c r="I1038" s="59">
        <v>44798</v>
      </c>
      <c r="J1038" s="48" t="str">
        <f>IF(Ugovori_OPULJP[[#This Row],[DATUM ZAVRŠETKA OPERACIJE]]&gt;DATE(2024,3,31),"u provedbi","završen")</f>
        <v>završen</v>
      </c>
      <c r="K1038" s="58" t="s">
        <v>37</v>
      </c>
      <c r="L1038" s="58" t="s">
        <v>37</v>
      </c>
      <c r="M1038" s="49">
        <v>0.85</v>
      </c>
      <c r="N1038" s="49">
        <v>0.15</v>
      </c>
      <c r="O1038" s="50">
        <f>Ugovori_OPULJP[[#This Row],[Bespovratna sredstva - Ukupno (EU+Nac) HRK
= Ukupna ugovorena vrijednost bespovratnih sredstava]]*Ugovori_OPULJP[[#This Row],[EU STOPA SUFINANCIRANJA %
EU CO-FINANCING RATE %]]</f>
        <v>394679.64999999997</v>
      </c>
      <c r="P1038" s="51">
        <f>Ugovori_OPULJP[[#This Row],[Bespovratna sredstva - EU dio - HRK]]/7.5345</f>
        <v>52382.991572101659</v>
      </c>
      <c r="Q1038" s="50">
        <f>Ugovori_OPULJP[[#This Row],[Bespovratna sredstva - Ukupno (EU+Nac) HRK
= Ukupna ugovorena vrijednost bespovratnih sredstava]]*Ugovori_OPULJP[[#This Row],[STOPA NACIONALNOG SUFINANCIRANJA %]]</f>
        <v>69649.349999999991</v>
      </c>
      <c r="R1038" s="51">
        <f>Ugovori_OPULJP[[#This Row],[Bespovratna sredstva - Nacionalni dio - HRK]]/7.5345</f>
        <v>9244.0573362532341</v>
      </c>
      <c r="S1038" s="50">
        <v>464329</v>
      </c>
      <c r="T1038" s="51">
        <f>Ugovori_OPULJP[[#This Row],[Bespovratna sredstva - Ukupno (EU+Nac) HRK
= Ukupna ugovorena vrijednost bespovratnih sredstava]]/7.5345</f>
        <v>61627.048908354896</v>
      </c>
      <c r="U1038" s="50">
        <v>0</v>
      </c>
      <c r="V1038" s="51">
        <f>Ugovori_OPULJP[[#This Row],[Javni doprinos korisnika - HRK]]/7.5345</f>
        <v>0</v>
      </c>
      <c r="W1038" s="50">
        <v>0</v>
      </c>
      <c r="X1038" s="51">
        <f>Ugovori_OPULJP[[#This Row],[Privatni doprinos korisnika - HRK]]/7.5345</f>
        <v>0</v>
      </c>
      <c r="Y1038" s="52">
        <v>464329</v>
      </c>
      <c r="Z1038" s="53">
        <f>Ugovori_OPULJP[[#This Row],[UKUPNI PRIHVATLJIVI IZDACI
TOTAL ELIGIBLE EXPENDITURE
= Bespovratna sredstva ukupno + doprinos korisnika
= Ukupni prihvatljivi troškovi
= Ukupna ugovorena vrijednost projekta HRK]]/7.5345</f>
        <v>61627.048908354896</v>
      </c>
      <c r="AA1038" s="57" t="s">
        <v>38</v>
      </c>
      <c r="AB1038" s="57" t="s">
        <v>35</v>
      </c>
      <c r="AC1038" s="56" t="s">
        <v>4060</v>
      </c>
      <c r="AD1038" s="56" t="s">
        <v>747</v>
      </c>
    </row>
    <row r="1039" spans="1:30" ht="51" customHeight="1" x14ac:dyDescent="0.2">
      <c r="A1039" s="61" t="s">
        <v>4061</v>
      </c>
      <c r="B1039" s="55" t="s">
        <v>743</v>
      </c>
      <c r="C1039" s="56" t="s">
        <v>744</v>
      </c>
      <c r="D1039" s="43" t="s">
        <v>3131</v>
      </c>
      <c r="E1039" s="57" t="s">
        <v>76</v>
      </c>
      <c r="F1039" s="62" t="s">
        <v>4062</v>
      </c>
      <c r="G1039" s="45" t="s">
        <v>1467</v>
      </c>
      <c r="H1039" s="59">
        <v>44228</v>
      </c>
      <c r="I1039" s="59">
        <v>44835</v>
      </c>
      <c r="J1039" s="48" t="str">
        <f>IF(Ugovori_OPULJP[[#This Row],[DATUM ZAVRŠETKA OPERACIJE]]&gt;DATE(2024,3,31),"u provedbi","završen")</f>
        <v>završen</v>
      </c>
      <c r="K1039" s="58" t="s">
        <v>130</v>
      </c>
      <c r="L1039" s="58" t="s">
        <v>130</v>
      </c>
      <c r="M1039" s="49">
        <v>0.85</v>
      </c>
      <c r="N1039" s="49">
        <v>0.15</v>
      </c>
      <c r="O1039" s="50">
        <f>Ugovori_OPULJP[[#This Row],[Bespovratna sredstva - Ukupno (EU+Nac) HRK
= Ukupna ugovorena vrijednost bespovratnih sredstava]]*Ugovori_OPULJP[[#This Row],[EU STOPA SUFINANCIRANJA %
EU CO-FINANCING RATE %]]</f>
        <v>1550009</v>
      </c>
      <c r="P1039" s="51">
        <f>Ugovori_OPULJP[[#This Row],[Bespovratna sredstva - EU dio - HRK]]/7.5345</f>
        <v>205721.5475479461</v>
      </c>
      <c r="Q1039" s="50">
        <f>Ugovori_OPULJP[[#This Row],[Bespovratna sredstva - Ukupno (EU+Nac) HRK
= Ukupna ugovorena vrijednost bespovratnih sredstava]]*Ugovori_OPULJP[[#This Row],[STOPA NACIONALNOG SUFINANCIRANJA %]]</f>
        <v>273531</v>
      </c>
      <c r="R1039" s="51">
        <f>Ugovori_OPULJP[[#This Row],[Bespovratna sredstva - Nacionalni dio - HRK]]/7.5345</f>
        <v>36303.802508461078</v>
      </c>
      <c r="S1039" s="52">
        <v>1823540</v>
      </c>
      <c r="T1039" s="53">
        <f>Ugovori_OPULJP[[#This Row],[Bespovratna sredstva - Ukupno (EU+Nac) HRK
= Ukupna ugovorena vrijednost bespovratnih sredstava]]/7.5345</f>
        <v>242025.35005640719</v>
      </c>
      <c r="U1039" s="50">
        <v>0</v>
      </c>
      <c r="V1039" s="51">
        <f>Ugovori_OPULJP[[#This Row],[Javni doprinos korisnika - HRK]]/7.5345</f>
        <v>0</v>
      </c>
      <c r="W1039" s="50">
        <v>0</v>
      </c>
      <c r="X1039" s="51">
        <f>Ugovori_OPULJP[[#This Row],[Privatni doprinos korisnika - HRK]]/7.5345</f>
        <v>0</v>
      </c>
      <c r="Y1039" s="52">
        <v>1823540</v>
      </c>
      <c r="Z1039" s="53">
        <f>Ugovori_OPULJP[[#This Row],[UKUPNI PRIHVATLJIVI IZDACI
TOTAL ELIGIBLE EXPENDITURE
= Bespovratna sredstva ukupno + doprinos korisnika
= Ukupni prihvatljivi troškovi
= Ukupna ugovorena vrijednost projekta HRK]]/7.5345</f>
        <v>242025.35005640719</v>
      </c>
      <c r="AA1039" s="57" t="s">
        <v>38</v>
      </c>
      <c r="AB1039" s="57" t="s">
        <v>35</v>
      </c>
      <c r="AC1039" s="56" t="s">
        <v>4063</v>
      </c>
      <c r="AD1039" s="56" t="s">
        <v>747</v>
      </c>
    </row>
    <row r="1040" spans="1:30" ht="51" customHeight="1" x14ac:dyDescent="0.2">
      <c r="A1040" s="61" t="s">
        <v>4064</v>
      </c>
      <c r="B1040" s="55" t="s">
        <v>743</v>
      </c>
      <c r="C1040" s="56" t="s">
        <v>744</v>
      </c>
      <c r="D1040" s="43" t="s">
        <v>3131</v>
      </c>
      <c r="E1040" s="57" t="s">
        <v>76</v>
      </c>
      <c r="F1040" s="62" t="s">
        <v>4065</v>
      </c>
      <c r="G1040" s="62" t="s">
        <v>4066</v>
      </c>
      <c r="H1040" s="59">
        <v>44204</v>
      </c>
      <c r="I1040" s="59">
        <v>44750</v>
      </c>
      <c r="J1040" s="48" t="str">
        <f>IF(Ugovori_OPULJP[[#This Row],[DATUM ZAVRŠETKA OPERACIJE]]&gt;DATE(2024,3,31),"u provedbi","završen")</f>
        <v>završen</v>
      </c>
      <c r="K1040" s="58" t="s">
        <v>94</v>
      </c>
      <c r="L1040" s="58" t="s">
        <v>37</v>
      </c>
      <c r="M1040" s="49">
        <v>0.85</v>
      </c>
      <c r="N1040" s="49">
        <v>0.15</v>
      </c>
      <c r="O1040" s="50">
        <f>Ugovori_OPULJP[[#This Row],[Bespovratna sredstva - Ukupno (EU+Nac) HRK
= Ukupna ugovorena vrijednost bespovratnih sredstava]]*Ugovori_OPULJP[[#This Row],[EU STOPA SUFINANCIRANJA %
EU CO-FINANCING RATE %]]</f>
        <v>473603</v>
      </c>
      <c r="P1040" s="51">
        <f>Ugovori_OPULJP[[#This Row],[Bespovratna sredstva - EU dio - HRK]]/7.5345</f>
        <v>62857.920233592136</v>
      </c>
      <c r="Q1040" s="50">
        <f>Ugovori_OPULJP[[#This Row],[Bespovratna sredstva - Ukupno (EU+Nac) HRK
= Ukupna ugovorena vrijednost bespovratnih sredstava]]*Ugovori_OPULJP[[#This Row],[STOPA NACIONALNOG SUFINANCIRANJA %]]</f>
        <v>83577</v>
      </c>
      <c r="R1040" s="51">
        <f>Ugovori_OPULJP[[#This Row],[Bespovratna sredstva - Nacionalni dio - HRK]]/7.5345</f>
        <v>11092.574158869202</v>
      </c>
      <c r="S1040" s="52">
        <v>557180</v>
      </c>
      <c r="T1040" s="53">
        <f>Ugovori_OPULJP[[#This Row],[Bespovratna sredstva - Ukupno (EU+Nac) HRK
= Ukupna ugovorena vrijednost bespovratnih sredstava]]/7.5345</f>
        <v>73950.494392461347</v>
      </c>
      <c r="U1040" s="50">
        <v>0</v>
      </c>
      <c r="V1040" s="51">
        <f>Ugovori_OPULJP[[#This Row],[Javni doprinos korisnika - HRK]]/7.5345</f>
        <v>0</v>
      </c>
      <c r="W1040" s="50">
        <v>0</v>
      </c>
      <c r="X1040" s="51">
        <f>Ugovori_OPULJP[[#This Row],[Privatni doprinos korisnika - HRK]]/7.5345</f>
        <v>0</v>
      </c>
      <c r="Y1040" s="52">
        <v>557180</v>
      </c>
      <c r="Z1040" s="53">
        <f>Ugovori_OPULJP[[#This Row],[UKUPNI PRIHVATLJIVI IZDACI
TOTAL ELIGIBLE EXPENDITURE
= Bespovratna sredstva ukupno + doprinos korisnika
= Ukupni prihvatljivi troškovi
= Ukupna ugovorena vrijednost projekta HRK]]/7.5345</f>
        <v>73950.494392461347</v>
      </c>
      <c r="AA1040" s="57" t="s">
        <v>38</v>
      </c>
      <c r="AB1040" s="57" t="s">
        <v>35</v>
      </c>
      <c r="AC1040" s="56" t="s">
        <v>4067</v>
      </c>
      <c r="AD1040" s="56" t="s">
        <v>747</v>
      </c>
    </row>
    <row r="1041" spans="1:30" ht="51" customHeight="1" x14ac:dyDescent="0.2">
      <c r="A1041" s="61" t="s">
        <v>4068</v>
      </c>
      <c r="B1041" s="55" t="s">
        <v>743</v>
      </c>
      <c r="C1041" s="56" t="s">
        <v>744</v>
      </c>
      <c r="D1041" s="43" t="s">
        <v>3131</v>
      </c>
      <c r="E1041" s="57" t="s">
        <v>76</v>
      </c>
      <c r="F1041" s="62" t="s">
        <v>4069</v>
      </c>
      <c r="G1041" s="45" t="s">
        <v>1423</v>
      </c>
      <c r="H1041" s="59">
        <v>44203</v>
      </c>
      <c r="I1041" s="59">
        <v>44749</v>
      </c>
      <c r="J1041" s="48" t="str">
        <f>IF(Ugovori_OPULJP[[#This Row],[DATUM ZAVRŠETKA OPERACIJE]]&gt;DATE(2024,3,31),"u provedbi","završen")</f>
        <v>završen</v>
      </c>
      <c r="K1041" s="58" t="s">
        <v>211</v>
      </c>
      <c r="L1041" s="58" t="s">
        <v>211</v>
      </c>
      <c r="M1041" s="49">
        <v>0.85</v>
      </c>
      <c r="N1041" s="49">
        <v>0.15</v>
      </c>
      <c r="O1041" s="50">
        <f>Ugovori_OPULJP[[#This Row],[Bespovratna sredstva - Ukupno (EU+Nac) HRK
= Ukupna ugovorena vrijednost bespovratnih sredstava]]*Ugovori_OPULJP[[#This Row],[EU STOPA SUFINANCIRANJA %
EU CO-FINANCING RATE %]]</f>
        <v>3157367.5</v>
      </c>
      <c r="P1041" s="51">
        <f>Ugovori_OPULJP[[#This Row],[Bespovratna sredstva - EU dio - HRK]]/7.5345</f>
        <v>419054.68179706682</v>
      </c>
      <c r="Q1041" s="50">
        <f>Ugovori_OPULJP[[#This Row],[Bespovratna sredstva - Ukupno (EU+Nac) HRK
= Ukupna ugovorena vrijednost bespovratnih sredstava]]*Ugovori_OPULJP[[#This Row],[STOPA NACIONALNOG SUFINANCIRANJA %]]</f>
        <v>557182.5</v>
      </c>
      <c r="R1041" s="51">
        <f>Ugovori_OPULJP[[#This Row],[Bespovratna sredstva - Nacionalni dio - HRK]]/7.5345</f>
        <v>73950.82619948237</v>
      </c>
      <c r="S1041" s="52">
        <v>3714550</v>
      </c>
      <c r="T1041" s="53">
        <f>Ugovori_OPULJP[[#This Row],[Bespovratna sredstva - Ukupno (EU+Nac) HRK
= Ukupna ugovorena vrijednost bespovratnih sredstava]]/7.5345</f>
        <v>493005.50799654919</v>
      </c>
      <c r="U1041" s="50">
        <v>0</v>
      </c>
      <c r="V1041" s="51">
        <f>Ugovori_OPULJP[[#This Row],[Javni doprinos korisnika - HRK]]/7.5345</f>
        <v>0</v>
      </c>
      <c r="W1041" s="50">
        <v>0</v>
      </c>
      <c r="X1041" s="51">
        <f>Ugovori_OPULJP[[#This Row],[Privatni doprinos korisnika - HRK]]/7.5345</f>
        <v>0</v>
      </c>
      <c r="Y1041" s="52">
        <v>3714550</v>
      </c>
      <c r="Z1041" s="53">
        <f>Ugovori_OPULJP[[#This Row],[UKUPNI PRIHVATLJIVI IZDACI
TOTAL ELIGIBLE EXPENDITURE
= Bespovratna sredstva ukupno + doprinos korisnika
= Ukupni prihvatljivi troškovi
= Ukupna ugovorena vrijednost projekta HRK]]/7.5345</f>
        <v>493005.50799654919</v>
      </c>
      <c r="AA1041" s="57" t="s">
        <v>38</v>
      </c>
      <c r="AB1041" s="57" t="s">
        <v>35</v>
      </c>
      <c r="AC1041" s="56" t="s">
        <v>4070</v>
      </c>
      <c r="AD1041" s="56" t="s">
        <v>747</v>
      </c>
    </row>
    <row r="1042" spans="1:30" ht="51" customHeight="1" x14ac:dyDescent="0.2">
      <c r="A1042" s="61" t="s">
        <v>4071</v>
      </c>
      <c r="B1042" s="55" t="s">
        <v>743</v>
      </c>
      <c r="C1042" s="56" t="s">
        <v>744</v>
      </c>
      <c r="D1042" s="43" t="s">
        <v>3131</v>
      </c>
      <c r="E1042" s="57" t="s">
        <v>76</v>
      </c>
      <c r="F1042" s="62" t="s">
        <v>4072</v>
      </c>
      <c r="G1042" s="62" t="s">
        <v>1498</v>
      </c>
      <c r="H1042" s="59">
        <v>44201</v>
      </c>
      <c r="I1042" s="59">
        <v>44747</v>
      </c>
      <c r="J1042" s="48" t="str">
        <f>IF(Ugovori_OPULJP[[#This Row],[DATUM ZAVRŠETKA OPERACIJE]]&gt;DATE(2024,3,31),"u provedbi","završen")</f>
        <v>završen</v>
      </c>
      <c r="K1042" s="58" t="s">
        <v>186</v>
      </c>
      <c r="L1042" s="58" t="s">
        <v>186</v>
      </c>
      <c r="M1042" s="49">
        <v>0.85</v>
      </c>
      <c r="N1042" s="49">
        <v>0.15</v>
      </c>
      <c r="O1042" s="50">
        <f>Ugovori_OPULJP[[#This Row],[Bespovratna sredstva - Ukupno (EU+Nac) HRK
= Ukupna ugovorena vrijednost bespovratnih sredstava]]*Ugovori_OPULJP[[#This Row],[EU STOPA SUFINANCIRANJA %
EU CO-FINANCING RATE %]]</f>
        <v>4517860.5</v>
      </c>
      <c r="P1042" s="51">
        <f>Ugovori_OPULJP[[#This Row],[Bespovratna sredstva - EU dio - HRK]]/7.5345</f>
        <v>599623.13358550658</v>
      </c>
      <c r="Q1042" s="50">
        <f>Ugovori_OPULJP[[#This Row],[Bespovratna sredstva - Ukupno (EU+Nac) HRK
= Ukupna ugovorena vrijednost bespovratnih sredstava]]*Ugovori_OPULJP[[#This Row],[STOPA NACIONALNOG SUFINANCIRANJA %]]</f>
        <v>797269.5</v>
      </c>
      <c r="R1042" s="51">
        <f>Ugovori_OPULJP[[#This Row],[Bespovratna sredstva - Nacionalni dio - HRK]]/7.5345</f>
        <v>105815.8471033247</v>
      </c>
      <c r="S1042" s="52">
        <v>5315130</v>
      </c>
      <c r="T1042" s="53">
        <f>Ugovori_OPULJP[[#This Row],[Bespovratna sredstva - Ukupno (EU+Nac) HRK
= Ukupna ugovorena vrijednost bespovratnih sredstava]]/7.5345</f>
        <v>705438.9806888313</v>
      </c>
      <c r="U1042" s="50">
        <v>0</v>
      </c>
      <c r="V1042" s="51">
        <f>Ugovori_OPULJP[[#This Row],[Javni doprinos korisnika - HRK]]/7.5345</f>
        <v>0</v>
      </c>
      <c r="W1042" s="50">
        <v>0</v>
      </c>
      <c r="X1042" s="51">
        <f>Ugovori_OPULJP[[#This Row],[Privatni doprinos korisnika - HRK]]/7.5345</f>
        <v>0</v>
      </c>
      <c r="Y1042" s="52">
        <v>5315130</v>
      </c>
      <c r="Z1042" s="53">
        <f>Ugovori_OPULJP[[#This Row],[UKUPNI PRIHVATLJIVI IZDACI
TOTAL ELIGIBLE EXPENDITURE
= Bespovratna sredstva ukupno + doprinos korisnika
= Ukupni prihvatljivi troškovi
= Ukupna ugovorena vrijednost projekta HRK]]/7.5345</f>
        <v>705438.9806888313</v>
      </c>
      <c r="AA1042" s="57" t="s">
        <v>38</v>
      </c>
      <c r="AB1042" s="57" t="s">
        <v>35</v>
      </c>
      <c r="AC1042" s="56" t="s">
        <v>4073</v>
      </c>
      <c r="AD1042" s="56" t="s">
        <v>747</v>
      </c>
    </row>
    <row r="1043" spans="1:30" ht="51" customHeight="1" x14ac:dyDescent="0.2">
      <c r="A1043" s="61" t="s">
        <v>4074</v>
      </c>
      <c r="B1043" s="55" t="s">
        <v>743</v>
      </c>
      <c r="C1043" s="56" t="s">
        <v>744</v>
      </c>
      <c r="D1043" s="43" t="s">
        <v>3131</v>
      </c>
      <c r="E1043" s="57" t="s">
        <v>76</v>
      </c>
      <c r="F1043" s="62" t="s">
        <v>4075</v>
      </c>
      <c r="G1043" s="45" t="s">
        <v>917</v>
      </c>
      <c r="H1043" s="59">
        <v>44203</v>
      </c>
      <c r="I1043" s="59">
        <v>44749</v>
      </c>
      <c r="J1043" s="48" t="str">
        <f>IF(Ugovori_OPULJP[[#This Row],[DATUM ZAVRŠETKA OPERACIJE]]&gt;DATE(2024,3,31),"u provedbi","završen")</f>
        <v>završen</v>
      </c>
      <c r="K1043" s="58" t="s">
        <v>130</v>
      </c>
      <c r="L1043" s="58" t="s">
        <v>130</v>
      </c>
      <c r="M1043" s="49">
        <v>0.85</v>
      </c>
      <c r="N1043" s="49">
        <v>0.15</v>
      </c>
      <c r="O1043" s="50">
        <f>Ugovori_OPULJP[[#This Row],[Bespovratna sredstva - Ukupno (EU+Nac) HRK
= Ukupna ugovorena vrijednost bespovratnih sredstava]]*Ugovori_OPULJP[[#This Row],[EU STOPA SUFINANCIRANJA %
EU CO-FINANCING RATE %]]</f>
        <v>389810</v>
      </c>
      <c r="P1043" s="51">
        <f>Ugovori_OPULJP[[#This Row],[Bespovratna sredstva - EU dio - HRK]]/7.5345</f>
        <v>51736.677948105382</v>
      </c>
      <c r="Q1043" s="50">
        <f>Ugovori_OPULJP[[#This Row],[Bespovratna sredstva - Ukupno (EU+Nac) HRK
= Ukupna ugovorena vrijednost bespovratnih sredstava]]*Ugovori_OPULJP[[#This Row],[STOPA NACIONALNOG SUFINANCIRANJA %]]</f>
        <v>68790</v>
      </c>
      <c r="R1043" s="51">
        <f>Ugovori_OPULJP[[#This Row],[Bespovratna sredstva - Nacionalni dio - HRK]]/7.5345</f>
        <v>9130.0019908421255</v>
      </c>
      <c r="S1043" s="52">
        <v>458600</v>
      </c>
      <c r="T1043" s="53">
        <f>Ugovori_OPULJP[[#This Row],[Bespovratna sredstva - Ukupno (EU+Nac) HRK
= Ukupna ugovorena vrijednost bespovratnih sredstava]]/7.5345</f>
        <v>60866.679938947505</v>
      </c>
      <c r="U1043" s="50">
        <v>0</v>
      </c>
      <c r="V1043" s="51">
        <f>Ugovori_OPULJP[[#This Row],[Javni doprinos korisnika - HRK]]/7.5345</f>
        <v>0</v>
      </c>
      <c r="W1043" s="50">
        <v>0</v>
      </c>
      <c r="X1043" s="51">
        <f>Ugovori_OPULJP[[#This Row],[Privatni doprinos korisnika - HRK]]/7.5345</f>
        <v>0</v>
      </c>
      <c r="Y1043" s="52">
        <v>458600</v>
      </c>
      <c r="Z1043" s="53">
        <f>Ugovori_OPULJP[[#This Row],[UKUPNI PRIHVATLJIVI IZDACI
TOTAL ELIGIBLE EXPENDITURE
= Bespovratna sredstva ukupno + doprinos korisnika
= Ukupni prihvatljivi troškovi
= Ukupna ugovorena vrijednost projekta HRK]]/7.5345</f>
        <v>60866.679938947505</v>
      </c>
      <c r="AA1043" s="57" t="s">
        <v>38</v>
      </c>
      <c r="AB1043" s="57" t="s">
        <v>35</v>
      </c>
      <c r="AC1043" s="56" t="s">
        <v>4076</v>
      </c>
      <c r="AD1043" s="56" t="s">
        <v>747</v>
      </c>
    </row>
    <row r="1044" spans="1:30" ht="51" customHeight="1" x14ac:dyDescent="0.2">
      <c r="A1044" s="61" t="s">
        <v>4077</v>
      </c>
      <c r="B1044" s="55" t="s">
        <v>743</v>
      </c>
      <c r="C1044" s="56" t="s">
        <v>744</v>
      </c>
      <c r="D1044" s="43" t="s">
        <v>3131</v>
      </c>
      <c r="E1044" s="57" t="s">
        <v>76</v>
      </c>
      <c r="F1044" s="62" t="s">
        <v>4078</v>
      </c>
      <c r="G1044" s="62" t="s">
        <v>1470</v>
      </c>
      <c r="H1044" s="59">
        <v>44201</v>
      </c>
      <c r="I1044" s="59">
        <v>44747</v>
      </c>
      <c r="J1044" s="48" t="str">
        <f>IF(Ugovori_OPULJP[[#This Row],[DATUM ZAVRŠETKA OPERACIJE]]&gt;DATE(2024,3,31),"u provedbi","završen")</f>
        <v>završen</v>
      </c>
      <c r="K1044" s="58" t="s">
        <v>186</v>
      </c>
      <c r="L1044" s="58" t="s">
        <v>186</v>
      </c>
      <c r="M1044" s="49">
        <v>0.85</v>
      </c>
      <c r="N1044" s="49">
        <v>0.15</v>
      </c>
      <c r="O1044" s="50">
        <f>Ugovori_OPULJP[[#This Row],[Bespovratna sredstva - Ukupno (EU+Nac) HRK
= Ukupna ugovorena vrijednost bespovratnih sredstava]]*Ugovori_OPULJP[[#This Row],[EU STOPA SUFINANCIRANJA %
EU CO-FINANCING RATE %]]</f>
        <v>1309255.085</v>
      </c>
      <c r="P1044" s="51">
        <f>Ugovori_OPULJP[[#This Row],[Bespovratna sredstva - EU dio - HRK]]/7.5345</f>
        <v>173768.01181232993</v>
      </c>
      <c r="Q1044" s="50">
        <f>Ugovori_OPULJP[[#This Row],[Bespovratna sredstva - Ukupno (EU+Nac) HRK
= Ukupna ugovorena vrijednost bespovratnih sredstava]]*Ugovori_OPULJP[[#This Row],[STOPA NACIONALNOG SUFINANCIRANJA %]]</f>
        <v>231045.01500000001</v>
      </c>
      <c r="R1044" s="51">
        <f>Ugovori_OPULJP[[#This Row],[Bespovratna sredstva - Nacionalni dio - HRK]]/7.5345</f>
        <v>30664.943260999404</v>
      </c>
      <c r="S1044" s="52">
        <v>1540300.1</v>
      </c>
      <c r="T1044" s="53">
        <f>Ugovori_OPULJP[[#This Row],[Bespovratna sredstva - Ukupno (EU+Nac) HRK
= Ukupna ugovorena vrijednost bespovratnih sredstava]]/7.5345</f>
        <v>204432.95507332936</v>
      </c>
      <c r="U1044" s="50">
        <v>0</v>
      </c>
      <c r="V1044" s="51">
        <f>Ugovori_OPULJP[[#This Row],[Javni doprinos korisnika - HRK]]/7.5345</f>
        <v>0</v>
      </c>
      <c r="W1044" s="50">
        <v>0</v>
      </c>
      <c r="X1044" s="51">
        <f>Ugovori_OPULJP[[#This Row],[Privatni doprinos korisnika - HRK]]/7.5345</f>
        <v>0</v>
      </c>
      <c r="Y1044" s="52">
        <v>1540300.1</v>
      </c>
      <c r="Z1044" s="53">
        <f>Ugovori_OPULJP[[#This Row],[UKUPNI PRIHVATLJIVI IZDACI
TOTAL ELIGIBLE EXPENDITURE
= Bespovratna sredstva ukupno + doprinos korisnika
= Ukupni prihvatljivi troškovi
= Ukupna ugovorena vrijednost projekta HRK]]/7.5345</f>
        <v>204432.95507332936</v>
      </c>
      <c r="AA1044" s="57" t="s">
        <v>38</v>
      </c>
      <c r="AB1044" s="57" t="s">
        <v>35</v>
      </c>
      <c r="AC1044" s="56" t="s">
        <v>4079</v>
      </c>
      <c r="AD1044" s="56" t="s">
        <v>747</v>
      </c>
    </row>
    <row r="1045" spans="1:30" ht="51" customHeight="1" x14ac:dyDescent="0.2">
      <c r="A1045" s="61" t="s">
        <v>4080</v>
      </c>
      <c r="B1045" s="55" t="s">
        <v>743</v>
      </c>
      <c r="C1045" s="56" t="s">
        <v>744</v>
      </c>
      <c r="D1045" s="43" t="s">
        <v>3131</v>
      </c>
      <c r="E1045" s="57" t="s">
        <v>76</v>
      </c>
      <c r="F1045" s="62" t="s">
        <v>4081</v>
      </c>
      <c r="G1045" s="62" t="s">
        <v>4082</v>
      </c>
      <c r="H1045" s="59">
        <v>44201</v>
      </c>
      <c r="I1045" s="59">
        <v>44747</v>
      </c>
      <c r="J1045" s="48" t="str">
        <f>IF(Ugovori_OPULJP[[#This Row],[DATUM ZAVRŠETKA OPERACIJE]]&gt;DATE(2024,3,31),"u provedbi","završen")</f>
        <v>završen</v>
      </c>
      <c r="K1045" s="58" t="s">
        <v>271</v>
      </c>
      <c r="L1045" s="58" t="s">
        <v>271</v>
      </c>
      <c r="M1045" s="49">
        <v>0.85</v>
      </c>
      <c r="N1045" s="49">
        <v>0.15</v>
      </c>
      <c r="O1045" s="50">
        <f>Ugovori_OPULJP[[#This Row],[Bespovratna sredstva - Ukupno (EU+Nac) HRK
= Ukupna ugovorena vrijednost bespovratnih sredstava]]*Ugovori_OPULJP[[#This Row],[EU STOPA SUFINANCIRANJA %
EU CO-FINANCING RATE %]]</f>
        <v>394680.41500000004</v>
      </c>
      <c r="P1045" s="51">
        <f>Ugovori_OPULJP[[#This Row],[Bespovratna sredstva - EU dio - HRK]]/7.5345</f>
        <v>52383.093105050102</v>
      </c>
      <c r="Q1045" s="50">
        <f>Ugovori_OPULJP[[#This Row],[Bespovratna sredstva - Ukupno (EU+Nac) HRK
= Ukupna ugovorena vrijednost bespovratnih sredstava]]*Ugovori_OPULJP[[#This Row],[STOPA NACIONALNOG SUFINANCIRANJA %]]</f>
        <v>69649.485000000001</v>
      </c>
      <c r="R1045" s="51">
        <f>Ugovori_OPULJP[[#This Row],[Bespovratna sredstva - Nacionalni dio - HRK]]/7.5345</f>
        <v>9244.0752538323704</v>
      </c>
      <c r="S1045" s="52">
        <v>464329.9</v>
      </c>
      <c r="T1045" s="53">
        <f>Ugovori_OPULJP[[#This Row],[Bespovratna sredstva - Ukupno (EU+Nac) HRK
= Ukupna ugovorena vrijednost bespovratnih sredstava]]/7.5345</f>
        <v>61627.168358882474</v>
      </c>
      <c r="U1045" s="50">
        <v>0</v>
      </c>
      <c r="V1045" s="51">
        <f>Ugovori_OPULJP[[#This Row],[Javni doprinos korisnika - HRK]]/7.5345</f>
        <v>0</v>
      </c>
      <c r="W1045" s="50">
        <v>0</v>
      </c>
      <c r="X1045" s="51">
        <f>Ugovori_OPULJP[[#This Row],[Privatni doprinos korisnika - HRK]]/7.5345</f>
        <v>0</v>
      </c>
      <c r="Y1045" s="52">
        <v>464329.9</v>
      </c>
      <c r="Z1045" s="53">
        <f>Ugovori_OPULJP[[#This Row],[UKUPNI PRIHVATLJIVI IZDACI
TOTAL ELIGIBLE EXPENDITURE
= Bespovratna sredstva ukupno + doprinos korisnika
= Ukupni prihvatljivi troškovi
= Ukupna ugovorena vrijednost projekta HRK]]/7.5345</f>
        <v>61627.168358882474</v>
      </c>
      <c r="AA1045" s="57" t="s">
        <v>38</v>
      </c>
      <c r="AB1045" s="57" t="s">
        <v>35</v>
      </c>
      <c r="AC1045" s="56" t="s">
        <v>4083</v>
      </c>
      <c r="AD1045" s="56" t="s">
        <v>747</v>
      </c>
    </row>
    <row r="1046" spans="1:30" ht="51" customHeight="1" x14ac:dyDescent="0.2">
      <c r="A1046" s="61" t="s">
        <v>4084</v>
      </c>
      <c r="B1046" s="55" t="s">
        <v>743</v>
      </c>
      <c r="C1046" s="56" t="s">
        <v>744</v>
      </c>
      <c r="D1046" s="43" t="s">
        <v>3131</v>
      </c>
      <c r="E1046" s="57" t="s">
        <v>76</v>
      </c>
      <c r="F1046" s="62" t="s">
        <v>4085</v>
      </c>
      <c r="G1046" s="62" t="s">
        <v>4086</v>
      </c>
      <c r="H1046" s="59">
        <v>44201</v>
      </c>
      <c r="I1046" s="59">
        <v>44625</v>
      </c>
      <c r="J1046" s="48" t="str">
        <f>IF(Ugovori_OPULJP[[#This Row],[DATUM ZAVRŠETKA OPERACIJE]]&gt;DATE(2024,3,31),"u provedbi","završen")</f>
        <v>završen</v>
      </c>
      <c r="K1046" s="58" t="s">
        <v>130</v>
      </c>
      <c r="L1046" s="58" t="s">
        <v>130</v>
      </c>
      <c r="M1046" s="49">
        <v>0.85</v>
      </c>
      <c r="N1046" s="49">
        <v>0.15</v>
      </c>
      <c r="O1046" s="50">
        <f>Ugovori_OPULJP[[#This Row],[Bespovratna sredstva - Ukupno (EU+Nac) HRK
= Ukupna ugovorena vrijednost bespovratnih sredstava]]*Ugovori_OPULJP[[#This Row],[EU STOPA SUFINANCIRANJA %
EU CO-FINANCING RATE %]]</f>
        <v>547599.75</v>
      </c>
      <c r="P1046" s="51">
        <f>Ugovori_OPULJP[[#This Row],[Bespovratna sredstva - EU dio - HRK]]/7.5345</f>
        <v>72678.976707147114</v>
      </c>
      <c r="Q1046" s="50">
        <f>Ugovori_OPULJP[[#This Row],[Bespovratna sredstva - Ukupno (EU+Nac) HRK
= Ukupna ugovorena vrijednost bespovratnih sredstava]]*Ugovori_OPULJP[[#This Row],[STOPA NACIONALNOG SUFINANCIRANJA %]]</f>
        <v>96635.25</v>
      </c>
      <c r="R1046" s="51">
        <f>Ugovori_OPULJP[[#This Row],[Bespovratna sredstva - Nacionalni dio - HRK]]/7.5345</f>
        <v>12825.701771849492</v>
      </c>
      <c r="S1046" s="52">
        <v>644235</v>
      </c>
      <c r="T1046" s="53">
        <f>Ugovori_OPULJP[[#This Row],[Bespovratna sredstva - Ukupno (EU+Nac) HRK
= Ukupna ugovorena vrijednost bespovratnih sredstava]]/7.5345</f>
        <v>85504.678478996604</v>
      </c>
      <c r="U1046" s="50">
        <v>0</v>
      </c>
      <c r="V1046" s="51">
        <f>Ugovori_OPULJP[[#This Row],[Javni doprinos korisnika - HRK]]/7.5345</f>
        <v>0</v>
      </c>
      <c r="W1046" s="50">
        <v>0</v>
      </c>
      <c r="X1046" s="51">
        <f>Ugovori_OPULJP[[#This Row],[Privatni doprinos korisnika - HRK]]/7.5345</f>
        <v>0</v>
      </c>
      <c r="Y1046" s="52">
        <v>644235</v>
      </c>
      <c r="Z1046" s="53">
        <f>Ugovori_OPULJP[[#This Row],[UKUPNI PRIHVATLJIVI IZDACI
TOTAL ELIGIBLE EXPENDITURE
= Bespovratna sredstva ukupno + doprinos korisnika
= Ukupni prihvatljivi troškovi
= Ukupna ugovorena vrijednost projekta HRK]]/7.5345</f>
        <v>85504.678478996604</v>
      </c>
      <c r="AA1046" s="57" t="s">
        <v>38</v>
      </c>
      <c r="AB1046" s="57" t="s">
        <v>35</v>
      </c>
      <c r="AC1046" s="56" t="s">
        <v>4087</v>
      </c>
      <c r="AD1046" s="56" t="s">
        <v>747</v>
      </c>
    </row>
    <row r="1047" spans="1:30" ht="63.75" customHeight="1" x14ac:dyDescent="0.2">
      <c r="A1047" s="61" t="s">
        <v>4088</v>
      </c>
      <c r="B1047" s="55" t="s">
        <v>743</v>
      </c>
      <c r="C1047" s="56" t="s">
        <v>744</v>
      </c>
      <c r="D1047" s="43" t="s">
        <v>3131</v>
      </c>
      <c r="E1047" s="57" t="s">
        <v>76</v>
      </c>
      <c r="F1047" s="62" t="s">
        <v>4089</v>
      </c>
      <c r="G1047" s="62" t="s">
        <v>4090</v>
      </c>
      <c r="H1047" s="59">
        <v>44207</v>
      </c>
      <c r="I1047" s="59">
        <v>44631</v>
      </c>
      <c r="J1047" s="48" t="str">
        <f>IF(Ugovori_OPULJP[[#This Row],[DATUM ZAVRŠETKA OPERACIJE]]&gt;DATE(2024,3,31),"u provedbi","završen")</f>
        <v>završen</v>
      </c>
      <c r="K1047" s="58" t="s">
        <v>130</v>
      </c>
      <c r="L1047" s="58" t="s">
        <v>130</v>
      </c>
      <c r="M1047" s="49">
        <v>0.85</v>
      </c>
      <c r="N1047" s="49">
        <v>0.15</v>
      </c>
      <c r="O1047" s="50">
        <f>Ugovori_OPULJP[[#This Row],[Bespovratna sredstva - Ukupno (EU+Nac) HRK
= Ukupna ugovorena vrijednost bespovratnih sredstava]]*Ugovori_OPULJP[[#This Row],[EU STOPA SUFINANCIRANJA %
EU CO-FINANCING RATE %]]</f>
        <v>546749.75</v>
      </c>
      <c r="P1047" s="51">
        <f>Ugovori_OPULJP[[#This Row],[Bespovratna sredstva - EU dio - HRK]]/7.5345</f>
        <v>72566.162319994692</v>
      </c>
      <c r="Q1047" s="50">
        <f>Ugovori_OPULJP[[#This Row],[Bespovratna sredstva - Ukupno (EU+Nac) HRK
= Ukupna ugovorena vrijednost bespovratnih sredstava]]*Ugovori_OPULJP[[#This Row],[STOPA NACIONALNOG SUFINANCIRANJA %]]</f>
        <v>96485.25</v>
      </c>
      <c r="R1047" s="51">
        <f>Ugovori_OPULJP[[#This Row],[Bespovratna sredstva - Nacionalni dio - HRK]]/7.5345</f>
        <v>12805.793350587297</v>
      </c>
      <c r="S1047" s="52">
        <v>643235</v>
      </c>
      <c r="T1047" s="53">
        <f>Ugovori_OPULJP[[#This Row],[Bespovratna sredstva - Ukupno (EU+Nac) HRK
= Ukupna ugovorena vrijednost bespovratnih sredstava]]/7.5345</f>
        <v>85371.955670581985</v>
      </c>
      <c r="U1047" s="50">
        <v>0</v>
      </c>
      <c r="V1047" s="51">
        <f>Ugovori_OPULJP[[#This Row],[Javni doprinos korisnika - HRK]]/7.5345</f>
        <v>0</v>
      </c>
      <c r="W1047" s="50">
        <v>0</v>
      </c>
      <c r="X1047" s="51">
        <f>Ugovori_OPULJP[[#This Row],[Privatni doprinos korisnika - HRK]]/7.5345</f>
        <v>0</v>
      </c>
      <c r="Y1047" s="52">
        <v>643235</v>
      </c>
      <c r="Z1047" s="53">
        <f>Ugovori_OPULJP[[#This Row],[UKUPNI PRIHVATLJIVI IZDACI
TOTAL ELIGIBLE EXPENDITURE
= Bespovratna sredstva ukupno + doprinos korisnika
= Ukupni prihvatljivi troškovi
= Ukupna ugovorena vrijednost projekta HRK]]/7.5345</f>
        <v>85371.955670581985</v>
      </c>
      <c r="AA1047" s="57" t="s">
        <v>38</v>
      </c>
      <c r="AB1047" s="57" t="s">
        <v>35</v>
      </c>
      <c r="AC1047" s="56" t="s">
        <v>4091</v>
      </c>
      <c r="AD1047" s="56" t="s">
        <v>747</v>
      </c>
    </row>
    <row r="1048" spans="1:30" ht="38.25" customHeight="1" x14ac:dyDescent="0.2">
      <c r="A1048" s="61" t="s">
        <v>4092</v>
      </c>
      <c r="B1048" s="55" t="s">
        <v>743</v>
      </c>
      <c r="C1048" s="56" t="s">
        <v>744</v>
      </c>
      <c r="D1048" s="43" t="s">
        <v>3131</v>
      </c>
      <c r="E1048" s="57" t="s">
        <v>76</v>
      </c>
      <c r="F1048" s="62" t="s">
        <v>4093</v>
      </c>
      <c r="G1048" s="62" t="s">
        <v>4094</v>
      </c>
      <c r="H1048" s="59">
        <v>44201</v>
      </c>
      <c r="I1048" s="59">
        <v>44747</v>
      </c>
      <c r="J1048" s="48" t="str">
        <f>IF(Ugovori_OPULJP[[#This Row],[DATUM ZAVRŠETKA OPERACIJE]]&gt;DATE(2024,3,31),"u provedbi","završen")</f>
        <v>završen</v>
      </c>
      <c r="K1048" s="58" t="s">
        <v>84</v>
      </c>
      <c r="L1048" s="58" t="s">
        <v>84</v>
      </c>
      <c r="M1048" s="49">
        <v>0.85</v>
      </c>
      <c r="N1048" s="49">
        <v>0.15</v>
      </c>
      <c r="O1048" s="50">
        <f>Ugovori_OPULJP[[#This Row],[Bespovratna sredstva - Ukupno (EU+Nac) HRK
= Ukupna ugovorena vrijednost bespovratnih sredstava]]*Ugovori_OPULJP[[#This Row],[EU STOPA SUFINANCIRANJA %
EU CO-FINANCING RATE %]]</f>
        <v>315744.33199999999</v>
      </c>
      <c r="P1048" s="51">
        <f>Ugovori_OPULJP[[#This Row],[Bespovratna sredstva - EU dio - HRK]]/7.5345</f>
        <v>41906.474484040082</v>
      </c>
      <c r="Q1048" s="50">
        <f>Ugovori_OPULJP[[#This Row],[Bespovratna sredstva - Ukupno (EU+Nac) HRK
= Ukupna ugovorena vrijednost bespovratnih sredstava]]*Ugovori_OPULJP[[#This Row],[STOPA NACIONALNOG SUFINANCIRANJA %]]</f>
        <v>55719.587999999996</v>
      </c>
      <c r="R1048" s="51">
        <f>Ugovori_OPULJP[[#This Row],[Bespovratna sredstva - Nacionalni dio - HRK]]/7.5345</f>
        <v>7395.2602030658963</v>
      </c>
      <c r="S1048" s="52">
        <v>371463.92</v>
      </c>
      <c r="T1048" s="53">
        <f>Ugovori_OPULJP[[#This Row],[Bespovratna sredstva - Ukupno (EU+Nac) HRK
= Ukupna ugovorena vrijednost bespovratnih sredstava]]/7.5345</f>
        <v>49301.734687105971</v>
      </c>
      <c r="U1048" s="50">
        <v>0</v>
      </c>
      <c r="V1048" s="51">
        <f>Ugovori_OPULJP[[#This Row],[Javni doprinos korisnika - HRK]]/7.5345</f>
        <v>0</v>
      </c>
      <c r="W1048" s="50">
        <v>0</v>
      </c>
      <c r="X1048" s="51">
        <f>Ugovori_OPULJP[[#This Row],[Privatni doprinos korisnika - HRK]]/7.5345</f>
        <v>0</v>
      </c>
      <c r="Y1048" s="52">
        <v>371463.92</v>
      </c>
      <c r="Z1048" s="53">
        <f>Ugovori_OPULJP[[#This Row],[UKUPNI PRIHVATLJIVI IZDACI
TOTAL ELIGIBLE EXPENDITURE
= Bespovratna sredstva ukupno + doprinos korisnika
= Ukupni prihvatljivi troškovi
= Ukupna ugovorena vrijednost projekta HRK]]/7.5345</f>
        <v>49301.734687105971</v>
      </c>
      <c r="AA1048" s="57" t="s">
        <v>38</v>
      </c>
      <c r="AB1048" s="57" t="s">
        <v>35</v>
      </c>
      <c r="AC1048" s="56" t="s">
        <v>4095</v>
      </c>
      <c r="AD1048" s="56" t="s">
        <v>747</v>
      </c>
    </row>
    <row r="1049" spans="1:30" ht="38.25" customHeight="1" x14ac:dyDescent="0.2">
      <c r="A1049" s="61" t="s">
        <v>4096</v>
      </c>
      <c r="B1049" s="55" t="s">
        <v>743</v>
      </c>
      <c r="C1049" s="56" t="s">
        <v>744</v>
      </c>
      <c r="D1049" s="43" t="s">
        <v>3131</v>
      </c>
      <c r="E1049" s="57" t="s">
        <v>76</v>
      </c>
      <c r="F1049" s="62" t="s">
        <v>4097</v>
      </c>
      <c r="G1049" s="62" t="s">
        <v>4098</v>
      </c>
      <c r="H1049" s="59">
        <v>44211</v>
      </c>
      <c r="I1049" s="59">
        <v>44757</v>
      </c>
      <c r="J1049" s="48" t="str">
        <f>IF(Ugovori_OPULJP[[#This Row],[DATUM ZAVRŠETKA OPERACIJE]]&gt;DATE(2024,3,31),"u provedbi","završen")</f>
        <v>završen</v>
      </c>
      <c r="K1049" s="58" t="s">
        <v>599</v>
      </c>
      <c r="L1049" s="58" t="s">
        <v>599</v>
      </c>
      <c r="M1049" s="49">
        <v>0.85</v>
      </c>
      <c r="N1049" s="49">
        <v>0.15</v>
      </c>
      <c r="O1049" s="50">
        <f>Ugovori_OPULJP[[#This Row],[Bespovratna sredstva - Ukupno (EU+Nac) HRK
= Ukupna ugovorena vrijednost bespovratnih sredstava]]*Ugovori_OPULJP[[#This Row],[EU STOPA SUFINANCIRANJA %
EU CO-FINANCING RATE %]]</f>
        <v>1025999.0619999999</v>
      </c>
      <c r="P1049" s="51">
        <f>Ugovori_OPULJP[[#This Row],[Bespovratna sredstva - EU dio - HRK]]/7.5345</f>
        <v>136173.47693941201</v>
      </c>
      <c r="Q1049" s="50">
        <f>Ugovori_OPULJP[[#This Row],[Bespovratna sredstva - Ukupno (EU+Nac) HRK
= Ukupna ugovorena vrijednost bespovratnih sredstava]]*Ugovori_OPULJP[[#This Row],[STOPA NACIONALNOG SUFINANCIRANJA %]]</f>
        <v>181058.658</v>
      </c>
      <c r="R1049" s="51">
        <f>Ugovori_OPULJP[[#This Row],[Bespovratna sredstva - Nacionalni dio - HRK]]/7.5345</f>
        <v>24030.613577543299</v>
      </c>
      <c r="S1049" s="52">
        <v>1207057.72</v>
      </c>
      <c r="T1049" s="53">
        <f>Ugovori_OPULJP[[#This Row],[Bespovratna sredstva - Ukupno (EU+Nac) HRK
= Ukupna ugovorena vrijednost bespovratnih sredstava]]/7.5345</f>
        <v>160204.09051695533</v>
      </c>
      <c r="U1049" s="50">
        <v>0</v>
      </c>
      <c r="V1049" s="51">
        <f>Ugovori_OPULJP[[#This Row],[Javni doprinos korisnika - HRK]]/7.5345</f>
        <v>0</v>
      </c>
      <c r="W1049" s="50">
        <v>0</v>
      </c>
      <c r="X1049" s="51">
        <f>Ugovori_OPULJP[[#This Row],[Privatni doprinos korisnika - HRK]]/7.5345</f>
        <v>0</v>
      </c>
      <c r="Y1049" s="52">
        <v>1207057.72</v>
      </c>
      <c r="Z1049" s="53">
        <f>Ugovori_OPULJP[[#This Row],[UKUPNI PRIHVATLJIVI IZDACI
TOTAL ELIGIBLE EXPENDITURE
= Bespovratna sredstva ukupno + doprinos korisnika
= Ukupni prihvatljivi troškovi
= Ukupna ugovorena vrijednost projekta HRK]]/7.5345</f>
        <v>160204.09051695533</v>
      </c>
      <c r="AA1049" s="57" t="s">
        <v>38</v>
      </c>
      <c r="AB1049" s="57" t="s">
        <v>35</v>
      </c>
      <c r="AC1049" s="56" t="s">
        <v>4099</v>
      </c>
      <c r="AD1049" s="56" t="s">
        <v>747</v>
      </c>
    </row>
    <row r="1050" spans="1:30" ht="51" customHeight="1" x14ac:dyDescent="0.2">
      <c r="A1050" s="61" t="s">
        <v>4100</v>
      </c>
      <c r="B1050" s="55" t="s">
        <v>743</v>
      </c>
      <c r="C1050" s="56" t="s">
        <v>744</v>
      </c>
      <c r="D1050" s="43" t="s">
        <v>3131</v>
      </c>
      <c r="E1050" s="57" t="s">
        <v>76</v>
      </c>
      <c r="F1050" s="62" t="s">
        <v>4101</v>
      </c>
      <c r="G1050" s="45" t="s">
        <v>1517</v>
      </c>
      <c r="H1050" s="59">
        <v>44204</v>
      </c>
      <c r="I1050" s="59">
        <v>44628</v>
      </c>
      <c r="J1050" s="48" t="str">
        <f>IF(Ugovori_OPULJP[[#This Row],[DATUM ZAVRŠETKA OPERACIJE]]&gt;DATE(2024,3,31),"u provedbi","završen")</f>
        <v>završen</v>
      </c>
      <c r="K1050" s="58" t="s">
        <v>99</v>
      </c>
      <c r="L1050" s="58" t="s">
        <v>99</v>
      </c>
      <c r="M1050" s="49">
        <v>0.85</v>
      </c>
      <c r="N1050" s="49">
        <v>0.15</v>
      </c>
      <c r="O1050" s="50">
        <f>Ugovori_OPULJP[[#This Row],[Bespovratna sredstva - Ukupno (EU+Nac) HRK
= Ukupna ugovorena vrijednost bespovratnih sredstava]]*Ugovori_OPULJP[[#This Row],[EU STOPA SUFINANCIRANJA %
EU CO-FINANCING RATE %]]</f>
        <v>1184033</v>
      </c>
      <c r="P1050" s="51">
        <f>Ugovori_OPULJP[[#This Row],[Bespovratna sredstva - EU dio - HRK]]/7.5345</f>
        <v>157148.18501559491</v>
      </c>
      <c r="Q1050" s="50">
        <f>Ugovori_OPULJP[[#This Row],[Bespovratna sredstva - Ukupno (EU+Nac) HRK
= Ukupna ugovorena vrijednost bespovratnih sredstava]]*Ugovori_OPULJP[[#This Row],[STOPA NACIONALNOG SUFINANCIRANJA %]]</f>
        <v>208947</v>
      </c>
      <c r="R1050" s="51">
        <f>Ugovori_OPULJP[[#This Row],[Bespovratna sredstva - Nacionalni dio - HRK]]/7.5345</f>
        <v>27732.03264981087</v>
      </c>
      <c r="S1050" s="52">
        <v>1392980</v>
      </c>
      <c r="T1050" s="53">
        <f>Ugovori_OPULJP[[#This Row],[Bespovratna sredstva - Ukupno (EU+Nac) HRK
= Ukupna ugovorena vrijednost bespovratnih sredstava]]/7.5345</f>
        <v>184880.2176654058</v>
      </c>
      <c r="U1050" s="50">
        <v>0</v>
      </c>
      <c r="V1050" s="51">
        <f>Ugovori_OPULJP[[#This Row],[Javni doprinos korisnika - HRK]]/7.5345</f>
        <v>0</v>
      </c>
      <c r="W1050" s="50">
        <v>0</v>
      </c>
      <c r="X1050" s="51">
        <f>Ugovori_OPULJP[[#This Row],[Privatni doprinos korisnika - HRK]]/7.5345</f>
        <v>0</v>
      </c>
      <c r="Y1050" s="52">
        <v>1392980</v>
      </c>
      <c r="Z1050" s="53">
        <f>Ugovori_OPULJP[[#This Row],[UKUPNI PRIHVATLJIVI IZDACI
TOTAL ELIGIBLE EXPENDITURE
= Bespovratna sredstva ukupno + doprinos korisnika
= Ukupni prihvatljivi troškovi
= Ukupna ugovorena vrijednost projekta HRK]]/7.5345</f>
        <v>184880.2176654058</v>
      </c>
      <c r="AA1050" s="57" t="s">
        <v>38</v>
      </c>
      <c r="AB1050" s="57" t="s">
        <v>35</v>
      </c>
      <c r="AC1050" s="56" t="s">
        <v>4102</v>
      </c>
      <c r="AD1050" s="56" t="s">
        <v>747</v>
      </c>
    </row>
    <row r="1051" spans="1:30" ht="51" customHeight="1" x14ac:dyDescent="0.2">
      <c r="A1051" s="61" t="s">
        <v>4103</v>
      </c>
      <c r="B1051" s="55" t="s">
        <v>743</v>
      </c>
      <c r="C1051" s="56" t="s">
        <v>744</v>
      </c>
      <c r="D1051" s="43" t="s">
        <v>3131</v>
      </c>
      <c r="E1051" s="57" t="s">
        <v>76</v>
      </c>
      <c r="F1051" s="62" t="s">
        <v>4104</v>
      </c>
      <c r="G1051" s="62" t="s">
        <v>4105</v>
      </c>
      <c r="H1051" s="59">
        <v>44204</v>
      </c>
      <c r="I1051" s="59">
        <v>44628</v>
      </c>
      <c r="J1051" s="48" t="str">
        <f>IF(Ugovori_OPULJP[[#This Row],[DATUM ZAVRŠETKA OPERACIJE]]&gt;DATE(2024,3,31),"u provedbi","završen")</f>
        <v>završen</v>
      </c>
      <c r="K1051" s="58" t="s">
        <v>99</v>
      </c>
      <c r="L1051" s="58" t="s">
        <v>99</v>
      </c>
      <c r="M1051" s="49">
        <v>0.85</v>
      </c>
      <c r="N1051" s="49">
        <v>0.15</v>
      </c>
      <c r="O1051" s="50">
        <f>Ugovori_OPULJP[[#This Row],[Bespovratna sredstva - Ukupno (EU+Nac) HRK
= Ukupna ugovorena vrijednost bespovratnih sredstava]]*Ugovori_OPULJP[[#This Row],[EU STOPA SUFINANCIRANJA %
EU CO-FINANCING RATE %]]</f>
        <v>1183667.5</v>
      </c>
      <c r="P1051" s="51">
        <f>Ugovori_OPULJP[[#This Row],[Bespovratna sredstva - EU dio - HRK]]/7.5345</f>
        <v>157099.67482911938</v>
      </c>
      <c r="Q1051" s="50">
        <f>Ugovori_OPULJP[[#This Row],[Bespovratna sredstva - Ukupno (EU+Nac) HRK
= Ukupna ugovorena vrijednost bespovratnih sredstava]]*Ugovori_OPULJP[[#This Row],[STOPA NACIONALNOG SUFINANCIRANJA %]]</f>
        <v>208882.5</v>
      </c>
      <c r="R1051" s="51">
        <f>Ugovori_OPULJP[[#This Row],[Bespovratna sredstva - Nacionalni dio - HRK]]/7.5345</f>
        <v>27723.472028668126</v>
      </c>
      <c r="S1051" s="52">
        <v>1392550</v>
      </c>
      <c r="T1051" s="53">
        <f>Ugovori_OPULJP[[#This Row],[Bespovratna sredstva - Ukupno (EU+Nac) HRK
= Ukupna ugovorena vrijednost bespovratnih sredstava]]/7.5345</f>
        <v>184823.14685778751</v>
      </c>
      <c r="U1051" s="50">
        <v>0</v>
      </c>
      <c r="V1051" s="51">
        <f>Ugovori_OPULJP[[#This Row],[Javni doprinos korisnika - HRK]]/7.5345</f>
        <v>0</v>
      </c>
      <c r="W1051" s="50">
        <v>0</v>
      </c>
      <c r="X1051" s="51">
        <f>Ugovori_OPULJP[[#This Row],[Privatni doprinos korisnika - HRK]]/7.5345</f>
        <v>0</v>
      </c>
      <c r="Y1051" s="52">
        <v>1392550</v>
      </c>
      <c r="Z1051" s="53">
        <f>Ugovori_OPULJP[[#This Row],[UKUPNI PRIHVATLJIVI IZDACI
TOTAL ELIGIBLE EXPENDITURE
= Bespovratna sredstva ukupno + doprinos korisnika
= Ukupni prihvatljivi troškovi
= Ukupna ugovorena vrijednost projekta HRK]]/7.5345</f>
        <v>184823.14685778751</v>
      </c>
      <c r="AA1051" s="57" t="s">
        <v>38</v>
      </c>
      <c r="AB1051" s="57" t="s">
        <v>35</v>
      </c>
      <c r="AC1051" s="56" t="s">
        <v>4106</v>
      </c>
      <c r="AD1051" s="56" t="s">
        <v>747</v>
      </c>
    </row>
    <row r="1052" spans="1:30" ht="51" customHeight="1" x14ac:dyDescent="0.2">
      <c r="A1052" s="61" t="s">
        <v>4107</v>
      </c>
      <c r="B1052" s="55" t="s">
        <v>743</v>
      </c>
      <c r="C1052" s="56" t="s">
        <v>744</v>
      </c>
      <c r="D1052" s="43" t="s">
        <v>3131</v>
      </c>
      <c r="E1052" s="57" t="s">
        <v>76</v>
      </c>
      <c r="F1052" s="62" t="s">
        <v>4108</v>
      </c>
      <c r="G1052" s="62" t="s">
        <v>4109</v>
      </c>
      <c r="H1052" s="59">
        <v>44203</v>
      </c>
      <c r="I1052" s="59">
        <v>44627</v>
      </c>
      <c r="J1052" s="48" t="str">
        <f>IF(Ugovori_OPULJP[[#This Row],[DATUM ZAVRŠETKA OPERACIJE]]&gt;DATE(2024,3,31),"u provedbi","završen")</f>
        <v>završen</v>
      </c>
      <c r="K1052" s="58" t="s">
        <v>99</v>
      </c>
      <c r="L1052" s="58" t="s">
        <v>99</v>
      </c>
      <c r="M1052" s="49">
        <v>0.85</v>
      </c>
      <c r="N1052" s="49">
        <v>0.15</v>
      </c>
      <c r="O1052" s="50">
        <f>Ugovori_OPULJP[[#This Row],[Bespovratna sredstva - Ukupno (EU+Nac) HRK
= Ukupna ugovorena vrijednost bespovratnih sredstava]]*Ugovori_OPULJP[[#This Row],[EU STOPA SUFINANCIRANJA %
EU CO-FINANCING RATE %]]</f>
        <v>947121</v>
      </c>
      <c r="P1052" s="51">
        <f>Ugovori_OPULJP[[#This Row],[Bespovratna sredstva - EU dio - HRK]]/7.5345</f>
        <v>125704.55902846904</v>
      </c>
      <c r="Q1052" s="50">
        <f>Ugovori_OPULJP[[#This Row],[Bespovratna sredstva - Ukupno (EU+Nac) HRK
= Ukupna ugovorena vrijednost bespovratnih sredstava]]*Ugovori_OPULJP[[#This Row],[STOPA NACIONALNOG SUFINANCIRANJA %]]</f>
        <v>167139</v>
      </c>
      <c r="R1052" s="51">
        <f>Ugovori_OPULJP[[#This Row],[Bespovratna sredstva - Nacionalni dio - HRK]]/7.5345</f>
        <v>22183.157475612184</v>
      </c>
      <c r="S1052" s="52">
        <v>1114260</v>
      </c>
      <c r="T1052" s="53">
        <f>Ugovori_OPULJP[[#This Row],[Bespovratna sredstva - Ukupno (EU+Nac) HRK
= Ukupna ugovorena vrijednost bespovratnih sredstava]]/7.5345</f>
        <v>147887.71650408121</v>
      </c>
      <c r="U1052" s="50">
        <v>0</v>
      </c>
      <c r="V1052" s="51">
        <f>Ugovori_OPULJP[[#This Row],[Javni doprinos korisnika - HRK]]/7.5345</f>
        <v>0</v>
      </c>
      <c r="W1052" s="50">
        <v>0</v>
      </c>
      <c r="X1052" s="51">
        <f>Ugovori_OPULJP[[#This Row],[Privatni doprinos korisnika - HRK]]/7.5345</f>
        <v>0</v>
      </c>
      <c r="Y1052" s="52">
        <v>1114260</v>
      </c>
      <c r="Z1052" s="53">
        <f>Ugovori_OPULJP[[#This Row],[UKUPNI PRIHVATLJIVI IZDACI
TOTAL ELIGIBLE EXPENDITURE
= Bespovratna sredstva ukupno + doprinos korisnika
= Ukupni prihvatljivi troškovi
= Ukupna ugovorena vrijednost projekta HRK]]/7.5345</f>
        <v>147887.71650408121</v>
      </c>
      <c r="AA1052" s="57" t="s">
        <v>38</v>
      </c>
      <c r="AB1052" s="57" t="s">
        <v>35</v>
      </c>
      <c r="AC1052" s="56" t="s">
        <v>4110</v>
      </c>
      <c r="AD1052" s="56" t="s">
        <v>747</v>
      </c>
    </row>
    <row r="1053" spans="1:30" ht="51" customHeight="1" x14ac:dyDescent="0.2">
      <c r="A1053" s="61" t="s">
        <v>4111</v>
      </c>
      <c r="B1053" s="55" t="s">
        <v>743</v>
      </c>
      <c r="C1053" s="56" t="s">
        <v>744</v>
      </c>
      <c r="D1053" s="43" t="s">
        <v>3131</v>
      </c>
      <c r="E1053" s="57" t="s">
        <v>76</v>
      </c>
      <c r="F1053" s="62" t="s">
        <v>4112</v>
      </c>
      <c r="G1053" s="62" t="s">
        <v>4113</v>
      </c>
      <c r="H1053" s="59">
        <v>44204</v>
      </c>
      <c r="I1053" s="59">
        <v>44750</v>
      </c>
      <c r="J1053" s="48" t="str">
        <f>IF(Ugovori_OPULJP[[#This Row],[DATUM ZAVRŠETKA OPERACIJE]]&gt;DATE(2024,3,31),"u provedbi","završen")</f>
        <v>završen</v>
      </c>
      <c r="K1053" s="58" t="s">
        <v>200</v>
      </c>
      <c r="L1053" s="58" t="s">
        <v>200</v>
      </c>
      <c r="M1053" s="49">
        <v>0.85</v>
      </c>
      <c r="N1053" s="49">
        <v>0.15</v>
      </c>
      <c r="O1053" s="50">
        <f>Ugovori_OPULJP[[#This Row],[Bespovratna sredstva - Ukupno (EU+Nac) HRK
= Ukupna ugovorena vrijednost bespovratnih sredstava]]*Ugovori_OPULJP[[#This Row],[EU STOPA SUFINANCIRANJA %
EU CO-FINANCING RATE %]]</f>
        <v>786037.5</v>
      </c>
      <c r="P1053" s="51">
        <f>Ugovori_OPULJP[[#This Row],[Bespovratna sredstva - EU dio - HRK]]/7.5345</f>
        <v>104325.10451921161</v>
      </c>
      <c r="Q1053" s="50">
        <f>Ugovori_OPULJP[[#This Row],[Bespovratna sredstva - Ukupno (EU+Nac) HRK
= Ukupna ugovorena vrijednost bespovratnih sredstava]]*Ugovori_OPULJP[[#This Row],[STOPA NACIONALNOG SUFINANCIRANJA %]]</f>
        <v>138712.5</v>
      </c>
      <c r="R1053" s="51">
        <f>Ugovori_OPULJP[[#This Row],[Bespovratna sredstva - Nacionalni dio - HRK]]/7.5345</f>
        <v>18410.312562213814</v>
      </c>
      <c r="S1053" s="52">
        <v>924750</v>
      </c>
      <c r="T1053" s="53">
        <f>Ugovori_OPULJP[[#This Row],[Bespovratna sredstva - Ukupno (EU+Nac) HRK
= Ukupna ugovorena vrijednost bespovratnih sredstava]]/7.5345</f>
        <v>122735.41708142543</v>
      </c>
      <c r="U1053" s="50">
        <v>0</v>
      </c>
      <c r="V1053" s="51">
        <f>Ugovori_OPULJP[[#This Row],[Javni doprinos korisnika - HRK]]/7.5345</f>
        <v>0</v>
      </c>
      <c r="W1053" s="50">
        <v>0</v>
      </c>
      <c r="X1053" s="51">
        <f>Ugovori_OPULJP[[#This Row],[Privatni doprinos korisnika - HRK]]/7.5345</f>
        <v>0</v>
      </c>
      <c r="Y1053" s="52">
        <v>924750</v>
      </c>
      <c r="Z1053" s="53">
        <f>Ugovori_OPULJP[[#This Row],[UKUPNI PRIHVATLJIVI IZDACI
TOTAL ELIGIBLE EXPENDITURE
= Bespovratna sredstva ukupno + doprinos korisnika
= Ukupni prihvatljivi troškovi
= Ukupna ugovorena vrijednost projekta HRK]]/7.5345</f>
        <v>122735.41708142543</v>
      </c>
      <c r="AA1053" s="57" t="s">
        <v>38</v>
      </c>
      <c r="AB1053" s="57" t="s">
        <v>35</v>
      </c>
      <c r="AC1053" s="56" t="s">
        <v>4114</v>
      </c>
      <c r="AD1053" s="56" t="s">
        <v>747</v>
      </c>
    </row>
    <row r="1054" spans="1:30" ht="51" customHeight="1" x14ac:dyDescent="0.2">
      <c r="A1054" s="61" t="s">
        <v>4115</v>
      </c>
      <c r="B1054" s="55" t="s">
        <v>743</v>
      </c>
      <c r="C1054" s="56" t="s">
        <v>744</v>
      </c>
      <c r="D1054" s="43" t="s">
        <v>3131</v>
      </c>
      <c r="E1054" s="57" t="s">
        <v>76</v>
      </c>
      <c r="F1054" s="62" t="s">
        <v>4116</v>
      </c>
      <c r="G1054" s="62" t="s">
        <v>4117</v>
      </c>
      <c r="H1054" s="59">
        <v>44203</v>
      </c>
      <c r="I1054" s="59">
        <v>44749</v>
      </c>
      <c r="J1054" s="48" t="str">
        <f>IF(Ugovori_OPULJP[[#This Row],[DATUM ZAVRŠETKA OPERACIJE]]&gt;DATE(2024,3,31),"u provedbi","završen")</f>
        <v>završen</v>
      </c>
      <c r="K1054" s="58" t="s">
        <v>79</v>
      </c>
      <c r="L1054" s="58" t="s">
        <v>79</v>
      </c>
      <c r="M1054" s="49">
        <v>0.85</v>
      </c>
      <c r="N1054" s="49">
        <v>0.15</v>
      </c>
      <c r="O1054" s="50">
        <f>Ugovori_OPULJP[[#This Row],[Bespovratna sredstva - Ukupno (EU+Nac) HRK
= Ukupna ugovorena vrijednost bespovratnih sredstava]]*Ugovori_OPULJP[[#This Row],[EU STOPA SUFINANCIRANJA %
EU CO-FINANCING RATE %]]</f>
        <v>1182766.5</v>
      </c>
      <c r="P1054" s="51">
        <f>Ugovori_OPULJP[[#This Row],[Bespovratna sredstva - EU dio - HRK]]/7.5345</f>
        <v>156980.0915787378</v>
      </c>
      <c r="Q1054" s="50">
        <f>Ugovori_OPULJP[[#This Row],[Bespovratna sredstva - Ukupno (EU+Nac) HRK
= Ukupna ugovorena vrijednost bespovratnih sredstava]]*Ugovori_OPULJP[[#This Row],[STOPA NACIONALNOG SUFINANCIRANJA %]]</f>
        <v>208723.5</v>
      </c>
      <c r="R1054" s="51">
        <f>Ugovori_OPULJP[[#This Row],[Bespovratna sredstva - Nacionalni dio - HRK]]/7.5345</f>
        <v>27702.3691021302</v>
      </c>
      <c r="S1054" s="52">
        <v>1391490</v>
      </c>
      <c r="T1054" s="53">
        <f>Ugovori_OPULJP[[#This Row],[Bespovratna sredstva - Ukupno (EU+Nac) HRK
= Ukupna ugovorena vrijednost bespovratnih sredstava]]/7.5345</f>
        <v>184682.46068086801</v>
      </c>
      <c r="U1054" s="50">
        <v>0</v>
      </c>
      <c r="V1054" s="51">
        <f>Ugovori_OPULJP[[#This Row],[Javni doprinos korisnika - HRK]]/7.5345</f>
        <v>0</v>
      </c>
      <c r="W1054" s="50">
        <v>0</v>
      </c>
      <c r="X1054" s="51">
        <f>Ugovori_OPULJP[[#This Row],[Privatni doprinos korisnika - HRK]]/7.5345</f>
        <v>0</v>
      </c>
      <c r="Y1054" s="52">
        <v>1391490</v>
      </c>
      <c r="Z1054" s="53">
        <f>Ugovori_OPULJP[[#This Row],[UKUPNI PRIHVATLJIVI IZDACI
TOTAL ELIGIBLE EXPENDITURE
= Bespovratna sredstva ukupno + doprinos korisnika
= Ukupni prihvatljivi troškovi
= Ukupna ugovorena vrijednost projekta HRK]]/7.5345</f>
        <v>184682.46068086801</v>
      </c>
      <c r="AA1054" s="57" t="s">
        <v>38</v>
      </c>
      <c r="AB1054" s="57" t="s">
        <v>35</v>
      </c>
      <c r="AC1054" s="56" t="s">
        <v>4118</v>
      </c>
      <c r="AD1054" s="56" t="s">
        <v>747</v>
      </c>
    </row>
    <row r="1055" spans="1:30" ht="38.25" customHeight="1" x14ac:dyDescent="0.2">
      <c r="A1055" s="61" t="s">
        <v>4119</v>
      </c>
      <c r="B1055" s="55" t="s">
        <v>743</v>
      </c>
      <c r="C1055" s="56" t="s">
        <v>744</v>
      </c>
      <c r="D1055" s="43" t="s">
        <v>3131</v>
      </c>
      <c r="E1055" s="57" t="s">
        <v>76</v>
      </c>
      <c r="F1055" s="62" t="s">
        <v>4120</v>
      </c>
      <c r="G1055" s="62" t="s">
        <v>1490</v>
      </c>
      <c r="H1055" s="59">
        <v>44200</v>
      </c>
      <c r="I1055" s="59">
        <v>44746</v>
      </c>
      <c r="J1055" s="48" t="str">
        <f>IF(Ugovori_OPULJP[[#This Row],[DATUM ZAVRŠETKA OPERACIJE]]&gt;DATE(2024,3,31),"u provedbi","završen")</f>
        <v>završen</v>
      </c>
      <c r="K1055" s="58" t="s">
        <v>94</v>
      </c>
      <c r="L1055" s="58" t="s">
        <v>94</v>
      </c>
      <c r="M1055" s="49">
        <v>0.85</v>
      </c>
      <c r="N1055" s="49">
        <v>0.15</v>
      </c>
      <c r="O1055" s="50">
        <f>Ugovori_OPULJP[[#This Row],[Bespovratna sredstva - Ukupno (EU+Nac) HRK
= Ukupna ugovorena vrijednost bespovratnih sredstava]]*Ugovori_OPULJP[[#This Row],[EU STOPA SUFINANCIRANJA %
EU CO-FINANCING RATE %]]</f>
        <v>1979165.5</v>
      </c>
      <c r="P1055" s="51">
        <f>Ugovori_OPULJP[[#This Row],[Bespovratna sredstva - EU dio - HRK]]/7.5345</f>
        <v>262680.40347733756</v>
      </c>
      <c r="Q1055" s="50">
        <f>Ugovori_OPULJP[[#This Row],[Bespovratna sredstva - Ukupno (EU+Nac) HRK
= Ukupna ugovorena vrijednost bespovratnih sredstava]]*Ugovori_OPULJP[[#This Row],[STOPA NACIONALNOG SUFINANCIRANJA %]]</f>
        <v>349264.5</v>
      </c>
      <c r="R1055" s="51">
        <f>Ugovori_OPULJP[[#This Row],[Bespovratna sredstva - Nacionalni dio - HRK]]/7.5345</f>
        <v>46355.365319530159</v>
      </c>
      <c r="S1055" s="52">
        <v>2328430</v>
      </c>
      <c r="T1055" s="53">
        <f>Ugovori_OPULJP[[#This Row],[Bespovratna sredstva - Ukupno (EU+Nac) HRK
= Ukupna ugovorena vrijednost bespovratnih sredstava]]/7.5345</f>
        <v>309035.76879686775</v>
      </c>
      <c r="U1055" s="50">
        <v>0</v>
      </c>
      <c r="V1055" s="51">
        <f>Ugovori_OPULJP[[#This Row],[Javni doprinos korisnika - HRK]]/7.5345</f>
        <v>0</v>
      </c>
      <c r="W1055" s="50">
        <v>0</v>
      </c>
      <c r="X1055" s="51">
        <f>Ugovori_OPULJP[[#This Row],[Privatni doprinos korisnika - HRK]]/7.5345</f>
        <v>0</v>
      </c>
      <c r="Y1055" s="52">
        <v>2328430</v>
      </c>
      <c r="Z1055" s="53">
        <f>Ugovori_OPULJP[[#This Row],[UKUPNI PRIHVATLJIVI IZDACI
TOTAL ELIGIBLE EXPENDITURE
= Bespovratna sredstva ukupno + doprinos korisnika
= Ukupni prihvatljivi troškovi
= Ukupna ugovorena vrijednost projekta HRK]]/7.5345</f>
        <v>309035.76879686775</v>
      </c>
      <c r="AA1055" s="57" t="s">
        <v>38</v>
      </c>
      <c r="AB1055" s="57" t="s">
        <v>35</v>
      </c>
      <c r="AC1055" s="56" t="s">
        <v>4121</v>
      </c>
      <c r="AD1055" s="56" t="s">
        <v>747</v>
      </c>
    </row>
    <row r="1056" spans="1:30" ht="51" customHeight="1" x14ac:dyDescent="0.2">
      <c r="A1056" s="61" t="s">
        <v>4122</v>
      </c>
      <c r="B1056" s="55" t="s">
        <v>743</v>
      </c>
      <c r="C1056" s="56" t="s">
        <v>744</v>
      </c>
      <c r="D1056" s="43" t="s">
        <v>3131</v>
      </c>
      <c r="E1056" s="57" t="s">
        <v>76</v>
      </c>
      <c r="F1056" s="62" t="s">
        <v>4123</v>
      </c>
      <c r="G1056" s="62" t="s">
        <v>4124</v>
      </c>
      <c r="H1056" s="59">
        <v>44207</v>
      </c>
      <c r="I1056" s="59">
        <v>44753</v>
      </c>
      <c r="J1056" s="48" t="str">
        <f>IF(Ugovori_OPULJP[[#This Row],[DATUM ZAVRŠETKA OPERACIJE]]&gt;DATE(2024,3,31),"u provedbi","završen")</f>
        <v>završen</v>
      </c>
      <c r="K1056" s="58" t="s">
        <v>37</v>
      </c>
      <c r="L1056" s="58" t="s">
        <v>37</v>
      </c>
      <c r="M1056" s="49">
        <v>0.85</v>
      </c>
      <c r="N1056" s="49">
        <v>0.15</v>
      </c>
      <c r="O1056" s="50">
        <f>Ugovori_OPULJP[[#This Row],[Bespovratna sredstva - Ukupno (EU+Nac) HRK
= Ukupna ugovorena vrijednost bespovratnih sredstava]]*Ugovori_OPULJP[[#This Row],[EU STOPA SUFINANCIRANJA %
EU CO-FINANCING RATE %]]</f>
        <v>668559</v>
      </c>
      <c r="P1056" s="51">
        <f>Ugovori_OPULJP[[#This Row],[Bespovratna sredstva - EU dio - HRK]]/7.5345</f>
        <v>88733.028070873974</v>
      </c>
      <c r="Q1056" s="50">
        <f>Ugovori_OPULJP[[#This Row],[Bespovratna sredstva - Ukupno (EU+Nac) HRK
= Ukupna ugovorena vrijednost bespovratnih sredstava]]*Ugovori_OPULJP[[#This Row],[STOPA NACIONALNOG SUFINANCIRANJA %]]</f>
        <v>117981</v>
      </c>
      <c r="R1056" s="51">
        <f>Ugovori_OPULJP[[#This Row],[Bespovratna sredstva - Nacionalni dio - HRK]]/7.5345</f>
        <v>15658.769659565996</v>
      </c>
      <c r="S1056" s="52">
        <v>786540</v>
      </c>
      <c r="T1056" s="53">
        <f>Ugovori_OPULJP[[#This Row],[Bespovratna sredstva - Ukupno (EU+Nac) HRK
= Ukupna ugovorena vrijednost bespovratnih sredstava]]/7.5345</f>
        <v>104391.79773043997</v>
      </c>
      <c r="U1056" s="50">
        <v>0</v>
      </c>
      <c r="V1056" s="51">
        <f>Ugovori_OPULJP[[#This Row],[Javni doprinos korisnika - HRK]]/7.5345</f>
        <v>0</v>
      </c>
      <c r="W1056" s="50">
        <v>0</v>
      </c>
      <c r="X1056" s="51">
        <f>Ugovori_OPULJP[[#This Row],[Privatni doprinos korisnika - HRK]]/7.5345</f>
        <v>0</v>
      </c>
      <c r="Y1056" s="52">
        <v>786540</v>
      </c>
      <c r="Z1056" s="53">
        <f>Ugovori_OPULJP[[#This Row],[UKUPNI PRIHVATLJIVI IZDACI
TOTAL ELIGIBLE EXPENDITURE
= Bespovratna sredstva ukupno + doprinos korisnika
= Ukupni prihvatljivi troškovi
= Ukupna ugovorena vrijednost projekta HRK]]/7.5345</f>
        <v>104391.79773043997</v>
      </c>
      <c r="AA1056" s="57" t="s">
        <v>38</v>
      </c>
      <c r="AB1056" s="57" t="s">
        <v>35</v>
      </c>
      <c r="AC1056" s="56" t="s">
        <v>4125</v>
      </c>
      <c r="AD1056" s="56" t="s">
        <v>747</v>
      </c>
    </row>
    <row r="1057" spans="1:30" ht="51" customHeight="1" x14ac:dyDescent="0.2">
      <c r="A1057" s="41" t="s">
        <v>4126</v>
      </c>
      <c r="B1057" s="55" t="s">
        <v>743</v>
      </c>
      <c r="C1057" s="56" t="s">
        <v>744</v>
      </c>
      <c r="D1057" s="43" t="s">
        <v>3131</v>
      </c>
      <c r="E1057" s="57" t="s">
        <v>76</v>
      </c>
      <c r="F1057" s="42" t="s">
        <v>4127</v>
      </c>
      <c r="G1057" s="42" t="s">
        <v>4128</v>
      </c>
      <c r="H1057" s="59">
        <v>44196</v>
      </c>
      <c r="I1057" s="77">
        <v>44681</v>
      </c>
      <c r="J1057" s="48" t="str">
        <f>IF(Ugovori_OPULJP[[#This Row],[DATUM ZAVRŠETKA OPERACIJE]]&gt;DATE(2024,3,31),"u provedbi","završen")</f>
        <v>završen</v>
      </c>
      <c r="K1057" s="67" t="s">
        <v>249</v>
      </c>
      <c r="L1057" s="78" t="s">
        <v>249</v>
      </c>
      <c r="M1057" s="49">
        <v>0.85</v>
      </c>
      <c r="N1057" s="49">
        <v>0.15</v>
      </c>
      <c r="O1057" s="50">
        <f>Ugovori_OPULJP[[#This Row],[Bespovratna sredstva - Ukupno (EU+Nac) HRK
= Ukupna ugovorena vrijednost bespovratnih sredstava]]*Ugovori_OPULJP[[#This Row],[EU STOPA SUFINANCIRANJA %
EU CO-FINANCING RATE %]]</f>
        <v>1576495</v>
      </c>
      <c r="P1057" s="51">
        <f>Ugovori_OPULJP[[#This Row],[Bespovratna sredstva - EU dio - HRK]]/7.5345</f>
        <v>209236.84385161588</v>
      </c>
      <c r="Q1057" s="79">
        <f>Ugovori_OPULJP[[#This Row],[Bespovratna sredstva - Ukupno (EU+Nac) HRK
= Ukupna ugovorena vrijednost bespovratnih sredstava]]*Ugovori_OPULJP[[#This Row],[STOPA NACIONALNOG SUFINANCIRANJA %]]</f>
        <v>278205</v>
      </c>
      <c r="R1057" s="80">
        <f>Ugovori_OPULJP[[#This Row],[Bespovratna sredstva - Nacionalni dio - HRK]]/7.5345</f>
        <v>36924.148914991041</v>
      </c>
      <c r="S1057" s="52">
        <v>1854700</v>
      </c>
      <c r="T1057" s="53">
        <f>Ugovori_OPULJP[[#This Row],[Bespovratna sredstva - Ukupno (EU+Nac) HRK
= Ukupna ugovorena vrijednost bespovratnih sredstava]]/7.5345</f>
        <v>246160.99276660694</v>
      </c>
      <c r="U1057" s="79">
        <v>0</v>
      </c>
      <c r="V1057" s="80">
        <f>Ugovori_OPULJP[[#This Row],[Javni doprinos korisnika - HRK]]/7.5345</f>
        <v>0</v>
      </c>
      <c r="W1057" s="50">
        <v>0</v>
      </c>
      <c r="X1057" s="51">
        <f>Ugovori_OPULJP[[#This Row],[Privatni doprinos korisnika - HRK]]/7.5345</f>
        <v>0</v>
      </c>
      <c r="Y1057" s="52">
        <v>1854700</v>
      </c>
      <c r="Z1057" s="53">
        <f>Ugovori_OPULJP[[#This Row],[UKUPNI PRIHVATLJIVI IZDACI
TOTAL ELIGIBLE EXPENDITURE
= Bespovratna sredstva ukupno + doprinos korisnika
= Ukupni prihvatljivi troškovi
= Ukupna ugovorena vrijednost projekta HRK]]/7.5345</f>
        <v>246160.99276660694</v>
      </c>
      <c r="AA1057" s="44" t="s">
        <v>38</v>
      </c>
      <c r="AB1057" s="57" t="s">
        <v>35</v>
      </c>
      <c r="AC1057" s="56" t="s">
        <v>4129</v>
      </c>
      <c r="AD1057" s="43" t="s">
        <v>747</v>
      </c>
    </row>
    <row r="1058" spans="1:30" ht="51" customHeight="1" x14ac:dyDescent="0.2">
      <c r="A1058" s="61" t="s">
        <v>4130</v>
      </c>
      <c r="B1058" s="55" t="s">
        <v>743</v>
      </c>
      <c r="C1058" s="56" t="s">
        <v>744</v>
      </c>
      <c r="D1058" s="43" t="s">
        <v>3131</v>
      </c>
      <c r="E1058" s="57" t="s">
        <v>76</v>
      </c>
      <c r="F1058" s="62" t="s">
        <v>4131</v>
      </c>
      <c r="G1058" s="62" t="s">
        <v>4132</v>
      </c>
      <c r="H1058" s="59">
        <v>44200</v>
      </c>
      <c r="I1058" s="59">
        <v>44746</v>
      </c>
      <c r="J1058" s="48" t="str">
        <f>IF(Ugovori_OPULJP[[#This Row],[DATUM ZAVRŠETKA OPERACIJE]]&gt;DATE(2024,3,31),"u provedbi","završen")</f>
        <v>završen</v>
      </c>
      <c r="K1058" s="58" t="s">
        <v>94</v>
      </c>
      <c r="L1058" s="58" t="s">
        <v>94</v>
      </c>
      <c r="M1058" s="49">
        <v>0.85</v>
      </c>
      <c r="N1058" s="49">
        <v>0.15</v>
      </c>
      <c r="O1058" s="50">
        <f>Ugovori_OPULJP[[#This Row],[Bespovratna sredstva - Ukupno (EU+Nac) HRK
= Ukupna ugovorena vrijednost bespovratnih sredstava]]*Ugovori_OPULJP[[#This Row],[EU STOPA SUFINANCIRANJA %
EU CO-FINANCING RATE %]]</f>
        <v>764511.25</v>
      </c>
      <c r="P1058" s="51">
        <f>Ugovori_OPULJP[[#This Row],[Bespovratna sredstva - EU dio - HRK]]/7.5345</f>
        <v>101468.08016457628</v>
      </c>
      <c r="Q1058" s="50">
        <f>Ugovori_OPULJP[[#This Row],[Bespovratna sredstva - Ukupno (EU+Nac) HRK
= Ukupna ugovorena vrijednost bespovratnih sredstava]]*Ugovori_OPULJP[[#This Row],[STOPA NACIONALNOG SUFINANCIRANJA %]]</f>
        <v>134913.75</v>
      </c>
      <c r="R1058" s="51">
        <f>Ugovori_OPULJP[[#This Row],[Bespovratna sredstva - Nacionalni dio - HRK]]/7.5345</f>
        <v>17906.131793748755</v>
      </c>
      <c r="S1058" s="52">
        <v>899425</v>
      </c>
      <c r="T1058" s="53">
        <f>Ugovori_OPULJP[[#This Row],[Bespovratna sredstva - Ukupno (EU+Nac) HRK
= Ukupna ugovorena vrijednost bespovratnih sredstava]]/7.5345</f>
        <v>119374.21195832503</v>
      </c>
      <c r="U1058" s="50">
        <v>0</v>
      </c>
      <c r="V1058" s="51">
        <f>Ugovori_OPULJP[[#This Row],[Javni doprinos korisnika - HRK]]/7.5345</f>
        <v>0</v>
      </c>
      <c r="W1058" s="50">
        <v>0</v>
      </c>
      <c r="X1058" s="51">
        <f>Ugovori_OPULJP[[#This Row],[Privatni doprinos korisnika - HRK]]/7.5345</f>
        <v>0</v>
      </c>
      <c r="Y1058" s="52">
        <v>899425</v>
      </c>
      <c r="Z1058" s="53">
        <f>Ugovori_OPULJP[[#This Row],[UKUPNI PRIHVATLJIVI IZDACI
TOTAL ELIGIBLE EXPENDITURE
= Bespovratna sredstva ukupno + doprinos korisnika
= Ukupni prihvatljivi troškovi
= Ukupna ugovorena vrijednost projekta HRK]]/7.5345</f>
        <v>119374.21195832503</v>
      </c>
      <c r="AA1058" s="57" t="s">
        <v>38</v>
      </c>
      <c r="AB1058" s="57" t="s">
        <v>35</v>
      </c>
      <c r="AC1058" s="56" t="s">
        <v>4133</v>
      </c>
      <c r="AD1058" s="56" t="s">
        <v>747</v>
      </c>
    </row>
    <row r="1059" spans="1:30" ht="51" customHeight="1" x14ac:dyDescent="0.2">
      <c r="A1059" s="61" t="s">
        <v>4134</v>
      </c>
      <c r="B1059" s="55" t="s">
        <v>743</v>
      </c>
      <c r="C1059" s="56" t="s">
        <v>744</v>
      </c>
      <c r="D1059" s="43" t="s">
        <v>3131</v>
      </c>
      <c r="E1059" s="57" t="s">
        <v>76</v>
      </c>
      <c r="F1059" s="62" t="s">
        <v>4135</v>
      </c>
      <c r="G1059" s="62" t="s">
        <v>1950</v>
      </c>
      <c r="H1059" s="59">
        <v>44200</v>
      </c>
      <c r="I1059" s="59">
        <v>44746</v>
      </c>
      <c r="J1059" s="48" t="str">
        <f>IF(Ugovori_OPULJP[[#This Row],[DATUM ZAVRŠETKA OPERACIJE]]&gt;DATE(2024,3,31),"u provedbi","završen")</f>
        <v>završen</v>
      </c>
      <c r="K1059" s="58" t="s">
        <v>249</v>
      </c>
      <c r="L1059" s="58" t="s">
        <v>249</v>
      </c>
      <c r="M1059" s="49">
        <v>0.85</v>
      </c>
      <c r="N1059" s="49">
        <v>0.15</v>
      </c>
      <c r="O1059" s="50">
        <f>Ugovori_OPULJP[[#This Row],[Bespovratna sredstva - Ukupno (EU+Nac) HRK
= Ukupna ugovorena vrijednost bespovratnih sredstava]]*Ugovori_OPULJP[[#This Row],[EU STOPA SUFINANCIRANJA %
EU CO-FINANCING RATE %]]</f>
        <v>4249999.83</v>
      </c>
      <c r="P1059" s="51">
        <f>Ugovori_OPULJP[[#This Row],[Bespovratna sredstva - EU dio - HRK]]/7.5345</f>
        <v>564071.9131992833</v>
      </c>
      <c r="Q1059" s="50">
        <f>Ugovori_OPULJP[[#This Row],[Bespovratna sredstva - Ukupno (EU+Nac) HRK
= Ukupna ugovorena vrijednost bespovratnih sredstava]]*Ugovori_OPULJP[[#This Row],[STOPA NACIONALNOG SUFINANCIRANJA %]]</f>
        <v>749999.97</v>
      </c>
      <c r="R1059" s="51">
        <f>Ugovori_OPULJP[[#This Row],[Bespovratna sredstva - Nacionalni dio - HRK]]/7.5345</f>
        <v>99542.102329285277</v>
      </c>
      <c r="S1059" s="52">
        <v>4999999.8</v>
      </c>
      <c r="T1059" s="53">
        <f>Ugovori_OPULJP[[#This Row],[Bespovratna sredstva - Ukupno (EU+Nac) HRK
= Ukupna ugovorena vrijednost bespovratnih sredstava]]/7.5345</f>
        <v>663614.01552856853</v>
      </c>
      <c r="U1059" s="50">
        <v>0</v>
      </c>
      <c r="V1059" s="51">
        <f>Ugovori_OPULJP[[#This Row],[Javni doprinos korisnika - HRK]]/7.5345</f>
        <v>0</v>
      </c>
      <c r="W1059" s="50">
        <v>0</v>
      </c>
      <c r="X1059" s="51">
        <f>Ugovori_OPULJP[[#This Row],[Privatni doprinos korisnika - HRK]]/7.5345</f>
        <v>0</v>
      </c>
      <c r="Y1059" s="52">
        <v>4999999.8</v>
      </c>
      <c r="Z1059" s="53">
        <f>Ugovori_OPULJP[[#This Row],[UKUPNI PRIHVATLJIVI IZDACI
TOTAL ELIGIBLE EXPENDITURE
= Bespovratna sredstva ukupno + doprinos korisnika
= Ukupni prihvatljivi troškovi
= Ukupna ugovorena vrijednost projekta HRK]]/7.5345</f>
        <v>663614.01552856853</v>
      </c>
      <c r="AA1059" s="57" t="s">
        <v>38</v>
      </c>
      <c r="AB1059" s="57" t="s">
        <v>35</v>
      </c>
      <c r="AC1059" s="56" t="s">
        <v>4136</v>
      </c>
      <c r="AD1059" s="56" t="s">
        <v>747</v>
      </c>
    </row>
    <row r="1060" spans="1:30" ht="51" customHeight="1" x14ac:dyDescent="0.2">
      <c r="A1060" s="61" t="s">
        <v>4137</v>
      </c>
      <c r="B1060" s="55" t="s">
        <v>743</v>
      </c>
      <c r="C1060" s="56" t="s">
        <v>744</v>
      </c>
      <c r="D1060" s="43" t="s">
        <v>3131</v>
      </c>
      <c r="E1060" s="57" t="s">
        <v>76</v>
      </c>
      <c r="F1060" s="62" t="s">
        <v>4138</v>
      </c>
      <c r="G1060" s="62" t="s">
        <v>4139</v>
      </c>
      <c r="H1060" s="59">
        <v>44203</v>
      </c>
      <c r="I1060" s="59">
        <v>44658</v>
      </c>
      <c r="J1060" s="48" t="str">
        <f>IF(Ugovori_OPULJP[[#This Row],[DATUM ZAVRŠETKA OPERACIJE]]&gt;DATE(2024,3,31),"u provedbi","završen")</f>
        <v>završen</v>
      </c>
      <c r="K1060" s="58" t="s">
        <v>210</v>
      </c>
      <c r="L1060" s="58" t="s">
        <v>333</v>
      </c>
      <c r="M1060" s="49">
        <v>0.85</v>
      </c>
      <c r="N1060" s="49">
        <v>0.15</v>
      </c>
      <c r="O1060" s="50">
        <f>Ugovori_OPULJP[[#This Row],[Bespovratna sredstva - Ukupno (EU+Nac) HRK
= Ukupna ugovorena vrijednost bespovratnih sredstava]]*Ugovori_OPULJP[[#This Row],[EU STOPA SUFINANCIRANJA %
EU CO-FINANCING RATE %]]</f>
        <v>3157199.625</v>
      </c>
      <c r="P1060" s="51">
        <f>Ugovori_OPULJP[[#This Row],[Bespovratna sredstva - EU dio - HRK]]/7.5345</f>
        <v>419032.40095560421</v>
      </c>
      <c r="Q1060" s="50">
        <f>Ugovori_OPULJP[[#This Row],[Bespovratna sredstva - Ukupno (EU+Nac) HRK
= Ukupna ugovorena vrijednost bespovratnih sredstava]]*Ugovori_OPULJP[[#This Row],[STOPA NACIONALNOG SUFINANCIRANJA %]]</f>
        <v>557152.875</v>
      </c>
      <c r="R1060" s="51">
        <f>Ugovori_OPULJP[[#This Row],[Bespovratna sredstva - Nacionalni dio - HRK]]/7.5345</f>
        <v>73946.894286283088</v>
      </c>
      <c r="S1060" s="52">
        <v>3714352.5</v>
      </c>
      <c r="T1060" s="53">
        <f>Ugovori_OPULJP[[#This Row],[Bespovratna sredstva - Ukupno (EU+Nac) HRK
= Ukupna ugovorena vrijednost bespovratnih sredstava]]/7.5345</f>
        <v>492979.29524188727</v>
      </c>
      <c r="U1060" s="50">
        <v>0</v>
      </c>
      <c r="V1060" s="51">
        <f>Ugovori_OPULJP[[#This Row],[Javni doprinos korisnika - HRK]]/7.5345</f>
        <v>0</v>
      </c>
      <c r="W1060" s="50">
        <v>0</v>
      </c>
      <c r="X1060" s="51">
        <f>Ugovori_OPULJP[[#This Row],[Privatni doprinos korisnika - HRK]]/7.5345</f>
        <v>0</v>
      </c>
      <c r="Y1060" s="52">
        <v>3714352.5</v>
      </c>
      <c r="Z1060" s="53">
        <f>Ugovori_OPULJP[[#This Row],[UKUPNI PRIHVATLJIVI IZDACI
TOTAL ELIGIBLE EXPENDITURE
= Bespovratna sredstva ukupno + doprinos korisnika
= Ukupni prihvatljivi troškovi
= Ukupna ugovorena vrijednost projekta HRK]]/7.5345</f>
        <v>492979.29524188727</v>
      </c>
      <c r="AA1060" s="57" t="s">
        <v>38</v>
      </c>
      <c r="AB1060" s="57" t="s">
        <v>35</v>
      </c>
      <c r="AC1060" s="56" t="s">
        <v>4140</v>
      </c>
      <c r="AD1060" s="56" t="s">
        <v>747</v>
      </c>
    </row>
    <row r="1061" spans="1:30" ht="51" customHeight="1" x14ac:dyDescent="0.2">
      <c r="A1061" s="61" t="s">
        <v>4141</v>
      </c>
      <c r="B1061" s="55" t="s">
        <v>743</v>
      </c>
      <c r="C1061" s="56" t="s">
        <v>744</v>
      </c>
      <c r="D1061" s="43" t="s">
        <v>3131</v>
      </c>
      <c r="E1061" s="57" t="s">
        <v>76</v>
      </c>
      <c r="F1061" s="62" t="s">
        <v>1941</v>
      </c>
      <c r="G1061" s="62" t="s">
        <v>1942</v>
      </c>
      <c r="H1061" s="59">
        <v>44207</v>
      </c>
      <c r="I1061" s="59">
        <v>44753</v>
      </c>
      <c r="J1061" s="48" t="str">
        <f>IF(Ugovori_OPULJP[[#This Row],[DATUM ZAVRŠETKA OPERACIJE]]&gt;DATE(2024,3,31),"u provedbi","završen")</f>
        <v>završen</v>
      </c>
      <c r="K1061" s="58" t="s">
        <v>99</v>
      </c>
      <c r="L1061" s="58" t="s">
        <v>99</v>
      </c>
      <c r="M1061" s="49">
        <v>0.85</v>
      </c>
      <c r="N1061" s="49">
        <v>0.15</v>
      </c>
      <c r="O1061" s="50">
        <f>Ugovori_OPULJP[[#This Row],[Bespovratna sredstva - Ukupno (EU+Nac) HRK
= Ukupna ugovorena vrijednost bespovratnih sredstava]]*Ugovori_OPULJP[[#This Row],[EU STOPA SUFINANCIRANJA %
EU CO-FINANCING RATE %]]</f>
        <v>1574591</v>
      </c>
      <c r="P1061" s="51">
        <f>Ugovori_OPULJP[[#This Row],[Bespovratna sredstva - EU dio - HRK]]/7.5345</f>
        <v>208984.13962439445</v>
      </c>
      <c r="Q1061" s="50">
        <f>Ugovori_OPULJP[[#This Row],[Bespovratna sredstva - Ukupno (EU+Nac) HRK
= Ukupna ugovorena vrijednost bespovratnih sredstava]]*Ugovori_OPULJP[[#This Row],[STOPA NACIONALNOG SUFINANCIRANJA %]]</f>
        <v>277869</v>
      </c>
      <c r="R1061" s="51">
        <f>Ugovori_OPULJP[[#This Row],[Bespovratna sredstva - Nacionalni dio - HRK]]/7.5345</f>
        <v>36879.554051363724</v>
      </c>
      <c r="S1061" s="52">
        <v>1852460</v>
      </c>
      <c r="T1061" s="53">
        <f>Ugovori_OPULJP[[#This Row],[Bespovratna sredstva - Ukupno (EU+Nac) HRK
= Ukupna ugovorena vrijednost bespovratnih sredstava]]/7.5345</f>
        <v>245863.69367575817</v>
      </c>
      <c r="U1061" s="50">
        <v>0</v>
      </c>
      <c r="V1061" s="51">
        <f>Ugovori_OPULJP[[#This Row],[Javni doprinos korisnika - HRK]]/7.5345</f>
        <v>0</v>
      </c>
      <c r="W1061" s="50">
        <v>0</v>
      </c>
      <c r="X1061" s="51">
        <f>Ugovori_OPULJP[[#This Row],[Privatni doprinos korisnika - HRK]]/7.5345</f>
        <v>0</v>
      </c>
      <c r="Y1061" s="52">
        <v>1852460</v>
      </c>
      <c r="Z1061" s="53">
        <f>Ugovori_OPULJP[[#This Row],[UKUPNI PRIHVATLJIVI IZDACI
TOTAL ELIGIBLE EXPENDITURE
= Bespovratna sredstva ukupno + doprinos korisnika
= Ukupni prihvatljivi troškovi
= Ukupna ugovorena vrijednost projekta HRK]]/7.5345</f>
        <v>245863.69367575817</v>
      </c>
      <c r="AA1061" s="57" t="s">
        <v>38</v>
      </c>
      <c r="AB1061" s="57" t="s">
        <v>35</v>
      </c>
      <c r="AC1061" s="56" t="s">
        <v>4142</v>
      </c>
      <c r="AD1061" s="56" t="s">
        <v>747</v>
      </c>
    </row>
    <row r="1062" spans="1:30" ht="51" customHeight="1" x14ac:dyDescent="0.2">
      <c r="A1062" s="61" t="s">
        <v>4143</v>
      </c>
      <c r="B1062" s="55" t="s">
        <v>743</v>
      </c>
      <c r="C1062" s="56" t="s">
        <v>744</v>
      </c>
      <c r="D1062" s="43" t="s">
        <v>3131</v>
      </c>
      <c r="E1062" s="57" t="s">
        <v>76</v>
      </c>
      <c r="F1062" s="62" t="s">
        <v>4144</v>
      </c>
      <c r="G1062" s="62" t="s">
        <v>4145</v>
      </c>
      <c r="H1062" s="59">
        <v>44203</v>
      </c>
      <c r="I1062" s="59">
        <v>44749</v>
      </c>
      <c r="J1062" s="48" t="str">
        <f>IF(Ugovori_OPULJP[[#This Row],[DATUM ZAVRŠETKA OPERACIJE]]&gt;DATE(2024,3,31),"u provedbi","završen")</f>
        <v>završen</v>
      </c>
      <c r="K1062" s="58" t="s">
        <v>599</v>
      </c>
      <c r="L1062" s="58" t="s">
        <v>599</v>
      </c>
      <c r="M1062" s="49">
        <v>0.85</v>
      </c>
      <c r="N1062" s="49">
        <v>0.15</v>
      </c>
      <c r="O1062" s="50">
        <f>Ugovori_OPULJP[[#This Row],[Bespovratna sredstva - Ukupno (EU+Nac) HRK
= Ukupna ugovorena vrijednost bespovratnih sredstava]]*Ugovori_OPULJP[[#This Row],[EU STOPA SUFINANCIRANJA %
EU CO-FINANCING RATE %]]</f>
        <v>1183795</v>
      </c>
      <c r="P1062" s="51">
        <f>Ugovori_OPULJP[[#This Row],[Bespovratna sredstva - EU dio - HRK]]/7.5345</f>
        <v>157116.59698719223</v>
      </c>
      <c r="Q1062" s="50">
        <f>Ugovori_OPULJP[[#This Row],[Bespovratna sredstva - Ukupno (EU+Nac) HRK
= Ukupna ugovorena vrijednost bespovratnih sredstava]]*Ugovori_OPULJP[[#This Row],[STOPA NACIONALNOG SUFINANCIRANJA %]]</f>
        <v>208905</v>
      </c>
      <c r="R1062" s="51">
        <f>Ugovori_OPULJP[[#This Row],[Bespovratna sredstva - Nacionalni dio - HRK]]/7.5345</f>
        <v>27726.458291857452</v>
      </c>
      <c r="S1062" s="52">
        <v>1392700</v>
      </c>
      <c r="T1062" s="53">
        <f>Ugovori_OPULJP[[#This Row],[Bespovratna sredstva - Ukupno (EU+Nac) HRK
= Ukupna ugovorena vrijednost bespovratnih sredstava]]/7.5345</f>
        <v>184843.0552790497</v>
      </c>
      <c r="U1062" s="50">
        <v>0</v>
      </c>
      <c r="V1062" s="51">
        <f>Ugovori_OPULJP[[#This Row],[Javni doprinos korisnika - HRK]]/7.5345</f>
        <v>0</v>
      </c>
      <c r="W1062" s="50">
        <v>0</v>
      </c>
      <c r="X1062" s="51">
        <f>Ugovori_OPULJP[[#This Row],[Privatni doprinos korisnika - HRK]]/7.5345</f>
        <v>0</v>
      </c>
      <c r="Y1062" s="52">
        <v>1392700</v>
      </c>
      <c r="Z1062" s="53">
        <f>Ugovori_OPULJP[[#This Row],[UKUPNI PRIHVATLJIVI IZDACI
TOTAL ELIGIBLE EXPENDITURE
= Bespovratna sredstva ukupno + doprinos korisnika
= Ukupni prihvatljivi troškovi
= Ukupna ugovorena vrijednost projekta HRK]]/7.5345</f>
        <v>184843.0552790497</v>
      </c>
      <c r="AA1062" s="57" t="s">
        <v>38</v>
      </c>
      <c r="AB1062" s="57" t="s">
        <v>35</v>
      </c>
      <c r="AC1062" s="56" t="s">
        <v>4146</v>
      </c>
      <c r="AD1062" s="56" t="s">
        <v>747</v>
      </c>
    </row>
    <row r="1063" spans="1:30" ht="51" customHeight="1" x14ac:dyDescent="0.2">
      <c r="A1063" s="61" t="s">
        <v>4147</v>
      </c>
      <c r="B1063" s="55" t="s">
        <v>743</v>
      </c>
      <c r="C1063" s="56" t="s">
        <v>744</v>
      </c>
      <c r="D1063" s="43" t="s">
        <v>3131</v>
      </c>
      <c r="E1063" s="57" t="s">
        <v>76</v>
      </c>
      <c r="F1063" s="62" t="s">
        <v>4148</v>
      </c>
      <c r="G1063" s="45" t="s">
        <v>1962</v>
      </c>
      <c r="H1063" s="59">
        <v>44203</v>
      </c>
      <c r="I1063" s="59">
        <v>44568</v>
      </c>
      <c r="J1063" s="48" t="str">
        <f>IF(Ugovori_OPULJP[[#This Row],[DATUM ZAVRŠETKA OPERACIJE]]&gt;DATE(2024,3,31),"u provedbi","završen")</f>
        <v>završen</v>
      </c>
      <c r="K1063" s="58" t="s">
        <v>249</v>
      </c>
      <c r="L1063" s="58" t="s">
        <v>249</v>
      </c>
      <c r="M1063" s="49">
        <v>0.85</v>
      </c>
      <c r="N1063" s="49">
        <v>0.15</v>
      </c>
      <c r="O1063" s="50">
        <f>Ugovori_OPULJP[[#This Row],[Bespovratna sredstva - Ukupno (EU+Nac) HRK
= Ukupna ugovorena vrijednost bespovratnih sredstava]]*Ugovori_OPULJP[[#This Row],[EU STOPA SUFINANCIRANJA %
EU CO-FINANCING RATE %]]</f>
        <v>471308</v>
      </c>
      <c r="P1063" s="51">
        <f>Ugovori_OPULJP[[#This Row],[Bespovratna sredstva - EU dio - HRK]]/7.5345</f>
        <v>62553.321388280572</v>
      </c>
      <c r="Q1063" s="50">
        <f>Ugovori_OPULJP[[#This Row],[Bespovratna sredstva - Ukupno (EU+Nac) HRK
= Ukupna ugovorena vrijednost bespovratnih sredstava]]*Ugovori_OPULJP[[#This Row],[STOPA NACIONALNOG SUFINANCIRANJA %]]</f>
        <v>83172</v>
      </c>
      <c r="R1063" s="51">
        <f>Ugovori_OPULJP[[#This Row],[Bespovratna sredstva - Nacionalni dio - HRK]]/7.5345</f>
        <v>11038.821421461278</v>
      </c>
      <c r="S1063" s="52">
        <v>554480</v>
      </c>
      <c r="T1063" s="53">
        <f>Ugovori_OPULJP[[#This Row],[Bespovratna sredstva - Ukupno (EU+Nac) HRK
= Ukupna ugovorena vrijednost bespovratnih sredstava]]/7.5345</f>
        <v>73592.142809741854</v>
      </c>
      <c r="U1063" s="50">
        <v>0</v>
      </c>
      <c r="V1063" s="51">
        <f>Ugovori_OPULJP[[#This Row],[Javni doprinos korisnika - HRK]]/7.5345</f>
        <v>0</v>
      </c>
      <c r="W1063" s="50">
        <v>0</v>
      </c>
      <c r="X1063" s="51">
        <f>Ugovori_OPULJP[[#This Row],[Privatni doprinos korisnika - HRK]]/7.5345</f>
        <v>0</v>
      </c>
      <c r="Y1063" s="52">
        <v>554480</v>
      </c>
      <c r="Z1063" s="53">
        <f>Ugovori_OPULJP[[#This Row],[UKUPNI PRIHVATLJIVI IZDACI
TOTAL ELIGIBLE EXPENDITURE
= Bespovratna sredstva ukupno + doprinos korisnika
= Ukupni prihvatljivi troškovi
= Ukupna ugovorena vrijednost projekta HRK]]/7.5345</f>
        <v>73592.142809741854</v>
      </c>
      <c r="AA1063" s="57" t="s">
        <v>38</v>
      </c>
      <c r="AB1063" s="57" t="s">
        <v>35</v>
      </c>
      <c r="AC1063" s="56" t="s">
        <v>4149</v>
      </c>
      <c r="AD1063" s="56" t="s">
        <v>747</v>
      </c>
    </row>
    <row r="1064" spans="1:30" ht="38.25" customHeight="1" x14ac:dyDescent="0.2">
      <c r="A1064" s="61" t="s">
        <v>4150</v>
      </c>
      <c r="B1064" s="55" t="s">
        <v>743</v>
      </c>
      <c r="C1064" s="56" t="s">
        <v>744</v>
      </c>
      <c r="D1064" s="43" t="s">
        <v>3131</v>
      </c>
      <c r="E1064" s="57" t="s">
        <v>76</v>
      </c>
      <c r="F1064" s="62" t="s">
        <v>4151</v>
      </c>
      <c r="G1064" s="62" t="s">
        <v>4152</v>
      </c>
      <c r="H1064" s="59">
        <v>44204</v>
      </c>
      <c r="I1064" s="59">
        <v>44750</v>
      </c>
      <c r="J1064" s="48" t="str">
        <f>IF(Ugovori_OPULJP[[#This Row],[DATUM ZAVRŠETKA OPERACIJE]]&gt;DATE(2024,3,31),"u provedbi","završen")</f>
        <v>završen</v>
      </c>
      <c r="K1064" s="58" t="s">
        <v>94</v>
      </c>
      <c r="L1064" s="58" t="s">
        <v>94</v>
      </c>
      <c r="M1064" s="49">
        <v>0.85</v>
      </c>
      <c r="N1064" s="49">
        <v>0.15</v>
      </c>
      <c r="O1064" s="50">
        <f>Ugovori_OPULJP[[#This Row],[Bespovratna sredstva - Ukupno (EU+Nac) HRK
= Ukupna ugovorena vrijednost bespovratnih sredstava]]*Ugovori_OPULJP[[#This Row],[EU STOPA SUFINANCIRANJA %
EU CO-FINANCING RATE %]]</f>
        <v>473178</v>
      </c>
      <c r="P1064" s="51">
        <f>Ugovori_OPULJP[[#This Row],[Bespovratna sredstva - EU dio - HRK]]/7.5345</f>
        <v>62801.513040015925</v>
      </c>
      <c r="Q1064" s="50">
        <f>Ugovori_OPULJP[[#This Row],[Bespovratna sredstva - Ukupno (EU+Nac) HRK
= Ukupna ugovorena vrijednost bespovratnih sredstava]]*Ugovori_OPULJP[[#This Row],[STOPA NACIONALNOG SUFINANCIRANJA %]]</f>
        <v>83502</v>
      </c>
      <c r="R1064" s="51">
        <f>Ugovori_OPULJP[[#This Row],[Bespovratna sredstva - Nacionalni dio - HRK]]/7.5345</f>
        <v>11082.619948238103</v>
      </c>
      <c r="S1064" s="52">
        <v>556680</v>
      </c>
      <c r="T1064" s="53">
        <f>Ugovori_OPULJP[[#This Row],[Bespovratna sredstva - Ukupno (EU+Nac) HRK
= Ukupna ugovorena vrijednost bespovratnih sredstava]]/7.5345</f>
        <v>73884.13298825403</v>
      </c>
      <c r="U1064" s="50">
        <v>0</v>
      </c>
      <c r="V1064" s="51">
        <f>Ugovori_OPULJP[[#This Row],[Javni doprinos korisnika - HRK]]/7.5345</f>
        <v>0</v>
      </c>
      <c r="W1064" s="50">
        <v>0</v>
      </c>
      <c r="X1064" s="51">
        <f>Ugovori_OPULJP[[#This Row],[Privatni doprinos korisnika - HRK]]/7.5345</f>
        <v>0</v>
      </c>
      <c r="Y1064" s="52">
        <v>556680</v>
      </c>
      <c r="Z1064" s="53">
        <f>Ugovori_OPULJP[[#This Row],[UKUPNI PRIHVATLJIVI IZDACI
TOTAL ELIGIBLE EXPENDITURE
= Bespovratna sredstva ukupno + doprinos korisnika
= Ukupni prihvatljivi troškovi
= Ukupna ugovorena vrijednost projekta HRK]]/7.5345</f>
        <v>73884.13298825403</v>
      </c>
      <c r="AA1064" s="57" t="s">
        <v>38</v>
      </c>
      <c r="AB1064" s="57" t="s">
        <v>35</v>
      </c>
      <c r="AC1064" s="56" t="s">
        <v>4153</v>
      </c>
      <c r="AD1064" s="56" t="s">
        <v>747</v>
      </c>
    </row>
    <row r="1065" spans="1:30" ht="51" customHeight="1" x14ac:dyDescent="0.2">
      <c r="A1065" s="61" t="s">
        <v>4154</v>
      </c>
      <c r="B1065" s="55" t="s">
        <v>743</v>
      </c>
      <c r="C1065" s="56" t="s">
        <v>744</v>
      </c>
      <c r="D1065" s="43" t="s">
        <v>3131</v>
      </c>
      <c r="E1065" s="57" t="s">
        <v>76</v>
      </c>
      <c r="F1065" s="62" t="s">
        <v>4155</v>
      </c>
      <c r="G1065" s="62" t="s">
        <v>4156</v>
      </c>
      <c r="H1065" s="59">
        <v>44200</v>
      </c>
      <c r="I1065" s="59">
        <v>44655</v>
      </c>
      <c r="J1065" s="48" t="str">
        <f>IF(Ugovori_OPULJP[[#This Row],[DATUM ZAVRŠETKA OPERACIJE]]&gt;DATE(2024,3,31),"u provedbi","završen")</f>
        <v>završen</v>
      </c>
      <c r="K1065" s="58" t="s">
        <v>94</v>
      </c>
      <c r="L1065" s="58" t="s">
        <v>94</v>
      </c>
      <c r="M1065" s="49">
        <v>0.85</v>
      </c>
      <c r="N1065" s="49">
        <v>0.15</v>
      </c>
      <c r="O1065" s="50">
        <f>Ugovori_OPULJP[[#This Row],[Bespovratna sredstva - Ukupno (EU+Nac) HRK
= Ukupna ugovorena vrijednost bespovratnih sredstava]]*Ugovori_OPULJP[[#This Row],[EU STOPA SUFINANCIRANJA %
EU CO-FINANCING RATE %]]</f>
        <v>1578335.25</v>
      </c>
      <c r="P1065" s="51">
        <f>Ugovori_OPULJP[[#This Row],[Bespovratna sredstva - EU dio - HRK]]/7.5345</f>
        <v>209481.0869998009</v>
      </c>
      <c r="Q1065" s="50">
        <f>Ugovori_OPULJP[[#This Row],[Bespovratna sredstva - Ukupno (EU+Nac) HRK
= Ukupna ugovorena vrijednost bespovratnih sredstava]]*Ugovori_OPULJP[[#This Row],[STOPA NACIONALNOG SUFINANCIRANJA %]]</f>
        <v>278529.75</v>
      </c>
      <c r="R1065" s="51">
        <f>Ugovori_OPULJP[[#This Row],[Bespovratna sredstva - Nacionalni dio - HRK]]/7.5345</f>
        <v>36967.250647023691</v>
      </c>
      <c r="S1065" s="52">
        <v>1856865</v>
      </c>
      <c r="T1065" s="53">
        <f>Ugovori_OPULJP[[#This Row],[Bespovratna sredstva - Ukupno (EU+Nac) HRK
= Ukupna ugovorena vrijednost bespovratnih sredstava]]/7.5345</f>
        <v>246448.3376468246</v>
      </c>
      <c r="U1065" s="50">
        <v>0</v>
      </c>
      <c r="V1065" s="51">
        <f>Ugovori_OPULJP[[#This Row],[Javni doprinos korisnika - HRK]]/7.5345</f>
        <v>0</v>
      </c>
      <c r="W1065" s="50">
        <v>0</v>
      </c>
      <c r="X1065" s="51">
        <f>Ugovori_OPULJP[[#This Row],[Privatni doprinos korisnika - HRK]]/7.5345</f>
        <v>0</v>
      </c>
      <c r="Y1065" s="52">
        <v>1856865</v>
      </c>
      <c r="Z1065" s="53">
        <f>Ugovori_OPULJP[[#This Row],[UKUPNI PRIHVATLJIVI IZDACI
TOTAL ELIGIBLE EXPENDITURE
= Bespovratna sredstva ukupno + doprinos korisnika
= Ukupni prihvatljivi troškovi
= Ukupna ugovorena vrijednost projekta HRK]]/7.5345</f>
        <v>246448.3376468246</v>
      </c>
      <c r="AA1065" s="57" t="s">
        <v>38</v>
      </c>
      <c r="AB1065" s="57" t="s">
        <v>35</v>
      </c>
      <c r="AC1065" s="56" t="s">
        <v>4157</v>
      </c>
      <c r="AD1065" s="56" t="s">
        <v>747</v>
      </c>
    </row>
    <row r="1066" spans="1:30" ht="51" customHeight="1" x14ac:dyDescent="0.2">
      <c r="A1066" s="61" t="s">
        <v>4158</v>
      </c>
      <c r="B1066" s="55" t="s">
        <v>743</v>
      </c>
      <c r="C1066" s="56" t="s">
        <v>744</v>
      </c>
      <c r="D1066" s="43" t="s">
        <v>3131</v>
      </c>
      <c r="E1066" s="57" t="s">
        <v>76</v>
      </c>
      <c r="F1066" s="62" t="s">
        <v>4159</v>
      </c>
      <c r="G1066" s="62" t="s">
        <v>4160</v>
      </c>
      <c r="H1066" s="59">
        <v>44203</v>
      </c>
      <c r="I1066" s="59">
        <v>44749</v>
      </c>
      <c r="J1066" s="48" t="str">
        <f>IF(Ugovori_OPULJP[[#This Row],[DATUM ZAVRŠETKA OPERACIJE]]&gt;DATE(2024,3,31),"u provedbi","završen")</f>
        <v>završen</v>
      </c>
      <c r="K1066" s="58" t="s">
        <v>173</v>
      </c>
      <c r="L1066" s="58" t="s">
        <v>173</v>
      </c>
      <c r="M1066" s="49">
        <v>0.85</v>
      </c>
      <c r="N1066" s="49">
        <v>0.15</v>
      </c>
      <c r="O1066" s="50">
        <f>Ugovori_OPULJP[[#This Row],[Bespovratna sredstva - Ukupno (EU+Nac) HRK
= Ukupna ugovorena vrijednost bespovratnih sredstava]]*Ugovori_OPULJP[[#This Row],[EU STOPA SUFINANCIRANJA %
EU CO-FINANCING RATE %]]</f>
        <v>787142.5</v>
      </c>
      <c r="P1066" s="51">
        <f>Ugovori_OPULJP[[#This Row],[Bespovratna sredstva - EU dio - HRK]]/7.5345</f>
        <v>104471.76322250978</v>
      </c>
      <c r="Q1066" s="50">
        <f>Ugovori_OPULJP[[#This Row],[Bespovratna sredstva - Ukupno (EU+Nac) HRK
= Ukupna ugovorena vrijednost bespovratnih sredstava]]*Ugovori_OPULJP[[#This Row],[STOPA NACIONALNOG SUFINANCIRANJA %]]</f>
        <v>138907.5</v>
      </c>
      <c r="R1066" s="51">
        <f>Ugovori_OPULJP[[#This Row],[Bespovratna sredstva - Nacionalni dio - HRK]]/7.5345</f>
        <v>18436.193509854667</v>
      </c>
      <c r="S1066" s="52">
        <v>926050</v>
      </c>
      <c r="T1066" s="53">
        <f>Ugovori_OPULJP[[#This Row],[Bespovratna sredstva - Ukupno (EU+Nac) HRK
= Ukupna ugovorena vrijednost bespovratnih sredstava]]/7.5345</f>
        <v>122907.95673236444</v>
      </c>
      <c r="U1066" s="50">
        <v>0</v>
      </c>
      <c r="V1066" s="51">
        <f>Ugovori_OPULJP[[#This Row],[Javni doprinos korisnika - HRK]]/7.5345</f>
        <v>0</v>
      </c>
      <c r="W1066" s="50">
        <v>0</v>
      </c>
      <c r="X1066" s="51">
        <f>Ugovori_OPULJP[[#This Row],[Privatni doprinos korisnika - HRK]]/7.5345</f>
        <v>0</v>
      </c>
      <c r="Y1066" s="52">
        <v>926050</v>
      </c>
      <c r="Z1066" s="53">
        <f>Ugovori_OPULJP[[#This Row],[UKUPNI PRIHVATLJIVI IZDACI
TOTAL ELIGIBLE EXPENDITURE
= Bespovratna sredstva ukupno + doprinos korisnika
= Ukupni prihvatljivi troškovi
= Ukupna ugovorena vrijednost projekta HRK]]/7.5345</f>
        <v>122907.95673236444</v>
      </c>
      <c r="AA1066" s="57" t="s">
        <v>38</v>
      </c>
      <c r="AB1066" s="57" t="s">
        <v>35</v>
      </c>
      <c r="AC1066" s="56" t="s">
        <v>4161</v>
      </c>
      <c r="AD1066" s="56" t="s">
        <v>747</v>
      </c>
    </row>
    <row r="1067" spans="1:30" ht="51" customHeight="1" x14ac:dyDescent="0.2">
      <c r="A1067" s="41" t="s">
        <v>4162</v>
      </c>
      <c r="B1067" s="55" t="s">
        <v>743</v>
      </c>
      <c r="C1067" s="56" t="s">
        <v>744</v>
      </c>
      <c r="D1067" s="43" t="s">
        <v>3131</v>
      </c>
      <c r="E1067" s="57" t="s">
        <v>76</v>
      </c>
      <c r="F1067" s="81" t="s">
        <v>1450</v>
      </c>
      <c r="G1067" s="45" t="s">
        <v>1451</v>
      </c>
      <c r="H1067" s="77">
        <v>44196</v>
      </c>
      <c r="I1067" s="77">
        <v>44651</v>
      </c>
      <c r="J1067" s="48" t="str">
        <f>IF(Ugovori_OPULJP[[#This Row],[DATUM ZAVRŠETKA OPERACIJE]]&gt;DATE(2024,3,31),"u provedbi","završen")</f>
        <v>završen</v>
      </c>
      <c r="K1067" s="67" t="s">
        <v>94</v>
      </c>
      <c r="L1067" s="78" t="s">
        <v>94</v>
      </c>
      <c r="M1067" s="49">
        <v>0.85</v>
      </c>
      <c r="N1067" s="49">
        <v>0.15</v>
      </c>
      <c r="O1067" s="50">
        <f>Ugovori_OPULJP[[#This Row],[Bespovratna sredstva - Ukupno (EU+Nac) HRK
= Ukupna ugovorena vrijednost bespovratnih sredstava]]*Ugovori_OPULJP[[#This Row],[EU STOPA SUFINANCIRANJA %
EU CO-FINANCING RATE %]]</f>
        <v>4053514</v>
      </c>
      <c r="P1067" s="51">
        <f>Ugovori_OPULJP[[#This Row],[Bespovratna sredstva - EU dio - HRK]]/7.5345</f>
        <v>537993.76202800451</v>
      </c>
      <c r="Q1067" s="79">
        <f>Ugovori_OPULJP[[#This Row],[Bespovratna sredstva - Ukupno (EU+Nac) HRK
= Ukupna ugovorena vrijednost bespovratnih sredstava]]*Ugovori_OPULJP[[#This Row],[STOPA NACIONALNOG SUFINANCIRANJA %]]</f>
        <v>715326</v>
      </c>
      <c r="R1067" s="80">
        <f>Ugovori_OPULJP[[#This Row],[Bespovratna sredstva - Nacionalni dio - HRK]]/7.5345</f>
        <v>94940.075652000785</v>
      </c>
      <c r="S1067" s="52">
        <v>4768840</v>
      </c>
      <c r="T1067" s="53">
        <f>Ugovori_OPULJP[[#This Row],[Bespovratna sredstva - Ukupno (EU+Nac) HRK
= Ukupna ugovorena vrijednost bespovratnih sredstava]]/7.5345</f>
        <v>632933.83768000524</v>
      </c>
      <c r="U1067" s="79">
        <v>0</v>
      </c>
      <c r="V1067" s="80">
        <f>Ugovori_OPULJP[[#This Row],[Javni doprinos korisnika - HRK]]/7.5345</f>
        <v>0</v>
      </c>
      <c r="W1067" s="50">
        <v>0</v>
      </c>
      <c r="X1067" s="51">
        <f>Ugovori_OPULJP[[#This Row],[Privatni doprinos korisnika - HRK]]/7.5345</f>
        <v>0</v>
      </c>
      <c r="Y1067" s="52">
        <v>4768840</v>
      </c>
      <c r="Z1067" s="53">
        <f>Ugovori_OPULJP[[#This Row],[UKUPNI PRIHVATLJIVI IZDACI
TOTAL ELIGIBLE EXPENDITURE
= Bespovratna sredstva ukupno + doprinos korisnika
= Ukupni prihvatljivi troškovi
= Ukupna ugovorena vrijednost projekta HRK]]/7.5345</f>
        <v>632933.83768000524</v>
      </c>
      <c r="AA1067" s="57" t="s">
        <v>38</v>
      </c>
      <c r="AB1067" s="57" t="s">
        <v>35</v>
      </c>
      <c r="AC1067" s="56" t="s">
        <v>4163</v>
      </c>
      <c r="AD1067" s="56" t="s">
        <v>747</v>
      </c>
    </row>
    <row r="1068" spans="1:30" ht="51" customHeight="1" x14ac:dyDescent="0.2">
      <c r="A1068" s="61" t="s">
        <v>4164</v>
      </c>
      <c r="B1068" s="55" t="s">
        <v>743</v>
      </c>
      <c r="C1068" s="56" t="s">
        <v>744</v>
      </c>
      <c r="D1068" s="43" t="s">
        <v>3131</v>
      </c>
      <c r="E1068" s="57" t="s">
        <v>76</v>
      </c>
      <c r="F1068" s="62" t="s">
        <v>4165</v>
      </c>
      <c r="G1068" s="62" t="s">
        <v>4166</v>
      </c>
      <c r="H1068" s="59">
        <v>44214</v>
      </c>
      <c r="I1068" s="59">
        <v>44699</v>
      </c>
      <c r="J1068" s="48" t="str">
        <f>IF(Ugovori_OPULJP[[#This Row],[DATUM ZAVRŠETKA OPERACIJE]]&gt;DATE(2024,3,31),"u provedbi","završen")</f>
        <v>završen</v>
      </c>
      <c r="K1068" s="58" t="s">
        <v>249</v>
      </c>
      <c r="L1068" s="58" t="s">
        <v>249</v>
      </c>
      <c r="M1068" s="49">
        <v>0.85</v>
      </c>
      <c r="N1068" s="49">
        <v>0.15</v>
      </c>
      <c r="O1068" s="83">
        <f>Ugovori_OPULJP[[#This Row],[Bespovratna sredstva - Ukupno (EU+Nac) HRK
= Ukupna ugovorena vrijednost bespovratnih sredstava]]*Ugovori_OPULJP[[#This Row],[EU STOPA SUFINANCIRANJA %
EU CO-FINANCING RATE %]]</f>
        <v>1066977.375</v>
      </c>
      <c r="P1068" s="84">
        <f>Ugovori_OPULJP[[#This Row],[Bespovratna sredstva - EU dio - HRK]]/7.5345</f>
        <v>141612.2337248656</v>
      </c>
      <c r="Q1068" s="83">
        <f>Ugovori_OPULJP[[#This Row],[Bespovratna sredstva - Ukupno (EU+Nac) HRK
= Ukupna ugovorena vrijednost bespovratnih sredstava]]*Ugovori_OPULJP[[#This Row],[STOPA NACIONALNOG SUFINANCIRANJA %]]</f>
        <v>188290.125</v>
      </c>
      <c r="R1068" s="84">
        <f>Ugovori_OPULJP[[#This Row],[Bespovratna sredstva - Nacionalni dio - HRK]]/7.5345</f>
        <v>24990.394186740989</v>
      </c>
      <c r="S1068" s="85">
        <v>1255267.5</v>
      </c>
      <c r="T1068" s="86">
        <f>Ugovori_OPULJP[[#This Row],[Bespovratna sredstva - Ukupno (EU+Nac) HRK
= Ukupna ugovorena vrijednost bespovratnih sredstava]]/7.5345</f>
        <v>166602.6279116066</v>
      </c>
      <c r="U1068" s="83">
        <v>0</v>
      </c>
      <c r="V1068" s="84">
        <f>Ugovori_OPULJP[[#This Row],[Javni doprinos korisnika - HRK]]/7.5345</f>
        <v>0</v>
      </c>
      <c r="W1068" s="83">
        <v>0</v>
      </c>
      <c r="X1068" s="84">
        <f>Ugovori_OPULJP[[#This Row],[Privatni doprinos korisnika - HRK]]/7.5345</f>
        <v>0</v>
      </c>
      <c r="Y1068" s="85">
        <v>1255267.5</v>
      </c>
      <c r="Z1068" s="86">
        <f>Ugovori_OPULJP[[#This Row],[UKUPNI PRIHVATLJIVI IZDACI
TOTAL ELIGIBLE EXPENDITURE
= Bespovratna sredstva ukupno + doprinos korisnika
= Ukupni prihvatljivi troškovi
= Ukupna ugovorena vrijednost projekta HRK]]/7.5345</f>
        <v>166602.6279116066</v>
      </c>
      <c r="AA1068" s="57" t="s">
        <v>38</v>
      </c>
      <c r="AB1068" s="57" t="s">
        <v>35</v>
      </c>
      <c r="AC1068" s="56" t="s">
        <v>4167</v>
      </c>
      <c r="AD1068" s="56" t="s">
        <v>747</v>
      </c>
    </row>
    <row r="1069" spans="1:30" ht="38.25" customHeight="1" x14ac:dyDescent="0.2">
      <c r="A1069" s="61" t="s">
        <v>4168</v>
      </c>
      <c r="B1069" s="55" t="s">
        <v>743</v>
      </c>
      <c r="C1069" s="56" t="s">
        <v>744</v>
      </c>
      <c r="D1069" s="43" t="s">
        <v>3131</v>
      </c>
      <c r="E1069" s="57" t="s">
        <v>76</v>
      </c>
      <c r="F1069" s="62" t="s">
        <v>4169</v>
      </c>
      <c r="G1069" s="45" t="s">
        <v>1861</v>
      </c>
      <c r="H1069" s="59">
        <v>44207</v>
      </c>
      <c r="I1069" s="59">
        <v>44631</v>
      </c>
      <c r="J1069" s="48" t="str">
        <f>IF(Ugovori_OPULJP[[#This Row],[DATUM ZAVRŠETKA OPERACIJE]]&gt;DATE(2024,3,31),"u provedbi","završen")</f>
        <v>završen</v>
      </c>
      <c r="K1069" s="58" t="s">
        <v>155</v>
      </c>
      <c r="L1069" s="46" t="s">
        <v>155</v>
      </c>
      <c r="M1069" s="49">
        <v>0.85</v>
      </c>
      <c r="N1069" s="49">
        <v>0.15</v>
      </c>
      <c r="O1069" s="83">
        <f>Ugovori_OPULJP[[#This Row],[Bespovratna sredstva - Ukupno (EU+Nac) HRK
= Ukupna ugovorena vrijednost bespovratnih sredstava]]*Ugovori_OPULJP[[#This Row],[EU STOPA SUFINANCIRANJA %
EU CO-FINANCING RATE %]]</f>
        <v>789352.5</v>
      </c>
      <c r="P1069" s="84">
        <f>Ugovori_OPULJP[[#This Row],[Bespovratna sredstva - EU dio - HRK]]/7.5345</f>
        <v>104765.0806291061</v>
      </c>
      <c r="Q1069" s="83">
        <f>Ugovori_OPULJP[[#This Row],[Bespovratna sredstva - Ukupno (EU+Nac) HRK
= Ukupna ugovorena vrijednost bespovratnih sredstava]]*Ugovori_OPULJP[[#This Row],[STOPA NACIONALNOG SUFINANCIRANJA %]]</f>
        <v>139297.5</v>
      </c>
      <c r="R1069" s="84">
        <f>Ugovori_OPULJP[[#This Row],[Bespovratna sredstva - Nacionalni dio - HRK]]/7.5345</f>
        <v>18487.95540513637</v>
      </c>
      <c r="S1069" s="85">
        <v>928650</v>
      </c>
      <c r="T1069" s="86">
        <f>Ugovori_OPULJP[[#This Row],[Bespovratna sredstva - Ukupno (EU+Nac) HRK
= Ukupna ugovorena vrijednost bespovratnih sredstava]]/7.5345</f>
        <v>123253.03603424248</v>
      </c>
      <c r="U1069" s="83">
        <v>0</v>
      </c>
      <c r="V1069" s="84">
        <f>Ugovori_OPULJP[[#This Row],[Javni doprinos korisnika - HRK]]/7.5345</f>
        <v>0</v>
      </c>
      <c r="W1069" s="83">
        <v>0</v>
      </c>
      <c r="X1069" s="84">
        <f>Ugovori_OPULJP[[#This Row],[Privatni doprinos korisnika - HRK]]/7.5345</f>
        <v>0</v>
      </c>
      <c r="Y1069" s="85">
        <v>928650</v>
      </c>
      <c r="Z1069" s="86">
        <f>Ugovori_OPULJP[[#This Row],[UKUPNI PRIHVATLJIVI IZDACI
TOTAL ELIGIBLE EXPENDITURE
= Bespovratna sredstva ukupno + doprinos korisnika
= Ukupni prihvatljivi troškovi
= Ukupna ugovorena vrijednost projekta HRK]]/7.5345</f>
        <v>123253.03603424248</v>
      </c>
      <c r="AA1069" s="57" t="s">
        <v>38</v>
      </c>
      <c r="AB1069" s="57" t="s">
        <v>35</v>
      </c>
      <c r="AC1069" s="56" t="s">
        <v>4170</v>
      </c>
      <c r="AD1069" s="56" t="s">
        <v>747</v>
      </c>
    </row>
    <row r="1070" spans="1:30" ht="51" customHeight="1" x14ac:dyDescent="0.2">
      <c r="A1070" s="61" t="s">
        <v>4171</v>
      </c>
      <c r="B1070" s="55" t="s">
        <v>743</v>
      </c>
      <c r="C1070" s="56" t="s">
        <v>744</v>
      </c>
      <c r="D1070" s="43" t="s">
        <v>3131</v>
      </c>
      <c r="E1070" s="57" t="s">
        <v>76</v>
      </c>
      <c r="F1070" s="62" t="s">
        <v>4172</v>
      </c>
      <c r="G1070" s="62" t="s">
        <v>4173</v>
      </c>
      <c r="H1070" s="59">
        <v>44201</v>
      </c>
      <c r="I1070" s="59">
        <v>44747</v>
      </c>
      <c r="J1070" s="48" t="str">
        <f>IF(Ugovori_OPULJP[[#This Row],[DATUM ZAVRŠETKA OPERACIJE]]&gt;DATE(2024,3,31),"u provedbi","završen")</f>
        <v>završen</v>
      </c>
      <c r="K1070" s="58" t="s">
        <v>249</v>
      </c>
      <c r="L1070" s="58" t="s">
        <v>249</v>
      </c>
      <c r="M1070" s="49">
        <v>0.85</v>
      </c>
      <c r="N1070" s="49">
        <v>0.15</v>
      </c>
      <c r="O1070" s="83">
        <f>Ugovori_OPULJP[[#This Row],[Bespovratna sredstva - Ukupno (EU+Nac) HRK
= Ukupna ugovorena vrijednost bespovratnih sredstava]]*Ugovori_OPULJP[[#This Row],[EU STOPA SUFINANCIRANJA %
EU CO-FINANCING RATE %]]</f>
        <v>1577748.75</v>
      </c>
      <c r="P1070" s="84">
        <f>Ugovori_OPULJP[[#This Row],[Bespovratna sredstva - EU dio - HRK]]/7.5345</f>
        <v>209403.24507266571</v>
      </c>
      <c r="Q1070" s="83">
        <f>Ugovori_OPULJP[[#This Row],[Bespovratna sredstva - Ukupno (EU+Nac) HRK
= Ukupna ugovorena vrijednost bespovratnih sredstava]]*Ugovori_OPULJP[[#This Row],[STOPA NACIONALNOG SUFINANCIRANJA %]]</f>
        <v>278426.25</v>
      </c>
      <c r="R1070" s="84">
        <f>Ugovori_OPULJP[[#This Row],[Bespovratna sredstva - Nacionalni dio - HRK]]/7.5345</f>
        <v>36953.513836352773</v>
      </c>
      <c r="S1070" s="85">
        <v>1856175</v>
      </c>
      <c r="T1070" s="86">
        <f>Ugovori_OPULJP[[#This Row],[Bespovratna sredstva - Ukupno (EU+Nac) HRK
= Ukupna ugovorena vrijednost bespovratnih sredstava]]/7.5345</f>
        <v>246356.75890901851</v>
      </c>
      <c r="U1070" s="83">
        <v>0</v>
      </c>
      <c r="V1070" s="84">
        <f>Ugovori_OPULJP[[#This Row],[Javni doprinos korisnika - HRK]]/7.5345</f>
        <v>0</v>
      </c>
      <c r="W1070" s="83">
        <v>0</v>
      </c>
      <c r="X1070" s="84">
        <f>Ugovori_OPULJP[[#This Row],[Privatni doprinos korisnika - HRK]]/7.5345</f>
        <v>0</v>
      </c>
      <c r="Y1070" s="85">
        <v>1856175</v>
      </c>
      <c r="Z1070" s="86">
        <f>Ugovori_OPULJP[[#This Row],[UKUPNI PRIHVATLJIVI IZDACI
TOTAL ELIGIBLE EXPENDITURE
= Bespovratna sredstva ukupno + doprinos korisnika
= Ukupni prihvatljivi troškovi
= Ukupna ugovorena vrijednost projekta HRK]]/7.5345</f>
        <v>246356.75890901851</v>
      </c>
      <c r="AA1070" s="57" t="s">
        <v>38</v>
      </c>
      <c r="AB1070" s="57" t="s">
        <v>35</v>
      </c>
      <c r="AC1070" s="56" t="s">
        <v>4174</v>
      </c>
      <c r="AD1070" s="56" t="s">
        <v>747</v>
      </c>
    </row>
    <row r="1071" spans="1:30" ht="51" customHeight="1" x14ac:dyDescent="0.2">
      <c r="A1071" s="61" t="s">
        <v>4175</v>
      </c>
      <c r="B1071" s="55" t="s">
        <v>743</v>
      </c>
      <c r="C1071" s="56" t="s">
        <v>744</v>
      </c>
      <c r="D1071" s="43" t="s">
        <v>3131</v>
      </c>
      <c r="E1071" s="57" t="s">
        <v>76</v>
      </c>
      <c r="F1071" s="62" t="s">
        <v>4176</v>
      </c>
      <c r="G1071" s="45" t="s">
        <v>1828</v>
      </c>
      <c r="H1071" s="59">
        <v>44203</v>
      </c>
      <c r="I1071" s="59">
        <v>44627</v>
      </c>
      <c r="J1071" s="48" t="str">
        <f>IF(Ugovori_OPULJP[[#This Row],[DATUM ZAVRŠETKA OPERACIJE]]&gt;DATE(2024,3,31),"u provedbi","završen")</f>
        <v>završen</v>
      </c>
      <c r="K1071" s="58" t="s">
        <v>271</v>
      </c>
      <c r="L1071" s="58" t="s">
        <v>271</v>
      </c>
      <c r="M1071" s="49">
        <v>0.85</v>
      </c>
      <c r="N1071" s="49">
        <v>0.15</v>
      </c>
      <c r="O1071" s="83">
        <f>Ugovori_OPULJP[[#This Row],[Bespovratna sredstva - Ukupno (EU+Nac) HRK
= Ukupna ugovorena vrijednost bespovratnih sredstava]]*Ugovori_OPULJP[[#This Row],[EU STOPA SUFINANCIRANJA %
EU CO-FINANCING RATE %]]</f>
        <v>788630</v>
      </c>
      <c r="P1071" s="84">
        <f>Ugovori_OPULJP[[#This Row],[Bespovratna sredstva - EU dio - HRK]]/7.5345</f>
        <v>104669.18840002654</v>
      </c>
      <c r="Q1071" s="83">
        <f>Ugovori_OPULJP[[#This Row],[Bespovratna sredstva - Ukupno (EU+Nac) HRK
= Ukupna ugovorena vrijednost bespovratnih sredstava]]*Ugovori_OPULJP[[#This Row],[STOPA NACIONALNOG SUFINANCIRANJA %]]</f>
        <v>139170</v>
      </c>
      <c r="R1071" s="84">
        <f>Ugovori_OPULJP[[#This Row],[Bespovratna sredstva - Nacionalni dio - HRK]]/7.5345</f>
        <v>18471.033247063508</v>
      </c>
      <c r="S1071" s="85">
        <v>927800</v>
      </c>
      <c r="T1071" s="86">
        <f>Ugovori_OPULJP[[#This Row],[Bespovratna sredstva - Ukupno (EU+Nac) HRK
= Ukupna ugovorena vrijednost bespovratnih sredstava]]/7.5345</f>
        <v>123140.22164709005</v>
      </c>
      <c r="U1071" s="83">
        <v>0</v>
      </c>
      <c r="V1071" s="84">
        <f>Ugovori_OPULJP[[#This Row],[Javni doprinos korisnika - HRK]]/7.5345</f>
        <v>0</v>
      </c>
      <c r="W1071" s="83">
        <v>0</v>
      </c>
      <c r="X1071" s="84">
        <f>Ugovori_OPULJP[[#This Row],[Privatni doprinos korisnika - HRK]]/7.5345</f>
        <v>0</v>
      </c>
      <c r="Y1071" s="85">
        <v>927800</v>
      </c>
      <c r="Z1071" s="86">
        <f>Ugovori_OPULJP[[#This Row],[UKUPNI PRIHVATLJIVI IZDACI
TOTAL ELIGIBLE EXPENDITURE
= Bespovratna sredstva ukupno + doprinos korisnika
= Ukupni prihvatljivi troškovi
= Ukupna ugovorena vrijednost projekta HRK]]/7.5345</f>
        <v>123140.22164709005</v>
      </c>
      <c r="AA1071" s="57" t="s">
        <v>38</v>
      </c>
      <c r="AB1071" s="57" t="s">
        <v>35</v>
      </c>
      <c r="AC1071" s="56" t="s">
        <v>4177</v>
      </c>
      <c r="AD1071" s="56" t="s">
        <v>747</v>
      </c>
    </row>
    <row r="1072" spans="1:30" ht="51" customHeight="1" x14ac:dyDescent="0.2">
      <c r="A1072" s="61" t="s">
        <v>4178</v>
      </c>
      <c r="B1072" s="55" t="s">
        <v>743</v>
      </c>
      <c r="C1072" s="56" t="s">
        <v>744</v>
      </c>
      <c r="D1072" s="43" t="s">
        <v>3131</v>
      </c>
      <c r="E1072" s="57" t="s">
        <v>76</v>
      </c>
      <c r="F1072" s="62" t="s">
        <v>4179</v>
      </c>
      <c r="G1072" s="45" t="s">
        <v>1721</v>
      </c>
      <c r="H1072" s="59">
        <v>44211</v>
      </c>
      <c r="I1072" s="59">
        <v>44576</v>
      </c>
      <c r="J1072" s="48" t="str">
        <f>IF(Ugovori_OPULJP[[#This Row],[DATUM ZAVRŠETKA OPERACIJE]]&gt;DATE(2024,3,31),"u provedbi","završen")</f>
        <v>završen</v>
      </c>
      <c r="K1072" s="58" t="s">
        <v>155</v>
      </c>
      <c r="L1072" s="46" t="s">
        <v>155</v>
      </c>
      <c r="M1072" s="49">
        <v>0.85</v>
      </c>
      <c r="N1072" s="49">
        <v>0.15</v>
      </c>
      <c r="O1072" s="83">
        <f>Ugovori_OPULJP[[#This Row],[Bespovratna sredstva - Ukupno (EU+Nac) HRK
= Ukupna ugovorena vrijednost bespovratnih sredstava]]*Ugovori_OPULJP[[#This Row],[EU STOPA SUFINANCIRANJA %
EU CO-FINANCING RATE %]]</f>
        <v>947203.875</v>
      </c>
      <c r="P1072" s="84">
        <f>Ugovori_OPULJP[[#This Row],[Bespovratna sredstva - EU dio - HRK]]/7.5345</f>
        <v>125715.5584312164</v>
      </c>
      <c r="Q1072" s="83">
        <f>Ugovori_OPULJP[[#This Row],[Bespovratna sredstva - Ukupno (EU+Nac) HRK
= Ukupna ugovorena vrijednost bespovratnih sredstava]]*Ugovori_OPULJP[[#This Row],[STOPA NACIONALNOG SUFINANCIRANJA %]]</f>
        <v>167153.625</v>
      </c>
      <c r="R1072" s="84">
        <f>Ugovori_OPULJP[[#This Row],[Bespovratna sredstva - Nacionalni dio - HRK]]/7.5345</f>
        <v>22185.098546685247</v>
      </c>
      <c r="S1072" s="85">
        <v>1114357.5</v>
      </c>
      <c r="T1072" s="86">
        <f>Ugovori_OPULJP[[#This Row],[Bespovratna sredstva - Ukupno (EU+Nac) HRK
= Ukupna ugovorena vrijednost bespovratnih sredstava]]/7.5345</f>
        <v>147900.65697790164</v>
      </c>
      <c r="U1072" s="83">
        <v>0</v>
      </c>
      <c r="V1072" s="84">
        <f>Ugovori_OPULJP[[#This Row],[Javni doprinos korisnika - HRK]]/7.5345</f>
        <v>0</v>
      </c>
      <c r="W1072" s="83">
        <v>0</v>
      </c>
      <c r="X1072" s="84">
        <f>Ugovori_OPULJP[[#This Row],[Privatni doprinos korisnika - HRK]]/7.5345</f>
        <v>0</v>
      </c>
      <c r="Y1072" s="85">
        <v>1114357.5</v>
      </c>
      <c r="Z1072" s="86">
        <f>Ugovori_OPULJP[[#This Row],[UKUPNI PRIHVATLJIVI IZDACI
TOTAL ELIGIBLE EXPENDITURE
= Bespovratna sredstva ukupno + doprinos korisnika
= Ukupni prihvatljivi troškovi
= Ukupna ugovorena vrijednost projekta HRK]]/7.5345</f>
        <v>147900.65697790164</v>
      </c>
      <c r="AA1072" s="57" t="s">
        <v>38</v>
      </c>
      <c r="AB1072" s="57" t="s">
        <v>35</v>
      </c>
      <c r="AC1072" s="56" t="s">
        <v>4180</v>
      </c>
      <c r="AD1072" s="56" t="s">
        <v>747</v>
      </c>
    </row>
    <row r="1073" spans="1:30" ht="51" customHeight="1" x14ac:dyDescent="0.2">
      <c r="A1073" s="61" t="s">
        <v>4181</v>
      </c>
      <c r="B1073" s="55" t="s">
        <v>743</v>
      </c>
      <c r="C1073" s="56" t="s">
        <v>744</v>
      </c>
      <c r="D1073" s="43" t="s">
        <v>3131</v>
      </c>
      <c r="E1073" s="57" t="s">
        <v>76</v>
      </c>
      <c r="F1073" s="62" t="s">
        <v>4182</v>
      </c>
      <c r="G1073" s="45" t="s">
        <v>1699</v>
      </c>
      <c r="H1073" s="59">
        <v>44203</v>
      </c>
      <c r="I1073" s="59">
        <v>44627</v>
      </c>
      <c r="J1073" s="48" t="str">
        <f>IF(Ugovori_OPULJP[[#This Row],[DATUM ZAVRŠETKA OPERACIJE]]&gt;DATE(2024,3,31),"u provedbi","završen")</f>
        <v>završen</v>
      </c>
      <c r="K1073" s="58" t="s">
        <v>599</v>
      </c>
      <c r="L1073" s="58" t="s">
        <v>599</v>
      </c>
      <c r="M1073" s="49">
        <v>0.85</v>
      </c>
      <c r="N1073" s="49">
        <v>0.15</v>
      </c>
      <c r="O1073" s="83">
        <f>Ugovori_OPULJP[[#This Row],[Bespovratna sredstva - Ukupno (EU+Nac) HRK
= Ukupna ugovorena vrijednost bespovratnih sredstava]]*Ugovori_OPULJP[[#This Row],[EU STOPA SUFINANCIRANJA %
EU CO-FINANCING RATE %]]</f>
        <v>747094.75</v>
      </c>
      <c r="P1073" s="84">
        <f>Ugovori_OPULJP[[#This Row],[Bespovratna sredstva - EU dio - HRK]]/7.5345</f>
        <v>99156.513371822948</v>
      </c>
      <c r="Q1073" s="83">
        <f>Ugovori_OPULJP[[#This Row],[Bespovratna sredstva - Ukupno (EU+Nac) HRK
= Ukupna ugovorena vrijednost bespovratnih sredstava]]*Ugovori_OPULJP[[#This Row],[STOPA NACIONALNOG SUFINANCIRANJA %]]</f>
        <v>131840.25</v>
      </c>
      <c r="R1073" s="84">
        <f>Ugovori_OPULJP[[#This Row],[Bespovratna sredstva - Nacionalni dio - HRK]]/7.5345</f>
        <v>17498.208242086403</v>
      </c>
      <c r="S1073" s="85">
        <v>878935</v>
      </c>
      <c r="T1073" s="86">
        <f>Ugovori_OPULJP[[#This Row],[Bespovratna sredstva - Ukupno (EU+Nac) HRK
= Ukupna ugovorena vrijednost bespovratnih sredstava]]/7.5345</f>
        <v>116654.72161390935</v>
      </c>
      <c r="U1073" s="83">
        <v>0</v>
      </c>
      <c r="V1073" s="84">
        <f>Ugovori_OPULJP[[#This Row],[Javni doprinos korisnika - HRK]]/7.5345</f>
        <v>0</v>
      </c>
      <c r="W1073" s="83">
        <v>0</v>
      </c>
      <c r="X1073" s="84">
        <f>Ugovori_OPULJP[[#This Row],[Privatni doprinos korisnika - HRK]]/7.5345</f>
        <v>0</v>
      </c>
      <c r="Y1073" s="85">
        <v>878935</v>
      </c>
      <c r="Z1073" s="86">
        <f>Ugovori_OPULJP[[#This Row],[UKUPNI PRIHVATLJIVI IZDACI
TOTAL ELIGIBLE EXPENDITURE
= Bespovratna sredstva ukupno + doprinos korisnika
= Ukupni prihvatljivi troškovi
= Ukupna ugovorena vrijednost projekta HRK]]/7.5345</f>
        <v>116654.72161390935</v>
      </c>
      <c r="AA1073" s="57" t="s">
        <v>38</v>
      </c>
      <c r="AB1073" s="57" t="s">
        <v>35</v>
      </c>
      <c r="AC1073" s="56" t="s">
        <v>4183</v>
      </c>
      <c r="AD1073" s="56" t="s">
        <v>747</v>
      </c>
    </row>
    <row r="1074" spans="1:30" ht="38.25" customHeight="1" x14ac:dyDescent="0.2">
      <c r="A1074" s="61" t="s">
        <v>4184</v>
      </c>
      <c r="B1074" s="55" t="s">
        <v>743</v>
      </c>
      <c r="C1074" s="56" t="s">
        <v>744</v>
      </c>
      <c r="D1074" s="43" t="s">
        <v>3131</v>
      </c>
      <c r="E1074" s="57" t="s">
        <v>76</v>
      </c>
      <c r="F1074" s="62" t="s">
        <v>4185</v>
      </c>
      <c r="G1074" s="45" t="s">
        <v>1585</v>
      </c>
      <c r="H1074" s="59">
        <v>44249</v>
      </c>
      <c r="I1074" s="59">
        <v>44795</v>
      </c>
      <c r="J1074" s="48" t="str">
        <f>IF(Ugovori_OPULJP[[#This Row],[DATUM ZAVRŠETKA OPERACIJE]]&gt;DATE(2024,3,31),"u provedbi","završen")</f>
        <v>završen</v>
      </c>
      <c r="K1074" s="58" t="s">
        <v>99</v>
      </c>
      <c r="L1074" s="58" t="s">
        <v>99</v>
      </c>
      <c r="M1074" s="49">
        <v>0.85</v>
      </c>
      <c r="N1074" s="49">
        <v>0.15</v>
      </c>
      <c r="O1074" s="50">
        <f>Ugovori_OPULJP[[#This Row],[Bespovratna sredstva - Ukupno (EU+Nac) HRK
= Ukupna ugovorena vrijednost bespovratnih sredstava]]*Ugovori_OPULJP[[#This Row],[EU STOPA SUFINANCIRANJA %
EU CO-FINANCING RATE %]]</f>
        <v>4145985.5</v>
      </c>
      <c r="P1074" s="51">
        <f>Ugovori_OPULJP[[#This Row],[Bespovratna sredstva - EU dio - HRK]]/7.5345</f>
        <v>550266.83920631756</v>
      </c>
      <c r="Q1074" s="50">
        <f>Ugovori_OPULJP[[#This Row],[Bespovratna sredstva - Ukupno (EU+Nac) HRK
= Ukupna ugovorena vrijednost bespovratnih sredstava]]*Ugovori_OPULJP[[#This Row],[STOPA NACIONALNOG SUFINANCIRANJA %]]</f>
        <v>731644.5</v>
      </c>
      <c r="R1074" s="51">
        <f>Ugovori_OPULJP[[#This Row],[Bespovratna sredstva - Nacionalni dio - HRK]]/7.5345</f>
        <v>97105.912801114871</v>
      </c>
      <c r="S1074" s="52">
        <v>4877630</v>
      </c>
      <c r="T1074" s="53">
        <f>Ugovori_OPULJP[[#This Row],[Bespovratna sredstva - Ukupno (EU+Nac) HRK
= Ukupna ugovorena vrijednost bespovratnih sredstava]]/7.5345</f>
        <v>647372.7520074324</v>
      </c>
      <c r="U1074" s="50">
        <v>0</v>
      </c>
      <c r="V1074" s="51">
        <f>Ugovori_OPULJP[[#This Row],[Javni doprinos korisnika - HRK]]/7.5345</f>
        <v>0</v>
      </c>
      <c r="W1074" s="50">
        <v>0</v>
      </c>
      <c r="X1074" s="51">
        <f>Ugovori_OPULJP[[#This Row],[Privatni doprinos korisnika - HRK]]/7.5345</f>
        <v>0</v>
      </c>
      <c r="Y1074" s="52">
        <v>4877630</v>
      </c>
      <c r="Z1074" s="53">
        <f>Ugovori_OPULJP[[#This Row],[UKUPNI PRIHVATLJIVI IZDACI
TOTAL ELIGIBLE EXPENDITURE
= Bespovratna sredstva ukupno + doprinos korisnika
= Ukupni prihvatljivi troškovi
= Ukupna ugovorena vrijednost projekta HRK]]/7.5345</f>
        <v>647372.7520074324</v>
      </c>
      <c r="AA1074" s="57" t="s">
        <v>38</v>
      </c>
      <c r="AB1074" s="57" t="s">
        <v>35</v>
      </c>
      <c r="AC1074" s="56" t="s">
        <v>4186</v>
      </c>
      <c r="AD1074" s="56" t="s">
        <v>747</v>
      </c>
    </row>
    <row r="1075" spans="1:30" ht="51" customHeight="1" x14ac:dyDescent="0.2">
      <c r="A1075" s="61" t="s">
        <v>4187</v>
      </c>
      <c r="B1075" s="55" t="s">
        <v>743</v>
      </c>
      <c r="C1075" s="56" t="s">
        <v>744</v>
      </c>
      <c r="D1075" s="43" t="s">
        <v>3131</v>
      </c>
      <c r="E1075" s="57" t="s">
        <v>76</v>
      </c>
      <c r="F1075" s="62" t="s">
        <v>4188</v>
      </c>
      <c r="G1075" s="45" t="s">
        <v>1659</v>
      </c>
      <c r="H1075" s="59">
        <v>44208</v>
      </c>
      <c r="I1075" s="59">
        <v>44573</v>
      </c>
      <c r="J1075" s="48" t="str">
        <f>IF(Ugovori_OPULJP[[#This Row],[DATUM ZAVRŠETKA OPERACIJE]]&gt;DATE(2024,3,31),"u provedbi","završen")</f>
        <v>završen</v>
      </c>
      <c r="K1075" s="58" t="s">
        <v>155</v>
      </c>
      <c r="L1075" s="46" t="s">
        <v>155</v>
      </c>
      <c r="M1075" s="49">
        <v>0.85</v>
      </c>
      <c r="N1075" s="49">
        <v>0.15</v>
      </c>
      <c r="O1075" s="83">
        <f>Ugovori_OPULJP[[#This Row],[Bespovratna sredstva - Ukupno (EU+Nac) HRK
= Ukupna ugovorena vrijednost bespovratnih sredstava]]*Ugovori_OPULJP[[#This Row],[EU STOPA SUFINANCIRANJA %
EU CO-FINANCING RATE %]]</f>
        <v>2358056.4</v>
      </c>
      <c r="P1075" s="84">
        <f>Ugovori_OPULJP[[#This Row],[Bespovratna sredstva - EU dio - HRK]]/7.5345</f>
        <v>312967.86780808278</v>
      </c>
      <c r="Q1075" s="83">
        <f>Ugovori_OPULJP[[#This Row],[Bespovratna sredstva - Ukupno (EU+Nac) HRK
= Ukupna ugovorena vrijednost bespovratnih sredstava]]*Ugovori_OPULJP[[#This Row],[STOPA NACIONALNOG SUFINANCIRANJA %]]</f>
        <v>416127.6</v>
      </c>
      <c r="R1075" s="84">
        <f>Ugovori_OPULJP[[#This Row],[Bespovratna sredstva - Nacionalni dio - HRK]]/7.5345</f>
        <v>55229.623730838139</v>
      </c>
      <c r="S1075" s="85">
        <v>2774184</v>
      </c>
      <c r="T1075" s="86">
        <f>Ugovori_OPULJP[[#This Row],[Bespovratna sredstva - Ukupno (EU+Nac) HRK
= Ukupna ugovorena vrijednost bespovratnih sredstava]]/7.5345</f>
        <v>368197.49153892096</v>
      </c>
      <c r="U1075" s="83">
        <v>0</v>
      </c>
      <c r="V1075" s="84">
        <f>Ugovori_OPULJP[[#This Row],[Javni doprinos korisnika - HRK]]/7.5345</f>
        <v>0</v>
      </c>
      <c r="W1075" s="83">
        <v>0</v>
      </c>
      <c r="X1075" s="84">
        <f>Ugovori_OPULJP[[#This Row],[Privatni doprinos korisnika - HRK]]/7.5345</f>
        <v>0</v>
      </c>
      <c r="Y1075" s="85">
        <v>2774184</v>
      </c>
      <c r="Z1075" s="86">
        <f>Ugovori_OPULJP[[#This Row],[UKUPNI PRIHVATLJIVI IZDACI
TOTAL ELIGIBLE EXPENDITURE
= Bespovratna sredstva ukupno + doprinos korisnika
= Ukupni prihvatljivi troškovi
= Ukupna ugovorena vrijednost projekta HRK]]/7.5345</f>
        <v>368197.49153892096</v>
      </c>
      <c r="AA1075" s="57" t="s">
        <v>38</v>
      </c>
      <c r="AB1075" s="57" t="s">
        <v>35</v>
      </c>
      <c r="AC1075" s="56" t="s">
        <v>4189</v>
      </c>
      <c r="AD1075" s="56" t="s">
        <v>747</v>
      </c>
    </row>
    <row r="1076" spans="1:30" ht="51" customHeight="1" x14ac:dyDescent="0.2">
      <c r="A1076" s="61" t="s">
        <v>4190</v>
      </c>
      <c r="B1076" s="55" t="s">
        <v>743</v>
      </c>
      <c r="C1076" s="56" t="s">
        <v>744</v>
      </c>
      <c r="D1076" s="43" t="s">
        <v>3131</v>
      </c>
      <c r="E1076" s="57" t="s">
        <v>76</v>
      </c>
      <c r="F1076" s="62" t="s">
        <v>4191</v>
      </c>
      <c r="G1076" s="45" t="s">
        <v>1643</v>
      </c>
      <c r="H1076" s="59">
        <v>44203</v>
      </c>
      <c r="I1076" s="59">
        <v>44749</v>
      </c>
      <c r="J1076" s="48" t="str">
        <f>IF(Ugovori_OPULJP[[#This Row],[DATUM ZAVRŠETKA OPERACIJE]]&gt;DATE(2024,3,31),"u provedbi","završen")</f>
        <v>završen</v>
      </c>
      <c r="K1076" s="58" t="s">
        <v>99</v>
      </c>
      <c r="L1076" s="58" t="s">
        <v>99</v>
      </c>
      <c r="M1076" s="49">
        <v>0.85</v>
      </c>
      <c r="N1076" s="49">
        <v>0.15</v>
      </c>
      <c r="O1076" s="83">
        <f>Ugovori_OPULJP[[#This Row],[Bespovratna sredstva - Ukupno (EU+Nac) HRK
= Ukupna ugovorena vrijednost bespovratnih sredstava]]*Ugovori_OPULJP[[#This Row],[EU STOPA SUFINANCIRANJA %
EU CO-FINANCING RATE %]]</f>
        <v>2376810.7999999998</v>
      </c>
      <c r="P1076" s="84">
        <f>Ugovori_OPULJP[[#This Row],[Bespovratna sredstva - EU dio - HRK]]/7.5345</f>
        <v>315457.00444621406</v>
      </c>
      <c r="Q1076" s="83">
        <f>Ugovori_OPULJP[[#This Row],[Bespovratna sredstva - Ukupno (EU+Nac) HRK
= Ukupna ugovorena vrijednost bespovratnih sredstava]]*Ugovori_OPULJP[[#This Row],[STOPA NACIONALNOG SUFINANCIRANJA %]]</f>
        <v>419437.2</v>
      </c>
      <c r="R1076" s="84">
        <f>Ugovori_OPULJP[[#This Row],[Bespovratna sredstva - Nacionalni dio - HRK]]/7.5345</f>
        <v>55668.883137567187</v>
      </c>
      <c r="S1076" s="85">
        <v>2796248</v>
      </c>
      <c r="T1076" s="86">
        <f>Ugovori_OPULJP[[#This Row],[Bespovratna sredstva - Ukupno (EU+Nac) HRK
= Ukupna ugovorena vrijednost bespovratnih sredstava]]/7.5345</f>
        <v>371125.88758378127</v>
      </c>
      <c r="U1076" s="83">
        <v>0</v>
      </c>
      <c r="V1076" s="84">
        <f>Ugovori_OPULJP[[#This Row],[Javni doprinos korisnika - HRK]]/7.5345</f>
        <v>0</v>
      </c>
      <c r="W1076" s="83">
        <v>0</v>
      </c>
      <c r="X1076" s="84">
        <f>Ugovori_OPULJP[[#This Row],[Privatni doprinos korisnika - HRK]]/7.5345</f>
        <v>0</v>
      </c>
      <c r="Y1076" s="85">
        <v>2796248</v>
      </c>
      <c r="Z1076" s="86">
        <f>Ugovori_OPULJP[[#This Row],[UKUPNI PRIHVATLJIVI IZDACI
TOTAL ELIGIBLE EXPENDITURE
= Bespovratna sredstva ukupno + doprinos korisnika
= Ukupni prihvatljivi troškovi
= Ukupna ugovorena vrijednost projekta HRK]]/7.5345</f>
        <v>371125.88758378127</v>
      </c>
      <c r="AA1076" s="57" t="s">
        <v>38</v>
      </c>
      <c r="AB1076" s="57" t="s">
        <v>35</v>
      </c>
      <c r="AC1076" s="56" t="s">
        <v>4192</v>
      </c>
      <c r="AD1076" s="56" t="s">
        <v>747</v>
      </c>
    </row>
    <row r="1077" spans="1:30" ht="51" customHeight="1" x14ac:dyDescent="0.2">
      <c r="A1077" s="61" t="s">
        <v>4193</v>
      </c>
      <c r="B1077" s="55" t="s">
        <v>743</v>
      </c>
      <c r="C1077" s="56" t="s">
        <v>744</v>
      </c>
      <c r="D1077" s="43" t="s">
        <v>3131</v>
      </c>
      <c r="E1077" s="57" t="s">
        <v>76</v>
      </c>
      <c r="F1077" s="62" t="s">
        <v>4194</v>
      </c>
      <c r="G1077" s="62" t="s">
        <v>1601</v>
      </c>
      <c r="H1077" s="59">
        <v>44207</v>
      </c>
      <c r="I1077" s="59">
        <v>44753</v>
      </c>
      <c r="J1077" s="48" t="str">
        <f>IF(Ugovori_OPULJP[[#This Row],[DATUM ZAVRŠETKA OPERACIJE]]&gt;DATE(2024,3,31),"u provedbi","završen")</f>
        <v>završen</v>
      </c>
      <c r="K1077" s="58" t="s">
        <v>99</v>
      </c>
      <c r="L1077" s="58" t="s">
        <v>99</v>
      </c>
      <c r="M1077" s="49">
        <v>0.85</v>
      </c>
      <c r="N1077" s="49">
        <v>0.15</v>
      </c>
      <c r="O1077" s="83">
        <f>Ugovori_OPULJP[[#This Row],[Bespovratna sredstva - Ukupno (EU+Nac) HRK
= Ukupna ugovorena vrijednost bespovratnih sredstava]]*Ugovori_OPULJP[[#This Row],[EU STOPA SUFINANCIRANJA %
EU CO-FINANCING RATE %]]</f>
        <v>1545206.5</v>
      </c>
      <c r="P1077" s="84">
        <f>Ugovori_OPULJP[[#This Row],[Bespovratna sredstva - EU dio - HRK]]/7.5345</f>
        <v>205084.14626053485</v>
      </c>
      <c r="Q1077" s="83">
        <f>Ugovori_OPULJP[[#This Row],[Bespovratna sredstva - Ukupno (EU+Nac) HRK
= Ukupna ugovorena vrijednost bespovratnih sredstava]]*Ugovori_OPULJP[[#This Row],[STOPA NACIONALNOG SUFINANCIRANJA %]]</f>
        <v>272683.5</v>
      </c>
      <c r="R1077" s="84">
        <f>Ugovori_OPULJP[[#This Row],[Bespovratna sredstva - Nacionalni dio - HRK]]/7.5345</f>
        <v>36191.319928329678</v>
      </c>
      <c r="S1077" s="85">
        <v>1817890</v>
      </c>
      <c r="T1077" s="86">
        <f>Ugovori_OPULJP[[#This Row],[Bespovratna sredstva - Ukupno (EU+Nac) HRK
= Ukupna ugovorena vrijednost bespovratnih sredstava]]/7.5345</f>
        <v>241275.46618886455</v>
      </c>
      <c r="U1077" s="83">
        <v>0</v>
      </c>
      <c r="V1077" s="84">
        <f>Ugovori_OPULJP[[#This Row],[Javni doprinos korisnika - HRK]]/7.5345</f>
        <v>0</v>
      </c>
      <c r="W1077" s="83">
        <v>0</v>
      </c>
      <c r="X1077" s="84">
        <f>Ugovori_OPULJP[[#This Row],[Privatni doprinos korisnika - HRK]]/7.5345</f>
        <v>0</v>
      </c>
      <c r="Y1077" s="85">
        <v>1817890</v>
      </c>
      <c r="Z1077" s="86">
        <f>Ugovori_OPULJP[[#This Row],[UKUPNI PRIHVATLJIVI IZDACI
TOTAL ELIGIBLE EXPENDITURE
= Bespovratna sredstva ukupno + doprinos korisnika
= Ukupni prihvatljivi troškovi
= Ukupna ugovorena vrijednost projekta HRK]]/7.5345</f>
        <v>241275.46618886455</v>
      </c>
      <c r="AA1077" s="57" t="s">
        <v>38</v>
      </c>
      <c r="AB1077" s="57" t="s">
        <v>35</v>
      </c>
      <c r="AC1077" s="56" t="s">
        <v>4195</v>
      </c>
      <c r="AD1077" s="56" t="s">
        <v>747</v>
      </c>
    </row>
    <row r="1078" spans="1:30" ht="51" customHeight="1" x14ac:dyDescent="0.2">
      <c r="A1078" s="61" t="s">
        <v>4196</v>
      </c>
      <c r="B1078" s="55" t="s">
        <v>743</v>
      </c>
      <c r="C1078" s="56" t="s">
        <v>744</v>
      </c>
      <c r="D1078" s="43" t="s">
        <v>3131</v>
      </c>
      <c r="E1078" s="57" t="s">
        <v>76</v>
      </c>
      <c r="F1078" s="62" t="s">
        <v>1622</v>
      </c>
      <c r="G1078" s="62" t="s">
        <v>1623</v>
      </c>
      <c r="H1078" s="59">
        <v>44203</v>
      </c>
      <c r="I1078" s="59">
        <v>44568</v>
      </c>
      <c r="J1078" s="48" t="str">
        <f>IF(Ugovori_OPULJP[[#This Row],[DATUM ZAVRŠETKA OPERACIJE]]&gt;DATE(2024,3,31),"u provedbi","završen")</f>
        <v>završen</v>
      </c>
      <c r="K1078" s="58" t="s">
        <v>338</v>
      </c>
      <c r="L1078" s="58" t="s">
        <v>338</v>
      </c>
      <c r="M1078" s="49">
        <v>0.85</v>
      </c>
      <c r="N1078" s="49">
        <v>0.15</v>
      </c>
      <c r="O1078" s="83">
        <f>Ugovori_OPULJP[[#This Row],[Bespovratna sredstva - Ukupno (EU+Nac) HRK
= Ukupna ugovorena vrijednost bespovratnih sredstava]]*Ugovori_OPULJP[[#This Row],[EU STOPA SUFINANCIRANJA %
EU CO-FINANCING RATE %]]</f>
        <v>2228360</v>
      </c>
      <c r="P1078" s="84">
        <f>Ugovori_OPULJP[[#This Row],[Bespovratna sredstva - EU dio - HRK]]/7.5345</f>
        <v>295754.19735881611</v>
      </c>
      <c r="Q1078" s="83">
        <f>Ugovori_OPULJP[[#This Row],[Bespovratna sredstva - Ukupno (EU+Nac) HRK
= Ukupna ugovorena vrijednost bespovratnih sredstava]]*Ugovori_OPULJP[[#This Row],[STOPA NACIONALNOG SUFINANCIRANJA %]]</f>
        <v>393240</v>
      </c>
      <c r="R1078" s="84">
        <f>Ugovori_OPULJP[[#This Row],[Bespovratna sredstva - Nacionalni dio - HRK]]/7.5345</f>
        <v>52191.917180967546</v>
      </c>
      <c r="S1078" s="85">
        <v>2621600</v>
      </c>
      <c r="T1078" s="86">
        <f>Ugovori_OPULJP[[#This Row],[Bespovratna sredstva - Ukupno (EU+Nac) HRK
= Ukupna ugovorena vrijednost bespovratnih sredstava]]/7.5345</f>
        <v>347946.11453978362</v>
      </c>
      <c r="U1078" s="83">
        <v>0</v>
      </c>
      <c r="V1078" s="84">
        <f>Ugovori_OPULJP[[#This Row],[Javni doprinos korisnika - HRK]]/7.5345</f>
        <v>0</v>
      </c>
      <c r="W1078" s="83">
        <v>0</v>
      </c>
      <c r="X1078" s="84">
        <f>Ugovori_OPULJP[[#This Row],[Privatni doprinos korisnika - HRK]]/7.5345</f>
        <v>0</v>
      </c>
      <c r="Y1078" s="85">
        <v>2621600</v>
      </c>
      <c r="Z1078" s="86">
        <f>Ugovori_OPULJP[[#This Row],[UKUPNI PRIHVATLJIVI IZDACI
TOTAL ELIGIBLE EXPENDITURE
= Bespovratna sredstva ukupno + doprinos korisnika
= Ukupni prihvatljivi troškovi
= Ukupna ugovorena vrijednost projekta HRK]]/7.5345</f>
        <v>347946.11453978362</v>
      </c>
      <c r="AA1078" s="57" t="s">
        <v>38</v>
      </c>
      <c r="AB1078" s="57" t="s">
        <v>35</v>
      </c>
      <c r="AC1078" s="56" t="s">
        <v>4197</v>
      </c>
      <c r="AD1078" s="56" t="s">
        <v>747</v>
      </c>
    </row>
    <row r="1079" spans="1:30" ht="51" customHeight="1" x14ac:dyDescent="0.2">
      <c r="A1079" s="61" t="s">
        <v>4198</v>
      </c>
      <c r="B1079" s="55" t="s">
        <v>743</v>
      </c>
      <c r="C1079" s="56" t="s">
        <v>744</v>
      </c>
      <c r="D1079" s="43" t="s">
        <v>3131</v>
      </c>
      <c r="E1079" s="57" t="s">
        <v>76</v>
      </c>
      <c r="F1079" s="62" t="s">
        <v>4199</v>
      </c>
      <c r="G1079" s="62" t="s">
        <v>1577</v>
      </c>
      <c r="H1079" s="59">
        <v>44201</v>
      </c>
      <c r="I1079" s="59">
        <v>44656</v>
      </c>
      <c r="J1079" s="48" t="str">
        <f>IF(Ugovori_OPULJP[[#This Row],[DATUM ZAVRŠETKA OPERACIJE]]&gt;DATE(2024,3,31),"u provedbi","završen")</f>
        <v>završen</v>
      </c>
      <c r="K1079" s="58" t="s">
        <v>99</v>
      </c>
      <c r="L1079" s="58" t="s">
        <v>99</v>
      </c>
      <c r="M1079" s="49">
        <v>0.85</v>
      </c>
      <c r="N1079" s="49">
        <v>0.15</v>
      </c>
      <c r="O1079" s="83">
        <f>Ugovori_OPULJP[[#This Row],[Bespovratna sredstva - Ukupno (EU+Nac) HRK
= Ukupna ugovorena vrijednost bespovratnih sredstava]]*Ugovori_OPULJP[[#This Row],[EU STOPA SUFINANCIRANJA %
EU CO-FINANCING RATE %]]</f>
        <v>2879953</v>
      </c>
      <c r="P1079" s="84">
        <f>Ugovori_OPULJP[[#This Row],[Bespovratna sredstva - EU dio - HRK]]/7.5345</f>
        <v>382235.4502621275</v>
      </c>
      <c r="Q1079" s="83">
        <f>Ugovori_OPULJP[[#This Row],[Bespovratna sredstva - Ukupno (EU+Nac) HRK
= Ukupna ugovorena vrijednost bespovratnih sredstava]]*Ugovori_OPULJP[[#This Row],[STOPA NACIONALNOG SUFINANCIRANJA %]]</f>
        <v>508227</v>
      </c>
      <c r="R1079" s="84">
        <f>Ugovori_OPULJP[[#This Row],[Bespovratna sredstva - Nacionalni dio - HRK]]/7.5345</f>
        <v>67453.314752140155</v>
      </c>
      <c r="S1079" s="85">
        <v>3388180</v>
      </c>
      <c r="T1079" s="86">
        <f>Ugovori_OPULJP[[#This Row],[Bespovratna sredstva - Ukupno (EU+Nac) HRK
= Ukupna ugovorena vrijednost bespovratnih sredstava]]/7.5345</f>
        <v>449688.7650142677</v>
      </c>
      <c r="U1079" s="83">
        <v>0</v>
      </c>
      <c r="V1079" s="84">
        <f>Ugovori_OPULJP[[#This Row],[Javni doprinos korisnika - HRK]]/7.5345</f>
        <v>0</v>
      </c>
      <c r="W1079" s="83">
        <v>0</v>
      </c>
      <c r="X1079" s="84">
        <f>Ugovori_OPULJP[[#This Row],[Privatni doprinos korisnika - HRK]]/7.5345</f>
        <v>0</v>
      </c>
      <c r="Y1079" s="85">
        <v>3388180</v>
      </c>
      <c r="Z1079" s="86">
        <f>Ugovori_OPULJP[[#This Row],[UKUPNI PRIHVATLJIVI IZDACI
TOTAL ELIGIBLE EXPENDITURE
= Bespovratna sredstva ukupno + doprinos korisnika
= Ukupni prihvatljivi troškovi
= Ukupna ugovorena vrijednost projekta HRK]]/7.5345</f>
        <v>449688.7650142677</v>
      </c>
      <c r="AA1079" s="57" t="s">
        <v>38</v>
      </c>
      <c r="AB1079" s="57" t="s">
        <v>35</v>
      </c>
      <c r="AC1079" s="56" t="s">
        <v>4200</v>
      </c>
      <c r="AD1079" s="56" t="s">
        <v>747</v>
      </c>
    </row>
    <row r="1080" spans="1:30" ht="38.25" customHeight="1" x14ac:dyDescent="0.2">
      <c r="A1080" s="61" t="s">
        <v>4201</v>
      </c>
      <c r="B1080" s="55" t="s">
        <v>743</v>
      </c>
      <c r="C1080" s="56" t="s">
        <v>744</v>
      </c>
      <c r="D1080" s="43" t="s">
        <v>3131</v>
      </c>
      <c r="E1080" s="57" t="s">
        <v>76</v>
      </c>
      <c r="F1080" s="62" t="s">
        <v>4202</v>
      </c>
      <c r="G1080" s="45" t="s">
        <v>1756</v>
      </c>
      <c r="H1080" s="59">
        <v>44207</v>
      </c>
      <c r="I1080" s="59">
        <v>44662</v>
      </c>
      <c r="J1080" s="48" t="str">
        <f>IF(Ugovori_OPULJP[[#This Row],[DATUM ZAVRŠETKA OPERACIJE]]&gt;DATE(2024,3,31),"u provedbi","završen")</f>
        <v>završen</v>
      </c>
      <c r="K1080" s="58" t="s">
        <v>338</v>
      </c>
      <c r="L1080" s="58" t="s">
        <v>338</v>
      </c>
      <c r="M1080" s="49">
        <v>0.85</v>
      </c>
      <c r="N1080" s="49">
        <v>0.15</v>
      </c>
      <c r="O1080" s="83">
        <f>Ugovori_OPULJP[[#This Row],[Bespovratna sredstva - Ukupno (EU+Nac) HRK
= Ukupna ugovorena vrijednost bespovratnih sredstava]]*Ugovori_OPULJP[[#This Row],[EU STOPA SUFINANCIRANJA %
EU CO-FINANCING RATE %]]</f>
        <v>663867</v>
      </c>
      <c r="P1080" s="84">
        <f>Ugovori_OPULJP[[#This Row],[Bespovratna sredstva - EU dio - HRK]]/7.5345</f>
        <v>88110.292653792552</v>
      </c>
      <c r="Q1080" s="83">
        <f>Ugovori_OPULJP[[#This Row],[Bespovratna sredstva - Ukupno (EU+Nac) HRK
= Ukupna ugovorena vrijednost bespovratnih sredstava]]*Ugovori_OPULJP[[#This Row],[STOPA NACIONALNOG SUFINANCIRANJA %]]</f>
        <v>117153</v>
      </c>
      <c r="R1080" s="84">
        <f>Ugovori_OPULJP[[#This Row],[Bespovratna sredstva - Nacionalni dio - HRK]]/7.5345</f>
        <v>15548.875174198685</v>
      </c>
      <c r="S1080" s="85">
        <v>781020</v>
      </c>
      <c r="T1080" s="86">
        <f>Ugovori_OPULJP[[#This Row],[Bespovratna sredstva - Ukupno (EU+Nac) HRK
= Ukupna ugovorena vrijednost bespovratnih sredstava]]/7.5345</f>
        <v>103659.16782799123</v>
      </c>
      <c r="U1080" s="83">
        <v>0</v>
      </c>
      <c r="V1080" s="84">
        <f>Ugovori_OPULJP[[#This Row],[Javni doprinos korisnika - HRK]]/7.5345</f>
        <v>0</v>
      </c>
      <c r="W1080" s="83">
        <v>0</v>
      </c>
      <c r="X1080" s="84">
        <f>Ugovori_OPULJP[[#This Row],[Privatni doprinos korisnika - HRK]]/7.5345</f>
        <v>0</v>
      </c>
      <c r="Y1080" s="85">
        <v>781020</v>
      </c>
      <c r="Z1080" s="86">
        <f>Ugovori_OPULJP[[#This Row],[UKUPNI PRIHVATLJIVI IZDACI
TOTAL ELIGIBLE EXPENDITURE
= Bespovratna sredstva ukupno + doprinos korisnika
= Ukupni prihvatljivi troškovi
= Ukupna ugovorena vrijednost projekta HRK]]/7.5345</f>
        <v>103659.16782799123</v>
      </c>
      <c r="AA1080" s="57" t="s">
        <v>38</v>
      </c>
      <c r="AB1080" s="57" t="s">
        <v>35</v>
      </c>
      <c r="AC1080" s="56" t="s">
        <v>4203</v>
      </c>
      <c r="AD1080" s="56" t="s">
        <v>747</v>
      </c>
    </row>
    <row r="1081" spans="1:30" ht="51" customHeight="1" x14ac:dyDescent="0.2">
      <c r="A1081" s="61" t="s">
        <v>4204</v>
      </c>
      <c r="B1081" s="55" t="s">
        <v>743</v>
      </c>
      <c r="C1081" s="56" t="s">
        <v>744</v>
      </c>
      <c r="D1081" s="43" t="s">
        <v>3131</v>
      </c>
      <c r="E1081" s="57" t="s">
        <v>76</v>
      </c>
      <c r="F1081" s="62" t="s">
        <v>4205</v>
      </c>
      <c r="G1081" s="62" t="s">
        <v>1627</v>
      </c>
      <c r="H1081" s="59">
        <v>44204</v>
      </c>
      <c r="I1081" s="59">
        <v>44569</v>
      </c>
      <c r="J1081" s="48" t="str">
        <f>IF(Ugovori_OPULJP[[#This Row],[DATUM ZAVRŠETKA OPERACIJE]]&gt;DATE(2024,3,31),"u provedbi","završen")</f>
        <v>završen</v>
      </c>
      <c r="K1081" s="58" t="s">
        <v>79</v>
      </c>
      <c r="L1081" s="58" t="s">
        <v>79</v>
      </c>
      <c r="M1081" s="49">
        <v>0.85</v>
      </c>
      <c r="N1081" s="49">
        <v>0.15</v>
      </c>
      <c r="O1081" s="83">
        <f>Ugovori_OPULJP[[#This Row],[Bespovratna sredstva - Ukupno (EU+Nac) HRK
= Ukupna ugovorena vrijednost bespovratnih sredstava]]*Ugovori_OPULJP[[#This Row],[EU STOPA SUFINANCIRANJA %
EU CO-FINANCING RATE %]]</f>
        <v>593799.12</v>
      </c>
      <c r="P1081" s="84">
        <f>Ugovori_OPULJP[[#This Row],[Bespovratna sredstva - EU dio - HRK]]/7.5345</f>
        <v>78810.686840533541</v>
      </c>
      <c r="Q1081" s="83">
        <f>Ugovori_OPULJP[[#This Row],[Bespovratna sredstva - Ukupno (EU+Nac) HRK
= Ukupna ugovorena vrijednost bespovratnih sredstava]]*Ugovori_OPULJP[[#This Row],[STOPA NACIONALNOG SUFINANCIRANJA %]]</f>
        <v>104788.07999999999</v>
      </c>
      <c r="R1081" s="84">
        <f>Ugovori_OPULJP[[#This Row],[Bespovratna sredstva - Nacionalni dio - HRK]]/7.5345</f>
        <v>13907.768265976505</v>
      </c>
      <c r="S1081" s="85">
        <v>698587.2</v>
      </c>
      <c r="T1081" s="86">
        <f>Ugovori_OPULJP[[#This Row],[Bespovratna sredstva - Ukupno (EU+Nac) HRK
= Ukupna ugovorena vrijednost bespovratnih sredstava]]/7.5345</f>
        <v>92718.455106510039</v>
      </c>
      <c r="U1081" s="83">
        <v>0</v>
      </c>
      <c r="V1081" s="84">
        <f>Ugovori_OPULJP[[#This Row],[Javni doprinos korisnika - HRK]]/7.5345</f>
        <v>0</v>
      </c>
      <c r="W1081" s="83">
        <v>0</v>
      </c>
      <c r="X1081" s="84">
        <f>Ugovori_OPULJP[[#This Row],[Privatni doprinos korisnika - HRK]]/7.5345</f>
        <v>0</v>
      </c>
      <c r="Y1081" s="85">
        <v>698587.2</v>
      </c>
      <c r="Z1081" s="86">
        <f>Ugovori_OPULJP[[#This Row],[UKUPNI PRIHVATLJIVI IZDACI
TOTAL ELIGIBLE EXPENDITURE
= Bespovratna sredstva ukupno + doprinos korisnika
= Ukupni prihvatljivi troškovi
= Ukupna ugovorena vrijednost projekta HRK]]/7.5345</f>
        <v>92718.455106510039</v>
      </c>
      <c r="AA1081" s="57" t="s">
        <v>38</v>
      </c>
      <c r="AB1081" s="57" t="s">
        <v>35</v>
      </c>
      <c r="AC1081" s="56" t="s">
        <v>4206</v>
      </c>
      <c r="AD1081" s="56" t="s">
        <v>747</v>
      </c>
    </row>
    <row r="1082" spans="1:30" ht="51" customHeight="1" x14ac:dyDescent="0.2">
      <c r="A1082" s="61" t="s">
        <v>4207</v>
      </c>
      <c r="B1082" s="55" t="s">
        <v>743</v>
      </c>
      <c r="C1082" s="56" t="s">
        <v>744</v>
      </c>
      <c r="D1082" s="43" t="s">
        <v>3131</v>
      </c>
      <c r="E1082" s="57" t="s">
        <v>76</v>
      </c>
      <c r="F1082" s="62" t="s">
        <v>4208</v>
      </c>
      <c r="G1082" s="62" t="s">
        <v>1529</v>
      </c>
      <c r="H1082" s="59">
        <v>44201</v>
      </c>
      <c r="I1082" s="59">
        <v>44747</v>
      </c>
      <c r="J1082" s="48" t="str">
        <f>IF(Ugovori_OPULJP[[#This Row],[DATUM ZAVRŠETKA OPERACIJE]]&gt;DATE(2024,3,31),"u provedbi","završen")</f>
        <v>završen</v>
      </c>
      <c r="K1082" s="58" t="s">
        <v>211</v>
      </c>
      <c r="L1082" s="58" t="s">
        <v>211</v>
      </c>
      <c r="M1082" s="49">
        <v>0.85</v>
      </c>
      <c r="N1082" s="49">
        <v>0.15</v>
      </c>
      <c r="O1082" s="83">
        <f>Ugovori_OPULJP[[#This Row],[Bespovratna sredstva - Ukupno (EU+Nac) HRK
= Ukupna ugovorena vrijednost bespovratnih sredstava]]*Ugovori_OPULJP[[#This Row],[EU STOPA SUFINANCIRANJA %
EU CO-FINANCING RATE %]]</f>
        <v>2366740</v>
      </c>
      <c r="P1082" s="84">
        <f>Ugovori_OPULJP[[#This Row],[Bespovratna sredstva - EU dio - HRK]]/7.5345</f>
        <v>314120.37958723208</v>
      </c>
      <c r="Q1082" s="83">
        <f>Ugovori_OPULJP[[#This Row],[Bespovratna sredstva - Ukupno (EU+Nac) HRK
= Ukupna ugovorena vrijednost bespovratnih sredstava]]*Ugovori_OPULJP[[#This Row],[STOPA NACIONALNOG SUFINANCIRANJA %]]</f>
        <v>417660</v>
      </c>
      <c r="R1082" s="84">
        <f>Ugovori_OPULJP[[#This Row],[Bespovratna sredstva - Nacionalni dio - HRK]]/7.5345</f>
        <v>55433.008162452716</v>
      </c>
      <c r="S1082" s="85">
        <v>2784400</v>
      </c>
      <c r="T1082" s="86">
        <f>Ugovori_OPULJP[[#This Row],[Bespovratna sredstva - Ukupno (EU+Nac) HRK
= Ukupna ugovorena vrijednost bespovratnih sredstava]]/7.5345</f>
        <v>369553.38774968474</v>
      </c>
      <c r="U1082" s="83">
        <v>0</v>
      </c>
      <c r="V1082" s="84">
        <f>Ugovori_OPULJP[[#This Row],[Javni doprinos korisnika - HRK]]/7.5345</f>
        <v>0</v>
      </c>
      <c r="W1082" s="83">
        <v>0</v>
      </c>
      <c r="X1082" s="84">
        <f>Ugovori_OPULJP[[#This Row],[Privatni doprinos korisnika - HRK]]/7.5345</f>
        <v>0</v>
      </c>
      <c r="Y1082" s="85">
        <v>2784400</v>
      </c>
      <c r="Z1082" s="86">
        <f>Ugovori_OPULJP[[#This Row],[UKUPNI PRIHVATLJIVI IZDACI
TOTAL ELIGIBLE EXPENDITURE
= Bespovratna sredstva ukupno + doprinos korisnika
= Ukupni prihvatljivi troškovi
= Ukupna ugovorena vrijednost projekta HRK]]/7.5345</f>
        <v>369553.38774968474</v>
      </c>
      <c r="AA1082" s="57" t="s">
        <v>38</v>
      </c>
      <c r="AB1082" s="57" t="s">
        <v>35</v>
      </c>
      <c r="AC1082" s="56" t="s">
        <v>4209</v>
      </c>
      <c r="AD1082" s="56" t="s">
        <v>747</v>
      </c>
    </row>
    <row r="1083" spans="1:30" ht="38.25" customHeight="1" x14ac:dyDescent="0.2">
      <c r="A1083" s="61" t="s">
        <v>4210</v>
      </c>
      <c r="B1083" s="55" t="s">
        <v>743</v>
      </c>
      <c r="C1083" s="56" t="s">
        <v>744</v>
      </c>
      <c r="D1083" s="43" t="s">
        <v>3131</v>
      </c>
      <c r="E1083" s="57" t="s">
        <v>76</v>
      </c>
      <c r="F1083" s="62" t="s">
        <v>4211</v>
      </c>
      <c r="G1083" s="45" t="s">
        <v>1675</v>
      </c>
      <c r="H1083" s="59">
        <v>44203</v>
      </c>
      <c r="I1083" s="59">
        <v>44688</v>
      </c>
      <c r="J1083" s="48" t="str">
        <f>IF(Ugovori_OPULJP[[#This Row],[DATUM ZAVRŠETKA OPERACIJE]]&gt;DATE(2024,3,31),"u provedbi","završen")</f>
        <v>završen</v>
      </c>
      <c r="K1083" s="58" t="s">
        <v>599</v>
      </c>
      <c r="L1083" s="58" t="s">
        <v>599</v>
      </c>
      <c r="M1083" s="49">
        <v>0.85</v>
      </c>
      <c r="N1083" s="49">
        <v>0.15</v>
      </c>
      <c r="O1083" s="83">
        <f>Ugovori_OPULJP[[#This Row],[Bespovratna sredstva - Ukupno (EU+Nac) HRK
= Ukupna ugovorena vrijednost bespovratnih sredstava]]*Ugovori_OPULJP[[#This Row],[EU STOPA SUFINANCIRANJA %
EU CO-FINANCING RATE %]]</f>
        <v>2351869.25</v>
      </c>
      <c r="P1083" s="84">
        <f>Ugovori_OPULJP[[#This Row],[Bespovratna sredstva - EU dio - HRK]]/7.5345</f>
        <v>312146.69188400026</v>
      </c>
      <c r="Q1083" s="83">
        <f>Ugovori_OPULJP[[#This Row],[Bespovratna sredstva - Ukupno (EU+Nac) HRK
= Ukupna ugovorena vrijednost bespovratnih sredstava]]*Ugovori_OPULJP[[#This Row],[STOPA NACIONALNOG SUFINANCIRANJA %]]</f>
        <v>415035.75</v>
      </c>
      <c r="R1083" s="84">
        <f>Ugovori_OPULJP[[#This Row],[Bespovratna sredstva - Nacionalni dio - HRK]]/7.5345</f>
        <v>55084.710332470633</v>
      </c>
      <c r="S1083" s="85">
        <v>2766905</v>
      </c>
      <c r="T1083" s="86">
        <f>Ugovori_OPULJP[[#This Row],[Bespovratna sredstva - Ukupno (EU+Nac) HRK
= Ukupna ugovorena vrijednost bespovratnih sredstava]]/7.5345</f>
        <v>367231.40221647086</v>
      </c>
      <c r="U1083" s="83">
        <v>0</v>
      </c>
      <c r="V1083" s="84">
        <f>Ugovori_OPULJP[[#This Row],[Javni doprinos korisnika - HRK]]/7.5345</f>
        <v>0</v>
      </c>
      <c r="W1083" s="83">
        <v>0</v>
      </c>
      <c r="X1083" s="84">
        <f>Ugovori_OPULJP[[#This Row],[Privatni doprinos korisnika - HRK]]/7.5345</f>
        <v>0</v>
      </c>
      <c r="Y1083" s="85">
        <v>2766905</v>
      </c>
      <c r="Z1083" s="86">
        <f>Ugovori_OPULJP[[#This Row],[UKUPNI PRIHVATLJIVI IZDACI
TOTAL ELIGIBLE EXPENDITURE
= Bespovratna sredstva ukupno + doprinos korisnika
= Ukupni prihvatljivi troškovi
= Ukupna ugovorena vrijednost projekta HRK]]/7.5345</f>
        <v>367231.40221647086</v>
      </c>
      <c r="AA1083" s="57" t="s">
        <v>38</v>
      </c>
      <c r="AB1083" s="57" t="s">
        <v>35</v>
      </c>
      <c r="AC1083" s="56" t="s">
        <v>4212</v>
      </c>
      <c r="AD1083" s="56" t="s">
        <v>747</v>
      </c>
    </row>
    <row r="1084" spans="1:30" ht="51" customHeight="1" x14ac:dyDescent="0.2">
      <c r="A1084" s="61" t="s">
        <v>4213</v>
      </c>
      <c r="B1084" s="55" t="s">
        <v>743</v>
      </c>
      <c r="C1084" s="56" t="s">
        <v>744</v>
      </c>
      <c r="D1084" s="43" t="s">
        <v>3131</v>
      </c>
      <c r="E1084" s="57" t="s">
        <v>76</v>
      </c>
      <c r="F1084" s="62" t="s">
        <v>4214</v>
      </c>
      <c r="G1084" s="45" t="s">
        <v>1631</v>
      </c>
      <c r="H1084" s="59">
        <v>44201</v>
      </c>
      <c r="I1084" s="59">
        <v>44686</v>
      </c>
      <c r="J1084" s="48" t="str">
        <f>IF(Ugovori_OPULJP[[#This Row],[DATUM ZAVRŠETKA OPERACIJE]]&gt;DATE(2024,3,31),"u provedbi","završen")</f>
        <v>završen</v>
      </c>
      <c r="K1084" s="58" t="s">
        <v>211</v>
      </c>
      <c r="L1084" s="58" t="s">
        <v>211</v>
      </c>
      <c r="M1084" s="49">
        <v>0.85</v>
      </c>
      <c r="N1084" s="49">
        <v>0.15</v>
      </c>
      <c r="O1084" s="83">
        <f>Ugovori_OPULJP[[#This Row],[Bespovratna sredstva - Ukupno (EU+Nac) HRK
= Ukupna ugovorena vrijednost bespovratnih sredstava]]*Ugovori_OPULJP[[#This Row],[EU STOPA SUFINANCIRANJA %
EU CO-FINANCING RATE %]]</f>
        <v>788449.375</v>
      </c>
      <c r="P1084" s="84">
        <f>Ugovori_OPULJP[[#This Row],[Bespovratna sredstva - EU dio - HRK]]/7.5345</f>
        <v>104645.21534275665</v>
      </c>
      <c r="Q1084" s="83">
        <f>Ugovori_OPULJP[[#This Row],[Bespovratna sredstva - Ukupno (EU+Nac) HRK
= Ukupna ugovorena vrijednost bespovratnih sredstava]]*Ugovori_OPULJP[[#This Row],[STOPA NACIONALNOG SUFINANCIRANJA %]]</f>
        <v>139138.125</v>
      </c>
      <c r="R1084" s="84">
        <f>Ugovori_OPULJP[[#This Row],[Bespovratna sredstva - Nacionalni dio - HRK]]/7.5345</f>
        <v>18466.802707545292</v>
      </c>
      <c r="S1084" s="85">
        <v>927587.5</v>
      </c>
      <c r="T1084" s="86">
        <f>Ugovori_OPULJP[[#This Row],[Bespovratna sredstva - Ukupno (EU+Nac) HRK
= Ukupna ugovorena vrijednost bespovratnih sredstava]]/7.5345</f>
        <v>123112.01805030194</v>
      </c>
      <c r="U1084" s="83">
        <v>0</v>
      </c>
      <c r="V1084" s="84">
        <f>Ugovori_OPULJP[[#This Row],[Javni doprinos korisnika - HRK]]/7.5345</f>
        <v>0</v>
      </c>
      <c r="W1084" s="83">
        <v>0</v>
      </c>
      <c r="X1084" s="84">
        <f>Ugovori_OPULJP[[#This Row],[Privatni doprinos korisnika - HRK]]/7.5345</f>
        <v>0</v>
      </c>
      <c r="Y1084" s="85">
        <v>927587.5</v>
      </c>
      <c r="Z1084" s="86">
        <f>Ugovori_OPULJP[[#This Row],[UKUPNI PRIHVATLJIVI IZDACI
TOTAL ELIGIBLE EXPENDITURE
= Bespovratna sredstva ukupno + doprinos korisnika
= Ukupni prihvatljivi troškovi
= Ukupna ugovorena vrijednost projekta HRK]]/7.5345</f>
        <v>123112.01805030194</v>
      </c>
      <c r="AA1084" s="57" t="s">
        <v>38</v>
      </c>
      <c r="AB1084" s="57" t="s">
        <v>35</v>
      </c>
      <c r="AC1084" s="56" t="s">
        <v>4215</v>
      </c>
      <c r="AD1084" s="56" t="s">
        <v>747</v>
      </c>
    </row>
    <row r="1085" spans="1:30" ht="51" customHeight="1" x14ac:dyDescent="0.2">
      <c r="A1085" s="61" t="s">
        <v>4216</v>
      </c>
      <c r="B1085" s="55" t="s">
        <v>743</v>
      </c>
      <c r="C1085" s="56" t="s">
        <v>744</v>
      </c>
      <c r="D1085" s="43" t="s">
        <v>3131</v>
      </c>
      <c r="E1085" s="57" t="s">
        <v>76</v>
      </c>
      <c r="F1085" s="62" t="s">
        <v>4217</v>
      </c>
      <c r="G1085" s="62" t="s">
        <v>4218</v>
      </c>
      <c r="H1085" s="59">
        <v>44201</v>
      </c>
      <c r="I1085" s="59">
        <v>44747</v>
      </c>
      <c r="J1085" s="48" t="str">
        <f>IF(Ugovori_OPULJP[[#This Row],[DATUM ZAVRŠETKA OPERACIJE]]&gt;DATE(2024,3,31),"u provedbi","završen")</f>
        <v>završen</v>
      </c>
      <c r="K1085" s="58" t="s">
        <v>249</v>
      </c>
      <c r="L1085" s="58" t="s">
        <v>249</v>
      </c>
      <c r="M1085" s="49">
        <v>0.85</v>
      </c>
      <c r="N1085" s="49">
        <v>0.15</v>
      </c>
      <c r="O1085" s="83">
        <f>Ugovori_OPULJP[[#This Row],[Bespovratna sredstva - Ukupno (EU+Nac) HRK
= Ukupna ugovorena vrijednost bespovratnih sredstava]]*Ugovori_OPULJP[[#This Row],[EU STOPA SUFINANCIRANJA %
EU CO-FINANCING RATE %]]</f>
        <v>1181670</v>
      </c>
      <c r="P1085" s="84">
        <f>Ugovori_OPULJP[[#This Row],[Bespovratna sredstva - EU dio - HRK]]/7.5345</f>
        <v>156834.56101931116</v>
      </c>
      <c r="Q1085" s="83">
        <f>Ugovori_OPULJP[[#This Row],[Bespovratna sredstva - Ukupno (EU+Nac) HRK
= Ukupna ugovorena vrijednost bespovratnih sredstava]]*Ugovori_OPULJP[[#This Row],[STOPA NACIONALNOG SUFINANCIRANJA %]]</f>
        <v>208530</v>
      </c>
      <c r="R1085" s="84">
        <f>Ugovori_OPULJP[[#This Row],[Bespovratna sredstva - Nacionalni dio - HRK]]/7.5345</f>
        <v>27676.687238701968</v>
      </c>
      <c r="S1085" s="85">
        <v>1390200</v>
      </c>
      <c r="T1085" s="86">
        <f>Ugovori_OPULJP[[#This Row],[Bespovratna sredstva - Ukupno (EU+Nac) HRK
= Ukupna ugovorena vrijednost bespovratnih sredstava]]/7.5345</f>
        <v>184511.24825801313</v>
      </c>
      <c r="U1085" s="83">
        <v>0</v>
      </c>
      <c r="V1085" s="84">
        <f>Ugovori_OPULJP[[#This Row],[Javni doprinos korisnika - HRK]]/7.5345</f>
        <v>0</v>
      </c>
      <c r="W1085" s="83">
        <v>0</v>
      </c>
      <c r="X1085" s="84">
        <f>Ugovori_OPULJP[[#This Row],[Privatni doprinos korisnika - HRK]]/7.5345</f>
        <v>0</v>
      </c>
      <c r="Y1085" s="85">
        <v>1390200</v>
      </c>
      <c r="Z1085" s="86">
        <f>Ugovori_OPULJP[[#This Row],[UKUPNI PRIHVATLJIVI IZDACI
TOTAL ELIGIBLE EXPENDITURE
= Bespovratna sredstva ukupno + doprinos korisnika
= Ukupni prihvatljivi troškovi
= Ukupna ugovorena vrijednost projekta HRK]]/7.5345</f>
        <v>184511.24825801313</v>
      </c>
      <c r="AA1085" s="57" t="s">
        <v>38</v>
      </c>
      <c r="AB1085" s="57" t="s">
        <v>35</v>
      </c>
      <c r="AC1085" s="56" t="s">
        <v>4219</v>
      </c>
      <c r="AD1085" s="56" t="s">
        <v>747</v>
      </c>
    </row>
    <row r="1086" spans="1:30" ht="38.25" customHeight="1" x14ac:dyDescent="0.2">
      <c r="A1086" s="61" t="s">
        <v>4220</v>
      </c>
      <c r="B1086" s="55" t="s">
        <v>743</v>
      </c>
      <c r="C1086" s="56" t="s">
        <v>744</v>
      </c>
      <c r="D1086" s="43" t="s">
        <v>3131</v>
      </c>
      <c r="E1086" s="57" t="s">
        <v>76</v>
      </c>
      <c r="F1086" s="62" t="s">
        <v>4221</v>
      </c>
      <c r="G1086" s="45" t="s">
        <v>1619</v>
      </c>
      <c r="H1086" s="59">
        <v>44207</v>
      </c>
      <c r="I1086" s="59">
        <v>44603</v>
      </c>
      <c r="J1086" s="48" t="str">
        <f>IF(Ugovori_OPULJP[[#This Row],[DATUM ZAVRŠETKA OPERACIJE]]&gt;DATE(2024,3,31),"u provedbi","završen")</f>
        <v>završen</v>
      </c>
      <c r="K1086" s="58" t="s">
        <v>371</v>
      </c>
      <c r="L1086" s="58" t="s">
        <v>371</v>
      </c>
      <c r="M1086" s="49">
        <v>0.85</v>
      </c>
      <c r="N1086" s="49">
        <v>0.15</v>
      </c>
      <c r="O1086" s="83">
        <f>Ugovori_OPULJP[[#This Row],[Bespovratna sredstva - Ukupno (EU+Nac) HRK
= Ukupna ugovorena vrijednost bespovratnih sredstava]]*Ugovori_OPULJP[[#This Row],[EU STOPA SUFINANCIRANJA %
EU CO-FINANCING RATE %]]</f>
        <v>629501.5</v>
      </c>
      <c r="P1086" s="84">
        <f>Ugovori_OPULJP[[#This Row],[Bespovratna sredstva - EU dio - HRK]]/7.5345</f>
        <v>83549.206981219715</v>
      </c>
      <c r="Q1086" s="83">
        <f>Ugovori_OPULJP[[#This Row],[Bespovratna sredstva - Ukupno (EU+Nac) HRK
= Ukupna ugovorena vrijednost bespovratnih sredstava]]*Ugovori_OPULJP[[#This Row],[STOPA NACIONALNOG SUFINANCIRANJA %]]</f>
        <v>111088.5</v>
      </c>
      <c r="R1086" s="84">
        <f>Ugovori_OPULJP[[#This Row],[Bespovratna sredstva - Nacionalni dio - HRK]]/7.5345</f>
        <v>14743.977702568185</v>
      </c>
      <c r="S1086" s="85">
        <v>740590</v>
      </c>
      <c r="T1086" s="86">
        <f>Ugovori_OPULJP[[#This Row],[Bespovratna sredstva - Ukupno (EU+Nac) HRK
= Ukupna ugovorena vrijednost bespovratnih sredstava]]/7.5345</f>
        <v>98293.184683787898</v>
      </c>
      <c r="U1086" s="83">
        <v>0</v>
      </c>
      <c r="V1086" s="84">
        <f>Ugovori_OPULJP[[#This Row],[Javni doprinos korisnika - HRK]]/7.5345</f>
        <v>0</v>
      </c>
      <c r="W1086" s="83">
        <v>0</v>
      </c>
      <c r="X1086" s="84">
        <f>Ugovori_OPULJP[[#This Row],[Privatni doprinos korisnika - HRK]]/7.5345</f>
        <v>0</v>
      </c>
      <c r="Y1086" s="85">
        <v>740590</v>
      </c>
      <c r="Z1086" s="86">
        <f>Ugovori_OPULJP[[#This Row],[UKUPNI PRIHVATLJIVI IZDACI
TOTAL ELIGIBLE EXPENDITURE
= Bespovratna sredstva ukupno + doprinos korisnika
= Ukupni prihvatljivi troškovi
= Ukupna ugovorena vrijednost projekta HRK]]/7.5345</f>
        <v>98293.184683787898</v>
      </c>
      <c r="AA1086" s="57" t="s">
        <v>38</v>
      </c>
      <c r="AB1086" s="57" t="s">
        <v>35</v>
      </c>
      <c r="AC1086" s="56" t="s">
        <v>4222</v>
      </c>
      <c r="AD1086" s="56" t="s">
        <v>747</v>
      </c>
    </row>
    <row r="1087" spans="1:30" ht="38.25" customHeight="1" x14ac:dyDescent="0.2">
      <c r="A1087" s="61" t="s">
        <v>4223</v>
      </c>
      <c r="B1087" s="55" t="s">
        <v>743</v>
      </c>
      <c r="C1087" s="56" t="s">
        <v>744</v>
      </c>
      <c r="D1087" s="43" t="s">
        <v>3131</v>
      </c>
      <c r="E1087" s="57" t="s">
        <v>76</v>
      </c>
      <c r="F1087" s="62" t="s">
        <v>4224</v>
      </c>
      <c r="G1087" s="45" t="s">
        <v>1545</v>
      </c>
      <c r="H1087" s="59">
        <v>44201</v>
      </c>
      <c r="I1087" s="59">
        <v>44747</v>
      </c>
      <c r="J1087" s="48" t="str">
        <f>IF(Ugovori_OPULJP[[#This Row],[DATUM ZAVRŠETKA OPERACIJE]]&gt;DATE(2024,3,31),"u provedbi","završen")</f>
        <v>završen</v>
      </c>
      <c r="K1087" s="58" t="s">
        <v>84</v>
      </c>
      <c r="L1087" s="58" t="s">
        <v>84</v>
      </c>
      <c r="M1087" s="49">
        <v>0.85</v>
      </c>
      <c r="N1087" s="49">
        <v>0.15</v>
      </c>
      <c r="O1087" s="83">
        <f>Ugovori_OPULJP[[#This Row],[Bespovratna sredstva - Ukupno (EU+Nac) HRK
= Ukupna ugovorena vrijednost bespovratnih sredstava]]*Ugovori_OPULJP[[#This Row],[EU STOPA SUFINANCIRANJA %
EU CO-FINANCING RATE %]]</f>
        <v>445723</v>
      </c>
      <c r="P1087" s="84">
        <f>Ugovori_OPULJP[[#This Row],[Bespovratna sredstva - EU dio - HRK]]/7.5345</f>
        <v>59157.608334992365</v>
      </c>
      <c r="Q1087" s="83">
        <f>Ugovori_OPULJP[[#This Row],[Bespovratna sredstva - Ukupno (EU+Nac) HRK
= Ukupna ugovorena vrijednost bespovratnih sredstava]]*Ugovori_OPULJP[[#This Row],[STOPA NACIONALNOG SUFINANCIRANJA %]]</f>
        <v>78657</v>
      </c>
      <c r="R1087" s="84">
        <f>Ugovori_OPULJP[[#This Row],[Bespovratna sredstva - Nacionalni dio - HRK]]/7.5345</f>
        <v>10439.577941469241</v>
      </c>
      <c r="S1087" s="85">
        <v>524380</v>
      </c>
      <c r="T1087" s="86">
        <f>Ugovori_OPULJP[[#This Row],[Bespovratna sredstva - Ukupno (EU+Nac) HRK
= Ukupna ugovorena vrijednost bespovratnih sredstava]]/7.5345</f>
        <v>69597.186276461609</v>
      </c>
      <c r="U1087" s="83">
        <v>0</v>
      </c>
      <c r="V1087" s="84">
        <f>Ugovori_OPULJP[[#This Row],[Javni doprinos korisnika - HRK]]/7.5345</f>
        <v>0</v>
      </c>
      <c r="W1087" s="83">
        <v>0</v>
      </c>
      <c r="X1087" s="84">
        <f>Ugovori_OPULJP[[#This Row],[Privatni doprinos korisnika - HRK]]/7.5345</f>
        <v>0</v>
      </c>
      <c r="Y1087" s="85">
        <v>524380</v>
      </c>
      <c r="Z1087" s="86">
        <f>Ugovori_OPULJP[[#This Row],[UKUPNI PRIHVATLJIVI IZDACI
TOTAL ELIGIBLE EXPENDITURE
= Bespovratna sredstva ukupno + doprinos korisnika
= Ukupni prihvatljivi troškovi
= Ukupna ugovorena vrijednost projekta HRK]]/7.5345</f>
        <v>69597.186276461609</v>
      </c>
      <c r="AA1087" s="57" t="s">
        <v>38</v>
      </c>
      <c r="AB1087" s="57" t="s">
        <v>35</v>
      </c>
      <c r="AC1087" s="56" t="s">
        <v>4225</v>
      </c>
      <c r="AD1087" s="56" t="s">
        <v>747</v>
      </c>
    </row>
    <row r="1088" spans="1:30" ht="51" customHeight="1" x14ac:dyDescent="0.2">
      <c r="A1088" s="61" t="s">
        <v>4226</v>
      </c>
      <c r="B1088" s="55" t="s">
        <v>743</v>
      </c>
      <c r="C1088" s="56" t="s">
        <v>744</v>
      </c>
      <c r="D1088" s="43" t="s">
        <v>3131</v>
      </c>
      <c r="E1088" s="57" t="s">
        <v>76</v>
      </c>
      <c r="F1088" s="62" t="s">
        <v>4227</v>
      </c>
      <c r="G1088" s="62" t="s">
        <v>1569</v>
      </c>
      <c r="H1088" s="59">
        <v>44249</v>
      </c>
      <c r="I1088" s="59">
        <v>44795</v>
      </c>
      <c r="J1088" s="48" t="str">
        <f>IF(Ugovori_OPULJP[[#This Row],[DATUM ZAVRŠETKA OPERACIJE]]&gt;DATE(2024,3,31),"u provedbi","završen")</f>
        <v>završen</v>
      </c>
      <c r="K1088" s="58" t="s">
        <v>84</v>
      </c>
      <c r="L1088" s="46" t="s">
        <v>84</v>
      </c>
      <c r="M1088" s="49">
        <v>0.85</v>
      </c>
      <c r="N1088" s="49">
        <v>0.15</v>
      </c>
      <c r="O1088" s="50">
        <f>Ugovori_OPULJP[[#This Row],[Bespovratna sredstva - Ukupno (EU+Nac) HRK
= Ukupna ugovorena vrijednost bespovratnih sredstava]]*Ugovori_OPULJP[[#This Row],[EU STOPA SUFINANCIRANJA %
EU CO-FINANCING RATE %]]</f>
        <v>1508941.25</v>
      </c>
      <c r="P1088" s="51">
        <f>Ugovori_OPULJP[[#This Row],[Bespovratna sredstva - EU dio - HRK]]/7.5345</f>
        <v>200270.92043267636</v>
      </c>
      <c r="Q1088" s="50">
        <f>Ugovori_OPULJP[[#This Row],[Bespovratna sredstva - Ukupno (EU+Nac) HRK
= Ukupna ugovorena vrijednost bespovratnih sredstava]]*Ugovori_OPULJP[[#This Row],[STOPA NACIONALNOG SUFINANCIRANJA %]]</f>
        <v>266283.75</v>
      </c>
      <c r="R1088" s="51">
        <f>Ugovori_OPULJP[[#This Row],[Bespovratna sredstva - Nacionalni dio - HRK]]/7.5345</f>
        <v>35341.927135178179</v>
      </c>
      <c r="S1088" s="52">
        <v>1775225</v>
      </c>
      <c r="T1088" s="53">
        <f>Ugovori_OPULJP[[#This Row],[Bespovratna sredstva - Ukupno (EU+Nac) HRK
= Ukupna ugovorena vrijednost bespovratnih sredstava]]/7.5345</f>
        <v>235612.84756785454</v>
      </c>
      <c r="U1088" s="50">
        <v>0</v>
      </c>
      <c r="V1088" s="51">
        <f>Ugovori_OPULJP[[#This Row],[Javni doprinos korisnika - HRK]]/7.5345</f>
        <v>0</v>
      </c>
      <c r="W1088" s="50">
        <v>0</v>
      </c>
      <c r="X1088" s="51">
        <f>Ugovori_OPULJP[[#This Row],[Privatni doprinos korisnika - HRK]]/7.5345</f>
        <v>0</v>
      </c>
      <c r="Y1088" s="52">
        <v>1775225</v>
      </c>
      <c r="Z1088" s="53">
        <f>Ugovori_OPULJP[[#This Row],[UKUPNI PRIHVATLJIVI IZDACI
TOTAL ELIGIBLE EXPENDITURE
= Bespovratna sredstva ukupno + doprinos korisnika
= Ukupni prihvatljivi troškovi
= Ukupna ugovorena vrijednost projekta HRK]]/7.5345</f>
        <v>235612.84756785454</v>
      </c>
      <c r="AA1088" s="57" t="s">
        <v>38</v>
      </c>
      <c r="AB1088" s="57" t="s">
        <v>35</v>
      </c>
      <c r="AC1088" s="56" t="s">
        <v>4228</v>
      </c>
      <c r="AD1088" s="56" t="s">
        <v>747</v>
      </c>
    </row>
    <row r="1089" spans="1:30" ht="42.75" customHeight="1" x14ac:dyDescent="0.2">
      <c r="A1089" s="61" t="s">
        <v>4229</v>
      </c>
      <c r="B1089" s="55" t="s">
        <v>743</v>
      </c>
      <c r="C1089" s="56" t="s">
        <v>744</v>
      </c>
      <c r="D1089" s="43" t="s">
        <v>3131</v>
      </c>
      <c r="E1089" s="57" t="s">
        <v>76</v>
      </c>
      <c r="F1089" s="62" t="s">
        <v>4230</v>
      </c>
      <c r="G1089" s="45" t="s">
        <v>172</v>
      </c>
      <c r="H1089" s="59">
        <v>44249</v>
      </c>
      <c r="I1089" s="59">
        <v>44734</v>
      </c>
      <c r="J1089" s="48" t="str">
        <f>IF(Ugovori_OPULJP[[#This Row],[DATUM ZAVRŠETKA OPERACIJE]]&gt;DATE(2024,3,31),"u provedbi","završen")</f>
        <v>završen</v>
      </c>
      <c r="K1089" s="58" t="s">
        <v>173</v>
      </c>
      <c r="L1089" s="58" t="s">
        <v>173</v>
      </c>
      <c r="M1089" s="49">
        <v>0.85</v>
      </c>
      <c r="N1089" s="49">
        <v>0.15</v>
      </c>
      <c r="O1089" s="50">
        <f>Ugovori_OPULJP[[#This Row],[Bespovratna sredstva - Ukupno (EU+Nac) HRK
= Ukupna ugovorena vrijednost bespovratnih sredstava]]*Ugovori_OPULJP[[#This Row],[EU STOPA SUFINANCIRANJA %
EU CO-FINANCING RATE %]]</f>
        <v>4218483.0625</v>
      </c>
      <c r="P1089" s="51">
        <f>Ugovori_OPULJP[[#This Row],[Bespovratna sredstva - EU dio - HRK]]/7.5345</f>
        <v>559888.91930453246</v>
      </c>
      <c r="Q1089" s="50">
        <f>Ugovori_OPULJP[[#This Row],[Bespovratna sredstva - Ukupno (EU+Nac) HRK
= Ukupna ugovorena vrijednost bespovratnih sredstava]]*Ugovori_OPULJP[[#This Row],[STOPA NACIONALNOG SUFINANCIRANJA %]]</f>
        <v>744438.1875</v>
      </c>
      <c r="R1089" s="51">
        <f>Ugovori_OPULJP[[#This Row],[Bespovratna sredstva - Nacionalni dio - HRK]]/7.5345</f>
        <v>98803.926936093965</v>
      </c>
      <c r="S1089" s="52">
        <v>4962921.25</v>
      </c>
      <c r="T1089" s="53">
        <f>Ugovori_OPULJP[[#This Row],[Bespovratna sredstva - Ukupno (EU+Nac) HRK
= Ukupna ugovorena vrijednost bespovratnih sredstava]]/7.5345</f>
        <v>658692.84624062642</v>
      </c>
      <c r="U1089" s="50">
        <v>0</v>
      </c>
      <c r="V1089" s="51">
        <f>Ugovori_OPULJP[[#This Row],[Javni doprinos korisnika - HRK]]/7.5345</f>
        <v>0</v>
      </c>
      <c r="W1089" s="50">
        <v>0</v>
      </c>
      <c r="X1089" s="51">
        <f>Ugovori_OPULJP[[#This Row],[Privatni doprinos korisnika - HRK]]/7.5345</f>
        <v>0</v>
      </c>
      <c r="Y1089" s="52">
        <v>4962921.25</v>
      </c>
      <c r="Z1089" s="53">
        <f>Ugovori_OPULJP[[#This Row],[UKUPNI PRIHVATLJIVI IZDACI
TOTAL ELIGIBLE EXPENDITURE
= Bespovratna sredstva ukupno + doprinos korisnika
= Ukupni prihvatljivi troškovi
= Ukupna ugovorena vrijednost projekta HRK]]/7.5345</f>
        <v>658692.84624062642</v>
      </c>
      <c r="AA1089" s="57" t="s">
        <v>38</v>
      </c>
      <c r="AB1089" s="57" t="s">
        <v>35</v>
      </c>
      <c r="AC1089" s="56" t="s">
        <v>4231</v>
      </c>
      <c r="AD1089" s="56" t="s">
        <v>747</v>
      </c>
    </row>
    <row r="1090" spans="1:30" ht="51" customHeight="1" x14ac:dyDescent="0.2">
      <c r="A1090" s="61" t="s">
        <v>4232</v>
      </c>
      <c r="B1090" s="55" t="s">
        <v>743</v>
      </c>
      <c r="C1090" s="56" t="s">
        <v>744</v>
      </c>
      <c r="D1090" s="43" t="s">
        <v>3131</v>
      </c>
      <c r="E1090" s="57" t="s">
        <v>76</v>
      </c>
      <c r="F1090" s="62" t="s">
        <v>4233</v>
      </c>
      <c r="G1090" s="45" t="s">
        <v>1533</v>
      </c>
      <c r="H1090" s="59">
        <v>44203</v>
      </c>
      <c r="I1090" s="59">
        <v>44627</v>
      </c>
      <c r="J1090" s="48" t="str">
        <f>IF(Ugovori_OPULJP[[#This Row],[DATUM ZAVRŠETKA OPERACIJE]]&gt;DATE(2024,3,31),"u provedbi","završen")</f>
        <v>završen</v>
      </c>
      <c r="K1090" s="58" t="s">
        <v>594</v>
      </c>
      <c r="L1090" s="58" t="s">
        <v>594</v>
      </c>
      <c r="M1090" s="49">
        <v>0.85</v>
      </c>
      <c r="N1090" s="49">
        <v>0.15</v>
      </c>
      <c r="O1090" s="83">
        <f>Ugovori_OPULJP[[#This Row],[Bespovratna sredstva - Ukupno (EU+Nac) HRK
= Ukupna ugovorena vrijednost bespovratnih sredstava]]*Ugovori_OPULJP[[#This Row],[EU STOPA SUFINANCIRANJA %
EU CO-FINANCING RATE %]]</f>
        <v>835745.5</v>
      </c>
      <c r="P1090" s="84">
        <f>Ugovori_OPULJP[[#This Row],[Bespovratna sredstva - EU dio - HRK]]/7.5345</f>
        <v>110922.48987988585</v>
      </c>
      <c r="Q1090" s="83">
        <f>Ugovori_OPULJP[[#This Row],[Bespovratna sredstva - Ukupno (EU+Nac) HRK
= Ukupna ugovorena vrijednost bespovratnih sredstava]]*Ugovori_OPULJP[[#This Row],[STOPA NACIONALNOG SUFINANCIRANJA %]]</f>
        <v>147484.5</v>
      </c>
      <c r="R1090" s="84">
        <f>Ugovori_OPULJP[[#This Row],[Bespovratna sredstva - Nacionalni dio - HRK]]/7.5345</f>
        <v>19574.557037626913</v>
      </c>
      <c r="S1090" s="85">
        <v>983230</v>
      </c>
      <c r="T1090" s="86">
        <f>Ugovori_OPULJP[[#This Row],[Bespovratna sredstva - Ukupno (EU+Nac) HRK
= Ukupna ugovorena vrijednost bespovratnih sredstava]]/7.5345</f>
        <v>130497.04691751277</v>
      </c>
      <c r="U1090" s="83">
        <v>0</v>
      </c>
      <c r="V1090" s="84">
        <f>Ugovori_OPULJP[[#This Row],[Javni doprinos korisnika - HRK]]/7.5345</f>
        <v>0</v>
      </c>
      <c r="W1090" s="83">
        <v>0</v>
      </c>
      <c r="X1090" s="84">
        <f>Ugovori_OPULJP[[#This Row],[Privatni doprinos korisnika - HRK]]/7.5345</f>
        <v>0</v>
      </c>
      <c r="Y1090" s="85">
        <v>983230</v>
      </c>
      <c r="Z1090" s="86">
        <f>Ugovori_OPULJP[[#This Row],[UKUPNI PRIHVATLJIVI IZDACI
TOTAL ELIGIBLE EXPENDITURE
= Bespovratna sredstva ukupno + doprinos korisnika
= Ukupni prihvatljivi troškovi
= Ukupna ugovorena vrijednost projekta HRK]]/7.5345</f>
        <v>130497.04691751277</v>
      </c>
      <c r="AA1090" s="57" t="s">
        <v>38</v>
      </c>
      <c r="AB1090" s="57" t="s">
        <v>35</v>
      </c>
      <c r="AC1090" s="56" t="s">
        <v>4234</v>
      </c>
      <c r="AD1090" s="56" t="s">
        <v>747</v>
      </c>
    </row>
    <row r="1091" spans="1:30" ht="51" customHeight="1" x14ac:dyDescent="0.2">
      <c r="A1091" s="61" t="s">
        <v>4235</v>
      </c>
      <c r="B1091" s="55" t="s">
        <v>743</v>
      </c>
      <c r="C1091" s="56" t="s">
        <v>744</v>
      </c>
      <c r="D1091" s="43" t="s">
        <v>3131</v>
      </c>
      <c r="E1091" s="57" t="s">
        <v>76</v>
      </c>
      <c r="F1091" s="62" t="s">
        <v>4236</v>
      </c>
      <c r="G1091" s="45" t="s">
        <v>1612</v>
      </c>
      <c r="H1091" s="59">
        <v>44253</v>
      </c>
      <c r="I1091" s="59">
        <v>44707</v>
      </c>
      <c r="J1091" s="48" t="str">
        <f>IF(Ugovori_OPULJP[[#This Row],[DATUM ZAVRŠETKA OPERACIJE]]&gt;DATE(2024,3,31),"u provedbi","završen")</f>
        <v>završen</v>
      </c>
      <c r="K1091" s="58" t="s">
        <v>271</v>
      </c>
      <c r="L1091" s="58" t="s">
        <v>271</v>
      </c>
      <c r="M1091" s="49">
        <v>0.85</v>
      </c>
      <c r="N1091" s="49">
        <v>0.15</v>
      </c>
      <c r="O1091" s="50">
        <f>Ugovori_OPULJP[[#This Row],[Bespovratna sredstva - Ukupno (EU+Nac) HRK
= Ukupna ugovorena vrijednost bespovratnih sredstava]]*Ugovori_OPULJP[[#This Row],[EU STOPA SUFINANCIRANJA %
EU CO-FINANCING RATE %]]</f>
        <v>3853900</v>
      </c>
      <c r="P1091" s="51">
        <f>Ugovori_OPULJP[[#This Row],[Bespovratna sredstva - EU dio - HRK]]/7.5345</f>
        <v>511500.43134912732</v>
      </c>
      <c r="Q1091" s="50">
        <f>Ugovori_OPULJP[[#This Row],[Bespovratna sredstva - Ukupno (EU+Nac) HRK
= Ukupna ugovorena vrijednost bespovratnih sredstava]]*Ugovori_OPULJP[[#This Row],[STOPA NACIONALNOG SUFINANCIRANJA %]]</f>
        <v>680100</v>
      </c>
      <c r="R1091" s="51">
        <f>Ugovori_OPULJP[[#This Row],[Bespovratna sredstva - Nacionalni dio - HRK]]/7.5345</f>
        <v>90264.782002787178</v>
      </c>
      <c r="S1091" s="50">
        <v>4534000</v>
      </c>
      <c r="T1091" s="51">
        <f>Ugovori_OPULJP[[#This Row],[Bespovratna sredstva - Ukupno (EU+Nac) HRK
= Ukupna ugovorena vrijednost bespovratnih sredstava]]/7.5345</f>
        <v>601765.21335191454</v>
      </c>
      <c r="U1091" s="50">
        <v>0</v>
      </c>
      <c r="V1091" s="51">
        <f>Ugovori_OPULJP[[#This Row],[Javni doprinos korisnika - HRK]]/7.5345</f>
        <v>0</v>
      </c>
      <c r="W1091" s="50">
        <v>0</v>
      </c>
      <c r="X1091" s="51">
        <f>Ugovori_OPULJP[[#This Row],[Privatni doprinos korisnika - HRK]]/7.5345</f>
        <v>0</v>
      </c>
      <c r="Y1091" s="52">
        <v>4534000</v>
      </c>
      <c r="Z1091" s="53">
        <f>Ugovori_OPULJP[[#This Row],[UKUPNI PRIHVATLJIVI IZDACI
TOTAL ELIGIBLE EXPENDITURE
= Bespovratna sredstva ukupno + doprinos korisnika
= Ukupni prihvatljivi troškovi
= Ukupna ugovorena vrijednost projekta HRK]]/7.5345</f>
        <v>601765.21335191454</v>
      </c>
      <c r="AA1091" s="57" t="s">
        <v>38</v>
      </c>
      <c r="AB1091" s="57" t="s">
        <v>35</v>
      </c>
      <c r="AC1091" s="56" t="s">
        <v>4237</v>
      </c>
      <c r="AD1091" s="56" t="s">
        <v>747</v>
      </c>
    </row>
    <row r="1092" spans="1:30" ht="51" customHeight="1" x14ac:dyDescent="0.2">
      <c r="A1092" s="61" t="s">
        <v>4238</v>
      </c>
      <c r="B1092" s="55" t="s">
        <v>743</v>
      </c>
      <c r="C1092" s="56" t="s">
        <v>744</v>
      </c>
      <c r="D1092" s="43" t="s">
        <v>3131</v>
      </c>
      <c r="E1092" s="57" t="s">
        <v>76</v>
      </c>
      <c r="F1092" s="62" t="s">
        <v>4239</v>
      </c>
      <c r="G1092" s="45" t="s">
        <v>1989</v>
      </c>
      <c r="H1092" s="59">
        <v>44201</v>
      </c>
      <c r="I1092" s="59">
        <v>44686</v>
      </c>
      <c r="J1092" s="48" t="str">
        <f>IF(Ugovori_OPULJP[[#This Row],[DATUM ZAVRŠETKA OPERACIJE]]&gt;DATE(2024,3,31),"u provedbi","završen")</f>
        <v>završen</v>
      </c>
      <c r="K1092" s="58" t="s">
        <v>271</v>
      </c>
      <c r="L1092" s="58" t="s">
        <v>271</v>
      </c>
      <c r="M1092" s="49">
        <v>0.85</v>
      </c>
      <c r="N1092" s="49">
        <v>0.15</v>
      </c>
      <c r="O1092" s="83">
        <f>Ugovori_OPULJP[[#This Row],[Bespovratna sredstva - Ukupno (EU+Nac) HRK
= Ukupna ugovorena vrijednost bespovratnih sredstava]]*Ugovori_OPULJP[[#This Row],[EU STOPA SUFINANCIRANJA %
EU CO-FINANCING RATE %]]</f>
        <v>1669995</v>
      </c>
      <c r="P1092" s="84">
        <f>Ugovori_OPULJP[[#This Row],[Bespovratna sredstva - EU dio - HRK]]/7.5345</f>
        <v>221646.42643838344</v>
      </c>
      <c r="Q1092" s="83">
        <f>Ugovori_OPULJP[[#This Row],[Bespovratna sredstva - Ukupno (EU+Nac) HRK
= Ukupna ugovorena vrijednost bespovratnih sredstava]]*Ugovori_OPULJP[[#This Row],[STOPA NACIONALNOG SUFINANCIRANJA %]]</f>
        <v>294705</v>
      </c>
      <c r="R1092" s="84">
        <f>Ugovori_OPULJP[[#This Row],[Bespovratna sredstva - Nacionalni dio - HRK]]/7.5345</f>
        <v>39114.075253832372</v>
      </c>
      <c r="S1092" s="85">
        <v>1964700</v>
      </c>
      <c r="T1092" s="86">
        <f>Ugovori_OPULJP[[#This Row],[Bespovratna sredstva - Ukupno (EU+Nac) HRK
= Ukupna ugovorena vrijednost bespovratnih sredstava]]/7.5345</f>
        <v>260760.5016922158</v>
      </c>
      <c r="U1092" s="83">
        <v>0</v>
      </c>
      <c r="V1092" s="84">
        <f>Ugovori_OPULJP[[#This Row],[Javni doprinos korisnika - HRK]]/7.5345</f>
        <v>0</v>
      </c>
      <c r="W1092" s="83">
        <v>0</v>
      </c>
      <c r="X1092" s="84">
        <f>Ugovori_OPULJP[[#This Row],[Privatni doprinos korisnika - HRK]]/7.5345</f>
        <v>0</v>
      </c>
      <c r="Y1092" s="85">
        <v>1964700</v>
      </c>
      <c r="Z1092" s="86">
        <f>Ugovori_OPULJP[[#This Row],[UKUPNI PRIHVATLJIVI IZDACI
TOTAL ELIGIBLE EXPENDITURE
= Bespovratna sredstva ukupno + doprinos korisnika
= Ukupni prihvatljivi troškovi
= Ukupna ugovorena vrijednost projekta HRK]]/7.5345</f>
        <v>260760.5016922158</v>
      </c>
      <c r="AA1092" s="57" t="s">
        <v>38</v>
      </c>
      <c r="AB1092" s="57" t="s">
        <v>35</v>
      </c>
      <c r="AC1092" s="56" t="s">
        <v>4240</v>
      </c>
      <c r="AD1092" s="56" t="s">
        <v>747</v>
      </c>
    </row>
    <row r="1093" spans="1:30" ht="51" customHeight="1" x14ac:dyDescent="0.2">
      <c r="A1093" s="61" t="s">
        <v>4241</v>
      </c>
      <c r="B1093" s="55" t="s">
        <v>743</v>
      </c>
      <c r="C1093" s="56" t="s">
        <v>744</v>
      </c>
      <c r="D1093" s="43" t="s">
        <v>3131</v>
      </c>
      <c r="E1093" s="57" t="s">
        <v>76</v>
      </c>
      <c r="F1093" s="62" t="s">
        <v>4242</v>
      </c>
      <c r="G1093" s="45" t="s">
        <v>1557</v>
      </c>
      <c r="H1093" s="59">
        <v>44249</v>
      </c>
      <c r="I1093" s="59">
        <v>44642</v>
      </c>
      <c r="J1093" s="48" t="str">
        <f>IF(Ugovori_OPULJP[[#This Row],[DATUM ZAVRŠETKA OPERACIJE]]&gt;DATE(2024,3,31),"u provedbi","završen")</f>
        <v>završen</v>
      </c>
      <c r="K1093" s="58" t="s">
        <v>84</v>
      </c>
      <c r="L1093" s="58" t="s">
        <v>84</v>
      </c>
      <c r="M1093" s="49">
        <v>0.85</v>
      </c>
      <c r="N1093" s="49">
        <v>0.15</v>
      </c>
      <c r="O1093" s="50">
        <f>Ugovori_OPULJP[[#This Row],[Bespovratna sredstva - Ukupno (EU+Nac) HRK
= Ukupna ugovorena vrijednost bespovratnih sredstava]]*Ugovori_OPULJP[[#This Row],[EU STOPA SUFINANCIRANJA %
EU CO-FINANCING RATE %]]</f>
        <v>2244680</v>
      </c>
      <c r="P1093" s="51">
        <f>Ugovori_OPULJP[[#This Row],[Bespovratna sredstva - EU dio - HRK]]/7.5345</f>
        <v>297920.23359214282</v>
      </c>
      <c r="Q1093" s="50">
        <f>Ugovori_OPULJP[[#This Row],[Bespovratna sredstva - Ukupno (EU+Nac) HRK
= Ukupna ugovorena vrijednost bespovratnih sredstava]]*Ugovori_OPULJP[[#This Row],[STOPA NACIONALNOG SUFINANCIRANJA %]]</f>
        <v>396120</v>
      </c>
      <c r="R1093" s="51">
        <f>Ugovori_OPULJP[[#This Row],[Bespovratna sredstva - Nacionalni dio - HRK]]/7.5345</f>
        <v>52574.158869201667</v>
      </c>
      <c r="S1093" s="52">
        <v>2640800</v>
      </c>
      <c r="T1093" s="53">
        <f>Ugovori_OPULJP[[#This Row],[Bespovratna sredstva - Ukupno (EU+Nac) HRK
= Ukupna ugovorena vrijednost bespovratnih sredstava]]/7.5345</f>
        <v>350494.39246134448</v>
      </c>
      <c r="U1093" s="50">
        <v>0</v>
      </c>
      <c r="V1093" s="51">
        <f>Ugovori_OPULJP[[#This Row],[Javni doprinos korisnika - HRK]]/7.5345</f>
        <v>0</v>
      </c>
      <c r="W1093" s="50">
        <v>0</v>
      </c>
      <c r="X1093" s="51">
        <f>Ugovori_OPULJP[[#This Row],[Privatni doprinos korisnika - HRK]]/7.5345</f>
        <v>0</v>
      </c>
      <c r="Y1093" s="52">
        <v>2640800</v>
      </c>
      <c r="Z1093" s="53">
        <f>Ugovori_OPULJP[[#This Row],[UKUPNI PRIHVATLJIVI IZDACI
TOTAL ELIGIBLE EXPENDITURE
= Bespovratna sredstva ukupno + doprinos korisnika
= Ukupni prihvatljivi troškovi
= Ukupna ugovorena vrijednost projekta HRK]]/7.5345</f>
        <v>350494.39246134448</v>
      </c>
      <c r="AA1093" s="57" t="s">
        <v>38</v>
      </c>
      <c r="AB1093" s="57" t="s">
        <v>35</v>
      </c>
      <c r="AC1093" s="56" t="s">
        <v>4243</v>
      </c>
      <c r="AD1093" s="56" t="s">
        <v>747</v>
      </c>
    </row>
    <row r="1094" spans="1:30" ht="38.25" customHeight="1" x14ac:dyDescent="0.2">
      <c r="A1094" s="61" t="s">
        <v>4244</v>
      </c>
      <c r="B1094" s="55" t="s">
        <v>743</v>
      </c>
      <c r="C1094" s="56" t="s">
        <v>744</v>
      </c>
      <c r="D1094" s="43" t="s">
        <v>3131</v>
      </c>
      <c r="E1094" s="57" t="s">
        <v>76</v>
      </c>
      <c r="F1094" s="62" t="s">
        <v>4245</v>
      </c>
      <c r="G1094" s="62" t="s">
        <v>1525</v>
      </c>
      <c r="H1094" s="59">
        <v>44207</v>
      </c>
      <c r="I1094" s="59">
        <v>44662</v>
      </c>
      <c r="J1094" s="48" t="str">
        <f>IF(Ugovori_OPULJP[[#This Row],[DATUM ZAVRŠETKA OPERACIJE]]&gt;DATE(2024,3,31),"u provedbi","završen")</f>
        <v>završen</v>
      </c>
      <c r="K1094" s="58" t="s">
        <v>186</v>
      </c>
      <c r="L1094" s="58" t="s">
        <v>186</v>
      </c>
      <c r="M1094" s="49">
        <v>0.85</v>
      </c>
      <c r="N1094" s="49">
        <v>0.15</v>
      </c>
      <c r="O1094" s="83">
        <f>Ugovori_OPULJP[[#This Row],[Bespovratna sredstva - Ukupno (EU+Nac) HRK
= Ukupna ugovorena vrijednost bespovratnih sredstava]]*Ugovori_OPULJP[[#This Row],[EU STOPA SUFINANCIRANJA %
EU CO-FINANCING RATE %]]</f>
        <v>1972977.5</v>
      </c>
      <c r="P1094" s="84">
        <f>Ugovori_OPULJP[[#This Row],[Bespovratna sredstva - EU dio - HRK]]/7.5345</f>
        <v>261859.11473886785</v>
      </c>
      <c r="Q1094" s="83">
        <f>Ugovori_OPULJP[[#This Row],[Bespovratna sredstva - Ukupno (EU+Nac) HRK
= Ukupna ugovorena vrijednost bespovratnih sredstava]]*Ugovori_OPULJP[[#This Row],[STOPA NACIONALNOG SUFINANCIRANJA %]]</f>
        <v>348172.5</v>
      </c>
      <c r="R1094" s="84">
        <f>Ugovori_OPULJP[[#This Row],[Bespovratna sredstva - Nacionalni dio - HRK]]/7.5345</f>
        <v>46210.432012741388</v>
      </c>
      <c r="S1094" s="85">
        <v>2321150</v>
      </c>
      <c r="T1094" s="86">
        <f>Ugovori_OPULJP[[#This Row],[Bespovratna sredstva - Ukupno (EU+Nac) HRK
= Ukupna ugovorena vrijednost bespovratnih sredstava]]/7.5345</f>
        <v>308069.54675160925</v>
      </c>
      <c r="U1094" s="83">
        <v>0</v>
      </c>
      <c r="V1094" s="84">
        <f>Ugovori_OPULJP[[#This Row],[Javni doprinos korisnika - HRK]]/7.5345</f>
        <v>0</v>
      </c>
      <c r="W1094" s="83">
        <v>0</v>
      </c>
      <c r="X1094" s="84">
        <f>Ugovori_OPULJP[[#This Row],[Privatni doprinos korisnika - HRK]]/7.5345</f>
        <v>0</v>
      </c>
      <c r="Y1094" s="85">
        <v>2321150</v>
      </c>
      <c r="Z1094" s="86">
        <f>Ugovori_OPULJP[[#This Row],[UKUPNI PRIHVATLJIVI IZDACI
TOTAL ELIGIBLE EXPENDITURE
= Bespovratna sredstva ukupno + doprinos korisnika
= Ukupni prihvatljivi troškovi
= Ukupna ugovorena vrijednost projekta HRK]]/7.5345</f>
        <v>308069.54675160925</v>
      </c>
      <c r="AA1094" s="57" t="s">
        <v>38</v>
      </c>
      <c r="AB1094" s="57" t="s">
        <v>35</v>
      </c>
      <c r="AC1094" s="56" t="s">
        <v>4246</v>
      </c>
      <c r="AD1094" s="56" t="s">
        <v>747</v>
      </c>
    </row>
    <row r="1095" spans="1:30" ht="51" customHeight="1" x14ac:dyDescent="0.2">
      <c r="A1095" s="61" t="s">
        <v>4247</v>
      </c>
      <c r="B1095" s="55" t="s">
        <v>743</v>
      </c>
      <c r="C1095" s="56" t="s">
        <v>744</v>
      </c>
      <c r="D1095" s="43" t="s">
        <v>3131</v>
      </c>
      <c r="E1095" s="57" t="s">
        <v>76</v>
      </c>
      <c r="F1095" s="62" t="s">
        <v>4248</v>
      </c>
      <c r="G1095" s="45" t="s">
        <v>1521</v>
      </c>
      <c r="H1095" s="59">
        <v>44208</v>
      </c>
      <c r="I1095" s="59">
        <v>44754</v>
      </c>
      <c r="J1095" s="48" t="str">
        <f>IF(Ugovori_OPULJP[[#This Row],[DATUM ZAVRŠETKA OPERACIJE]]&gt;DATE(2024,3,31),"u provedbi","završen")</f>
        <v>završen</v>
      </c>
      <c r="K1095" s="58" t="s">
        <v>99</v>
      </c>
      <c r="L1095" s="58" t="s">
        <v>99</v>
      </c>
      <c r="M1095" s="49">
        <v>0.85</v>
      </c>
      <c r="N1095" s="49">
        <v>0.15</v>
      </c>
      <c r="O1095" s="83">
        <f>Ugovori_OPULJP[[#This Row],[Bespovratna sredstva - Ukupno (EU+Nac) HRK
= Ukupna ugovorena vrijednost bespovratnih sredstava]]*Ugovori_OPULJP[[#This Row],[EU STOPA SUFINANCIRANJA %
EU CO-FINANCING RATE %]]</f>
        <v>1182911</v>
      </c>
      <c r="P1095" s="84">
        <f>Ugovori_OPULJP[[#This Row],[Bespovratna sredstva - EU dio - HRK]]/7.5345</f>
        <v>156999.2700245537</v>
      </c>
      <c r="Q1095" s="83">
        <f>Ugovori_OPULJP[[#This Row],[Bespovratna sredstva - Ukupno (EU+Nac) HRK
= Ukupna ugovorena vrijednost bespovratnih sredstava]]*Ugovori_OPULJP[[#This Row],[STOPA NACIONALNOG SUFINANCIRANJA %]]</f>
        <v>208749</v>
      </c>
      <c r="R1095" s="84">
        <f>Ugovori_OPULJP[[#This Row],[Bespovratna sredstva - Nacionalni dio - HRK]]/7.5345</f>
        <v>27705.753533744773</v>
      </c>
      <c r="S1095" s="85">
        <v>1391660</v>
      </c>
      <c r="T1095" s="86">
        <f>Ugovori_OPULJP[[#This Row],[Bespovratna sredstva - Ukupno (EU+Nac) HRK
= Ukupna ugovorena vrijednost bespovratnih sredstava]]/7.5345</f>
        <v>184705.02355829848</v>
      </c>
      <c r="U1095" s="83">
        <v>0</v>
      </c>
      <c r="V1095" s="84">
        <f>Ugovori_OPULJP[[#This Row],[Javni doprinos korisnika - HRK]]/7.5345</f>
        <v>0</v>
      </c>
      <c r="W1095" s="83">
        <v>0</v>
      </c>
      <c r="X1095" s="84">
        <f>Ugovori_OPULJP[[#This Row],[Privatni doprinos korisnika - HRK]]/7.5345</f>
        <v>0</v>
      </c>
      <c r="Y1095" s="85">
        <v>1391660</v>
      </c>
      <c r="Z1095" s="86">
        <f>Ugovori_OPULJP[[#This Row],[UKUPNI PRIHVATLJIVI IZDACI
TOTAL ELIGIBLE EXPENDITURE
= Bespovratna sredstva ukupno + doprinos korisnika
= Ukupni prihvatljivi troškovi
= Ukupna ugovorena vrijednost projekta HRK]]/7.5345</f>
        <v>184705.02355829848</v>
      </c>
      <c r="AA1095" s="57" t="s">
        <v>38</v>
      </c>
      <c r="AB1095" s="57" t="s">
        <v>35</v>
      </c>
      <c r="AC1095" s="56" t="s">
        <v>4249</v>
      </c>
      <c r="AD1095" s="56" t="s">
        <v>747</v>
      </c>
    </row>
    <row r="1096" spans="1:30" ht="51" customHeight="1" x14ac:dyDescent="0.2">
      <c r="A1096" s="61" t="s">
        <v>4250</v>
      </c>
      <c r="B1096" s="55" t="s">
        <v>743</v>
      </c>
      <c r="C1096" s="56" t="s">
        <v>744</v>
      </c>
      <c r="D1096" s="43" t="s">
        <v>3131</v>
      </c>
      <c r="E1096" s="57" t="s">
        <v>76</v>
      </c>
      <c r="F1096" s="62" t="s">
        <v>4251</v>
      </c>
      <c r="G1096" s="45" t="s">
        <v>1549</v>
      </c>
      <c r="H1096" s="59">
        <v>44204</v>
      </c>
      <c r="I1096" s="59">
        <v>44659</v>
      </c>
      <c r="J1096" s="48" t="str">
        <f>IF(Ugovori_OPULJP[[#This Row],[DATUM ZAVRŠETKA OPERACIJE]]&gt;DATE(2024,3,31),"u provedbi","završen")</f>
        <v>završen</v>
      </c>
      <c r="K1096" s="58" t="s">
        <v>99</v>
      </c>
      <c r="L1096" s="58" t="s">
        <v>99</v>
      </c>
      <c r="M1096" s="49">
        <v>0.85</v>
      </c>
      <c r="N1096" s="49">
        <v>0.15</v>
      </c>
      <c r="O1096" s="83">
        <f>Ugovori_OPULJP[[#This Row],[Bespovratna sredstva - Ukupno (EU+Nac) HRK
= Ukupna ugovorena vrijednost bespovratnih sredstava]]*Ugovori_OPULJP[[#This Row],[EU STOPA SUFINANCIRANJA %
EU CO-FINANCING RATE %]]</f>
        <v>1910800</v>
      </c>
      <c r="P1096" s="84">
        <f>Ugovori_OPULJP[[#This Row],[Bespovratna sredstva - EU dio - HRK]]/7.5345</f>
        <v>253606.74231866744</v>
      </c>
      <c r="Q1096" s="83">
        <f>Ugovori_OPULJP[[#This Row],[Bespovratna sredstva - Ukupno (EU+Nac) HRK
= Ukupna ugovorena vrijednost bespovratnih sredstava]]*Ugovori_OPULJP[[#This Row],[STOPA NACIONALNOG SUFINANCIRANJA %]]</f>
        <v>337200</v>
      </c>
      <c r="R1096" s="84">
        <f>Ugovori_OPULJP[[#This Row],[Bespovratna sredstva - Nacionalni dio - HRK]]/7.5345</f>
        <v>44754.130997411899</v>
      </c>
      <c r="S1096" s="85">
        <v>2248000</v>
      </c>
      <c r="T1096" s="86">
        <f>Ugovori_OPULJP[[#This Row],[Bespovratna sredstva - Ukupno (EU+Nac) HRK
= Ukupna ugovorena vrijednost bespovratnih sredstava]]/7.5345</f>
        <v>298360.87331607938</v>
      </c>
      <c r="U1096" s="83">
        <v>0</v>
      </c>
      <c r="V1096" s="84">
        <f>Ugovori_OPULJP[[#This Row],[Javni doprinos korisnika - HRK]]/7.5345</f>
        <v>0</v>
      </c>
      <c r="W1096" s="83">
        <v>0</v>
      </c>
      <c r="X1096" s="84">
        <f>Ugovori_OPULJP[[#This Row],[Privatni doprinos korisnika - HRK]]/7.5345</f>
        <v>0</v>
      </c>
      <c r="Y1096" s="85">
        <v>2248000</v>
      </c>
      <c r="Z1096" s="86">
        <f>Ugovori_OPULJP[[#This Row],[UKUPNI PRIHVATLJIVI IZDACI
TOTAL ELIGIBLE EXPENDITURE
= Bespovratna sredstva ukupno + doprinos korisnika
= Ukupni prihvatljivi troškovi
= Ukupna ugovorena vrijednost projekta HRK]]/7.5345</f>
        <v>298360.87331607938</v>
      </c>
      <c r="AA1096" s="57" t="s">
        <v>38</v>
      </c>
      <c r="AB1096" s="57" t="s">
        <v>35</v>
      </c>
      <c r="AC1096" s="56" t="s">
        <v>4252</v>
      </c>
      <c r="AD1096" s="56" t="s">
        <v>747</v>
      </c>
    </row>
    <row r="1097" spans="1:30" ht="51" customHeight="1" x14ac:dyDescent="0.2">
      <c r="A1097" s="61" t="s">
        <v>4253</v>
      </c>
      <c r="B1097" s="55" t="s">
        <v>743</v>
      </c>
      <c r="C1097" s="56" t="s">
        <v>744</v>
      </c>
      <c r="D1097" s="43" t="s">
        <v>3131</v>
      </c>
      <c r="E1097" s="57" t="s">
        <v>76</v>
      </c>
      <c r="F1097" s="62" t="s">
        <v>4254</v>
      </c>
      <c r="G1097" s="45" t="s">
        <v>1639</v>
      </c>
      <c r="H1097" s="59">
        <v>44251</v>
      </c>
      <c r="I1097" s="59">
        <v>44705</v>
      </c>
      <c r="J1097" s="48" t="str">
        <f>IF(Ugovori_OPULJP[[#This Row],[DATUM ZAVRŠETKA OPERACIJE]]&gt;DATE(2024,3,31),"u provedbi","završen")</f>
        <v>završen</v>
      </c>
      <c r="K1097" s="58" t="s">
        <v>99</v>
      </c>
      <c r="L1097" s="58" t="s">
        <v>99</v>
      </c>
      <c r="M1097" s="49">
        <v>0.85</v>
      </c>
      <c r="N1097" s="49">
        <v>0.15</v>
      </c>
      <c r="O1097" s="50">
        <f>Ugovori_OPULJP[[#This Row],[Bespovratna sredstva - Ukupno (EU+Nac) HRK
= Ukupna ugovorena vrijednost bespovratnih sredstava]]*Ugovori_OPULJP[[#This Row],[EU STOPA SUFINANCIRANJA %
EU CO-FINANCING RATE %]]</f>
        <v>1220158</v>
      </c>
      <c r="P1097" s="51">
        <f>Ugovori_OPULJP[[#This Row],[Bespovratna sredstva - EU dio - HRK]]/7.5345</f>
        <v>161942.79646957328</v>
      </c>
      <c r="Q1097" s="50">
        <f>Ugovori_OPULJP[[#This Row],[Bespovratna sredstva - Ukupno (EU+Nac) HRK
= Ukupna ugovorena vrijednost bespovratnih sredstava]]*Ugovori_OPULJP[[#This Row],[STOPA NACIONALNOG SUFINANCIRANJA %]]</f>
        <v>215322</v>
      </c>
      <c r="R1097" s="51">
        <f>Ugovori_OPULJP[[#This Row],[Bespovratna sredstva - Nacionalni dio - HRK]]/7.5345</f>
        <v>28578.140553454108</v>
      </c>
      <c r="S1097" s="50">
        <v>1435480</v>
      </c>
      <c r="T1097" s="51">
        <f>Ugovori_OPULJP[[#This Row],[Bespovratna sredstva - Ukupno (EU+Nac) HRK
= Ukupna ugovorena vrijednost bespovratnih sredstava]]/7.5345</f>
        <v>190520.93702302739</v>
      </c>
      <c r="U1097" s="50">
        <v>0</v>
      </c>
      <c r="V1097" s="51">
        <f>Ugovori_OPULJP[[#This Row],[Javni doprinos korisnika - HRK]]/7.5345</f>
        <v>0</v>
      </c>
      <c r="W1097" s="50">
        <v>0</v>
      </c>
      <c r="X1097" s="51">
        <f>Ugovori_OPULJP[[#This Row],[Privatni doprinos korisnika - HRK]]/7.5345</f>
        <v>0</v>
      </c>
      <c r="Y1097" s="52">
        <v>1435480</v>
      </c>
      <c r="Z1097" s="53">
        <f>Ugovori_OPULJP[[#This Row],[UKUPNI PRIHVATLJIVI IZDACI
TOTAL ELIGIBLE EXPENDITURE
= Bespovratna sredstva ukupno + doprinos korisnika
= Ukupni prihvatljivi troškovi
= Ukupna ugovorena vrijednost projekta HRK]]/7.5345</f>
        <v>190520.93702302739</v>
      </c>
      <c r="AA1097" s="57" t="s">
        <v>38</v>
      </c>
      <c r="AB1097" s="57" t="s">
        <v>35</v>
      </c>
      <c r="AC1097" s="56" t="s">
        <v>4255</v>
      </c>
      <c r="AD1097" s="56" t="s">
        <v>747</v>
      </c>
    </row>
    <row r="1098" spans="1:30" ht="51" customHeight="1" x14ac:dyDescent="0.2">
      <c r="A1098" s="61" t="s">
        <v>4256</v>
      </c>
      <c r="B1098" s="55" t="s">
        <v>743</v>
      </c>
      <c r="C1098" s="56" t="s">
        <v>744</v>
      </c>
      <c r="D1098" s="43" t="s">
        <v>3131</v>
      </c>
      <c r="E1098" s="57" t="s">
        <v>76</v>
      </c>
      <c r="F1098" s="62" t="s">
        <v>1727</v>
      </c>
      <c r="G1098" s="45" t="s">
        <v>1728</v>
      </c>
      <c r="H1098" s="59">
        <v>44252</v>
      </c>
      <c r="I1098" s="59">
        <v>44706</v>
      </c>
      <c r="J1098" s="48" t="str">
        <f>IF(Ugovori_OPULJP[[#This Row],[DATUM ZAVRŠETKA OPERACIJE]]&gt;DATE(2024,3,31),"u provedbi","završen")</f>
        <v>završen</v>
      </c>
      <c r="K1098" s="58" t="s">
        <v>338</v>
      </c>
      <c r="L1098" s="58" t="s">
        <v>338</v>
      </c>
      <c r="M1098" s="49">
        <v>0.85</v>
      </c>
      <c r="N1098" s="49">
        <v>0.15</v>
      </c>
      <c r="O1098" s="50">
        <f>Ugovori_OPULJP[[#This Row],[Bespovratna sredstva - Ukupno (EU+Nac) HRK
= Ukupna ugovorena vrijednost bespovratnih sredstava]]*Ugovori_OPULJP[[#This Row],[EU STOPA SUFINANCIRANJA %
EU CO-FINANCING RATE %]]</f>
        <v>3157443.15</v>
      </c>
      <c r="P1098" s="51">
        <f>Ugovori_OPULJP[[#This Row],[Bespovratna sredstva - EU dio - HRK]]/7.5345</f>
        <v>419064.72227752337</v>
      </c>
      <c r="Q1098" s="50">
        <f>Ugovori_OPULJP[[#This Row],[Bespovratna sredstva - Ukupno (EU+Nac) HRK
= Ukupna ugovorena vrijednost bespovratnih sredstava]]*Ugovori_OPULJP[[#This Row],[STOPA NACIONALNOG SUFINANCIRANJA %]]</f>
        <v>557195.85</v>
      </c>
      <c r="R1098" s="51">
        <f>Ugovori_OPULJP[[#This Row],[Bespovratna sredstva - Nacionalni dio - HRK]]/7.5345</f>
        <v>73952.598048974716</v>
      </c>
      <c r="S1098" s="52">
        <v>3714639</v>
      </c>
      <c r="T1098" s="53">
        <f>Ugovori_OPULJP[[#This Row],[Bespovratna sredstva - Ukupno (EU+Nac) HRK
= Ukupna ugovorena vrijednost bespovratnih sredstava]]/7.5345</f>
        <v>493017.32032649807</v>
      </c>
      <c r="U1098" s="50">
        <v>0</v>
      </c>
      <c r="V1098" s="51">
        <f>Ugovori_OPULJP[[#This Row],[Javni doprinos korisnika - HRK]]/7.5345</f>
        <v>0</v>
      </c>
      <c r="W1098" s="50">
        <v>0</v>
      </c>
      <c r="X1098" s="51">
        <f>Ugovori_OPULJP[[#This Row],[Privatni doprinos korisnika - HRK]]/7.5345</f>
        <v>0</v>
      </c>
      <c r="Y1098" s="52">
        <v>3714639</v>
      </c>
      <c r="Z1098" s="53">
        <f>Ugovori_OPULJP[[#This Row],[UKUPNI PRIHVATLJIVI IZDACI
TOTAL ELIGIBLE EXPENDITURE
= Bespovratna sredstva ukupno + doprinos korisnika
= Ukupni prihvatljivi troškovi
= Ukupna ugovorena vrijednost projekta HRK]]/7.5345</f>
        <v>493017.32032649807</v>
      </c>
      <c r="AA1098" s="57" t="s">
        <v>38</v>
      </c>
      <c r="AB1098" s="57" t="s">
        <v>35</v>
      </c>
      <c r="AC1098" s="56" t="s">
        <v>4257</v>
      </c>
      <c r="AD1098" s="56" t="s">
        <v>747</v>
      </c>
    </row>
    <row r="1099" spans="1:30" ht="51" customHeight="1" x14ac:dyDescent="0.2">
      <c r="A1099" s="61" t="s">
        <v>4258</v>
      </c>
      <c r="B1099" s="55" t="s">
        <v>743</v>
      </c>
      <c r="C1099" s="56" t="s">
        <v>744</v>
      </c>
      <c r="D1099" s="43" t="s">
        <v>3131</v>
      </c>
      <c r="E1099" s="57" t="s">
        <v>76</v>
      </c>
      <c r="F1099" s="62" t="s">
        <v>4259</v>
      </c>
      <c r="G1099" s="62" t="s">
        <v>1732</v>
      </c>
      <c r="H1099" s="59">
        <v>44251</v>
      </c>
      <c r="I1099" s="59">
        <v>44705</v>
      </c>
      <c r="J1099" s="48" t="str">
        <f>IF(Ugovori_OPULJP[[#This Row],[DATUM ZAVRŠETKA OPERACIJE]]&gt;DATE(2024,3,31),"u provedbi","završen")</f>
        <v>završen</v>
      </c>
      <c r="K1099" s="58" t="s">
        <v>249</v>
      </c>
      <c r="L1099" s="58" t="s">
        <v>249</v>
      </c>
      <c r="M1099" s="49">
        <v>0.85</v>
      </c>
      <c r="N1099" s="49">
        <v>0.15</v>
      </c>
      <c r="O1099" s="50">
        <f>Ugovori_OPULJP[[#This Row],[Bespovratna sredstva - Ukupno (EU+Nac) HRK
= Ukupna ugovorena vrijednost bespovratnih sredstava]]*Ugovori_OPULJP[[#This Row],[EU STOPA SUFINANCIRANJA %
EU CO-FINANCING RATE %]]</f>
        <v>1180896.5</v>
      </c>
      <c r="P1099" s="51">
        <f>Ugovori_OPULJP[[#This Row],[Bespovratna sredstva - EU dio - HRK]]/7.5345</f>
        <v>156731.89992700244</v>
      </c>
      <c r="Q1099" s="50">
        <f>Ugovori_OPULJP[[#This Row],[Bespovratna sredstva - Ukupno (EU+Nac) HRK
= Ukupna ugovorena vrijednost bespovratnih sredstava]]*Ugovori_OPULJP[[#This Row],[STOPA NACIONALNOG SUFINANCIRANJA %]]</f>
        <v>208393.5</v>
      </c>
      <c r="R1099" s="51">
        <f>Ugovori_OPULJP[[#This Row],[Bespovratna sredstva - Nacionalni dio - HRK]]/7.5345</f>
        <v>27658.570575353373</v>
      </c>
      <c r="S1099" s="52">
        <v>1389290</v>
      </c>
      <c r="T1099" s="53">
        <f>Ugovori_OPULJP[[#This Row],[Bespovratna sredstva - Ukupno (EU+Nac) HRK
= Ukupna ugovorena vrijednost bespovratnih sredstava]]/7.5345</f>
        <v>184390.47050235581</v>
      </c>
      <c r="U1099" s="50">
        <v>0</v>
      </c>
      <c r="V1099" s="51">
        <f>Ugovori_OPULJP[[#This Row],[Javni doprinos korisnika - HRK]]/7.5345</f>
        <v>0</v>
      </c>
      <c r="W1099" s="50">
        <v>0</v>
      </c>
      <c r="X1099" s="51">
        <f>Ugovori_OPULJP[[#This Row],[Privatni doprinos korisnika - HRK]]/7.5345</f>
        <v>0</v>
      </c>
      <c r="Y1099" s="52">
        <v>1389290</v>
      </c>
      <c r="Z1099" s="53">
        <f>Ugovori_OPULJP[[#This Row],[UKUPNI PRIHVATLJIVI IZDACI
TOTAL ELIGIBLE EXPENDITURE
= Bespovratna sredstva ukupno + doprinos korisnika
= Ukupni prihvatljivi troškovi
= Ukupna ugovorena vrijednost projekta HRK]]/7.5345</f>
        <v>184390.47050235581</v>
      </c>
      <c r="AA1099" s="57" t="s">
        <v>38</v>
      </c>
      <c r="AB1099" s="57" t="s">
        <v>35</v>
      </c>
      <c r="AC1099" s="56" t="s">
        <v>4260</v>
      </c>
      <c r="AD1099" s="56" t="s">
        <v>747</v>
      </c>
    </row>
    <row r="1100" spans="1:30" ht="51" customHeight="1" x14ac:dyDescent="0.2">
      <c r="A1100" s="61" t="s">
        <v>4261</v>
      </c>
      <c r="B1100" s="55" t="s">
        <v>743</v>
      </c>
      <c r="C1100" s="56" t="s">
        <v>744</v>
      </c>
      <c r="D1100" s="43" t="s">
        <v>3131</v>
      </c>
      <c r="E1100" s="57" t="s">
        <v>76</v>
      </c>
      <c r="F1100" s="62" t="s">
        <v>4262</v>
      </c>
      <c r="G1100" s="62" t="s">
        <v>1713</v>
      </c>
      <c r="H1100" s="59">
        <v>44245</v>
      </c>
      <c r="I1100" s="59">
        <v>44791</v>
      </c>
      <c r="J1100" s="48" t="str">
        <f>IF(Ugovori_OPULJP[[#This Row],[DATUM ZAVRŠETKA OPERACIJE]]&gt;DATE(2024,3,31),"u provedbi","završen")</f>
        <v>završen</v>
      </c>
      <c r="K1100" s="58" t="s">
        <v>186</v>
      </c>
      <c r="L1100" s="58" t="s">
        <v>186</v>
      </c>
      <c r="M1100" s="49">
        <v>0.85</v>
      </c>
      <c r="N1100" s="49">
        <v>0.15</v>
      </c>
      <c r="O1100" s="50">
        <f>Ugovori_OPULJP[[#This Row],[Bespovratna sredstva - Ukupno (EU+Nac) HRK
= Ukupna ugovorena vrijednost bespovratnih sredstava]]*Ugovori_OPULJP[[#This Row],[EU STOPA SUFINANCIRANJA %
EU CO-FINANCING RATE %]]</f>
        <v>2318910.5</v>
      </c>
      <c r="P1100" s="51">
        <f>Ugovori_OPULJP[[#This Row],[Bespovratna sredstva - EU dio - HRK]]/7.5345</f>
        <v>307772.31402216468</v>
      </c>
      <c r="Q1100" s="50">
        <f>Ugovori_OPULJP[[#This Row],[Bespovratna sredstva - Ukupno (EU+Nac) HRK
= Ukupna ugovorena vrijednost bespovratnih sredstava]]*Ugovori_OPULJP[[#This Row],[STOPA NACIONALNOG SUFINANCIRANJA %]]</f>
        <v>409219.5</v>
      </c>
      <c r="R1100" s="51">
        <f>Ugovori_OPULJP[[#This Row],[Bespovratna sredstva - Nacionalni dio - HRK]]/7.5345</f>
        <v>54312.761298029065</v>
      </c>
      <c r="S1100" s="52">
        <v>2728130</v>
      </c>
      <c r="T1100" s="53">
        <f>Ugovori_OPULJP[[#This Row],[Bespovratna sredstva - Ukupno (EU+Nac) HRK
= Ukupna ugovorena vrijednost bespovratnih sredstava]]/7.5345</f>
        <v>362085.07532019378</v>
      </c>
      <c r="U1100" s="50">
        <v>0</v>
      </c>
      <c r="V1100" s="51">
        <f>Ugovori_OPULJP[[#This Row],[Javni doprinos korisnika - HRK]]/7.5345</f>
        <v>0</v>
      </c>
      <c r="W1100" s="50">
        <v>0</v>
      </c>
      <c r="X1100" s="51">
        <f>Ugovori_OPULJP[[#This Row],[Privatni doprinos korisnika - HRK]]/7.5345</f>
        <v>0</v>
      </c>
      <c r="Y1100" s="52">
        <v>2728130</v>
      </c>
      <c r="Z1100" s="53">
        <f>Ugovori_OPULJP[[#This Row],[UKUPNI PRIHVATLJIVI IZDACI
TOTAL ELIGIBLE EXPENDITURE
= Bespovratna sredstva ukupno + doprinos korisnika
= Ukupni prihvatljivi troškovi
= Ukupna ugovorena vrijednost projekta HRK]]/7.5345</f>
        <v>362085.07532019378</v>
      </c>
      <c r="AA1100" s="57" t="s">
        <v>38</v>
      </c>
      <c r="AB1100" s="57" t="s">
        <v>35</v>
      </c>
      <c r="AC1100" s="56" t="s">
        <v>4263</v>
      </c>
      <c r="AD1100" s="56" t="s">
        <v>747</v>
      </c>
    </row>
    <row r="1101" spans="1:30" ht="38.25" customHeight="1" x14ac:dyDescent="0.2">
      <c r="A1101" s="61" t="s">
        <v>4264</v>
      </c>
      <c r="B1101" s="55" t="s">
        <v>743</v>
      </c>
      <c r="C1101" s="56" t="s">
        <v>744</v>
      </c>
      <c r="D1101" s="43" t="s">
        <v>3131</v>
      </c>
      <c r="E1101" s="57" t="s">
        <v>76</v>
      </c>
      <c r="F1101" s="62" t="s">
        <v>4265</v>
      </c>
      <c r="G1101" s="45" t="s">
        <v>2108</v>
      </c>
      <c r="H1101" s="59">
        <v>44247</v>
      </c>
      <c r="I1101" s="59">
        <v>44671</v>
      </c>
      <c r="J1101" s="48" t="str">
        <f>IF(Ugovori_OPULJP[[#This Row],[DATUM ZAVRŠETKA OPERACIJE]]&gt;DATE(2024,3,31),"u provedbi","završen")</f>
        <v>završen</v>
      </c>
      <c r="K1101" s="58" t="s">
        <v>99</v>
      </c>
      <c r="L1101" s="58" t="s">
        <v>99</v>
      </c>
      <c r="M1101" s="49">
        <v>0.85</v>
      </c>
      <c r="N1101" s="49">
        <v>0.15</v>
      </c>
      <c r="O1101" s="50">
        <f>Ugovori_OPULJP[[#This Row],[Bespovratna sredstva - Ukupno (EU+Nac) HRK
= Ukupna ugovorena vrijednost bespovratnih sredstava]]*Ugovori_OPULJP[[#This Row],[EU STOPA SUFINANCIRANJA %
EU CO-FINANCING RATE %]]</f>
        <v>4250000</v>
      </c>
      <c r="P1101" s="51">
        <f>Ugovori_OPULJP[[#This Row],[Bespovratna sredstva - EU dio - HRK]]/7.5345</f>
        <v>564071.93576216069</v>
      </c>
      <c r="Q1101" s="50">
        <f>Ugovori_OPULJP[[#This Row],[Bespovratna sredstva - Ukupno (EU+Nac) HRK
= Ukupna ugovorena vrijednost bespovratnih sredstava]]*Ugovori_OPULJP[[#This Row],[STOPA NACIONALNOG SUFINANCIRANJA %]]</f>
        <v>750000</v>
      </c>
      <c r="R1101" s="51">
        <f>Ugovori_OPULJP[[#This Row],[Bespovratna sredstva - Nacionalni dio - HRK]]/7.5345</f>
        <v>99542.106310969539</v>
      </c>
      <c r="S1101" s="52">
        <v>5000000</v>
      </c>
      <c r="T1101" s="53">
        <f>Ugovori_OPULJP[[#This Row],[Bespovratna sredstva - Ukupno (EU+Nac) HRK
= Ukupna ugovorena vrijednost bespovratnih sredstava]]/7.5345</f>
        <v>663614.04207313026</v>
      </c>
      <c r="U1101" s="50">
        <v>0</v>
      </c>
      <c r="V1101" s="51">
        <f>Ugovori_OPULJP[[#This Row],[Javni doprinos korisnika - HRK]]/7.5345</f>
        <v>0</v>
      </c>
      <c r="W1101" s="50">
        <v>0</v>
      </c>
      <c r="X1101" s="51">
        <f>Ugovori_OPULJP[[#This Row],[Privatni doprinos korisnika - HRK]]/7.5345</f>
        <v>0</v>
      </c>
      <c r="Y1101" s="52">
        <v>5000000</v>
      </c>
      <c r="Z1101" s="53">
        <f>Ugovori_OPULJP[[#This Row],[UKUPNI PRIHVATLJIVI IZDACI
TOTAL ELIGIBLE EXPENDITURE
= Bespovratna sredstva ukupno + doprinos korisnika
= Ukupni prihvatljivi troškovi
= Ukupna ugovorena vrijednost projekta HRK]]/7.5345</f>
        <v>663614.04207313026</v>
      </c>
      <c r="AA1101" s="57" t="s">
        <v>38</v>
      </c>
      <c r="AB1101" s="57" t="s">
        <v>35</v>
      </c>
      <c r="AC1101" s="56" t="s">
        <v>4266</v>
      </c>
      <c r="AD1101" s="56" t="s">
        <v>747</v>
      </c>
    </row>
    <row r="1102" spans="1:30" ht="38.25" customHeight="1" x14ac:dyDescent="0.2">
      <c r="A1102" s="61" t="s">
        <v>4267</v>
      </c>
      <c r="B1102" s="55" t="s">
        <v>743</v>
      </c>
      <c r="C1102" s="56" t="s">
        <v>744</v>
      </c>
      <c r="D1102" s="43" t="s">
        <v>3131</v>
      </c>
      <c r="E1102" s="57" t="s">
        <v>76</v>
      </c>
      <c r="F1102" s="62" t="s">
        <v>4268</v>
      </c>
      <c r="G1102" s="62" t="s">
        <v>1589</v>
      </c>
      <c r="H1102" s="59">
        <v>44256</v>
      </c>
      <c r="I1102" s="59">
        <v>44805</v>
      </c>
      <c r="J1102" s="48" t="str">
        <f>IF(Ugovori_OPULJP[[#This Row],[DATUM ZAVRŠETKA OPERACIJE]]&gt;DATE(2024,3,31),"u provedbi","završen")</f>
        <v>završen</v>
      </c>
      <c r="K1102" s="58" t="s">
        <v>99</v>
      </c>
      <c r="L1102" s="58" t="s">
        <v>99</v>
      </c>
      <c r="M1102" s="49">
        <v>0.85</v>
      </c>
      <c r="N1102" s="49">
        <v>0.15</v>
      </c>
      <c r="O1102" s="50">
        <f>Ugovori_OPULJP[[#This Row],[Bespovratna sredstva - Ukupno (EU+Nac) HRK
= Ukupna ugovorena vrijednost bespovratnih sredstava]]*Ugovori_OPULJP[[#This Row],[EU STOPA SUFINANCIRANJA %
EU CO-FINANCING RATE %]]</f>
        <v>1578195</v>
      </c>
      <c r="P1102" s="51">
        <f>Ugovori_OPULJP[[#This Row],[Bespovratna sredstva - EU dio - HRK]]/7.5345</f>
        <v>209462.47262592075</v>
      </c>
      <c r="Q1102" s="50">
        <f>Ugovori_OPULJP[[#This Row],[Bespovratna sredstva - Ukupno (EU+Nac) HRK
= Ukupna ugovorena vrijednost bespovratnih sredstava]]*Ugovori_OPULJP[[#This Row],[STOPA NACIONALNOG SUFINANCIRANJA %]]</f>
        <v>278505</v>
      </c>
      <c r="R1102" s="51">
        <f>Ugovori_OPULJP[[#This Row],[Bespovratna sredstva - Nacionalni dio - HRK]]/7.5345</f>
        <v>36963.965757515427</v>
      </c>
      <c r="S1102" s="50">
        <v>1856700</v>
      </c>
      <c r="T1102" s="51">
        <f>Ugovori_OPULJP[[#This Row],[Bespovratna sredstva - Ukupno (EU+Nac) HRK
= Ukupna ugovorena vrijednost bespovratnih sredstava]]/7.5345</f>
        <v>246426.43838343618</v>
      </c>
      <c r="U1102" s="50">
        <v>0</v>
      </c>
      <c r="V1102" s="51">
        <f>Ugovori_OPULJP[[#This Row],[Javni doprinos korisnika - HRK]]/7.5345</f>
        <v>0</v>
      </c>
      <c r="W1102" s="50">
        <v>0</v>
      </c>
      <c r="X1102" s="51">
        <f>Ugovori_OPULJP[[#This Row],[Privatni doprinos korisnika - HRK]]/7.5345</f>
        <v>0</v>
      </c>
      <c r="Y1102" s="52">
        <v>1856700</v>
      </c>
      <c r="Z1102" s="53">
        <f>Ugovori_OPULJP[[#This Row],[UKUPNI PRIHVATLJIVI IZDACI
TOTAL ELIGIBLE EXPENDITURE
= Bespovratna sredstva ukupno + doprinos korisnika
= Ukupni prihvatljivi troškovi
= Ukupna ugovorena vrijednost projekta HRK]]/7.5345</f>
        <v>246426.43838343618</v>
      </c>
      <c r="AA1102" s="57" t="s">
        <v>38</v>
      </c>
      <c r="AB1102" s="57" t="s">
        <v>35</v>
      </c>
      <c r="AC1102" s="56" t="s">
        <v>4269</v>
      </c>
      <c r="AD1102" s="56" t="s">
        <v>747</v>
      </c>
    </row>
    <row r="1103" spans="1:30" ht="51" customHeight="1" x14ac:dyDescent="0.2">
      <c r="A1103" s="61" t="s">
        <v>4270</v>
      </c>
      <c r="B1103" s="55" t="s">
        <v>743</v>
      </c>
      <c r="C1103" s="56" t="s">
        <v>744</v>
      </c>
      <c r="D1103" s="43" t="s">
        <v>3131</v>
      </c>
      <c r="E1103" s="57" t="s">
        <v>76</v>
      </c>
      <c r="F1103" s="62" t="s">
        <v>4271</v>
      </c>
      <c r="G1103" s="62" t="s">
        <v>1635</v>
      </c>
      <c r="H1103" s="59">
        <v>44249</v>
      </c>
      <c r="I1103" s="59">
        <v>44703</v>
      </c>
      <c r="J1103" s="48" t="str">
        <f>IF(Ugovori_OPULJP[[#This Row],[DATUM ZAVRŠETKA OPERACIJE]]&gt;DATE(2024,3,31),"u provedbi","završen")</f>
        <v>završen</v>
      </c>
      <c r="K1103" s="58" t="s">
        <v>99</v>
      </c>
      <c r="L1103" s="58" t="s">
        <v>99</v>
      </c>
      <c r="M1103" s="49">
        <v>0.85</v>
      </c>
      <c r="N1103" s="49">
        <v>0.15</v>
      </c>
      <c r="O1103" s="50">
        <f>Ugovori_OPULJP[[#This Row],[Bespovratna sredstva - Ukupno (EU+Nac) HRK
= Ukupna ugovorena vrijednost bespovratnih sredstava]]*Ugovori_OPULJP[[#This Row],[EU STOPA SUFINANCIRANJA %
EU CO-FINANCING RATE %]]</f>
        <v>988679.2</v>
      </c>
      <c r="P1103" s="51">
        <f>Ugovori_OPULJP[[#This Row],[Bespovratna sredstva - EU dio - HRK]]/7.5345</f>
        <v>131220.28004512575</v>
      </c>
      <c r="Q1103" s="50">
        <f>Ugovori_OPULJP[[#This Row],[Bespovratna sredstva - Ukupno (EU+Nac) HRK
= Ukupna ugovorena vrijednost bespovratnih sredstava]]*Ugovori_OPULJP[[#This Row],[STOPA NACIONALNOG SUFINANCIRANJA %]]</f>
        <v>174472.8</v>
      </c>
      <c r="R1103" s="51">
        <f>Ugovori_OPULJP[[#This Row],[Bespovratna sredstva - Nacionalni dio - HRK]]/7.5345</f>
        <v>23156.520007963365</v>
      </c>
      <c r="S1103" s="52">
        <v>1163152</v>
      </c>
      <c r="T1103" s="53">
        <f>Ugovori_OPULJP[[#This Row],[Bespovratna sredstva - Ukupno (EU+Nac) HRK
= Ukupna ugovorena vrijednost bespovratnih sredstava]]/7.5345</f>
        <v>154376.8000530891</v>
      </c>
      <c r="U1103" s="50">
        <v>0</v>
      </c>
      <c r="V1103" s="51">
        <f>Ugovori_OPULJP[[#This Row],[Javni doprinos korisnika - HRK]]/7.5345</f>
        <v>0</v>
      </c>
      <c r="W1103" s="50">
        <v>0</v>
      </c>
      <c r="X1103" s="51">
        <f>Ugovori_OPULJP[[#This Row],[Privatni doprinos korisnika - HRK]]/7.5345</f>
        <v>0</v>
      </c>
      <c r="Y1103" s="52">
        <v>1163152</v>
      </c>
      <c r="Z1103" s="53">
        <f>Ugovori_OPULJP[[#This Row],[UKUPNI PRIHVATLJIVI IZDACI
TOTAL ELIGIBLE EXPENDITURE
= Bespovratna sredstva ukupno + doprinos korisnika
= Ukupni prihvatljivi troškovi
= Ukupna ugovorena vrijednost projekta HRK]]/7.5345</f>
        <v>154376.8000530891</v>
      </c>
      <c r="AA1103" s="57" t="s">
        <v>38</v>
      </c>
      <c r="AB1103" s="57" t="s">
        <v>35</v>
      </c>
      <c r="AC1103" s="56" t="s">
        <v>4272</v>
      </c>
      <c r="AD1103" s="56" t="s">
        <v>747</v>
      </c>
    </row>
    <row r="1104" spans="1:30" ht="38.25" customHeight="1" x14ac:dyDescent="0.2">
      <c r="A1104" s="61" t="s">
        <v>4273</v>
      </c>
      <c r="B1104" s="55" t="s">
        <v>743</v>
      </c>
      <c r="C1104" s="43" t="s">
        <v>744</v>
      </c>
      <c r="D1104" s="43" t="s">
        <v>3131</v>
      </c>
      <c r="E1104" s="57" t="s">
        <v>76</v>
      </c>
      <c r="F1104" s="62" t="s">
        <v>4274</v>
      </c>
      <c r="G1104" s="45" t="s">
        <v>4275</v>
      </c>
      <c r="H1104" s="59">
        <v>44245</v>
      </c>
      <c r="I1104" s="59">
        <v>44791</v>
      </c>
      <c r="J1104" s="48" t="str">
        <f>IF(Ugovori_OPULJP[[#This Row],[DATUM ZAVRŠETKA OPERACIJE]]&gt;DATE(2024,3,31),"u provedbi","završen")</f>
        <v>završen</v>
      </c>
      <c r="K1104" s="58" t="s">
        <v>333</v>
      </c>
      <c r="L1104" s="58" t="s">
        <v>333</v>
      </c>
      <c r="M1104" s="49">
        <v>0.85</v>
      </c>
      <c r="N1104" s="49">
        <v>0.15</v>
      </c>
      <c r="O1104" s="50">
        <f>Ugovori_OPULJP[[#This Row],[Bespovratna sredstva - Ukupno (EU+Nac) HRK
= Ukupna ugovorena vrijednost bespovratnih sredstava]]*Ugovori_OPULJP[[#This Row],[EU STOPA SUFINANCIRANJA %
EU CO-FINANCING RATE %]]</f>
        <v>1578705</v>
      </c>
      <c r="P1104" s="51">
        <f>Ugovori_OPULJP[[#This Row],[Bespovratna sredstva - EU dio - HRK]]/7.5345</f>
        <v>209530.1612582122</v>
      </c>
      <c r="Q1104" s="50">
        <f>Ugovori_OPULJP[[#This Row],[Bespovratna sredstva - Ukupno (EU+Nac) HRK
= Ukupna ugovorena vrijednost bespovratnih sredstava]]*Ugovori_OPULJP[[#This Row],[STOPA NACIONALNOG SUFINANCIRANJA %]]</f>
        <v>278595</v>
      </c>
      <c r="R1104" s="51">
        <f>Ugovori_OPULJP[[#This Row],[Bespovratna sredstva - Nacionalni dio - HRK]]/7.5345</f>
        <v>36975.91081027274</v>
      </c>
      <c r="S1104" s="52">
        <v>1857300</v>
      </c>
      <c r="T1104" s="53">
        <f>Ugovori_OPULJP[[#This Row],[Bespovratna sredstva - Ukupno (EU+Nac) HRK
= Ukupna ugovorena vrijednost bespovratnih sredstava]]/7.5345</f>
        <v>246506.07206848497</v>
      </c>
      <c r="U1104" s="50">
        <v>0</v>
      </c>
      <c r="V1104" s="51">
        <f>Ugovori_OPULJP[[#This Row],[Javni doprinos korisnika - HRK]]/7.5345</f>
        <v>0</v>
      </c>
      <c r="W1104" s="50">
        <v>0</v>
      </c>
      <c r="X1104" s="51">
        <f>Ugovori_OPULJP[[#This Row],[Privatni doprinos korisnika - HRK]]/7.5345</f>
        <v>0</v>
      </c>
      <c r="Y1104" s="52">
        <v>1857300</v>
      </c>
      <c r="Z1104" s="53">
        <f>Ugovori_OPULJP[[#This Row],[UKUPNI PRIHVATLJIVI IZDACI
TOTAL ELIGIBLE EXPENDITURE
= Bespovratna sredstva ukupno + doprinos korisnika
= Ukupni prihvatljivi troškovi
= Ukupna ugovorena vrijednost projekta HRK]]/7.5345</f>
        <v>246506.07206848497</v>
      </c>
      <c r="AA1104" s="57" t="s">
        <v>38</v>
      </c>
      <c r="AB1104" s="57" t="s">
        <v>35</v>
      </c>
      <c r="AC1104" s="56" t="s">
        <v>4276</v>
      </c>
      <c r="AD1104" s="56" t="s">
        <v>747</v>
      </c>
    </row>
    <row r="1105" spans="1:30" ht="38.25" customHeight="1" x14ac:dyDescent="0.2">
      <c r="A1105" s="61" t="s">
        <v>4277</v>
      </c>
      <c r="B1105" s="55" t="s">
        <v>743</v>
      </c>
      <c r="C1105" s="56" t="s">
        <v>744</v>
      </c>
      <c r="D1105" s="43" t="s">
        <v>3131</v>
      </c>
      <c r="E1105" s="57" t="s">
        <v>76</v>
      </c>
      <c r="F1105" s="62" t="s">
        <v>4278</v>
      </c>
      <c r="G1105" s="62" t="s">
        <v>1779</v>
      </c>
      <c r="H1105" s="59">
        <v>44249</v>
      </c>
      <c r="I1105" s="59">
        <v>44734</v>
      </c>
      <c r="J1105" s="48" t="str">
        <f>IF(Ugovori_OPULJP[[#This Row],[DATUM ZAVRŠETKA OPERACIJE]]&gt;DATE(2024,3,31),"u provedbi","završen")</f>
        <v>završen</v>
      </c>
      <c r="K1105" s="58" t="s">
        <v>94</v>
      </c>
      <c r="L1105" s="58" t="s">
        <v>94</v>
      </c>
      <c r="M1105" s="49">
        <v>0.85</v>
      </c>
      <c r="N1105" s="49">
        <v>0.15</v>
      </c>
      <c r="O1105" s="50">
        <f>Ugovori_OPULJP[[#This Row],[Bespovratna sredstva - Ukupno (EU+Nac) HRK
= Ukupna ugovorena vrijednost bespovratnih sredstava]]*Ugovori_OPULJP[[#This Row],[EU STOPA SUFINANCIRANJA %
EU CO-FINANCING RATE %]]</f>
        <v>4248780.25</v>
      </c>
      <c r="P1105" s="51">
        <f>Ugovori_OPULJP[[#This Row],[Bespovratna sredstva - EU dio - HRK]]/7.5345</f>
        <v>563910.04711659695</v>
      </c>
      <c r="Q1105" s="50">
        <f>Ugovori_OPULJP[[#This Row],[Bespovratna sredstva - Ukupno (EU+Nac) HRK
= Ukupna ugovorena vrijednost bespovratnih sredstava]]*Ugovori_OPULJP[[#This Row],[STOPA NACIONALNOG SUFINANCIRANJA %]]</f>
        <v>749784.75</v>
      </c>
      <c r="R1105" s="51">
        <f>Ugovori_OPULJP[[#This Row],[Bespovratna sredstva - Nacionalni dio - HRK]]/7.5345</f>
        <v>99513.537726458293</v>
      </c>
      <c r="S1105" s="52">
        <v>4998565</v>
      </c>
      <c r="T1105" s="53">
        <f>Ugovori_OPULJP[[#This Row],[Bespovratna sredstva - Ukupno (EU+Nac) HRK
= Ukupna ugovorena vrijednost bespovratnih sredstava]]/7.5345</f>
        <v>663423.58484305523</v>
      </c>
      <c r="U1105" s="50">
        <v>0</v>
      </c>
      <c r="V1105" s="51">
        <f>Ugovori_OPULJP[[#This Row],[Javni doprinos korisnika - HRK]]/7.5345</f>
        <v>0</v>
      </c>
      <c r="W1105" s="50">
        <v>0</v>
      </c>
      <c r="X1105" s="51">
        <f>Ugovori_OPULJP[[#This Row],[Privatni doprinos korisnika - HRK]]/7.5345</f>
        <v>0</v>
      </c>
      <c r="Y1105" s="52">
        <v>4998565</v>
      </c>
      <c r="Z1105" s="53">
        <f>Ugovori_OPULJP[[#This Row],[UKUPNI PRIHVATLJIVI IZDACI
TOTAL ELIGIBLE EXPENDITURE
= Bespovratna sredstva ukupno + doprinos korisnika
= Ukupni prihvatljivi troškovi
= Ukupna ugovorena vrijednost projekta HRK]]/7.5345</f>
        <v>663423.58484305523</v>
      </c>
      <c r="AA1105" s="57" t="s">
        <v>38</v>
      </c>
      <c r="AB1105" s="57" t="s">
        <v>35</v>
      </c>
      <c r="AC1105" s="56" t="s">
        <v>4279</v>
      </c>
      <c r="AD1105" s="56" t="s">
        <v>747</v>
      </c>
    </row>
    <row r="1106" spans="1:30" ht="51" customHeight="1" x14ac:dyDescent="0.2">
      <c r="A1106" s="61" t="s">
        <v>4280</v>
      </c>
      <c r="B1106" s="55" t="s">
        <v>743</v>
      </c>
      <c r="C1106" s="56" t="s">
        <v>744</v>
      </c>
      <c r="D1106" s="43" t="s">
        <v>3131</v>
      </c>
      <c r="E1106" s="57" t="s">
        <v>76</v>
      </c>
      <c r="F1106" s="62" t="s">
        <v>4281</v>
      </c>
      <c r="G1106" s="62" t="s">
        <v>1717</v>
      </c>
      <c r="H1106" s="59">
        <v>44250</v>
      </c>
      <c r="I1106" s="59">
        <v>44796</v>
      </c>
      <c r="J1106" s="48" t="str">
        <f>IF(Ugovori_OPULJP[[#This Row],[DATUM ZAVRŠETKA OPERACIJE]]&gt;DATE(2024,3,31),"u provedbi","završen")</f>
        <v>završen</v>
      </c>
      <c r="K1106" s="58" t="s">
        <v>594</v>
      </c>
      <c r="L1106" s="58" t="s">
        <v>594</v>
      </c>
      <c r="M1106" s="49">
        <v>0.85</v>
      </c>
      <c r="N1106" s="49">
        <v>0.15</v>
      </c>
      <c r="O1106" s="50">
        <f>Ugovori_OPULJP[[#This Row],[Bespovratna sredstva - Ukupno (EU+Nac) HRK
= Ukupna ugovorena vrijednost bespovratnih sredstava]]*Ugovori_OPULJP[[#This Row],[EU STOPA SUFINANCIRANJA %
EU CO-FINANCING RATE %]]</f>
        <v>742917</v>
      </c>
      <c r="P1106" s="51">
        <f>Ugovori_OPULJP[[#This Row],[Bespovratna sredstva - EU dio - HRK]]/7.5345</f>
        <v>98602.030658968739</v>
      </c>
      <c r="Q1106" s="50">
        <f>Ugovori_OPULJP[[#This Row],[Bespovratna sredstva - Ukupno (EU+Nac) HRK
= Ukupna ugovorena vrijednost bespovratnih sredstava]]*Ugovori_OPULJP[[#This Row],[STOPA NACIONALNOG SUFINANCIRANJA %]]</f>
        <v>131103</v>
      </c>
      <c r="R1106" s="51">
        <f>Ugovori_OPULJP[[#This Row],[Bespovratna sredstva - Nacionalni dio - HRK]]/7.5345</f>
        <v>17400.358351582719</v>
      </c>
      <c r="S1106" s="52">
        <v>874020</v>
      </c>
      <c r="T1106" s="53">
        <f>Ugovori_OPULJP[[#This Row],[Bespovratna sredstva - Ukupno (EU+Nac) HRK
= Ukupna ugovorena vrijednost bespovratnih sredstava]]/7.5345</f>
        <v>116002.38901055146</v>
      </c>
      <c r="U1106" s="50">
        <v>0</v>
      </c>
      <c r="V1106" s="51">
        <f>Ugovori_OPULJP[[#This Row],[Javni doprinos korisnika - HRK]]/7.5345</f>
        <v>0</v>
      </c>
      <c r="W1106" s="50">
        <v>0</v>
      </c>
      <c r="X1106" s="51">
        <f>Ugovori_OPULJP[[#This Row],[Privatni doprinos korisnika - HRK]]/7.5345</f>
        <v>0</v>
      </c>
      <c r="Y1106" s="52">
        <v>874020</v>
      </c>
      <c r="Z1106" s="53">
        <f>Ugovori_OPULJP[[#This Row],[UKUPNI PRIHVATLJIVI IZDACI
TOTAL ELIGIBLE EXPENDITURE
= Bespovratna sredstva ukupno + doprinos korisnika
= Ukupni prihvatljivi troškovi
= Ukupna ugovorena vrijednost projekta HRK]]/7.5345</f>
        <v>116002.38901055146</v>
      </c>
      <c r="AA1106" s="57" t="s">
        <v>38</v>
      </c>
      <c r="AB1106" s="57" t="s">
        <v>35</v>
      </c>
      <c r="AC1106" s="56" t="s">
        <v>4282</v>
      </c>
      <c r="AD1106" s="56" t="s">
        <v>747</v>
      </c>
    </row>
    <row r="1107" spans="1:30" ht="38.25" customHeight="1" x14ac:dyDescent="0.2">
      <c r="A1107" s="61" t="s">
        <v>4283</v>
      </c>
      <c r="B1107" s="55" t="s">
        <v>743</v>
      </c>
      <c r="C1107" s="56" t="s">
        <v>744</v>
      </c>
      <c r="D1107" s="43" t="s">
        <v>3131</v>
      </c>
      <c r="E1107" s="57" t="s">
        <v>76</v>
      </c>
      <c r="F1107" s="62" t="s">
        <v>4284</v>
      </c>
      <c r="G1107" s="62" t="s">
        <v>1671</v>
      </c>
      <c r="H1107" s="59">
        <v>44249</v>
      </c>
      <c r="I1107" s="59">
        <v>44642</v>
      </c>
      <c r="J1107" s="48" t="str">
        <f>IF(Ugovori_OPULJP[[#This Row],[DATUM ZAVRŠETKA OPERACIJE]]&gt;DATE(2024,3,31),"u provedbi","završen")</f>
        <v>završen</v>
      </c>
      <c r="K1107" s="58" t="s">
        <v>371</v>
      </c>
      <c r="L1107" s="58" t="s">
        <v>371</v>
      </c>
      <c r="M1107" s="49">
        <v>0.85</v>
      </c>
      <c r="N1107" s="49">
        <v>0.15</v>
      </c>
      <c r="O1107" s="50">
        <f>Ugovori_OPULJP[[#This Row],[Bespovratna sredstva - Ukupno (EU+Nac) HRK
= Ukupna ugovorena vrijednost bespovratnih sredstava]]*Ugovori_OPULJP[[#This Row],[EU STOPA SUFINANCIRANJA %
EU CO-FINANCING RATE %]]</f>
        <v>779747.5</v>
      </c>
      <c r="P1107" s="51">
        <f>Ugovori_OPULJP[[#This Row],[Bespovratna sredstva - EU dio - HRK]]/7.5345</f>
        <v>103490.27805428363</v>
      </c>
      <c r="Q1107" s="50">
        <f>Ugovori_OPULJP[[#This Row],[Bespovratna sredstva - Ukupno (EU+Nac) HRK
= Ukupna ugovorena vrijednost bespovratnih sredstava]]*Ugovori_OPULJP[[#This Row],[STOPA NACIONALNOG SUFINANCIRANJA %]]</f>
        <v>137602.5</v>
      </c>
      <c r="R1107" s="51">
        <f>Ugovori_OPULJP[[#This Row],[Bespovratna sredstva - Nacionalni dio - HRK]]/7.5345</f>
        <v>18262.990244873581</v>
      </c>
      <c r="S1107" s="52">
        <v>917350</v>
      </c>
      <c r="T1107" s="53">
        <f>Ugovori_OPULJP[[#This Row],[Bespovratna sredstva - Ukupno (EU+Nac) HRK
= Ukupna ugovorena vrijednost bespovratnih sredstava]]/7.5345</f>
        <v>121753.26829915721</v>
      </c>
      <c r="U1107" s="50">
        <v>0</v>
      </c>
      <c r="V1107" s="51">
        <f>Ugovori_OPULJP[[#This Row],[Javni doprinos korisnika - HRK]]/7.5345</f>
        <v>0</v>
      </c>
      <c r="W1107" s="50">
        <v>0</v>
      </c>
      <c r="X1107" s="51">
        <f>Ugovori_OPULJP[[#This Row],[Privatni doprinos korisnika - HRK]]/7.5345</f>
        <v>0</v>
      </c>
      <c r="Y1107" s="52">
        <v>917350</v>
      </c>
      <c r="Z1107" s="53">
        <f>Ugovori_OPULJP[[#This Row],[UKUPNI PRIHVATLJIVI IZDACI
TOTAL ELIGIBLE EXPENDITURE
= Bespovratna sredstva ukupno + doprinos korisnika
= Ukupni prihvatljivi troškovi
= Ukupna ugovorena vrijednost projekta HRK]]/7.5345</f>
        <v>121753.26829915721</v>
      </c>
      <c r="AA1107" s="57" t="s">
        <v>38</v>
      </c>
      <c r="AB1107" s="57" t="s">
        <v>35</v>
      </c>
      <c r="AC1107" s="56" t="s">
        <v>4285</v>
      </c>
      <c r="AD1107" s="56" t="s">
        <v>747</v>
      </c>
    </row>
    <row r="1108" spans="1:30" ht="51" customHeight="1" x14ac:dyDescent="0.2">
      <c r="A1108" s="61" t="s">
        <v>4286</v>
      </c>
      <c r="B1108" s="55" t="s">
        <v>743</v>
      </c>
      <c r="C1108" s="56" t="s">
        <v>744</v>
      </c>
      <c r="D1108" s="43" t="s">
        <v>3131</v>
      </c>
      <c r="E1108" s="57" t="s">
        <v>76</v>
      </c>
      <c r="F1108" s="62" t="s">
        <v>4287</v>
      </c>
      <c r="G1108" s="62" t="s">
        <v>1683</v>
      </c>
      <c r="H1108" s="59">
        <v>44251</v>
      </c>
      <c r="I1108" s="59">
        <v>44644</v>
      </c>
      <c r="J1108" s="48" t="str">
        <f>IF(Ugovori_OPULJP[[#This Row],[DATUM ZAVRŠETKA OPERACIJE]]&gt;DATE(2024,3,31),"u provedbi","završen")</f>
        <v>završen</v>
      </c>
      <c r="K1108" s="58" t="s">
        <v>371</v>
      </c>
      <c r="L1108" s="58" t="s">
        <v>371</v>
      </c>
      <c r="M1108" s="49">
        <v>0.85</v>
      </c>
      <c r="N1108" s="49">
        <v>0.15</v>
      </c>
      <c r="O1108" s="50">
        <f>Ugovori_OPULJP[[#This Row],[Bespovratna sredstva - Ukupno (EU+Nac) HRK
= Ukupna ugovorena vrijednost bespovratnih sredstava]]*Ugovori_OPULJP[[#This Row],[EU STOPA SUFINANCIRANJA %
EU CO-FINANCING RATE %]]</f>
        <v>1170577.5</v>
      </c>
      <c r="P1108" s="51">
        <f>Ugovori_OPULJP[[#This Row],[Bespovratna sredstva - EU dio - HRK]]/7.5345</f>
        <v>155362.33326697192</v>
      </c>
      <c r="Q1108" s="50">
        <f>Ugovori_OPULJP[[#This Row],[Bespovratna sredstva - Ukupno (EU+Nac) HRK
= Ukupna ugovorena vrijednost bespovratnih sredstava]]*Ugovori_OPULJP[[#This Row],[STOPA NACIONALNOG SUFINANCIRANJA %]]</f>
        <v>206572.5</v>
      </c>
      <c r="R1108" s="51">
        <f>Ugovori_OPULJP[[#This Row],[Bespovratna sredstva - Nacionalni dio - HRK]]/7.5345</f>
        <v>27416.882341230339</v>
      </c>
      <c r="S1108" s="50">
        <v>1377150</v>
      </c>
      <c r="T1108" s="51">
        <f>Ugovori_OPULJP[[#This Row],[Bespovratna sredstva - Ukupno (EU+Nac) HRK
= Ukupna ugovorena vrijednost bespovratnih sredstava]]/7.5345</f>
        <v>182779.21560820227</v>
      </c>
      <c r="U1108" s="50">
        <v>0</v>
      </c>
      <c r="V1108" s="51">
        <f>Ugovori_OPULJP[[#This Row],[Javni doprinos korisnika - HRK]]/7.5345</f>
        <v>0</v>
      </c>
      <c r="W1108" s="50">
        <v>0</v>
      </c>
      <c r="X1108" s="51">
        <f>Ugovori_OPULJP[[#This Row],[Privatni doprinos korisnika - HRK]]/7.5345</f>
        <v>0</v>
      </c>
      <c r="Y1108" s="52">
        <v>1377150</v>
      </c>
      <c r="Z1108" s="53">
        <f>Ugovori_OPULJP[[#This Row],[UKUPNI PRIHVATLJIVI IZDACI
TOTAL ELIGIBLE EXPENDITURE
= Bespovratna sredstva ukupno + doprinos korisnika
= Ukupni prihvatljivi troškovi
= Ukupna ugovorena vrijednost projekta HRK]]/7.5345</f>
        <v>182779.21560820227</v>
      </c>
      <c r="AA1108" s="57" t="s">
        <v>38</v>
      </c>
      <c r="AB1108" s="57" t="s">
        <v>35</v>
      </c>
      <c r="AC1108" s="56" t="s">
        <v>4288</v>
      </c>
      <c r="AD1108" s="56" t="s">
        <v>747</v>
      </c>
    </row>
    <row r="1109" spans="1:30" ht="51" customHeight="1" x14ac:dyDescent="0.2">
      <c r="A1109" s="61" t="s">
        <v>4289</v>
      </c>
      <c r="B1109" s="55" t="s">
        <v>743</v>
      </c>
      <c r="C1109" s="56" t="s">
        <v>744</v>
      </c>
      <c r="D1109" s="43" t="s">
        <v>3131</v>
      </c>
      <c r="E1109" s="57" t="s">
        <v>76</v>
      </c>
      <c r="F1109" s="62" t="s">
        <v>4290</v>
      </c>
      <c r="G1109" s="45" t="s">
        <v>1767</v>
      </c>
      <c r="H1109" s="59">
        <v>44249</v>
      </c>
      <c r="I1109" s="59">
        <v>44795</v>
      </c>
      <c r="J1109" s="48" t="str">
        <f>IF(Ugovori_OPULJP[[#This Row],[DATUM ZAVRŠETKA OPERACIJE]]&gt;DATE(2024,3,31),"u provedbi","završen")</f>
        <v>završen</v>
      </c>
      <c r="K1109" s="58" t="s">
        <v>79</v>
      </c>
      <c r="L1109" s="58" t="s">
        <v>79</v>
      </c>
      <c r="M1109" s="49">
        <v>0.85</v>
      </c>
      <c r="N1109" s="49">
        <v>0.15</v>
      </c>
      <c r="O1109" s="50">
        <f>Ugovori_OPULJP[[#This Row],[Bespovratna sredstva - Ukupno (EU+Nac) HRK
= Ukupna ugovorena vrijednost bespovratnih sredstava]]*Ugovori_OPULJP[[#This Row],[EU STOPA SUFINANCIRANJA %
EU CO-FINANCING RATE %]]</f>
        <v>732020</v>
      </c>
      <c r="P1109" s="51">
        <f>Ugovori_OPULJP[[#This Row],[Bespovratna sredstva - EU dio - HRK]]/7.5345</f>
        <v>97155.750215674561</v>
      </c>
      <c r="Q1109" s="50">
        <f>Ugovori_OPULJP[[#This Row],[Bespovratna sredstva - Ukupno (EU+Nac) HRK
= Ukupna ugovorena vrijednost bespovratnih sredstava]]*Ugovori_OPULJP[[#This Row],[STOPA NACIONALNOG SUFINANCIRANJA %]]</f>
        <v>129180</v>
      </c>
      <c r="R1109" s="51">
        <f>Ugovori_OPULJP[[#This Row],[Bespovratna sredstva - Nacionalni dio - HRK]]/7.5345</f>
        <v>17145.132391001393</v>
      </c>
      <c r="S1109" s="52">
        <v>861200</v>
      </c>
      <c r="T1109" s="53">
        <f>Ugovori_OPULJP[[#This Row],[Bespovratna sredstva - Ukupno (EU+Nac) HRK
= Ukupna ugovorena vrijednost bespovratnih sredstava]]/7.5345</f>
        <v>114300.88260667595</v>
      </c>
      <c r="U1109" s="50">
        <v>0</v>
      </c>
      <c r="V1109" s="51">
        <f>Ugovori_OPULJP[[#This Row],[Javni doprinos korisnika - HRK]]/7.5345</f>
        <v>0</v>
      </c>
      <c r="W1109" s="50">
        <v>0</v>
      </c>
      <c r="X1109" s="51">
        <f>Ugovori_OPULJP[[#This Row],[Privatni doprinos korisnika - HRK]]/7.5345</f>
        <v>0</v>
      </c>
      <c r="Y1109" s="52">
        <v>861200</v>
      </c>
      <c r="Z1109" s="53">
        <f>Ugovori_OPULJP[[#This Row],[UKUPNI PRIHVATLJIVI IZDACI
TOTAL ELIGIBLE EXPENDITURE
= Bespovratna sredstva ukupno + doprinos korisnika
= Ukupni prihvatljivi troškovi
= Ukupna ugovorena vrijednost projekta HRK]]/7.5345</f>
        <v>114300.88260667595</v>
      </c>
      <c r="AA1109" s="57" t="s">
        <v>38</v>
      </c>
      <c r="AB1109" s="57" t="s">
        <v>35</v>
      </c>
      <c r="AC1109" s="56" t="s">
        <v>4291</v>
      </c>
      <c r="AD1109" s="56" t="s">
        <v>747</v>
      </c>
    </row>
    <row r="1110" spans="1:30" ht="38.25" customHeight="1" x14ac:dyDescent="0.2">
      <c r="A1110" s="61" t="s">
        <v>4292</v>
      </c>
      <c r="B1110" s="55" t="s">
        <v>743</v>
      </c>
      <c r="C1110" s="56" t="s">
        <v>744</v>
      </c>
      <c r="D1110" s="43" t="s">
        <v>3131</v>
      </c>
      <c r="E1110" s="57" t="s">
        <v>76</v>
      </c>
      <c r="F1110" s="62" t="s">
        <v>4293</v>
      </c>
      <c r="G1110" s="62" t="s">
        <v>1597</v>
      </c>
      <c r="H1110" s="59">
        <v>44252</v>
      </c>
      <c r="I1110" s="59">
        <v>44645</v>
      </c>
      <c r="J1110" s="48" t="str">
        <f>IF(Ugovori_OPULJP[[#This Row],[DATUM ZAVRŠETKA OPERACIJE]]&gt;DATE(2024,3,31),"u provedbi","završen")</f>
        <v>završen</v>
      </c>
      <c r="K1110" s="58" t="s">
        <v>371</v>
      </c>
      <c r="L1110" s="58" t="s">
        <v>371</v>
      </c>
      <c r="M1110" s="49">
        <v>0.85</v>
      </c>
      <c r="N1110" s="49">
        <v>0.15</v>
      </c>
      <c r="O1110" s="50">
        <f>Ugovori_OPULJP[[#This Row],[Bespovratna sredstva - Ukupno (EU+Nac) HRK
= Ukupna ugovorena vrijednost bespovratnih sredstava]]*Ugovori_OPULJP[[#This Row],[EU STOPA SUFINANCIRANJA %
EU CO-FINANCING RATE %]]</f>
        <v>777070</v>
      </c>
      <c r="P1110" s="51">
        <f>Ugovori_OPULJP[[#This Row],[Bespovratna sredstva - EU dio - HRK]]/7.5345</f>
        <v>103134.91273475347</v>
      </c>
      <c r="Q1110" s="50">
        <f>Ugovori_OPULJP[[#This Row],[Bespovratna sredstva - Ukupno (EU+Nac) HRK
= Ukupna ugovorena vrijednost bespovratnih sredstava]]*Ugovori_OPULJP[[#This Row],[STOPA NACIONALNOG SUFINANCIRANJA %]]</f>
        <v>137130</v>
      </c>
      <c r="R1110" s="51">
        <f>Ugovori_OPULJP[[#This Row],[Bespovratna sredstva - Nacionalni dio - HRK]]/7.5345</f>
        <v>18200.278717897669</v>
      </c>
      <c r="S1110" s="50">
        <v>914200</v>
      </c>
      <c r="T1110" s="51">
        <f>Ugovori_OPULJP[[#This Row],[Bespovratna sredstva - Ukupno (EU+Nac) HRK
= Ukupna ugovorena vrijednost bespovratnih sredstava]]/7.5345</f>
        <v>121335.19145265112</v>
      </c>
      <c r="U1110" s="50">
        <v>0</v>
      </c>
      <c r="V1110" s="51">
        <f>Ugovori_OPULJP[[#This Row],[Javni doprinos korisnika - HRK]]/7.5345</f>
        <v>0</v>
      </c>
      <c r="W1110" s="50">
        <v>0</v>
      </c>
      <c r="X1110" s="51">
        <f>Ugovori_OPULJP[[#This Row],[Privatni doprinos korisnika - HRK]]/7.5345</f>
        <v>0</v>
      </c>
      <c r="Y1110" s="52">
        <v>914200</v>
      </c>
      <c r="Z1110" s="53">
        <f>Ugovori_OPULJP[[#This Row],[UKUPNI PRIHVATLJIVI IZDACI
TOTAL ELIGIBLE EXPENDITURE
= Bespovratna sredstva ukupno + doprinos korisnika
= Ukupni prihvatljivi troškovi
= Ukupna ugovorena vrijednost projekta HRK]]/7.5345</f>
        <v>121335.19145265112</v>
      </c>
      <c r="AA1110" s="57" t="s">
        <v>38</v>
      </c>
      <c r="AB1110" s="57" t="s">
        <v>35</v>
      </c>
      <c r="AC1110" s="56" t="s">
        <v>4294</v>
      </c>
      <c r="AD1110" s="56" t="s">
        <v>747</v>
      </c>
    </row>
    <row r="1111" spans="1:30" ht="38.25" customHeight="1" x14ac:dyDescent="0.2">
      <c r="A1111" s="61" t="s">
        <v>4295</v>
      </c>
      <c r="B1111" s="55" t="s">
        <v>743</v>
      </c>
      <c r="C1111" s="56" t="s">
        <v>744</v>
      </c>
      <c r="D1111" s="43" t="s">
        <v>3131</v>
      </c>
      <c r="E1111" s="57" t="s">
        <v>76</v>
      </c>
      <c r="F1111" s="62" t="s">
        <v>4296</v>
      </c>
      <c r="G1111" s="45" t="s">
        <v>1691</v>
      </c>
      <c r="H1111" s="59">
        <v>44251</v>
      </c>
      <c r="I1111" s="59">
        <v>44736</v>
      </c>
      <c r="J1111" s="48" t="str">
        <f>IF(Ugovori_OPULJP[[#This Row],[DATUM ZAVRŠETKA OPERACIJE]]&gt;DATE(2024,3,31),"u provedbi","završen")</f>
        <v>završen</v>
      </c>
      <c r="K1111" s="58" t="s">
        <v>130</v>
      </c>
      <c r="L1111" s="58" t="s">
        <v>130</v>
      </c>
      <c r="M1111" s="49">
        <v>0.85</v>
      </c>
      <c r="N1111" s="49">
        <v>0.15</v>
      </c>
      <c r="O1111" s="50">
        <f>Ugovori_OPULJP[[#This Row],[Bespovratna sredstva - Ukupno (EU+Nac) HRK
= Ukupna ugovorena vrijednost bespovratnih sredstava]]*Ugovori_OPULJP[[#This Row],[EU STOPA SUFINANCIRANJA %
EU CO-FINANCING RATE %]]</f>
        <v>2414153</v>
      </c>
      <c r="P1111" s="51">
        <f>Ugovori_OPULJP[[#This Row],[Bespovratna sredstva - EU dio - HRK]]/7.5345</f>
        <v>320413.1661025947</v>
      </c>
      <c r="Q1111" s="50">
        <f>Ugovori_OPULJP[[#This Row],[Bespovratna sredstva - Ukupno (EU+Nac) HRK
= Ukupna ugovorena vrijednost bespovratnih sredstava]]*Ugovori_OPULJP[[#This Row],[STOPA NACIONALNOG SUFINANCIRANJA %]]</f>
        <v>426027</v>
      </c>
      <c r="R1111" s="51">
        <f>Ugovori_OPULJP[[#This Row],[Bespovratna sredstva - Nacionalni dio - HRK]]/7.5345</f>
        <v>56543.499900457893</v>
      </c>
      <c r="S1111" s="52">
        <v>2840180</v>
      </c>
      <c r="T1111" s="53">
        <f>Ugovori_OPULJP[[#This Row],[Bespovratna sredstva - Ukupno (EU+Nac) HRK
= Ukupna ugovorena vrijednost bespovratnih sredstava]]/7.5345</f>
        <v>376956.66600305261</v>
      </c>
      <c r="U1111" s="50">
        <v>0</v>
      </c>
      <c r="V1111" s="51">
        <f>Ugovori_OPULJP[[#This Row],[Javni doprinos korisnika - HRK]]/7.5345</f>
        <v>0</v>
      </c>
      <c r="W1111" s="50">
        <v>0</v>
      </c>
      <c r="X1111" s="51">
        <f>Ugovori_OPULJP[[#This Row],[Privatni doprinos korisnika - HRK]]/7.5345</f>
        <v>0</v>
      </c>
      <c r="Y1111" s="52">
        <v>2840180</v>
      </c>
      <c r="Z1111" s="53">
        <f>Ugovori_OPULJP[[#This Row],[UKUPNI PRIHVATLJIVI IZDACI
TOTAL ELIGIBLE EXPENDITURE
= Bespovratna sredstva ukupno + doprinos korisnika
= Ukupni prihvatljivi troškovi
= Ukupna ugovorena vrijednost projekta HRK]]/7.5345</f>
        <v>376956.66600305261</v>
      </c>
      <c r="AA1111" s="57" t="s">
        <v>38</v>
      </c>
      <c r="AB1111" s="57" t="s">
        <v>35</v>
      </c>
      <c r="AC1111" s="56" t="s">
        <v>4297</v>
      </c>
      <c r="AD1111" s="56" t="s">
        <v>747</v>
      </c>
    </row>
    <row r="1112" spans="1:30" ht="51" customHeight="1" x14ac:dyDescent="0.2">
      <c r="A1112" s="61" t="s">
        <v>4298</v>
      </c>
      <c r="B1112" s="55" t="s">
        <v>743</v>
      </c>
      <c r="C1112" s="56" t="s">
        <v>744</v>
      </c>
      <c r="D1112" s="43" t="s">
        <v>3131</v>
      </c>
      <c r="E1112" s="57" t="s">
        <v>76</v>
      </c>
      <c r="F1112" s="62" t="s">
        <v>4299</v>
      </c>
      <c r="G1112" s="62" t="s">
        <v>4300</v>
      </c>
      <c r="H1112" s="59">
        <v>44249</v>
      </c>
      <c r="I1112" s="59">
        <v>44795</v>
      </c>
      <c r="J1112" s="48" t="str">
        <f>IF(Ugovori_OPULJP[[#This Row],[DATUM ZAVRŠETKA OPERACIJE]]&gt;DATE(2024,3,31),"u provedbi","završen")</f>
        <v>završen</v>
      </c>
      <c r="K1112" s="58" t="s">
        <v>37</v>
      </c>
      <c r="L1112" s="58" t="s">
        <v>37</v>
      </c>
      <c r="M1112" s="49">
        <v>0.85</v>
      </c>
      <c r="N1112" s="49">
        <v>0.15</v>
      </c>
      <c r="O1112" s="50">
        <f>Ugovori_OPULJP[[#This Row],[Bespovratna sredstva - Ukupno (EU+Nac) HRK
= Ukupna ugovorena vrijednost bespovratnih sredstava]]*Ugovori_OPULJP[[#This Row],[EU STOPA SUFINANCIRANJA %
EU CO-FINANCING RATE %]]</f>
        <v>1104110.56</v>
      </c>
      <c r="P1112" s="51">
        <f>Ugovori_OPULJP[[#This Row],[Bespovratna sredstva - EU dio - HRK]]/7.5345</f>
        <v>146540.65432344549</v>
      </c>
      <c r="Q1112" s="50">
        <f>Ugovori_OPULJP[[#This Row],[Bespovratna sredstva - Ukupno (EU+Nac) HRK
= Ukupna ugovorena vrijednost bespovratnih sredstava]]*Ugovori_OPULJP[[#This Row],[STOPA NACIONALNOG SUFINANCIRANJA %]]</f>
        <v>194843.04</v>
      </c>
      <c r="R1112" s="51">
        <f>Ugovori_OPULJP[[#This Row],[Bespovratna sredstva - Nacionalni dio - HRK]]/7.5345</f>
        <v>25860.11546884332</v>
      </c>
      <c r="S1112" s="50">
        <v>1298953.6000000001</v>
      </c>
      <c r="T1112" s="51">
        <f>Ugovori_OPULJP[[#This Row],[Bespovratna sredstva - Ukupno (EU+Nac) HRK
= Ukupna ugovorena vrijednost bespovratnih sredstava]]/7.5345</f>
        <v>172400.7697922888</v>
      </c>
      <c r="U1112" s="50">
        <v>0</v>
      </c>
      <c r="V1112" s="51">
        <f>Ugovori_OPULJP[[#This Row],[Javni doprinos korisnika - HRK]]/7.5345</f>
        <v>0</v>
      </c>
      <c r="W1112" s="50">
        <v>0</v>
      </c>
      <c r="X1112" s="51">
        <f>Ugovori_OPULJP[[#This Row],[Privatni doprinos korisnika - HRK]]/7.5345</f>
        <v>0</v>
      </c>
      <c r="Y1112" s="52">
        <v>1298953.6000000001</v>
      </c>
      <c r="Z1112" s="53">
        <f>Ugovori_OPULJP[[#This Row],[UKUPNI PRIHVATLJIVI IZDACI
TOTAL ELIGIBLE EXPENDITURE
= Bespovratna sredstva ukupno + doprinos korisnika
= Ukupni prihvatljivi troškovi
= Ukupna ugovorena vrijednost projekta HRK]]/7.5345</f>
        <v>172400.7697922888</v>
      </c>
      <c r="AA1112" s="57" t="s">
        <v>38</v>
      </c>
      <c r="AB1112" s="57" t="s">
        <v>35</v>
      </c>
      <c r="AC1112" s="56" t="s">
        <v>4301</v>
      </c>
      <c r="AD1112" s="56" t="s">
        <v>747</v>
      </c>
    </row>
    <row r="1113" spans="1:30" ht="51" customHeight="1" x14ac:dyDescent="0.2">
      <c r="A1113" s="61" t="s">
        <v>4302</v>
      </c>
      <c r="B1113" s="55" t="s">
        <v>743</v>
      </c>
      <c r="C1113" s="56" t="s">
        <v>744</v>
      </c>
      <c r="D1113" s="43" t="s">
        <v>3131</v>
      </c>
      <c r="E1113" s="57" t="s">
        <v>76</v>
      </c>
      <c r="F1113" s="62" t="s">
        <v>4303</v>
      </c>
      <c r="G1113" s="62" t="s">
        <v>1593</v>
      </c>
      <c r="H1113" s="59">
        <v>44250</v>
      </c>
      <c r="I1113" s="59">
        <v>44704</v>
      </c>
      <c r="J1113" s="48" t="str">
        <f>IF(Ugovori_OPULJP[[#This Row],[DATUM ZAVRŠETKA OPERACIJE]]&gt;DATE(2024,3,31),"u provedbi","završen")</f>
        <v>završen</v>
      </c>
      <c r="K1113" s="58" t="s">
        <v>99</v>
      </c>
      <c r="L1113" s="58" t="s">
        <v>99</v>
      </c>
      <c r="M1113" s="49">
        <v>0.85</v>
      </c>
      <c r="N1113" s="49">
        <v>0.15</v>
      </c>
      <c r="O1113" s="50">
        <f>Ugovori_OPULJP[[#This Row],[Bespovratna sredstva - Ukupno (EU+Nac) HRK
= Ukupna ugovorena vrijednost bespovratnih sredstava]]*Ugovori_OPULJP[[#This Row],[EU STOPA SUFINANCIRANJA %
EU CO-FINANCING RATE %]]</f>
        <v>3084395</v>
      </c>
      <c r="P1113" s="51">
        <f>Ugovori_OPULJP[[#This Row],[Bespovratna sredstva - EU dio - HRK]]/7.5345</f>
        <v>409369.56666003051</v>
      </c>
      <c r="Q1113" s="50">
        <f>Ugovori_OPULJP[[#This Row],[Bespovratna sredstva - Ukupno (EU+Nac) HRK
= Ukupna ugovorena vrijednost bespovratnih sredstava]]*Ugovori_OPULJP[[#This Row],[STOPA NACIONALNOG SUFINANCIRANJA %]]</f>
        <v>544305</v>
      </c>
      <c r="R1113" s="51">
        <f>Ugovori_OPULJP[[#This Row],[Bespovratna sredstva - Nacionalni dio - HRK]]/7.5345</f>
        <v>72241.688234123023</v>
      </c>
      <c r="S1113" s="52">
        <v>3628700</v>
      </c>
      <c r="T1113" s="53">
        <f>Ugovori_OPULJP[[#This Row],[Bespovratna sredstva - Ukupno (EU+Nac) HRK
= Ukupna ugovorena vrijednost bespovratnih sredstava]]/7.5345</f>
        <v>481611.25489415351</v>
      </c>
      <c r="U1113" s="50">
        <v>0</v>
      </c>
      <c r="V1113" s="51">
        <f>Ugovori_OPULJP[[#This Row],[Javni doprinos korisnika - HRK]]/7.5345</f>
        <v>0</v>
      </c>
      <c r="W1113" s="50">
        <v>0</v>
      </c>
      <c r="X1113" s="51">
        <f>Ugovori_OPULJP[[#This Row],[Privatni doprinos korisnika - HRK]]/7.5345</f>
        <v>0</v>
      </c>
      <c r="Y1113" s="52">
        <v>3628700</v>
      </c>
      <c r="Z1113" s="53">
        <f>Ugovori_OPULJP[[#This Row],[UKUPNI PRIHVATLJIVI IZDACI
TOTAL ELIGIBLE EXPENDITURE
= Bespovratna sredstva ukupno + doprinos korisnika
= Ukupni prihvatljivi troškovi
= Ukupna ugovorena vrijednost projekta HRK]]/7.5345</f>
        <v>481611.25489415351</v>
      </c>
      <c r="AA1113" s="57" t="s">
        <v>38</v>
      </c>
      <c r="AB1113" s="57" t="s">
        <v>35</v>
      </c>
      <c r="AC1113" s="56" t="s">
        <v>4304</v>
      </c>
      <c r="AD1113" s="56" t="s">
        <v>747</v>
      </c>
    </row>
    <row r="1114" spans="1:30" ht="51" customHeight="1" x14ac:dyDescent="0.2">
      <c r="A1114" s="61" t="s">
        <v>4305</v>
      </c>
      <c r="B1114" s="55" t="s">
        <v>743</v>
      </c>
      <c r="C1114" s="56" t="s">
        <v>744</v>
      </c>
      <c r="D1114" s="43" t="s">
        <v>3131</v>
      </c>
      <c r="E1114" s="57" t="s">
        <v>76</v>
      </c>
      <c r="F1114" s="45" t="s">
        <v>4306</v>
      </c>
      <c r="G1114" s="62" t="s">
        <v>848</v>
      </c>
      <c r="H1114" s="59">
        <v>44245</v>
      </c>
      <c r="I1114" s="59">
        <v>44638</v>
      </c>
      <c r="J1114" s="48" t="str">
        <f>IF(Ugovori_OPULJP[[#This Row],[DATUM ZAVRŠETKA OPERACIJE]]&gt;DATE(2024,3,31),"u provedbi","završen")</f>
        <v>završen</v>
      </c>
      <c r="K1114" s="58" t="s">
        <v>249</v>
      </c>
      <c r="L1114" s="58" t="s">
        <v>249</v>
      </c>
      <c r="M1114" s="49">
        <v>0.85</v>
      </c>
      <c r="N1114" s="49">
        <v>0.15</v>
      </c>
      <c r="O1114" s="50">
        <f>Ugovori_OPULJP[[#This Row],[Bespovratna sredstva - Ukupno (EU+Nac) HRK
= Ukupna ugovorena vrijednost bespovratnih sredstava]]*Ugovori_OPULJP[[#This Row],[EU STOPA SUFINANCIRANJA %
EU CO-FINANCING RATE %]]</f>
        <v>816473.79</v>
      </c>
      <c r="P1114" s="51">
        <f>Ugovori_OPULJP[[#This Row],[Bespovratna sredstva - EU dio - HRK]]/7.5345</f>
        <v>108364.69440573362</v>
      </c>
      <c r="Q1114" s="50">
        <f>Ugovori_OPULJP[[#This Row],[Bespovratna sredstva - Ukupno (EU+Nac) HRK
= Ukupna ugovorena vrijednost bespovratnih sredstava]]*Ugovori_OPULJP[[#This Row],[STOPA NACIONALNOG SUFINANCIRANJA %]]</f>
        <v>144083.60999999999</v>
      </c>
      <c r="R1114" s="51">
        <f>Ugovori_OPULJP[[#This Row],[Bespovratna sredstva - Nacionalni dio - HRK]]/7.5345</f>
        <v>19123.181365717697</v>
      </c>
      <c r="S1114" s="52">
        <v>960557.4</v>
      </c>
      <c r="T1114" s="53">
        <f>Ugovori_OPULJP[[#This Row],[Bespovratna sredstva - Ukupno (EU+Nac) HRK
= Ukupna ugovorena vrijednost bespovratnih sredstava]]/7.5345</f>
        <v>127487.87577145132</v>
      </c>
      <c r="U1114" s="50">
        <v>0</v>
      </c>
      <c r="V1114" s="51">
        <f>Ugovori_OPULJP[[#This Row],[Javni doprinos korisnika - HRK]]/7.5345</f>
        <v>0</v>
      </c>
      <c r="W1114" s="50">
        <v>0</v>
      </c>
      <c r="X1114" s="51">
        <f>Ugovori_OPULJP[[#This Row],[Privatni doprinos korisnika - HRK]]/7.5345</f>
        <v>0</v>
      </c>
      <c r="Y1114" s="52">
        <v>960557.4</v>
      </c>
      <c r="Z1114" s="53">
        <f>Ugovori_OPULJP[[#This Row],[UKUPNI PRIHVATLJIVI IZDACI
TOTAL ELIGIBLE EXPENDITURE
= Bespovratna sredstva ukupno + doprinos korisnika
= Ukupni prihvatljivi troškovi
= Ukupna ugovorena vrijednost projekta HRK]]/7.5345</f>
        <v>127487.87577145132</v>
      </c>
      <c r="AA1114" s="57" t="s">
        <v>38</v>
      </c>
      <c r="AB1114" s="57" t="s">
        <v>35</v>
      </c>
      <c r="AC1114" s="56" t="s">
        <v>4307</v>
      </c>
      <c r="AD1114" s="56" t="s">
        <v>747</v>
      </c>
    </row>
    <row r="1115" spans="1:30" ht="51" customHeight="1" x14ac:dyDescent="0.2">
      <c r="A1115" s="61" t="s">
        <v>4308</v>
      </c>
      <c r="B1115" s="55" t="s">
        <v>743</v>
      </c>
      <c r="C1115" s="56" t="s">
        <v>744</v>
      </c>
      <c r="D1115" s="43" t="s">
        <v>3131</v>
      </c>
      <c r="E1115" s="57" t="s">
        <v>76</v>
      </c>
      <c r="F1115" s="62" t="s">
        <v>4309</v>
      </c>
      <c r="G1115" s="62" t="s">
        <v>4310</v>
      </c>
      <c r="H1115" s="59">
        <v>44249</v>
      </c>
      <c r="I1115" s="59">
        <v>44734</v>
      </c>
      <c r="J1115" s="48" t="str">
        <f>IF(Ugovori_OPULJP[[#This Row],[DATUM ZAVRŠETKA OPERACIJE]]&gt;DATE(2024,3,31),"u provedbi","završen")</f>
        <v>završen</v>
      </c>
      <c r="K1115" s="58" t="s">
        <v>94</v>
      </c>
      <c r="L1115" s="58" t="s">
        <v>94</v>
      </c>
      <c r="M1115" s="49">
        <v>0.85</v>
      </c>
      <c r="N1115" s="49">
        <v>0.15</v>
      </c>
      <c r="O1115" s="50">
        <f>Ugovori_OPULJP[[#This Row],[Bespovratna sredstva - Ukupno (EU+Nac) HRK
= Ukupna ugovorena vrijednost bespovratnih sredstava]]*Ugovori_OPULJP[[#This Row],[EU STOPA SUFINANCIRANJA %
EU CO-FINANCING RATE %]]</f>
        <v>789352.5</v>
      </c>
      <c r="P1115" s="51">
        <f>Ugovori_OPULJP[[#This Row],[Bespovratna sredstva - EU dio - HRK]]/7.5345</f>
        <v>104765.0806291061</v>
      </c>
      <c r="Q1115" s="50">
        <f>Ugovori_OPULJP[[#This Row],[Bespovratna sredstva - Ukupno (EU+Nac) HRK
= Ukupna ugovorena vrijednost bespovratnih sredstava]]*Ugovori_OPULJP[[#This Row],[STOPA NACIONALNOG SUFINANCIRANJA %]]</f>
        <v>139297.5</v>
      </c>
      <c r="R1115" s="51">
        <f>Ugovori_OPULJP[[#This Row],[Bespovratna sredstva - Nacionalni dio - HRK]]/7.5345</f>
        <v>18487.95540513637</v>
      </c>
      <c r="S1115" s="52">
        <v>928650</v>
      </c>
      <c r="T1115" s="53">
        <f>Ugovori_OPULJP[[#This Row],[Bespovratna sredstva - Ukupno (EU+Nac) HRK
= Ukupna ugovorena vrijednost bespovratnih sredstava]]/7.5345</f>
        <v>123253.03603424248</v>
      </c>
      <c r="U1115" s="50">
        <v>0</v>
      </c>
      <c r="V1115" s="51">
        <f>Ugovori_OPULJP[[#This Row],[Javni doprinos korisnika - HRK]]/7.5345</f>
        <v>0</v>
      </c>
      <c r="W1115" s="50">
        <v>0</v>
      </c>
      <c r="X1115" s="51">
        <f>Ugovori_OPULJP[[#This Row],[Privatni doprinos korisnika - HRK]]/7.5345</f>
        <v>0</v>
      </c>
      <c r="Y1115" s="52">
        <v>928650</v>
      </c>
      <c r="Z1115" s="53">
        <f>Ugovori_OPULJP[[#This Row],[UKUPNI PRIHVATLJIVI IZDACI
TOTAL ELIGIBLE EXPENDITURE
= Bespovratna sredstva ukupno + doprinos korisnika
= Ukupni prihvatljivi troškovi
= Ukupna ugovorena vrijednost projekta HRK]]/7.5345</f>
        <v>123253.03603424248</v>
      </c>
      <c r="AA1115" s="57" t="s">
        <v>38</v>
      </c>
      <c r="AB1115" s="57" t="s">
        <v>35</v>
      </c>
      <c r="AC1115" s="56" t="s">
        <v>4311</v>
      </c>
      <c r="AD1115" s="56" t="s">
        <v>747</v>
      </c>
    </row>
    <row r="1116" spans="1:30" ht="63.75" customHeight="1" x14ac:dyDescent="0.2">
      <c r="A1116" s="61" t="s">
        <v>4312</v>
      </c>
      <c r="B1116" s="55" t="s">
        <v>743</v>
      </c>
      <c r="C1116" s="56" t="s">
        <v>744</v>
      </c>
      <c r="D1116" s="43" t="s">
        <v>3131</v>
      </c>
      <c r="E1116" s="57" t="s">
        <v>76</v>
      </c>
      <c r="F1116" s="62" t="s">
        <v>4313</v>
      </c>
      <c r="G1116" s="45" t="s">
        <v>2021</v>
      </c>
      <c r="H1116" s="59">
        <v>44253</v>
      </c>
      <c r="I1116" s="59">
        <v>44799</v>
      </c>
      <c r="J1116" s="48" t="str">
        <f>IF(Ugovori_OPULJP[[#This Row],[DATUM ZAVRŠETKA OPERACIJE]]&gt;DATE(2024,3,31),"u provedbi","završen")</f>
        <v>završen</v>
      </c>
      <c r="K1116" s="58" t="s">
        <v>271</v>
      </c>
      <c r="L1116" s="58" t="s">
        <v>271</v>
      </c>
      <c r="M1116" s="49">
        <v>0.85</v>
      </c>
      <c r="N1116" s="49">
        <v>0.15</v>
      </c>
      <c r="O1116" s="50">
        <f>Ugovori_OPULJP[[#This Row],[Bespovratna sredstva - Ukupno (EU+Nac) HRK
= Ukupna ugovorena vrijednost bespovratnih sredstava]]*Ugovori_OPULJP[[#This Row],[EU STOPA SUFINANCIRANJA %
EU CO-FINANCING RATE %]]</f>
        <v>787142.5</v>
      </c>
      <c r="P1116" s="51">
        <f>Ugovori_OPULJP[[#This Row],[Bespovratna sredstva - EU dio - HRK]]/7.5345</f>
        <v>104471.76322250978</v>
      </c>
      <c r="Q1116" s="50">
        <f>Ugovori_OPULJP[[#This Row],[Bespovratna sredstva - Ukupno (EU+Nac) HRK
= Ukupna ugovorena vrijednost bespovratnih sredstava]]*Ugovori_OPULJP[[#This Row],[STOPA NACIONALNOG SUFINANCIRANJA %]]</f>
        <v>138907.5</v>
      </c>
      <c r="R1116" s="51">
        <f>Ugovori_OPULJP[[#This Row],[Bespovratna sredstva - Nacionalni dio - HRK]]/7.5345</f>
        <v>18436.193509854667</v>
      </c>
      <c r="S1116" s="50">
        <v>926050</v>
      </c>
      <c r="T1116" s="51">
        <f>Ugovori_OPULJP[[#This Row],[Bespovratna sredstva - Ukupno (EU+Nac) HRK
= Ukupna ugovorena vrijednost bespovratnih sredstava]]/7.5345</f>
        <v>122907.95673236444</v>
      </c>
      <c r="U1116" s="50">
        <v>0</v>
      </c>
      <c r="V1116" s="51">
        <f>Ugovori_OPULJP[[#This Row],[Javni doprinos korisnika - HRK]]/7.5345</f>
        <v>0</v>
      </c>
      <c r="W1116" s="50">
        <v>0</v>
      </c>
      <c r="X1116" s="51">
        <f>Ugovori_OPULJP[[#This Row],[Privatni doprinos korisnika - HRK]]/7.5345</f>
        <v>0</v>
      </c>
      <c r="Y1116" s="52">
        <v>926050</v>
      </c>
      <c r="Z1116" s="53">
        <f>Ugovori_OPULJP[[#This Row],[UKUPNI PRIHVATLJIVI IZDACI
TOTAL ELIGIBLE EXPENDITURE
= Bespovratna sredstva ukupno + doprinos korisnika
= Ukupni prihvatljivi troškovi
= Ukupna ugovorena vrijednost projekta HRK]]/7.5345</f>
        <v>122907.95673236444</v>
      </c>
      <c r="AA1116" s="57" t="s">
        <v>38</v>
      </c>
      <c r="AB1116" s="57" t="s">
        <v>35</v>
      </c>
      <c r="AC1116" s="56" t="s">
        <v>4314</v>
      </c>
      <c r="AD1116" s="56" t="s">
        <v>747</v>
      </c>
    </row>
    <row r="1117" spans="1:30" ht="51" customHeight="1" x14ac:dyDescent="0.2">
      <c r="A1117" s="61" t="s">
        <v>4315</v>
      </c>
      <c r="B1117" s="55" t="s">
        <v>743</v>
      </c>
      <c r="C1117" s="56" t="s">
        <v>744</v>
      </c>
      <c r="D1117" s="43" t="s">
        <v>3131</v>
      </c>
      <c r="E1117" s="57" t="s">
        <v>76</v>
      </c>
      <c r="F1117" s="62" t="s">
        <v>4316</v>
      </c>
      <c r="G1117" s="62" t="s">
        <v>4317</v>
      </c>
      <c r="H1117" s="59">
        <v>44368</v>
      </c>
      <c r="I1117" s="59">
        <v>44794</v>
      </c>
      <c r="J1117" s="48" t="str">
        <f>IF(Ugovori_OPULJP[[#This Row],[DATUM ZAVRŠETKA OPERACIJE]]&gt;DATE(2024,3,31),"u provedbi","završen")</f>
        <v>završen</v>
      </c>
      <c r="K1117" s="67" t="s">
        <v>37</v>
      </c>
      <c r="L1117" s="58" t="s">
        <v>37</v>
      </c>
      <c r="M1117" s="74" t="s">
        <v>3114</v>
      </c>
      <c r="N1117" s="49">
        <v>0.15</v>
      </c>
      <c r="O1117" s="50">
        <f>Ugovori_OPULJP[[#This Row],[Bespovratna sredstva - Ukupno (EU+Nac) HRK
= Ukupna ugovorena vrijednost bespovratnih sredstava]]*Ugovori_OPULJP[[#This Row],[EU STOPA SUFINANCIRANJA %
EU CO-FINANCING RATE %]]</f>
        <v>4145229</v>
      </c>
      <c r="P1117" s="51">
        <f>Ugovori_OPULJP[[#This Row],[Bespovratna sredstva - EU dio - HRK]]/7.5345</f>
        <v>550166.43440175196</v>
      </c>
      <c r="Q1117" s="50">
        <f>Ugovori_OPULJP[[#This Row],[Bespovratna sredstva - Ukupno (EU+Nac) HRK
= Ukupna ugovorena vrijednost bespovratnih sredstava]]*Ugovori_OPULJP[[#This Row],[STOPA NACIONALNOG SUFINANCIRANJA %]]</f>
        <v>731511</v>
      </c>
      <c r="R1117" s="51">
        <f>Ugovori_OPULJP[[#This Row],[Bespovratna sredstva - Nacionalni dio - HRK]]/7.5345</f>
        <v>97088.194306191508</v>
      </c>
      <c r="S1117" s="52">
        <v>4876740</v>
      </c>
      <c r="T1117" s="53">
        <f>Ugovori_OPULJP[[#This Row],[Bespovratna sredstva - Ukupno (EU+Nac) HRK
= Ukupna ugovorena vrijednost bespovratnih sredstava]]/7.5345</f>
        <v>647254.62870794337</v>
      </c>
      <c r="U1117" s="50">
        <v>0</v>
      </c>
      <c r="V1117" s="51">
        <f>Ugovori_OPULJP[[#This Row],[Javni doprinos korisnika - HRK]]/7.5345</f>
        <v>0</v>
      </c>
      <c r="W1117" s="50">
        <v>0</v>
      </c>
      <c r="X1117" s="51">
        <f>Ugovori_OPULJP[[#This Row],[Privatni doprinos korisnika - HRK]]/7.5345</f>
        <v>0</v>
      </c>
      <c r="Y1117" s="52">
        <v>4876740</v>
      </c>
      <c r="Z1117" s="53">
        <f>Ugovori_OPULJP[[#This Row],[UKUPNI PRIHVATLJIVI IZDACI
TOTAL ELIGIBLE EXPENDITURE
= Bespovratna sredstva ukupno + doprinos korisnika
= Ukupni prihvatljivi troškovi
= Ukupna ugovorena vrijednost projekta HRK]]/7.5345</f>
        <v>647254.62870794337</v>
      </c>
      <c r="AA1117" s="57" t="s">
        <v>38</v>
      </c>
      <c r="AB1117" s="57" t="s">
        <v>35</v>
      </c>
      <c r="AC1117" s="56" t="s">
        <v>4318</v>
      </c>
      <c r="AD1117" s="43" t="s">
        <v>747</v>
      </c>
    </row>
    <row r="1118" spans="1:30" ht="51" customHeight="1" x14ac:dyDescent="0.2">
      <c r="A1118" s="61" t="s">
        <v>4319</v>
      </c>
      <c r="B1118" s="55" t="s">
        <v>743</v>
      </c>
      <c r="C1118" s="43" t="s">
        <v>744</v>
      </c>
      <c r="D1118" s="43" t="s">
        <v>3131</v>
      </c>
      <c r="E1118" s="57" t="s">
        <v>76</v>
      </c>
      <c r="F1118" s="62" t="s">
        <v>4320</v>
      </c>
      <c r="G1118" s="62" t="s">
        <v>1605</v>
      </c>
      <c r="H1118" s="59">
        <v>44370</v>
      </c>
      <c r="I1118" s="59">
        <v>44918</v>
      </c>
      <c r="J1118" s="48" t="str">
        <f>IF(Ugovori_OPULJP[[#This Row],[DATUM ZAVRŠETKA OPERACIJE]]&gt;DATE(2024,3,31),"u provedbi","završen")</f>
        <v>završen</v>
      </c>
      <c r="K1118" s="58" t="s">
        <v>99</v>
      </c>
      <c r="L1118" s="58" t="s">
        <v>99</v>
      </c>
      <c r="M1118" s="74" t="s">
        <v>3114</v>
      </c>
      <c r="N1118" s="49">
        <v>0.15</v>
      </c>
      <c r="O1118" s="50">
        <f>Ugovori_OPULJP[[#This Row],[Bespovratna sredstva - Ukupno (EU+Nac) HRK
= Ukupna ugovorena vrijednost bespovratnih sredstava]]*Ugovori_OPULJP[[#This Row],[EU STOPA SUFINANCIRANJA %
EU CO-FINANCING RATE %]]</f>
        <v>1168941.25</v>
      </c>
      <c r="P1118" s="51">
        <f>Ugovori_OPULJP[[#This Row],[Bespovratna sredstva - EU dio - HRK]]/7.5345</f>
        <v>155145.16557170349</v>
      </c>
      <c r="Q1118" s="50">
        <f>Ugovori_OPULJP[[#This Row],[Bespovratna sredstva - Ukupno (EU+Nac) HRK
= Ukupna ugovorena vrijednost bespovratnih sredstava]]*Ugovori_OPULJP[[#This Row],[STOPA NACIONALNOG SUFINANCIRANJA %]]</f>
        <v>206283.75</v>
      </c>
      <c r="R1118" s="51">
        <f>Ugovori_OPULJP[[#This Row],[Bespovratna sredstva - Nacionalni dio - HRK]]/7.5345</f>
        <v>27378.558630300617</v>
      </c>
      <c r="S1118" s="52">
        <v>1375225</v>
      </c>
      <c r="T1118" s="53">
        <f>Ugovori_OPULJP[[#This Row],[Bespovratna sredstva - Ukupno (EU+Nac) HRK
= Ukupna ugovorena vrijednost bespovratnih sredstava]]/7.5345</f>
        <v>182523.72420200412</v>
      </c>
      <c r="U1118" s="50">
        <v>0</v>
      </c>
      <c r="V1118" s="51">
        <f>Ugovori_OPULJP[[#This Row],[Javni doprinos korisnika - HRK]]/7.5345</f>
        <v>0</v>
      </c>
      <c r="W1118" s="50">
        <v>0</v>
      </c>
      <c r="X1118" s="51">
        <f>Ugovori_OPULJP[[#This Row],[Privatni doprinos korisnika - HRK]]/7.5345</f>
        <v>0</v>
      </c>
      <c r="Y1118" s="52">
        <v>1375225</v>
      </c>
      <c r="Z1118" s="53">
        <f>Ugovori_OPULJP[[#This Row],[UKUPNI PRIHVATLJIVI IZDACI
TOTAL ELIGIBLE EXPENDITURE
= Bespovratna sredstva ukupno + doprinos korisnika
= Ukupni prihvatljivi troškovi
= Ukupna ugovorena vrijednost projekta HRK]]/7.5345</f>
        <v>182523.72420200412</v>
      </c>
      <c r="AA1118" s="57" t="s">
        <v>38</v>
      </c>
      <c r="AB1118" s="57" t="s">
        <v>35</v>
      </c>
      <c r="AC1118" s="56" t="s">
        <v>4321</v>
      </c>
      <c r="AD1118" s="63" t="s">
        <v>747</v>
      </c>
    </row>
    <row r="1119" spans="1:30" ht="51" customHeight="1" x14ac:dyDescent="0.2">
      <c r="A1119" s="61" t="s">
        <v>4322</v>
      </c>
      <c r="B1119" s="55" t="s">
        <v>743</v>
      </c>
      <c r="C1119" s="56" t="s">
        <v>744</v>
      </c>
      <c r="D1119" s="43" t="s">
        <v>3131</v>
      </c>
      <c r="E1119" s="57" t="s">
        <v>76</v>
      </c>
      <c r="F1119" s="62" t="s">
        <v>4323</v>
      </c>
      <c r="G1119" s="62" t="s">
        <v>4324</v>
      </c>
      <c r="H1119" s="59">
        <v>44341</v>
      </c>
      <c r="I1119" s="59">
        <v>44890</v>
      </c>
      <c r="J1119" s="48" t="str">
        <f>IF(Ugovori_OPULJP[[#This Row],[DATUM ZAVRŠETKA OPERACIJE]]&gt;DATE(2024,3,31),"u provedbi","završen")</f>
        <v>završen</v>
      </c>
      <c r="K1119" s="58" t="s">
        <v>249</v>
      </c>
      <c r="L1119" s="58" t="s">
        <v>249</v>
      </c>
      <c r="M1119" s="49">
        <v>0.85</v>
      </c>
      <c r="N1119" s="49">
        <v>0.15</v>
      </c>
      <c r="O1119" s="50">
        <f>Ugovori_OPULJP[[#This Row],[Bespovratna sredstva - Ukupno (EU+Nac) HRK
= Ukupna ugovorena vrijednost bespovratnih sredstava]]*Ugovori_OPULJP[[#This Row],[EU STOPA SUFINANCIRANJA %
EU CO-FINANCING RATE %]]</f>
        <v>946379.79999999993</v>
      </c>
      <c r="P1119" s="51">
        <f>Ugovori_OPULJP[[#This Row],[Bespovratna sredstva - EU dio - HRK]]/7.5345</f>
        <v>125606.18488287211</v>
      </c>
      <c r="Q1119" s="50">
        <f>Ugovori_OPULJP[[#This Row],[Bespovratna sredstva - Ukupno (EU+Nac) HRK
= Ukupna ugovorena vrijednost bespovratnih sredstava]]*Ugovori_OPULJP[[#This Row],[STOPA NACIONALNOG SUFINANCIRANJA %]]</f>
        <v>167008.19999999998</v>
      </c>
      <c r="R1119" s="51">
        <f>Ugovori_OPULJP[[#This Row],[Bespovratna sredstva - Nacionalni dio - HRK]]/7.5345</f>
        <v>22165.797332271548</v>
      </c>
      <c r="S1119" s="52">
        <v>1113388</v>
      </c>
      <c r="T1119" s="53">
        <f>Ugovori_OPULJP[[#This Row],[Bespovratna sredstva - Ukupno (EU+Nac) HRK
= Ukupna ugovorena vrijednost bespovratnih sredstava]]/7.5345</f>
        <v>147771.98221514365</v>
      </c>
      <c r="U1119" s="50">
        <v>0</v>
      </c>
      <c r="V1119" s="51">
        <f>Ugovori_OPULJP[[#This Row],[Javni doprinos korisnika - HRK]]/7.5345</f>
        <v>0</v>
      </c>
      <c r="W1119" s="50">
        <v>0</v>
      </c>
      <c r="X1119" s="51">
        <f>Ugovori_OPULJP[[#This Row],[Privatni doprinos korisnika - HRK]]/7.5345</f>
        <v>0</v>
      </c>
      <c r="Y1119" s="52">
        <v>1113388</v>
      </c>
      <c r="Z1119" s="53">
        <f>Ugovori_OPULJP[[#This Row],[UKUPNI PRIHVATLJIVI IZDACI
TOTAL ELIGIBLE EXPENDITURE
= Bespovratna sredstva ukupno + doprinos korisnika
= Ukupni prihvatljivi troškovi
= Ukupna ugovorena vrijednost projekta HRK]]/7.5345</f>
        <v>147771.98221514365</v>
      </c>
      <c r="AA1119" s="44" t="s">
        <v>38</v>
      </c>
      <c r="AB1119" s="44" t="s">
        <v>35</v>
      </c>
      <c r="AC1119" s="56" t="s">
        <v>4325</v>
      </c>
      <c r="AD1119" s="63" t="s">
        <v>747</v>
      </c>
    </row>
    <row r="1120" spans="1:30" ht="51" customHeight="1" x14ac:dyDescent="0.2">
      <c r="A1120" s="61" t="s">
        <v>4326</v>
      </c>
      <c r="B1120" s="55" t="s">
        <v>743</v>
      </c>
      <c r="C1120" s="56" t="s">
        <v>744</v>
      </c>
      <c r="D1120" s="43" t="s">
        <v>3131</v>
      </c>
      <c r="E1120" s="57" t="s">
        <v>76</v>
      </c>
      <c r="F1120" s="62" t="s">
        <v>4327</v>
      </c>
      <c r="G1120" s="62" t="s">
        <v>4328</v>
      </c>
      <c r="H1120" s="59">
        <v>44341</v>
      </c>
      <c r="I1120" s="59">
        <v>44890</v>
      </c>
      <c r="J1120" s="48" t="str">
        <f>IF(Ugovori_OPULJP[[#This Row],[DATUM ZAVRŠETKA OPERACIJE]]&gt;DATE(2024,3,31),"u provedbi","završen")</f>
        <v>završen</v>
      </c>
      <c r="K1120" s="58" t="s">
        <v>249</v>
      </c>
      <c r="L1120" s="58" t="s">
        <v>249</v>
      </c>
      <c r="M1120" s="49">
        <v>0.85</v>
      </c>
      <c r="N1120" s="49">
        <v>0.15</v>
      </c>
      <c r="O1120" s="50">
        <f>Ugovori_OPULJP[[#This Row],[Bespovratna sredstva - Ukupno (EU+Nac) HRK
= Ukupna ugovorena vrijednost bespovratnih sredstava]]*Ugovori_OPULJP[[#This Row],[EU STOPA SUFINANCIRANJA %
EU CO-FINANCING RATE %]]</f>
        <v>551148.5</v>
      </c>
      <c r="P1120" s="51">
        <f>Ugovori_OPULJP[[#This Row],[Bespovratna sredstva - EU dio - HRK]]/7.5345</f>
        <v>73149.976773508519</v>
      </c>
      <c r="Q1120" s="50">
        <f>Ugovori_OPULJP[[#This Row],[Bespovratna sredstva - Ukupno (EU+Nac) HRK
= Ukupna ugovorena vrijednost bespovratnih sredstava]]*Ugovori_OPULJP[[#This Row],[STOPA NACIONALNOG SUFINANCIRANJA %]]</f>
        <v>97261.5</v>
      </c>
      <c r="R1120" s="51">
        <f>Ugovori_OPULJP[[#This Row],[Bespovratna sredstva - Nacionalni dio - HRK]]/7.5345</f>
        <v>12908.819430619151</v>
      </c>
      <c r="S1120" s="52">
        <v>648410</v>
      </c>
      <c r="T1120" s="53">
        <f>Ugovori_OPULJP[[#This Row],[Bespovratna sredstva - Ukupno (EU+Nac) HRK
= Ukupna ugovorena vrijednost bespovratnih sredstava]]/7.5345</f>
        <v>86058.796204127677</v>
      </c>
      <c r="U1120" s="50">
        <v>0</v>
      </c>
      <c r="V1120" s="51">
        <f>Ugovori_OPULJP[[#This Row],[Javni doprinos korisnika - HRK]]/7.5345</f>
        <v>0</v>
      </c>
      <c r="W1120" s="50">
        <v>0</v>
      </c>
      <c r="X1120" s="51">
        <f>Ugovori_OPULJP[[#This Row],[Privatni doprinos korisnika - HRK]]/7.5345</f>
        <v>0</v>
      </c>
      <c r="Y1120" s="52">
        <v>648410</v>
      </c>
      <c r="Z1120" s="53">
        <f>Ugovori_OPULJP[[#This Row],[UKUPNI PRIHVATLJIVI IZDACI
TOTAL ELIGIBLE EXPENDITURE
= Bespovratna sredstva ukupno + doprinos korisnika
= Ukupni prihvatljivi troškovi
= Ukupna ugovorena vrijednost projekta HRK]]/7.5345</f>
        <v>86058.796204127677</v>
      </c>
      <c r="AA1120" s="44" t="s">
        <v>38</v>
      </c>
      <c r="AB1120" s="44" t="s">
        <v>35</v>
      </c>
      <c r="AC1120" s="56" t="s">
        <v>4329</v>
      </c>
      <c r="AD1120" s="63" t="s">
        <v>747</v>
      </c>
    </row>
    <row r="1121" spans="1:30" ht="51" customHeight="1" x14ac:dyDescent="0.2">
      <c r="A1121" s="61" t="s">
        <v>4330</v>
      </c>
      <c r="B1121" s="55" t="s">
        <v>743</v>
      </c>
      <c r="C1121" s="56" t="s">
        <v>744</v>
      </c>
      <c r="D1121" s="43" t="s">
        <v>3131</v>
      </c>
      <c r="E1121" s="57" t="s">
        <v>76</v>
      </c>
      <c r="F1121" s="62" t="s">
        <v>3824</v>
      </c>
      <c r="G1121" s="62" t="s">
        <v>4331</v>
      </c>
      <c r="H1121" s="59">
        <v>44341</v>
      </c>
      <c r="I1121" s="59">
        <v>44890</v>
      </c>
      <c r="J1121" s="48" t="str">
        <f>IF(Ugovori_OPULJP[[#This Row],[DATUM ZAVRŠETKA OPERACIJE]]&gt;DATE(2024,3,31),"u provedbi","završen")</f>
        <v>završen</v>
      </c>
      <c r="K1121" s="58" t="s">
        <v>249</v>
      </c>
      <c r="L1121" s="58" t="s">
        <v>249</v>
      </c>
      <c r="M1121" s="49">
        <v>0.85</v>
      </c>
      <c r="N1121" s="49">
        <v>0.15</v>
      </c>
      <c r="O1121" s="50">
        <f>Ugovori_OPULJP[[#This Row],[Bespovratna sredstva - Ukupno (EU+Nac) HRK
= Ukupna ugovorena vrijednost bespovratnih sredstava]]*Ugovori_OPULJP[[#This Row],[EU STOPA SUFINANCIRANJA %
EU CO-FINANCING RATE %]]</f>
        <v>1134495</v>
      </c>
      <c r="P1121" s="51">
        <f>Ugovori_OPULJP[[#This Row],[Bespovratna sredstva - EU dio - HRK]]/7.5345</f>
        <v>150573.36253235117</v>
      </c>
      <c r="Q1121" s="50">
        <f>Ugovori_OPULJP[[#This Row],[Bespovratna sredstva - Ukupno (EU+Nac) HRK
= Ukupna ugovorena vrijednost bespovratnih sredstava]]*Ugovori_OPULJP[[#This Row],[STOPA NACIONALNOG SUFINANCIRANJA %]]</f>
        <v>200205</v>
      </c>
      <c r="R1121" s="51">
        <f>Ugovori_OPULJP[[#This Row],[Bespovratna sredstva - Nacionalni dio - HRK]]/7.5345</f>
        <v>26571.769858650208</v>
      </c>
      <c r="S1121" s="52">
        <v>1334700</v>
      </c>
      <c r="T1121" s="53">
        <f>Ugovori_OPULJP[[#This Row],[Bespovratna sredstva - Ukupno (EU+Nac) HRK
= Ukupna ugovorena vrijednost bespovratnih sredstava]]/7.5345</f>
        <v>177145.13239100139</v>
      </c>
      <c r="U1121" s="50">
        <v>0</v>
      </c>
      <c r="V1121" s="51">
        <f>Ugovori_OPULJP[[#This Row],[Javni doprinos korisnika - HRK]]/7.5345</f>
        <v>0</v>
      </c>
      <c r="W1121" s="50">
        <v>0</v>
      </c>
      <c r="X1121" s="51">
        <f>Ugovori_OPULJP[[#This Row],[Privatni doprinos korisnika - HRK]]/7.5345</f>
        <v>0</v>
      </c>
      <c r="Y1121" s="52">
        <v>1334700</v>
      </c>
      <c r="Z1121" s="53">
        <f>Ugovori_OPULJP[[#This Row],[UKUPNI PRIHVATLJIVI IZDACI
TOTAL ELIGIBLE EXPENDITURE
= Bespovratna sredstva ukupno + doprinos korisnika
= Ukupni prihvatljivi troškovi
= Ukupna ugovorena vrijednost projekta HRK]]/7.5345</f>
        <v>177145.13239100139</v>
      </c>
      <c r="AA1121" s="44" t="s">
        <v>38</v>
      </c>
      <c r="AB1121" s="44" t="s">
        <v>35</v>
      </c>
      <c r="AC1121" s="56" t="s">
        <v>4332</v>
      </c>
      <c r="AD1121" s="63" t="s">
        <v>747</v>
      </c>
    </row>
    <row r="1122" spans="1:30" ht="51" customHeight="1" x14ac:dyDescent="0.2">
      <c r="A1122" s="61" t="s">
        <v>4333</v>
      </c>
      <c r="B1122" s="55" t="s">
        <v>743</v>
      </c>
      <c r="C1122" s="56" t="s">
        <v>744</v>
      </c>
      <c r="D1122" s="43" t="s">
        <v>3131</v>
      </c>
      <c r="E1122" s="57" t="s">
        <v>76</v>
      </c>
      <c r="F1122" s="62" t="s">
        <v>4334</v>
      </c>
      <c r="G1122" s="62" t="s">
        <v>1853</v>
      </c>
      <c r="H1122" s="59">
        <v>44341</v>
      </c>
      <c r="I1122" s="59">
        <v>44798</v>
      </c>
      <c r="J1122" s="48" t="str">
        <f>IF(Ugovori_OPULJP[[#This Row],[DATUM ZAVRŠETKA OPERACIJE]]&gt;DATE(2024,3,31),"u provedbi","završen")</f>
        <v>završen</v>
      </c>
      <c r="K1122" s="58" t="s">
        <v>249</v>
      </c>
      <c r="L1122" s="58" t="s">
        <v>249</v>
      </c>
      <c r="M1122" s="49">
        <v>0.85</v>
      </c>
      <c r="N1122" s="49">
        <v>0.15</v>
      </c>
      <c r="O1122" s="50">
        <f>Ugovori_OPULJP[[#This Row],[Bespovratna sredstva - Ukupno (EU+Nac) HRK
= Ukupna ugovorena vrijednost bespovratnih sredstava]]*Ugovori_OPULJP[[#This Row],[EU STOPA SUFINANCIRANJA %
EU CO-FINANCING RATE %]]</f>
        <v>1855975</v>
      </c>
      <c r="P1122" s="51">
        <f>Ugovori_OPULJP[[#This Row],[Bespovratna sredstva - EU dio - HRK]]/7.5345</f>
        <v>246330.21434733557</v>
      </c>
      <c r="Q1122" s="50">
        <f>Ugovori_OPULJP[[#This Row],[Bespovratna sredstva - Ukupno (EU+Nac) HRK
= Ukupna ugovorena vrijednost bespovratnih sredstava]]*Ugovori_OPULJP[[#This Row],[STOPA NACIONALNOG SUFINANCIRANJA %]]</f>
        <v>327525</v>
      </c>
      <c r="R1122" s="51">
        <f>Ugovori_OPULJP[[#This Row],[Bespovratna sredstva - Nacionalni dio - HRK]]/7.5345</f>
        <v>43470.037826000393</v>
      </c>
      <c r="S1122" s="52">
        <v>2183500</v>
      </c>
      <c r="T1122" s="53">
        <f>Ugovori_OPULJP[[#This Row],[Bespovratna sredstva - Ukupno (EU+Nac) HRK
= Ukupna ugovorena vrijednost bespovratnih sredstava]]/7.5345</f>
        <v>289800.25217333599</v>
      </c>
      <c r="U1122" s="50">
        <v>0</v>
      </c>
      <c r="V1122" s="51">
        <f>Ugovori_OPULJP[[#This Row],[Javni doprinos korisnika - HRK]]/7.5345</f>
        <v>0</v>
      </c>
      <c r="W1122" s="50">
        <v>0</v>
      </c>
      <c r="X1122" s="51">
        <f>Ugovori_OPULJP[[#This Row],[Privatni doprinos korisnika - HRK]]/7.5345</f>
        <v>0</v>
      </c>
      <c r="Y1122" s="52">
        <v>2183500</v>
      </c>
      <c r="Z1122" s="53">
        <f>Ugovori_OPULJP[[#This Row],[UKUPNI PRIHVATLJIVI IZDACI
TOTAL ELIGIBLE EXPENDITURE
= Bespovratna sredstva ukupno + doprinos korisnika
= Ukupni prihvatljivi troškovi
= Ukupna ugovorena vrijednost projekta HRK]]/7.5345</f>
        <v>289800.25217333599</v>
      </c>
      <c r="AA1122" s="44" t="s">
        <v>38</v>
      </c>
      <c r="AB1122" s="44" t="s">
        <v>35</v>
      </c>
      <c r="AC1122" s="56" t="s">
        <v>4335</v>
      </c>
      <c r="AD1122" s="63" t="s">
        <v>747</v>
      </c>
    </row>
    <row r="1123" spans="1:30" ht="51" customHeight="1" x14ac:dyDescent="0.2">
      <c r="A1123" s="61" t="s">
        <v>4336</v>
      </c>
      <c r="B1123" s="55" t="s">
        <v>743</v>
      </c>
      <c r="C1123" s="56" t="s">
        <v>744</v>
      </c>
      <c r="D1123" s="43" t="s">
        <v>3131</v>
      </c>
      <c r="E1123" s="57" t="s">
        <v>76</v>
      </c>
      <c r="F1123" s="62" t="s">
        <v>4337</v>
      </c>
      <c r="G1123" s="62" t="s">
        <v>1946</v>
      </c>
      <c r="H1123" s="59">
        <v>44341</v>
      </c>
      <c r="I1123" s="59">
        <v>44706</v>
      </c>
      <c r="J1123" s="48" t="str">
        <f>IF(Ugovori_OPULJP[[#This Row],[DATUM ZAVRŠETKA OPERACIJE]]&gt;DATE(2024,3,31),"u provedbi","završen")</f>
        <v>završen</v>
      </c>
      <c r="K1123" s="58" t="s">
        <v>249</v>
      </c>
      <c r="L1123" s="58" t="s">
        <v>249</v>
      </c>
      <c r="M1123" s="49">
        <v>0.85</v>
      </c>
      <c r="N1123" s="49">
        <v>0.15</v>
      </c>
      <c r="O1123" s="50">
        <f>Ugovori_OPULJP[[#This Row],[Bespovratna sredstva - Ukupno (EU+Nac) HRK
= Ukupna ugovorena vrijednost bespovratnih sredstava]]*Ugovori_OPULJP[[#This Row],[EU STOPA SUFINANCIRANJA %
EU CO-FINANCING RATE %]]</f>
        <v>1088924.375</v>
      </c>
      <c r="P1123" s="51">
        <f>Ugovori_OPULJP[[#This Row],[Bespovratna sredstva - EU dio - HRK]]/7.5345</f>
        <v>144525.1012011414</v>
      </c>
      <c r="Q1123" s="50">
        <f>Ugovori_OPULJP[[#This Row],[Bespovratna sredstva - Ukupno (EU+Nac) HRK
= Ukupna ugovorena vrijednost bespovratnih sredstava]]*Ugovori_OPULJP[[#This Row],[STOPA NACIONALNOG SUFINANCIRANJA %]]</f>
        <v>192163.125</v>
      </c>
      <c r="R1123" s="51">
        <f>Ugovori_OPULJP[[#This Row],[Bespovratna sredstva - Nacionalni dio - HRK]]/7.5345</f>
        <v>25504.429623730837</v>
      </c>
      <c r="S1123" s="52">
        <v>1281087.5</v>
      </c>
      <c r="T1123" s="53">
        <f>Ugovori_OPULJP[[#This Row],[Bespovratna sredstva - Ukupno (EU+Nac) HRK
= Ukupna ugovorena vrijednost bespovratnih sredstava]]/7.5345</f>
        <v>170029.53082487226</v>
      </c>
      <c r="U1123" s="50">
        <v>0</v>
      </c>
      <c r="V1123" s="51">
        <f>Ugovori_OPULJP[[#This Row],[Javni doprinos korisnika - HRK]]/7.5345</f>
        <v>0</v>
      </c>
      <c r="W1123" s="50">
        <v>0</v>
      </c>
      <c r="X1123" s="51">
        <f>Ugovori_OPULJP[[#This Row],[Privatni doprinos korisnika - HRK]]/7.5345</f>
        <v>0</v>
      </c>
      <c r="Y1123" s="52">
        <v>1281087.5</v>
      </c>
      <c r="Z1123" s="53">
        <f>Ugovori_OPULJP[[#This Row],[UKUPNI PRIHVATLJIVI IZDACI
TOTAL ELIGIBLE EXPENDITURE
= Bespovratna sredstva ukupno + doprinos korisnika
= Ukupni prihvatljivi troškovi
= Ukupna ugovorena vrijednost projekta HRK]]/7.5345</f>
        <v>170029.53082487226</v>
      </c>
      <c r="AA1123" s="44" t="s">
        <v>38</v>
      </c>
      <c r="AB1123" s="44" t="s">
        <v>35</v>
      </c>
      <c r="AC1123" s="56" t="s">
        <v>4338</v>
      </c>
      <c r="AD1123" s="63" t="s">
        <v>747</v>
      </c>
    </row>
    <row r="1124" spans="1:30" ht="51" customHeight="1" x14ac:dyDescent="0.2">
      <c r="A1124" s="61" t="s">
        <v>4339</v>
      </c>
      <c r="B1124" s="55" t="s">
        <v>743</v>
      </c>
      <c r="C1124" s="43" t="s">
        <v>744</v>
      </c>
      <c r="D1124" s="43" t="s">
        <v>3131</v>
      </c>
      <c r="E1124" s="57" t="s">
        <v>76</v>
      </c>
      <c r="F1124" s="62" t="s">
        <v>4340</v>
      </c>
      <c r="G1124" s="62" t="s">
        <v>4341</v>
      </c>
      <c r="H1124" s="59">
        <v>44341</v>
      </c>
      <c r="I1124" s="59">
        <v>44798</v>
      </c>
      <c r="J1124" s="48" t="str">
        <f>IF(Ugovori_OPULJP[[#This Row],[DATUM ZAVRŠETKA OPERACIJE]]&gt;DATE(2024,3,31),"u provedbi","završen")</f>
        <v>završen</v>
      </c>
      <c r="K1124" s="67" t="s">
        <v>249</v>
      </c>
      <c r="L1124" s="67" t="s">
        <v>249</v>
      </c>
      <c r="M1124" s="49">
        <v>0.85</v>
      </c>
      <c r="N1124" s="49">
        <v>0.15</v>
      </c>
      <c r="O1124" s="50">
        <f>Ugovori_OPULJP[[#This Row],[Bespovratna sredstva - Ukupno (EU+Nac) HRK
= Ukupna ugovorena vrijednost bespovratnih sredstava]]*Ugovori_OPULJP[[#This Row],[EU STOPA SUFINANCIRANJA %
EU CO-FINANCING RATE %]]</f>
        <v>1660674.75</v>
      </c>
      <c r="P1124" s="51">
        <f>Ugovori_OPULJP[[#This Row],[Bespovratna sredstva - EU dio - HRK]]/7.5345</f>
        <v>220409.416683257</v>
      </c>
      <c r="Q1124" s="50">
        <f>Ugovori_OPULJP[[#This Row],[Bespovratna sredstva - Ukupno (EU+Nac) HRK
= Ukupna ugovorena vrijednost bespovratnih sredstava]]*Ugovori_OPULJP[[#This Row],[STOPA NACIONALNOG SUFINANCIRANJA %]]</f>
        <v>293060.25</v>
      </c>
      <c r="R1124" s="51">
        <f>Ugovori_OPULJP[[#This Row],[Bespovratna sredstva - Nacionalni dio - HRK]]/7.5345</f>
        <v>38895.779414692413</v>
      </c>
      <c r="S1124" s="52">
        <v>1953735</v>
      </c>
      <c r="T1124" s="53">
        <f>Ugovori_OPULJP[[#This Row],[Bespovratna sredstva - Ukupno (EU+Nac) HRK
= Ukupna ugovorena vrijednost bespovratnih sredstava]]/7.5345</f>
        <v>259305.19609794943</v>
      </c>
      <c r="U1124" s="50">
        <v>0</v>
      </c>
      <c r="V1124" s="51">
        <f>Ugovori_OPULJP[[#This Row],[Javni doprinos korisnika - HRK]]/7.5345</f>
        <v>0</v>
      </c>
      <c r="W1124" s="50">
        <v>0</v>
      </c>
      <c r="X1124" s="51">
        <f>Ugovori_OPULJP[[#This Row],[Privatni doprinos korisnika - HRK]]/7.5345</f>
        <v>0</v>
      </c>
      <c r="Y1124" s="52">
        <v>1953735</v>
      </c>
      <c r="Z1124" s="53">
        <f>Ugovori_OPULJP[[#This Row],[UKUPNI PRIHVATLJIVI IZDACI
TOTAL ELIGIBLE EXPENDITURE
= Bespovratna sredstva ukupno + doprinos korisnika
= Ukupni prihvatljivi troškovi
= Ukupna ugovorena vrijednost projekta HRK]]/7.5345</f>
        <v>259305.19609794943</v>
      </c>
      <c r="AA1124" s="57" t="s">
        <v>38</v>
      </c>
      <c r="AB1124" s="57" t="s">
        <v>35</v>
      </c>
      <c r="AC1124" s="56" t="s">
        <v>4342</v>
      </c>
      <c r="AD1124" s="63" t="s">
        <v>747</v>
      </c>
    </row>
    <row r="1125" spans="1:30" ht="51" customHeight="1" x14ac:dyDescent="0.2">
      <c r="A1125" s="61" t="s">
        <v>4343</v>
      </c>
      <c r="B1125" s="55" t="s">
        <v>743</v>
      </c>
      <c r="C1125" s="56" t="s">
        <v>744</v>
      </c>
      <c r="D1125" s="43" t="s">
        <v>3131</v>
      </c>
      <c r="E1125" s="57" t="s">
        <v>76</v>
      </c>
      <c r="F1125" s="62" t="s">
        <v>4344</v>
      </c>
      <c r="G1125" s="45" t="s">
        <v>1904</v>
      </c>
      <c r="H1125" s="59">
        <v>44341</v>
      </c>
      <c r="I1125" s="59">
        <v>44890</v>
      </c>
      <c r="J1125" s="48" t="str">
        <f>IF(Ugovori_OPULJP[[#This Row],[DATUM ZAVRŠETKA OPERACIJE]]&gt;DATE(2024,3,31),"u provedbi","završen")</f>
        <v>završen</v>
      </c>
      <c r="K1125" s="58" t="s">
        <v>249</v>
      </c>
      <c r="L1125" s="58" t="s">
        <v>249</v>
      </c>
      <c r="M1125" s="49">
        <v>0.85</v>
      </c>
      <c r="N1125" s="49">
        <v>0.15</v>
      </c>
      <c r="O1125" s="50">
        <f>Ugovori_OPULJP[[#This Row],[Bespovratna sredstva - Ukupno (EU+Nac) HRK
= Ukupna ugovorena vrijednost bespovratnih sredstava]]*Ugovori_OPULJP[[#This Row],[EU STOPA SUFINANCIRANJA %
EU CO-FINANCING RATE %]]</f>
        <v>4250000</v>
      </c>
      <c r="P1125" s="51">
        <f>Ugovori_OPULJP[[#This Row],[Bespovratna sredstva - EU dio - HRK]]/7.5345</f>
        <v>564071.93576216069</v>
      </c>
      <c r="Q1125" s="50">
        <f>Ugovori_OPULJP[[#This Row],[Bespovratna sredstva - Ukupno (EU+Nac) HRK
= Ukupna ugovorena vrijednost bespovratnih sredstava]]*Ugovori_OPULJP[[#This Row],[STOPA NACIONALNOG SUFINANCIRANJA %]]</f>
        <v>750000</v>
      </c>
      <c r="R1125" s="51">
        <f>Ugovori_OPULJP[[#This Row],[Bespovratna sredstva - Nacionalni dio - HRK]]/7.5345</f>
        <v>99542.106310969539</v>
      </c>
      <c r="S1125" s="52">
        <v>5000000</v>
      </c>
      <c r="T1125" s="53">
        <f>Ugovori_OPULJP[[#This Row],[Bespovratna sredstva - Ukupno (EU+Nac) HRK
= Ukupna ugovorena vrijednost bespovratnih sredstava]]/7.5345</f>
        <v>663614.04207313026</v>
      </c>
      <c r="U1125" s="50">
        <v>438900</v>
      </c>
      <c r="V1125" s="51">
        <f>Ugovori_OPULJP[[#This Row],[Javni doprinos korisnika - HRK]]/7.5345</f>
        <v>58252.040613179372</v>
      </c>
      <c r="W1125" s="50">
        <v>0</v>
      </c>
      <c r="X1125" s="51">
        <f>Ugovori_OPULJP[[#This Row],[Privatni doprinos korisnika - HRK]]/7.5345</f>
        <v>0</v>
      </c>
      <c r="Y1125" s="52">
        <v>5438900</v>
      </c>
      <c r="Z1125" s="53">
        <f>Ugovori_OPULJP[[#This Row],[UKUPNI PRIHVATLJIVI IZDACI
TOTAL ELIGIBLE EXPENDITURE
= Bespovratna sredstva ukupno + doprinos korisnika
= Ukupni prihvatljivi troškovi
= Ukupna ugovorena vrijednost projekta HRK]]/7.5345</f>
        <v>721866.08268630959</v>
      </c>
      <c r="AA1125" s="44" t="s">
        <v>38</v>
      </c>
      <c r="AB1125" s="44" t="s">
        <v>35</v>
      </c>
      <c r="AC1125" s="56" t="s">
        <v>4345</v>
      </c>
      <c r="AD1125" s="63" t="s">
        <v>747</v>
      </c>
    </row>
    <row r="1126" spans="1:30" ht="51" customHeight="1" x14ac:dyDescent="0.2">
      <c r="A1126" s="61" t="s">
        <v>4346</v>
      </c>
      <c r="B1126" s="55" t="s">
        <v>743</v>
      </c>
      <c r="C1126" s="56" t="s">
        <v>744</v>
      </c>
      <c r="D1126" s="43" t="s">
        <v>3131</v>
      </c>
      <c r="E1126" s="57" t="s">
        <v>76</v>
      </c>
      <c r="F1126" s="62" t="s">
        <v>4347</v>
      </c>
      <c r="G1126" s="45" t="s">
        <v>1930</v>
      </c>
      <c r="H1126" s="59">
        <v>44341</v>
      </c>
      <c r="I1126" s="59">
        <v>44767</v>
      </c>
      <c r="J1126" s="48" t="str">
        <f>IF(Ugovori_OPULJP[[#This Row],[DATUM ZAVRŠETKA OPERACIJE]]&gt;DATE(2024,3,31),"u provedbi","završen")</f>
        <v>završen</v>
      </c>
      <c r="K1126" s="58" t="s">
        <v>249</v>
      </c>
      <c r="L1126" s="58" t="s">
        <v>249</v>
      </c>
      <c r="M1126" s="49">
        <v>0.85</v>
      </c>
      <c r="N1126" s="49">
        <v>0.15</v>
      </c>
      <c r="O1126" s="50">
        <f>Ugovori_OPULJP[[#This Row],[Bespovratna sredstva - Ukupno (EU+Nac) HRK
= Ukupna ugovorena vrijednost bespovratnih sredstava]]*Ugovori_OPULJP[[#This Row],[EU STOPA SUFINANCIRANJA %
EU CO-FINANCING RATE %]]</f>
        <v>1878770.9375</v>
      </c>
      <c r="P1126" s="51">
        <f>Ugovori_OPULJP[[#This Row],[Bespovratna sredstva - EU dio - HRK]]/7.5345</f>
        <v>249355.75519277988</v>
      </c>
      <c r="Q1126" s="50">
        <f>Ugovori_OPULJP[[#This Row],[Bespovratna sredstva - Ukupno (EU+Nac) HRK
= Ukupna ugovorena vrijednost bespovratnih sredstava]]*Ugovori_OPULJP[[#This Row],[STOPA NACIONALNOG SUFINANCIRANJA %]]</f>
        <v>331547.8125</v>
      </c>
      <c r="R1126" s="51">
        <f>Ugovori_OPULJP[[#This Row],[Bespovratna sredstva - Nacionalni dio - HRK]]/7.5345</f>
        <v>44003.956798725856</v>
      </c>
      <c r="S1126" s="52">
        <v>2210318.75</v>
      </c>
      <c r="T1126" s="53">
        <f>Ugovori_OPULJP[[#This Row],[Bespovratna sredstva - Ukupno (EU+Nac) HRK
= Ukupna ugovorena vrijednost bespovratnih sredstava]]/7.5345</f>
        <v>293359.7119915057</v>
      </c>
      <c r="U1126" s="50">
        <v>0</v>
      </c>
      <c r="V1126" s="51">
        <f>Ugovori_OPULJP[[#This Row],[Javni doprinos korisnika - HRK]]/7.5345</f>
        <v>0</v>
      </c>
      <c r="W1126" s="50">
        <v>0</v>
      </c>
      <c r="X1126" s="51">
        <f>Ugovori_OPULJP[[#This Row],[Privatni doprinos korisnika - HRK]]/7.5345</f>
        <v>0</v>
      </c>
      <c r="Y1126" s="52">
        <v>2210318.75</v>
      </c>
      <c r="Z1126" s="53">
        <f>Ugovori_OPULJP[[#This Row],[UKUPNI PRIHVATLJIVI IZDACI
TOTAL ELIGIBLE EXPENDITURE
= Bespovratna sredstva ukupno + doprinos korisnika
= Ukupni prihvatljivi troškovi
= Ukupna ugovorena vrijednost projekta HRK]]/7.5345</f>
        <v>293359.7119915057</v>
      </c>
      <c r="AA1126" s="44" t="s">
        <v>38</v>
      </c>
      <c r="AB1126" s="44" t="s">
        <v>35</v>
      </c>
      <c r="AC1126" s="56" t="s">
        <v>4348</v>
      </c>
      <c r="AD1126" s="63" t="s">
        <v>747</v>
      </c>
    </row>
    <row r="1127" spans="1:30" ht="51" customHeight="1" x14ac:dyDescent="0.2">
      <c r="A1127" s="61" t="s">
        <v>4349</v>
      </c>
      <c r="B1127" s="55" t="s">
        <v>743</v>
      </c>
      <c r="C1127" s="56" t="s">
        <v>744</v>
      </c>
      <c r="D1127" s="43" t="s">
        <v>3131</v>
      </c>
      <c r="E1127" s="57" t="s">
        <v>76</v>
      </c>
      <c r="F1127" s="62" t="s">
        <v>4350</v>
      </c>
      <c r="G1127" s="62" t="s">
        <v>1923</v>
      </c>
      <c r="H1127" s="59">
        <v>44341</v>
      </c>
      <c r="I1127" s="59">
        <v>44890</v>
      </c>
      <c r="J1127" s="48" t="str">
        <f>IF(Ugovori_OPULJP[[#This Row],[DATUM ZAVRŠETKA OPERACIJE]]&gt;DATE(2024,3,31),"u provedbi","završen")</f>
        <v>završen</v>
      </c>
      <c r="K1127" s="58" t="s">
        <v>249</v>
      </c>
      <c r="L1127" s="58" t="s">
        <v>249</v>
      </c>
      <c r="M1127" s="49">
        <v>0.85</v>
      </c>
      <c r="N1127" s="49">
        <v>0.15</v>
      </c>
      <c r="O1127" s="50">
        <f>Ugovori_OPULJP[[#This Row],[Bespovratna sredstva - Ukupno (EU+Nac) HRK
= Ukupna ugovorena vrijednost bespovratnih sredstava]]*Ugovori_OPULJP[[#This Row],[EU STOPA SUFINANCIRANJA %
EU CO-FINANCING RATE %]]</f>
        <v>1170885.8800000001</v>
      </c>
      <c r="P1127" s="51">
        <f>Ugovori_OPULJP[[#This Row],[Bespovratna sredstva - EU dio - HRK]]/7.5345</f>
        <v>155403.26232663085</v>
      </c>
      <c r="Q1127" s="50">
        <f>Ugovori_OPULJP[[#This Row],[Bespovratna sredstva - Ukupno (EU+Nac) HRK
= Ukupna ugovorena vrijednost bespovratnih sredstava]]*Ugovori_OPULJP[[#This Row],[STOPA NACIONALNOG SUFINANCIRANJA %]]</f>
        <v>206626.92</v>
      </c>
      <c r="R1127" s="51">
        <f>Ugovori_OPULJP[[#This Row],[Bespovratna sredstva - Nacionalni dio - HRK]]/7.5345</f>
        <v>27424.105116464263</v>
      </c>
      <c r="S1127" s="52">
        <v>1377512.8</v>
      </c>
      <c r="T1127" s="53">
        <f>Ugovori_OPULJP[[#This Row],[Bespovratna sredstva - Ukupno (EU+Nac) HRK
= Ukupna ugovorena vrijednost bespovratnih sredstava]]/7.5345</f>
        <v>182827.36744309508</v>
      </c>
      <c r="U1127" s="50">
        <v>0</v>
      </c>
      <c r="V1127" s="51">
        <f>Ugovori_OPULJP[[#This Row],[Javni doprinos korisnika - HRK]]/7.5345</f>
        <v>0</v>
      </c>
      <c r="W1127" s="50">
        <v>0</v>
      </c>
      <c r="X1127" s="51">
        <f>Ugovori_OPULJP[[#This Row],[Privatni doprinos korisnika - HRK]]/7.5345</f>
        <v>0</v>
      </c>
      <c r="Y1127" s="52">
        <v>1377512.8</v>
      </c>
      <c r="Z1127" s="53">
        <f>Ugovori_OPULJP[[#This Row],[UKUPNI PRIHVATLJIVI IZDACI
TOTAL ELIGIBLE EXPENDITURE
= Bespovratna sredstva ukupno + doprinos korisnika
= Ukupni prihvatljivi troškovi
= Ukupna ugovorena vrijednost projekta HRK]]/7.5345</f>
        <v>182827.36744309508</v>
      </c>
      <c r="AA1127" s="44" t="s">
        <v>38</v>
      </c>
      <c r="AB1127" s="44" t="s">
        <v>35</v>
      </c>
      <c r="AC1127" s="56" t="s">
        <v>4351</v>
      </c>
      <c r="AD1127" s="63" t="s">
        <v>747</v>
      </c>
    </row>
    <row r="1128" spans="1:30" ht="38.25" customHeight="1" x14ac:dyDescent="0.2">
      <c r="A1128" s="61" t="s">
        <v>4352</v>
      </c>
      <c r="B1128" s="55" t="s">
        <v>743</v>
      </c>
      <c r="C1128" s="56" t="s">
        <v>744</v>
      </c>
      <c r="D1128" s="43" t="s">
        <v>3131</v>
      </c>
      <c r="E1128" s="57" t="s">
        <v>76</v>
      </c>
      <c r="F1128" s="62" t="s">
        <v>4353</v>
      </c>
      <c r="G1128" s="45" t="s">
        <v>1938</v>
      </c>
      <c r="H1128" s="59">
        <v>44341</v>
      </c>
      <c r="I1128" s="59">
        <v>44798</v>
      </c>
      <c r="J1128" s="48" t="str">
        <f>IF(Ugovori_OPULJP[[#This Row],[DATUM ZAVRŠETKA OPERACIJE]]&gt;DATE(2024,3,31),"u provedbi","završen")</f>
        <v>završen</v>
      </c>
      <c r="K1128" s="58" t="s">
        <v>249</v>
      </c>
      <c r="L1128" s="58" t="s">
        <v>249</v>
      </c>
      <c r="M1128" s="49">
        <v>0.85</v>
      </c>
      <c r="N1128" s="49">
        <v>0.15</v>
      </c>
      <c r="O1128" s="50">
        <f>Ugovori_OPULJP[[#This Row],[Bespovratna sredstva - Ukupno (EU+Nac) HRK
= Ukupna ugovorena vrijednost bespovratnih sredstava]]*Ugovori_OPULJP[[#This Row],[EU STOPA SUFINANCIRANJA %
EU CO-FINANCING RATE %]]</f>
        <v>1181670</v>
      </c>
      <c r="P1128" s="51">
        <f>Ugovori_OPULJP[[#This Row],[Bespovratna sredstva - EU dio - HRK]]/7.5345</f>
        <v>156834.56101931116</v>
      </c>
      <c r="Q1128" s="50">
        <f>Ugovori_OPULJP[[#This Row],[Bespovratna sredstva - Ukupno (EU+Nac) HRK
= Ukupna ugovorena vrijednost bespovratnih sredstava]]*Ugovori_OPULJP[[#This Row],[STOPA NACIONALNOG SUFINANCIRANJA %]]</f>
        <v>208530</v>
      </c>
      <c r="R1128" s="51">
        <f>Ugovori_OPULJP[[#This Row],[Bespovratna sredstva - Nacionalni dio - HRK]]/7.5345</f>
        <v>27676.687238701968</v>
      </c>
      <c r="S1128" s="52">
        <v>1390200</v>
      </c>
      <c r="T1128" s="53">
        <f>Ugovori_OPULJP[[#This Row],[Bespovratna sredstva - Ukupno (EU+Nac) HRK
= Ukupna ugovorena vrijednost bespovratnih sredstava]]/7.5345</f>
        <v>184511.24825801313</v>
      </c>
      <c r="U1128" s="50">
        <v>0</v>
      </c>
      <c r="V1128" s="51">
        <f>Ugovori_OPULJP[[#This Row],[Javni doprinos korisnika - HRK]]/7.5345</f>
        <v>0</v>
      </c>
      <c r="W1128" s="50">
        <v>0</v>
      </c>
      <c r="X1128" s="51">
        <f>Ugovori_OPULJP[[#This Row],[Privatni doprinos korisnika - HRK]]/7.5345</f>
        <v>0</v>
      </c>
      <c r="Y1128" s="52">
        <v>1390200</v>
      </c>
      <c r="Z1128" s="53">
        <f>Ugovori_OPULJP[[#This Row],[UKUPNI PRIHVATLJIVI IZDACI
TOTAL ELIGIBLE EXPENDITURE
= Bespovratna sredstva ukupno + doprinos korisnika
= Ukupni prihvatljivi troškovi
= Ukupna ugovorena vrijednost projekta HRK]]/7.5345</f>
        <v>184511.24825801313</v>
      </c>
      <c r="AA1128" s="44" t="s">
        <v>38</v>
      </c>
      <c r="AB1128" s="44" t="s">
        <v>35</v>
      </c>
      <c r="AC1128" s="56" t="s">
        <v>4354</v>
      </c>
      <c r="AD1128" s="63" t="s">
        <v>747</v>
      </c>
    </row>
    <row r="1129" spans="1:30" ht="51" customHeight="1" x14ac:dyDescent="0.2">
      <c r="A1129" s="61" t="s">
        <v>4355</v>
      </c>
      <c r="B1129" s="55" t="s">
        <v>743</v>
      </c>
      <c r="C1129" s="43" t="s">
        <v>744</v>
      </c>
      <c r="D1129" s="43" t="s">
        <v>3131</v>
      </c>
      <c r="E1129" s="57" t="s">
        <v>76</v>
      </c>
      <c r="F1129" s="62" t="s">
        <v>4356</v>
      </c>
      <c r="G1129" s="45" t="s">
        <v>2115</v>
      </c>
      <c r="H1129" s="59">
        <v>44342</v>
      </c>
      <c r="I1129" s="59">
        <v>44768</v>
      </c>
      <c r="J1129" s="48" t="str">
        <f>IF(Ugovori_OPULJP[[#This Row],[DATUM ZAVRŠETKA OPERACIJE]]&gt;DATE(2024,3,31),"u provedbi","završen")</f>
        <v>završen</v>
      </c>
      <c r="K1129" s="67" t="s">
        <v>99</v>
      </c>
      <c r="L1129" s="67" t="s">
        <v>99</v>
      </c>
      <c r="M1129" s="49">
        <v>0.85</v>
      </c>
      <c r="N1129" s="49">
        <v>0.15</v>
      </c>
      <c r="O1129" s="50">
        <f>Ugovori_OPULJP[[#This Row],[Bespovratna sredstva - Ukupno (EU+Nac) HRK
= Ukupna ugovorena vrijednost bespovratnih sredstava]]*Ugovori_OPULJP[[#This Row],[EU STOPA SUFINANCIRANJA %
EU CO-FINANCING RATE %]]</f>
        <v>890800</v>
      </c>
      <c r="P1129" s="51">
        <f>Ugovori_OPULJP[[#This Row],[Bespovratna sredstva - EU dio - HRK]]/7.5345</f>
        <v>118229.47773574888</v>
      </c>
      <c r="Q1129" s="50">
        <f>Ugovori_OPULJP[[#This Row],[Bespovratna sredstva - Ukupno (EU+Nac) HRK
= Ukupna ugovorena vrijednost bespovratnih sredstava]]*Ugovori_OPULJP[[#This Row],[STOPA NACIONALNOG SUFINANCIRANJA %]]</f>
        <v>157200</v>
      </c>
      <c r="R1129" s="51">
        <f>Ugovori_OPULJP[[#This Row],[Bespovratna sredstva - Nacionalni dio - HRK]]/7.5345</f>
        <v>20864.025482779216</v>
      </c>
      <c r="S1129" s="52">
        <v>1048000</v>
      </c>
      <c r="T1129" s="53">
        <f>Ugovori_OPULJP[[#This Row],[Bespovratna sredstva - Ukupno (EU+Nac) HRK
= Ukupna ugovorena vrijednost bespovratnih sredstava]]/7.5345</f>
        <v>139093.50321852809</v>
      </c>
      <c r="U1129" s="50">
        <v>0</v>
      </c>
      <c r="V1129" s="51">
        <f>Ugovori_OPULJP[[#This Row],[Javni doprinos korisnika - HRK]]/7.5345</f>
        <v>0</v>
      </c>
      <c r="W1129" s="50">
        <v>0</v>
      </c>
      <c r="X1129" s="51">
        <f>Ugovori_OPULJP[[#This Row],[Privatni doprinos korisnika - HRK]]/7.5345</f>
        <v>0</v>
      </c>
      <c r="Y1129" s="52">
        <v>1048000</v>
      </c>
      <c r="Z1129" s="53">
        <f>Ugovori_OPULJP[[#This Row],[UKUPNI PRIHVATLJIVI IZDACI
TOTAL ELIGIBLE EXPENDITURE
= Bespovratna sredstva ukupno + doprinos korisnika
= Ukupni prihvatljivi troškovi
= Ukupna ugovorena vrijednost projekta HRK]]/7.5345</f>
        <v>139093.50321852809</v>
      </c>
      <c r="AA1129" s="57" t="s">
        <v>38</v>
      </c>
      <c r="AB1129" s="57" t="s">
        <v>35</v>
      </c>
      <c r="AC1129" s="56" t="s">
        <v>4357</v>
      </c>
      <c r="AD1129" s="63" t="s">
        <v>747</v>
      </c>
    </row>
    <row r="1130" spans="1:30" ht="38.25" customHeight="1" x14ac:dyDescent="0.2">
      <c r="A1130" s="61" t="s">
        <v>4358</v>
      </c>
      <c r="B1130" s="55" t="s">
        <v>743</v>
      </c>
      <c r="C1130" s="43" t="s">
        <v>744</v>
      </c>
      <c r="D1130" s="43" t="s">
        <v>3131</v>
      </c>
      <c r="E1130" s="57" t="s">
        <v>76</v>
      </c>
      <c r="F1130" s="62" t="s">
        <v>4359</v>
      </c>
      <c r="G1130" s="62" t="s">
        <v>4360</v>
      </c>
      <c r="H1130" s="59">
        <v>44340</v>
      </c>
      <c r="I1130" s="59">
        <v>44889</v>
      </c>
      <c r="J1130" s="48" t="str">
        <f>IF(Ugovori_OPULJP[[#This Row],[DATUM ZAVRŠETKA OPERACIJE]]&gt;DATE(2024,3,31),"u provedbi","završen")</f>
        <v>završen</v>
      </c>
      <c r="K1130" s="67" t="s">
        <v>99</v>
      </c>
      <c r="L1130" s="67" t="s">
        <v>99</v>
      </c>
      <c r="M1130" s="49">
        <v>0.85</v>
      </c>
      <c r="N1130" s="49">
        <v>0.15</v>
      </c>
      <c r="O1130" s="50">
        <f>Ugovori_OPULJP[[#This Row],[Bespovratna sredstva - Ukupno (EU+Nac) HRK
= Ukupna ugovorena vrijednost bespovratnih sredstava]]*Ugovori_OPULJP[[#This Row],[EU STOPA SUFINANCIRANJA %
EU CO-FINANCING RATE %]]</f>
        <v>1564055.25</v>
      </c>
      <c r="P1130" s="51">
        <f>Ugovori_OPULJP[[#This Row],[Bespovratna sredstva - EU dio - HRK]]/7.5345</f>
        <v>207585.80529564005</v>
      </c>
      <c r="Q1130" s="50">
        <f>Ugovori_OPULJP[[#This Row],[Bespovratna sredstva - Ukupno (EU+Nac) HRK
= Ukupna ugovorena vrijednost bespovratnih sredstava]]*Ugovori_OPULJP[[#This Row],[STOPA NACIONALNOG SUFINANCIRANJA %]]</f>
        <v>276009.75</v>
      </c>
      <c r="R1130" s="51">
        <f>Ugovori_OPULJP[[#This Row],[Bespovratna sredstva - Nacionalni dio - HRK]]/7.5345</f>
        <v>36632.789169818832</v>
      </c>
      <c r="S1130" s="52">
        <v>1840065</v>
      </c>
      <c r="T1130" s="53">
        <f>Ugovori_OPULJP[[#This Row],[Bespovratna sredstva - Ukupno (EU+Nac) HRK
= Ukupna ugovorena vrijednost bespovratnih sredstava]]/7.5345</f>
        <v>244218.59446545888</v>
      </c>
      <c r="U1130" s="50">
        <v>0</v>
      </c>
      <c r="V1130" s="51">
        <f>Ugovori_OPULJP[[#This Row],[Javni doprinos korisnika - HRK]]/7.5345</f>
        <v>0</v>
      </c>
      <c r="W1130" s="50">
        <v>0</v>
      </c>
      <c r="X1130" s="51">
        <f>Ugovori_OPULJP[[#This Row],[Privatni doprinos korisnika - HRK]]/7.5345</f>
        <v>0</v>
      </c>
      <c r="Y1130" s="52">
        <v>1840065</v>
      </c>
      <c r="Z1130" s="53">
        <f>Ugovori_OPULJP[[#This Row],[UKUPNI PRIHVATLJIVI IZDACI
TOTAL ELIGIBLE EXPENDITURE
= Bespovratna sredstva ukupno + doprinos korisnika
= Ukupni prihvatljivi troškovi
= Ukupna ugovorena vrijednost projekta HRK]]/7.5345</f>
        <v>244218.59446545888</v>
      </c>
      <c r="AA1130" s="57" t="s">
        <v>38</v>
      </c>
      <c r="AB1130" s="57" t="s">
        <v>35</v>
      </c>
      <c r="AC1130" s="56" t="s">
        <v>4361</v>
      </c>
      <c r="AD1130" s="63" t="s">
        <v>747</v>
      </c>
    </row>
    <row r="1131" spans="1:30" ht="38.25" customHeight="1" x14ac:dyDescent="0.2">
      <c r="A1131" s="61" t="s">
        <v>4362</v>
      </c>
      <c r="B1131" s="55" t="s">
        <v>743</v>
      </c>
      <c r="C1131" s="43" t="s">
        <v>744</v>
      </c>
      <c r="D1131" s="43" t="s">
        <v>3131</v>
      </c>
      <c r="E1131" s="57" t="s">
        <v>76</v>
      </c>
      <c r="F1131" s="62" t="s">
        <v>4363</v>
      </c>
      <c r="G1131" s="62" t="s">
        <v>1760</v>
      </c>
      <c r="H1131" s="59">
        <v>44370</v>
      </c>
      <c r="I1131" s="59">
        <v>44918</v>
      </c>
      <c r="J1131" s="48" t="str">
        <f>IF(Ugovori_OPULJP[[#This Row],[DATUM ZAVRŠETKA OPERACIJE]]&gt;DATE(2024,3,31),"u provedbi","završen")</f>
        <v>završen</v>
      </c>
      <c r="K1131" s="58" t="s">
        <v>99</v>
      </c>
      <c r="L1131" s="58" t="s">
        <v>99</v>
      </c>
      <c r="M1131" s="74" t="s">
        <v>3114</v>
      </c>
      <c r="N1131" s="49">
        <v>0.15</v>
      </c>
      <c r="O1131" s="50">
        <f>Ugovori_OPULJP[[#This Row],[Bespovratna sredstva - Ukupno (EU+Nac) HRK
= Ukupna ugovorena vrijednost bespovratnih sredstava]]*Ugovori_OPULJP[[#This Row],[EU STOPA SUFINANCIRANJA %
EU CO-FINANCING RATE %]]</f>
        <v>946560</v>
      </c>
      <c r="P1131" s="51">
        <f>Ugovori_OPULJP[[#This Row],[Bespovratna sredstva - EU dio - HRK]]/7.5345</f>
        <v>125630.10153294844</v>
      </c>
      <c r="Q1131" s="50">
        <f>Ugovori_OPULJP[[#This Row],[Bespovratna sredstva - Ukupno (EU+Nac) HRK
= Ukupna ugovorena vrijednost bespovratnih sredstava]]*Ugovori_OPULJP[[#This Row],[STOPA NACIONALNOG SUFINANCIRANJA %]]</f>
        <v>167040</v>
      </c>
      <c r="R1131" s="51">
        <f>Ugovori_OPULJP[[#This Row],[Bespovratna sredstva - Nacionalni dio - HRK]]/7.5345</f>
        <v>22170.017917579135</v>
      </c>
      <c r="S1131" s="52">
        <v>1113600</v>
      </c>
      <c r="T1131" s="53">
        <f>Ugovori_OPULJP[[#This Row],[Bespovratna sredstva - Ukupno (EU+Nac) HRK
= Ukupna ugovorena vrijednost bespovratnih sredstava]]/7.5345</f>
        <v>147800.11945052756</v>
      </c>
      <c r="U1131" s="50">
        <v>0</v>
      </c>
      <c r="V1131" s="51">
        <f>Ugovori_OPULJP[[#This Row],[Javni doprinos korisnika - HRK]]/7.5345</f>
        <v>0</v>
      </c>
      <c r="W1131" s="50">
        <v>0</v>
      </c>
      <c r="X1131" s="51">
        <f>Ugovori_OPULJP[[#This Row],[Privatni doprinos korisnika - HRK]]/7.5345</f>
        <v>0</v>
      </c>
      <c r="Y1131" s="52">
        <v>1113600</v>
      </c>
      <c r="Z1131" s="53">
        <f>Ugovori_OPULJP[[#This Row],[UKUPNI PRIHVATLJIVI IZDACI
TOTAL ELIGIBLE EXPENDITURE
= Bespovratna sredstva ukupno + doprinos korisnika
= Ukupni prihvatljivi troškovi
= Ukupna ugovorena vrijednost projekta HRK]]/7.5345</f>
        <v>147800.11945052756</v>
      </c>
      <c r="AA1131" s="57" t="s">
        <v>38</v>
      </c>
      <c r="AB1131" s="57" t="s">
        <v>35</v>
      </c>
      <c r="AC1131" s="56" t="s">
        <v>4364</v>
      </c>
      <c r="AD1131" s="63" t="s">
        <v>747</v>
      </c>
    </row>
    <row r="1132" spans="1:30" ht="51" customHeight="1" x14ac:dyDescent="0.2">
      <c r="A1132" s="61" t="s">
        <v>4365</v>
      </c>
      <c r="B1132" s="55" t="s">
        <v>743</v>
      </c>
      <c r="C1132" s="43" t="s">
        <v>744</v>
      </c>
      <c r="D1132" s="43" t="s">
        <v>3131</v>
      </c>
      <c r="E1132" s="57" t="s">
        <v>76</v>
      </c>
      <c r="F1132" s="62" t="s">
        <v>4366</v>
      </c>
      <c r="G1132" s="62" t="s">
        <v>1908</v>
      </c>
      <c r="H1132" s="59">
        <v>44347</v>
      </c>
      <c r="I1132" s="59">
        <v>44895</v>
      </c>
      <c r="J1132" s="48" t="str">
        <f>IF(Ugovori_OPULJP[[#This Row],[DATUM ZAVRŠETKA OPERACIJE]]&gt;DATE(2024,3,31),"u provedbi","završen")</f>
        <v>završen</v>
      </c>
      <c r="K1132" s="67" t="s">
        <v>84</v>
      </c>
      <c r="L1132" s="46" t="s">
        <v>84</v>
      </c>
      <c r="M1132" s="49">
        <v>0.85</v>
      </c>
      <c r="N1132" s="49">
        <v>0.15</v>
      </c>
      <c r="O1132" s="50">
        <f>Ugovori_OPULJP[[#This Row],[Bespovratna sredstva - Ukupno (EU+Nac) HRK
= Ukupna ugovorena vrijednost bespovratnih sredstava]]*Ugovori_OPULJP[[#This Row],[EU STOPA SUFINANCIRANJA %
EU CO-FINANCING RATE %]]</f>
        <v>761325.875</v>
      </c>
      <c r="P1132" s="51">
        <f>Ugovori_OPULJP[[#This Row],[Bespovratna sredstva - EU dio - HRK]]/7.5345</f>
        <v>101045.30824872253</v>
      </c>
      <c r="Q1132" s="50">
        <f>Ugovori_OPULJP[[#This Row],[Bespovratna sredstva - Ukupno (EU+Nac) HRK
= Ukupna ugovorena vrijednost bespovratnih sredstava]]*Ugovori_OPULJP[[#This Row],[STOPA NACIONALNOG SUFINANCIRANJA %]]</f>
        <v>134351.625</v>
      </c>
      <c r="R1132" s="51">
        <f>Ugovori_OPULJP[[#This Row],[Bespovratna sredstva - Nacionalni dio - HRK]]/7.5345</f>
        <v>17831.524985068681</v>
      </c>
      <c r="S1132" s="52">
        <v>895677.5</v>
      </c>
      <c r="T1132" s="53">
        <f>Ugovori_OPULJP[[#This Row],[Bespovratna sredstva - Ukupno (EU+Nac) HRK
= Ukupna ugovorena vrijednost bespovratnih sredstava]]/7.5345</f>
        <v>118876.83323379121</v>
      </c>
      <c r="U1132" s="50">
        <v>0</v>
      </c>
      <c r="V1132" s="51">
        <f>Ugovori_OPULJP[[#This Row],[Javni doprinos korisnika - HRK]]/7.5345</f>
        <v>0</v>
      </c>
      <c r="W1132" s="50">
        <v>0</v>
      </c>
      <c r="X1132" s="51">
        <f>Ugovori_OPULJP[[#This Row],[Privatni doprinos korisnika - HRK]]/7.5345</f>
        <v>0</v>
      </c>
      <c r="Y1132" s="52">
        <v>895677.5</v>
      </c>
      <c r="Z1132" s="53">
        <f>Ugovori_OPULJP[[#This Row],[UKUPNI PRIHVATLJIVI IZDACI
TOTAL ELIGIBLE EXPENDITURE
= Bespovratna sredstva ukupno + doprinos korisnika
= Ukupni prihvatljivi troškovi
= Ukupna ugovorena vrijednost projekta HRK]]/7.5345</f>
        <v>118876.83323379121</v>
      </c>
      <c r="AA1132" s="57" t="s">
        <v>38</v>
      </c>
      <c r="AB1132" s="57" t="s">
        <v>35</v>
      </c>
      <c r="AC1132" s="56" t="s">
        <v>4367</v>
      </c>
      <c r="AD1132" s="63" t="s">
        <v>747</v>
      </c>
    </row>
    <row r="1133" spans="1:30" ht="51" customHeight="1" x14ac:dyDescent="0.2">
      <c r="A1133" s="61" t="s">
        <v>4368</v>
      </c>
      <c r="B1133" s="55" t="s">
        <v>743</v>
      </c>
      <c r="C1133" s="43" t="s">
        <v>744</v>
      </c>
      <c r="D1133" s="43" t="s">
        <v>3131</v>
      </c>
      <c r="E1133" s="57" t="s">
        <v>76</v>
      </c>
      <c r="F1133" s="62" t="s">
        <v>4369</v>
      </c>
      <c r="G1133" s="62" t="s">
        <v>1970</v>
      </c>
      <c r="H1133" s="59">
        <v>44372</v>
      </c>
      <c r="I1133" s="59">
        <v>44920</v>
      </c>
      <c r="J1133" s="48" t="str">
        <f>IF(Ugovori_OPULJP[[#This Row],[DATUM ZAVRŠETKA OPERACIJE]]&gt;DATE(2024,3,31),"u provedbi","završen")</f>
        <v>završen</v>
      </c>
      <c r="K1133" s="58" t="s">
        <v>338</v>
      </c>
      <c r="L1133" s="58" t="s">
        <v>338</v>
      </c>
      <c r="M1133" s="74" t="s">
        <v>3114</v>
      </c>
      <c r="N1133" s="49">
        <v>0.15</v>
      </c>
      <c r="O1133" s="50">
        <f>Ugovori_OPULJP[[#This Row],[Bespovratna sredstva - Ukupno (EU+Nac) HRK
= Ukupna ugovorena vrijednost bespovratnih sredstava]]*Ugovori_OPULJP[[#This Row],[EU STOPA SUFINANCIRANJA %
EU CO-FINANCING RATE %]]</f>
        <v>2865698.5</v>
      </c>
      <c r="P1133" s="51">
        <f>Ugovori_OPULJP[[#This Row],[Bespovratna sredstva - EU dio - HRK]]/7.5345</f>
        <v>380343.55298958125</v>
      </c>
      <c r="Q1133" s="50">
        <f>Ugovori_OPULJP[[#This Row],[Bespovratna sredstva - Ukupno (EU+Nac) HRK
= Ukupna ugovorena vrijednost bespovratnih sredstava]]*Ugovori_OPULJP[[#This Row],[STOPA NACIONALNOG SUFINANCIRANJA %]]</f>
        <v>505711.5</v>
      </c>
      <c r="R1133" s="51">
        <f>Ugovori_OPULJP[[#This Row],[Bespovratna sredstva - Nacionalni dio - HRK]]/7.5345</f>
        <v>67119.450527573164</v>
      </c>
      <c r="S1133" s="52">
        <v>3371410</v>
      </c>
      <c r="T1133" s="53">
        <f>Ugovori_OPULJP[[#This Row],[Bespovratna sredstva - Ukupno (EU+Nac) HRK
= Ukupna ugovorena vrijednost bespovratnih sredstava]]/7.5345</f>
        <v>447463.00351715437</v>
      </c>
      <c r="U1133" s="50">
        <v>0</v>
      </c>
      <c r="V1133" s="51">
        <f>Ugovori_OPULJP[[#This Row],[Javni doprinos korisnika - HRK]]/7.5345</f>
        <v>0</v>
      </c>
      <c r="W1133" s="50">
        <v>0</v>
      </c>
      <c r="X1133" s="51">
        <f>Ugovori_OPULJP[[#This Row],[Privatni doprinos korisnika - HRK]]/7.5345</f>
        <v>0</v>
      </c>
      <c r="Y1133" s="52">
        <v>3371410</v>
      </c>
      <c r="Z1133" s="53">
        <f>Ugovori_OPULJP[[#This Row],[UKUPNI PRIHVATLJIVI IZDACI
TOTAL ELIGIBLE EXPENDITURE
= Bespovratna sredstva ukupno + doprinos korisnika
= Ukupni prihvatljivi troškovi
= Ukupna ugovorena vrijednost projekta HRK]]/7.5345</f>
        <v>447463.00351715437</v>
      </c>
      <c r="AA1133" s="57" t="s">
        <v>38</v>
      </c>
      <c r="AB1133" s="57" t="s">
        <v>35</v>
      </c>
      <c r="AC1133" s="56" t="s">
        <v>4370</v>
      </c>
      <c r="AD1133" s="63" t="s">
        <v>747</v>
      </c>
    </row>
    <row r="1134" spans="1:30" ht="51" customHeight="1" x14ac:dyDescent="0.2">
      <c r="A1134" s="61" t="s">
        <v>4371</v>
      </c>
      <c r="B1134" s="55" t="s">
        <v>743</v>
      </c>
      <c r="C1134" s="56" t="s">
        <v>744</v>
      </c>
      <c r="D1134" s="43" t="s">
        <v>3131</v>
      </c>
      <c r="E1134" s="57" t="s">
        <v>76</v>
      </c>
      <c r="F1134" s="62" t="s">
        <v>4372</v>
      </c>
      <c r="G1134" s="45" t="s">
        <v>2065</v>
      </c>
      <c r="H1134" s="59">
        <v>44341</v>
      </c>
      <c r="I1134" s="59">
        <v>44798</v>
      </c>
      <c r="J1134" s="48" t="str">
        <f>IF(Ugovori_OPULJP[[#This Row],[DATUM ZAVRŠETKA OPERACIJE]]&gt;DATE(2024,3,31),"u provedbi","završen")</f>
        <v>završen</v>
      </c>
      <c r="K1134" s="58" t="s">
        <v>249</v>
      </c>
      <c r="L1134" s="58" t="s">
        <v>249</v>
      </c>
      <c r="M1134" s="49">
        <v>0.85</v>
      </c>
      <c r="N1134" s="49">
        <v>0.15</v>
      </c>
      <c r="O1134" s="50">
        <f>Ugovori_OPULJP[[#This Row],[Bespovratna sredstva - Ukupno (EU+Nac) HRK
= Ukupna ugovorena vrijednost bespovratnih sredstava]]*Ugovori_OPULJP[[#This Row],[EU STOPA SUFINANCIRANJA %
EU CO-FINANCING RATE %]]</f>
        <v>2963227.5</v>
      </c>
      <c r="P1134" s="51">
        <f>Ugovori_OPULJP[[#This Row],[Bespovratna sredstva - EU dio - HRK]]/7.5345</f>
        <v>393287.87577145128</v>
      </c>
      <c r="Q1134" s="50">
        <f>Ugovori_OPULJP[[#This Row],[Bespovratna sredstva - Ukupno (EU+Nac) HRK
= Ukupna ugovorena vrijednost bespovratnih sredstava]]*Ugovori_OPULJP[[#This Row],[STOPA NACIONALNOG SUFINANCIRANJA %]]</f>
        <v>522922.5</v>
      </c>
      <c r="R1134" s="51">
        <f>Ugovori_OPULJP[[#This Row],[Bespovratna sredstva - Nacionalni dio - HRK]]/7.5345</f>
        <v>69403.742783197289</v>
      </c>
      <c r="S1134" s="52">
        <v>3486150</v>
      </c>
      <c r="T1134" s="53">
        <f>Ugovori_OPULJP[[#This Row],[Bespovratna sredstva - Ukupno (EU+Nac) HRK
= Ukupna ugovorena vrijednost bespovratnih sredstava]]/7.5345</f>
        <v>462691.61855464859</v>
      </c>
      <c r="U1134" s="50">
        <v>0</v>
      </c>
      <c r="V1134" s="51">
        <f>Ugovori_OPULJP[[#This Row],[Javni doprinos korisnika - HRK]]/7.5345</f>
        <v>0</v>
      </c>
      <c r="W1134" s="50">
        <v>0</v>
      </c>
      <c r="X1134" s="51">
        <f>Ugovori_OPULJP[[#This Row],[Privatni doprinos korisnika - HRK]]/7.5345</f>
        <v>0</v>
      </c>
      <c r="Y1134" s="52">
        <v>3486150</v>
      </c>
      <c r="Z1134" s="53">
        <f>Ugovori_OPULJP[[#This Row],[UKUPNI PRIHVATLJIVI IZDACI
TOTAL ELIGIBLE EXPENDITURE
= Bespovratna sredstva ukupno + doprinos korisnika
= Ukupni prihvatljivi troškovi
= Ukupna ugovorena vrijednost projekta HRK]]/7.5345</f>
        <v>462691.61855464859</v>
      </c>
      <c r="AA1134" s="44" t="s">
        <v>38</v>
      </c>
      <c r="AB1134" s="44" t="s">
        <v>35</v>
      </c>
      <c r="AC1134" s="56" t="s">
        <v>4373</v>
      </c>
      <c r="AD1134" s="63" t="s">
        <v>747</v>
      </c>
    </row>
    <row r="1135" spans="1:30" ht="51" customHeight="1" x14ac:dyDescent="0.2">
      <c r="A1135" s="61" t="s">
        <v>4374</v>
      </c>
      <c r="B1135" s="55" t="s">
        <v>743</v>
      </c>
      <c r="C1135" s="43" t="s">
        <v>744</v>
      </c>
      <c r="D1135" s="43" t="s">
        <v>3131</v>
      </c>
      <c r="E1135" s="57" t="s">
        <v>76</v>
      </c>
      <c r="F1135" s="62" t="s">
        <v>4375</v>
      </c>
      <c r="G1135" s="45" t="s">
        <v>641</v>
      </c>
      <c r="H1135" s="59">
        <v>44370</v>
      </c>
      <c r="I1135" s="59">
        <v>44827</v>
      </c>
      <c r="J1135" s="48" t="str">
        <f>IF(Ugovori_OPULJP[[#This Row],[DATUM ZAVRŠETKA OPERACIJE]]&gt;DATE(2024,3,31),"u provedbi","završen")</f>
        <v>završen</v>
      </c>
      <c r="K1135" s="58" t="s">
        <v>104</v>
      </c>
      <c r="L1135" s="58" t="s">
        <v>104</v>
      </c>
      <c r="M1135" s="74" t="s">
        <v>3114</v>
      </c>
      <c r="N1135" s="49">
        <v>0.15</v>
      </c>
      <c r="O1135" s="50">
        <f>Ugovori_OPULJP[[#This Row],[Bespovratna sredstva - Ukupno (EU+Nac) HRK
= Ukupna ugovorena vrijednost bespovratnih sredstava]]*Ugovori_OPULJP[[#This Row],[EU STOPA SUFINANCIRANJA %
EU CO-FINANCING RATE %]]</f>
        <v>742917</v>
      </c>
      <c r="P1135" s="51">
        <f>Ugovori_OPULJP[[#This Row],[Bespovratna sredstva - EU dio - HRK]]/7.5345</f>
        <v>98602.030658968739</v>
      </c>
      <c r="Q1135" s="50">
        <f>Ugovori_OPULJP[[#This Row],[Bespovratna sredstva - Ukupno (EU+Nac) HRK
= Ukupna ugovorena vrijednost bespovratnih sredstava]]*Ugovori_OPULJP[[#This Row],[STOPA NACIONALNOG SUFINANCIRANJA %]]</f>
        <v>131103</v>
      </c>
      <c r="R1135" s="51">
        <f>Ugovori_OPULJP[[#This Row],[Bespovratna sredstva - Nacionalni dio - HRK]]/7.5345</f>
        <v>17400.358351582719</v>
      </c>
      <c r="S1135" s="52">
        <v>874020</v>
      </c>
      <c r="T1135" s="53">
        <f>Ugovori_OPULJP[[#This Row],[Bespovratna sredstva - Ukupno (EU+Nac) HRK
= Ukupna ugovorena vrijednost bespovratnih sredstava]]/7.5345</f>
        <v>116002.38901055146</v>
      </c>
      <c r="U1135" s="50">
        <v>0</v>
      </c>
      <c r="V1135" s="51">
        <f>Ugovori_OPULJP[[#This Row],[Javni doprinos korisnika - HRK]]/7.5345</f>
        <v>0</v>
      </c>
      <c r="W1135" s="50">
        <v>0</v>
      </c>
      <c r="X1135" s="51">
        <f>Ugovori_OPULJP[[#This Row],[Privatni doprinos korisnika - HRK]]/7.5345</f>
        <v>0</v>
      </c>
      <c r="Y1135" s="52">
        <v>874020</v>
      </c>
      <c r="Z1135" s="53">
        <f>Ugovori_OPULJP[[#This Row],[UKUPNI PRIHVATLJIVI IZDACI
TOTAL ELIGIBLE EXPENDITURE
= Bespovratna sredstva ukupno + doprinos korisnika
= Ukupni prihvatljivi troškovi
= Ukupna ugovorena vrijednost projekta HRK]]/7.5345</f>
        <v>116002.38901055146</v>
      </c>
      <c r="AA1135" s="57" t="s">
        <v>38</v>
      </c>
      <c r="AB1135" s="57" t="s">
        <v>35</v>
      </c>
      <c r="AC1135" s="56" t="s">
        <v>4376</v>
      </c>
      <c r="AD1135" s="63" t="s">
        <v>747</v>
      </c>
    </row>
    <row r="1136" spans="1:30" ht="51" customHeight="1" x14ac:dyDescent="0.2">
      <c r="A1136" s="61" t="s">
        <v>4377</v>
      </c>
      <c r="B1136" s="55" t="s">
        <v>743</v>
      </c>
      <c r="C1136" s="43" t="s">
        <v>744</v>
      </c>
      <c r="D1136" s="43" t="s">
        <v>3131</v>
      </c>
      <c r="E1136" s="57" t="s">
        <v>76</v>
      </c>
      <c r="F1136" s="62" t="s">
        <v>4378</v>
      </c>
      <c r="G1136" s="62" t="s">
        <v>4379</v>
      </c>
      <c r="H1136" s="59">
        <v>44370</v>
      </c>
      <c r="I1136" s="59">
        <v>44857</v>
      </c>
      <c r="J1136" s="48" t="str">
        <f>IF(Ugovori_OPULJP[[#This Row],[DATUM ZAVRŠETKA OPERACIJE]]&gt;DATE(2024,3,31),"u provedbi","završen")</f>
        <v>završen</v>
      </c>
      <c r="K1136" s="58" t="s">
        <v>94</v>
      </c>
      <c r="L1136" s="58" t="s">
        <v>94</v>
      </c>
      <c r="M1136" s="74" t="s">
        <v>3114</v>
      </c>
      <c r="N1136" s="49">
        <v>0.15</v>
      </c>
      <c r="O1136" s="50">
        <f>Ugovori_OPULJP[[#This Row],[Bespovratna sredstva - Ukupno (EU+Nac) HRK
= Ukupna ugovorena vrijednost bespovratnih sredstava]]*Ugovori_OPULJP[[#This Row],[EU STOPA SUFINANCIRANJA %
EU CO-FINANCING RATE %]]</f>
        <v>789352.5</v>
      </c>
      <c r="P1136" s="51">
        <f>Ugovori_OPULJP[[#This Row],[Bespovratna sredstva - EU dio - HRK]]/7.5345</f>
        <v>104765.0806291061</v>
      </c>
      <c r="Q1136" s="50">
        <f>Ugovori_OPULJP[[#This Row],[Bespovratna sredstva - Ukupno (EU+Nac) HRK
= Ukupna ugovorena vrijednost bespovratnih sredstava]]*Ugovori_OPULJP[[#This Row],[STOPA NACIONALNOG SUFINANCIRANJA %]]</f>
        <v>139297.5</v>
      </c>
      <c r="R1136" s="51">
        <f>Ugovori_OPULJP[[#This Row],[Bespovratna sredstva - Nacionalni dio - HRK]]/7.5345</f>
        <v>18487.95540513637</v>
      </c>
      <c r="S1136" s="52">
        <v>928650</v>
      </c>
      <c r="T1136" s="53">
        <f>Ugovori_OPULJP[[#This Row],[Bespovratna sredstva - Ukupno (EU+Nac) HRK
= Ukupna ugovorena vrijednost bespovratnih sredstava]]/7.5345</f>
        <v>123253.03603424248</v>
      </c>
      <c r="U1136" s="50">
        <v>0</v>
      </c>
      <c r="V1136" s="51">
        <f>Ugovori_OPULJP[[#This Row],[Javni doprinos korisnika - HRK]]/7.5345</f>
        <v>0</v>
      </c>
      <c r="W1136" s="50">
        <v>0</v>
      </c>
      <c r="X1136" s="51">
        <f>Ugovori_OPULJP[[#This Row],[Privatni doprinos korisnika - HRK]]/7.5345</f>
        <v>0</v>
      </c>
      <c r="Y1136" s="52">
        <v>928650</v>
      </c>
      <c r="Z1136" s="53">
        <f>Ugovori_OPULJP[[#This Row],[UKUPNI PRIHVATLJIVI IZDACI
TOTAL ELIGIBLE EXPENDITURE
= Bespovratna sredstva ukupno + doprinos korisnika
= Ukupni prihvatljivi troškovi
= Ukupna ugovorena vrijednost projekta HRK]]/7.5345</f>
        <v>123253.03603424248</v>
      </c>
      <c r="AA1136" s="57" t="s">
        <v>38</v>
      </c>
      <c r="AB1136" s="57" t="s">
        <v>35</v>
      </c>
      <c r="AC1136" s="56" t="s">
        <v>4380</v>
      </c>
      <c r="AD1136" s="63" t="s">
        <v>747</v>
      </c>
    </row>
    <row r="1137" spans="1:30" ht="51" customHeight="1" x14ac:dyDescent="0.2">
      <c r="A1137" s="61" t="s">
        <v>4381</v>
      </c>
      <c r="B1137" s="55" t="s">
        <v>743</v>
      </c>
      <c r="C1137" s="56" t="s">
        <v>744</v>
      </c>
      <c r="D1137" s="43" t="s">
        <v>3131</v>
      </c>
      <c r="E1137" s="57" t="s">
        <v>76</v>
      </c>
      <c r="F1137" s="62" t="s">
        <v>4382</v>
      </c>
      <c r="G1137" s="62" t="s">
        <v>2127</v>
      </c>
      <c r="H1137" s="59">
        <v>44365</v>
      </c>
      <c r="I1137" s="59">
        <v>44822</v>
      </c>
      <c r="J1137" s="48" t="str">
        <f>IF(Ugovori_OPULJP[[#This Row],[DATUM ZAVRŠETKA OPERACIJE]]&gt;DATE(2024,3,31),"u provedbi","završen")</f>
        <v>završen</v>
      </c>
      <c r="K1137" s="58" t="s">
        <v>99</v>
      </c>
      <c r="L1137" s="58" t="s">
        <v>99</v>
      </c>
      <c r="M1137" s="74" t="s">
        <v>3114</v>
      </c>
      <c r="N1137" s="49">
        <v>0.15</v>
      </c>
      <c r="O1137" s="50">
        <f>Ugovori_OPULJP[[#This Row],[Bespovratna sredstva - Ukupno (EU+Nac) HRK
= Ukupna ugovorena vrijednost bespovratnih sredstava]]*Ugovori_OPULJP[[#This Row],[EU STOPA SUFINANCIRANJA %
EU CO-FINANCING RATE %]]</f>
        <v>1970725</v>
      </c>
      <c r="P1137" s="51">
        <f>Ugovori_OPULJP[[#This Row],[Bespovratna sredstva - EU dio - HRK]]/7.5345</f>
        <v>261560.15661291391</v>
      </c>
      <c r="Q1137" s="50">
        <f>Ugovori_OPULJP[[#This Row],[Bespovratna sredstva - Ukupno (EU+Nac) HRK
= Ukupna ugovorena vrijednost bespovratnih sredstava]]*Ugovori_OPULJP[[#This Row],[STOPA NACIONALNOG SUFINANCIRANJA %]]</f>
        <v>347775</v>
      </c>
      <c r="R1137" s="51">
        <f>Ugovori_OPULJP[[#This Row],[Bespovratna sredstva - Nacionalni dio - HRK]]/7.5345</f>
        <v>46157.674696396571</v>
      </c>
      <c r="S1137" s="52">
        <v>2318500</v>
      </c>
      <c r="T1137" s="53">
        <f>Ugovori_OPULJP[[#This Row],[Bespovratna sredstva - Ukupno (EU+Nac) HRK
= Ukupna ugovorena vrijednost bespovratnih sredstava]]/7.5345</f>
        <v>307717.83130931051</v>
      </c>
      <c r="U1137" s="50">
        <v>0</v>
      </c>
      <c r="V1137" s="51">
        <f>Ugovori_OPULJP[[#This Row],[Javni doprinos korisnika - HRK]]/7.5345</f>
        <v>0</v>
      </c>
      <c r="W1137" s="50">
        <v>0</v>
      </c>
      <c r="X1137" s="51">
        <f>Ugovori_OPULJP[[#This Row],[Privatni doprinos korisnika - HRK]]/7.5345</f>
        <v>0</v>
      </c>
      <c r="Y1137" s="52">
        <v>2318500</v>
      </c>
      <c r="Z1137" s="53">
        <f>Ugovori_OPULJP[[#This Row],[UKUPNI PRIHVATLJIVI IZDACI
TOTAL ELIGIBLE EXPENDITURE
= Bespovratna sredstva ukupno + doprinos korisnika
= Ukupni prihvatljivi troškovi
= Ukupna ugovorena vrijednost projekta HRK]]/7.5345</f>
        <v>307717.83130931051</v>
      </c>
      <c r="AA1137" s="57" t="s">
        <v>38</v>
      </c>
      <c r="AB1137" s="57" t="s">
        <v>35</v>
      </c>
      <c r="AC1137" s="56" t="s">
        <v>4383</v>
      </c>
      <c r="AD1137" s="43" t="s">
        <v>747</v>
      </c>
    </row>
    <row r="1138" spans="1:30" ht="51" customHeight="1" x14ac:dyDescent="0.2">
      <c r="A1138" s="61" t="s">
        <v>4384</v>
      </c>
      <c r="B1138" s="55" t="s">
        <v>743</v>
      </c>
      <c r="C1138" s="43" t="s">
        <v>744</v>
      </c>
      <c r="D1138" s="43" t="s">
        <v>3131</v>
      </c>
      <c r="E1138" s="57" t="s">
        <v>76</v>
      </c>
      <c r="F1138" s="62" t="s">
        <v>4385</v>
      </c>
      <c r="G1138" s="45" t="s">
        <v>1667</v>
      </c>
      <c r="H1138" s="59">
        <v>44370</v>
      </c>
      <c r="I1138" s="59">
        <v>44918</v>
      </c>
      <c r="J1138" s="48" t="str">
        <f>IF(Ugovori_OPULJP[[#This Row],[DATUM ZAVRŠETKA OPERACIJE]]&gt;DATE(2024,3,31),"u provedbi","završen")</f>
        <v>završen</v>
      </c>
      <c r="K1138" s="58" t="s">
        <v>94</v>
      </c>
      <c r="L1138" s="58" t="s">
        <v>94</v>
      </c>
      <c r="M1138" s="74" t="s">
        <v>3114</v>
      </c>
      <c r="N1138" s="49">
        <v>0.15</v>
      </c>
      <c r="O1138" s="50">
        <f>Ugovori_OPULJP[[#This Row],[Bespovratna sredstva - Ukupno (EU+Nac) HRK
= Ukupna ugovorena vrijednost bespovratnih sredstava]]*Ugovori_OPULJP[[#This Row],[EU STOPA SUFINANCIRANJA %
EU CO-FINANCING RATE %]]</f>
        <v>789225</v>
      </c>
      <c r="P1138" s="51">
        <f>Ugovori_OPULJP[[#This Row],[Bespovratna sredstva - EU dio - HRK]]/7.5345</f>
        <v>104748.15847103324</v>
      </c>
      <c r="Q1138" s="50">
        <f>Ugovori_OPULJP[[#This Row],[Bespovratna sredstva - Ukupno (EU+Nac) HRK
= Ukupna ugovorena vrijednost bespovratnih sredstava]]*Ugovori_OPULJP[[#This Row],[STOPA NACIONALNOG SUFINANCIRANJA %]]</f>
        <v>139275</v>
      </c>
      <c r="R1138" s="51">
        <f>Ugovori_OPULJP[[#This Row],[Bespovratna sredstva - Nacionalni dio - HRK]]/7.5345</f>
        <v>18484.969141947044</v>
      </c>
      <c r="S1138" s="52">
        <v>928500</v>
      </c>
      <c r="T1138" s="53">
        <f>Ugovori_OPULJP[[#This Row],[Bespovratna sredstva - Ukupno (EU+Nac) HRK
= Ukupna ugovorena vrijednost bespovratnih sredstava]]/7.5345</f>
        <v>123233.12761298029</v>
      </c>
      <c r="U1138" s="50">
        <v>0</v>
      </c>
      <c r="V1138" s="51">
        <f>Ugovori_OPULJP[[#This Row],[Javni doprinos korisnika - HRK]]/7.5345</f>
        <v>0</v>
      </c>
      <c r="W1138" s="50">
        <v>0</v>
      </c>
      <c r="X1138" s="51">
        <f>Ugovori_OPULJP[[#This Row],[Privatni doprinos korisnika - HRK]]/7.5345</f>
        <v>0</v>
      </c>
      <c r="Y1138" s="52">
        <v>928500</v>
      </c>
      <c r="Z1138" s="53">
        <f>Ugovori_OPULJP[[#This Row],[UKUPNI PRIHVATLJIVI IZDACI
TOTAL ELIGIBLE EXPENDITURE
= Bespovratna sredstva ukupno + doprinos korisnika
= Ukupni prihvatljivi troškovi
= Ukupna ugovorena vrijednost projekta HRK]]/7.5345</f>
        <v>123233.12761298029</v>
      </c>
      <c r="AA1138" s="57" t="s">
        <v>38</v>
      </c>
      <c r="AB1138" s="57" t="s">
        <v>35</v>
      </c>
      <c r="AC1138" s="56" t="s">
        <v>4386</v>
      </c>
      <c r="AD1138" s="63" t="s">
        <v>747</v>
      </c>
    </row>
    <row r="1139" spans="1:30" ht="51" customHeight="1" x14ac:dyDescent="0.2">
      <c r="A1139" s="66" t="s">
        <v>4387</v>
      </c>
      <c r="B1139" s="55" t="s">
        <v>743</v>
      </c>
      <c r="C1139" s="56" t="s">
        <v>744</v>
      </c>
      <c r="D1139" s="43" t="s">
        <v>3131</v>
      </c>
      <c r="E1139" s="57" t="s">
        <v>76</v>
      </c>
      <c r="F1139" s="62" t="s">
        <v>4388</v>
      </c>
      <c r="G1139" s="62" t="s">
        <v>4389</v>
      </c>
      <c r="H1139" s="59">
        <v>44370</v>
      </c>
      <c r="I1139" s="59">
        <v>44857</v>
      </c>
      <c r="J1139" s="48" t="str">
        <f>IF(Ugovori_OPULJP[[#This Row],[DATUM ZAVRŠETKA OPERACIJE]]&gt;DATE(2024,3,31),"u provedbi","završen")</f>
        <v>završen</v>
      </c>
      <c r="K1139" s="67" t="s">
        <v>371</v>
      </c>
      <c r="L1139" s="58" t="s">
        <v>371</v>
      </c>
      <c r="M1139" s="49">
        <v>0.85</v>
      </c>
      <c r="N1139" s="49">
        <v>0.15</v>
      </c>
      <c r="O1139" s="50">
        <f>Ugovori_OPULJP[[#This Row],[Bespovratna sredstva - Ukupno (EU+Nac) HRK
= Ukupna ugovorena vrijednost bespovratnih sredstava]]*Ugovori_OPULJP[[#This Row],[EU STOPA SUFINANCIRANJA %
EU CO-FINANCING RATE %]]</f>
        <v>1967877.5</v>
      </c>
      <c r="P1139" s="51">
        <f>Ugovori_OPULJP[[#This Row],[Bespovratna sredstva - EU dio - HRK]]/7.5345</f>
        <v>261182.22841595326</v>
      </c>
      <c r="Q1139" s="50">
        <f>Ugovori_OPULJP[[#This Row],[Bespovratna sredstva - Ukupno (EU+Nac) HRK
= Ukupna ugovorena vrijednost bespovratnih sredstava]]*Ugovori_OPULJP[[#This Row],[STOPA NACIONALNOG SUFINANCIRANJA %]]</f>
        <v>347272.5</v>
      </c>
      <c r="R1139" s="51">
        <f>Ugovori_OPULJP[[#This Row],[Bespovratna sredstva - Nacionalni dio - HRK]]/7.5345</f>
        <v>46090.981485168224</v>
      </c>
      <c r="S1139" s="52">
        <v>2315150</v>
      </c>
      <c r="T1139" s="53">
        <f>Ugovori_OPULJP[[#This Row],[Bespovratna sredstva - Ukupno (EU+Nac) HRK
= Ukupna ugovorena vrijednost bespovratnih sredstava]]/7.5345</f>
        <v>307273.2099011215</v>
      </c>
      <c r="U1139" s="50">
        <v>0</v>
      </c>
      <c r="V1139" s="51">
        <f>Ugovori_OPULJP[[#This Row],[Javni doprinos korisnika - HRK]]/7.5345</f>
        <v>0</v>
      </c>
      <c r="W1139" s="50">
        <v>0</v>
      </c>
      <c r="X1139" s="51">
        <f>Ugovori_OPULJP[[#This Row],[Privatni doprinos korisnika - HRK]]/7.5345</f>
        <v>0</v>
      </c>
      <c r="Y1139" s="52">
        <v>2315150</v>
      </c>
      <c r="Z1139" s="53">
        <f>Ugovori_OPULJP[[#This Row],[UKUPNI PRIHVATLJIVI IZDACI
TOTAL ELIGIBLE EXPENDITURE
= Bespovratna sredstva ukupno + doprinos korisnika
= Ukupni prihvatljivi troškovi
= Ukupna ugovorena vrijednost projekta HRK]]/7.5345</f>
        <v>307273.2099011215</v>
      </c>
      <c r="AA1139" s="44" t="s">
        <v>38</v>
      </c>
      <c r="AB1139" s="44" t="s">
        <v>35</v>
      </c>
      <c r="AC1139" s="56" t="s">
        <v>4390</v>
      </c>
      <c r="AD1139" s="63" t="s">
        <v>747</v>
      </c>
    </row>
    <row r="1140" spans="1:30" ht="51" customHeight="1" x14ac:dyDescent="0.2">
      <c r="A1140" s="61" t="s">
        <v>4391</v>
      </c>
      <c r="B1140" s="55" t="s">
        <v>743</v>
      </c>
      <c r="C1140" s="43" t="s">
        <v>744</v>
      </c>
      <c r="D1140" s="43" t="s">
        <v>3131</v>
      </c>
      <c r="E1140" s="57" t="s">
        <v>76</v>
      </c>
      <c r="F1140" s="62" t="s">
        <v>4392</v>
      </c>
      <c r="G1140" s="62" t="s">
        <v>1537</v>
      </c>
      <c r="H1140" s="59">
        <v>44370</v>
      </c>
      <c r="I1140" s="59">
        <v>44827</v>
      </c>
      <c r="J1140" s="48" t="str">
        <f>IF(Ugovori_OPULJP[[#This Row],[DATUM ZAVRŠETKA OPERACIJE]]&gt;DATE(2024,3,31),"u provedbi","završen")</f>
        <v>završen</v>
      </c>
      <c r="K1140" s="67" t="s">
        <v>94</v>
      </c>
      <c r="L1140" s="67" t="s">
        <v>94</v>
      </c>
      <c r="M1140" s="49">
        <v>0.85</v>
      </c>
      <c r="N1140" s="49">
        <v>0.15</v>
      </c>
      <c r="O1140" s="50">
        <f>Ugovori_OPULJP[[#This Row],[Bespovratna sredstva - Ukupno (EU+Nac) HRK
= Ukupna ugovorena vrijednost bespovratnih sredstava]]*Ugovori_OPULJP[[#This Row],[EU STOPA SUFINANCIRANJA %
EU CO-FINANCING RATE %]]</f>
        <v>2759482.5</v>
      </c>
      <c r="P1140" s="51">
        <f>Ugovori_OPULJP[[#This Row],[Bespovratna sredstva - EU dio - HRK]]/7.5345</f>
        <v>366246.26717101334</v>
      </c>
      <c r="Q1140" s="50">
        <f>Ugovori_OPULJP[[#This Row],[Bespovratna sredstva - Ukupno (EU+Nac) HRK
= Ukupna ugovorena vrijednost bespovratnih sredstava]]*Ugovori_OPULJP[[#This Row],[STOPA NACIONALNOG SUFINANCIRANJA %]]</f>
        <v>486967.5</v>
      </c>
      <c r="R1140" s="51">
        <f>Ugovori_OPULJP[[#This Row],[Bespovratna sredstva - Nacionalni dio - HRK]]/7.5345</f>
        <v>64631.694206649408</v>
      </c>
      <c r="S1140" s="52">
        <v>3246450</v>
      </c>
      <c r="T1140" s="53">
        <f>Ugovori_OPULJP[[#This Row],[Bespovratna sredstva - Ukupno (EU+Nac) HRK
= Ukupna ugovorena vrijednost bespovratnih sredstava]]/7.5345</f>
        <v>430877.96137766272</v>
      </c>
      <c r="U1140" s="50">
        <v>0</v>
      </c>
      <c r="V1140" s="51">
        <f>Ugovori_OPULJP[[#This Row],[Javni doprinos korisnika - HRK]]/7.5345</f>
        <v>0</v>
      </c>
      <c r="W1140" s="50">
        <v>0</v>
      </c>
      <c r="X1140" s="51">
        <f>Ugovori_OPULJP[[#This Row],[Privatni doprinos korisnika - HRK]]/7.5345</f>
        <v>0</v>
      </c>
      <c r="Y1140" s="52">
        <v>3246450</v>
      </c>
      <c r="Z1140" s="53">
        <f>Ugovori_OPULJP[[#This Row],[UKUPNI PRIHVATLJIVI IZDACI
TOTAL ELIGIBLE EXPENDITURE
= Bespovratna sredstva ukupno + doprinos korisnika
= Ukupni prihvatljivi troškovi
= Ukupna ugovorena vrijednost projekta HRK]]/7.5345</f>
        <v>430877.96137766272</v>
      </c>
      <c r="AA1140" s="57" t="s">
        <v>38</v>
      </c>
      <c r="AB1140" s="57" t="s">
        <v>35</v>
      </c>
      <c r="AC1140" s="56" t="s">
        <v>4393</v>
      </c>
      <c r="AD1140" s="63" t="s">
        <v>747</v>
      </c>
    </row>
    <row r="1141" spans="1:30" ht="51" customHeight="1" x14ac:dyDescent="0.2">
      <c r="A1141" s="61" t="s">
        <v>4394</v>
      </c>
      <c r="B1141" s="55" t="s">
        <v>743</v>
      </c>
      <c r="C1141" s="43" t="s">
        <v>744</v>
      </c>
      <c r="D1141" s="43" t="s">
        <v>3131</v>
      </c>
      <c r="E1141" s="57" t="s">
        <v>76</v>
      </c>
      <c r="F1141" s="62" t="s">
        <v>4395</v>
      </c>
      <c r="G1141" s="45" t="s">
        <v>1954</v>
      </c>
      <c r="H1141" s="59">
        <v>44341</v>
      </c>
      <c r="I1141" s="59">
        <v>44767</v>
      </c>
      <c r="J1141" s="48" t="str">
        <f>IF(Ugovori_OPULJP[[#This Row],[DATUM ZAVRŠETKA OPERACIJE]]&gt;DATE(2024,3,31),"u provedbi","završen")</f>
        <v>završen</v>
      </c>
      <c r="K1141" s="58" t="s">
        <v>249</v>
      </c>
      <c r="L1141" s="58" t="s">
        <v>249</v>
      </c>
      <c r="M1141" s="49">
        <v>0.85</v>
      </c>
      <c r="N1141" s="49">
        <v>0.15</v>
      </c>
      <c r="O1141" s="50">
        <f>Ugovori_OPULJP[[#This Row],[Bespovratna sredstva - Ukupno (EU+Nac) HRK
= Ukupna ugovorena vrijednost bespovratnih sredstava]]*Ugovori_OPULJP[[#This Row],[EU STOPA SUFINANCIRANJA %
EU CO-FINANCING RATE %]]</f>
        <v>2719541</v>
      </c>
      <c r="P1141" s="51">
        <f>Ugovori_OPULJP[[#This Row],[Bespovratna sredstva - EU dio - HRK]]/7.5345</f>
        <v>360945.11911872053</v>
      </c>
      <c r="Q1141" s="50">
        <f>Ugovori_OPULJP[[#This Row],[Bespovratna sredstva - Ukupno (EU+Nac) HRK
= Ukupna ugovorena vrijednost bespovratnih sredstava]]*Ugovori_OPULJP[[#This Row],[STOPA NACIONALNOG SUFINANCIRANJA %]]</f>
        <v>479919</v>
      </c>
      <c r="R1141" s="51">
        <f>Ugovori_OPULJP[[#This Row],[Bespovratna sredstva - Nacionalni dio - HRK]]/7.5345</f>
        <v>63696.197491538915</v>
      </c>
      <c r="S1141" s="52">
        <v>3199460</v>
      </c>
      <c r="T1141" s="53">
        <f>Ugovori_OPULJP[[#This Row],[Bespovratna sredstva - Ukupno (EU+Nac) HRK
= Ukupna ugovorena vrijednost bespovratnih sredstava]]/7.5345</f>
        <v>424641.31661025947</v>
      </c>
      <c r="U1141" s="50">
        <v>0</v>
      </c>
      <c r="V1141" s="51">
        <f>Ugovori_OPULJP[[#This Row],[Javni doprinos korisnika - HRK]]/7.5345</f>
        <v>0</v>
      </c>
      <c r="W1141" s="50">
        <v>0</v>
      </c>
      <c r="X1141" s="51">
        <f>Ugovori_OPULJP[[#This Row],[Privatni doprinos korisnika - HRK]]/7.5345</f>
        <v>0</v>
      </c>
      <c r="Y1141" s="52">
        <v>3199460</v>
      </c>
      <c r="Z1141" s="53">
        <f>Ugovori_OPULJP[[#This Row],[UKUPNI PRIHVATLJIVI IZDACI
TOTAL ELIGIBLE EXPENDITURE
= Bespovratna sredstva ukupno + doprinos korisnika
= Ukupni prihvatljivi troškovi
= Ukupna ugovorena vrijednost projekta HRK]]/7.5345</f>
        <v>424641.31661025947</v>
      </c>
      <c r="AA1141" s="57" t="s">
        <v>38</v>
      </c>
      <c r="AB1141" s="57" t="s">
        <v>35</v>
      </c>
      <c r="AC1141" s="56" t="s">
        <v>4396</v>
      </c>
      <c r="AD1141" s="63" t="s">
        <v>747</v>
      </c>
    </row>
    <row r="1142" spans="1:30" ht="51" customHeight="1" x14ac:dyDescent="0.2">
      <c r="A1142" s="61" t="s">
        <v>4397</v>
      </c>
      <c r="B1142" s="55" t="s">
        <v>743</v>
      </c>
      <c r="C1142" s="43" t="s">
        <v>744</v>
      </c>
      <c r="D1142" s="43" t="s">
        <v>3131</v>
      </c>
      <c r="E1142" s="57" t="s">
        <v>76</v>
      </c>
      <c r="F1142" s="62" t="s">
        <v>4398</v>
      </c>
      <c r="G1142" s="81" t="s">
        <v>4399</v>
      </c>
      <c r="H1142" s="59">
        <v>44340</v>
      </c>
      <c r="I1142" s="59">
        <v>44889</v>
      </c>
      <c r="J1142" s="48" t="str">
        <f>IF(Ugovori_OPULJP[[#This Row],[DATUM ZAVRŠETKA OPERACIJE]]&gt;DATE(2024,3,31),"u provedbi","završen")</f>
        <v>završen</v>
      </c>
      <c r="K1142" s="58" t="s">
        <v>84</v>
      </c>
      <c r="L1142" s="58" t="s">
        <v>84</v>
      </c>
      <c r="M1142" s="49">
        <v>0.85</v>
      </c>
      <c r="N1142" s="49">
        <v>0.15</v>
      </c>
      <c r="O1142" s="50">
        <f>Ugovori_OPULJP[[#This Row],[Bespovratna sredstva - Ukupno (EU+Nac) HRK
= Ukupna ugovorena vrijednost bespovratnih sredstava]]*Ugovori_OPULJP[[#This Row],[EU STOPA SUFINANCIRANJA %
EU CO-FINANCING RATE %]]</f>
        <v>1557497.5</v>
      </c>
      <c r="P1142" s="51">
        <f>Ugovori_OPULJP[[#This Row],[Bespovratna sredstva - EU dio - HRK]]/7.5345</f>
        <v>206715.44229875904</v>
      </c>
      <c r="Q1142" s="50">
        <f>Ugovori_OPULJP[[#This Row],[Bespovratna sredstva - Ukupno (EU+Nac) HRK
= Ukupna ugovorena vrijednost bespovratnih sredstava]]*Ugovori_OPULJP[[#This Row],[STOPA NACIONALNOG SUFINANCIRANJA %]]</f>
        <v>274852.5</v>
      </c>
      <c r="R1142" s="51">
        <f>Ugovori_OPULJP[[#This Row],[Bespovratna sredstva - Nacionalni dio - HRK]]/7.5345</f>
        <v>36479.195699781005</v>
      </c>
      <c r="S1142" s="52">
        <v>1832350</v>
      </c>
      <c r="T1142" s="53">
        <f>Ugovori_OPULJP[[#This Row],[Bespovratna sredstva - Ukupno (EU+Nac) HRK
= Ukupna ugovorena vrijednost bespovratnih sredstava]]/7.5345</f>
        <v>243194.63799854004</v>
      </c>
      <c r="U1142" s="50">
        <v>0</v>
      </c>
      <c r="V1142" s="51">
        <f>Ugovori_OPULJP[[#This Row],[Javni doprinos korisnika - HRK]]/7.5345</f>
        <v>0</v>
      </c>
      <c r="W1142" s="50">
        <v>0</v>
      </c>
      <c r="X1142" s="51">
        <f>Ugovori_OPULJP[[#This Row],[Privatni doprinos korisnika - HRK]]/7.5345</f>
        <v>0</v>
      </c>
      <c r="Y1142" s="52">
        <v>1832350</v>
      </c>
      <c r="Z1142" s="53">
        <f>Ugovori_OPULJP[[#This Row],[UKUPNI PRIHVATLJIVI IZDACI
TOTAL ELIGIBLE EXPENDITURE
= Bespovratna sredstva ukupno + doprinos korisnika
= Ukupni prihvatljivi troškovi
= Ukupna ugovorena vrijednost projekta HRK]]/7.5345</f>
        <v>243194.63799854004</v>
      </c>
      <c r="AA1142" s="57" t="s">
        <v>38</v>
      </c>
      <c r="AB1142" s="57" t="s">
        <v>35</v>
      </c>
      <c r="AC1142" s="56" t="s">
        <v>4400</v>
      </c>
      <c r="AD1142" s="63" t="s">
        <v>747</v>
      </c>
    </row>
    <row r="1143" spans="1:30" ht="38.25" customHeight="1" x14ac:dyDescent="0.2">
      <c r="A1143" s="61" t="s">
        <v>4401</v>
      </c>
      <c r="B1143" s="55" t="s">
        <v>743</v>
      </c>
      <c r="C1143" s="43" t="s">
        <v>744</v>
      </c>
      <c r="D1143" s="43" t="s">
        <v>3131</v>
      </c>
      <c r="E1143" s="57" t="s">
        <v>76</v>
      </c>
      <c r="F1143" s="62" t="s">
        <v>4402</v>
      </c>
      <c r="G1143" s="62" t="s">
        <v>4403</v>
      </c>
      <c r="H1143" s="59">
        <v>44341</v>
      </c>
      <c r="I1143" s="59">
        <v>44767</v>
      </c>
      <c r="J1143" s="48" t="str">
        <f>IF(Ugovori_OPULJP[[#This Row],[DATUM ZAVRŠETKA OPERACIJE]]&gt;DATE(2024,3,31),"u provedbi","završen")</f>
        <v>završen</v>
      </c>
      <c r="K1143" s="58" t="s">
        <v>249</v>
      </c>
      <c r="L1143" s="58" t="s">
        <v>249</v>
      </c>
      <c r="M1143" s="49">
        <v>0.85</v>
      </c>
      <c r="N1143" s="49">
        <v>0.15</v>
      </c>
      <c r="O1143" s="50">
        <f>Ugovori_OPULJP[[#This Row],[Bespovratna sredstva - Ukupno (EU+Nac) HRK
= Ukupna ugovorena vrijednost bespovratnih sredstava]]*Ugovori_OPULJP[[#This Row],[EU STOPA SUFINANCIRANJA %
EU CO-FINANCING RATE %]]</f>
        <v>788650.4</v>
      </c>
      <c r="P1143" s="51">
        <f>Ugovori_OPULJP[[#This Row],[Bespovratna sredstva - EU dio - HRK]]/7.5345</f>
        <v>104671.8959453182</v>
      </c>
      <c r="Q1143" s="50">
        <f>Ugovori_OPULJP[[#This Row],[Bespovratna sredstva - Ukupno (EU+Nac) HRK
= Ukupna ugovorena vrijednost bespovratnih sredstava]]*Ugovori_OPULJP[[#This Row],[STOPA NACIONALNOG SUFINANCIRANJA %]]</f>
        <v>139173.6</v>
      </c>
      <c r="R1143" s="51">
        <f>Ugovori_OPULJP[[#This Row],[Bespovratna sredstva - Nacionalni dio - HRK]]/7.5345</f>
        <v>18471.511049173801</v>
      </c>
      <c r="S1143" s="52">
        <v>927824</v>
      </c>
      <c r="T1143" s="53">
        <f>Ugovori_OPULJP[[#This Row],[Bespovratna sredstva - Ukupno (EU+Nac) HRK
= Ukupna ugovorena vrijednost bespovratnih sredstava]]/7.5345</f>
        <v>123143.40699449199</v>
      </c>
      <c r="U1143" s="50">
        <v>0</v>
      </c>
      <c r="V1143" s="51">
        <f>Ugovori_OPULJP[[#This Row],[Javni doprinos korisnika - HRK]]/7.5345</f>
        <v>0</v>
      </c>
      <c r="W1143" s="50">
        <v>0</v>
      </c>
      <c r="X1143" s="51">
        <f>Ugovori_OPULJP[[#This Row],[Privatni doprinos korisnika - HRK]]/7.5345</f>
        <v>0</v>
      </c>
      <c r="Y1143" s="52">
        <v>927824</v>
      </c>
      <c r="Z1143" s="53">
        <f>Ugovori_OPULJP[[#This Row],[UKUPNI PRIHVATLJIVI IZDACI
TOTAL ELIGIBLE EXPENDITURE
= Bespovratna sredstva ukupno + doprinos korisnika
= Ukupni prihvatljivi troškovi
= Ukupna ugovorena vrijednost projekta HRK]]/7.5345</f>
        <v>123143.40699449199</v>
      </c>
      <c r="AA1143" s="57" t="s">
        <v>38</v>
      </c>
      <c r="AB1143" s="57" t="s">
        <v>35</v>
      </c>
      <c r="AC1143" s="56" t="s">
        <v>4404</v>
      </c>
      <c r="AD1143" s="63" t="s">
        <v>747</v>
      </c>
    </row>
    <row r="1144" spans="1:30" ht="51" customHeight="1" x14ac:dyDescent="0.2">
      <c r="A1144" s="61" t="s">
        <v>4405</v>
      </c>
      <c r="B1144" s="55" t="s">
        <v>743</v>
      </c>
      <c r="C1144" s="43" t="s">
        <v>744</v>
      </c>
      <c r="D1144" s="43" t="s">
        <v>3131</v>
      </c>
      <c r="E1144" s="57" t="s">
        <v>76</v>
      </c>
      <c r="F1144" s="62" t="s">
        <v>4406</v>
      </c>
      <c r="G1144" s="62" t="s">
        <v>1869</v>
      </c>
      <c r="H1144" s="59">
        <v>44341</v>
      </c>
      <c r="I1144" s="59">
        <v>44829</v>
      </c>
      <c r="J1144" s="48" t="str">
        <f>IF(Ugovori_OPULJP[[#This Row],[DATUM ZAVRŠETKA OPERACIJE]]&gt;DATE(2024,3,31),"u provedbi","završen")</f>
        <v>završen</v>
      </c>
      <c r="K1144" s="58" t="s">
        <v>249</v>
      </c>
      <c r="L1144" s="58" t="s">
        <v>249</v>
      </c>
      <c r="M1144" s="49">
        <v>0.85</v>
      </c>
      <c r="N1144" s="49">
        <v>0.15</v>
      </c>
      <c r="O1144" s="50">
        <f>Ugovori_OPULJP[[#This Row],[Bespovratna sredstva - Ukupno (EU+Nac) HRK
= Ukupna ugovorena vrijednost bespovratnih sredstava]]*Ugovori_OPULJP[[#This Row],[EU STOPA SUFINANCIRANJA %
EU CO-FINANCING RATE %]]</f>
        <v>1957618</v>
      </c>
      <c r="P1144" s="51">
        <f>Ugovori_OPULJP[[#This Row],[Bespovratna sredstva - EU dio - HRK]]/7.5345</f>
        <v>259820.55876302341</v>
      </c>
      <c r="Q1144" s="50">
        <f>Ugovori_OPULJP[[#This Row],[Bespovratna sredstva - Ukupno (EU+Nac) HRK
= Ukupna ugovorena vrijednost bespovratnih sredstava]]*Ugovori_OPULJP[[#This Row],[STOPA NACIONALNOG SUFINANCIRANJA %]]</f>
        <v>345462</v>
      </c>
      <c r="R1144" s="51">
        <f>Ugovori_OPULJP[[#This Row],[Bespovratna sredstva - Nacionalni dio - HRK]]/7.5345</f>
        <v>45850.686840533541</v>
      </c>
      <c r="S1144" s="52">
        <v>2303080</v>
      </c>
      <c r="T1144" s="53">
        <f>Ugovori_OPULJP[[#This Row],[Bespovratna sredstva - Ukupno (EU+Nac) HRK
= Ukupna ugovorena vrijednost bespovratnih sredstava]]/7.5345</f>
        <v>305671.24560355698</v>
      </c>
      <c r="U1144" s="50">
        <v>0</v>
      </c>
      <c r="V1144" s="51">
        <f>Ugovori_OPULJP[[#This Row],[Javni doprinos korisnika - HRK]]/7.5345</f>
        <v>0</v>
      </c>
      <c r="W1144" s="50">
        <v>0</v>
      </c>
      <c r="X1144" s="51">
        <f>Ugovori_OPULJP[[#This Row],[Privatni doprinos korisnika - HRK]]/7.5345</f>
        <v>0</v>
      </c>
      <c r="Y1144" s="52">
        <v>2303080</v>
      </c>
      <c r="Z1144" s="53">
        <f>Ugovori_OPULJP[[#This Row],[UKUPNI PRIHVATLJIVI IZDACI
TOTAL ELIGIBLE EXPENDITURE
= Bespovratna sredstva ukupno + doprinos korisnika
= Ukupni prihvatljivi troškovi
= Ukupna ugovorena vrijednost projekta HRK]]/7.5345</f>
        <v>305671.24560355698</v>
      </c>
      <c r="AA1144" s="57" t="s">
        <v>38</v>
      </c>
      <c r="AB1144" s="57" t="s">
        <v>35</v>
      </c>
      <c r="AC1144" s="56" t="s">
        <v>4407</v>
      </c>
      <c r="AD1144" s="63" t="s">
        <v>747</v>
      </c>
    </row>
    <row r="1145" spans="1:30" ht="51" customHeight="1" x14ac:dyDescent="0.2">
      <c r="A1145" s="61" t="s">
        <v>4408</v>
      </c>
      <c r="B1145" s="55" t="s">
        <v>743</v>
      </c>
      <c r="C1145" s="43" t="s">
        <v>744</v>
      </c>
      <c r="D1145" s="43" t="s">
        <v>3131</v>
      </c>
      <c r="E1145" s="57" t="s">
        <v>76</v>
      </c>
      <c r="F1145" s="62" t="s">
        <v>4409</v>
      </c>
      <c r="G1145" s="62" t="s">
        <v>1880</v>
      </c>
      <c r="H1145" s="59">
        <v>44341</v>
      </c>
      <c r="I1145" s="59">
        <v>44890</v>
      </c>
      <c r="J1145" s="48" t="str">
        <f>IF(Ugovori_OPULJP[[#This Row],[DATUM ZAVRŠETKA OPERACIJE]]&gt;DATE(2024,3,31),"u provedbi","završen")</f>
        <v>završen</v>
      </c>
      <c r="K1145" s="58" t="s">
        <v>249</v>
      </c>
      <c r="L1145" s="58" t="s">
        <v>249</v>
      </c>
      <c r="M1145" s="49">
        <v>0.85</v>
      </c>
      <c r="N1145" s="49">
        <v>0.15</v>
      </c>
      <c r="O1145" s="50">
        <f>Ugovori_OPULJP[[#This Row],[Bespovratna sredstva - Ukupno (EU+Nac) HRK
= Ukupna ugovorena vrijednost bespovratnih sredstava]]*Ugovori_OPULJP[[#This Row],[EU STOPA SUFINANCIRANJA %
EU CO-FINANCING RATE %]]</f>
        <v>2368057.5</v>
      </c>
      <c r="P1145" s="51">
        <f>Ugovori_OPULJP[[#This Row],[Bespovratna sredstva - EU dio - HRK]]/7.5345</f>
        <v>314295.24188731832</v>
      </c>
      <c r="Q1145" s="50">
        <f>Ugovori_OPULJP[[#This Row],[Bespovratna sredstva - Ukupno (EU+Nac) HRK
= Ukupna ugovorena vrijednost bespovratnih sredstava]]*Ugovori_OPULJP[[#This Row],[STOPA NACIONALNOG SUFINANCIRANJA %]]</f>
        <v>417892.5</v>
      </c>
      <c r="R1145" s="51">
        <f>Ugovori_OPULJP[[#This Row],[Bespovratna sredstva - Nacionalni dio - HRK]]/7.5345</f>
        <v>55463.866215409114</v>
      </c>
      <c r="S1145" s="52">
        <v>2785950</v>
      </c>
      <c r="T1145" s="53">
        <f>Ugovori_OPULJP[[#This Row],[Bespovratna sredstva - Ukupno (EU+Nac) HRK
= Ukupna ugovorena vrijednost bespovratnih sredstava]]/7.5345</f>
        <v>369759.10810272745</v>
      </c>
      <c r="U1145" s="50">
        <v>0</v>
      </c>
      <c r="V1145" s="51">
        <f>Ugovori_OPULJP[[#This Row],[Javni doprinos korisnika - HRK]]/7.5345</f>
        <v>0</v>
      </c>
      <c r="W1145" s="50">
        <v>0</v>
      </c>
      <c r="X1145" s="51">
        <f>Ugovori_OPULJP[[#This Row],[Privatni doprinos korisnika - HRK]]/7.5345</f>
        <v>0</v>
      </c>
      <c r="Y1145" s="52">
        <v>2785950</v>
      </c>
      <c r="Z1145" s="53">
        <f>Ugovori_OPULJP[[#This Row],[UKUPNI PRIHVATLJIVI IZDACI
TOTAL ELIGIBLE EXPENDITURE
= Bespovratna sredstva ukupno + doprinos korisnika
= Ukupni prihvatljivi troškovi
= Ukupna ugovorena vrijednost projekta HRK]]/7.5345</f>
        <v>369759.10810272745</v>
      </c>
      <c r="AA1145" s="57" t="s">
        <v>38</v>
      </c>
      <c r="AB1145" s="57" t="s">
        <v>35</v>
      </c>
      <c r="AC1145" s="56" t="s">
        <v>4410</v>
      </c>
      <c r="AD1145" s="63" t="s">
        <v>747</v>
      </c>
    </row>
    <row r="1146" spans="1:30" ht="51" customHeight="1" x14ac:dyDescent="0.2">
      <c r="A1146" s="61" t="s">
        <v>4411</v>
      </c>
      <c r="B1146" s="55" t="s">
        <v>743</v>
      </c>
      <c r="C1146" s="43" t="s">
        <v>744</v>
      </c>
      <c r="D1146" s="43" t="s">
        <v>3131</v>
      </c>
      <c r="E1146" s="57" t="s">
        <v>76</v>
      </c>
      <c r="F1146" s="62" t="s">
        <v>4412</v>
      </c>
      <c r="G1146" s="62" t="s">
        <v>4413</v>
      </c>
      <c r="H1146" s="59">
        <v>44340</v>
      </c>
      <c r="I1146" s="59">
        <v>44889</v>
      </c>
      <c r="J1146" s="48" t="str">
        <f>IF(Ugovori_OPULJP[[#This Row],[DATUM ZAVRŠETKA OPERACIJE]]&gt;DATE(2024,3,31),"u provedbi","završen")</f>
        <v>završen</v>
      </c>
      <c r="K1146" s="67" t="s">
        <v>2970</v>
      </c>
      <c r="L1146" s="46" t="s">
        <v>84</v>
      </c>
      <c r="M1146" s="49">
        <v>0.85</v>
      </c>
      <c r="N1146" s="49">
        <v>0.15</v>
      </c>
      <c r="O1146" s="50">
        <f>Ugovori_OPULJP[[#This Row],[Bespovratna sredstva - Ukupno (EU+Nac) HRK
= Ukupna ugovorena vrijednost bespovratnih sredstava]]*Ugovori_OPULJP[[#This Row],[EU STOPA SUFINANCIRANJA %
EU CO-FINANCING RATE %]]</f>
        <v>2368082.4729999998</v>
      </c>
      <c r="P1146" s="51">
        <f>Ugovori_OPULJP[[#This Row],[Bespovratna sredstva - EU dio - HRK]]/7.5345</f>
        <v>314298.55637401284</v>
      </c>
      <c r="Q1146" s="50">
        <f>Ugovori_OPULJP[[#This Row],[Bespovratna sredstva - Ukupno (EU+Nac) HRK
= Ukupna ugovorena vrijednost bespovratnih sredstava]]*Ugovori_OPULJP[[#This Row],[STOPA NACIONALNOG SUFINANCIRANJA %]]</f>
        <v>417896.90699999995</v>
      </c>
      <c r="R1146" s="51">
        <f>Ugovori_OPULJP[[#This Row],[Bespovratna sredstva - Nacionalni dio - HRK]]/7.5345</f>
        <v>55464.451124825791</v>
      </c>
      <c r="S1146" s="52">
        <v>2785979.38</v>
      </c>
      <c r="T1146" s="53">
        <f>Ugovori_OPULJP[[#This Row],[Bespovratna sredstva - Ukupno (EU+Nac) HRK
= Ukupna ugovorena vrijednost bespovratnih sredstava]]/7.5345</f>
        <v>369763.00749883865</v>
      </c>
      <c r="U1146" s="50">
        <v>0</v>
      </c>
      <c r="V1146" s="51">
        <f>Ugovori_OPULJP[[#This Row],[Javni doprinos korisnika - HRK]]/7.5345</f>
        <v>0</v>
      </c>
      <c r="W1146" s="50">
        <v>0</v>
      </c>
      <c r="X1146" s="51">
        <f>Ugovori_OPULJP[[#This Row],[Privatni doprinos korisnika - HRK]]/7.5345</f>
        <v>0</v>
      </c>
      <c r="Y1146" s="52">
        <v>2785979.38</v>
      </c>
      <c r="Z1146" s="53">
        <f>Ugovori_OPULJP[[#This Row],[UKUPNI PRIHVATLJIVI IZDACI
TOTAL ELIGIBLE EXPENDITURE
= Bespovratna sredstva ukupno + doprinos korisnika
= Ukupni prihvatljivi troškovi
= Ukupna ugovorena vrijednost projekta HRK]]/7.5345</f>
        <v>369763.00749883865</v>
      </c>
      <c r="AA1146" s="57" t="s">
        <v>38</v>
      </c>
      <c r="AB1146" s="57" t="s">
        <v>35</v>
      </c>
      <c r="AC1146" s="56" t="s">
        <v>4414</v>
      </c>
      <c r="AD1146" s="63" t="s">
        <v>747</v>
      </c>
    </row>
    <row r="1147" spans="1:30" ht="51" customHeight="1" x14ac:dyDescent="0.2">
      <c r="A1147" s="61" t="s">
        <v>4415</v>
      </c>
      <c r="B1147" s="55" t="s">
        <v>743</v>
      </c>
      <c r="C1147" s="56" t="s">
        <v>744</v>
      </c>
      <c r="D1147" s="43" t="s">
        <v>3131</v>
      </c>
      <c r="E1147" s="57" t="s">
        <v>76</v>
      </c>
      <c r="F1147" s="62" t="s">
        <v>2986</v>
      </c>
      <c r="G1147" s="62" t="s">
        <v>2987</v>
      </c>
      <c r="H1147" s="59">
        <v>44341</v>
      </c>
      <c r="I1147" s="59">
        <v>44890</v>
      </c>
      <c r="J1147" s="48" t="str">
        <f>IF(Ugovori_OPULJP[[#This Row],[DATUM ZAVRŠETKA OPERACIJE]]&gt;DATE(2024,3,31),"u provedbi","završen")</f>
        <v>završen</v>
      </c>
      <c r="K1147" s="58" t="s">
        <v>249</v>
      </c>
      <c r="L1147" s="58" t="s">
        <v>249</v>
      </c>
      <c r="M1147" s="74" t="s">
        <v>3114</v>
      </c>
      <c r="N1147" s="49">
        <v>0.15</v>
      </c>
      <c r="O1147" s="50">
        <f>Ugovori_OPULJP[[#This Row],[Bespovratna sredstva - Ukupno (EU+Nac) HRK
= Ukupna ugovorena vrijednost bespovratnih sredstava]]*Ugovori_OPULJP[[#This Row],[EU STOPA SUFINANCIRANJA %
EU CO-FINANCING RATE %]]</f>
        <v>1184041.2364999999</v>
      </c>
      <c r="P1147" s="51">
        <f>Ugovori_OPULJP[[#This Row],[Bespovratna sredstva - EU dio - HRK]]/7.5345</f>
        <v>157149.27818700642</v>
      </c>
      <c r="Q1147" s="50">
        <f>Ugovori_OPULJP[[#This Row],[Bespovratna sredstva - Ukupno (EU+Nac) HRK
= Ukupna ugovorena vrijednost bespovratnih sredstava]]*Ugovori_OPULJP[[#This Row],[STOPA NACIONALNOG SUFINANCIRANJA %]]</f>
        <v>208948.45349999997</v>
      </c>
      <c r="R1147" s="51">
        <f>Ugovori_OPULJP[[#This Row],[Bespovratna sredstva - Nacionalni dio - HRK]]/7.5345</f>
        <v>27732.225562412896</v>
      </c>
      <c r="S1147" s="52">
        <v>1392989.69</v>
      </c>
      <c r="T1147" s="53">
        <f>Ugovori_OPULJP[[#This Row],[Bespovratna sredstva - Ukupno (EU+Nac) HRK
= Ukupna ugovorena vrijednost bespovratnih sredstava]]/7.5345</f>
        <v>184881.50374941932</v>
      </c>
      <c r="U1147" s="50">
        <v>0</v>
      </c>
      <c r="V1147" s="51">
        <f>Ugovori_OPULJP[[#This Row],[Javni doprinos korisnika - HRK]]/7.5345</f>
        <v>0</v>
      </c>
      <c r="W1147" s="50">
        <v>0</v>
      </c>
      <c r="X1147" s="51">
        <f>Ugovori_OPULJP[[#This Row],[Privatni doprinos korisnika - HRK]]/7.5345</f>
        <v>0</v>
      </c>
      <c r="Y1147" s="52">
        <v>1392989.69</v>
      </c>
      <c r="Z1147" s="53">
        <f>Ugovori_OPULJP[[#This Row],[UKUPNI PRIHVATLJIVI IZDACI
TOTAL ELIGIBLE EXPENDITURE
= Bespovratna sredstva ukupno + doprinos korisnika
= Ukupni prihvatljivi troškovi
= Ukupna ugovorena vrijednost projekta HRK]]/7.5345</f>
        <v>184881.50374941932</v>
      </c>
      <c r="AA1147" s="57" t="s">
        <v>38</v>
      </c>
      <c r="AB1147" s="57" t="s">
        <v>35</v>
      </c>
      <c r="AC1147" s="56" t="s">
        <v>4416</v>
      </c>
      <c r="AD1147" s="43" t="s">
        <v>747</v>
      </c>
    </row>
    <row r="1148" spans="1:30" ht="51" customHeight="1" x14ac:dyDescent="0.2">
      <c r="A1148" s="61" t="s">
        <v>4417</v>
      </c>
      <c r="B1148" s="55" t="s">
        <v>743</v>
      </c>
      <c r="C1148" s="43" t="s">
        <v>744</v>
      </c>
      <c r="D1148" s="43" t="s">
        <v>3131</v>
      </c>
      <c r="E1148" s="57" t="s">
        <v>76</v>
      </c>
      <c r="F1148" s="62" t="s">
        <v>4418</v>
      </c>
      <c r="G1148" s="45" t="s">
        <v>1541</v>
      </c>
      <c r="H1148" s="59">
        <v>44340</v>
      </c>
      <c r="I1148" s="59">
        <v>44889</v>
      </c>
      <c r="J1148" s="48" t="str">
        <f>IF(Ugovori_OPULJP[[#This Row],[DATUM ZAVRŠETKA OPERACIJE]]&gt;DATE(2024,3,31),"u provedbi","završen")</f>
        <v>završen</v>
      </c>
      <c r="K1148" s="58" t="s">
        <v>84</v>
      </c>
      <c r="L1148" s="46" t="s">
        <v>84</v>
      </c>
      <c r="M1148" s="49">
        <v>0.85</v>
      </c>
      <c r="N1148" s="49">
        <v>0.15</v>
      </c>
      <c r="O1148" s="50">
        <f>Ugovori_OPULJP[[#This Row],[Bespovratna sredstva - Ukupno (EU+Nac) HRK
= Ukupna ugovorena vrijednost bespovratnih sredstava]]*Ugovori_OPULJP[[#This Row],[EU STOPA SUFINANCIRANJA %
EU CO-FINANCING RATE %]]</f>
        <v>1485808.5</v>
      </c>
      <c r="P1148" s="51">
        <f>Ugovori_OPULJP[[#This Row],[Bespovratna sredstva - EU dio - HRK]]/7.5345</f>
        <v>197200.67688632291</v>
      </c>
      <c r="Q1148" s="50">
        <f>Ugovori_OPULJP[[#This Row],[Bespovratna sredstva - Ukupno (EU+Nac) HRK
= Ukupna ugovorena vrijednost bespovratnih sredstava]]*Ugovori_OPULJP[[#This Row],[STOPA NACIONALNOG SUFINANCIRANJA %]]</f>
        <v>262201.5</v>
      </c>
      <c r="R1148" s="51">
        <f>Ugovori_OPULJP[[#This Row],[Bespovratna sredstva - Nacionalni dio - HRK]]/7.5345</f>
        <v>34800.119450527571</v>
      </c>
      <c r="S1148" s="52">
        <v>1748010</v>
      </c>
      <c r="T1148" s="53">
        <f>Ugovori_OPULJP[[#This Row],[Bespovratna sredstva - Ukupno (EU+Nac) HRK
= Ukupna ugovorena vrijednost bespovratnih sredstava]]/7.5345</f>
        <v>232000.79633685047</v>
      </c>
      <c r="U1148" s="50">
        <v>0</v>
      </c>
      <c r="V1148" s="51">
        <f>Ugovori_OPULJP[[#This Row],[Javni doprinos korisnika - HRK]]/7.5345</f>
        <v>0</v>
      </c>
      <c r="W1148" s="50">
        <v>0</v>
      </c>
      <c r="X1148" s="51">
        <f>Ugovori_OPULJP[[#This Row],[Privatni doprinos korisnika - HRK]]/7.5345</f>
        <v>0</v>
      </c>
      <c r="Y1148" s="52">
        <v>1748010</v>
      </c>
      <c r="Z1148" s="53">
        <f>Ugovori_OPULJP[[#This Row],[UKUPNI PRIHVATLJIVI IZDACI
TOTAL ELIGIBLE EXPENDITURE
= Bespovratna sredstva ukupno + doprinos korisnika
= Ukupni prihvatljivi troškovi
= Ukupna ugovorena vrijednost projekta HRK]]/7.5345</f>
        <v>232000.79633685047</v>
      </c>
      <c r="AA1148" s="57" t="s">
        <v>38</v>
      </c>
      <c r="AB1148" s="57" t="s">
        <v>35</v>
      </c>
      <c r="AC1148" s="56" t="s">
        <v>4419</v>
      </c>
      <c r="AD1148" s="63" t="s">
        <v>747</v>
      </c>
    </row>
    <row r="1149" spans="1:30" ht="51" customHeight="1" x14ac:dyDescent="0.2">
      <c r="A1149" s="66" t="s">
        <v>4420</v>
      </c>
      <c r="B1149" s="55" t="s">
        <v>743</v>
      </c>
      <c r="C1149" s="56" t="s">
        <v>744</v>
      </c>
      <c r="D1149" s="43" t="s">
        <v>3131</v>
      </c>
      <c r="E1149" s="57" t="s">
        <v>76</v>
      </c>
      <c r="F1149" s="62" t="s">
        <v>4421</v>
      </c>
      <c r="G1149" s="62" t="s">
        <v>685</v>
      </c>
      <c r="H1149" s="59">
        <v>44375</v>
      </c>
      <c r="I1149" s="59">
        <v>44923</v>
      </c>
      <c r="J1149" s="48" t="str">
        <f>IF(Ugovori_OPULJP[[#This Row],[DATUM ZAVRŠETKA OPERACIJE]]&gt;DATE(2024,3,31),"u provedbi","završen")</f>
        <v>završen</v>
      </c>
      <c r="K1149" s="58" t="s">
        <v>211</v>
      </c>
      <c r="L1149" s="58" t="s">
        <v>211</v>
      </c>
      <c r="M1149" s="74" t="s">
        <v>3114</v>
      </c>
      <c r="N1149" s="49">
        <v>0.15</v>
      </c>
      <c r="O1149" s="50">
        <f>Ugovori_OPULJP[[#This Row],[Bespovratna sredstva - Ukupno (EU+Nac) HRK
= Ukupna ugovorena vrijednost bespovratnih sredstava]]*Ugovori_OPULJP[[#This Row],[EU STOPA SUFINANCIRANJA %
EU CO-FINANCING RATE %]]</f>
        <v>946866</v>
      </c>
      <c r="P1149" s="51">
        <f>Ugovori_OPULJP[[#This Row],[Bespovratna sredstva - EU dio - HRK]]/7.5345</f>
        <v>125670.7147123233</v>
      </c>
      <c r="Q1149" s="50">
        <f>Ugovori_OPULJP[[#This Row],[Bespovratna sredstva - Ukupno (EU+Nac) HRK
= Ukupna ugovorena vrijednost bespovratnih sredstava]]*Ugovori_OPULJP[[#This Row],[STOPA NACIONALNOG SUFINANCIRANJA %]]</f>
        <v>167094</v>
      </c>
      <c r="R1149" s="51">
        <f>Ugovori_OPULJP[[#This Row],[Bespovratna sredstva - Nacionalni dio - HRK]]/7.5345</f>
        <v>22177.184949233524</v>
      </c>
      <c r="S1149" s="52">
        <v>1113960</v>
      </c>
      <c r="T1149" s="53">
        <f>Ugovori_OPULJP[[#This Row],[Bespovratna sredstva - Ukupno (EU+Nac) HRK
= Ukupna ugovorena vrijednost bespovratnih sredstava]]/7.5345</f>
        <v>147847.89966155682</v>
      </c>
      <c r="U1149" s="50">
        <v>0</v>
      </c>
      <c r="V1149" s="51">
        <f>Ugovori_OPULJP[[#This Row],[Javni doprinos korisnika - HRK]]/7.5345</f>
        <v>0</v>
      </c>
      <c r="W1149" s="50">
        <v>0</v>
      </c>
      <c r="X1149" s="51">
        <f>Ugovori_OPULJP[[#This Row],[Privatni doprinos korisnika - HRK]]/7.5345</f>
        <v>0</v>
      </c>
      <c r="Y1149" s="52">
        <v>1113960</v>
      </c>
      <c r="Z1149" s="53">
        <f>Ugovori_OPULJP[[#This Row],[UKUPNI PRIHVATLJIVI IZDACI
TOTAL ELIGIBLE EXPENDITURE
= Bespovratna sredstva ukupno + doprinos korisnika
= Ukupni prihvatljivi troškovi
= Ukupna ugovorena vrijednost projekta HRK]]/7.5345</f>
        <v>147847.89966155682</v>
      </c>
      <c r="AA1149" s="57" t="s">
        <v>38</v>
      </c>
      <c r="AB1149" s="57" t="s">
        <v>35</v>
      </c>
      <c r="AC1149" s="56" t="s">
        <v>4422</v>
      </c>
      <c r="AD1149" s="63" t="s">
        <v>747</v>
      </c>
    </row>
    <row r="1150" spans="1:30" ht="51" customHeight="1" x14ac:dyDescent="0.2">
      <c r="A1150" s="61" t="s">
        <v>4423</v>
      </c>
      <c r="B1150" s="55" t="s">
        <v>743</v>
      </c>
      <c r="C1150" s="56" t="s">
        <v>744</v>
      </c>
      <c r="D1150" s="43" t="s">
        <v>3131</v>
      </c>
      <c r="E1150" s="57" t="s">
        <v>76</v>
      </c>
      <c r="F1150" s="62" t="s">
        <v>4424</v>
      </c>
      <c r="G1150" s="62" t="s">
        <v>1807</v>
      </c>
      <c r="H1150" s="59">
        <v>44365</v>
      </c>
      <c r="I1150" s="59">
        <v>44913</v>
      </c>
      <c r="J1150" s="48" t="str">
        <f>IF(Ugovori_OPULJP[[#This Row],[DATUM ZAVRŠETKA OPERACIJE]]&gt;DATE(2024,3,31),"u provedbi","završen")</f>
        <v>završen</v>
      </c>
      <c r="K1150" s="67" t="s">
        <v>211</v>
      </c>
      <c r="L1150" s="67" t="s">
        <v>211</v>
      </c>
      <c r="M1150" s="74" t="s">
        <v>3114</v>
      </c>
      <c r="N1150" s="49">
        <v>0.15</v>
      </c>
      <c r="O1150" s="50">
        <f>Ugovori_OPULJP[[#This Row],[Bespovratna sredstva - Ukupno (EU+Nac) HRK
= Ukupna ugovorena vrijednost bespovratnih sredstava]]*Ugovori_OPULJP[[#This Row],[EU STOPA SUFINANCIRANJA %
EU CO-FINANCING RATE %]]</f>
        <v>2249015</v>
      </c>
      <c r="P1150" s="51">
        <f>Ugovori_OPULJP[[#This Row],[Bespovratna sredstva - EU dio - HRK]]/7.5345</f>
        <v>298495.58696662018</v>
      </c>
      <c r="Q1150" s="50">
        <f>Ugovori_OPULJP[[#This Row],[Bespovratna sredstva - Ukupno (EU+Nac) HRK
= Ukupna ugovorena vrijednost bespovratnih sredstava]]*Ugovori_OPULJP[[#This Row],[STOPA NACIONALNOG SUFINANCIRANJA %]]</f>
        <v>396885</v>
      </c>
      <c r="R1150" s="51">
        <f>Ugovori_OPULJP[[#This Row],[Bespovratna sredstva - Nacionalni dio - HRK]]/7.5345</f>
        <v>52675.691817638857</v>
      </c>
      <c r="S1150" s="52">
        <v>2645900</v>
      </c>
      <c r="T1150" s="53">
        <f>Ugovori_OPULJP[[#This Row],[Bespovratna sredstva - Ukupno (EU+Nac) HRK
= Ukupna ugovorena vrijednost bespovratnih sredstava]]/7.5345</f>
        <v>351171.27878425905</v>
      </c>
      <c r="U1150" s="50">
        <v>0</v>
      </c>
      <c r="V1150" s="51">
        <f>Ugovori_OPULJP[[#This Row],[Javni doprinos korisnika - HRK]]/7.5345</f>
        <v>0</v>
      </c>
      <c r="W1150" s="50">
        <v>0</v>
      </c>
      <c r="X1150" s="51">
        <f>Ugovori_OPULJP[[#This Row],[Privatni doprinos korisnika - HRK]]/7.5345</f>
        <v>0</v>
      </c>
      <c r="Y1150" s="52">
        <v>2645900</v>
      </c>
      <c r="Z1150" s="53">
        <f>Ugovori_OPULJP[[#This Row],[UKUPNI PRIHVATLJIVI IZDACI
TOTAL ELIGIBLE EXPENDITURE
= Bespovratna sredstva ukupno + doprinos korisnika
= Ukupni prihvatljivi troškovi
= Ukupna ugovorena vrijednost projekta HRK]]/7.5345</f>
        <v>351171.27878425905</v>
      </c>
      <c r="AA1150" s="57" t="s">
        <v>38</v>
      </c>
      <c r="AB1150" s="57" t="s">
        <v>35</v>
      </c>
      <c r="AC1150" s="56" t="s">
        <v>4425</v>
      </c>
      <c r="AD1150" s="43" t="s">
        <v>747</v>
      </c>
    </row>
    <row r="1151" spans="1:30" ht="38.25" customHeight="1" x14ac:dyDescent="0.2">
      <c r="A1151" s="61" t="s">
        <v>4426</v>
      </c>
      <c r="B1151" s="55" t="s">
        <v>743</v>
      </c>
      <c r="C1151" s="43" t="s">
        <v>744</v>
      </c>
      <c r="D1151" s="43" t="s">
        <v>3131</v>
      </c>
      <c r="E1151" s="57" t="s">
        <v>76</v>
      </c>
      <c r="F1151" s="62" t="s">
        <v>4427</v>
      </c>
      <c r="G1151" s="62" t="s">
        <v>1803</v>
      </c>
      <c r="H1151" s="59">
        <v>44372</v>
      </c>
      <c r="I1151" s="59">
        <v>44920</v>
      </c>
      <c r="J1151" s="48" t="str">
        <f>IF(Ugovori_OPULJP[[#This Row],[DATUM ZAVRŠETKA OPERACIJE]]&gt;DATE(2024,3,31),"u provedbi","završen")</f>
        <v>završen</v>
      </c>
      <c r="K1151" s="58" t="s">
        <v>211</v>
      </c>
      <c r="L1151" s="58" t="s">
        <v>211</v>
      </c>
      <c r="M1151" s="74" t="s">
        <v>3114</v>
      </c>
      <c r="N1151" s="49">
        <v>0.15</v>
      </c>
      <c r="O1151" s="50">
        <f>Ugovori_OPULJP[[#This Row],[Bespovratna sredstva - Ukupno (EU+Nac) HRK
= Ukupna ugovorena vrijednost bespovratnih sredstava]]*Ugovori_OPULJP[[#This Row],[EU STOPA SUFINANCIRANJA %
EU CO-FINANCING RATE %]]</f>
        <v>1901875</v>
      </c>
      <c r="P1151" s="51">
        <f>Ugovori_OPULJP[[#This Row],[Bespovratna sredstva - EU dio - HRK]]/7.5345</f>
        <v>252422.19125356691</v>
      </c>
      <c r="Q1151" s="50">
        <f>Ugovori_OPULJP[[#This Row],[Bespovratna sredstva - Ukupno (EU+Nac) HRK
= Ukupna ugovorena vrijednost bespovratnih sredstava]]*Ugovori_OPULJP[[#This Row],[STOPA NACIONALNOG SUFINANCIRANJA %]]</f>
        <v>335625</v>
      </c>
      <c r="R1151" s="51">
        <f>Ugovori_OPULJP[[#This Row],[Bespovratna sredstva - Nacionalni dio - HRK]]/7.5345</f>
        <v>44545.092574158865</v>
      </c>
      <c r="S1151" s="52">
        <v>2237500</v>
      </c>
      <c r="T1151" s="53">
        <f>Ugovori_OPULJP[[#This Row],[Bespovratna sredstva - Ukupno (EU+Nac) HRK
= Ukupna ugovorena vrijednost bespovratnih sredstava]]/7.5345</f>
        <v>296967.2838277258</v>
      </c>
      <c r="U1151" s="50">
        <v>0</v>
      </c>
      <c r="V1151" s="51">
        <f>Ugovori_OPULJP[[#This Row],[Javni doprinos korisnika - HRK]]/7.5345</f>
        <v>0</v>
      </c>
      <c r="W1151" s="50">
        <v>0</v>
      </c>
      <c r="X1151" s="51">
        <f>Ugovori_OPULJP[[#This Row],[Privatni doprinos korisnika - HRK]]/7.5345</f>
        <v>0</v>
      </c>
      <c r="Y1151" s="52">
        <v>2237500</v>
      </c>
      <c r="Z1151" s="53">
        <f>Ugovori_OPULJP[[#This Row],[UKUPNI PRIHVATLJIVI IZDACI
TOTAL ELIGIBLE EXPENDITURE
= Bespovratna sredstva ukupno + doprinos korisnika
= Ukupni prihvatljivi troškovi
= Ukupna ugovorena vrijednost projekta HRK]]/7.5345</f>
        <v>296967.2838277258</v>
      </c>
      <c r="AA1151" s="57" t="s">
        <v>38</v>
      </c>
      <c r="AB1151" s="57" t="s">
        <v>35</v>
      </c>
      <c r="AC1151" s="56" t="s">
        <v>4428</v>
      </c>
      <c r="AD1151" s="63" t="s">
        <v>747</v>
      </c>
    </row>
    <row r="1152" spans="1:30" ht="51" customHeight="1" x14ac:dyDescent="0.2">
      <c r="A1152" s="61" t="s">
        <v>4429</v>
      </c>
      <c r="B1152" s="55" t="s">
        <v>743</v>
      </c>
      <c r="C1152" s="43" t="s">
        <v>744</v>
      </c>
      <c r="D1152" s="43" t="s">
        <v>3131</v>
      </c>
      <c r="E1152" s="57" t="s">
        <v>76</v>
      </c>
      <c r="F1152" s="62" t="s">
        <v>4430</v>
      </c>
      <c r="G1152" s="45" t="s">
        <v>1978</v>
      </c>
      <c r="H1152" s="59">
        <v>44340</v>
      </c>
      <c r="I1152" s="59">
        <v>44889</v>
      </c>
      <c r="J1152" s="48" t="str">
        <f>IF(Ugovori_OPULJP[[#This Row],[DATUM ZAVRŠETKA OPERACIJE]]&gt;DATE(2024,3,31),"u provedbi","završen")</f>
        <v>završen</v>
      </c>
      <c r="K1152" s="67" t="s">
        <v>599</v>
      </c>
      <c r="L1152" s="67" t="s">
        <v>599</v>
      </c>
      <c r="M1152" s="49">
        <v>0.85</v>
      </c>
      <c r="N1152" s="49">
        <v>0.15</v>
      </c>
      <c r="O1152" s="50">
        <f>Ugovori_OPULJP[[#This Row],[Bespovratna sredstva - Ukupno (EU+Nac) HRK
= Ukupna ugovorena vrijednost bespovratnih sredstava]]*Ugovori_OPULJP[[#This Row],[EU STOPA SUFINANCIRANJA %
EU CO-FINANCING RATE %]]</f>
        <v>2743392</v>
      </c>
      <c r="P1152" s="51">
        <f>Ugovori_OPULJP[[#This Row],[Bespovratna sredstva - EU dio - HRK]]/7.5345</f>
        <v>364110.69082221779</v>
      </c>
      <c r="Q1152" s="50">
        <f>Ugovori_OPULJP[[#This Row],[Bespovratna sredstva - Ukupno (EU+Nac) HRK
= Ukupna ugovorena vrijednost bespovratnih sredstava]]*Ugovori_OPULJP[[#This Row],[STOPA NACIONALNOG SUFINANCIRANJA %]]</f>
        <v>484128</v>
      </c>
      <c r="R1152" s="51">
        <f>Ugovori_OPULJP[[#This Row],[Bespovratna sredstva - Nacionalni dio - HRK]]/7.5345</f>
        <v>64254.82779215608</v>
      </c>
      <c r="S1152" s="52">
        <v>3227520</v>
      </c>
      <c r="T1152" s="53">
        <f>Ugovori_OPULJP[[#This Row],[Bespovratna sredstva - Ukupno (EU+Nac) HRK
= Ukupna ugovorena vrijednost bespovratnih sredstava]]/7.5345</f>
        <v>428365.51861437387</v>
      </c>
      <c r="U1152" s="50">
        <v>0</v>
      </c>
      <c r="V1152" s="51">
        <f>Ugovori_OPULJP[[#This Row],[Javni doprinos korisnika - HRK]]/7.5345</f>
        <v>0</v>
      </c>
      <c r="W1152" s="50">
        <v>0</v>
      </c>
      <c r="X1152" s="51">
        <f>Ugovori_OPULJP[[#This Row],[Privatni doprinos korisnika - HRK]]/7.5345</f>
        <v>0</v>
      </c>
      <c r="Y1152" s="52">
        <v>3227520</v>
      </c>
      <c r="Z1152" s="53">
        <f>Ugovori_OPULJP[[#This Row],[UKUPNI PRIHVATLJIVI IZDACI
TOTAL ELIGIBLE EXPENDITURE
= Bespovratna sredstva ukupno + doprinos korisnika
= Ukupni prihvatljivi troškovi
= Ukupna ugovorena vrijednost projekta HRK]]/7.5345</f>
        <v>428365.51861437387</v>
      </c>
      <c r="AA1152" s="57" t="s">
        <v>38</v>
      </c>
      <c r="AB1152" s="57" t="s">
        <v>35</v>
      </c>
      <c r="AC1152" s="56" t="s">
        <v>4431</v>
      </c>
      <c r="AD1152" s="63" t="s">
        <v>747</v>
      </c>
    </row>
    <row r="1153" spans="1:30" ht="51" customHeight="1" x14ac:dyDescent="0.2">
      <c r="A1153" s="61" t="s">
        <v>4432</v>
      </c>
      <c r="B1153" s="55" t="s">
        <v>743</v>
      </c>
      <c r="C1153" s="43" t="s">
        <v>744</v>
      </c>
      <c r="D1153" s="43" t="s">
        <v>3131</v>
      </c>
      <c r="E1153" s="57" t="s">
        <v>76</v>
      </c>
      <c r="F1153" s="62" t="s">
        <v>4433</v>
      </c>
      <c r="G1153" s="62" t="s">
        <v>4434</v>
      </c>
      <c r="H1153" s="59">
        <v>44340</v>
      </c>
      <c r="I1153" s="59">
        <v>44889</v>
      </c>
      <c r="J1153" s="48" t="str">
        <f>IF(Ugovori_OPULJP[[#This Row],[DATUM ZAVRŠETKA OPERACIJE]]&gt;DATE(2024,3,31),"u provedbi","završen")</f>
        <v>završen</v>
      </c>
      <c r="K1153" s="67" t="s">
        <v>4435</v>
      </c>
      <c r="L1153" s="46" t="s">
        <v>425</v>
      </c>
      <c r="M1153" s="49">
        <v>0.85</v>
      </c>
      <c r="N1153" s="49">
        <v>0.15</v>
      </c>
      <c r="O1153" s="50">
        <f>Ugovori_OPULJP[[#This Row],[Bespovratna sredstva - Ukupno (EU+Nac) HRK
= Ukupna ugovorena vrijednost bespovratnih sredstava]]*Ugovori_OPULJP[[#This Row],[EU STOPA SUFINANCIRANJA %
EU CO-FINANCING RATE %]]</f>
        <v>3157443.2859999998</v>
      </c>
      <c r="P1153" s="51">
        <f>Ugovori_OPULJP[[#This Row],[Bespovratna sredstva - EU dio - HRK]]/7.5345</f>
        <v>419064.7403278253</v>
      </c>
      <c r="Q1153" s="50">
        <f>Ugovori_OPULJP[[#This Row],[Bespovratna sredstva - Ukupno (EU+Nac) HRK
= Ukupna ugovorena vrijednost bespovratnih sredstava]]*Ugovori_OPULJP[[#This Row],[STOPA NACIONALNOG SUFINANCIRANJA %]]</f>
        <v>557195.87399999995</v>
      </c>
      <c r="R1153" s="51">
        <f>Ugovori_OPULJP[[#This Row],[Bespovratna sredstva - Nacionalni dio - HRK]]/7.5345</f>
        <v>73952.601234322108</v>
      </c>
      <c r="S1153" s="52">
        <v>3714639.16</v>
      </c>
      <c r="T1153" s="53">
        <f>Ugovori_OPULJP[[#This Row],[Bespovratna sredstva - Ukupno (EU+Nac) HRK
= Ukupna ugovorena vrijednost bespovratnih sredstava]]/7.5345</f>
        <v>493017.34156214743</v>
      </c>
      <c r="U1153" s="50">
        <v>0</v>
      </c>
      <c r="V1153" s="51">
        <f>Ugovori_OPULJP[[#This Row],[Javni doprinos korisnika - HRK]]/7.5345</f>
        <v>0</v>
      </c>
      <c r="W1153" s="50">
        <v>0</v>
      </c>
      <c r="X1153" s="51">
        <f>Ugovori_OPULJP[[#This Row],[Privatni doprinos korisnika - HRK]]/7.5345</f>
        <v>0</v>
      </c>
      <c r="Y1153" s="52">
        <v>3714639.16</v>
      </c>
      <c r="Z1153" s="53">
        <f>Ugovori_OPULJP[[#This Row],[UKUPNI PRIHVATLJIVI IZDACI
TOTAL ELIGIBLE EXPENDITURE
= Bespovratna sredstva ukupno + doprinos korisnika
= Ukupni prihvatljivi troškovi
= Ukupna ugovorena vrijednost projekta HRK]]/7.5345</f>
        <v>493017.34156214743</v>
      </c>
      <c r="AA1153" s="57" t="s">
        <v>38</v>
      </c>
      <c r="AB1153" s="57" t="s">
        <v>35</v>
      </c>
      <c r="AC1153" s="56" t="s">
        <v>4436</v>
      </c>
      <c r="AD1153" s="63" t="s">
        <v>747</v>
      </c>
    </row>
    <row r="1154" spans="1:30" ht="38.25" customHeight="1" x14ac:dyDescent="0.2">
      <c r="A1154" s="61" t="s">
        <v>4437</v>
      </c>
      <c r="B1154" s="55" t="s">
        <v>743</v>
      </c>
      <c r="C1154" s="56" t="s">
        <v>744</v>
      </c>
      <c r="D1154" s="43" t="s">
        <v>3131</v>
      </c>
      <c r="E1154" s="57" t="s">
        <v>76</v>
      </c>
      <c r="F1154" s="62" t="s">
        <v>4438</v>
      </c>
      <c r="G1154" s="62" t="s">
        <v>816</v>
      </c>
      <c r="H1154" s="59">
        <v>44362</v>
      </c>
      <c r="I1154" s="59">
        <v>44804</v>
      </c>
      <c r="J1154" s="48" t="str">
        <f>IF(Ugovori_OPULJP[[#This Row],[DATUM ZAVRŠETKA OPERACIJE]]&gt;DATE(2024,3,31),"u provedbi","završen")</f>
        <v>završen</v>
      </c>
      <c r="K1154" s="67" t="s">
        <v>130</v>
      </c>
      <c r="L1154" s="67" t="s">
        <v>130</v>
      </c>
      <c r="M1154" s="74" t="s">
        <v>3114</v>
      </c>
      <c r="N1154" s="49">
        <v>0.15</v>
      </c>
      <c r="O1154" s="50">
        <f>Ugovori_OPULJP[[#This Row],[Bespovratna sredstva - Ukupno (EU+Nac) HRK
= Ukupna ugovorena vrijednost bespovratnih sredstava]]*Ugovori_OPULJP[[#This Row],[EU STOPA SUFINANCIRANJA %
EU CO-FINANCING RATE %]]</f>
        <v>473008</v>
      </c>
      <c r="P1154" s="51">
        <f>Ugovori_OPULJP[[#This Row],[Bespovratna sredstva - EU dio - HRK]]/7.5345</f>
        <v>62778.950162585439</v>
      </c>
      <c r="Q1154" s="50">
        <f>Ugovori_OPULJP[[#This Row],[Bespovratna sredstva - Ukupno (EU+Nac) HRK
= Ukupna ugovorena vrijednost bespovratnih sredstava]]*Ugovori_OPULJP[[#This Row],[STOPA NACIONALNOG SUFINANCIRANJA %]]</f>
        <v>83472</v>
      </c>
      <c r="R1154" s="51">
        <f>Ugovori_OPULJP[[#This Row],[Bespovratna sredstva - Nacionalni dio - HRK]]/7.5345</f>
        <v>11078.638263985666</v>
      </c>
      <c r="S1154" s="52">
        <v>556480</v>
      </c>
      <c r="T1154" s="53">
        <f>Ugovori_OPULJP[[#This Row],[Bespovratna sredstva - Ukupno (EU+Nac) HRK
= Ukupna ugovorena vrijednost bespovratnih sredstava]]/7.5345</f>
        <v>73857.588426571107</v>
      </c>
      <c r="U1154" s="50">
        <v>0</v>
      </c>
      <c r="V1154" s="51">
        <f>Ugovori_OPULJP[[#This Row],[Javni doprinos korisnika - HRK]]/7.5345</f>
        <v>0</v>
      </c>
      <c r="W1154" s="50">
        <v>0</v>
      </c>
      <c r="X1154" s="51">
        <f>Ugovori_OPULJP[[#This Row],[Privatni doprinos korisnika - HRK]]/7.5345</f>
        <v>0</v>
      </c>
      <c r="Y1154" s="52">
        <v>556480</v>
      </c>
      <c r="Z1154" s="53">
        <f>Ugovori_OPULJP[[#This Row],[UKUPNI PRIHVATLJIVI IZDACI
TOTAL ELIGIBLE EXPENDITURE
= Bespovratna sredstva ukupno + doprinos korisnika
= Ukupni prihvatljivi troškovi
= Ukupna ugovorena vrijednost projekta HRK]]/7.5345</f>
        <v>73857.588426571107</v>
      </c>
      <c r="AA1154" s="57" t="s">
        <v>38</v>
      </c>
      <c r="AB1154" s="57" t="s">
        <v>35</v>
      </c>
      <c r="AC1154" s="56" t="s">
        <v>4439</v>
      </c>
      <c r="AD1154" s="43" t="s">
        <v>747</v>
      </c>
    </row>
    <row r="1155" spans="1:30" ht="51" customHeight="1" x14ac:dyDescent="0.2">
      <c r="A1155" s="61" t="s">
        <v>4440</v>
      </c>
      <c r="B1155" s="55" t="s">
        <v>743</v>
      </c>
      <c r="C1155" s="43" t="s">
        <v>744</v>
      </c>
      <c r="D1155" s="43" t="s">
        <v>3131</v>
      </c>
      <c r="E1155" s="57" t="s">
        <v>76</v>
      </c>
      <c r="F1155" s="62" t="s">
        <v>4441</v>
      </c>
      <c r="G1155" s="62" t="s">
        <v>2759</v>
      </c>
      <c r="H1155" s="59">
        <v>44385</v>
      </c>
      <c r="I1155" s="59">
        <v>44934</v>
      </c>
      <c r="J1155" s="48" t="str">
        <f>IF(Ugovori_OPULJP[[#This Row],[DATUM ZAVRŠETKA OPERACIJE]]&gt;DATE(2024,3,31),"u provedbi","završen")</f>
        <v>završen</v>
      </c>
      <c r="K1155" s="58" t="s">
        <v>154</v>
      </c>
      <c r="L1155" s="58" t="s">
        <v>37</v>
      </c>
      <c r="M1155" s="74" t="s">
        <v>3114</v>
      </c>
      <c r="N1155" s="49">
        <v>0.15</v>
      </c>
      <c r="O1155" s="50">
        <f>Ugovori_OPULJP[[#This Row],[Bespovratna sredstva - Ukupno (EU+Nac) HRK
= Ukupna ugovorena vrijednost bespovratnih sredstava]]*Ugovori_OPULJP[[#This Row],[EU STOPA SUFINANCIRANJA %
EU CO-FINANCING RATE %]]</f>
        <v>1578535</v>
      </c>
      <c r="P1155" s="51">
        <f>Ugovori_OPULJP[[#This Row],[Bespovratna sredstva - EU dio - HRK]]/7.5345</f>
        <v>209507.59838078174</v>
      </c>
      <c r="Q1155" s="50">
        <f>Ugovori_OPULJP[[#This Row],[Bespovratna sredstva - Ukupno (EU+Nac) HRK
= Ukupna ugovorena vrijednost bespovratnih sredstava]]*Ugovori_OPULJP[[#This Row],[STOPA NACIONALNOG SUFINANCIRANJA %]]</f>
        <v>278565</v>
      </c>
      <c r="R1155" s="51">
        <f>Ugovori_OPULJP[[#This Row],[Bespovratna sredstva - Nacionalni dio - HRK]]/7.5345</f>
        <v>36971.929126020303</v>
      </c>
      <c r="S1155" s="52">
        <v>1857100</v>
      </c>
      <c r="T1155" s="53">
        <f>Ugovori_OPULJP[[#This Row],[Bespovratna sredstva - Ukupno (EU+Nac) HRK
= Ukupna ugovorena vrijednost bespovratnih sredstava]]/7.5345</f>
        <v>246479.52750680203</v>
      </c>
      <c r="U1155" s="50">
        <v>0</v>
      </c>
      <c r="V1155" s="51">
        <f>Ugovori_OPULJP[[#This Row],[Javni doprinos korisnika - HRK]]/7.5345</f>
        <v>0</v>
      </c>
      <c r="W1155" s="50">
        <v>0</v>
      </c>
      <c r="X1155" s="51">
        <f>Ugovori_OPULJP[[#This Row],[Privatni doprinos korisnika - HRK]]/7.5345</f>
        <v>0</v>
      </c>
      <c r="Y1155" s="52">
        <v>1857100</v>
      </c>
      <c r="Z1155" s="53">
        <f>Ugovori_OPULJP[[#This Row],[UKUPNI PRIHVATLJIVI IZDACI
TOTAL ELIGIBLE EXPENDITURE
= Bespovratna sredstva ukupno + doprinos korisnika
= Ukupni prihvatljivi troškovi
= Ukupna ugovorena vrijednost projekta HRK]]/7.5345</f>
        <v>246479.52750680203</v>
      </c>
      <c r="AA1155" s="57" t="s">
        <v>38</v>
      </c>
      <c r="AB1155" s="57" t="s">
        <v>35</v>
      </c>
      <c r="AC1155" s="56" t="s">
        <v>4442</v>
      </c>
      <c r="AD1155" s="63" t="s">
        <v>747</v>
      </c>
    </row>
    <row r="1156" spans="1:30" ht="38.25" customHeight="1" x14ac:dyDescent="0.2">
      <c r="A1156" s="61" t="s">
        <v>4443</v>
      </c>
      <c r="B1156" s="55" t="s">
        <v>743</v>
      </c>
      <c r="C1156" s="43" t="s">
        <v>744</v>
      </c>
      <c r="D1156" s="43" t="s">
        <v>3131</v>
      </c>
      <c r="E1156" s="57" t="s">
        <v>76</v>
      </c>
      <c r="F1156" s="62" t="s">
        <v>4444</v>
      </c>
      <c r="G1156" s="62" t="s">
        <v>4445</v>
      </c>
      <c r="H1156" s="59">
        <v>44356</v>
      </c>
      <c r="I1156" s="59">
        <v>44904</v>
      </c>
      <c r="J1156" s="48" t="str">
        <f>IF(Ugovori_OPULJP[[#This Row],[DATUM ZAVRŠETKA OPERACIJE]]&gt;DATE(2024,3,31),"u provedbi","završen")</f>
        <v>završen</v>
      </c>
      <c r="K1156" s="67" t="s">
        <v>4446</v>
      </c>
      <c r="L1156" s="67" t="s">
        <v>37</v>
      </c>
      <c r="M1156" s="49">
        <v>0.85</v>
      </c>
      <c r="N1156" s="49">
        <v>0.15</v>
      </c>
      <c r="O1156" s="50">
        <f>Ugovori_OPULJP[[#This Row],[Bespovratna sredstva - Ukupno (EU+Nac) HRK
= Ukupna ugovorena vrijednost bespovratnih sredstava]]*Ugovori_OPULJP[[#This Row],[EU STOPA SUFINANCIRANJA %
EU CO-FINANCING RATE %]]</f>
        <v>2762759.25</v>
      </c>
      <c r="P1156" s="51">
        <f>Ugovori_OPULJP[[#This Row],[Bespovratna sredstva - EU dio - HRK]]/7.5345</f>
        <v>366681.16663348593</v>
      </c>
      <c r="Q1156" s="50">
        <f>Ugovori_OPULJP[[#This Row],[Bespovratna sredstva - Ukupno (EU+Nac) HRK
= Ukupna ugovorena vrijednost bespovratnih sredstava]]*Ugovori_OPULJP[[#This Row],[STOPA NACIONALNOG SUFINANCIRANJA %]]</f>
        <v>487545.75</v>
      </c>
      <c r="R1156" s="51">
        <f>Ugovori_OPULJP[[#This Row],[Bespovratna sredstva - Nacionalni dio - HRK]]/7.5345</f>
        <v>64708.441170615166</v>
      </c>
      <c r="S1156" s="52">
        <v>3250305</v>
      </c>
      <c r="T1156" s="53">
        <f>Ugovori_OPULJP[[#This Row],[Bespovratna sredstva - Ukupno (EU+Nac) HRK
= Ukupna ugovorena vrijednost bespovratnih sredstava]]/7.5345</f>
        <v>431389.60780410114</v>
      </c>
      <c r="U1156" s="50">
        <v>0</v>
      </c>
      <c r="V1156" s="51">
        <f>Ugovori_OPULJP[[#This Row],[Javni doprinos korisnika - HRK]]/7.5345</f>
        <v>0</v>
      </c>
      <c r="W1156" s="50">
        <v>0</v>
      </c>
      <c r="X1156" s="51">
        <f>Ugovori_OPULJP[[#This Row],[Privatni doprinos korisnika - HRK]]/7.5345</f>
        <v>0</v>
      </c>
      <c r="Y1156" s="52">
        <v>3250305</v>
      </c>
      <c r="Z1156" s="53">
        <f>Ugovori_OPULJP[[#This Row],[UKUPNI PRIHVATLJIVI IZDACI
TOTAL ELIGIBLE EXPENDITURE
= Bespovratna sredstva ukupno + doprinos korisnika
= Ukupni prihvatljivi troškovi
= Ukupna ugovorena vrijednost projekta HRK]]/7.5345</f>
        <v>431389.60780410114</v>
      </c>
      <c r="AA1156" s="57" t="s">
        <v>38</v>
      </c>
      <c r="AB1156" s="57" t="s">
        <v>35</v>
      </c>
      <c r="AC1156" s="56" t="s">
        <v>4447</v>
      </c>
      <c r="AD1156" s="63" t="s">
        <v>747</v>
      </c>
    </row>
    <row r="1157" spans="1:30" ht="38.25" customHeight="1" x14ac:dyDescent="0.2">
      <c r="A1157" s="61" t="s">
        <v>4448</v>
      </c>
      <c r="B1157" s="55" t="s">
        <v>743</v>
      </c>
      <c r="C1157" s="43" t="s">
        <v>744</v>
      </c>
      <c r="D1157" s="43" t="s">
        <v>3131</v>
      </c>
      <c r="E1157" s="57" t="s">
        <v>76</v>
      </c>
      <c r="F1157" s="62" t="s">
        <v>4449</v>
      </c>
      <c r="G1157" s="62" t="s">
        <v>1795</v>
      </c>
      <c r="H1157" s="59">
        <v>44372</v>
      </c>
      <c r="I1157" s="59">
        <v>44920</v>
      </c>
      <c r="J1157" s="48" t="str">
        <f>IF(Ugovori_OPULJP[[#This Row],[DATUM ZAVRŠETKA OPERACIJE]]&gt;DATE(2024,3,31),"u provedbi","završen")</f>
        <v>završen</v>
      </c>
      <c r="K1157" s="58" t="s">
        <v>211</v>
      </c>
      <c r="L1157" s="58" t="s">
        <v>211</v>
      </c>
      <c r="M1157" s="74" t="s">
        <v>3114</v>
      </c>
      <c r="N1157" s="49">
        <v>0.15</v>
      </c>
      <c r="O1157" s="50">
        <f>Ugovori_OPULJP[[#This Row],[Bespovratna sredstva - Ukupno (EU+Nac) HRK
= Ukupna ugovorena vrijednost bespovratnih sredstava]]*Ugovori_OPULJP[[#This Row],[EU STOPA SUFINANCIRANJA %
EU CO-FINANCING RATE %]]</f>
        <v>1181670</v>
      </c>
      <c r="P1157" s="51">
        <f>Ugovori_OPULJP[[#This Row],[Bespovratna sredstva - EU dio - HRK]]/7.5345</f>
        <v>156834.56101931116</v>
      </c>
      <c r="Q1157" s="50">
        <f>Ugovori_OPULJP[[#This Row],[Bespovratna sredstva - Ukupno (EU+Nac) HRK
= Ukupna ugovorena vrijednost bespovratnih sredstava]]*Ugovori_OPULJP[[#This Row],[STOPA NACIONALNOG SUFINANCIRANJA %]]</f>
        <v>208530</v>
      </c>
      <c r="R1157" s="51">
        <f>Ugovori_OPULJP[[#This Row],[Bespovratna sredstva - Nacionalni dio - HRK]]/7.5345</f>
        <v>27676.687238701968</v>
      </c>
      <c r="S1157" s="52">
        <v>1390200</v>
      </c>
      <c r="T1157" s="53">
        <f>Ugovori_OPULJP[[#This Row],[Bespovratna sredstva - Ukupno (EU+Nac) HRK
= Ukupna ugovorena vrijednost bespovratnih sredstava]]/7.5345</f>
        <v>184511.24825801313</v>
      </c>
      <c r="U1157" s="50">
        <v>0</v>
      </c>
      <c r="V1157" s="51">
        <f>Ugovori_OPULJP[[#This Row],[Javni doprinos korisnika - HRK]]/7.5345</f>
        <v>0</v>
      </c>
      <c r="W1157" s="50">
        <v>0</v>
      </c>
      <c r="X1157" s="51">
        <f>Ugovori_OPULJP[[#This Row],[Privatni doprinos korisnika - HRK]]/7.5345</f>
        <v>0</v>
      </c>
      <c r="Y1157" s="52">
        <v>1390200</v>
      </c>
      <c r="Z1157" s="53">
        <f>Ugovori_OPULJP[[#This Row],[UKUPNI PRIHVATLJIVI IZDACI
TOTAL ELIGIBLE EXPENDITURE
= Bespovratna sredstva ukupno + doprinos korisnika
= Ukupni prihvatljivi troškovi
= Ukupna ugovorena vrijednost projekta HRK]]/7.5345</f>
        <v>184511.24825801313</v>
      </c>
      <c r="AA1157" s="57" t="s">
        <v>38</v>
      </c>
      <c r="AB1157" s="57" t="s">
        <v>35</v>
      </c>
      <c r="AC1157" s="56" t="s">
        <v>4450</v>
      </c>
      <c r="AD1157" s="63" t="s">
        <v>747</v>
      </c>
    </row>
    <row r="1158" spans="1:30" ht="51" customHeight="1" x14ac:dyDescent="0.2">
      <c r="A1158" s="61" t="s">
        <v>4451</v>
      </c>
      <c r="B1158" s="55" t="s">
        <v>743</v>
      </c>
      <c r="C1158" s="43" t="s">
        <v>744</v>
      </c>
      <c r="D1158" s="43" t="s">
        <v>3131</v>
      </c>
      <c r="E1158" s="57" t="s">
        <v>76</v>
      </c>
      <c r="F1158" s="62" t="s">
        <v>4452</v>
      </c>
      <c r="G1158" s="62" t="s">
        <v>83</v>
      </c>
      <c r="H1158" s="59">
        <v>44340</v>
      </c>
      <c r="I1158" s="59">
        <v>44889</v>
      </c>
      <c r="J1158" s="48" t="str">
        <f>IF(Ugovori_OPULJP[[#This Row],[DATUM ZAVRŠETKA OPERACIJE]]&gt;DATE(2024,3,31),"u provedbi","završen")</f>
        <v>završen</v>
      </c>
      <c r="K1158" s="58" t="s">
        <v>84</v>
      </c>
      <c r="L1158" s="58" t="s">
        <v>84</v>
      </c>
      <c r="M1158" s="49">
        <v>0.85</v>
      </c>
      <c r="N1158" s="49">
        <v>0.15</v>
      </c>
      <c r="O1158" s="50">
        <f>Ugovori_OPULJP[[#This Row],[Bespovratna sredstva - Ukupno (EU+Nac) HRK
= Ukupna ugovorena vrijednost bespovratnih sredstava]]*Ugovori_OPULJP[[#This Row],[EU STOPA SUFINANCIRANJA %
EU CO-FINANCING RATE %]]</f>
        <v>788630</v>
      </c>
      <c r="P1158" s="51">
        <f>Ugovori_OPULJP[[#This Row],[Bespovratna sredstva - EU dio - HRK]]/7.5345</f>
        <v>104669.18840002654</v>
      </c>
      <c r="Q1158" s="50">
        <f>Ugovori_OPULJP[[#This Row],[Bespovratna sredstva - Ukupno (EU+Nac) HRK
= Ukupna ugovorena vrijednost bespovratnih sredstava]]*Ugovori_OPULJP[[#This Row],[STOPA NACIONALNOG SUFINANCIRANJA %]]</f>
        <v>139170</v>
      </c>
      <c r="R1158" s="51">
        <f>Ugovori_OPULJP[[#This Row],[Bespovratna sredstva - Nacionalni dio - HRK]]/7.5345</f>
        <v>18471.033247063508</v>
      </c>
      <c r="S1158" s="52">
        <v>927800</v>
      </c>
      <c r="T1158" s="53">
        <f>Ugovori_OPULJP[[#This Row],[Bespovratna sredstva - Ukupno (EU+Nac) HRK
= Ukupna ugovorena vrijednost bespovratnih sredstava]]/7.5345</f>
        <v>123140.22164709005</v>
      </c>
      <c r="U1158" s="50">
        <v>0</v>
      </c>
      <c r="V1158" s="51">
        <f>Ugovori_OPULJP[[#This Row],[Javni doprinos korisnika - HRK]]/7.5345</f>
        <v>0</v>
      </c>
      <c r="W1158" s="50">
        <v>0</v>
      </c>
      <c r="X1158" s="51">
        <f>Ugovori_OPULJP[[#This Row],[Privatni doprinos korisnika - HRK]]/7.5345</f>
        <v>0</v>
      </c>
      <c r="Y1158" s="52">
        <v>927800</v>
      </c>
      <c r="Z1158" s="53">
        <f>Ugovori_OPULJP[[#This Row],[UKUPNI PRIHVATLJIVI IZDACI
TOTAL ELIGIBLE EXPENDITURE
= Bespovratna sredstva ukupno + doprinos korisnika
= Ukupni prihvatljivi troškovi
= Ukupna ugovorena vrijednost projekta HRK]]/7.5345</f>
        <v>123140.22164709005</v>
      </c>
      <c r="AA1158" s="57" t="s">
        <v>38</v>
      </c>
      <c r="AB1158" s="57" t="s">
        <v>35</v>
      </c>
      <c r="AC1158" s="56" t="s">
        <v>4453</v>
      </c>
      <c r="AD1158" s="63" t="s">
        <v>747</v>
      </c>
    </row>
    <row r="1159" spans="1:30" ht="38.25" customHeight="1" x14ac:dyDescent="0.2">
      <c r="A1159" s="61" t="s">
        <v>4454</v>
      </c>
      <c r="B1159" s="55" t="s">
        <v>743</v>
      </c>
      <c r="C1159" s="43" t="s">
        <v>744</v>
      </c>
      <c r="D1159" s="43" t="s">
        <v>3131</v>
      </c>
      <c r="E1159" s="57" t="s">
        <v>76</v>
      </c>
      <c r="F1159" s="62" t="s">
        <v>4455</v>
      </c>
      <c r="G1159" s="45" t="s">
        <v>1091</v>
      </c>
      <c r="H1159" s="59">
        <v>44340</v>
      </c>
      <c r="I1159" s="59">
        <v>44889</v>
      </c>
      <c r="J1159" s="48" t="str">
        <f>IF(Ugovori_OPULJP[[#This Row],[DATUM ZAVRŠETKA OPERACIJE]]&gt;DATE(2024,3,31),"u provedbi","završen")</f>
        <v>završen</v>
      </c>
      <c r="K1159" s="58" t="s">
        <v>84</v>
      </c>
      <c r="L1159" s="58" t="s">
        <v>84</v>
      </c>
      <c r="M1159" s="49">
        <v>0.85</v>
      </c>
      <c r="N1159" s="49">
        <v>0.15</v>
      </c>
      <c r="O1159" s="50">
        <f>Ugovori_OPULJP[[#This Row],[Bespovratna sredstva - Ukupno (EU+Nac) HRK
= Ukupna ugovorena vrijednost bespovratnih sredstava]]*Ugovori_OPULJP[[#This Row],[EU STOPA SUFINANCIRANJA %
EU CO-FINANCING RATE %]]</f>
        <v>833680</v>
      </c>
      <c r="P1159" s="51">
        <f>Ugovori_OPULJP[[#This Row],[Bespovratna sredstva - EU dio - HRK]]/7.5345</f>
        <v>110648.35091910545</v>
      </c>
      <c r="Q1159" s="50">
        <f>Ugovori_OPULJP[[#This Row],[Bespovratna sredstva - Ukupno (EU+Nac) HRK
= Ukupna ugovorena vrijednost bespovratnih sredstava]]*Ugovori_OPULJP[[#This Row],[STOPA NACIONALNOG SUFINANCIRANJA %]]</f>
        <v>147120</v>
      </c>
      <c r="R1159" s="51">
        <f>Ugovori_OPULJP[[#This Row],[Bespovratna sredstva - Nacionalni dio - HRK]]/7.5345</f>
        <v>19526.179573959784</v>
      </c>
      <c r="S1159" s="52">
        <v>980800</v>
      </c>
      <c r="T1159" s="53">
        <f>Ugovori_OPULJP[[#This Row],[Bespovratna sredstva - Ukupno (EU+Nac) HRK
= Ukupna ugovorena vrijednost bespovratnih sredstava]]/7.5345</f>
        <v>130174.53049306522</v>
      </c>
      <c r="U1159" s="50">
        <v>0</v>
      </c>
      <c r="V1159" s="51">
        <f>Ugovori_OPULJP[[#This Row],[Javni doprinos korisnika - HRK]]/7.5345</f>
        <v>0</v>
      </c>
      <c r="W1159" s="50">
        <v>0</v>
      </c>
      <c r="X1159" s="51">
        <f>Ugovori_OPULJP[[#This Row],[Privatni doprinos korisnika - HRK]]/7.5345</f>
        <v>0</v>
      </c>
      <c r="Y1159" s="52">
        <v>980800</v>
      </c>
      <c r="Z1159" s="53">
        <f>Ugovori_OPULJP[[#This Row],[UKUPNI PRIHVATLJIVI IZDACI
TOTAL ELIGIBLE EXPENDITURE
= Bespovratna sredstva ukupno + doprinos korisnika
= Ukupni prihvatljivi troškovi
= Ukupna ugovorena vrijednost projekta HRK]]/7.5345</f>
        <v>130174.53049306522</v>
      </c>
      <c r="AA1159" s="57" t="s">
        <v>38</v>
      </c>
      <c r="AB1159" s="57" t="s">
        <v>35</v>
      </c>
      <c r="AC1159" s="56" t="s">
        <v>4456</v>
      </c>
      <c r="AD1159" s="63" t="s">
        <v>747</v>
      </c>
    </row>
    <row r="1160" spans="1:30" ht="51" customHeight="1" x14ac:dyDescent="0.2">
      <c r="A1160" s="61" t="s">
        <v>4457</v>
      </c>
      <c r="B1160" s="55" t="s">
        <v>743</v>
      </c>
      <c r="C1160" s="43" t="s">
        <v>744</v>
      </c>
      <c r="D1160" s="43" t="s">
        <v>3131</v>
      </c>
      <c r="E1160" s="57" t="s">
        <v>76</v>
      </c>
      <c r="F1160" s="62" t="s">
        <v>4458</v>
      </c>
      <c r="G1160" s="45" t="s">
        <v>1079</v>
      </c>
      <c r="H1160" s="59">
        <v>44340</v>
      </c>
      <c r="I1160" s="59">
        <v>44889</v>
      </c>
      <c r="J1160" s="48" t="str">
        <f>IF(Ugovori_OPULJP[[#This Row],[DATUM ZAVRŠETKA OPERACIJE]]&gt;DATE(2024,3,31),"u provedbi","završen")</f>
        <v>završen</v>
      </c>
      <c r="K1160" s="67" t="s">
        <v>425</v>
      </c>
      <c r="L1160" s="46" t="s">
        <v>425</v>
      </c>
      <c r="M1160" s="49">
        <v>0.85</v>
      </c>
      <c r="N1160" s="49">
        <v>0.15</v>
      </c>
      <c r="O1160" s="50">
        <f>Ugovori_OPULJP[[#This Row],[Bespovratna sredstva - Ukupno (EU+Nac) HRK
= Ukupna ugovorena vrijednost bespovratnih sredstava]]*Ugovori_OPULJP[[#This Row],[EU STOPA SUFINANCIRANJA %
EU CO-FINANCING RATE %]]</f>
        <v>630734</v>
      </c>
      <c r="P1160" s="51">
        <f>Ugovori_OPULJP[[#This Row],[Bespovratna sredstva - EU dio - HRK]]/7.5345</f>
        <v>83712.78784259074</v>
      </c>
      <c r="Q1160" s="50">
        <f>Ugovori_OPULJP[[#This Row],[Bespovratna sredstva - Ukupno (EU+Nac) HRK
= Ukupna ugovorena vrijednost bespovratnih sredstava]]*Ugovori_OPULJP[[#This Row],[STOPA NACIONALNOG SUFINANCIRANJA %]]</f>
        <v>111306</v>
      </c>
      <c r="R1160" s="51">
        <f>Ugovori_OPULJP[[#This Row],[Bespovratna sredstva - Nacionalni dio - HRK]]/7.5345</f>
        <v>14772.844913398367</v>
      </c>
      <c r="S1160" s="52">
        <v>742040</v>
      </c>
      <c r="T1160" s="53">
        <f>Ugovori_OPULJP[[#This Row],[Bespovratna sredstva - Ukupno (EU+Nac) HRK
= Ukupna ugovorena vrijednost bespovratnih sredstava]]/7.5345</f>
        <v>98485.632755989107</v>
      </c>
      <c r="U1160" s="50">
        <v>0</v>
      </c>
      <c r="V1160" s="51">
        <f>Ugovori_OPULJP[[#This Row],[Javni doprinos korisnika - HRK]]/7.5345</f>
        <v>0</v>
      </c>
      <c r="W1160" s="50">
        <v>0</v>
      </c>
      <c r="X1160" s="51">
        <f>Ugovori_OPULJP[[#This Row],[Privatni doprinos korisnika - HRK]]/7.5345</f>
        <v>0</v>
      </c>
      <c r="Y1160" s="52">
        <v>742040</v>
      </c>
      <c r="Z1160" s="53">
        <f>Ugovori_OPULJP[[#This Row],[UKUPNI PRIHVATLJIVI IZDACI
TOTAL ELIGIBLE EXPENDITURE
= Bespovratna sredstva ukupno + doprinos korisnika
= Ukupni prihvatljivi troškovi
= Ukupna ugovorena vrijednost projekta HRK]]/7.5345</f>
        <v>98485.632755989107</v>
      </c>
      <c r="AA1160" s="57" t="s">
        <v>38</v>
      </c>
      <c r="AB1160" s="57" t="s">
        <v>35</v>
      </c>
      <c r="AC1160" s="56" t="s">
        <v>4459</v>
      </c>
      <c r="AD1160" s="63" t="s">
        <v>747</v>
      </c>
    </row>
    <row r="1161" spans="1:30" ht="38.25" customHeight="1" x14ac:dyDescent="0.2">
      <c r="A1161" s="61" t="s">
        <v>4460</v>
      </c>
      <c r="B1161" s="55" t="s">
        <v>743</v>
      </c>
      <c r="C1161" s="43" t="s">
        <v>744</v>
      </c>
      <c r="D1161" s="43" t="s">
        <v>3131</v>
      </c>
      <c r="E1161" s="57" t="s">
        <v>76</v>
      </c>
      <c r="F1161" s="62" t="s">
        <v>4461</v>
      </c>
      <c r="G1161" s="62" t="s">
        <v>4462</v>
      </c>
      <c r="H1161" s="59">
        <v>44340</v>
      </c>
      <c r="I1161" s="59">
        <v>44889</v>
      </c>
      <c r="J1161" s="48" t="str">
        <f>IF(Ugovori_OPULJP[[#This Row],[DATUM ZAVRŠETKA OPERACIJE]]&gt;DATE(2024,3,31),"u provedbi","završen")</f>
        <v>završen</v>
      </c>
      <c r="K1161" s="58" t="s">
        <v>84</v>
      </c>
      <c r="L1161" s="58" t="s">
        <v>84</v>
      </c>
      <c r="M1161" s="49">
        <v>0.85</v>
      </c>
      <c r="N1161" s="49">
        <v>0.15</v>
      </c>
      <c r="O1161" s="50">
        <f>Ugovori_OPULJP[[#This Row],[Bespovratna sredstva - Ukupno (EU+Nac) HRK
= Ukupna ugovorena vrijednost bespovratnih sredstava]]*Ugovori_OPULJP[[#This Row],[EU STOPA SUFINANCIRANJA %
EU CO-FINANCING RATE %]]</f>
        <v>835635</v>
      </c>
      <c r="P1161" s="51">
        <f>Ugovori_OPULJP[[#This Row],[Bespovratna sredstva - EU dio - HRK]]/7.5345</f>
        <v>110907.82400955603</v>
      </c>
      <c r="Q1161" s="50">
        <f>Ugovori_OPULJP[[#This Row],[Bespovratna sredstva - Ukupno (EU+Nac) HRK
= Ukupna ugovorena vrijednost bespovratnih sredstava]]*Ugovori_OPULJP[[#This Row],[STOPA NACIONALNOG SUFINANCIRANJA %]]</f>
        <v>147465</v>
      </c>
      <c r="R1161" s="51">
        <f>Ugovori_OPULJP[[#This Row],[Bespovratna sredstva - Nacionalni dio - HRK]]/7.5345</f>
        <v>19571.96894286283</v>
      </c>
      <c r="S1161" s="52">
        <v>983100</v>
      </c>
      <c r="T1161" s="53">
        <f>Ugovori_OPULJP[[#This Row],[Bespovratna sredstva - Ukupno (EU+Nac) HRK
= Ukupna ugovorena vrijednost bespovratnih sredstava]]/7.5345</f>
        <v>130479.79295241887</v>
      </c>
      <c r="U1161" s="50">
        <v>0</v>
      </c>
      <c r="V1161" s="51">
        <f>Ugovori_OPULJP[[#This Row],[Javni doprinos korisnika - HRK]]/7.5345</f>
        <v>0</v>
      </c>
      <c r="W1161" s="50">
        <v>0</v>
      </c>
      <c r="X1161" s="51">
        <f>Ugovori_OPULJP[[#This Row],[Privatni doprinos korisnika - HRK]]/7.5345</f>
        <v>0</v>
      </c>
      <c r="Y1161" s="52">
        <v>983100</v>
      </c>
      <c r="Z1161" s="53">
        <f>Ugovori_OPULJP[[#This Row],[UKUPNI PRIHVATLJIVI IZDACI
TOTAL ELIGIBLE EXPENDITURE
= Bespovratna sredstva ukupno + doprinos korisnika
= Ukupni prihvatljivi troškovi
= Ukupna ugovorena vrijednost projekta HRK]]/7.5345</f>
        <v>130479.79295241887</v>
      </c>
      <c r="AA1161" s="57" t="s">
        <v>38</v>
      </c>
      <c r="AB1161" s="57" t="s">
        <v>35</v>
      </c>
      <c r="AC1161" s="56" t="s">
        <v>4463</v>
      </c>
      <c r="AD1161" s="63" t="s">
        <v>747</v>
      </c>
    </row>
    <row r="1162" spans="1:30" ht="38.25" customHeight="1" x14ac:dyDescent="0.2">
      <c r="A1162" s="61" t="s">
        <v>4464</v>
      </c>
      <c r="B1162" s="55" t="s">
        <v>743</v>
      </c>
      <c r="C1162" s="43" t="s">
        <v>744</v>
      </c>
      <c r="D1162" s="43" t="s">
        <v>3131</v>
      </c>
      <c r="E1162" s="57" t="s">
        <v>76</v>
      </c>
      <c r="F1162" s="62" t="s">
        <v>4465</v>
      </c>
      <c r="G1162" s="62" t="s">
        <v>1884</v>
      </c>
      <c r="H1162" s="59">
        <v>44320</v>
      </c>
      <c r="I1162" s="59">
        <v>44685</v>
      </c>
      <c r="J1162" s="48" t="str">
        <f>IF(Ugovori_OPULJP[[#This Row],[DATUM ZAVRŠETKA OPERACIJE]]&gt;DATE(2024,3,31),"u provedbi","završen")</f>
        <v>završen</v>
      </c>
      <c r="K1162" s="58" t="s">
        <v>79</v>
      </c>
      <c r="L1162" s="58" t="s">
        <v>79</v>
      </c>
      <c r="M1162" s="74" t="s">
        <v>3114</v>
      </c>
      <c r="N1162" s="49">
        <v>0.15</v>
      </c>
      <c r="O1162" s="50">
        <f>Ugovori_OPULJP[[#This Row],[Bespovratna sredstva - Ukupno (EU+Nac) HRK
= Ukupna ugovorena vrijednost bespovratnih sredstava]]*Ugovori_OPULJP[[#This Row],[EU STOPA SUFINANCIRANJA %
EU CO-FINANCING RATE %]]</f>
        <v>935561</v>
      </c>
      <c r="P1162" s="51">
        <f>Ugovori_OPULJP[[#This Row],[Bespovratna sredstva - EU dio - HRK]]/7.5345</f>
        <v>124170.28336319595</v>
      </c>
      <c r="Q1162" s="50">
        <f>Ugovori_OPULJP[[#This Row],[Bespovratna sredstva - Ukupno (EU+Nac) HRK
= Ukupna ugovorena vrijednost bespovratnih sredstava]]*Ugovori_OPULJP[[#This Row],[STOPA NACIONALNOG SUFINANCIRANJA %]]</f>
        <v>165099</v>
      </c>
      <c r="R1162" s="51">
        <f>Ugovori_OPULJP[[#This Row],[Bespovratna sredstva - Nacionalni dio - HRK]]/7.5345</f>
        <v>21912.402946446346</v>
      </c>
      <c r="S1162" s="52">
        <v>1100660</v>
      </c>
      <c r="T1162" s="53">
        <f>Ugovori_OPULJP[[#This Row],[Bespovratna sredstva - Ukupno (EU+Nac) HRK
= Ukupna ugovorena vrijednost bespovratnih sredstava]]/7.5345</f>
        <v>146082.6863096423</v>
      </c>
      <c r="U1162" s="50">
        <v>0</v>
      </c>
      <c r="V1162" s="51">
        <f>Ugovori_OPULJP[[#This Row],[Javni doprinos korisnika - HRK]]/7.5345</f>
        <v>0</v>
      </c>
      <c r="W1162" s="50">
        <v>0</v>
      </c>
      <c r="X1162" s="51">
        <f>Ugovori_OPULJP[[#This Row],[Privatni doprinos korisnika - HRK]]/7.5345</f>
        <v>0</v>
      </c>
      <c r="Y1162" s="52">
        <v>1100660</v>
      </c>
      <c r="Z1162" s="53">
        <f>Ugovori_OPULJP[[#This Row],[UKUPNI PRIHVATLJIVI IZDACI
TOTAL ELIGIBLE EXPENDITURE
= Bespovratna sredstva ukupno + doprinos korisnika
= Ukupni prihvatljivi troškovi
= Ukupna ugovorena vrijednost projekta HRK]]/7.5345</f>
        <v>146082.6863096423</v>
      </c>
      <c r="AA1162" s="57" t="s">
        <v>38</v>
      </c>
      <c r="AB1162" s="57" t="s">
        <v>35</v>
      </c>
      <c r="AC1162" s="56" t="s">
        <v>4466</v>
      </c>
      <c r="AD1162" s="63" t="s">
        <v>747</v>
      </c>
    </row>
    <row r="1163" spans="1:30" ht="38.25" customHeight="1" x14ac:dyDescent="0.2">
      <c r="A1163" s="61" t="s">
        <v>4467</v>
      </c>
      <c r="B1163" s="55" t="s">
        <v>743</v>
      </c>
      <c r="C1163" s="43" t="s">
        <v>744</v>
      </c>
      <c r="D1163" s="43" t="s">
        <v>3131</v>
      </c>
      <c r="E1163" s="57" t="s">
        <v>76</v>
      </c>
      <c r="F1163" s="62" t="s">
        <v>4468</v>
      </c>
      <c r="G1163" s="62" t="s">
        <v>4469</v>
      </c>
      <c r="H1163" s="59">
        <v>44340</v>
      </c>
      <c r="I1163" s="59">
        <v>44889</v>
      </c>
      <c r="J1163" s="48" t="str">
        <f>IF(Ugovori_OPULJP[[#This Row],[DATUM ZAVRŠETKA OPERACIJE]]&gt;DATE(2024,3,31),"u provedbi","završen")</f>
        <v>završen</v>
      </c>
      <c r="K1163" s="58" t="s">
        <v>84</v>
      </c>
      <c r="L1163" s="46" t="s">
        <v>84</v>
      </c>
      <c r="M1163" s="49">
        <v>0.85</v>
      </c>
      <c r="N1163" s="49">
        <v>0.15</v>
      </c>
      <c r="O1163" s="50">
        <f>Ugovori_OPULJP[[#This Row],[Bespovratna sredstva - Ukupno (EU+Nac) HRK
= Ukupna ugovorena vrijednost bespovratnih sredstava]]*Ugovori_OPULJP[[#This Row],[EU STOPA SUFINANCIRANJA %
EU CO-FINANCING RATE %]]</f>
        <v>473348</v>
      </c>
      <c r="P1163" s="51">
        <f>Ugovori_OPULJP[[#This Row],[Bespovratna sredstva - EU dio - HRK]]/7.5345</f>
        <v>62824.075917446411</v>
      </c>
      <c r="Q1163" s="50">
        <f>Ugovori_OPULJP[[#This Row],[Bespovratna sredstva - Ukupno (EU+Nac) HRK
= Ukupna ugovorena vrijednost bespovratnih sredstava]]*Ugovori_OPULJP[[#This Row],[STOPA NACIONALNOG SUFINANCIRANJA %]]</f>
        <v>83532</v>
      </c>
      <c r="R1163" s="51">
        <f>Ugovori_OPULJP[[#This Row],[Bespovratna sredstva - Nacionalni dio - HRK]]/7.5345</f>
        <v>11086.601632490543</v>
      </c>
      <c r="S1163" s="52">
        <v>556880</v>
      </c>
      <c r="T1163" s="53">
        <f>Ugovori_OPULJP[[#This Row],[Bespovratna sredstva - Ukupno (EU+Nac) HRK
= Ukupna ugovorena vrijednost bespovratnih sredstava]]/7.5345</f>
        <v>73910.677549936954</v>
      </c>
      <c r="U1163" s="50">
        <v>0</v>
      </c>
      <c r="V1163" s="51">
        <f>Ugovori_OPULJP[[#This Row],[Javni doprinos korisnika - HRK]]/7.5345</f>
        <v>0</v>
      </c>
      <c r="W1163" s="50">
        <v>0</v>
      </c>
      <c r="X1163" s="51">
        <f>Ugovori_OPULJP[[#This Row],[Privatni doprinos korisnika - HRK]]/7.5345</f>
        <v>0</v>
      </c>
      <c r="Y1163" s="52">
        <v>556880</v>
      </c>
      <c r="Z1163" s="53">
        <f>Ugovori_OPULJP[[#This Row],[UKUPNI PRIHVATLJIVI IZDACI
TOTAL ELIGIBLE EXPENDITURE
= Bespovratna sredstva ukupno + doprinos korisnika
= Ukupni prihvatljivi troškovi
= Ukupna ugovorena vrijednost projekta HRK]]/7.5345</f>
        <v>73910.677549936954</v>
      </c>
      <c r="AA1163" s="57" t="s">
        <v>38</v>
      </c>
      <c r="AB1163" s="57" t="s">
        <v>35</v>
      </c>
      <c r="AC1163" s="56" t="s">
        <v>4470</v>
      </c>
      <c r="AD1163" s="63" t="s">
        <v>747</v>
      </c>
    </row>
    <row r="1164" spans="1:30" ht="38.25" customHeight="1" x14ac:dyDescent="0.2">
      <c r="A1164" s="61" t="s">
        <v>4471</v>
      </c>
      <c r="B1164" s="55" t="s">
        <v>743</v>
      </c>
      <c r="C1164" s="56" t="s">
        <v>744</v>
      </c>
      <c r="D1164" s="43" t="s">
        <v>3131</v>
      </c>
      <c r="E1164" s="57" t="s">
        <v>76</v>
      </c>
      <c r="F1164" s="62" t="s">
        <v>4472</v>
      </c>
      <c r="G1164" s="62" t="s">
        <v>1748</v>
      </c>
      <c r="H1164" s="59">
        <v>44355</v>
      </c>
      <c r="I1164" s="59">
        <v>44903</v>
      </c>
      <c r="J1164" s="48" t="str">
        <f>IF(Ugovori_OPULJP[[#This Row],[DATUM ZAVRŠETKA OPERACIJE]]&gt;DATE(2024,3,31),"u provedbi","završen")</f>
        <v>završen</v>
      </c>
      <c r="K1164" s="58" t="s">
        <v>84</v>
      </c>
      <c r="L1164" s="58" t="s">
        <v>84</v>
      </c>
      <c r="M1164" s="74" t="s">
        <v>3114</v>
      </c>
      <c r="N1164" s="49">
        <v>0.15</v>
      </c>
      <c r="O1164" s="50">
        <f>Ugovori_OPULJP[[#This Row],[Bespovratna sredstva - Ukupno (EU+Nac) HRK
= Ukupna ugovorena vrijednost bespovratnih sredstava]]*Ugovori_OPULJP[[#This Row],[EU STOPA SUFINANCIRANJA %
EU CO-FINANCING RATE %]]</f>
        <v>1577147.8</v>
      </c>
      <c r="P1164" s="51">
        <f>Ugovori_OPULJP[[#This Row],[Bespovratna sredstva - EU dio - HRK]]/7.5345</f>
        <v>209323.48530094896</v>
      </c>
      <c r="Q1164" s="50">
        <f>Ugovori_OPULJP[[#This Row],[Bespovratna sredstva - Ukupno (EU+Nac) HRK
= Ukupna ugovorena vrijednost bespovratnih sredstava]]*Ugovori_OPULJP[[#This Row],[STOPA NACIONALNOG SUFINANCIRANJA %]]</f>
        <v>278320.2</v>
      </c>
      <c r="R1164" s="51">
        <f>Ugovori_OPULJP[[#This Row],[Bespovratna sredstva - Nacionalni dio - HRK]]/7.5345</f>
        <v>36939.438582520408</v>
      </c>
      <c r="S1164" s="52">
        <v>1855468</v>
      </c>
      <c r="T1164" s="53">
        <f>Ugovori_OPULJP[[#This Row],[Bespovratna sredstva - Ukupno (EU+Nac) HRK
= Ukupna ugovorena vrijednost bespovratnih sredstava]]/7.5345</f>
        <v>246262.92388346937</v>
      </c>
      <c r="U1164" s="50">
        <v>0</v>
      </c>
      <c r="V1164" s="51">
        <f>Ugovori_OPULJP[[#This Row],[Javni doprinos korisnika - HRK]]/7.5345</f>
        <v>0</v>
      </c>
      <c r="W1164" s="50">
        <v>0</v>
      </c>
      <c r="X1164" s="51">
        <f>Ugovori_OPULJP[[#This Row],[Privatni doprinos korisnika - HRK]]/7.5345</f>
        <v>0</v>
      </c>
      <c r="Y1164" s="52">
        <v>1855468</v>
      </c>
      <c r="Z1164" s="53">
        <f>Ugovori_OPULJP[[#This Row],[UKUPNI PRIHVATLJIVI IZDACI
TOTAL ELIGIBLE EXPENDITURE
= Bespovratna sredstva ukupno + doprinos korisnika
= Ukupni prihvatljivi troškovi
= Ukupna ugovorena vrijednost projekta HRK]]/7.5345</f>
        <v>246262.92388346937</v>
      </c>
      <c r="AA1164" s="57" t="s">
        <v>38</v>
      </c>
      <c r="AB1164" s="57" t="s">
        <v>35</v>
      </c>
      <c r="AC1164" s="56" t="s">
        <v>4473</v>
      </c>
      <c r="AD1164" s="43" t="s">
        <v>747</v>
      </c>
    </row>
    <row r="1165" spans="1:30" ht="38.25" customHeight="1" x14ac:dyDescent="0.2">
      <c r="A1165" s="66" t="s">
        <v>4474</v>
      </c>
      <c r="B1165" s="55" t="s">
        <v>743</v>
      </c>
      <c r="C1165" s="56" t="s">
        <v>744</v>
      </c>
      <c r="D1165" s="43" t="s">
        <v>3131</v>
      </c>
      <c r="E1165" s="57" t="s">
        <v>76</v>
      </c>
      <c r="F1165" s="62" t="s">
        <v>4475</v>
      </c>
      <c r="G1165" s="45" t="s">
        <v>665</v>
      </c>
      <c r="H1165" s="59">
        <v>44365</v>
      </c>
      <c r="I1165" s="59">
        <v>44913</v>
      </c>
      <c r="J1165" s="48" t="str">
        <f>IF(Ugovori_OPULJP[[#This Row],[DATUM ZAVRŠETKA OPERACIJE]]&gt;DATE(2024,3,31),"u provedbi","završen")</f>
        <v>završen</v>
      </c>
      <c r="K1165" s="67" t="s">
        <v>244</v>
      </c>
      <c r="L1165" s="67" t="s">
        <v>244</v>
      </c>
      <c r="M1165" s="74" t="s">
        <v>3114</v>
      </c>
      <c r="N1165" s="49">
        <v>0.15</v>
      </c>
      <c r="O1165" s="50">
        <f>Ugovori_OPULJP[[#This Row],[Bespovratna sredstva - Ukupno (EU+Nac) HRK
= Ukupna ugovorena vrijednost bespovratnih sredstava]]*Ugovori_OPULJP[[#This Row],[EU STOPA SUFINANCIRANJA %
EU CO-FINANCING RATE %]]</f>
        <v>2365890</v>
      </c>
      <c r="P1165" s="51">
        <f>Ugovori_OPULJP[[#This Row],[Bespovratna sredstva - EU dio - HRK]]/7.5345</f>
        <v>314007.56520007964</v>
      </c>
      <c r="Q1165" s="50">
        <f>Ugovori_OPULJP[[#This Row],[Bespovratna sredstva - Ukupno (EU+Nac) HRK
= Ukupna ugovorena vrijednost bespovratnih sredstava]]*Ugovori_OPULJP[[#This Row],[STOPA NACIONALNOG SUFINANCIRANJA %]]</f>
        <v>417510</v>
      </c>
      <c r="R1165" s="51">
        <f>Ugovori_OPULJP[[#This Row],[Bespovratna sredstva - Nacionalni dio - HRK]]/7.5345</f>
        <v>55413.099741190519</v>
      </c>
      <c r="S1165" s="52">
        <v>2783400</v>
      </c>
      <c r="T1165" s="53">
        <f>Ugovori_OPULJP[[#This Row],[Bespovratna sredstva - Ukupno (EU+Nac) HRK
= Ukupna ugovorena vrijednost bespovratnih sredstava]]/7.5345</f>
        <v>369420.66494127014</v>
      </c>
      <c r="U1165" s="50">
        <v>0</v>
      </c>
      <c r="V1165" s="51">
        <f>Ugovori_OPULJP[[#This Row],[Javni doprinos korisnika - HRK]]/7.5345</f>
        <v>0</v>
      </c>
      <c r="W1165" s="50">
        <v>0</v>
      </c>
      <c r="X1165" s="51">
        <f>Ugovori_OPULJP[[#This Row],[Privatni doprinos korisnika - HRK]]/7.5345</f>
        <v>0</v>
      </c>
      <c r="Y1165" s="52">
        <v>2783400</v>
      </c>
      <c r="Z1165" s="53">
        <f>Ugovori_OPULJP[[#This Row],[UKUPNI PRIHVATLJIVI IZDACI
TOTAL ELIGIBLE EXPENDITURE
= Bespovratna sredstva ukupno + doprinos korisnika
= Ukupni prihvatljivi troškovi
= Ukupna ugovorena vrijednost projekta HRK]]/7.5345</f>
        <v>369420.66494127014</v>
      </c>
      <c r="AA1165" s="57" t="s">
        <v>38</v>
      </c>
      <c r="AB1165" s="57" t="s">
        <v>35</v>
      </c>
      <c r="AC1165" s="56" t="s">
        <v>4476</v>
      </c>
      <c r="AD1165" s="43" t="s">
        <v>747</v>
      </c>
    </row>
    <row r="1166" spans="1:30" ht="38.25" customHeight="1" x14ac:dyDescent="0.2">
      <c r="A1166" s="66" t="s">
        <v>4477</v>
      </c>
      <c r="B1166" s="55" t="s">
        <v>743</v>
      </c>
      <c r="C1166" s="43" t="s">
        <v>744</v>
      </c>
      <c r="D1166" s="43" t="s">
        <v>3131</v>
      </c>
      <c r="E1166" s="57" t="s">
        <v>76</v>
      </c>
      <c r="F1166" s="62" t="s">
        <v>4478</v>
      </c>
      <c r="G1166" s="62" t="s">
        <v>1865</v>
      </c>
      <c r="H1166" s="59">
        <v>44341</v>
      </c>
      <c r="I1166" s="59">
        <v>44890</v>
      </c>
      <c r="J1166" s="48" t="str">
        <f>IF(Ugovori_OPULJP[[#This Row],[DATUM ZAVRŠETKA OPERACIJE]]&gt;DATE(2024,3,31),"u provedbi","završen")</f>
        <v>završen</v>
      </c>
      <c r="K1166" s="67" t="s">
        <v>249</v>
      </c>
      <c r="L1166" s="58" t="s">
        <v>249</v>
      </c>
      <c r="M1166" s="87" t="s">
        <v>3114</v>
      </c>
      <c r="N1166" s="49">
        <v>0.15</v>
      </c>
      <c r="O1166" s="50">
        <f>Ugovori_OPULJP[[#This Row],[Bespovratna sredstva - Ukupno (EU+Nac) HRK
= Ukupna ugovorena vrijednost bespovratnih sredstava]]*Ugovori_OPULJP[[#This Row],[EU STOPA SUFINANCIRANJA %
EU CO-FINANCING RATE %]]</f>
        <v>3942895</v>
      </c>
      <c r="P1166" s="51">
        <f>Ugovori_OPULJP[[#This Row],[Bespovratna sredstva - EU dio - HRK]]/7.5345</f>
        <v>523312.09768398694</v>
      </c>
      <c r="Q1166" s="50">
        <f>Ugovori_OPULJP[[#This Row],[Bespovratna sredstva - Ukupno (EU+Nac) HRK
= Ukupna ugovorena vrijednost bespovratnih sredstava]]*Ugovori_OPULJP[[#This Row],[STOPA NACIONALNOG SUFINANCIRANJA %]]</f>
        <v>695805</v>
      </c>
      <c r="R1166" s="51">
        <f>Ugovori_OPULJP[[#This Row],[Bespovratna sredstva - Nacionalni dio - HRK]]/7.5345</f>
        <v>92349.193708938881</v>
      </c>
      <c r="S1166" s="52">
        <v>4638700</v>
      </c>
      <c r="T1166" s="53">
        <f>Ugovori_OPULJP[[#This Row],[Bespovratna sredstva - Ukupno (EU+Nac) HRK
= Ukupna ugovorena vrijednost bespovratnih sredstava]]/7.5345</f>
        <v>615661.29139292589</v>
      </c>
      <c r="U1166" s="50">
        <v>0</v>
      </c>
      <c r="V1166" s="51">
        <f>Ugovori_OPULJP[[#This Row],[Javni doprinos korisnika - HRK]]/7.5345</f>
        <v>0</v>
      </c>
      <c r="W1166" s="50">
        <v>0</v>
      </c>
      <c r="X1166" s="51">
        <f>Ugovori_OPULJP[[#This Row],[Privatni doprinos korisnika - HRK]]/7.5345</f>
        <v>0</v>
      </c>
      <c r="Y1166" s="52">
        <v>4638700</v>
      </c>
      <c r="Z1166" s="53">
        <f>Ugovori_OPULJP[[#This Row],[UKUPNI PRIHVATLJIVI IZDACI
TOTAL ELIGIBLE EXPENDITURE
= Bespovratna sredstva ukupno + doprinos korisnika
= Ukupni prihvatljivi troškovi
= Ukupna ugovorena vrijednost projekta HRK]]/7.5345</f>
        <v>615661.29139292589</v>
      </c>
      <c r="AA1166" s="57" t="s">
        <v>38</v>
      </c>
      <c r="AB1166" s="57" t="s">
        <v>35</v>
      </c>
      <c r="AC1166" s="56" t="s">
        <v>4479</v>
      </c>
      <c r="AD1166" s="63" t="s">
        <v>747</v>
      </c>
    </row>
    <row r="1167" spans="1:30" ht="38.25" customHeight="1" x14ac:dyDescent="0.2">
      <c r="A1167" s="61" t="s">
        <v>4480</v>
      </c>
      <c r="B1167" s="55" t="s">
        <v>743</v>
      </c>
      <c r="C1167" s="56" t="s">
        <v>744</v>
      </c>
      <c r="D1167" s="43" t="s">
        <v>3131</v>
      </c>
      <c r="E1167" s="57" t="s">
        <v>76</v>
      </c>
      <c r="F1167" s="62" t="s">
        <v>4481</v>
      </c>
      <c r="G1167" s="62" t="s">
        <v>4482</v>
      </c>
      <c r="H1167" s="59">
        <v>44378</v>
      </c>
      <c r="I1167" s="59">
        <v>44805</v>
      </c>
      <c r="J1167" s="48" t="str">
        <f>IF(Ugovori_OPULJP[[#This Row],[DATUM ZAVRŠETKA OPERACIJE]]&gt;DATE(2024,3,31),"u provedbi","završen")</f>
        <v>završen</v>
      </c>
      <c r="K1167" s="58" t="s">
        <v>371</v>
      </c>
      <c r="L1167" s="58" t="s">
        <v>371</v>
      </c>
      <c r="M1167" s="49">
        <v>0.85</v>
      </c>
      <c r="N1167" s="49">
        <v>0.15</v>
      </c>
      <c r="O1167" s="50">
        <f>Ugovori_OPULJP[[#This Row],[Bespovratna sredstva - Ukupno (EU+Nac) HRK
= Ukupna ugovorena vrijednost bespovratnih sredstava]]*Ugovori_OPULJP[[#This Row],[EU STOPA SUFINANCIRANJA %
EU CO-FINANCING RATE %]]</f>
        <v>789310</v>
      </c>
      <c r="P1167" s="51">
        <f>Ugovori_OPULJP[[#This Row],[Bespovratna sredstva - EU dio - HRK]]/7.5345</f>
        <v>104759.43990974849</v>
      </c>
      <c r="Q1167" s="50">
        <f>Ugovori_OPULJP[[#This Row],[Bespovratna sredstva - Ukupno (EU+Nac) HRK
= Ukupna ugovorena vrijednost bespovratnih sredstava]]*Ugovori_OPULJP[[#This Row],[STOPA NACIONALNOG SUFINANCIRANJA %]]</f>
        <v>139290</v>
      </c>
      <c r="R1167" s="51">
        <f>Ugovori_OPULJP[[#This Row],[Bespovratna sredstva - Nacionalni dio - HRK]]/7.5345</f>
        <v>18486.959984073263</v>
      </c>
      <c r="S1167" s="52">
        <v>928600</v>
      </c>
      <c r="T1167" s="53">
        <f>Ugovori_OPULJP[[#This Row],[Bespovratna sredstva - Ukupno (EU+Nac) HRK
= Ukupna ugovorena vrijednost bespovratnih sredstava]]/7.5345</f>
        <v>123246.39989382174</v>
      </c>
      <c r="U1167" s="50">
        <v>0</v>
      </c>
      <c r="V1167" s="51">
        <f>Ugovori_OPULJP[[#This Row],[Javni doprinos korisnika - HRK]]/7.5345</f>
        <v>0</v>
      </c>
      <c r="W1167" s="50">
        <v>0</v>
      </c>
      <c r="X1167" s="51">
        <f>Ugovori_OPULJP[[#This Row],[Privatni doprinos korisnika - HRK]]/7.5345</f>
        <v>0</v>
      </c>
      <c r="Y1167" s="52">
        <v>928600</v>
      </c>
      <c r="Z1167" s="53">
        <f>Ugovori_OPULJP[[#This Row],[UKUPNI PRIHVATLJIVI IZDACI
TOTAL ELIGIBLE EXPENDITURE
= Bespovratna sredstva ukupno + doprinos korisnika
= Ukupni prihvatljivi troškovi
= Ukupna ugovorena vrijednost projekta HRK]]/7.5345</f>
        <v>123246.39989382174</v>
      </c>
      <c r="AA1167" s="57" t="s">
        <v>38</v>
      </c>
      <c r="AB1167" s="57" t="s">
        <v>35</v>
      </c>
      <c r="AC1167" s="88" t="s">
        <v>4483</v>
      </c>
      <c r="AD1167" s="63" t="s">
        <v>747</v>
      </c>
    </row>
    <row r="1168" spans="1:30" ht="38.25" customHeight="1" x14ac:dyDescent="0.2">
      <c r="A1168" s="61" t="s">
        <v>4484</v>
      </c>
      <c r="B1168" s="55" t="s">
        <v>743</v>
      </c>
      <c r="C1168" s="43" t="s">
        <v>744</v>
      </c>
      <c r="D1168" s="43" t="s">
        <v>3131</v>
      </c>
      <c r="E1168" s="57" t="s">
        <v>76</v>
      </c>
      <c r="F1168" s="62" t="s">
        <v>4018</v>
      </c>
      <c r="G1168" s="62" t="s">
        <v>4485</v>
      </c>
      <c r="H1168" s="59">
        <v>44378</v>
      </c>
      <c r="I1168" s="59">
        <v>44805</v>
      </c>
      <c r="J1168" s="48" t="str">
        <f>IF(Ugovori_OPULJP[[#This Row],[DATUM ZAVRŠETKA OPERACIJE]]&gt;DATE(2024,3,31),"u provedbi","završen")</f>
        <v>završen</v>
      </c>
      <c r="K1168" s="58" t="s">
        <v>371</v>
      </c>
      <c r="L1168" s="58" t="s">
        <v>371</v>
      </c>
      <c r="M1168" s="74" t="s">
        <v>3114</v>
      </c>
      <c r="N1168" s="49">
        <v>0.15</v>
      </c>
      <c r="O1168" s="50">
        <f>Ugovori_OPULJP[[#This Row],[Bespovratna sredstva - Ukupno (EU+Nac) HRK
= Ukupna ugovorena vrijednost bespovratnih sredstava]]*Ugovori_OPULJP[[#This Row],[EU STOPA SUFINANCIRANJA %
EU CO-FINANCING RATE %]]</f>
        <v>789310</v>
      </c>
      <c r="P1168" s="51">
        <f>Ugovori_OPULJP[[#This Row],[Bespovratna sredstva - EU dio - HRK]]/7.5345</f>
        <v>104759.43990974849</v>
      </c>
      <c r="Q1168" s="50">
        <f>Ugovori_OPULJP[[#This Row],[Bespovratna sredstva - Ukupno (EU+Nac) HRK
= Ukupna ugovorena vrijednost bespovratnih sredstava]]*Ugovori_OPULJP[[#This Row],[STOPA NACIONALNOG SUFINANCIRANJA %]]</f>
        <v>139290</v>
      </c>
      <c r="R1168" s="51">
        <f>Ugovori_OPULJP[[#This Row],[Bespovratna sredstva - Nacionalni dio - HRK]]/7.5345</f>
        <v>18486.959984073263</v>
      </c>
      <c r="S1168" s="52">
        <v>928600</v>
      </c>
      <c r="T1168" s="53">
        <f>Ugovori_OPULJP[[#This Row],[Bespovratna sredstva - Ukupno (EU+Nac) HRK
= Ukupna ugovorena vrijednost bespovratnih sredstava]]/7.5345</f>
        <v>123246.39989382174</v>
      </c>
      <c r="U1168" s="50">
        <v>0</v>
      </c>
      <c r="V1168" s="51">
        <f>Ugovori_OPULJP[[#This Row],[Javni doprinos korisnika - HRK]]/7.5345</f>
        <v>0</v>
      </c>
      <c r="W1168" s="50">
        <v>0</v>
      </c>
      <c r="X1168" s="51">
        <f>Ugovori_OPULJP[[#This Row],[Privatni doprinos korisnika - HRK]]/7.5345</f>
        <v>0</v>
      </c>
      <c r="Y1168" s="52">
        <v>928600</v>
      </c>
      <c r="Z1168" s="53">
        <f>Ugovori_OPULJP[[#This Row],[UKUPNI PRIHVATLJIVI IZDACI
TOTAL ELIGIBLE EXPENDITURE
= Bespovratna sredstva ukupno + doprinos korisnika
= Ukupni prihvatljivi troškovi
= Ukupna ugovorena vrijednost projekta HRK]]/7.5345</f>
        <v>123246.39989382174</v>
      </c>
      <c r="AA1168" s="57" t="s">
        <v>38</v>
      </c>
      <c r="AB1168" s="57" t="s">
        <v>35</v>
      </c>
      <c r="AC1168" s="56" t="s">
        <v>4486</v>
      </c>
      <c r="AD1168" s="63" t="s">
        <v>747</v>
      </c>
    </row>
    <row r="1169" spans="1:30" ht="38.25" customHeight="1" x14ac:dyDescent="0.2">
      <c r="A1169" s="61" t="s">
        <v>4487</v>
      </c>
      <c r="B1169" s="55" t="s">
        <v>743</v>
      </c>
      <c r="C1169" s="43" t="s">
        <v>744</v>
      </c>
      <c r="D1169" s="43" t="s">
        <v>3131</v>
      </c>
      <c r="E1169" s="57" t="s">
        <v>76</v>
      </c>
      <c r="F1169" s="62" t="s">
        <v>4488</v>
      </c>
      <c r="G1169" s="62" t="s">
        <v>4489</v>
      </c>
      <c r="H1169" s="59">
        <v>44342</v>
      </c>
      <c r="I1169" s="59">
        <v>44738</v>
      </c>
      <c r="J1169" s="48" t="str">
        <f>IF(Ugovori_OPULJP[[#This Row],[DATUM ZAVRŠETKA OPERACIJE]]&gt;DATE(2024,3,31),"u provedbi","završen")</f>
        <v>završen</v>
      </c>
      <c r="K1169" s="67" t="s">
        <v>99</v>
      </c>
      <c r="L1169" s="67" t="s">
        <v>99</v>
      </c>
      <c r="M1169" s="74" t="s">
        <v>3114</v>
      </c>
      <c r="N1169" s="49">
        <v>0.15</v>
      </c>
      <c r="O1169" s="50">
        <f>Ugovori_OPULJP[[#This Row],[Bespovratna sredstva - Ukupno (EU+Nac) HRK
= Ukupna ugovorena vrijednost bespovratnih sredstava]]*Ugovori_OPULJP[[#This Row],[EU STOPA SUFINANCIRANJA %
EU CO-FINANCING RATE %]]</f>
        <v>787567.5</v>
      </c>
      <c r="P1169" s="51">
        <f>Ugovori_OPULJP[[#This Row],[Bespovratna sredstva - EU dio - HRK]]/7.5345</f>
        <v>104528.170416086</v>
      </c>
      <c r="Q1169" s="50">
        <f>Ugovori_OPULJP[[#This Row],[Bespovratna sredstva - Ukupno (EU+Nac) HRK
= Ukupna ugovorena vrijednost bespovratnih sredstava]]*Ugovori_OPULJP[[#This Row],[STOPA NACIONALNOG SUFINANCIRANJA %]]</f>
        <v>138982.5</v>
      </c>
      <c r="R1169" s="51">
        <f>Ugovori_OPULJP[[#This Row],[Bespovratna sredstva - Nacionalni dio - HRK]]/7.5345</f>
        <v>18446.147720485766</v>
      </c>
      <c r="S1169" s="52">
        <v>926550</v>
      </c>
      <c r="T1169" s="53">
        <f>Ugovori_OPULJP[[#This Row],[Bespovratna sredstva - Ukupno (EU+Nac) HRK
= Ukupna ugovorena vrijednost bespovratnih sredstava]]/7.5345</f>
        <v>122974.31813657176</v>
      </c>
      <c r="U1169" s="50">
        <v>0</v>
      </c>
      <c r="V1169" s="51">
        <f>Ugovori_OPULJP[[#This Row],[Javni doprinos korisnika - HRK]]/7.5345</f>
        <v>0</v>
      </c>
      <c r="W1169" s="50">
        <v>0</v>
      </c>
      <c r="X1169" s="51">
        <f>Ugovori_OPULJP[[#This Row],[Privatni doprinos korisnika - HRK]]/7.5345</f>
        <v>0</v>
      </c>
      <c r="Y1169" s="52">
        <v>926550</v>
      </c>
      <c r="Z1169" s="53">
        <f>Ugovori_OPULJP[[#This Row],[UKUPNI PRIHVATLJIVI IZDACI
TOTAL ELIGIBLE EXPENDITURE
= Bespovratna sredstva ukupno + doprinos korisnika
= Ukupni prihvatljivi troškovi
= Ukupna ugovorena vrijednost projekta HRK]]/7.5345</f>
        <v>122974.31813657176</v>
      </c>
      <c r="AA1169" s="57" t="s">
        <v>38</v>
      </c>
      <c r="AB1169" s="57" t="s">
        <v>35</v>
      </c>
      <c r="AC1169" s="56" t="s">
        <v>4490</v>
      </c>
      <c r="AD1169" s="63" t="s">
        <v>747</v>
      </c>
    </row>
    <row r="1170" spans="1:30" ht="38.25" customHeight="1" x14ac:dyDescent="0.2">
      <c r="A1170" s="61" t="s">
        <v>4491</v>
      </c>
      <c r="B1170" s="55" t="s">
        <v>743</v>
      </c>
      <c r="C1170" s="43" t="s">
        <v>744</v>
      </c>
      <c r="D1170" s="43" t="s">
        <v>3131</v>
      </c>
      <c r="E1170" s="57" t="s">
        <v>76</v>
      </c>
      <c r="F1170" s="62" t="s">
        <v>4492</v>
      </c>
      <c r="G1170" s="45" t="s">
        <v>2001</v>
      </c>
      <c r="H1170" s="59">
        <v>44370</v>
      </c>
      <c r="I1170" s="59">
        <v>44827</v>
      </c>
      <c r="J1170" s="48" t="str">
        <f>IF(Ugovori_OPULJP[[#This Row],[DATUM ZAVRŠETKA OPERACIJE]]&gt;DATE(2024,3,31),"u provedbi","završen")</f>
        <v>završen</v>
      </c>
      <c r="K1170" s="67" t="s">
        <v>99</v>
      </c>
      <c r="L1170" s="67" t="s">
        <v>99</v>
      </c>
      <c r="M1170" s="74" t="s">
        <v>3114</v>
      </c>
      <c r="N1170" s="49">
        <v>0.15</v>
      </c>
      <c r="O1170" s="50">
        <f>Ugovori_OPULJP[[#This Row],[Bespovratna sredstva - Ukupno (EU+Nac) HRK
= Ukupna ugovorena vrijednost bespovratnih sredstava]]*Ugovori_OPULJP[[#This Row],[EU STOPA SUFINANCIRANJA %
EU CO-FINANCING RATE %]]</f>
        <v>2367420</v>
      </c>
      <c r="P1170" s="51">
        <f>Ugovori_OPULJP[[#This Row],[Bespovratna sredstva - EU dio - HRK]]/7.5345</f>
        <v>314210.63109695399</v>
      </c>
      <c r="Q1170" s="50">
        <f>Ugovori_OPULJP[[#This Row],[Bespovratna sredstva - Ukupno (EU+Nac) HRK
= Ukupna ugovorena vrijednost bespovratnih sredstava]]*Ugovori_OPULJP[[#This Row],[STOPA NACIONALNOG SUFINANCIRANJA %]]</f>
        <v>417780</v>
      </c>
      <c r="R1170" s="51">
        <f>Ugovori_OPULJP[[#This Row],[Bespovratna sredstva - Nacionalni dio - HRK]]/7.5345</f>
        <v>55448.934899462467</v>
      </c>
      <c r="S1170" s="52">
        <v>2785200</v>
      </c>
      <c r="T1170" s="53">
        <f>Ugovori_OPULJP[[#This Row],[Bespovratna sredstva - Ukupno (EU+Nac) HRK
= Ukupna ugovorena vrijednost bespovratnih sredstava]]/7.5345</f>
        <v>369659.56599641644</v>
      </c>
      <c r="U1170" s="50">
        <v>0</v>
      </c>
      <c r="V1170" s="51">
        <f>Ugovori_OPULJP[[#This Row],[Javni doprinos korisnika - HRK]]/7.5345</f>
        <v>0</v>
      </c>
      <c r="W1170" s="50">
        <v>0</v>
      </c>
      <c r="X1170" s="51">
        <f>Ugovori_OPULJP[[#This Row],[Privatni doprinos korisnika - HRK]]/7.5345</f>
        <v>0</v>
      </c>
      <c r="Y1170" s="52">
        <v>2785200</v>
      </c>
      <c r="Z1170" s="53">
        <f>Ugovori_OPULJP[[#This Row],[UKUPNI PRIHVATLJIVI IZDACI
TOTAL ELIGIBLE EXPENDITURE
= Bespovratna sredstva ukupno + doprinos korisnika
= Ukupni prihvatljivi troškovi
= Ukupna ugovorena vrijednost projekta HRK]]/7.5345</f>
        <v>369659.56599641644</v>
      </c>
      <c r="AA1170" s="57" t="s">
        <v>38</v>
      </c>
      <c r="AB1170" s="57" t="s">
        <v>35</v>
      </c>
      <c r="AC1170" s="56" t="s">
        <v>4493</v>
      </c>
      <c r="AD1170" s="63" t="s">
        <v>747</v>
      </c>
    </row>
    <row r="1171" spans="1:30" ht="38.25" customHeight="1" x14ac:dyDescent="0.2">
      <c r="A1171" s="61" t="s">
        <v>4494</v>
      </c>
      <c r="B1171" s="55" t="s">
        <v>743</v>
      </c>
      <c r="C1171" s="43" t="s">
        <v>744</v>
      </c>
      <c r="D1171" s="43" t="s">
        <v>3131</v>
      </c>
      <c r="E1171" s="57" t="s">
        <v>76</v>
      </c>
      <c r="F1171" s="62" t="s">
        <v>4495</v>
      </c>
      <c r="G1171" s="62" t="s">
        <v>4496</v>
      </c>
      <c r="H1171" s="59">
        <v>44390</v>
      </c>
      <c r="I1171" s="59">
        <v>44878</v>
      </c>
      <c r="J1171" s="48" t="str">
        <f>IF(Ugovori_OPULJP[[#This Row],[DATUM ZAVRŠETKA OPERACIJE]]&gt;DATE(2024,3,31),"u provedbi","završen")</f>
        <v>završen</v>
      </c>
      <c r="K1171" s="58" t="s">
        <v>599</v>
      </c>
      <c r="L1171" s="58" t="s">
        <v>599</v>
      </c>
      <c r="M1171" s="74" t="s">
        <v>3114</v>
      </c>
      <c r="N1171" s="49">
        <v>0.15</v>
      </c>
      <c r="O1171" s="50">
        <f>Ugovori_OPULJP[[#This Row],[Bespovratna sredstva - Ukupno (EU+Nac) HRK
= Ukupna ugovorena vrijednost bespovratnih sredstava]]*Ugovori_OPULJP[[#This Row],[EU STOPA SUFINANCIRANJA %
EU CO-FINANCING RATE %]]</f>
        <v>759209.375</v>
      </c>
      <c r="P1171" s="51">
        <f>Ugovori_OPULJP[[#This Row],[Bespovratna sredstva - EU dio - HRK]]/7.5345</f>
        <v>100764.40042471298</v>
      </c>
      <c r="Q1171" s="50">
        <f>Ugovori_OPULJP[[#This Row],[Bespovratna sredstva - Ukupno (EU+Nac) HRK
= Ukupna ugovorena vrijednost bespovratnih sredstava]]*Ugovori_OPULJP[[#This Row],[STOPA NACIONALNOG SUFINANCIRANJA %]]</f>
        <v>133978.125</v>
      </c>
      <c r="R1171" s="51">
        <f>Ugovori_OPULJP[[#This Row],[Bespovratna sredstva - Nacionalni dio - HRK]]/7.5345</f>
        <v>17781.953016125819</v>
      </c>
      <c r="S1171" s="52">
        <v>893187.5</v>
      </c>
      <c r="T1171" s="53">
        <f>Ugovori_OPULJP[[#This Row],[Bespovratna sredstva - Ukupno (EU+Nac) HRK
= Ukupna ugovorena vrijednost bespovratnih sredstava]]/7.5345</f>
        <v>118546.35344083881</v>
      </c>
      <c r="U1171" s="50">
        <v>0</v>
      </c>
      <c r="V1171" s="51">
        <f>Ugovori_OPULJP[[#This Row],[Javni doprinos korisnika - HRK]]/7.5345</f>
        <v>0</v>
      </c>
      <c r="W1171" s="50">
        <v>0</v>
      </c>
      <c r="X1171" s="51">
        <f>Ugovori_OPULJP[[#This Row],[Privatni doprinos korisnika - HRK]]/7.5345</f>
        <v>0</v>
      </c>
      <c r="Y1171" s="52">
        <v>893187.5</v>
      </c>
      <c r="Z1171" s="53">
        <f>Ugovori_OPULJP[[#This Row],[UKUPNI PRIHVATLJIVI IZDACI
TOTAL ELIGIBLE EXPENDITURE
= Bespovratna sredstva ukupno + doprinos korisnika
= Ukupni prihvatljivi troškovi
= Ukupna ugovorena vrijednost projekta HRK]]/7.5345</f>
        <v>118546.35344083881</v>
      </c>
      <c r="AA1171" s="57" t="s">
        <v>38</v>
      </c>
      <c r="AB1171" s="57" t="s">
        <v>35</v>
      </c>
      <c r="AC1171" s="56" t="s">
        <v>4497</v>
      </c>
      <c r="AD1171" s="63" t="s">
        <v>747</v>
      </c>
    </row>
    <row r="1172" spans="1:30" ht="51" customHeight="1" x14ac:dyDescent="0.2">
      <c r="A1172" s="61" t="s">
        <v>4498</v>
      </c>
      <c r="B1172" s="55" t="s">
        <v>743</v>
      </c>
      <c r="C1172" s="43" t="s">
        <v>744</v>
      </c>
      <c r="D1172" s="43" t="s">
        <v>3131</v>
      </c>
      <c r="E1172" s="57" t="s">
        <v>76</v>
      </c>
      <c r="F1172" s="62" t="s">
        <v>4499</v>
      </c>
      <c r="G1172" s="62" t="s">
        <v>1655</v>
      </c>
      <c r="H1172" s="59">
        <v>44340</v>
      </c>
      <c r="I1172" s="59">
        <v>44889</v>
      </c>
      <c r="J1172" s="48" t="str">
        <f>IF(Ugovori_OPULJP[[#This Row],[DATUM ZAVRŠETKA OPERACIJE]]&gt;DATE(2024,3,31),"u provedbi","završen")</f>
        <v>završen</v>
      </c>
      <c r="K1172" s="67" t="s">
        <v>425</v>
      </c>
      <c r="L1172" s="46" t="s">
        <v>425</v>
      </c>
      <c r="M1172" s="74" t="s">
        <v>3114</v>
      </c>
      <c r="N1172" s="49">
        <v>0.15</v>
      </c>
      <c r="O1172" s="50">
        <f>Ugovori_OPULJP[[#This Row],[Bespovratna sredstva - Ukupno (EU+Nac) HRK
= Ukupna ugovorena vrijednost bespovratnih sredstava]]*Ugovori_OPULJP[[#This Row],[EU STOPA SUFINANCIRANJA %
EU CO-FINANCING RATE %]]</f>
        <v>2311490</v>
      </c>
      <c r="P1172" s="51">
        <f>Ugovori_OPULJP[[#This Row],[Bespovratna sredstva - EU dio - HRK]]/7.5345</f>
        <v>306787.44442232396</v>
      </c>
      <c r="Q1172" s="50">
        <f>Ugovori_OPULJP[[#This Row],[Bespovratna sredstva - Ukupno (EU+Nac) HRK
= Ukupna ugovorena vrijednost bespovratnih sredstava]]*Ugovori_OPULJP[[#This Row],[STOPA NACIONALNOG SUFINANCIRANJA %]]</f>
        <v>407910</v>
      </c>
      <c r="R1172" s="51">
        <f>Ugovori_OPULJP[[#This Row],[Bespovratna sredstva - Nacionalni dio - HRK]]/7.5345</f>
        <v>54138.960780410111</v>
      </c>
      <c r="S1172" s="52">
        <v>2719400</v>
      </c>
      <c r="T1172" s="53">
        <f>Ugovori_OPULJP[[#This Row],[Bespovratna sredstva - Ukupno (EU+Nac) HRK
= Ukupna ugovorena vrijednost bespovratnih sredstava]]/7.5345</f>
        <v>360926.40520273405</v>
      </c>
      <c r="U1172" s="50">
        <v>0</v>
      </c>
      <c r="V1172" s="51">
        <f>Ugovori_OPULJP[[#This Row],[Javni doprinos korisnika - HRK]]/7.5345</f>
        <v>0</v>
      </c>
      <c r="W1172" s="50">
        <v>0</v>
      </c>
      <c r="X1172" s="51">
        <f>Ugovori_OPULJP[[#This Row],[Privatni doprinos korisnika - HRK]]/7.5345</f>
        <v>0</v>
      </c>
      <c r="Y1172" s="52">
        <v>2719400</v>
      </c>
      <c r="Z1172" s="53">
        <f>Ugovori_OPULJP[[#This Row],[UKUPNI PRIHVATLJIVI IZDACI
TOTAL ELIGIBLE EXPENDITURE
= Bespovratna sredstva ukupno + doprinos korisnika
= Ukupni prihvatljivi troškovi
= Ukupna ugovorena vrijednost projekta HRK]]/7.5345</f>
        <v>360926.40520273405</v>
      </c>
      <c r="AA1172" s="57" t="s">
        <v>38</v>
      </c>
      <c r="AB1172" s="57" t="s">
        <v>35</v>
      </c>
      <c r="AC1172" s="56" t="s">
        <v>4500</v>
      </c>
      <c r="AD1172" s="63" t="s">
        <v>747</v>
      </c>
    </row>
    <row r="1173" spans="1:30" ht="38.25" customHeight="1" x14ac:dyDescent="0.2">
      <c r="A1173" s="61" t="s">
        <v>4501</v>
      </c>
      <c r="B1173" s="55" t="s">
        <v>743</v>
      </c>
      <c r="C1173" s="43" t="s">
        <v>744</v>
      </c>
      <c r="D1173" s="43" t="s">
        <v>3131</v>
      </c>
      <c r="E1173" s="57" t="s">
        <v>76</v>
      </c>
      <c r="F1173" s="62" t="s">
        <v>4502</v>
      </c>
      <c r="G1173" s="62" t="s">
        <v>1811</v>
      </c>
      <c r="H1173" s="59">
        <v>44372</v>
      </c>
      <c r="I1173" s="59">
        <v>44798</v>
      </c>
      <c r="J1173" s="48" t="str">
        <f>IF(Ugovori_OPULJP[[#This Row],[DATUM ZAVRŠETKA OPERACIJE]]&gt;DATE(2024,3,31),"u provedbi","završen")</f>
        <v>završen</v>
      </c>
      <c r="K1173" s="58" t="s">
        <v>173</v>
      </c>
      <c r="L1173" s="58" t="s">
        <v>173</v>
      </c>
      <c r="M1173" s="74" t="s">
        <v>3114</v>
      </c>
      <c r="N1173" s="49">
        <v>0.15</v>
      </c>
      <c r="O1173" s="50">
        <f>Ugovori_OPULJP[[#This Row],[Bespovratna sredstva - Ukupno (EU+Nac) HRK
= Ukupna ugovorena vrijednost bespovratnih sredstava]]*Ugovori_OPULJP[[#This Row],[EU STOPA SUFINANCIRANJA %
EU CO-FINANCING RATE %]]</f>
        <v>1420001.5</v>
      </c>
      <c r="P1173" s="51">
        <f>Ugovori_OPULJP[[#This Row],[Bespovratna sredstva - EU dio - HRK]]/7.5345</f>
        <v>188466.5870329816</v>
      </c>
      <c r="Q1173" s="50">
        <f>Ugovori_OPULJP[[#This Row],[Bespovratna sredstva - Ukupno (EU+Nac) HRK
= Ukupna ugovorena vrijednost bespovratnih sredstava]]*Ugovori_OPULJP[[#This Row],[STOPA NACIONALNOG SUFINANCIRANJA %]]</f>
        <v>250588.5</v>
      </c>
      <c r="R1173" s="51">
        <f>Ugovori_OPULJP[[#This Row],[Bespovratna sredstva - Nacionalni dio - HRK]]/7.5345</f>
        <v>33258.809476408518</v>
      </c>
      <c r="S1173" s="52">
        <v>1670590</v>
      </c>
      <c r="T1173" s="53">
        <f>Ugovori_OPULJP[[#This Row],[Bespovratna sredstva - Ukupno (EU+Nac) HRK
= Ukupna ugovorena vrijednost bespovratnih sredstava]]/7.5345</f>
        <v>221725.39650939012</v>
      </c>
      <c r="U1173" s="50">
        <v>0</v>
      </c>
      <c r="V1173" s="51">
        <f>Ugovori_OPULJP[[#This Row],[Javni doprinos korisnika - HRK]]/7.5345</f>
        <v>0</v>
      </c>
      <c r="W1173" s="50">
        <v>0</v>
      </c>
      <c r="X1173" s="51">
        <f>Ugovori_OPULJP[[#This Row],[Privatni doprinos korisnika - HRK]]/7.5345</f>
        <v>0</v>
      </c>
      <c r="Y1173" s="52">
        <v>1670590</v>
      </c>
      <c r="Z1173" s="53">
        <f>Ugovori_OPULJP[[#This Row],[UKUPNI PRIHVATLJIVI IZDACI
TOTAL ELIGIBLE EXPENDITURE
= Bespovratna sredstva ukupno + doprinos korisnika
= Ukupni prihvatljivi troškovi
= Ukupna ugovorena vrijednost projekta HRK]]/7.5345</f>
        <v>221725.39650939012</v>
      </c>
      <c r="AA1173" s="57" t="s">
        <v>38</v>
      </c>
      <c r="AB1173" s="57" t="s">
        <v>35</v>
      </c>
      <c r="AC1173" s="56" t="s">
        <v>4503</v>
      </c>
      <c r="AD1173" s="63" t="s">
        <v>747</v>
      </c>
    </row>
    <row r="1174" spans="1:30" ht="38.25" customHeight="1" x14ac:dyDescent="0.2">
      <c r="A1174" s="61" t="s">
        <v>4504</v>
      </c>
      <c r="B1174" s="55" t="s">
        <v>743</v>
      </c>
      <c r="C1174" s="56" t="s">
        <v>744</v>
      </c>
      <c r="D1174" s="43" t="s">
        <v>3131</v>
      </c>
      <c r="E1174" s="57" t="s">
        <v>76</v>
      </c>
      <c r="F1174" s="62" t="s">
        <v>4505</v>
      </c>
      <c r="G1174" s="62" t="s">
        <v>4506</v>
      </c>
      <c r="H1174" s="59">
        <v>44363</v>
      </c>
      <c r="I1174" s="59">
        <v>44911</v>
      </c>
      <c r="J1174" s="48" t="str">
        <f>IF(Ugovori_OPULJP[[#This Row],[DATUM ZAVRŠETKA OPERACIJE]]&gt;DATE(2024,3,31),"u provedbi","završen")</f>
        <v>završen</v>
      </c>
      <c r="K1174" s="67" t="s">
        <v>4507</v>
      </c>
      <c r="L1174" s="67" t="s">
        <v>37</v>
      </c>
      <c r="M1174" s="74" t="s">
        <v>3114</v>
      </c>
      <c r="N1174" s="49">
        <v>0.15</v>
      </c>
      <c r="O1174" s="50">
        <f>Ugovori_OPULJP[[#This Row],[Bespovratna sredstva - Ukupno (EU+Nac) HRK
= Ukupna ugovorena vrijednost bespovratnih sredstava]]*Ugovori_OPULJP[[#This Row],[EU STOPA SUFINANCIRANJA %
EU CO-FINANCING RATE %]]</f>
        <v>2999571.12</v>
      </c>
      <c r="P1174" s="51">
        <f>Ugovori_OPULJP[[#This Row],[Bespovratna sredstva - EU dio - HRK]]/7.5345</f>
        <v>398111.50308580528</v>
      </c>
      <c r="Q1174" s="50">
        <f>Ugovori_OPULJP[[#This Row],[Bespovratna sredstva - Ukupno (EU+Nac) HRK
= Ukupna ugovorena vrijednost bespovratnih sredstava]]*Ugovori_OPULJP[[#This Row],[STOPA NACIONALNOG SUFINANCIRANJA %]]</f>
        <v>529336.07999999996</v>
      </c>
      <c r="R1174" s="51">
        <f>Ugovori_OPULJP[[#This Row],[Bespovratna sredstva - Nacionalni dio - HRK]]/7.5345</f>
        <v>70254.971132789156</v>
      </c>
      <c r="S1174" s="52">
        <v>3528907.2</v>
      </c>
      <c r="T1174" s="53">
        <f>Ugovori_OPULJP[[#This Row],[Bespovratna sredstva - Ukupno (EU+Nac) HRK
= Ukupna ugovorena vrijednost bespovratnih sredstava]]/7.5345</f>
        <v>468366.47421859449</v>
      </c>
      <c r="U1174" s="50">
        <v>0</v>
      </c>
      <c r="V1174" s="51">
        <f>Ugovori_OPULJP[[#This Row],[Javni doprinos korisnika - HRK]]/7.5345</f>
        <v>0</v>
      </c>
      <c r="W1174" s="50">
        <v>0</v>
      </c>
      <c r="X1174" s="51">
        <f>Ugovori_OPULJP[[#This Row],[Privatni doprinos korisnika - HRK]]/7.5345</f>
        <v>0</v>
      </c>
      <c r="Y1174" s="52">
        <v>3528907.2</v>
      </c>
      <c r="Z1174" s="53">
        <f>Ugovori_OPULJP[[#This Row],[UKUPNI PRIHVATLJIVI IZDACI
TOTAL ELIGIBLE EXPENDITURE
= Bespovratna sredstva ukupno + doprinos korisnika
= Ukupni prihvatljivi troškovi
= Ukupna ugovorena vrijednost projekta HRK]]/7.5345</f>
        <v>468366.47421859449</v>
      </c>
      <c r="AA1174" s="57" t="s">
        <v>38</v>
      </c>
      <c r="AB1174" s="57" t="s">
        <v>35</v>
      </c>
      <c r="AC1174" s="56" t="s">
        <v>4508</v>
      </c>
      <c r="AD1174" s="43" t="s">
        <v>747</v>
      </c>
    </row>
    <row r="1175" spans="1:30" ht="38.25" customHeight="1" x14ac:dyDescent="0.2">
      <c r="A1175" s="61" t="s">
        <v>4509</v>
      </c>
      <c r="B1175" s="55" t="s">
        <v>743</v>
      </c>
      <c r="C1175" s="43" t="s">
        <v>744</v>
      </c>
      <c r="D1175" s="43" t="s">
        <v>3131</v>
      </c>
      <c r="E1175" s="57" t="s">
        <v>76</v>
      </c>
      <c r="F1175" s="62" t="s">
        <v>4510</v>
      </c>
      <c r="G1175" s="62" t="s">
        <v>1958</v>
      </c>
      <c r="H1175" s="59">
        <v>44377</v>
      </c>
      <c r="I1175" s="59">
        <v>44925</v>
      </c>
      <c r="J1175" s="48" t="str">
        <f>IF(Ugovori_OPULJP[[#This Row],[DATUM ZAVRŠETKA OPERACIJE]]&gt;DATE(2024,3,31),"u provedbi","završen")</f>
        <v>završen</v>
      </c>
      <c r="K1175" s="58" t="s">
        <v>338</v>
      </c>
      <c r="L1175" s="58" t="s">
        <v>338</v>
      </c>
      <c r="M1175" s="74" t="s">
        <v>3114</v>
      </c>
      <c r="N1175" s="49">
        <v>0.15</v>
      </c>
      <c r="O1175" s="50">
        <f>Ugovori_OPULJP[[#This Row],[Bespovratna sredstva - Ukupno (EU+Nac) HRK
= Ukupna ugovorena vrijednost bespovratnih sredstava]]*Ugovori_OPULJP[[#This Row],[EU STOPA SUFINANCIRANJA %
EU CO-FINANCING RATE %]]</f>
        <v>1261765.5</v>
      </c>
      <c r="P1175" s="51">
        <f>Ugovori_OPULJP[[#This Row],[Bespovratna sredstva - EU dio - HRK]]/7.5345</f>
        <v>167465.06072068485</v>
      </c>
      <c r="Q1175" s="50">
        <f>Ugovori_OPULJP[[#This Row],[Bespovratna sredstva - Ukupno (EU+Nac) HRK
= Ukupna ugovorena vrijednost bespovratnih sredstava]]*Ugovori_OPULJP[[#This Row],[STOPA NACIONALNOG SUFINANCIRANJA %]]</f>
        <v>222664.5</v>
      </c>
      <c r="R1175" s="51">
        <f>Ugovori_OPULJP[[#This Row],[Bespovratna sredstva - Nacionalni dio - HRK]]/7.5345</f>
        <v>29552.657774238502</v>
      </c>
      <c r="S1175" s="52">
        <v>1484430</v>
      </c>
      <c r="T1175" s="53">
        <f>Ugovori_OPULJP[[#This Row],[Bespovratna sredstva - Ukupno (EU+Nac) HRK
= Ukupna ugovorena vrijednost bespovratnih sredstava]]/7.5345</f>
        <v>197017.71849492335</v>
      </c>
      <c r="U1175" s="50">
        <v>0</v>
      </c>
      <c r="V1175" s="51">
        <f>Ugovori_OPULJP[[#This Row],[Javni doprinos korisnika - HRK]]/7.5345</f>
        <v>0</v>
      </c>
      <c r="W1175" s="50">
        <v>0</v>
      </c>
      <c r="X1175" s="51">
        <f>Ugovori_OPULJP[[#This Row],[Privatni doprinos korisnika - HRK]]/7.5345</f>
        <v>0</v>
      </c>
      <c r="Y1175" s="52">
        <v>1484430</v>
      </c>
      <c r="Z1175" s="53">
        <f>Ugovori_OPULJP[[#This Row],[UKUPNI PRIHVATLJIVI IZDACI
TOTAL ELIGIBLE EXPENDITURE
= Bespovratna sredstva ukupno + doprinos korisnika
= Ukupni prihvatljivi troškovi
= Ukupna ugovorena vrijednost projekta HRK]]/7.5345</f>
        <v>197017.71849492335</v>
      </c>
      <c r="AA1175" s="57" t="s">
        <v>38</v>
      </c>
      <c r="AB1175" s="57" t="s">
        <v>35</v>
      </c>
      <c r="AC1175" s="56" t="s">
        <v>4511</v>
      </c>
      <c r="AD1175" s="63" t="s">
        <v>747</v>
      </c>
    </row>
    <row r="1176" spans="1:30" ht="51" customHeight="1" x14ac:dyDescent="0.2">
      <c r="A1176" s="66" t="s">
        <v>4512</v>
      </c>
      <c r="B1176" s="55" t="s">
        <v>743</v>
      </c>
      <c r="C1176" s="56" t="s">
        <v>744</v>
      </c>
      <c r="D1176" s="43" t="s">
        <v>3131</v>
      </c>
      <c r="E1176" s="57" t="s">
        <v>76</v>
      </c>
      <c r="F1176" s="62" t="s">
        <v>4513</v>
      </c>
      <c r="G1176" s="62" t="s">
        <v>4514</v>
      </c>
      <c r="H1176" s="59">
        <v>44368</v>
      </c>
      <c r="I1176" s="59">
        <v>44855</v>
      </c>
      <c r="J1176" s="48" t="str">
        <f>IF(Ugovori_OPULJP[[#This Row],[DATUM ZAVRŠETKA OPERACIJE]]&gt;DATE(2024,3,31),"u provedbi","završen")</f>
        <v>završen</v>
      </c>
      <c r="K1176" s="67" t="s">
        <v>338</v>
      </c>
      <c r="L1176" s="67" t="s">
        <v>338</v>
      </c>
      <c r="M1176" s="74" t="s">
        <v>3114</v>
      </c>
      <c r="N1176" s="49">
        <v>0.15</v>
      </c>
      <c r="O1176" s="50">
        <f>Ugovori_OPULJP[[#This Row],[Bespovratna sredstva - Ukupno (EU+Nac) HRK
= Ukupna ugovorena vrijednost bespovratnih sredstava]]*Ugovori_OPULJP[[#This Row],[EU STOPA SUFINANCIRANJA %
EU CO-FINANCING RATE %]]</f>
        <v>1574200</v>
      </c>
      <c r="P1176" s="51">
        <f>Ugovori_OPULJP[[#This Row],[Bespovratna sredstva - EU dio - HRK]]/7.5345</f>
        <v>208932.24500630432</v>
      </c>
      <c r="Q1176" s="50">
        <f>Ugovori_OPULJP[[#This Row],[Bespovratna sredstva - Ukupno (EU+Nac) HRK
= Ukupna ugovorena vrijednost bespovratnih sredstava]]*Ugovori_OPULJP[[#This Row],[STOPA NACIONALNOG SUFINANCIRANJA %]]</f>
        <v>277800</v>
      </c>
      <c r="R1176" s="51">
        <f>Ugovori_OPULJP[[#This Row],[Bespovratna sredstva - Nacionalni dio - HRK]]/7.5345</f>
        <v>36870.396177583112</v>
      </c>
      <c r="S1176" s="52">
        <v>1852000</v>
      </c>
      <c r="T1176" s="53">
        <f>Ugovori_OPULJP[[#This Row],[Bespovratna sredstva - Ukupno (EU+Nac) HRK
= Ukupna ugovorena vrijednost bespovratnih sredstava]]/7.5345</f>
        <v>245802.64118388743</v>
      </c>
      <c r="U1176" s="50">
        <v>0</v>
      </c>
      <c r="V1176" s="51">
        <f>Ugovori_OPULJP[[#This Row],[Javni doprinos korisnika - HRK]]/7.5345</f>
        <v>0</v>
      </c>
      <c r="W1176" s="50">
        <v>0</v>
      </c>
      <c r="X1176" s="51">
        <f>Ugovori_OPULJP[[#This Row],[Privatni doprinos korisnika - HRK]]/7.5345</f>
        <v>0</v>
      </c>
      <c r="Y1176" s="52">
        <v>1852000</v>
      </c>
      <c r="Z1176" s="53">
        <f>Ugovori_OPULJP[[#This Row],[UKUPNI PRIHVATLJIVI IZDACI
TOTAL ELIGIBLE EXPENDITURE
= Bespovratna sredstva ukupno + doprinos korisnika
= Ukupni prihvatljivi troškovi
= Ukupna ugovorena vrijednost projekta HRK]]/7.5345</f>
        <v>245802.64118388743</v>
      </c>
      <c r="AA1176" s="57" t="s">
        <v>38</v>
      </c>
      <c r="AB1176" s="57" t="s">
        <v>35</v>
      </c>
      <c r="AC1176" s="56" t="s">
        <v>4515</v>
      </c>
      <c r="AD1176" s="43" t="s">
        <v>747</v>
      </c>
    </row>
    <row r="1177" spans="1:30" ht="38.25" customHeight="1" x14ac:dyDescent="0.2">
      <c r="A1177" s="61" t="s">
        <v>4516</v>
      </c>
      <c r="B1177" s="55" t="s">
        <v>743</v>
      </c>
      <c r="C1177" s="56" t="s">
        <v>744</v>
      </c>
      <c r="D1177" s="43" t="s">
        <v>3131</v>
      </c>
      <c r="E1177" s="57" t="s">
        <v>76</v>
      </c>
      <c r="F1177" s="62" t="s">
        <v>4517</v>
      </c>
      <c r="G1177" s="62" t="s">
        <v>4518</v>
      </c>
      <c r="H1177" s="59">
        <v>44370</v>
      </c>
      <c r="I1177" s="59">
        <v>44857</v>
      </c>
      <c r="J1177" s="48" t="str">
        <f>IF(Ugovori_OPULJP[[#This Row],[DATUM ZAVRŠETKA OPERACIJE]]&gt;DATE(2024,3,31),"u provedbi","završen")</f>
        <v>završen</v>
      </c>
      <c r="K1177" s="67" t="s">
        <v>371</v>
      </c>
      <c r="L1177" s="58" t="s">
        <v>371</v>
      </c>
      <c r="M1177" s="74" t="s">
        <v>3114</v>
      </c>
      <c r="N1177" s="49">
        <v>0.15</v>
      </c>
      <c r="O1177" s="50">
        <f>Ugovori_OPULJP[[#This Row],[Bespovratna sredstva - Ukupno (EU+Nac) HRK
= Ukupna ugovorena vrijednost bespovratnih sredstava]]*Ugovori_OPULJP[[#This Row],[EU STOPA SUFINANCIRANJA %
EU CO-FINANCING RATE %]]</f>
        <v>786802.5</v>
      </c>
      <c r="P1177" s="51">
        <f>Ugovori_OPULJP[[#This Row],[Bespovratna sredstva - EU dio - HRK]]/7.5345</f>
        <v>104426.6374676488</v>
      </c>
      <c r="Q1177" s="50">
        <f>Ugovori_OPULJP[[#This Row],[Bespovratna sredstva - Ukupno (EU+Nac) HRK
= Ukupna ugovorena vrijednost bespovratnih sredstava]]*Ugovori_OPULJP[[#This Row],[STOPA NACIONALNOG SUFINANCIRANJA %]]</f>
        <v>138847.5</v>
      </c>
      <c r="R1177" s="51">
        <f>Ugovori_OPULJP[[#This Row],[Bespovratna sredstva - Nacionalni dio - HRK]]/7.5345</f>
        <v>18428.230141349792</v>
      </c>
      <c r="S1177" s="52">
        <v>925650</v>
      </c>
      <c r="T1177" s="53">
        <f>Ugovori_OPULJP[[#This Row],[Bespovratna sredstva - Ukupno (EU+Nac) HRK
= Ukupna ugovorena vrijednost bespovratnih sredstava]]/7.5345</f>
        <v>122854.8676089986</v>
      </c>
      <c r="U1177" s="50">
        <v>0</v>
      </c>
      <c r="V1177" s="51">
        <f>Ugovori_OPULJP[[#This Row],[Javni doprinos korisnika - HRK]]/7.5345</f>
        <v>0</v>
      </c>
      <c r="W1177" s="50">
        <v>0</v>
      </c>
      <c r="X1177" s="51">
        <f>Ugovori_OPULJP[[#This Row],[Privatni doprinos korisnika - HRK]]/7.5345</f>
        <v>0</v>
      </c>
      <c r="Y1177" s="52">
        <v>925650</v>
      </c>
      <c r="Z1177" s="53">
        <f>Ugovori_OPULJP[[#This Row],[UKUPNI PRIHVATLJIVI IZDACI
TOTAL ELIGIBLE EXPENDITURE
= Bespovratna sredstva ukupno + doprinos korisnika
= Ukupni prihvatljivi troškovi
= Ukupna ugovorena vrijednost projekta HRK]]/7.5345</f>
        <v>122854.8676089986</v>
      </c>
      <c r="AA1177" s="57" t="s">
        <v>38</v>
      </c>
      <c r="AB1177" s="57" t="s">
        <v>35</v>
      </c>
      <c r="AC1177" s="56" t="s">
        <v>4519</v>
      </c>
      <c r="AD1177" s="63" t="s">
        <v>747</v>
      </c>
    </row>
    <row r="1178" spans="1:30" ht="76.5" customHeight="1" x14ac:dyDescent="0.2">
      <c r="A1178" s="61" t="s">
        <v>4520</v>
      </c>
      <c r="B1178" s="55" t="s">
        <v>743</v>
      </c>
      <c r="C1178" s="43" t="s">
        <v>744</v>
      </c>
      <c r="D1178" s="43" t="s">
        <v>3131</v>
      </c>
      <c r="E1178" s="57" t="s">
        <v>76</v>
      </c>
      <c r="F1178" s="62" t="s">
        <v>4521</v>
      </c>
      <c r="G1178" s="62" t="s">
        <v>1849</v>
      </c>
      <c r="H1178" s="59">
        <v>44340</v>
      </c>
      <c r="I1178" s="59">
        <v>44889</v>
      </c>
      <c r="J1178" s="48" t="str">
        <f>IF(Ugovori_OPULJP[[#This Row],[DATUM ZAVRŠETKA OPERACIJE]]&gt;DATE(2024,3,31),"u provedbi","završen")</f>
        <v>završen</v>
      </c>
      <c r="K1178" s="67" t="s">
        <v>599</v>
      </c>
      <c r="L1178" s="67" t="s">
        <v>599</v>
      </c>
      <c r="M1178" s="74" t="s">
        <v>3114</v>
      </c>
      <c r="N1178" s="49">
        <v>0.15</v>
      </c>
      <c r="O1178" s="50">
        <f>Ugovori_OPULJP[[#This Row],[Bespovratna sredstva - Ukupno (EU+Nac) HRK
= Ukupna ugovorena vrijednost bespovratnih sredstava]]*Ugovori_OPULJP[[#This Row],[EU STOPA SUFINANCIRANJA %
EU CO-FINANCING RATE %]]</f>
        <v>1178393.25</v>
      </c>
      <c r="P1178" s="51">
        <f>Ugovori_OPULJP[[#This Row],[Bespovratna sredstva - EU dio - HRK]]/7.5345</f>
        <v>156399.66155683855</v>
      </c>
      <c r="Q1178" s="50">
        <f>Ugovori_OPULJP[[#This Row],[Bespovratna sredstva - Ukupno (EU+Nac) HRK
= Ukupna ugovorena vrijednost bespovratnih sredstava]]*Ugovori_OPULJP[[#This Row],[STOPA NACIONALNOG SUFINANCIRANJA %]]</f>
        <v>207951.75</v>
      </c>
      <c r="R1178" s="51">
        <f>Ugovori_OPULJP[[#This Row],[Bespovratna sredstva - Nacionalni dio - HRK]]/7.5345</f>
        <v>27599.940274736211</v>
      </c>
      <c r="S1178" s="52">
        <v>1386345</v>
      </c>
      <c r="T1178" s="53">
        <f>Ugovori_OPULJP[[#This Row],[Bespovratna sredstva - Ukupno (EU+Nac) HRK
= Ukupna ugovorena vrijednost bespovratnih sredstava]]/7.5345</f>
        <v>183999.60183157475</v>
      </c>
      <c r="U1178" s="50">
        <v>0</v>
      </c>
      <c r="V1178" s="51">
        <f>Ugovori_OPULJP[[#This Row],[Javni doprinos korisnika - HRK]]/7.5345</f>
        <v>0</v>
      </c>
      <c r="W1178" s="50">
        <v>0</v>
      </c>
      <c r="X1178" s="51">
        <f>Ugovori_OPULJP[[#This Row],[Privatni doprinos korisnika - HRK]]/7.5345</f>
        <v>0</v>
      </c>
      <c r="Y1178" s="52">
        <v>1386345</v>
      </c>
      <c r="Z1178" s="53">
        <f>Ugovori_OPULJP[[#This Row],[UKUPNI PRIHVATLJIVI IZDACI
TOTAL ELIGIBLE EXPENDITURE
= Bespovratna sredstva ukupno + doprinos korisnika
= Ukupni prihvatljivi troškovi
= Ukupna ugovorena vrijednost projekta HRK]]/7.5345</f>
        <v>183999.60183157475</v>
      </c>
      <c r="AA1178" s="57" t="s">
        <v>38</v>
      </c>
      <c r="AB1178" s="57" t="s">
        <v>35</v>
      </c>
      <c r="AC1178" s="56" t="s">
        <v>4522</v>
      </c>
      <c r="AD1178" s="63" t="s">
        <v>747</v>
      </c>
    </row>
    <row r="1179" spans="1:30" ht="51" customHeight="1" x14ac:dyDescent="0.2">
      <c r="A1179" s="61" t="s">
        <v>4523</v>
      </c>
      <c r="B1179" s="55" t="s">
        <v>743</v>
      </c>
      <c r="C1179" s="43" t="s">
        <v>744</v>
      </c>
      <c r="D1179" s="43" t="s">
        <v>3131</v>
      </c>
      <c r="E1179" s="57" t="s">
        <v>76</v>
      </c>
      <c r="F1179" s="62" t="s">
        <v>4524</v>
      </c>
      <c r="G1179" s="45" t="s">
        <v>2081</v>
      </c>
      <c r="H1179" s="59">
        <v>44341</v>
      </c>
      <c r="I1179" s="59">
        <v>44798</v>
      </c>
      <c r="J1179" s="48" t="str">
        <f>IF(Ugovori_OPULJP[[#This Row],[DATUM ZAVRŠETKA OPERACIJE]]&gt;DATE(2024,3,31),"u provedbi","završen")</f>
        <v>završen</v>
      </c>
      <c r="K1179" s="67" t="s">
        <v>249</v>
      </c>
      <c r="L1179" s="58" t="s">
        <v>249</v>
      </c>
      <c r="M1179" s="74" t="s">
        <v>3114</v>
      </c>
      <c r="N1179" s="49">
        <v>0.15</v>
      </c>
      <c r="O1179" s="50">
        <f>Ugovori_OPULJP[[#This Row],[Bespovratna sredstva - Ukupno (EU+Nac) HRK
= Ukupna ugovorena vrijednost bespovratnih sredstava]]*Ugovori_OPULJP[[#This Row],[EU STOPA SUFINANCIRANJA %
EU CO-FINANCING RATE %]]</f>
        <v>473535</v>
      </c>
      <c r="P1179" s="51">
        <f>Ugovori_OPULJP[[#This Row],[Bespovratna sredstva - EU dio - HRK]]/7.5345</f>
        <v>62848.895082619943</v>
      </c>
      <c r="Q1179" s="50">
        <f>Ugovori_OPULJP[[#This Row],[Bespovratna sredstva - Ukupno (EU+Nac) HRK
= Ukupna ugovorena vrijednost bespovratnih sredstava]]*Ugovori_OPULJP[[#This Row],[STOPA NACIONALNOG SUFINANCIRANJA %]]</f>
        <v>83565</v>
      </c>
      <c r="R1179" s="51">
        <f>Ugovori_OPULJP[[#This Row],[Bespovratna sredstva - Nacionalni dio - HRK]]/7.5345</f>
        <v>11090.981485168226</v>
      </c>
      <c r="S1179" s="52">
        <v>557100</v>
      </c>
      <c r="T1179" s="53">
        <f>Ugovori_OPULJP[[#This Row],[Bespovratna sredstva - Ukupno (EU+Nac) HRK
= Ukupna ugovorena vrijednost bespovratnih sredstava]]/7.5345</f>
        <v>73939.876567788175</v>
      </c>
      <c r="U1179" s="50">
        <v>0</v>
      </c>
      <c r="V1179" s="51">
        <f>Ugovori_OPULJP[[#This Row],[Javni doprinos korisnika - HRK]]/7.5345</f>
        <v>0</v>
      </c>
      <c r="W1179" s="50">
        <v>0</v>
      </c>
      <c r="X1179" s="51">
        <f>Ugovori_OPULJP[[#This Row],[Privatni doprinos korisnika - HRK]]/7.5345</f>
        <v>0</v>
      </c>
      <c r="Y1179" s="52">
        <v>557100</v>
      </c>
      <c r="Z1179" s="53">
        <f>Ugovori_OPULJP[[#This Row],[UKUPNI PRIHVATLJIVI IZDACI
TOTAL ELIGIBLE EXPENDITURE
= Bespovratna sredstva ukupno + doprinos korisnika
= Ukupni prihvatljivi troškovi
= Ukupna ugovorena vrijednost projekta HRK]]/7.5345</f>
        <v>73939.876567788175</v>
      </c>
      <c r="AA1179" s="57" t="s">
        <v>38</v>
      </c>
      <c r="AB1179" s="57" t="s">
        <v>35</v>
      </c>
      <c r="AC1179" s="56" t="s">
        <v>4525</v>
      </c>
      <c r="AD1179" s="63" t="s">
        <v>747</v>
      </c>
    </row>
    <row r="1180" spans="1:30" ht="38.25" customHeight="1" x14ac:dyDescent="0.2">
      <c r="A1180" s="61" t="s">
        <v>4526</v>
      </c>
      <c r="B1180" s="55" t="s">
        <v>743</v>
      </c>
      <c r="C1180" s="43" t="s">
        <v>744</v>
      </c>
      <c r="D1180" s="43" t="s">
        <v>3131</v>
      </c>
      <c r="E1180" s="57" t="s">
        <v>76</v>
      </c>
      <c r="F1180" s="62" t="s">
        <v>4527</v>
      </c>
      <c r="G1180" s="62" t="s">
        <v>1997</v>
      </c>
      <c r="H1180" s="59">
        <v>44347</v>
      </c>
      <c r="I1180" s="59">
        <v>44895</v>
      </c>
      <c r="J1180" s="48" t="str">
        <f>IF(Ugovori_OPULJP[[#This Row],[DATUM ZAVRŠETKA OPERACIJE]]&gt;DATE(2024,3,31),"u provedbi","završen")</f>
        <v>završen</v>
      </c>
      <c r="K1180" s="58" t="s">
        <v>249</v>
      </c>
      <c r="L1180" s="58" t="s">
        <v>249</v>
      </c>
      <c r="M1180" s="74" t="s">
        <v>3114</v>
      </c>
      <c r="N1180" s="49">
        <v>0.15</v>
      </c>
      <c r="O1180" s="50">
        <f>Ugovori_OPULJP[[#This Row],[Bespovratna sredstva - Ukupno (EU+Nac) HRK
= Ukupna ugovorena vrijednost bespovratnih sredstava]]*Ugovori_OPULJP[[#This Row],[EU STOPA SUFINANCIRANJA %
EU CO-FINANCING RATE %]]</f>
        <v>1182883.8</v>
      </c>
      <c r="P1180" s="51">
        <f>Ugovori_OPULJP[[#This Row],[Bespovratna sredstva - EU dio - HRK]]/7.5345</f>
        <v>156995.65996416484</v>
      </c>
      <c r="Q1180" s="50">
        <f>Ugovori_OPULJP[[#This Row],[Bespovratna sredstva - Ukupno (EU+Nac) HRK
= Ukupna ugovorena vrijednost bespovratnih sredstava]]*Ugovori_OPULJP[[#This Row],[STOPA NACIONALNOG SUFINANCIRANJA %]]</f>
        <v>208744.19999999998</v>
      </c>
      <c r="R1180" s="51">
        <f>Ugovori_OPULJP[[#This Row],[Bespovratna sredstva - Nacionalni dio - HRK]]/7.5345</f>
        <v>27705.116464264382</v>
      </c>
      <c r="S1180" s="52">
        <v>1391628</v>
      </c>
      <c r="T1180" s="53">
        <f>Ugovori_OPULJP[[#This Row],[Bespovratna sredstva - Ukupno (EU+Nac) HRK
= Ukupna ugovorena vrijednost bespovratnih sredstava]]/7.5345</f>
        <v>184700.77642842921</v>
      </c>
      <c r="U1180" s="50">
        <v>0</v>
      </c>
      <c r="V1180" s="51">
        <f>Ugovori_OPULJP[[#This Row],[Javni doprinos korisnika - HRK]]/7.5345</f>
        <v>0</v>
      </c>
      <c r="W1180" s="50">
        <v>0</v>
      </c>
      <c r="X1180" s="51">
        <f>Ugovori_OPULJP[[#This Row],[Privatni doprinos korisnika - HRK]]/7.5345</f>
        <v>0</v>
      </c>
      <c r="Y1180" s="52">
        <v>1391628</v>
      </c>
      <c r="Z1180" s="53">
        <f>Ugovori_OPULJP[[#This Row],[UKUPNI PRIHVATLJIVI IZDACI
TOTAL ELIGIBLE EXPENDITURE
= Bespovratna sredstva ukupno + doprinos korisnika
= Ukupni prihvatljivi troškovi
= Ukupna ugovorena vrijednost projekta HRK]]/7.5345</f>
        <v>184700.77642842921</v>
      </c>
      <c r="AA1180" s="57" t="s">
        <v>38</v>
      </c>
      <c r="AB1180" s="57" t="s">
        <v>35</v>
      </c>
      <c r="AC1180" s="56" t="s">
        <v>4528</v>
      </c>
      <c r="AD1180" s="63" t="s">
        <v>747</v>
      </c>
    </row>
    <row r="1181" spans="1:30" ht="51" customHeight="1" x14ac:dyDescent="0.2">
      <c r="A1181" s="61" t="s">
        <v>4529</v>
      </c>
      <c r="B1181" s="55" t="s">
        <v>743</v>
      </c>
      <c r="C1181" s="56" t="s">
        <v>744</v>
      </c>
      <c r="D1181" s="43" t="s">
        <v>3131</v>
      </c>
      <c r="E1181" s="57" t="s">
        <v>76</v>
      </c>
      <c r="F1181" s="62" t="s">
        <v>4530</v>
      </c>
      <c r="G1181" s="45" t="s">
        <v>2057</v>
      </c>
      <c r="H1181" s="59">
        <v>44370</v>
      </c>
      <c r="I1181" s="59">
        <v>44765</v>
      </c>
      <c r="J1181" s="48" t="str">
        <f>IF(Ugovori_OPULJP[[#This Row],[DATUM ZAVRŠETKA OPERACIJE]]&gt;DATE(2024,3,31),"u provedbi","završen")</f>
        <v>završen</v>
      </c>
      <c r="K1181" s="67" t="s">
        <v>371</v>
      </c>
      <c r="L1181" s="67" t="s">
        <v>371</v>
      </c>
      <c r="M1181" s="74" t="s">
        <v>3114</v>
      </c>
      <c r="N1181" s="49">
        <v>0.15</v>
      </c>
      <c r="O1181" s="50">
        <f>Ugovori_OPULJP[[#This Row],[Bespovratna sredstva - Ukupno (EU+Nac) HRK
= Ukupna ugovorena vrijednost bespovratnih sredstava]]*Ugovori_OPULJP[[#This Row],[EU STOPA SUFINANCIRANJA %
EU CO-FINANCING RATE %]]</f>
        <v>1656276</v>
      </c>
      <c r="P1181" s="51">
        <f>Ugovori_OPULJP[[#This Row],[Bespovratna sredstva - EU dio - HRK]]/7.5345</f>
        <v>219825.60222974318</v>
      </c>
      <c r="Q1181" s="50">
        <f>Ugovori_OPULJP[[#This Row],[Bespovratna sredstva - Ukupno (EU+Nac) HRK
= Ukupna ugovorena vrijednost bespovratnih sredstava]]*Ugovori_OPULJP[[#This Row],[STOPA NACIONALNOG SUFINANCIRANJA %]]</f>
        <v>292284</v>
      </c>
      <c r="R1181" s="51">
        <f>Ugovori_OPULJP[[#This Row],[Bespovratna sredstva - Nacionalni dio - HRK]]/7.5345</f>
        <v>38792.753334660556</v>
      </c>
      <c r="S1181" s="52">
        <v>1948560</v>
      </c>
      <c r="T1181" s="53">
        <f>Ugovori_OPULJP[[#This Row],[Bespovratna sredstva - Ukupno (EU+Nac) HRK
= Ukupna ugovorena vrijednost bespovratnih sredstava]]/7.5345</f>
        <v>258618.35556440373</v>
      </c>
      <c r="U1181" s="50">
        <v>0</v>
      </c>
      <c r="V1181" s="51">
        <f>Ugovori_OPULJP[[#This Row],[Javni doprinos korisnika - HRK]]/7.5345</f>
        <v>0</v>
      </c>
      <c r="W1181" s="50">
        <v>0</v>
      </c>
      <c r="X1181" s="51">
        <f>Ugovori_OPULJP[[#This Row],[Privatni doprinos korisnika - HRK]]/7.5345</f>
        <v>0</v>
      </c>
      <c r="Y1181" s="52">
        <v>1948560</v>
      </c>
      <c r="Z1181" s="53">
        <f>Ugovori_OPULJP[[#This Row],[UKUPNI PRIHVATLJIVI IZDACI
TOTAL ELIGIBLE EXPENDITURE
= Bespovratna sredstva ukupno + doprinos korisnika
= Ukupni prihvatljivi troškovi
= Ukupna ugovorena vrijednost projekta HRK]]/7.5345</f>
        <v>258618.35556440373</v>
      </c>
      <c r="AA1181" s="57" t="s">
        <v>38</v>
      </c>
      <c r="AB1181" s="57" t="s">
        <v>35</v>
      </c>
      <c r="AC1181" s="56" t="s">
        <v>4531</v>
      </c>
      <c r="AD1181" s="63" t="s">
        <v>747</v>
      </c>
    </row>
    <row r="1182" spans="1:30" ht="38.25" customHeight="1" x14ac:dyDescent="0.2">
      <c r="A1182" s="61" t="s">
        <v>4532</v>
      </c>
      <c r="B1182" s="55" t="s">
        <v>743</v>
      </c>
      <c r="C1182" s="43" t="s">
        <v>744</v>
      </c>
      <c r="D1182" s="43" t="s">
        <v>3131</v>
      </c>
      <c r="E1182" s="57" t="s">
        <v>76</v>
      </c>
      <c r="F1182" s="62" t="s">
        <v>4533</v>
      </c>
      <c r="G1182" s="62" t="s">
        <v>4534</v>
      </c>
      <c r="H1182" s="59">
        <v>44378</v>
      </c>
      <c r="I1182" s="59">
        <v>44805</v>
      </c>
      <c r="J1182" s="48" t="str">
        <f>IF(Ugovori_OPULJP[[#This Row],[DATUM ZAVRŠETKA OPERACIJE]]&gt;DATE(2024,3,31),"u provedbi","završen")</f>
        <v>završen</v>
      </c>
      <c r="K1182" s="58" t="s">
        <v>371</v>
      </c>
      <c r="L1182" s="58" t="s">
        <v>371</v>
      </c>
      <c r="M1182" s="74" t="s">
        <v>3114</v>
      </c>
      <c r="N1182" s="49">
        <v>0.15</v>
      </c>
      <c r="O1182" s="50">
        <f>Ugovori_OPULJP[[#This Row],[Bespovratna sredstva - Ukupno (EU+Nac) HRK
= Ukupna ugovorena vrijednost bespovratnih sredstava]]*Ugovori_OPULJP[[#This Row],[EU STOPA SUFINANCIRANJA %
EU CO-FINANCING RATE %]]</f>
        <v>789310</v>
      </c>
      <c r="P1182" s="51">
        <f>Ugovori_OPULJP[[#This Row],[Bespovratna sredstva - EU dio - HRK]]/7.5345</f>
        <v>104759.43990974849</v>
      </c>
      <c r="Q1182" s="50">
        <f>Ugovori_OPULJP[[#This Row],[Bespovratna sredstva - Ukupno (EU+Nac) HRK
= Ukupna ugovorena vrijednost bespovratnih sredstava]]*Ugovori_OPULJP[[#This Row],[STOPA NACIONALNOG SUFINANCIRANJA %]]</f>
        <v>139290</v>
      </c>
      <c r="R1182" s="51">
        <f>Ugovori_OPULJP[[#This Row],[Bespovratna sredstva - Nacionalni dio - HRK]]/7.5345</f>
        <v>18486.959984073263</v>
      </c>
      <c r="S1182" s="52">
        <v>928600</v>
      </c>
      <c r="T1182" s="53">
        <f>Ugovori_OPULJP[[#This Row],[Bespovratna sredstva - Ukupno (EU+Nac) HRK
= Ukupna ugovorena vrijednost bespovratnih sredstava]]/7.5345</f>
        <v>123246.39989382174</v>
      </c>
      <c r="U1182" s="50">
        <v>0</v>
      </c>
      <c r="V1182" s="51">
        <f>Ugovori_OPULJP[[#This Row],[Javni doprinos korisnika - HRK]]/7.5345</f>
        <v>0</v>
      </c>
      <c r="W1182" s="50">
        <v>0</v>
      </c>
      <c r="X1182" s="51">
        <f>Ugovori_OPULJP[[#This Row],[Privatni doprinos korisnika - HRK]]/7.5345</f>
        <v>0</v>
      </c>
      <c r="Y1182" s="52">
        <v>928600</v>
      </c>
      <c r="Z1182" s="53">
        <f>Ugovori_OPULJP[[#This Row],[UKUPNI PRIHVATLJIVI IZDACI
TOTAL ELIGIBLE EXPENDITURE
= Bespovratna sredstva ukupno + doprinos korisnika
= Ukupni prihvatljivi troškovi
= Ukupna ugovorena vrijednost projekta HRK]]/7.5345</f>
        <v>123246.39989382174</v>
      </c>
      <c r="AA1182" s="57" t="s">
        <v>38</v>
      </c>
      <c r="AB1182" s="57" t="s">
        <v>35</v>
      </c>
      <c r="AC1182" s="56" t="s">
        <v>4486</v>
      </c>
      <c r="AD1182" s="63" t="s">
        <v>747</v>
      </c>
    </row>
    <row r="1183" spans="1:30" ht="38.25" customHeight="1" x14ac:dyDescent="0.2">
      <c r="A1183" s="61" t="s">
        <v>4535</v>
      </c>
      <c r="B1183" s="55" t="s">
        <v>743</v>
      </c>
      <c r="C1183" s="43" t="s">
        <v>744</v>
      </c>
      <c r="D1183" s="43" t="s">
        <v>3131</v>
      </c>
      <c r="E1183" s="57" t="s">
        <v>76</v>
      </c>
      <c r="F1183" s="62" t="s">
        <v>4536</v>
      </c>
      <c r="G1183" s="62" t="s">
        <v>4537</v>
      </c>
      <c r="H1183" s="59">
        <v>44370</v>
      </c>
      <c r="I1183" s="59">
        <v>44796</v>
      </c>
      <c r="J1183" s="48" t="str">
        <f>IF(Ugovori_OPULJP[[#This Row],[DATUM ZAVRŠETKA OPERACIJE]]&gt;DATE(2024,3,31),"u provedbi","završen")</f>
        <v>završen</v>
      </c>
      <c r="K1183" s="58" t="s">
        <v>371</v>
      </c>
      <c r="L1183" s="58" t="s">
        <v>371</v>
      </c>
      <c r="M1183" s="74" t="s">
        <v>3114</v>
      </c>
      <c r="N1183" s="49">
        <v>0.15</v>
      </c>
      <c r="O1183" s="50">
        <f>Ugovori_OPULJP[[#This Row],[Bespovratna sredstva - Ukupno (EU+Nac) HRK
= Ukupna ugovorena vrijednost bespovratnih sredstava]]*Ugovori_OPULJP[[#This Row],[EU STOPA SUFINANCIRANJA %
EU CO-FINANCING RATE %]]</f>
        <v>789140</v>
      </c>
      <c r="P1183" s="51">
        <f>Ugovori_OPULJP[[#This Row],[Bespovratna sredstva - EU dio - HRK]]/7.5345</f>
        <v>104736.87703231799</v>
      </c>
      <c r="Q1183" s="50">
        <f>Ugovori_OPULJP[[#This Row],[Bespovratna sredstva - Ukupno (EU+Nac) HRK
= Ukupna ugovorena vrijednost bespovratnih sredstava]]*Ugovori_OPULJP[[#This Row],[STOPA NACIONALNOG SUFINANCIRANJA %]]</f>
        <v>139260</v>
      </c>
      <c r="R1183" s="51">
        <f>Ugovori_OPULJP[[#This Row],[Bespovratna sredstva - Nacionalni dio - HRK]]/7.5345</f>
        <v>18482.978299820825</v>
      </c>
      <c r="S1183" s="52">
        <v>928400</v>
      </c>
      <c r="T1183" s="53">
        <f>Ugovori_OPULJP[[#This Row],[Bespovratna sredstva - Ukupno (EU+Nac) HRK
= Ukupna ugovorena vrijednost bespovratnih sredstava]]/7.5345</f>
        <v>123219.85533213882</v>
      </c>
      <c r="U1183" s="50">
        <v>0</v>
      </c>
      <c r="V1183" s="51">
        <f>Ugovori_OPULJP[[#This Row],[Javni doprinos korisnika - HRK]]/7.5345</f>
        <v>0</v>
      </c>
      <c r="W1183" s="50">
        <v>0</v>
      </c>
      <c r="X1183" s="51">
        <f>Ugovori_OPULJP[[#This Row],[Privatni doprinos korisnika - HRK]]/7.5345</f>
        <v>0</v>
      </c>
      <c r="Y1183" s="52">
        <v>928400</v>
      </c>
      <c r="Z1183" s="53">
        <f>Ugovori_OPULJP[[#This Row],[UKUPNI PRIHVATLJIVI IZDACI
TOTAL ELIGIBLE EXPENDITURE
= Bespovratna sredstva ukupno + doprinos korisnika
= Ukupni prihvatljivi troškovi
= Ukupna ugovorena vrijednost projekta HRK]]/7.5345</f>
        <v>123219.85533213882</v>
      </c>
      <c r="AA1183" s="57" t="s">
        <v>38</v>
      </c>
      <c r="AB1183" s="57" t="s">
        <v>35</v>
      </c>
      <c r="AC1183" s="56" t="s">
        <v>4538</v>
      </c>
      <c r="AD1183" s="63" t="s">
        <v>747</v>
      </c>
    </row>
    <row r="1184" spans="1:30" ht="51" customHeight="1" x14ac:dyDescent="0.2">
      <c r="A1184" s="61" t="s">
        <v>4539</v>
      </c>
      <c r="B1184" s="55" t="s">
        <v>743</v>
      </c>
      <c r="C1184" s="43" t="s">
        <v>744</v>
      </c>
      <c r="D1184" s="43" t="s">
        <v>3131</v>
      </c>
      <c r="E1184" s="57" t="s">
        <v>76</v>
      </c>
      <c r="F1184" s="62" t="s">
        <v>4540</v>
      </c>
      <c r="G1184" s="45" t="s">
        <v>2061</v>
      </c>
      <c r="H1184" s="59">
        <v>44379</v>
      </c>
      <c r="I1184" s="59">
        <v>44775</v>
      </c>
      <c r="J1184" s="48" t="str">
        <f>IF(Ugovori_OPULJP[[#This Row],[DATUM ZAVRŠETKA OPERACIJE]]&gt;DATE(2024,3,31),"u provedbi","završen")</f>
        <v>završen</v>
      </c>
      <c r="K1184" s="58" t="s">
        <v>371</v>
      </c>
      <c r="L1184" s="58" t="s">
        <v>371</v>
      </c>
      <c r="M1184" s="74" t="s">
        <v>3114</v>
      </c>
      <c r="N1184" s="49">
        <v>0.15</v>
      </c>
      <c r="O1184" s="50">
        <f>Ugovori_OPULJP[[#This Row],[Bespovratna sredstva - Ukupno (EU+Nac) HRK
= Ukupna ugovorena vrijednost bespovratnih sredstava]]*Ugovori_OPULJP[[#This Row],[EU STOPA SUFINANCIRANJA %
EU CO-FINANCING RATE %]]</f>
        <v>787290.4</v>
      </c>
      <c r="P1184" s="51">
        <f>Ugovori_OPULJP[[#This Row],[Bespovratna sredstva - EU dio - HRK]]/7.5345</f>
        <v>104491.39292587432</v>
      </c>
      <c r="Q1184" s="50">
        <f>Ugovori_OPULJP[[#This Row],[Bespovratna sredstva - Ukupno (EU+Nac) HRK
= Ukupna ugovorena vrijednost bespovratnih sredstava]]*Ugovori_OPULJP[[#This Row],[STOPA NACIONALNOG SUFINANCIRANJA %]]</f>
        <v>138933.6</v>
      </c>
      <c r="R1184" s="51">
        <f>Ugovori_OPULJP[[#This Row],[Bespovratna sredstva - Nacionalni dio - HRK]]/7.5345</f>
        <v>18439.657575154291</v>
      </c>
      <c r="S1184" s="52">
        <v>926224</v>
      </c>
      <c r="T1184" s="53">
        <f>Ugovori_OPULJP[[#This Row],[Bespovratna sredstva - Ukupno (EU+Nac) HRK
= Ukupna ugovorena vrijednost bespovratnih sredstava]]/7.5345</f>
        <v>122931.0505010286</v>
      </c>
      <c r="U1184" s="50">
        <v>0</v>
      </c>
      <c r="V1184" s="51">
        <f>Ugovori_OPULJP[[#This Row],[Javni doprinos korisnika - HRK]]/7.5345</f>
        <v>0</v>
      </c>
      <c r="W1184" s="50">
        <v>0</v>
      </c>
      <c r="X1184" s="51">
        <f>Ugovori_OPULJP[[#This Row],[Privatni doprinos korisnika - HRK]]/7.5345</f>
        <v>0</v>
      </c>
      <c r="Y1184" s="52">
        <v>926224</v>
      </c>
      <c r="Z1184" s="53">
        <f>Ugovori_OPULJP[[#This Row],[UKUPNI PRIHVATLJIVI IZDACI
TOTAL ELIGIBLE EXPENDITURE
= Bespovratna sredstva ukupno + doprinos korisnika
= Ukupni prihvatljivi troškovi
= Ukupna ugovorena vrijednost projekta HRK]]/7.5345</f>
        <v>122931.0505010286</v>
      </c>
      <c r="AA1184" s="57" t="s">
        <v>38</v>
      </c>
      <c r="AB1184" s="57" t="s">
        <v>35</v>
      </c>
      <c r="AC1184" s="56" t="s">
        <v>4294</v>
      </c>
      <c r="AD1184" s="63" t="s">
        <v>747</v>
      </c>
    </row>
    <row r="1185" spans="1:30" ht="76.5" customHeight="1" x14ac:dyDescent="0.2">
      <c r="A1185" s="61" t="s">
        <v>4541</v>
      </c>
      <c r="B1185" s="55" t="s">
        <v>743</v>
      </c>
      <c r="C1185" s="43" t="s">
        <v>744</v>
      </c>
      <c r="D1185" s="43" t="s">
        <v>3131</v>
      </c>
      <c r="E1185" s="57" t="s">
        <v>76</v>
      </c>
      <c r="F1185" s="62" t="s">
        <v>4542</v>
      </c>
      <c r="G1185" s="62" t="s">
        <v>2736</v>
      </c>
      <c r="H1185" s="59">
        <v>44365</v>
      </c>
      <c r="I1185" s="59">
        <v>44913</v>
      </c>
      <c r="J1185" s="48" t="str">
        <f>IF(Ugovori_OPULJP[[#This Row],[DATUM ZAVRŠETKA OPERACIJE]]&gt;DATE(2024,3,31),"u provedbi","završen")</f>
        <v>završen</v>
      </c>
      <c r="K1185" s="58" t="s">
        <v>892</v>
      </c>
      <c r="L1185" s="58" t="s">
        <v>37</v>
      </c>
      <c r="M1185" s="74" t="s">
        <v>3114</v>
      </c>
      <c r="N1185" s="49">
        <v>0.15</v>
      </c>
      <c r="O1185" s="50">
        <f>Ugovori_OPULJP[[#This Row],[Bespovratna sredstva - Ukupno (EU+Nac) HRK
= Ukupna ugovorena vrijednost bespovratnih sredstava]]*Ugovori_OPULJP[[#This Row],[EU STOPA SUFINANCIRANJA %
EU CO-FINANCING RATE %]]</f>
        <v>1973360</v>
      </c>
      <c r="P1185" s="51">
        <f>Ugovori_OPULJP[[#This Row],[Bespovratna sredstva - EU dio - HRK]]/7.5345</f>
        <v>261909.88121308645</v>
      </c>
      <c r="Q1185" s="50">
        <f>Ugovori_OPULJP[[#This Row],[Bespovratna sredstva - Ukupno (EU+Nac) HRK
= Ukupna ugovorena vrijednost bespovratnih sredstava]]*Ugovori_OPULJP[[#This Row],[STOPA NACIONALNOG SUFINANCIRANJA %]]</f>
        <v>348240</v>
      </c>
      <c r="R1185" s="51">
        <f>Ugovori_OPULJP[[#This Row],[Bespovratna sredstva - Nacionalni dio - HRK]]/7.5345</f>
        <v>46219.390802309375</v>
      </c>
      <c r="S1185" s="52">
        <v>2321600</v>
      </c>
      <c r="T1185" s="53">
        <f>Ugovori_OPULJP[[#This Row],[Bespovratna sredstva - Ukupno (EU+Nac) HRK
= Ukupna ugovorena vrijednost bespovratnih sredstava]]/7.5345</f>
        <v>308129.27201539581</v>
      </c>
      <c r="U1185" s="50">
        <v>0</v>
      </c>
      <c r="V1185" s="51">
        <f>Ugovori_OPULJP[[#This Row],[Javni doprinos korisnika - HRK]]/7.5345</f>
        <v>0</v>
      </c>
      <c r="W1185" s="50">
        <v>0</v>
      </c>
      <c r="X1185" s="51">
        <f>Ugovori_OPULJP[[#This Row],[Privatni doprinos korisnika - HRK]]/7.5345</f>
        <v>0</v>
      </c>
      <c r="Y1185" s="52">
        <v>2321600</v>
      </c>
      <c r="Z1185" s="53">
        <f>Ugovori_OPULJP[[#This Row],[UKUPNI PRIHVATLJIVI IZDACI
TOTAL ELIGIBLE EXPENDITURE
= Bespovratna sredstva ukupno + doprinos korisnika
= Ukupni prihvatljivi troškovi
= Ukupna ugovorena vrijednost projekta HRK]]/7.5345</f>
        <v>308129.27201539581</v>
      </c>
      <c r="AA1185" s="57" t="s">
        <v>38</v>
      </c>
      <c r="AB1185" s="57" t="s">
        <v>35</v>
      </c>
      <c r="AC1185" s="56" t="s">
        <v>4543</v>
      </c>
      <c r="AD1185" s="63" t="s">
        <v>747</v>
      </c>
    </row>
    <row r="1186" spans="1:30" ht="51" customHeight="1" x14ac:dyDescent="0.2">
      <c r="A1186" s="66" t="s">
        <v>4544</v>
      </c>
      <c r="B1186" s="55" t="s">
        <v>743</v>
      </c>
      <c r="C1186" s="56" t="s">
        <v>744</v>
      </c>
      <c r="D1186" s="43" t="s">
        <v>3131</v>
      </c>
      <c r="E1186" s="57" t="s">
        <v>76</v>
      </c>
      <c r="F1186" s="62" t="s">
        <v>4545</v>
      </c>
      <c r="G1186" s="62" t="s">
        <v>4546</v>
      </c>
      <c r="H1186" s="59">
        <v>44375</v>
      </c>
      <c r="I1186" s="59">
        <v>44832</v>
      </c>
      <c r="J1186" s="48" t="str">
        <f>IF(Ugovori_OPULJP[[#This Row],[DATUM ZAVRŠETKA OPERACIJE]]&gt;DATE(2024,3,31),"u provedbi","završen")</f>
        <v>završen</v>
      </c>
      <c r="K1186" s="58" t="s">
        <v>594</v>
      </c>
      <c r="L1186" s="58" t="s">
        <v>594</v>
      </c>
      <c r="M1186" s="74" t="s">
        <v>3114</v>
      </c>
      <c r="N1186" s="49">
        <v>0.15</v>
      </c>
      <c r="O1186" s="50">
        <f>Ugovori_OPULJP[[#This Row],[Bespovratna sredstva - Ukupno (EU+Nac) HRK
= Ukupna ugovorena vrijednost bespovratnih sredstava]]*Ugovori_OPULJP[[#This Row],[EU STOPA SUFINANCIRANJA %
EU CO-FINANCING RATE %]]</f>
        <v>765408</v>
      </c>
      <c r="P1186" s="51">
        <f>Ugovori_OPULJP[[#This Row],[Bespovratna sredstva - EU dio - HRK]]/7.5345</f>
        <v>101587.0993430221</v>
      </c>
      <c r="Q1186" s="50">
        <f>Ugovori_OPULJP[[#This Row],[Bespovratna sredstva - Ukupno (EU+Nac) HRK
= Ukupna ugovorena vrijednost bespovratnih sredstava]]*Ugovori_OPULJP[[#This Row],[STOPA NACIONALNOG SUFINANCIRANJA %]]</f>
        <v>135072</v>
      </c>
      <c r="R1186" s="51">
        <f>Ugovori_OPULJP[[#This Row],[Bespovratna sredstva - Nacionalni dio - HRK]]/7.5345</f>
        <v>17927.135178180368</v>
      </c>
      <c r="S1186" s="52">
        <v>900480</v>
      </c>
      <c r="T1186" s="53">
        <f>Ugovori_OPULJP[[#This Row],[Bespovratna sredstva - Ukupno (EU+Nac) HRK
= Ukupna ugovorena vrijednost bespovratnih sredstava]]/7.5345</f>
        <v>119514.23452120247</v>
      </c>
      <c r="U1186" s="50">
        <v>0</v>
      </c>
      <c r="V1186" s="51">
        <f>Ugovori_OPULJP[[#This Row],[Javni doprinos korisnika - HRK]]/7.5345</f>
        <v>0</v>
      </c>
      <c r="W1186" s="50">
        <v>0</v>
      </c>
      <c r="X1186" s="51">
        <f>Ugovori_OPULJP[[#This Row],[Privatni doprinos korisnika - HRK]]/7.5345</f>
        <v>0</v>
      </c>
      <c r="Y1186" s="52">
        <v>900480</v>
      </c>
      <c r="Z1186" s="53">
        <f>Ugovori_OPULJP[[#This Row],[UKUPNI PRIHVATLJIVI IZDACI
TOTAL ELIGIBLE EXPENDITURE
= Bespovratna sredstva ukupno + doprinos korisnika
= Ukupni prihvatljivi troškovi
= Ukupna ugovorena vrijednost projekta HRK]]/7.5345</f>
        <v>119514.23452120247</v>
      </c>
      <c r="AA1186" s="57" t="s">
        <v>38</v>
      </c>
      <c r="AB1186" s="57" t="s">
        <v>35</v>
      </c>
      <c r="AC1186" s="56" t="s">
        <v>4547</v>
      </c>
      <c r="AD1186" s="63" t="s">
        <v>747</v>
      </c>
    </row>
    <row r="1187" spans="1:30" ht="51" customHeight="1" x14ac:dyDescent="0.2">
      <c r="A1187" s="61" t="s">
        <v>4548</v>
      </c>
      <c r="B1187" s="55" t="s">
        <v>743</v>
      </c>
      <c r="C1187" s="56" t="s">
        <v>744</v>
      </c>
      <c r="D1187" s="43" t="s">
        <v>3131</v>
      </c>
      <c r="E1187" s="57" t="s">
        <v>76</v>
      </c>
      <c r="F1187" s="62" t="s">
        <v>4549</v>
      </c>
      <c r="G1187" s="62" t="s">
        <v>2029</v>
      </c>
      <c r="H1187" s="59">
        <v>44362</v>
      </c>
      <c r="I1187" s="59">
        <v>44819</v>
      </c>
      <c r="J1187" s="48" t="str">
        <f>IF(Ugovori_OPULJP[[#This Row],[DATUM ZAVRŠETKA OPERACIJE]]&gt;DATE(2024,3,31),"u provedbi","završen")</f>
        <v>završen</v>
      </c>
      <c r="K1187" s="67" t="s">
        <v>155</v>
      </c>
      <c r="L1187" s="46" t="s">
        <v>155</v>
      </c>
      <c r="M1187" s="74" t="s">
        <v>3114</v>
      </c>
      <c r="N1187" s="49">
        <v>0.15</v>
      </c>
      <c r="O1187" s="50">
        <f>Ugovori_OPULJP[[#This Row],[Bespovratna sredstva - Ukupno (EU+Nac) HRK
= Ukupna ugovorena vrijednost bespovratnih sredstava]]*Ugovori_OPULJP[[#This Row],[EU STOPA SUFINANCIRANJA %
EU CO-FINANCING RATE %]]</f>
        <v>1532210</v>
      </c>
      <c r="P1187" s="51">
        <f>Ugovori_OPULJP[[#This Row],[Bespovratna sredstva - EU dio - HRK]]/7.5345</f>
        <v>203359.21428097418</v>
      </c>
      <c r="Q1187" s="50">
        <f>Ugovori_OPULJP[[#This Row],[Bespovratna sredstva - Ukupno (EU+Nac) HRK
= Ukupna ugovorena vrijednost bespovratnih sredstava]]*Ugovori_OPULJP[[#This Row],[STOPA NACIONALNOG SUFINANCIRANJA %]]</f>
        <v>270390</v>
      </c>
      <c r="R1187" s="51">
        <f>Ugovori_OPULJP[[#This Row],[Bespovratna sredstva - Nacionalni dio - HRK]]/7.5345</f>
        <v>35886.920167230739</v>
      </c>
      <c r="S1187" s="52">
        <v>1802600</v>
      </c>
      <c r="T1187" s="53">
        <f>Ugovori_OPULJP[[#This Row],[Bespovratna sredstva - Ukupno (EU+Nac) HRK
= Ukupna ugovorena vrijednost bespovratnih sredstava]]/7.5345</f>
        <v>239246.13444820492</v>
      </c>
      <c r="U1187" s="50">
        <v>0</v>
      </c>
      <c r="V1187" s="51">
        <f>Ugovori_OPULJP[[#This Row],[Javni doprinos korisnika - HRK]]/7.5345</f>
        <v>0</v>
      </c>
      <c r="W1187" s="50">
        <v>0</v>
      </c>
      <c r="X1187" s="51">
        <f>Ugovori_OPULJP[[#This Row],[Privatni doprinos korisnika - HRK]]/7.5345</f>
        <v>0</v>
      </c>
      <c r="Y1187" s="52">
        <v>1802600</v>
      </c>
      <c r="Z1187" s="53">
        <f>Ugovori_OPULJP[[#This Row],[UKUPNI PRIHVATLJIVI IZDACI
TOTAL ELIGIBLE EXPENDITURE
= Bespovratna sredstva ukupno + doprinos korisnika
= Ukupni prihvatljivi troškovi
= Ukupna ugovorena vrijednost projekta HRK]]/7.5345</f>
        <v>239246.13444820492</v>
      </c>
      <c r="AA1187" s="57" t="s">
        <v>38</v>
      </c>
      <c r="AB1187" s="57" t="s">
        <v>35</v>
      </c>
      <c r="AC1187" s="56" t="s">
        <v>4550</v>
      </c>
      <c r="AD1187" s="43" t="s">
        <v>747</v>
      </c>
    </row>
    <row r="1188" spans="1:30" ht="51" customHeight="1" x14ac:dyDescent="0.2">
      <c r="A1188" s="66" t="s">
        <v>4551</v>
      </c>
      <c r="B1188" s="55" t="s">
        <v>743</v>
      </c>
      <c r="C1188" s="56" t="s">
        <v>744</v>
      </c>
      <c r="D1188" s="43" t="s">
        <v>3131</v>
      </c>
      <c r="E1188" s="57" t="s">
        <v>76</v>
      </c>
      <c r="F1188" s="62" t="s">
        <v>4552</v>
      </c>
      <c r="G1188" s="62" t="s">
        <v>1771</v>
      </c>
      <c r="H1188" s="59">
        <v>44356</v>
      </c>
      <c r="I1188" s="59">
        <v>44904</v>
      </c>
      <c r="J1188" s="48" t="str">
        <f>IF(Ugovori_OPULJP[[#This Row],[DATUM ZAVRŠETKA OPERACIJE]]&gt;DATE(2024,3,31),"u provedbi","završen")</f>
        <v>završen</v>
      </c>
      <c r="K1188" s="58" t="s">
        <v>271</v>
      </c>
      <c r="L1188" s="58" t="s">
        <v>271</v>
      </c>
      <c r="M1188" s="74" t="s">
        <v>3114</v>
      </c>
      <c r="N1188" s="49">
        <v>0.15</v>
      </c>
      <c r="O1188" s="50">
        <f>Ugovori_OPULJP[[#This Row],[Bespovratna sredstva - Ukupno (EU+Nac) HRK
= Ukupna ugovorena vrijednost bespovratnih sredstava]]*Ugovori_OPULJP[[#This Row],[EU STOPA SUFINANCIRANJA %
EU CO-FINANCING RATE %]]</f>
        <v>1011324.9</v>
      </c>
      <c r="P1188" s="51">
        <f>Ugovori_OPULJP[[#This Row],[Bespovratna sredstva - EU dio - HRK]]/7.5345</f>
        <v>134225.88094764084</v>
      </c>
      <c r="Q1188" s="50">
        <f>Ugovori_OPULJP[[#This Row],[Bespovratna sredstva - Ukupno (EU+Nac) HRK
= Ukupna ugovorena vrijednost bespovratnih sredstava]]*Ugovori_OPULJP[[#This Row],[STOPA NACIONALNOG SUFINANCIRANJA %]]</f>
        <v>178469.1</v>
      </c>
      <c r="R1188" s="51">
        <f>Ugovori_OPULJP[[#This Row],[Bespovratna sredstva - Nacionalni dio - HRK]]/7.5345</f>
        <v>23686.920167230739</v>
      </c>
      <c r="S1188" s="52">
        <v>1189794</v>
      </c>
      <c r="T1188" s="53">
        <f>Ugovori_OPULJP[[#This Row],[Bespovratna sredstva - Ukupno (EU+Nac) HRK
= Ukupna ugovorena vrijednost bespovratnih sredstava]]/7.5345</f>
        <v>157912.80111487157</v>
      </c>
      <c r="U1188" s="50">
        <v>0</v>
      </c>
      <c r="V1188" s="51">
        <f>Ugovori_OPULJP[[#This Row],[Javni doprinos korisnika - HRK]]/7.5345</f>
        <v>0</v>
      </c>
      <c r="W1188" s="50">
        <v>0</v>
      </c>
      <c r="X1188" s="51">
        <f>Ugovori_OPULJP[[#This Row],[Privatni doprinos korisnika - HRK]]/7.5345</f>
        <v>0</v>
      </c>
      <c r="Y1188" s="52">
        <v>1189794</v>
      </c>
      <c r="Z1188" s="53">
        <f>Ugovori_OPULJP[[#This Row],[UKUPNI PRIHVATLJIVI IZDACI
TOTAL ELIGIBLE EXPENDITURE
= Bespovratna sredstva ukupno + doprinos korisnika
= Ukupni prihvatljivi troškovi
= Ukupna ugovorena vrijednost projekta HRK]]/7.5345</f>
        <v>157912.80111487157</v>
      </c>
      <c r="AA1188" s="57" t="s">
        <v>38</v>
      </c>
      <c r="AB1188" s="57" t="s">
        <v>35</v>
      </c>
      <c r="AC1188" s="56" t="s">
        <v>4553</v>
      </c>
      <c r="AD1188" s="63" t="s">
        <v>747</v>
      </c>
    </row>
    <row r="1189" spans="1:30" ht="38.25" customHeight="1" x14ac:dyDescent="0.2">
      <c r="A1189" s="61" t="s">
        <v>4554</v>
      </c>
      <c r="B1189" s="55" t="s">
        <v>743</v>
      </c>
      <c r="C1189" s="56" t="s">
        <v>744</v>
      </c>
      <c r="D1189" s="43" t="s">
        <v>3131</v>
      </c>
      <c r="E1189" s="57" t="s">
        <v>76</v>
      </c>
      <c r="F1189" s="62" t="s">
        <v>4555</v>
      </c>
      <c r="G1189" s="62" t="s">
        <v>4556</v>
      </c>
      <c r="H1189" s="59">
        <v>44328</v>
      </c>
      <c r="I1189" s="59">
        <v>44877</v>
      </c>
      <c r="J1189" s="48" t="str">
        <f>IF(Ugovori_OPULJP[[#This Row],[DATUM ZAVRŠETKA OPERACIJE]]&gt;DATE(2024,3,31),"u provedbi","završen")</f>
        <v>završen</v>
      </c>
      <c r="K1189" s="58" t="s">
        <v>271</v>
      </c>
      <c r="L1189" s="58" t="s">
        <v>271</v>
      </c>
      <c r="M1189" s="49">
        <v>0.85</v>
      </c>
      <c r="N1189" s="49">
        <v>0.15</v>
      </c>
      <c r="O1189" s="50">
        <f>Ugovori_OPULJP[[#This Row],[Bespovratna sredstva - Ukupno (EU+Nac) HRK
= Ukupna ugovorena vrijednost bespovratnih sredstava]]*Ugovori_OPULJP[[#This Row],[EU STOPA SUFINANCIRANJA %
EU CO-FINANCING RATE %]]</f>
        <v>787142.5</v>
      </c>
      <c r="P1189" s="51">
        <f>Ugovori_OPULJP[[#This Row],[Bespovratna sredstva - EU dio - HRK]]/7.5345</f>
        <v>104471.76322250978</v>
      </c>
      <c r="Q1189" s="50">
        <f>Ugovori_OPULJP[[#This Row],[Bespovratna sredstva - Ukupno (EU+Nac) HRK
= Ukupna ugovorena vrijednost bespovratnih sredstava]]*Ugovori_OPULJP[[#This Row],[STOPA NACIONALNOG SUFINANCIRANJA %]]</f>
        <v>138907.5</v>
      </c>
      <c r="R1189" s="51">
        <f>Ugovori_OPULJP[[#This Row],[Bespovratna sredstva - Nacionalni dio - HRK]]/7.5345</f>
        <v>18436.193509854667</v>
      </c>
      <c r="S1189" s="52">
        <v>926050</v>
      </c>
      <c r="T1189" s="53">
        <f>Ugovori_OPULJP[[#This Row],[Bespovratna sredstva - Ukupno (EU+Nac) HRK
= Ukupna ugovorena vrijednost bespovratnih sredstava]]/7.5345</f>
        <v>122907.95673236444</v>
      </c>
      <c r="U1189" s="50">
        <v>0</v>
      </c>
      <c r="V1189" s="51">
        <f>Ugovori_OPULJP[[#This Row],[Javni doprinos korisnika - HRK]]/7.5345</f>
        <v>0</v>
      </c>
      <c r="W1189" s="50">
        <v>0</v>
      </c>
      <c r="X1189" s="51">
        <f>Ugovori_OPULJP[[#This Row],[Privatni doprinos korisnika - HRK]]/7.5345</f>
        <v>0</v>
      </c>
      <c r="Y1189" s="52">
        <v>926050</v>
      </c>
      <c r="Z1189" s="53">
        <f>Ugovori_OPULJP[[#This Row],[UKUPNI PRIHVATLJIVI IZDACI
TOTAL ELIGIBLE EXPENDITURE
= Bespovratna sredstva ukupno + doprinos korisnika
= Ukupni prihvatljivi troškovi
= Ukupna ugovorena vrijednost projekta HRK]]/7.5345</f>
        <v>122907.95673236444</v>
      </c>
      <c r="AA1189" s="44" t="s">
        <v>38</v>
      </c>
      <c r="AB1189" s="44" t="s">
        <v>35</v>
      </c>
      <c r="AC1189" s="56" t="s">
        <v>4557</v>
      </c>
      <c r="AD1189" s="63" t="s">
        <v>747</v>
      </c>
    </row>
    <row r="1190" spans="1:30" ht="51" customHeight="1" x14ac:dyDescent="0.2">
      <c r="A1190" s="61" t="s">
        <v>4558</v>
      </c>
      <c r="B1190" s="55" t="s">
        <v>743</v>
      </c>
      <c r="C1190" s="56" t="s">
        <v>744</v>
      </c>
      <c r="D1190" s="43" t="s">
        <v>3131</v>
      </c>
      <c r="E1190" s="57" t="s">
        <v>76</v>
      </c>
      <c r="F1190" s="62" t="s">
        <v>4559</v>
      </c>
      <c r="G1190" s="62" t="s">
        <v>4560</v>
      </c>
      <c r="H1190" s="59">
        <v>44328</v>
      </c>
      <c r="I1190" s="59">
        <v>44877</v>
      </c>
      <c r="J1190" s="48" t="str">
        <f>IF(Ugovori_OPULJP[[#This Row],[DATUM ZAVRŠETKA OPERACIJE]]&gt;DATE(2024,3,31),"u provedbi","završen")</f>
        <v>završen</v>
      </c>
      <c r="K1190" s="58" t="s">
        <v>271</v>
      </c>
      <c r="L1190" s="58" t="s">
        <v>271</v>
      </c>
      <c r="M1190" s="49">
        <v>0.85</v>
      </c>
      <c r="N1190" s="49">
        <v>0.15</v>
      </c>
      <c r="O1190" s="50">
        <f>Ugovori_OPULJP[[#This Row],[Bespovratna sredstva - Ukupno (EU+Nac) HRK
= Ukupna ugovorena vrijednost bespovratnih sredstava]]*Ugovori_OPULJP[[#This Row],[EU STOPA SUFINANCIRANJA %
EU CO-FINANCING RATE %]]</f>
        <v>710362</v>
      </c>
      <c r="P1190" s="51">
        <f>Ugovori_OPULJP[[#This Row],[Bespovratna sredstva - EU dio - HRK]]/7.5345</f>
        <v>94281.239631030592</v>
      </c>
      <c r="Q1190" s="50">
        <f>Ugovori_OPULJP[[#This Row],[Bespovratna sredstva - Ukupno (EU+Nac) HRK
= Ukupna ugovorena vrijednost bespovratnih sredstava]]*Ugovori_OPULJP[[#This Row],[STOPA NACIONALNOG SUFINANCIRANJA %]]</f>
        <v>125358</v>
      </c>
      <c r="R1190" s="51">
        <f>Ugovori_OPULJP[[#This Row],[Bespovratna sredstva - Nacionalni dio - HRK]]/7.5345</f>
        <v>16637.86581724069</v>
      </c>
      <c r="S1190" s="52">
        <v>835720</v>
      </c>
      <c r="T1190" s="53">
        <f>Ugovori_OPULJP[[#This Row],[Bespovratna sredstva - Ukupno (EU+Nac) HRK
= Ukupna ugovorena vrijednost bespovratnih sredstava]]/7.5345</f>
        <v>110919.10544827128</v>
      </c>
      <c r="U1190" s="50">
        <v>0</v>
      </c>
      <c r="V1190" s="51">
        <f>Ugovori_OPULJP[[#This Row],[Javni doprinos korisnika - HRK]]/7.5345</f>
        <v>0</v>
      </c>
      <c r="W1190" s="50">
        <v>0</v>
      </c>
      <c r="X1190" s="51">
        <f>Ugovori_OPULJP[[#This Row],[Privatni doprinos korisnika - HRK]]/7.5345</f>
        <v>0</v>
      </c>
      <c r="Y1190" s="52">
        <v>835720</v>
      </c>
      <c r="Z1190" s="53">
        <f>Ugovori_OPULJP[[#This Row],[UKUPNI PRIHVATLJIVI IZDACI
TOTAL ELIGIBLE EXPENDITURE
= Bespovratna sredstva ukupno + doprinos korisnika
= Ukupni prihvatljivi troškovi
= Ukupna ugovorena vrijednost projekta HRK]]/7.5345</f>
        <v>110919.10544827128</v>
      </c>
      <c r="AA1190" s="44" t="s">
        <v>38</v>
      </c>
      <c r="AB1190" s="44" t="s">
        <v>35</v>
      </c>
      <c r="AC1190" s="56" t="s">
        <v>4561</v>
      </c>
      <c r="AD1190" s="63" t="s">
        <v>747</v>
      </c>
    </row>
    <row r="1191" spans="1:30" ht="51" customHeight="1" x14ac:dyDescent="0.2">
      <c r="A1191" s="66" t="s">
        <v>4562</v>
      </c>
      <c r="B1191" s="55" t="s">
        <v>743</v>
      </c>
      <c r="C1191" s="56" t="s">
        <v>744</v>
      </c>
      <c r="D1191" s="43" t="s">
        <v>3131</v>
      </c>
      <c r="E1191" s="57" t="s">
        <v>76</v>
      </c>
      <c r="F1191" s="62" t="s">
        <v>4563</v>
      </c>
      <c r="G1191" s="45" t="s">
        <v>1705</v>
      </c>
      <c r="H1191" s="59">
        <v>44370</v>
      </c>
      <c r="I1191" s="59">
        <v>44827</v>
      </c>
      <c r="J1191" s="48" t="str">
        <f>IF(Ugovori_OPULJP[[#This Row],[DATUM ZAVRŠETKA OPERACIJE]]&gt;DATE(2024,3,31),"u provedbi","završen")</f>
        <v>završen</v>
      </c>
      <c r="K1191" s="58" t="s">
        <v>371</v>
      </c>
      <c r="L1191" s="67" t="s">
        <v>371</v>
      </c>
      <c r="M1191" s="74" t="s">
        <v>3114</v>
      </c>
      <c r="N1191" s="49">
        <v>0.15</v>
      </c>
      <c r="O1191" s="50">
        <f>Ugovori_OPULJP[[#This Row],[Bespovratna sredstva - Ukupno (EU+Nac) HRK
= Ukupna ugovorena vrijednost bespovratnih sredstava]]*Ugovori_OPULJP[[#This Row],[EU STOPA SUFINANCIRANJA %
EU CO-FINANCING RATE %]]</f>
        <v>946313.5</v>
      </c>
      <c r="P1191" s="51">
        <f>Ugovori_OPULJP[[#This Row],[Bespovratna sredstva - EU dio - HRK]]/7.5345</f>
        <v>125597.38536067422</v>
      </c>
      <c r="Q1191" s="50">
        <f>Ugovori_OPULJP[[#This Row],[Bespovratna sredstva - Ukupno (EU+Nac) HRK
= Ukupna ugovorena vrijednost bespovratnih sredstava]]*Ugovori_OPULJP[[#This Row],[STOPA NACIONALNOG SUFINANCIRANJA %]]</f>
        <v>166996.5</v>
      </c>
      <c r="R1191" s="51">
        <f>Ugovori_OPULJP[[#This Row],[Bespovratna sredstva - Nacionalni dio - HRK]]/7.5345</f>
        <v>22164.244475413099</v>
      </c>
      <c r="S1191" s="52">
        <v>1113310</v>
      </c>
      <c r="T1191" s="53">
        <f>Ugovori_OPULJP[[#This Row],[Bespovratna sredstva - Ukupno (EU+Nac) HRK
= Ukupna ugovorena vrijednost bespovratnih sredstava]]/7.5345</f>
        <v>147761.62983608732</v>
      </c>
      <c r="U1191" s="50">
        <v>0</v>
      </c>
      <c r="V1191" s="51">
        <f>Ugovori_OPULJP[[#This Row],[Javni doprinos korisnika - HRK]]/7.5345</f>
        <v>0</v>
      </c>
      <c r="W1191" s="50">
        <v>0</v>
      </c>
      <c r="X1191" s="51">
        <f>Ugovori_OPULJP[[#This Row],[Privatni doprinos korisnika - HRK]]/7.5345</f>
        <v>0</v>
      </c>
      <c r="Y1191" s="52">
        <v>1113310</v>
      </c>
      <c r="Z1191" s="53">
        <f>Ugovori_OPULJP[[#This Row],[UKUPNI PRIHVATLJIVI IZDACI
TOTAL ELIGIBLE EXPENDITURE
= Bespovratna sredstva ukupno + doprinos korisnika
= Ukupni prihvatljivi troškovi
= Ukupna ugovorena vrijednost projekta HRK]]/7.5345</f>
        <v>147761.62983608732</v>
      </c>
      <c r="AA1191" s="57" t="s">
        <v>38</v>
      </c>
      <c r="AB1191" s="57" t="s">
        <v>35</v>
      </c>
      <c r="AC1191" s="56" t="s">
        <v>4564</v>
      </c>
      <c r="AD1191" s="63" t="s">
        <v>747</v>
      </c>
    </row>
    <row r="1192" spans="1:30" ht="89.25" customHeight="1" x14ac:dyDescent="0.2">
      <c r="A1192" s="61" t="s">
        <v>4565</v>
      </c>
      <c r="B1192" s="55" t="s">
        <v>743</v>
      </c>
      <c r="C1192" s="43" t="s">
        <v>744</v>
      </c>
      <c r="D1192" s="43" t="s">
        <v>3131</v>
      </c>
      <c r="E1192" s="57" t="s">
        <v>76</v>
      </c>
      <c r="F1192" s="62" t="s">
        <v>4566</v>
      </c>
      <c r="G1192" s="62" t="s">
        <v>4567</v>
      </c>
      <c r="H1192" s="59">
        <v>44341</v>
      </c>
      <c r="I1192" s="59">
        <v>44890</v>
      </c>
      <c r="J1192" s="48" t="str">
        <f>IF(Ugovori_OPULJP[[#This Row],[DATUM ZAVRŠETKA OPERACIJE]]&gt;DATE(2024,3,31),"u provedbi","završen")</f>
        <v>završen</v>
      </c>
      <c r="K1192" s="67" t="s">
        <v>249</v>
      </c>
      <c r="L1192" s="58" t="s">
        <v>249</v>
      </c>
      <c r="M1192" s="74" t="s">
        <v>3114</v>
      </c>
      <c r="N1192" s="49">
        <v>0.15</v>
      </c>
      <c r="O1192" s="50">
        <f>Ugovori_OPULJP[[#This Row],[Bespovratna sredstva - Ukupno (EU+Nac) HRK
= Ukupna ugovorena vrijednost bespovratnih sredstava]]*Ugovori_OPULJP[[#This Row],[EU STOPA SUFINANCIRANJA %
EU CO-FINANCING RATE %]]</f>
        <v>2525826</v>
      </c>
      <c r="P1192" s="51">
        <f>Ugovori_OPULJP[[#This Row],[Bespovratna sredstva - EU dio - HRK]]/7.5345</f>
        <v>335234.72028668126</v>
      </c>
      <c r="Q1192" s="50">
        <f>Ugovori_OPULJP[[#This Row],[Bespovratna sredstva - Ukupno (EU+Nac) HRK
= Ukupna ugovorena vrijednost bespovratnih sredstava]]*Ugovori_OPULJP[[#This Row],[STOPA NACIONALNOG SUFINANCIRANJA %]]</f>
        <v>445734</v>
      </c>
      <c r="R1192" s="51">
        <f>Ugovori_OPULJP[[#This Row],[Bespovratna sredstva - Nacionalni dio - HRK]]/7.5345</f>
        <v>59159.068285884925</v>
      </c>
      <c r="S1192" s="52">
        <v>2971560</v>
      </c>
      <c r="T1192" s="53">
        <f>Ugovori_OPULJP[[#This Row],[Bespovratna sredstva - Ukupno (EU+Nac) HRK
= Ukupna ugovorena vrijednost bespovratnih sredstava]]/7.5345</f>
        <v>394393.78857256618</v>
      </c>
      <c r="U1192" s="50">
        <v>0</v>
      </c>
      <c r="V1192" s="51">
        <f>Ugovori_OPULJP[[#This Row],[Javni doprinos korisnika - HRK]]/7.5345</f>
        <v>0</v>
      </c>
      <c r="W1192" s="50">
        <v>0</v>
      </c>
      <c r="X1192" s="51">
        <f>Ugovori_OPULJP[[#This Row],[Privatni doprinos korisnika - HRK]]/7.5345</f>
        <v>0</v>
      </c>
      <c r="Y1192" s="52">
        <v>2971560</v>
      </c>
      <c r="Z1192" s="53">
        <f>Ugovori_OPULJP[[#This Row],[UKUPNI PRIHVATLJIVI IZDACI
TOTAL ELIGIBLE EXPENDITURE
= Bespovratna sredstva ukupno + doprinos korisnika
= Ukupni prihvatljivi troškovi
= Ukupna ugovorena vrijednost projekta HRK]]/7.5345</f>
        <v>394393.78857256618</v>
      </c>
      <c r="AA1192" s="57" t="s">
        <v>38</v>
      </c>
      <c r="AB1192" s="57" t="s">
        <v>35</v>
      </c>
      <c r="AC1192" s="56" t="s">
        <v>4568</v>
      </c>
      <c r="AD1192" s="63" t="s">
        <v>747</v>
      </c>
    </row>
    <row r="1193" spans="1:30" ht="51" customHeight="1" x14ac:dyDescent="0.2">
      <c r="A1193" s="61" t="s">
        <v>4569</v>
      </c>
      <c r="B1193" s="55" t="s">
        <v>743</v>
      </c>
      <c r="C1193" s="43" t="s">
        <v>744</v>
      </c>
      <c r="D1193" s="43" t="s">
        <v>3131</v>
      </c>
      <c r="E1193" s="57" t="s">
        <v>76</v>
      </c>
      <c r="F1193" s="62" t="s">
        <v>4570</v>
      </c>
      <c r="G1193" s="45" t="s">
        <v>2073</v>
      </c>
      <c r="H1193" s="59">
        <v>44341</v>
      </c>
      <c r="I1193" s="59">
        <v>44712</v>
      </c>
      <c r="J1193" s="48" t="str">
        <f>IF(Ugovori_OPULJP[[#This Row],[DATUM ZAVRŠETKA OPERACIJE]]&gt;DATE(2024,3,31),"u provedbi","završen")</f>
        <v>završen</v>
      </c>
      <c r="K1193" s="67" t="s">
        <v>249</v>
      </c>
      <c r="L1193" s="58" t="s">
        <v>249</v>
      </c>
      <c r="M1193" s="74" t="s">
        <v>3114</v>
      </c>
      <c r="N1193" s="49">
        <v>0.15</v>
      </c>
      <c r="O1193" s="50">
        <f>Ugovori_OPULJP[[#This Row],[Bespovratna sredstva - Ukupno (EU+Nac) HRK
= Ukupna ugovorena vrijednost bespovratnih sredstava]]*Ugovori_OPULJP[[#This Row],[EU STOPA SUFINANCIRANJA %
EU CO-FINANCING RATE %]]</f>
        <v>1652723</v>
      </c>
      <c r="P1193" s="51">
        <f>Ugovori_OPULJP[[#This Row],[Bespovratna sredstva - EU dio - HRK]]/7.5345</f>
        <v>219354.03809144601</v>
      </c>
      <c r="Q1193" s="50">
        <f>Ugovori_OPULJP[[#This Row],[Bespovratna sredstva - Ukupno (EU+Nac) HRK
= Ukupna ugovorena vrijednost bespovratnih sredstava]]*Ugovori_OPULJP[[#This Row],[STOPA NACIONALNOG SUFINANCIRANJA %]]</f>
        <v>291657</v>
      </c>
      <c r="R1193" s="51">
        <f>Ugovori_OPULJP[[#This Row],[Bespovratna sredstva - Nacionalni dio - HRK]]/7.5345</f>
        <v>38709.53613378459</v>
      </c>
      <c r="S1193" s="52">
        <v>1944380</v>
      </c>
      <c r="T1193" s="53">
        <f>Ugovori_OPULJP[[#This Row],[Bespovratna sredstva - Ukupno (EU+Nac) HRK
= Ukupna ugovorena vrijednost bespovratnih sredstava]]/7.5345</f>
        <v>258063.57422523058</v>
      </c>
      <c r="U1193" s="50">
        <v>0</v>
      </c>
      <c r="V1193" s="51">
        <f>Ugovori_OPULJP[[#This Row],[Javni doprinos korisnika - HRK]]/7.5345</f>
        <v>0</v>
      </c>
      <c r="W1193" s="50">
        <v>0</v>
      </c>
      <c r="X1193" s="51">
        <f>Ugovori_OPULJP[[#This Row],[Privatni doprinos korisnika - HRK]]/7.5345</f>
        <v>0</v>
      </c>
      <c r="Y1193" s="52">
        <v>1944380</v>
      </c>
      <c r="Z1193" s="53">
        <f>Ugovori_OPULJP[[#This Row],[UKUPNI PRIHVATLJIVI IZDACI
TOTAL ELIGIBLE EXPENDITURE
= Bespovratna sredstva ukupno + doprinos korisnika
= Ukupni prihvatljivi troškovi
= Ukupna ugovorena vrijednost projekta HRK]]/7.5345</f>
        <v>258063.57422523058</v>
      </c>
      <c r="AA1193" s="57" t="s">
        <v>38</v>
      </c>
      <c r="AB1193" s="57" t="s">
        <v>35</v>
      </c>
      <c r="AC1193" s="56" t="s">
        <v>4571</v>
      </c>
      <c r="AD1193" s="63" t="s">
        <v>747</v>
      </c>
    </row>
    <row r="1194" spans="1:30" ht="89.25" customHeight="1" x14ac:dyDescent="0.2">
      <c r="A1194" s="61" t="s">
        <v>4572</v>
      </c>
      <c r="B1194" s="55" t="s">
        <v>743</v>
      </c>
      <c r="C1194" s="56" t="s">
        <v>744</v>
      </c>
      <c r="D1194" s="43" t="s">
        <v>3131</v>
      </c>
      <c r="E1194" s="57" t="s">
        <v>76</v>
      </c>
      <c r="F1194" s="62" t="s">
        <v>4573</v>
      </c>
      <c r="G1194" s="62" t="s">
        <v>1565</v>
      </c>
      <c r="H1194" s="59">
        <v>44370</v>
      </c>
      <c r="I1194" s="59">
        <v>44918</v>
      </c>
      <c r="J1194" s="48" t="str">
        <f>IF(Ugovori_OPULJP[[#This Row],[DATUM ZAVRŠETKA OPERACIJE]]&gt;DATE(2024,3,31),"u provedbi","završen")</f>
        <v>završen</v>
      </c>
      <c r="K1194" s="67" t="s">
        <v>99</v>
      </c>
      <c r="L1194" s="67" t="s">
        <v>99</v>
      </c>
      <c r="M1194" s="74" t="s">
        <v>3114</v>
      </c>
      <c r="N1194" s="49">
        <v>0.15</v>
      </c>
      <c r="O1194" s="50">
        <f>Ugovori_OPULJP[[#This Row],[Bespovratna sredstva - Ukupno (EU+Nac) HRK
= Ukupna ugovorena vrijednost bespovratnih sredstava]]*Ugovori_OPULJP[[#This Row],[EU STOPA SUFINANCIRANJA %
EU CO-FINANCING RATE %]]</f>
        <v>1578110</v>
      </c>
      <c r="P1194" s="51">
        <f>Ugovori_OPULJP[[#This Row],[Bespovratna sredstva - EU dio - HRK]]/7.5345</f>
        <v>209451.19118720552</v>
      </c>
      <c r="Q1194" s="50">
        <f>Ugovori_OPULJP[[#This Row],[Bespovratna sredstva - Ukupno (EU+Nac) HRK
= Ukupna ugovorena vrijednost bespovratnih sredstava]]*Ugovori_OPULJP[[#This Row],[STOPA NACIONALNOG SUFINANCIRANJA %]]</f>
        <v>278490</v>
      </c>
      <c r="R1194" s="51">
        <f>Ugovori_OPULJP[[#This Row],[Bespovratna sredstva - Nacionalni dio - HRK]]/7.5345</f>
        <v>36961.974915389204</v>
      </c>
      <c r="S1194" s="52">
        <v>1856600</v>
      </c>
      <c r="T1194" s="53">
        <f>Ugovori_OPULJP[[#This Row],[Bespovratna sredstva - Ukupno (EU+Nac) HRK
= Ukupna ugovorena vrijednost bespovratnih sredstava]]/7.5345</f>
        <v>246413.16610259473</v>
      </c>
      <c r="U1194" s="50">
        <v>0</v>
      </c>
      <c r="V1194" s="51">
        <f>Ugovori_OPULJP[[#This Row],[Javni doprinos korisnika - HRK]]/7.5345</f>
        <v>0</v>
      </c>
      <c r="W1194" s="50">
        <v>0</v>
      </c>
      <c r="X1194" s="51">
        <f>Ugovori_OPULJP[[#This Row],[Privatni doprinos korisnika - HRK]]/7.5345</f>
        <v>0</v>
      </c>
      <c r="Y1194" s="52">
        <v>1856600</v>
      </c>
      <c r="Z1194" s="53">
        <f>Ugovori_OPULJP[[#This Row],[UKUPNI PRIHVATLJIVI IZDACI
TOTAL ELIGIBLE EXPENDITURE
= Bespovratna sredstva ukupno + doprinos korisnika
= Ukupni prihvatljivi troškovi
= Ukupna ugovorena vrijednost projekta HRK]]/7.5345</f>
        <v>246413.16610259473</v>
      </c>
      <c r="AA1194" s="57" t="s">
        <v>38</v>
      </c>
      <c r="AB1194" s="57" t="s">
        <v>35</v>
      </c>
      <c r="AC1194" s="56" t="s">
        <v>4574</v>
      </c>
      <c r="AD1194" s="63" t="s">
        <v>747</v>
      </c>
    </row>
    <row r="1195" spans="1:30" ht="51" customHeight="1" x14ac:dyDescent="0.2">
      <c r="A1195" s="61" t="s">
        <v>4575</v>
      </c>
      <c r="B1195" s="55" t="s">
        <v>743</v>
      </c>
      <c r="C1195" s="43" t="s">
        <v>744</v>
      </c>
      <c r="D1195" s="43" t="s">
        <v>3131</v>
      </c>
      <c r="E1195" s="57" t="s">
        <v>76</v>
      </c>
      <c r="F1195" s="62" t="s">
        <v>4576</v>
      </c>
      <c r="G1195" s="62" t="s">
        <v>2017</v>
      </c>
      <c r="H1195" s="59">
        <v>44343</v>
      </c>
      <c r="I1195" s="59">
        <v>44800</v>
      </c>
      <c r="J1195" s="48" t="str">
        <f>IF(Ugovori_OPULJP[[#This Row],[DATUM ZAVRŠETKA OPERACIJE]]&gt;DATE(2024,3,31),"u provedbi","završen")</f>
        <v>završen</v>
      </c>
      <c r="K1195" s="67" t="s">
        <v>249</v>
      </c>
      <c r="L1195" s="67" t="s">
        <v>249</v>
      </c>
      <c r="M1195" s="74" t="s">
        <v>3114</v>
      </c>
      <c r="N1195" s="49">
        <v>0.15</v>
      </c>
      <c r="O1195" s="50">
        <f>Ugovori_OPULJP[[#This Row],[Bespovratna sredstva - Ukupno (EU+Nac) HRK
= Ukupna ugovorena vrijednost bespovratnih sredstava]]*Ugovori_OPULJP[[#This Row],[EU STOPA SUFINANCIRANJA %
EU CO-FINANCING RATE %]]</f>
        <v>1339702.425</v>
      </c>
      <c r="P1195" s="51">
        <f>Ugovori_OPULJP[[#This Row],[Bespovratna sredstva - EU dio - HRK]]/7.5345</f>
        <v>177809.06828588492</v>
      </c>
      <c r="Q1195" s="50">
        <f>Ugovori_OPULJP[[#This Row],[Bespovratna sredstva - Ukupno (EU+Nac) HRK
= Ukupna ugovorena vrijednost bespovratnih sredstava]]*Ugovori_OPULJP[[#This Row],[STOPA NACIONALNOG SUFINANCIRANJA %]]</f>
        <v>236418.07499999998</v>
      </c>
      <c r="R1195" s="51">
        <f>Ugovori_OPULJP[[#This Row],[Bespovratna sredstva - Nacionalni dio - HRK]]/7.5345</f>
        <v>31378.07087397969</v>
      </c>
      <c r="S1195" s="52">
        <v>1576120.5</v>
      </c>
      <c r="T1195" s="53">
        <f>Ugovori_OPULJP[[#This Row],[Bespovratna sredstva - Ukupno (EU+Nac) HRK
= Ukupna ugovorena vrijednost bespovratnih sredstava]]/7.5345</f>
        <v>209187.1391598646</v>
      </c>
      <c r="U1195" s="50">
        <v>0</v>
      </c>
      <c r="V1195" s="51">
        <f>Ugovori_OPULJP[[#This Row],[Javni doprinos korisnika - HRK]]/7.5345</f>
        <v>0</v>
      </c>
      <c r="W1195" s="50">
        <v>0</v>
      </c>
      <c r="X1195" s="51">
        <f>Ugovori_OPULJP[[#This Row],[Privatni doprinos korisnika - HRK]]/7.5345</f>
        <v>0</v>
      </c>
      <c r="Y1195" s="52">
        <v>1576120.5</v>
      </c>
      <c r="Z1195" s="53">
        <f>Ugovori_OPULJP[[#This Row],[UKUPNI PRIHVATLJIVI IZDACI
TOTAL ELIGIBLE EXPENDITURE
= Bespovratna sredstva ukupno + doprinos korisnika
= Ukupni prihvatljivi troškovi
= Ukupna ugovorena vrijednost projekta HRK]]/7.5345</f>
        <v>209187.1391598646</v>
      </c>
      <c r="AA1195" s="57" t="s">
        <v>38</v>
      </c>
      <c r="AB1195" s="57" t="s">
        <v>35</v>
      </c>
      <c r="AC1195" s="56" t="s">
        <v>4577</v>
      </c>
      <c r="AD1195" s="63" t="s">
        <v>747</v>
      </c>
    </row>
    <row r="1196" spans="1:30" ht="51" customHeight="1" x14ac:dyDescent="0.2">
      <c r="A1196" s="61" t="s">
        <v>4578</v>
      </c>
      <c r="B1196" s="55" t="s">
        <v>743</v>
      </c>
      <c r="C1196" s="43" t="s">
        <v>744</v>
      </c>
      <c r="D1196" s="43" t="s">
        <v>3131</v>
      </c>
      <c r="E1196" s="57" t="s">
        <v>76</v>
      </c>
      <c r="F1196" s="62" t="s">
        <v>4579</v>
      </c>
      <c r="G1196" s="62" t="s">
        <v>4580</v>
      </c>
      <c r="H1196" s="59">
        <v>44341</v>
      </c>
      <c r="I1196" s="59">
        <v>44829</v>
      </c>
      <c r="J1196" s="48" t="str">
        <f>IF(Ugovori_OPULJP[[#This Row],[DATUM ZAVRŠETKA OPERACIJE]]&gt;DATE(2024,3,31),"u provedbi","završen")</f>
        <v>završen</v>
      </c>
      <c r="K1196" s="67" t="s">
        <v>249</v>
      </c>
      <c r="L1196" s="67" t="s">
        <v>249</v>
      </c>
      <c r="M1196" s="74" t="s">
        <v>3114</v>
      </c>
      <c r="N1196" s="49">
        <v>0.15</v>
      </c>
      <c r="O1196" s="50">
        <f>Ugovori_OPULJP[[#This Row],[Bespovratna sredstva - Ukupno (EU+Nac) HRK
= Ukupna ugovorena vrijednost bespovratnih sredstava]]*Ugovori_OPULJP[[#This Row],[EU STOPA SUFINANCIRANJA %
EU CO-FINANCING RATE %]]</f>
        <v>788281.5</v>
      </c>
      <c r="P1196" s="51">
        <f>Ugovori_OPULJP[[#This Row],[Bespovratna sredstva - EU dio - HRK]]/7.5345</f>
        <v>104622.93450129405</v>
      </c>
      <c r="Q1196" s="50">
        <f>Ugovori_OPULJP[[#This Row],[Bespovratna sredstva - Ukupno (EU+Nac) HRK
= Ukupna ugovorena vrijednost bespovratnih sredstava]]*Ugovori_OPULJP[[#This Row],[STOPA NACIONALNOG SUFINANCIRANJA %]]</f>
        <v>139108.5</v>
      </c>
      <c r="R1196" s="51">
        <f>Ugovori_OPULJP[[#This Row],[Bespovratna sredstva - Nacionalni dio - HRK]]/7.5345</f>
        <v>18462.870794346007</v>
      </c>
      <c r="S1196" s="52">
        <v>927390</v>
      </c>
      <c r="T1196" s="53">
        <f>Ugovori_OPULJP[[#This Row],[Bespovratna sredstva - Ukupno (EU+Nac) HRK
= Ukupna ugovorena vrijednost bespovratnih sredstava]]/7.5345</f>
        <v>123085.80529564005</v>
      </c>
      <c r="U1196" s="50">
        <v>0</v>
      </c>
      <c r="V1196" s="51">
        <f>Ugovori_OPULJP[[#This Row],[Javni doprinos korisnika - HRK]]/7.5345</f>
        <v>0</v>
      </c>
      <c r="W1196" s="50">
        <v>0</v>
      </c>
      <c r="X1196" s="51">
        <f>Ugovori_OPULJP[[#This Row],[Privatni doprinos korisnika - HRK]]/7.5345</f>
        <v>0</v>
      </c>
      <c r="Y1196" s="52">
        <v>927390</v>
      </c>
      <c r="Z1196" s="53">
        <f>Ugovori_OPULJP[[#This Row],[UKUPNI PRIHVATLJIVI IZDACI
TOTAL ELIGIBLE EXPENDITURE
= Bespovratna sredstva ukupno + doprinos korisnika
= Ukupni prihvatljivi troškovi
= Ukupna ugovorena vrijednost projekta HRK]]/7.5345</f>
        <v>123085.80529564005</v>
      </c>
      <c r="AA1196" s="57" t="s">
        <v>38</v>
      </c>
      <c r="AB1196" s="57" t="s">
        <v>35</v>
      </c>
      <c r="AC1196" s="56" t="s">
        <v>4581</v>
      </c>
      <c r="AD1196" s="63" t="s">
        <v>747</v>
      </c>
    </row>
    <row r="1197" spans="1:30" ht="89.25" customHeight="1" x14ac:dyDescent="0.2">
      <c r="A1197" s="61" t="s">
        <v>4582</v>
      </c>
      <c r="B1197" s="55" t="s">
        <v>743</v>
      </c>
      <c r="C1197" s="43" t="s">
        <v>744</v>
      </c>
      <c r="D1197" s="43" t="s">
        <v>3131</v>
      </c>
      <c r="E1197" s="57" t="s">
        <v>76</v>
      </c>
      <c r="F1197" s="62" t="s">
        <v>4583</v>
      </c>
      <c r="G1197" s="62" t="s">
        <v>4584</v>
      </c>
      <c r="H1197" s="59">
        <v>44341</v>
      </c>
      <c r="I1197" s="59">
        <v>44849</v>
      </c>
      <c r="J1197" s="48" t="str">
        <f>IF(Ugovori_OPULJP[[#This Row],[DATUM ZAVRŠETKA OPERACIJE]]&gt;DATE(2024,3,31),"u provedbi","završen")</f>
        <v>završen</v>
      </c>
      <c r="K1197" s="67" t="s">
        <v>249</v>
      </c>
      <c r="L1197" s="67" t="s">
        <v>249</v>
      </c>
      <c r="M1197" s="74" t="s">
        <v>3114</v>
      </c>
      <c r="N1197" s="49">
        <v>0.15</v>
      </c>
      <c r="O1197" s="50">
        <f>Ugovori_OPULJP[[#This Row],[Bespovratna sredstva - Ukupno (EU+Nac) HRK
= Ukupna ugovorena vrijednost bespovratnih sredstava]]*Ugovori_OPULJP[[#This Row],[EU STOPA SUFINANCIRANJA %
EU CO-FINANCING RATE %]]</f>
        <v>2367972.5</v>
      </c>
      <c r="P1197" s="51">
        <f>Ugovori_OPULJP[[#This Row],[Bespovratna sredstva - EU dio - HRK]]/7.5345</f>
        <v>314283.96044860309</v>
      </c>
      <c r="Q1197" s="50">
        <f>Ugovori_OPULJP[[#This Row],[Bespovratna sredstva - Ukupno (EU+Nac) HRK
= Ukupna ugovorena vrijednost bespovratnih sredstava]]*Ugovori_OPULJP[[#This Row],[STOPA NACIONALNOG SUFINANCIRANJA %]]</f>
        <v>417877.5</v>
      </c>
      <c r="R1197" s="51">
        <f>Ugovori_OPULJP[[#This Row],[Bespovratna sredstva - Nacionalni dio - HRK]]/7.5345</f>
        <v>55461.875373282899</v>
      </c>
      <c r="S1197" s="52">
        <v>2785850</v>
      </c>
      <c r="T1197" s="53">
        <f>Ugovori_OPULJP[[#This Row],[Bespovratna sredstva - Ukupno (EU+Nac) HRK
= Ukupna ugovorena vrijednost bespovratnih sredstava]]/7.5345</f>
        <v>369745.83582188596</v>
      </c>
      <c r="U1197" s="50">
        <v>0</v>
      </c>
      <c r="V1197" s="51">
        <f>Ugovori_OPULJP[[#This Row],[Javni doprinos korisnika - HRK]]/7.5345</f>
        <v>0</v>
      </c>
      <c r="W1197" s="50">
        <v>0</v>
      </c>
      <c r="X1197" s="51">
        <f>Ugovori_OPULJP[[#This Row],[Privatni doprinos korisnika - HRK]]/7.5345</f>
        <v>0</v>
      </c>
      <c r="Y1197" s="52">
        <v>2785850</v>
      </c>
      <c r="Z1197" s="53">
        <f>Ugovori_OPULJP[[#This Row],[UKUPNI PRIHVATLJIVI IZDACI
TOTAL ELIGIBLE EXPENDITURE
= Bespovratna sredstva ukupno + doprinos korisnika
= Ukupni prihvatljivi troškovi
= Ukupna ugovorena vrijednost projekta HRK]]/7.5345</f>
        <v>369745.83582188596</v>
      </c>
      <c r="AA1197" s="57" t="s">
        <v>38</v>
      </c>
      <c r="AB1197" s="57" t="s">
        <v>35</v>
      </c>
      <c r="AC1197" s="56" t="s">
        <v>4585</v>
      </c>
      <c r="AD1197" s="63" t="s">
        <v>747</v>
      </c>
    </row>
    <row r="1198" spans="1:30" ht="51" customHeight="1" x14ac:dyDescent="0.2">
      <c r="A1198" s="61" t="s">
        <v>4586</v>
      </c>
      <c r="B1198" s="55" t="s">
        <v>743</v>
      </c>
      <c r="C1198" s="56" t="s">
        <v>744</v>
      </c>
      <c r="D1198" s="56" t="s">
        <v>4587</v>
      </c>
      <c r="E1198" s="57" t="s">
        <v>76</v>
      </c>
      <c r="F1198" s="62" t="s">
        <v>4588</v>
      </c>
      <c r="G1198" s="62" t="s">
        <v>185</v>
      </c>
      <c r="H1198" s="59">
        <v>44235</v>
      </c>
      <c r="I1198" s="59">
        <v>44600</v>
      </c>
      <c r="J1198" s="48" t="str">
        <f>IF(Ugovori_OPULJP[[#This Row],[DATUM ZAVRŠETKA OPERACIJE]]&gt;DATE(2024,3,31),"u provedbi","završen")</f>
        <v>završen</v>
      </c>
      <c r="K1198" s="58" t="s">
        <v>4589</v>
      </c>
      <c r="L1198" s="58" t="s">
        <v>186</v>
      </c>
      <c r="M1198" s="49">
        <v>0.85</v>
      </c>
      <c r="N1198" s="49">
        <v>0.15</v>
      </c>
      <c r="O1198" s="50">
        <f>Ugovori_OPULJP[[#This Row],[Bespovratna sredstva - Ukupno (EU+Nac) HRK
= Ukupna ugovorena vrijednost bespovratnih sredstava]]*Ugovori_OPULJP[[#This Row],[EU STOPA SUFINANCIRANJA %
EU CO-FINANCING RATE %]]</f>
        <v>417356.79999999999</v>
      </c>
      <c r="P1198" s="51">
        <f>Ugovori_OPULJP[[#This Row],[Bespovratna sredstva - EU dio - HRK]]/7.5345</f>
        <v>55392.766606941397</v>
      </c>
      <c r="Q1198" s="50">
        <f>Ugovori_OPULJP[[#This Row],[Bespovratna sredstva - Ukupno (EU+Nac) HRK
= Ukupna ugovorena vrijednost bespovratnih sredstava]]*Ugovori_OPULJP[[#This Row],[STOPA NACIONALNOG SUFINANCIRANJA %]]</f>
        <v>73651.199999999997</v>
      </c>
      <c r="R1198" s="51">
        <f>Ugovori_OPULJP[[#This Row],[Bespovratna sredstva - Nacionalni dio - HRK]]/7.5345</f>
        <v>9775.1941071073052</v>
      </c>
      <c r="S1198" s="52">
        <v>491008</v>
      </c>
      <c r="T1198" s="53">
        <f>Ugovori_OPULJP[[#This Row],[Bespovratna sredstva - Ukupno (EU+Nac) HRK
= Ukupna ugovorena vrijednost bespovratnih sredstava]]/7.5345</f>
        <v>65167.960714048706</v>
      </c>
      <c r="U1198" s="50">
        <v>0</v>
      </c>
      <c r="V1198" s="51">
        <f>Ugovori_OPULJP[[#This Row],[Javni doprinos korisnika - HRK]]/7.5345</f>
        <v>0</v>
      </c>
      <c r="W1198" s="50">
        <v>0</v>
      </c>
      <c r="X1198" s="51">
        <f>Ugovori_OPULJP[[#This Row],[Privatni doprinos korisnika - HRK]]/7.5345</f>
        <v>0</v>
      </c>
      <c r="Y1198" s="52">
        <v>491008</v>
      </c>
      <c r="Z1198" s="53">
        <f>Ugovori_OPULJP[[#This Row],[UKUPNI PRIHVATLJIVI IZDACI
TOTAL ELIGIBLE EXPENDITURE
= Bespovratna sredstva ukupno + doprinos korisnika
= Ukupni prihvatljivi troškovi
= Ukupna ugovorena vrijednost projekta HRK]]/7.5345</f>
        <v>65167.960714048706</v>
      </c>
      <c r="AA1198" s="57" t="s">
        <v>752</v>
      </c>
      <c r="AB1198" s="57" t="s">
        <v>753</v>
      </c>
      <c r="AC1198" s="56" t="s">
        <v>4590</v>
      </c>
      <c r="AD1198" s="56" t="s">
        <v>747</v>
      </c>
    </row>
    <row r="1199" spans="1:30" ht="102" customHeight="1" x14ac:dyDescent="0.2">
      <c r="A1199" s="61" t="s">
        <v>4591</v>
      </c>
      <c r="B1199" s="55" t="s">
        <v>743</v>
      </c>
      <c r="C1199" s="56" t="s">
        <v>744</v>
      </c>
      <c r="D1199" s="56" t="s">
        <v>4587</v>
      </c>
      <c r="E1199" s="57" t="s">
        <v>76</v>
      </c>
      <c r="F1199" s="62" t="s">
        <v>4592</v>
      </c>
      <c r="G1199" s="62" t="s">
        <v>4593</v>
      </c>
      <c r="H1199" s="59">
        <v>44237</v>
      </c>
      <c r="I1199" s="59">
        <v>44602</v>
      </c>
      <c r="J1199" s="48" t="str">
        <f>IF(Ugovori_OPULJP[[#This Row],[DATUM ZAVRŠETKA OPERACIJE]]&gt;DATE(2024,3,31),"u provedbi","završen")</f>
        <v>završen</v>
      </c>
      <c r="K1199" s="58" t="s">
        <v>4589</v>
      </c>
      <c r="L1199" s="58" t="s">
        <v>37</v>
      </c>
      <c r="M1199" s="49">
        <v>0.85</v>
      </c>
      <c r="N1199" s="49">
        <v>0.15</v>
      </c>
      <c r="O1199" s="50">
        <f>Ugovori_OPULJP[[#This Row],[Bespovratna sredstva - Ukupno (EU+Nac) HRK
= Ukupna ugovorena vrijednost bespovratnih sredstava]]*Ugovori_OPULJP[[#This Row],[EU STOPA SUFINANCIRANJA %
EU CO-FINANCING RATE %]]</f>
        <v>424282.6</v>
      </c>
      <c r="P1199" s="51">
        <f>Ugovori_OPULJP[[#This Row],[Bespovratna sredstva - EU dio - HRK]]/7.5345</f>
        <v>56311.978233459413</v>
      </c>
      <c r="Q1199" s="50">
        <f>Ugovori_OPULJP[[#This Row],[Bespovratna sredstva - Ukupno (EU+Nac) HRK
= Ukupna ugovorena vrijednost bespovratnih sredstava]]*Ugovori_OPULJP[[#This Row],[STOPA NACIONALNOG SUFINANCIRANJA %]]</f>
        <v>74873.399999999994</v>
      </c>
      <c r="R1199" s="51">
        <f>Ugovori_OPULJP[[#This Row],[Bespovratna sredstva - Nacionalni dio - HRK]]/7.5345</f>
        <v>9937.4079235516601</v>
      </c>
      <c r="S1199" s="52">
        <v>499156</v>
      </c>
      <c r="T1199" s="53">
        <f>Ugovori_OPULJP[[#This Row],[Bespovratna sredstva - Ukupno (EU+Nac) HRK
= Ukupna ugovorena vrijednost bespovratnih sredstava]]/7.5345</f>
        <v>66249.386157011075</v>
      </c>
      <c r="U1199" s="50">
        <v>0</v>
      </c>
      <c r="V1199" s="51">
        <f>Ugovori_OPULJP[[#This Row],[Javni doprinos korisnika - HRK]]/7.5345</f>
        <v>0</v>
      </c>
      <c r="W1199" s="50">
        <v>0</v>
      </c>
      <c r="X1199" s="51">
        <f>Ugovori_OPULJP[[#This Row],[Privatni doprinos korisnika - HRK]]/7.5345</f>
        <v>0</v>
      </c>
      <c r="Y1199" s="52">
        <v>499156</v>
      </c>
      <c r="Z1199" s="53">
        <f>Ugovori_OPULJP[[#This Row],[UKUPNI PRIHVATLJIVI IZDACI
TOTAL ELIGIBLE EXPENDITURE
= Bespovratna sredstva ukupno + doprinos korisnika
= Ukupni prihvatljivi troškovi
= Ukupna ugovorena vrijednost projekta HRK]]/7.5345</f>
        <v>66249.386157011075</v>
      </c>
      <c r="AA1199" s="57" t="s">
        <v>752</v>
      </c>
      <c r="AB1199" s="57" t="s">
        <v>753</v>
      </c>
      <c r="AC1199" s="56" t="s">
        <v>4594</v>
      </c>
      <c r="AD1199" s="56" t="s">
        <v>747</v>
      </c>
    </row>
    <row r="1200" spans="1:30" ht="102" customHeight="1" x14ac:dyDescent="0.2">
      <c r="A1200" s="61" t="s">
        <v>4595</v>
      </c>
      <c r="B1200" s="55" t="s">
        <v>743</v>
      </c>
      <c r="C1200" s="56" t="s">
        <v>744</v>
      </c>
      <c r="D1200" s="56" t="s">
        <v>4587</v>
      </c>
      <c r="E1200" s="57" t="s">
        <v>76</v>
      </c>
      <c r="F1200" s="62" t="s">
        <v>4596</v>
      </c>
      <c r="G1200" s="62" t="s">
        <v>4597</v>
      </c>
      <c r="H1200" s="59">
        <v>44230</v>
      </c>
      <c r="I1200" s="59">
        <v>44595</v>
      </c>
      <c r="J1200" s="48" t="str">
        <f>IF(Ugovori_OPULJP[[#This Row],[DATUM ZAVRŠETKA OPERACIJE]]&gt;DATE(2024,3,31),"u provedbi","završen")</f>
        <v>završen</v>
      </c>
      <c r="K1200" s="58" t="s">
        <v>36</v>
      </c>
      <c r="L1200" s="58" t="s">
        <v>37</v>
      </c>
      <c r="M1200" s="49">
        <v>0.85</v>
      </c>
      <c r="N1200" s="49">
        <v>0.15</v>
      </c>
      <c r="O1200" s="50">
        <f>Ugovori_OPULJP[[#This Row],[Bespovratna sredstva - Ukupno (EU+Nac) HRK
= Ukupna ugovorena vrijednost bespovratnih sredstava]]*Ugovori_OPULJP[[#This Row],[EU STOPA SUFINANCIRANJA %
EU CO-FINANCING RATE %]]</f>
        <v>271320</v>
      </c>
      <c r="P1200" s="51">
        <f>Ugovori_OPULJP[[#This Row],[Bespovratna sredstva - EU dio - HRK]]/7.5345</f>
        <v>36010.352379056341</v>
      </c>
      <c r="Q1200" s="50">
        <f>Ugovori_OPULJP[[#This Row],[Bespovratna sredstva - Ukupno (EU+Nac) HRK
= Ukupna ugovorena vrijednost bespovratnih sredstava]]*Ugovori_OPULJP[[#This Row],[STOPA NACIONALNOG SUFINANCIRANJA %]]</f>
        <v>47880</v>
      </c>
      <c r="R1200" s="51">
        <f>Ugovori_OPULJP[[#This Row],[Bespovratna sredstva - Nacionalni dio - HRK]]/7.5345</f>
        <v>6354.7680668922949</v>
      </c>
      <c r="S1200" s="52">
        <v>319200</v>
      </c>
      <c r="T1200" s="53">
        <f>Ugovori_OPULJP[[#This Row],[Bespovratna sredstva - Ukupno (EU+Nac) HRK
= Ukupna ugovorena vrijednost bespovratnih sredstava]]/7.5345</f>
        <v>42365.120445948633</v>
      </c>
      <c r="U1200" s="50">
        <v>0</v>
      </c>
      <c r="V1200" s="51">
        <f>Ugovori_OPULJP[[#This Row],[Javni doprinos korisnika - HRK]]/7.5345</f>
        <v>0</v>
      </c>
      <c r="W1200" s="50">
        <v>0</v>
      </c>
      <c r="X1200" s="51">
        <f>Ugovori_OPULJP[[#This Row],[Privatni doprinos korisnika - HRK]]/7.5345</f>
        <v>0</v>
      </c>
      <c r="Y1200" s="52">
        <v>319200</v>
      </c>
      <c r="Z1200" s="53">
        <f>Ugovori_OPULJP[[#This Row],[UKUPNI PRIHVATLJIVI IZDACI
TOTAL ELIGIBLE EXPENDITURE
= Bespovratna sredstva ukupno + doprinos korisnika
= Ukupni prihvatljivi troškovi
= Ukupna ugovorena vrijednost projekta HRK]]/7.5345</f>
        <v>42365.120445948633</v>
      </c>
      <c r="AA1200" s="57" t="s">
        <v>752</v>
      </c>
      <c r="AB1200" s="57" t="s">
        <v>753</v>
      </c>
      <c r="AC1200" s="56" t="s">
        <v>4598</v>
      </c>
      <c r="AD1200" s="56" t="s">
        <v>747</v>
      </c>
    </row>
    <row r="1201" spans="1:30" ht="38.25" customHeight="1" x14ac:dyDescent="0.2">
      <c r="A1201" s="61" t="s">
        <v>4599</v>
      </c>
      <c r="B1201" s="55" t="s">
        <v>743</v>
      </c>
      <c r="C1201" s="56" t="s">
        <v>744</v>
      </c>
      <c r="D1201" s="56" t="s">
        <v>4587</v>
      </c>
      <c r="E1201" s="57" t="s">
        <v>76</v>
      </c>
      <c r="F1201" s="62" t="s">
        <v>4600</v>
      </c>
      <c r="G1201" s="62" t="s">
        <v>4601</v>
      </c>
      <c r="H1201" s="59">
        <v>44242</v>
      </c>
      <c r="I1201" s="59">
        <v>44607</v>
      </c>
      <c r="J1201" s="48" t="str">
        <f>IF(Ugovori_OPULJP[[#This Row],[DATUM ZAVRŠETKA OPERACIJE]]&gt;DATE(2024,3,31),"u provedbi","završen")</f>
        <v>završen</v>
      </c>
      <c r="K1201" s="58" t="s">
        <v>4602</v>
      </c>
      <c r="L1201" s="46" t="s">
        <v>155</v>
      </c>
      <c r="M1201" s="49">
        <v>0.85</v>
      </c>
      <c r="N1201" s="49">
        <v>0.15</v>
      </c>
      <c r="O1201" s="50">
        <f>Ugovori_OPULJP[[#This Row],[Bespovratna sredstva - Ukupno (EU+Nac) HRK
= Ukupna ugovorena vrijednost bespovratnih sredstava]]*Ugovori_OPULJP[[#This Row],[EU STOPA SUFINANCIRANJA %
EU CO-FINANCING RATE %]]</f>
        <v>410505.6385</v>
      </c>
      <c r="P1201" s="51">
        <f>Ugovori_OPULJP[[#This Row],[Bespovratna sredstva - EU dio - HRK]]/7.5345</f>
        <v>54483.461211759241</v>
      </c>
      <c r="Q1201" s="50">
        <f>Ugovori_OPULJP[[#This Row],[Bespovratna sredstva - Ukupno (EU+Nac) HRK
= Ukupna ugovorena vrijednost bespovratnih sredstava]]*Ugovori_OPULJP[[#This Row],[STOPA NACIONALNOG SUFINANCIRANJA %]]</f>
        <v>72442.171499999997</v>
      </c>
      <c r="R1201" s="51">
        <f>Ugovori_OPULJP[[#This Row],[Bespovratna sredstva - Nacionalni dio - HRK]]/7.5345</f>
        <v>9614.7284491339833</v>
      </c>
      <c r="S1201" s="52">
        <v>482947.81</v>
      </c>
      <c r="T1201" s="53">
        <f>Ugovori_OPULJP[[#This Row],[Bespovratna sredstva - Ukupno (EU+Nac) HRK
= Ukupna ugovorena vrijednost bespovratnih sredstava]]/7.5345</f>
        <v>64098.189660893222</v>
      </c>
      <c r="U1201" s="50">
        <v>0</v>
      </c>
      <c r="V1201" s="51">
        <f>Ugovori_OPULJP[[#This Row],[Javni doprinos korisnika - HRK]]/7.5345</f>
        <v>0</v>
      </c>
      <c r="W1201" s="50">
        <v>0</v>
      </c>
      <c r="X1201" s="51">
        <f>Ugovori_OPULJP[[#This Row],[Privatni doprinos korisnika - HRK]]/7.5345</f>
        <v>0</v>
      </c>
      <c r="Y1201" s="52">
        <v>482947.81</v>
      </c>
      <c r="Z1201" s="53">
        <f>Ugovori_OPULJP[[#This Row],[UKUPNI PRIHVATLJIVI IZDACI
TOTAL ELIGIBLE EXPENDITURE
= Bespovratna sredstva ukupno + doprinos korisnika
= Ukupni prihvatljivi troškovi
= Ukupna ugovorena vrijednost projekta HRK]]/7.5345</f>
        <v>64098.189660893222</v>
      </c>
      <c r="AA1201" s="57" t="s">
        <v>752</v>
      </c>
      <c r="AB1201" s="57" t="s">
        <v>753</v>
      </c>
      <c r="AC1201" s="56" t="s">
        <v>4603</v>
      </c>
      <c r="AD1201" s="56" t="s">
        <v>747</v>
      </c>
    </row>
    <row r="1202" spans="1:30" ht="51" customHeight="1" x14ac:dyDescent="0.2">
      <c r="A1202" s="61" t="s">
        <v>4604</v>
      </c>
      <c r="B1202" s="55" t="s">
        <v>743</v>
      </c>
      <c r="C1202" s="56" t="s">
        <v>744</v>
      </c>
      <c r="D1202" s="56" t="s">
        <v>4587</v>
      </c>
      <c r="E1202" s="57" t="s">
        <v>76</v>
      </c>
      <c r="F1202" s="62" t="s">
        <v>4605</v>
      </c>
      <c r="G1202" s="62" t="s">
        <v>194</v>
      </c>
      <c r="H1202" s="59">
        <v>44249</v>
      </c>
      <c r="I1202" s="59">
        <v>44614</v>
      </c>
      <c r="J1202" s="48" t="str">
        <f>IF(Ugovori_OPULJP[[#This Row],[DATUM ZAVRŠETKA OPERACIJE]]&gt;DATE(2024,3,31),"u provedbi","završen")</f>
        <v>završen</v>
      </c>
      <c r="K1202" s="58" t="s">
        <v>195</v>
      </c>
      <c r="L1202" s="46" t="s">
        <v>84</v>
      </c>
      <c r="M1202" s="49">
        <v>0.85</v>
      </c>
      <c r="N1202" s="49">
        <v>0.15</v>
      </c>
      <c r="O1202" s="50">
        <f>Ugovori_OPULJP[[#This Row],[Bespovratna sredstva - Ukupno (EU+Nac) HRK
= Ukupna ugovorena vrijednost bespovratnih sredstava]]*Ugovori_OPULJP[[#This Row],[EU STOPA SUFINANCIRANJA %
EU CO-FINANCING RATE %]]</f>
        <v>424987.07999999996</v>
      </c>
      <c r="P1202" s="51">
        <f>Ugovori_OPULJP[[#This Row],[Bespovratna sredstva - EU dio - HRK]]/7.5345</f>
        <v>56405.478797531345</v>
      </c>
      <c r="Q1202" s="50">
        <f>Ugovori_OPULJP[[#This Row],[Bespovratna sredstva - Ukupno (EU+Nac) HRK
= Ukupna ugovorena vrijednost bespovratnih sredstava]]*Ugovori_OPULJP[[#This Row],[STOPA NACIONALNOG SUFINANCIRANJA %]]</f>
        <v>74997.72</v>
      </c>
      <c r="R1202" s="51">
        <f>Ugovori_OPULJP[[#This Row],[Bespovratna sredstva - Nacionalni dio - HRK]]/7.5345</f>
        <v>9953.9080230937689</v>
      </c>
      <c r="S1202" s="52">
        <v>499984.8</v>
      </c>
      <c r="T1202" s="53">
        <f>Ugovori_OPULJP[[#This Row],[Bespovratna sredstva - Ukupno (EU+Nac) HRK
= Ukupna ugovorena vrijednost bespovratnih sredstava]]/7.5345</f>
        <v>66359.386820625121</v>
      </c>
      <c r="U1202" s="50">
        <v>0</v>
      </c>
      <c r="V1202" s="51">
        <f>Ugovori_OPULJP[[#This Row],[Javni doprinos korisnika - HRK]]/7.5345</f>
        <v>0</v>
      </c>
      <c r="W1202" s="50">
        <v>0</v>
      </c>
      <c r="X1202" s="51">
        <f>Ugovori_OPULJP[[#This Row],[Privatni doprinos korisnika - HRK]]/7.5345</f>
        <v>0</v>
      </c>
      <c r="Y1202" s="52">
        <v>499984.8</v>
      </c>
      <c r="Z1202" s="53">
        <f>Ugovori_OPULJP[[#This Row],[UKUPNI PRIHVATLJIVI IZDACI
TOTAL ELIGIBLE EXPENDITURE
= Bespovratna sredstva ukupno + doprinos korisnika
= Ukupni prihvatljivi troškovi
= Ukupna ugovorena vrijednost projekta HRK]]/7.5345</f>
        <v>66359.386820625121</v>
      </c>
      <c r="AA1202" s="57" t="s">
        <v>752</v>
      </c>
      <c r="AB1202" s="57" t="s">
        <v>753</v>
      </c>
      <c r="AC1202" s="56" t="s">
        <v>4606</v>
      </c>
      <c r="AD1202" s="56" t="s">
        <v>747</v>
      </c>
    </row>
    <row r="1203" spans="1:30" ht="51" customHeight="1" x14ac:dyDescent="0.2">
      <c r="A1203" s="61" t="s">
        <v>4607</v>
      </c>
      <c r="B1203" s="55" t="s">
        <v>743</v>
      </c>
      <c r="C1203" s="56" t="s">
        <v>744</v>
      </c>
      <c r="D1203" s="56" t="s">
        <v>4587</v>
      </c>
      <c r="E1203" s="57" t="s">
        <v>76</v>
      </c>
      <c r="F1203" s="62" t="s">
        <v>4608</v>
      </c>
      <c r="G1203" s="62" t="s">
        <v>4609</v>
      </c>
      <c r="H1203" s="59">
        <v>44232</v>
      </c>
      <c r="I1203" s="59">
        <v>44535</v>
      </c>
      <c r="J1203" s="48" t="str">
        <f>IF(Ugovori_OPULJP[[#This Row],[DATUM ZAVRŠETKA OPERACIJE]]&gt;DATE(2024,3,31),"u provedbi","završen")</f>
        <v>završen</v>
      </c>
      <c r="K1203" s="58" t="s">
        <v>4610</v>
      </c>
      <c r="L1203" s="58" t="s">
        <v>130</v>
      </c>
      <c r="M1203" s="49">
        <v>0.85</v>
      </c>
      <c r="N1203" s="49">
        <v>0.15</v>
      </c>
      <c r="O1203" s="50">
        <f>Ugovori_OPULJP[[#This Row],[Bespovratna sredstva - Ukupno (EU+Nac) HRK
= Ukupna ugovorena vrijednost bespovratnih sredstava]]*Ugovori_OPULJP[[#This Row],[EU STOPA SUFINANCIRANJA %
EU CO-FINANCING RATE %]]</f>
        <v>324937.26049999997</v>
      </c>
      <c r="P1203" s="51">
        <f>Ugovori_OPULJP[[#This Row],[Bespovratna sredstva - EU dio - HRK]]/7.5345</f>
        <v>43126.58577211493</v>
      </c>
      <c r="Q1203" s="50">
        <f>Ugovori_OPULJP[[#This Row],[Bespovratna sredstva - Ukupno (EU+Nac) HRK
= Ukupna ugovorena vrijednost bespovratnih sredstava]]*Ugovori_OPULJP[[#This Row],[STOPA NACIONALNOG SUFINANCIRANJA %]]</f>
        <v>57341.869500000001</v>
      </c>
      <c r="R1203" s="51">
        <f>Ugovori_OPULJP[[#This Row],[Bespovratna sredstva - Nacionalni dio - HRK]]/7.5345</f>
        <v>7610.5739597849888</v>
      </c>
      <c r="S1203" s="52">
        <v>382279.13</v>
      </c>
      <c r="T1203" s="53">
        <f>Ugovori_OPULJP[[#This Row],[Bespovratna sredstva - Ukupno (EU+Nac) HRK
= Ukupna ugovorena vrijednost bespovratnih sredstava]]/7.5345</f>
        <v>50737.159731899927</v>
      </c>
      <c r="U1203" s="50">
        <v>0</v>
      </c>
      <c r="V1203" s="51">
        <f>Ugovori_OPULJP[[#This Row],[Javni doprinos korisnika - HRK]]/7.5345</f>
        <v>0</v>
      </c>
      <c r="W1203" s="50">
        <v>0</v>
      </c>
      <c r="X1203" s="51">
        <f>Ugovori_OPULJP[[#This Row],[Privatni doprinos korisnika - HRK]]/7.5345</f>
        <v>0</v>
      </c>
      <c r="Y1203" s="52">
        <v>382279.13</v>
      </c>
      <c r="Z1203" s="53">
        <f>Ugovori_OPULJP[[#This Row],[UKUPNI PRIHVATLJIVI IZDACI
TOTAL ELIGIBLE EXPENDITURE
= Bespovratna sredstva ukupno + doprinos korisnika
= Ukupni prihvatljivi troškovi
= Ukupna ugovorena vrijednost projekta HRK]]/7.5345</f>
        <v>50737.159731899927</v>
      </c>
      <c r="AA1203" s="57" t="s">
        <v>752</v>
      </c>
      <c r="AB1203" s="57" t="s">
        <v>753</v>
      </c>
      <c r="AC1203" s="56" t="s">
        <v>4611</v>
      </c>
      <c r="AD1203" s="56" t="s">
        <v>747</v>
      </c>
    </row>
    <row r="1204" spans="1:30" ht="51" customHeight="1" x14ac:dyDescent="0.2">
      <c r="A1204" s="61" t="s">
        <v>4612</v>
      </c>
      <c r="B1204" s="55" t="s">
        <v>743</v>
      </c>
      <c r="C1204" s="56" t="s">
        <v>744</v>
      </c>
      <c r="D1204" s="56" t="s">
        <v>4587</v>
      </c>
      <c r="E1204" s="57" t="s">
        <v>76</v>
      </c>
      <c r="F1204" s="62" t="s">
        <v>4613</v>
      </c>
      <c r="G1204" s="62" t="s">
        <v>4614</v>
      </c>
      <c r="H1204" s="59">
        <v>44230</v>
      </c>
      <c r="I1204" s="59">
        <v>44595</v>
      </c>
      <c r="J1204" s="48" t="str">
        <f>IF(Ugovori_OPULJP[[#This Row],[DATUM ZAVRŠETKA OPERACIJE]]&gt;DATE(2024,3,31),"u provedbi","završen")</f>
        <v>završen</v>
      </c>
      <c r="K1204" s="58" t="s">
        <v>36</v>
      </c>
      <c r="L1204" s="58" t="s">
        <v>37</v>
      </c>
      <c r="M1204" s="49">
        <v>0.85</v>
      </c>
      <c r="N1204" s="49">
        <v>0.15</v>
      </c>
      <c r="O1204" s="50">
        <f>Ugovori_OPULJP[[#This Row],[Bespovratna sredstva - Ukupno (EU+Nac) HRK
= Ukupna ugovorena vrijednost bespovratnih sredstava]]*Ugovori_OPULJP[[#This Row],[EU STOPA SUFINANCIRANJA %
EU CO-FINANCING RATE %]]</f>
        <v>393271.2</v>
      </c>
      <c r="P1204" s="51">
        <f>Ugovori_OPULJP[[#This Row],[Bespovratna sredstva - EU dio - HRK]]/7.5345</f>
        <v>52196.058132590086</v>
      </c>
      <c r="Q1204" s="50">
        <f>Ugovori_OPULJP[[#This Row],[Bespovratna sredstva - Ukupno (EU+Nac) HRK
= Ukupna ugovorena vrijednost bespovratnih sredstava]]*Ugovori_OPULJP[[#This Row],[STOPA NACIONALNOG SUFINANCIRANJA %]]</f>
        <v>69400.800000000003</v>
      </c>
      <c r="R1204" s="51">
        <f>Ugovori_OPULJP[[#This Row],[Bespovratna sredstva - Nacionalni dio - HRK]]/7.5345</f>
        <v>9211.0690822217803</v>
      </c>
      <c r="S1204" s="52">
        <v>462672</v>
      </c>
      <c r="T1204" s="53">
        <f>Ugovori_OPULJP[[#This Row],[Bespovratna sredstva - Ukupno (EU+Nac) HRK
= Ukupna ugovorena vrijednost bespovratnih sredstava]]/7.5345</f>
        <v>61407.127214811859</v>
      </c>
      <c r="U1204" s="50">
        <v>0</v>
      </c>
      <c r="V1204" s="51">
        <f>Ugovori_OPULJP[[#This Row],[Javni doprinos korisnika - HRK]]/7.5345</f>
        <v>0</v>
      </c>
      <c r="W1204" s="50">
        <v>0</v>
      </c>
      <c r="X1204" s="51">
        <f>Ugovori_OPULJP[[#This Row],[Privatni doprinos korisnika - HRK]]/7.5345</f>
        <v>0</v>
      </c>
      <c r="Y1204" s="52">
        <v>462672</v>
      </c>
      <c r="Z1204" s="53">
        <f>Ugovori_OPULJP[[#This Row],[UKUPNI PRIHVATLJIVI IZDACI
TOTAL ELIGIBLE EXPENDITURE
= Bespovratna sredstva ukupno + doprinos korisnika
= Ukupni prihvatljivi troškovi
= Ukupna ugovorena vrijednost projekta HRK]]/7.5345</f>
        <v>61407.127214811859</v>
      </c>
      <c r="AA1204" s="57" t="s">
        <v>752</v>
      </c>
      <c r="AB1204" s="57" t="s">
        <v>753</v>
      </c>
      <c r="AC1204" s="56" t="s">
        <v>4615</v>
      </c>
      <c r="AD1204" s="56" t="s">
        <v>747</v>
      </c>
    </row>
    <row r="1205" spans="1:30" ht="51" customHeight="1" x14ac:dyDescent="0.2">
      <c r="A1205" s="61" t="s">
        <v>4616</v>
      </c>
      <c r="B1205" s="55" t="s">
        <v>743</v>
      </c>
      <c r="C1205" s="56" t="s">
        <v>744</v>
      </c>
      <c r="D1205" s="56" t="s">
        <v>4587</v>
      </c>
      <c r="E1205" s="57" t="s">
        <v>76</v>
      </c>
      <c r="F1205" s="62" t="s">
        <v>4617</v>
      </c>
      <c r="G1205" s="62" t="s">
        <v>4618</v>
      </c>
      <c r="H1205" s="59">
        <v>44230</v>
      </c>
      <c r="I1205" s="59">
        <v>44595</v>
      </c>
      <c r="J1205" s="48" t="str">
        <f>IF(Ugovori_OPULJP[[#This Row],[DATUM ZAVRŠETKA OPERACIJE]]&gt;DATE(2024,3,31),"u provedbi","završen")</f>
        <v>završen</v>
      </c>
      <c r="K1205" s="58" t="s">
        <v>36</v>
      </c>
      <c r="L1205" s="58" t="s">
        <v>37</v>
      </c>
      <c r="M1205" s="49">
        <v>0.85</v>
      </c>
      <c r="N1205" s="49">
        <v>0.15</v>
      </c>
      <c r="O1205" s="50">
        <f>Ugovori_OPULJP[[#This Row],[Bespovratna sredstva - Ukupno (EU+Nac) HRK
= Ukupna ugovorena vrijednost bespovratnih sredstava]]*Ugovori_OPULJP[[#This Row],[EU STOPA SUFINANCIRANJA %
EU CO-FINANCING RATE %]]</f>
        <v>407932</v>
      </c>
      <c r="P1205" s="51">
        <f>Ugovori_OPULJP[[#This Row],[Bespovratna sredstva - EU dio - HRK]]/7.5345</f>
        <v>54141.880682195231</v>
      </c>
      <c r="Q1205" s="50">
        <f>Ugovori_OPULJP[[#This Row],[Bespovratna sredstva - Ukupno (EU+Nac) HRK
= Ukupna ugovorena vrijednost bespovratnih sredstava]]*Ugovori_OPULJP[[#This Row],[STOPA NACIONALNOG SUFINANCIRANJA %]]</f>
        <v>71988</v>
      </c>
      <c r="R1205" s="51">
        <f>Ugovori_OPULJP[[#This Row],[Bespovratna sredstva - Nacionalni dio - HRK]]/7.5345</f>
        <v>9554.449532152099</v>
      </c>
      <c r="S1205" s="52">
        <v>479920</v>
      </c>
      <c r="T1205" s="53">
        <f>Ugovori_OPULJP[[#This Row],[Bespovratna sredstva - Ukupno (EU+Nac) HRK
= Ukupna ugovorena vrijednost bespovratnih sredstava]]/7.5345</f>
        <v>63696.330214347334</v>
      </c>
      <c r="U1205" s="50">
        <v>0</v>
      </c>
      <c r="V1205" s="51">
        <f>Ugovori_OPULJP[[#This Row],[Javni doprinos korisnika - HRK]]/7.5345</f>
        <v>0</v>
      </c>
      <c r="W1205" s="50">
        <v>0</v>
      </c>
      <c r="X1205" s="51">
        <f>Ugovori_OPULJP[[#This Row],[Privatni doprinos korisnika - HRK]]/7.5345</f>
        <v>0</v>
      </c>
      <c r="Y1205" s="52">
        <v>479920</v>
      </c>
      <c r="Z1205" s="53">
        <f>Ugovori_OPULJP[[#This Row],[UKUPNI PRIHVATLJIVI IZDACI
TOTAL ELIGIBLE EXPENDITURE
= Bespovratna sredstva ukupno + doprinos korisnika
= Ukupni prihvatljivi troškovi
= Ukupna ugovorena vrijednost projekta HRK]]/7.5345</f>
        <v>63696.330214347334</v>
      </c>
      <c r="AA1205" s="57" t="s">
        <v>752</v>
      </c>
      <c r="AB1205" s="57" t="s">
        <v>753</v>
      </c>
      <c r="AC1205" s="56" t="s">
        <v>4619</v>
      </c>
      <c r="AD1205" s="56" t="s">
        <v>747</v>
      </c>
    </row>
    <row r="1206" spans="1:30" ht="102" customHeight="1" x14ac:dyDescent="0.2">
      <c r="A1206" s="61" t="s">
        <v>4620</v>
      </c>
      <c r="B1206" s="55" t="s">
        <v>743</v>
      </c>
      <c r="C1206" s="56" t="s">
        <v>744</v>
      </c>
      <c r="D1206" s="56" t="s">
        <v>4587</v>
      </c>
      <c r="E1206" s="57" t="s">
        <v>76</v>
      </c>
      <c r="F1206" s="62" t="s">
        <v>4621</v>
      </c>
      <c r="G1206" s="45" t="s">
        <v>3173</v>
      </c>
      <c r="H1206" s="59">
        <v>44249</v>
      </c>
      <c r="I1206" s="59">
        <v>44614</v>
      </c>
      <c r="J1206" s="48" t="str">
        <f>IF(Ugovori_OPULJP[[#This Row],[DATUM ZAVRŠETKA OPERACIJE]]&gt;DATE(2024,3,31),"u provedbi","završen")</f>
        <v>završen</v>
      </c>
      <c r="K1206" s="58" t="s">
        <v>84</v>
      </c>
      <c r="L1206" s="58" t="s">
        <v>84</v>
      </c>
      <c r="M1206" s="49">
        <v>0.85</v>
      </c>
      <c r="N1206" s="49">
        <v>0.15</v>
      </c>
      <c r="O1206" s="50">
        <f>Ugovori_OPULJP[[#This Row],[Bespovratna sredstva - Ukupno (EU+Nac) HRK
= Ukupna ugovorena vrijednost bespovratnih sredstava]]*Ugovori_OPULJP[[#This Row],[EU STOPA SUFINANCIRANJA %
EU CO-FINANCING RATE %]]</f>
        <v>418879.97449999995</v>
      </c>
      <c r="P1206" s="51">
        <f>Ugovori_OPULJP[[#This Row],[Bespovratna sredstva - EU dio - HRK]]/7.5345</f>
        <v>55594.926604286935</v>
      </c>
      <c r="Q1206" s="50">
        <f>Ugovori_OPULJP[[#This Row],[Bespovratna sredstva - Ukupno (EU+Nac) HRK
= Ukupna ugovorena vrijednost bespovratnih sredstava]]*Ugovori_OPULJP[[#This Row],[STOPA NACIONALNOG SUFINANCIRANJA %]]</f>
        <v>73919.99549999999</v>
      </c>
      <c r="R1206" s="51">
        <f>Ugovori_OPULJP[[#This Row],[Bespovratna sredstva - Nacionalni dio - HRK]]/7.5345</f>
        <v>9810.8694007565173</v>
      </c>
      <c r="S1206" s="52">
        <v>492799.97</v>
      </c>
      <c r="T1206" s="53">
        <f>Ugovori_OPULJP[[#This Row],[Bespovratna sredstva - Ukupno (EU+Nac) HRK
= Ukupna ugovorena vrijednost bespovratnih sredstava]]/7.5345</f>
        <v>65405.796005043456</v>
      </c>
      <c r="U1206" s="50">
        <v>0</v>
      </c>
      <c r="V1206" s="51">
        <f>Ugovori_OPULJP[[#This Row],[Javni doprinos korisnika - HRK]]/7.5345</f>
        <v>0</v>
      </c>
      <c r="W1206" s="50">
        <v>0</v>
      </c>
      <c r="X1206" s="51">
        <f>Ugovori_OPULJP[[#This Row],[Privatni doprinos korisnika - HRK]]/7.5345</f>
        <v>0</v>
      </c>
      <c r="Y1206" s="52">
        <v>492799.97</v>
      </c>
      <c r="Z1206" s="53">
        <f>Ugovori_OPULJP[[#This Row],[UKUPNI PRIHVATLJIVI IZDACI
TOTAL ELIGIBLE EXPENDITURE
= Bespovratna sredstva ukupno + doprinos korisnika
= Ukupni prihvatljivi troškovi
= Ukupna ugovorena vrijednost projekta HRK]]/7.5345</f>
        <v>65405.796005043456</v>
      </c>
      <c r="AA1206" s="57" t="s">
        <v>752</v>
      </c>
      <c r="AB1206" s="57" t="s">
        <v>753</v>
      </c>
      <c r="AC1206" s="56" t="s">
        <v>4622</v>
      </c>
      <c r="AD1206" s="56" t="s">
        <v>747</v>
      </c>
    </row>
    <row r="1207" spans="1:30" ht="51" customHeight="1" x14ac:dyDescent="0.2">
      <c r="A1207" s="61" t="s">
        <v>4623</v>
      </c>
      <c r="B1207" s="55" t="s">
        <v>743</v>
      </c>
      <c r="C1207" s="56" t="s">
        <v>744</v>
      </c>
      <c r="D1207" s="56" t="s">
        <v>4587</v>
      </c>
      <c r="E1207" s="57" t="s">
        <v>76</v>
      </c>
      <c r="F1207" s="62" t="s">
        <v>4624</v>
      </c>
      <c r="G1207" s="62" t="s">
        <v>4625</v>
      </c>
      <c r="H1207" s="59">
        <v>44230</v>
      </c>
      <c r="I1207" s="59">
        <v>44595</v>
      </c>
      <c r="J1207" s="48" t="str">
        <f>IF(Ugovori_OPULJP[[#This Row],[DATUM ZAVRŠETKA OPERACIJE]]&gt;DATE(2024,3,31),"u provedbi","završen")</f>
        <v>završen</v>
      </c>
      <c r="K1207" s="58" t="s">
        <v>37</v>
      </c>
      <c r="L1207" s="58" t="s">
        <v>37</v>
      </c>
      <c r="M1207" s="49">
        <v>0.85</v>
      </c>
      <c r="N1207" s="49">
        <v>0.15</v>
      </c>
      <c r="O1207" s="50">
        <f>Ugovori_OPULJP[[#This Row],[Bespovratna sredstva - Ukupno (EU+Nac) HRK
= Ukupna ugovorena vrijednost bespovratnih sredstava]]*Ugovori_OPULJP[[#This Row],[EU STOPA SUFINANCIRANJA %
EU CO-FINANCING RATE %]]</f>
        <v>386153.86949999997</v>
      </c>
      <c r="P1207" s="51">
        <f>Ugovori_OPULJP[[#This Row],[Bespovratna sredstva - EU dio - HRK]]/7.5345</f>
        <v>51251.426040215003</v>
      </c>
      <c r="Q1207" s="50">
        <f>Ugovori_OPULJP[[#This Row],[Bespovratna sredstva - Ukupno (EU+Nac) HRK
= Ukupna ugovorena vrijednost bespovratnih sredstava]]*Ugovori_OPULJP[[#This Row],[STOPA NACIONALNOG SUFINANCIRANJA %]]</f>
        <v>68144.800499999998</v>
      </c>
      <c r="R1207" s="51">
        <f>Ugovori_OPULJP[[#This Row],[Bespovratna sredstva - Nacionalni dio - HRK]]/7.5345</f>
        <v>9044.3693012144122</v>
      </c>
      <c r="S1207" s="52">
        <v>454298.67</v>
      </c>
      <c r="T1207" s="53">
        <f>Ugovori_OPULJP[[#This Row],[Bespovratna sredstva - Ukupno (EU+Nac) HRK
= Ukupna ugovorena vrijednost bespovratnih sredstava]]/7.5345</f>
        <v>60295.795341429417</v>
      </c>
      <c r="U1207" s="50">
        <v>0</v>
      </c>
      <c r="V1207" s="51">
        <f>Ugovori_OPULJP[[#This Row],[Javni doprinos korisnika - HRK]]/7.5345</f>
        <v>0</v>
      </c>
      <c r="W1207" s="50">
        <v>0</v>
      </c>
      <c r="X1207" s="51">
        <f>Ugovori_OPULJP[[#This Row],[Privatni doprinos korisnika - HRK]]/7.5345</f>
        <v>0</v>
      </c>
      <c r="Y1207" s="52">
        <v>454298.67</v>
      </c>
      <c r="Z1207" s="53">
        <f>Ugovori_OPULJP[[#This Row],[UKUPNI PRIHVATLJIVI IZDACI
TOTAL ELIGIBLE EXPENDITURE
= Bespovratna sredstva ukupno + doprinos korisnika
= Ukupni prihvatljivi troškovi
= Ukupna ugovorena vrijednost projekta HRK]]/7.5345</f>
        <v>60295.795341429417</v>
      </c>
      <c r="AA1207" s="57" t="s">
        <v>752</v>
      </c>
      <c r="AB1207" s="57" t="s">
        <v>753</v>
      </c>
      <c r="AC1207" s="56" t="s">
        <v>4626</v>
      </c>
      <c r="AD1207" s="56" t="s">
        <v>747</v>
      </c>
    </row>
    <row r="1208" spans="1:30" ht="51" customHeight="1" x14ac:dyDescent="0.2">
      <c r="A1208" s="61" t="s">
        <v>4627</v>
      </c>
      <c r="B1208" s="55" t="s">
        <v>743</v>
      </c>
      <c r="C1208" s="56" t="s">
        <v>744</v>
      </c>
      <c r="D1208" s="56" t="s">
        <v>4587</v>
      </c>
      <c r="E1208" s="57" t="s">
        <v>76</v>
      </c>
      <c r="F1208" s="62" t="s">
        <v>4628</v>
      </c>
      <c r="G1208" s="62" t="s">
        <v>4629</v>
      </c>
      <c r="H1208" s="59">
        <v>44232</v>
      </c>
      <c r="I1208" s="59">
        <v>44597</v>
      </c>
      <c r="J1208" s="48" t="str">
        <f>IF(Ugovori_OPULJP[[#This Row],[DATUM ZAVRŠETKA OPERACIJE]]&gt;DATE(2024,3,31),"u provedbi","završen")</f>
        <v>završen</v>
      </c>
      <c r="K1208" s="58" t="s">
        <v>154</v>
      </c>
      <c r="L1208" s="58" t="s">
        <v>37</v>
      </c>
      <c r="M1208" s="49">
        <v>0.85</v>
      </c>
      <c r="N1208" s="49">
        <v>0.15</v>
      </c>
      <c r="O1208" s="50">
        <f>Ugovori_OPULJP[[#This Row],[Bespovratna sredstva - Ukupno (EU+Nac) HRK
= Ukupna ugovorena vrijednost bespovratnih sredstava]]*Ugovori_OPULJP[[#This Row],[EU STOPA SUFINANCIRANJA %
EU CO-FINANCING RATE %]]</f>
        <v>297500</v>
      </c>
      <c r="P1208" s="51">
        <f>Ugovori_OPULJP[[#This Row],[Bespovratna sredstva - EU dio - HRK]]/7.5345</f>
        <v>39485.035503351246</v>
      </c>
      <c r="Q1208" s="50">
        <f>Ugovori_OPULJP[[#This Row],[Bespovratna sredstva - Ukupno (EU+Nac) HRK
= Ukupna ugovorena vrijednost bespovratnih sredstava]]*Ugovori_OPULJP[[#This Row],[STOPA NACIONALNOG SUFINANCIRANJA %]]</f>
        <v>52500</v>
      </c>
      <c r="R1208" s="51">
        <f>Ugovori_OPULJP[[#This Row],[Bespovratna sredstva - Nacionalni dio - HRK]]/7.5345</f>
        <v>6967.9474417678675</v>
      </c>
      <c r="S1208" s="52">
        <v>350000</v>
      </c>
      <c r="T1208" s="53">
        <f>Ugovori_OPULJP[[#This Row],[Bespovratna sredstva - Ukupno (EU+Nac) HRK
= Ukupna ugovorena vrijednost bespovratnih sredstava]]/7.5345</f>
        <v>46452.982945119118</v>
      </c>
      <c r="U1208" s="50">
        <v>0</v>
      </c>
      <c r="V1208" s="51">
        <f>Ugovori_OPULJP[[#This Row],[Javni doprinos korisnika - HRK]]/7.5345</f>
        <v>0</v>
      </c>
      <c r="W1208" s="50">
        <v>0</v>
      </c>
      <c r="X1208" s="51">
        <f>Ugovori_OPULJP[[#This Row],[Privatni doprinos korisnika - HRK]]/7.5345</f>
        <v>0</v>
      </c>
      <c r="Y1208" s="52">
        <v>350000</v>
      </c>
      <c r="Z1208" s="53">
        <f>Ugovori_OPULJP[[#This Row],[UKUPNI PRIHVATLJIVI IZDACI
TOTAL ELIGIBLE EXPENDITURE
= Bespovratna sredstva ukupno + doprinos korisnika
= Ukupni prihvatljivi troškovi
= Ukupna ugovorena vrijednost projekta HRK]]/7.5345</f>
        <v>46452.982945119118</v>
      </c>
      <c r="AA1208" s="57" t="s">
        <v>752</v>
      </c>
      <c r="AB1208" s="57" t="s">
        <v>753</v>
      </c>
      <c r="AC1208" s="56" t="s">
        <v>4630</v>
      </c>
      <c r="AD1208" s="56" t="s">
        <v>747</v>
      </c>
    </row>
    <row r="1209" spans="1:30" ht="63.75" customHeight="1" x14ac:dyDescent="0.2">
      <c r="A1209" s="61" t="s">
        <v>4631</v>
      </c>
      <c r="B1209" s="55" t="s">
        <v>743</v>
      </c>
      <c r="C1209" s="56" t="s">
        <v>744</v>
      </c>
      <c r="D1209" s="56" t="s">
        <v>4587</v>
      </c>
      <c r="E1209" s="57" t="s">
        <v>76</v>
      </c>
      <c r="F1209" s="62" t="s">
        <v>4632</v>
      </c>
      <c r="G1209" s="62" t="s">
        <v>4633</v>
      </c>
      <c r="H1209" s="59">
        <v>44231</v>
      </c>
      <c r="I1209" s="59">
        <v>44596</v>
      </c>
      <c r="J1209" s="48" t="str">
        <f>IF(Ugovori_OPULJP[[#This Row],[DATUM ZAVRŠETKA OPERACIJE]]&gt;DATE(2024,3,31),"u provedbi","završen")</f>
        <v>završen</v>
      </c>
      <c r="K1209" s="58" t="s">
        <v>36</v>
      </c>
      <c r="L1209" s="58" t="s">
        <v>37</v>
      </c>
      <c r="M1209" s="49">
        <v>0.85</v>
      </c>
      <c r="N1209" s="49">
        <v>0.15</v>
      </c>
      <c r="O1209" s="50">
        <f>Ugovori_OPULJP[[#This Row],[Bespovratna sredstva - Ukupno (EU+Nac) HRK
= Ukupna ugovorena vrijednost bespovratnih sredstava]]*Ugovori_OPULJP[[#This Row],[EU STOPA SUFINANCIRANJA %
EU CO-FINANCING RATE %]]</f>
        <v>414020.04000000004</v>
      </c>
      <c r="P1209" s="51">
        <f>Ugovori_OPULJP[[#This Row],[Bespovratna sredstva - EU dio - HRK]]/7.5345</f>
        <v>54949.902448735818</v>
      </c>
      <c r="Q1209" s="50">
        <f>Ugovori_OPULJP[[#This Row],[Bespovratna sredstva - Ukupno (EU+Nac) HRK
= Ukupna ugovorena vrijednost bespovratnih sredstava]]*Ugovori_OPULJP[[#This Row],[STOPA NACIONALNOG SUFINANCIRANJA %]]</f>
        <v>73062.36</v>
      </c>
      <c r="R1209" s="51">
        <f>Ugovori_OPULJP[[#This Row],[Bespovratna sredstva - Nacionalni dio - HRK]]/7.5345</f>
        <v>9697.041608600437</v>
      </c>
      <c r="S1209" s="52">
        <v>487082.4</v>
      </c>
      <c r="T1209" s="53">
        <f>Ugovori_OPULJP[[#This Row],[Bespovratna sredstva - Ukupno (EU+Nac) HRK
= Ukupna ugovorena vrijednost bespovratnih sredstava]]/7.5345</f>
        <v>64646.944057336252</v>
      </c>
      <c r="U1209" s="50">
        <v>0</v>
      </c>
      <c r="V1209" s="51">
        <f>Ugovori_OPULJP[[#This Row],[Javni doprinos korisnika - HRK]]/7.5345</f>
        <v>0</v>
      </c>
      <c r="W1209" s="50">
        <v>0</v>
      </c>
      <c r="X1209" s="51">
        <f>Ugovori_OPULJP[[#This Row],[Privatni doprinos korisnika - HRK]]/7.5345</f>
        <v>0</v>
      </c>
      <c r="Y1209" s="52">
        <v>487082.4</v>
      </c>
      <c r="Z1209" s="53">
        <f>Ugovori_OPULJP[[#This Row],[UKUPNI PRIHVATLJIVI IZDACI
TOTAL ELIGIBLE EXPENDITURE
= Bespovratna sredstva ukupno + doprinos korisnika
= Ukupni prihvatljivi troškovi
= Ukupna ugovorena vrijednost projekta HRK]]/7.5345</f>
        <v>64646.944057336252</v>
      </c>
      <c r="AA1209" s="57" t="s">
        <v>752</v>
      </c>
      <c r="AB1209" s="57" t="s">
        <v>753</v>
      </c>
      <c r="AC1209" s="56" t="s">
        <v>4634</v>
      </c>
      <c r="AD1209" s="56" t="s">
        <v>747</v>
      </c>
    </row>
    <row r="1210" spans="1:30" ht="76.5" customHeight="1" x14ac:dyDescent="0.2">
      <c r="A1210" s="61" t="s">
        <v>4635</v>
      </c>
      <c r="B1210" s="55" t="s">
        <v>743</v>
      </c>
      <c r="C1210" s="56" t="s">
        <v>744</v>
      </c>
      <c r="D1210" s="56" t="s">
        <v>4587</v>
      </c>
      <c r="E1210" s="57" t="s">
        <v>76</v>
      </c>
      <c r="F1210" s="62" t="s">
        <v>4636</v>
      </c>
      <c r="G1210" s="45" t="s">
        <v>808</v>
      </c>
      <c r="H1210" s="59">
        <v>44242</v>
      </c>
      <c r="I1210" s="59">
        <v>44607</v>
      </c>
      <c r="J1210" s="48" t="str">
        <f>IF(Ugovori_OPULJP[[#This Row],[DATUM ZAVRŠETKA OPERACIJE]]&gt;DATE(2024,3,31),"u provedbi","završen")</f>
        <v>završen</v>
      </c>
      <c r="K1210" s="58" t="s">
        <v>99</v>
      </c>
      <c r="L1210" s="58" t="s">
        <v>99</v>
      </c>
      <c r="M1210" s="49">
        <v>0.85</v>
      </c>
      <c r="N1210" s="49">
        <v>0.15</v>
      </c>
      <c r="O1210" s="50">
        <f>Ugovori_OPULJP[[#This Row],[Bespovratna sredstva - Ukupno (EU+Nac) HRK
= Ukupna ugovorena vrijednost bespovratnih sredstava]]*Ugovori_OPULJP[[#This Row],[EU STOPA SUFINANCIRANJA %
EU CO-FINANCING RATE %]]</f>
        <v>423428.84299999999</v>
      </c>
      <c r="P1210" s="51">
        <f>Ugovori_OPULJP[[#This Row],[Bespovratna sredstva - EU dio - HRK]]/7.5345</f>
        <v>56198.66520671577</v>
      </c>
      <c r="Q1210" s="50">
        <f>Ugovori_OPULJP[[#This Row],[Bespovratna sredstva - Ukupno (EU+Nac) HRK
= Ukupna ugovorena vrijednost bespovratnih sredstava]]*Ugovori_OPULJP[[#This Row],[STOPA NACIONALNOG SUFINANCIRANJA %]]</f>
        <v>74722.736999999994</v>
      </c>
      <c r="R1210" s="51">
        <f>Ugovori_OPULJP[[#This Row],[Bespovratna sredstva - Nacionalni dio - HRK]]/7.5345</f>
        <v>9917.4115070674889</v>
      </c>
      <c r="S1210" s="52">
        <v>498151.58</v>
      </c>
      <c r="T1210" s="53">
        <f>Ugovori_OPULJP[[#This Row],[Bespovratna sredstva - Ukupno (EU+Nac) HRK
= Ukupna ugovorena vrijednost bespovratnih sredstava]]/7.5345</f>
        <v>66116.076713783259</v>
      </c>
      <c r="U1210" s="50">
        <v>0</v>
      </c>
      <c r="V1210" s="51">
        <f>Ugovori_OPULJP[[#This Row],[Javni doprinos korisnika - HRK]]/7.5345</f>
        <v>0</v>
      </c>
      <c r="W1210" s="50">
        <v>0</v>
      </c>
      <c r="X1210" s="51">
        <f>Ugovori_OPULJP[[#This Row],[Privatni doprinos korisnika - HRK]]/7.5345</f>
        <v>0</v>
      </c>
      <c r="Y1210" s="52">
        <v>498151.58</v>
      </c>
      <c r="Z1210" s="53">
        <f>Ugovori_OPULJP[[#This Row],[UKUPNI PRIHVATLJIVI IZDACI
TOTAL ELIGIBLE EXPENDITURE
= Bespovratna sredstva ukupno + doprinos korisnika
= Ukupni prihvatljivi troškovi
= Ukupna ugovorena vrijednost projekta HRK]]/7.5345</f>
        <v>66116.076713783259</v>
      </c>
      <c r="AA1210" s="57" t="s">
        <v>752</v>
      </c>
      <c r="AB1210" s="57" t="s">
        <v>753</v>
      </c>
      <c r="AC1210" s="56" t="s">
        <v>4637</v>
      </c>
      <c r="AD1210" s="56" t="s">
        <v>747</v>
      </c>
    </row>
    <row r="1211" spans="1:30" ht="38.25" customHeight="1" x14ac:dyDescent="0.2">
      <c r="A1211" s="61" t="s">
        <v>4638</v>
      </c>
      <c r="B1211" s="55" t="s">
        <v>743</v>
      </c>
      <c r="C1211" s="56" t="s">
        <v>744</v>
      </c>
      <c r="D1211" s="56" t="s">
        <v>4587</v>
      </c>
      <c r="E1211" s="57" t="s">
        <v>76</v>
      </c>
      <c r="F1211" s="62" t="s">
        <v>4639</v>
      </c>
      <c r="G1211" s="62" t="s">
        <v>164</v>
      </c>
      <c r="H1211" s="59">
        <v>44235</v>
      </c>
      <c r="I1211" s="59">
        <v>44600</v>
      </c>
      <c r="J1211" s="48" t="str">
        <f>IF(Ugovori_OPULJP[[#This Row],[DATUM ZAVRŠETKA OPERACIJE]]&gt;DATE(2024,3,31),"u provedbi","završen")</f>
        <v>završen</v>
      </c>
      <c r="K1211" s="58" t="s">
        <v>37</v>
      </c>
      <c r="L1211" s="58" t="s">
        <v>37</v>
      </c>
      <c r="M1211" s="49">
        <v>0.85</v>
      </c>
      <c r="N1211" s="49">
        <v>0.15</v>
      </c>
      <c r="O1211" s="50">
        <f>Ugovori_OPULJP[[#This Row],[Bespovratna sredstva - Ukupno (EU+Nac) HRK
= Ukupna ugovorena vrijednost bespovratnih sredstava]]*Ugovori_OPULJP[[#This Row],[EU STOPA SUFINANCIRANJA %
EU CO-FINANCING RATE %]]</f>
        <v>379990.8</v>
      </c>
      <c r="P1211" s="51">
        <f>Ugovori_OPULJP[[#This Row],[Bespovratna sredstva - EU dio - HRK]]/7.5345</f>
        <v>50433.446147720482</v>
      </c>
      <c r="Q1211" s="50">
        <f>Ugovori_OPULJP[[#This Row],[Bespovratna sredstva - Ukupno (EU+Nac) HRK
= Ukupna ugovorena vrijednost bespovratnih sredstava]]*Ugovori_OPULJP[[#This Row],[STOPA NACIONALNOG SUFINANCIRANJA %]]</f>
        <v>67057.2</v>
      </c>
      <c r="R1211" s="51">
        <f>Ugovori_OPULJP[[#This Row],[Bespovratna sredstva - Nacionalni dio - HRK]]/7.5345</f>
        <v>8900.0199084212618</v>
      </c>
      <c r="S1211" s="52">
        <v>447048</v>
      </c>
      <c r="T1211" s="53">
        <f>Ugovori_OPULJP[[#This Row],[Bespovratna sredstva - Ukupno (EU+Nac) HRK
= Ukupna ugovorena vrijednost bespovratnih sredstava]]/7.5345</f>
        <v>59333.466056141748</v>
      </c>
      <c r="U1211" s="50">
        <v>0</v>
      </c>
      <c r="V1211" s="51">
        <f>Ugovori_OPULJP[[#This Row],[Javni doprinos korisnika - HRK]]/7.5345</f>
        <v>0</v>
      </c>
      <c r="W1211" s="50">
        <v>0</v>
      </c>
      <c r="X1211" s="51">
        <f>Ugovori_OPULJP[[#This Row],[Privatni doprinos korisnika - HRK]]/7.5345</f>
        <v>0</v>
      </c>
      <c r="Y1211" s="52">
        <v>447048</v>
      </c>
      <c r="Z1211" s="53">
        <f>Ugovori_OPULJP[[#This Row],[UKUPNI PRIHVATLJIVI IZDACI
TOTAL ELIGIBLE EXPENDITURE
= Bespovratna sredstva ukupno + doprinos korisnika
= Ukupni prihvatljivi troškovi
= Ukupna ugovorena vrijednost projekta HRK]]/7.5345</f>
        <v>59333.466056141748</v>
      </c>
      <c r="AA1211" s="57" t="s">
        <v>752</v>
      </c>
      <c r="AB1211" s="57" t="s">
        <v>753</v>
      </c>
      <c r="AC1211" s="56" t="s">
        <v>4640</v>
      </c>
      <c r="AD1211" s="56" t="s">
        <v>747</v>
      </c>
    </row>
    <row r="1212" spans="1:30" ht="51" customHeight="1" x14ac:dyDescent="0.2">
      <c r="A1212" s="61" t="s">
        <v>4641</v>
      </c>
      <c r="B1212" s="55" t="s">
        <v>743</v>
      </c>
      <c r="C1212" s="56" t="s">
        <v>744</v>
      </c>
      <c r="D1212" s="56" t="s">
        <v>4587</v>
      </c>
      <c r="E1212" s="57" t="s">
        <v>76</v>
      </c>
      <c r="F1212" s="62" t="s">
        <v>4642</v>
      </c>
      <c r="G1212" s="62" t="s">
        <v>4643</v>
      </c>
      <c r="H1212" s="59">
        <v>44230</v>
      </c>
      <c r="I1212" s="59">
        <v>44595</v>
      </c>
      <c r="J1212" s="48" t="str">
        <f>IF(Ugovori_OPULJP[[#This Row],[DATUM ZAVRŠETKA OPERACIJE]]&gt;DATE(2024,3,31),"u provedbi","završen")</f>
        <v>završen</v>
      </c>
      <c r="K1212" s="58" t="s">
        <v>4644</v>
      </c>
      <c r="L1212" s="58" t="s">
        <v>94</v>
      </c>
      <c r="M1212" s="49">
        <v>0.85</v>
      </c>
      <c r="N1212" s="49">
        <v>0.15</v>
      </c>
      <c r="O1212" s="50">
        <f>Ugovori_OPULJP[[#This Row],[Bespovratna sredstva - Ukupno (EU+Nac) HRK
= Ukupna ugovorena vrijednost bespovratnih sredstava]]*Ugovori_OPULJP[[#This Row],[EU STOPA SUFINANCIRANJA %
EU CO-FINANCING RATE %]]</f>
        <v>380681</v>
      </c>
      <c r="P1212" s="51">
        <f>Ugovori_OPULJP[[#This Row],[Bespovratna sredstva - EU dio - HRK]]/7.5345</f>
        <v>50525.051430088257</v>
      </c>
      <c r="Q1212" s="50">
        <f>Ugovori_OPULJP[[#This Row],[Bespovratna sredstva - Ukupno (EU+Nac) HRK
= Ukupna ugovorena vrijednost bespovratnih sredstava]]*Ugovori_OPULJP[[#This Row],[STOPA NACIONALNOG SUFINANCIRANJA %]]</f>
        <v>67179</v>
      </c>
      <c r="R1212" s="51">
        <f>Ugovori_OPULJP[[#This Row],[Bespovratna sredstva - Nacionalni dio - HRK]]/7.5345</f>
        <v>8916.1855464861637</v>
      </c>
      <c r="S1212" s="52">
        <v>447860</v>
      </c>
      <c r="T1212" s="53">
        <f>Ugovori_OPULJP[[#This Row],[Bespovratna sredstva - Ukupno (EU+Nac) HRK
= Ukupna ugovorena vrijednost bespovratnih sredstava]]/7.5345</f>
        <v>59441.236976574422</v>
      </c>
      <c r="U1212" s="50">
        <v>0</v>
      </c>
      <c r="V1212" s="51">
        <f>Ugovori_OPULJP[[#This Row],[Javni doprinos korisnika - HRK]]/7.5345</f>
        <v>0</v>
      </c>
      <c r="W1212" s="50">
        <v>0</v>
      </c>
      <c r="X1212" s="51">
        <f>Ugovori_OPULJP[[#This Row],[Privatni doprinos korisnika - HRK]]/7.5345</f>
        <v>0</v>
      </c>
      <c r="Y1212" s="52">
        <v>447860</v>
      </c>
      <c r="Z1212" s="53">
        <f>Ugovori_OPULJP[[#This Row],[UKUPNI PRIHVATLJIVI IZDACI
TOTAL ELIGIBLE EXPENDITURE
= Bespovratna sredstva ukupno + doprinos korisnika
= Ukupni prihvatljivi troškovi
= Ukupna ugovorena vrijednost projekta HRK]]/7.5345</f>
        <v>59441.236976574422</v>
      </c>
      <c r="AA1212" s="57" t="s">
        <v>752</v>
      </c>
      <c r="AB1212" s="57" t="s">
        <v>753</v>
      </c>
      <c r="AC1212" s="56" t="s">
        <v>4645</v>
      </c>
      <c r="AD1212" s="56" t="s">
        <v>747</v>
      </c>
    </row>
    <row r="1213" spans="1:30" ht="51" customHeight="1" x14ac:dyDescent="0.2">
      <c r="A1213" s="61" t="s">
        <v>4646</v>
      </c>
      <c r="B1213" s="55" t="s">
        <v>743</v>
      </c>
      <c r="C1213" s="56" t="s">
        <v>744</v>
      </c>
      <c r="D1213" s="56" t="s">
        <v>4587</v>
      </c>
      <c r="E1213" s="57" t="s">
        <v>76</v>
      </c>
      <c r="F1213" s="62" t="s">
        <v>4647</v>
      </c>
      <c r="G1213" s="62" t="s">
        <v>4648</v>
      </c>
      <c r="H1213" s="59">
        <v>44231</v>
      </c>
      <c r="I1213" s="59">
        <v>44596</v>
      </c>
      <c r="J1213" s="48" t="str">
        <f>IF(Ugovori_OPULJP[[#This Row],[DATUM ZAVRŠETKA OPERACIJE]]&gt;DATE(2024,3,31),"u provedbi","završen")</f>
        <v>završen</v>
      </c>
      <c r="K1213" s="58" t="s">
        <v>154</v>
      </c>
      <c r="L1213" s="58" t="s">
        <v>37</v>
      </c>
      <c r="M1213" s="49">
        <v>0.85</v>
      </c>
      <c r="N1213" s="49">
        <v>0.15</v>
      </c>
      <c r="O1213" s="50">
        <f>Ugovori_OPULJP[[#This Row],[Bespovratna sredstva - Ukupno (EU+Nac) HRK
= Ukupna ugovorena vrijednost bespovratnih sredstava]]*Ugovori_OPULJP[[#This Row],[EU STOPA SUFINANCIRANJA %
EU CO-FINANCING RATE %]]</f>
        <v>190995</v>
      </c>
      <c r="P1213" s="51">
        <f>Ugovori_OPULJP[[#This Row],[Bespovratna sredstva - EU dio - HRK]]/7.5345</f>
        <v>25349.392793151503</v>
      </c>
      <c r="Q1213" s="50">
        <f>Ugovori_OPULJP[[#This Row],[Bespovratna sredstva - Ukupno (EU+Nac) HRK
= Ukupna ugovorena vrijednost bespovratnih sredstava]]*Ugovori_OPULJP[[#This Row],[STOPA NACIONALNOG SUFINANCIRANJA %]]</f>
        <v>33705</v>
      </c>
      <c r="R1213" s="51">
        <f>Ugovori_OPULJP[[#This Row],[Bespovratna sredstva - Nacionalni dio - HRK]]/7.5345</f>
        <v>4473.4222576149705</v>
      </c>
      <c r="S1213" s="52">
        <v>224700</v>
      </c>
      <c r="T1213" s="53">
        <f>Ugovori_OPULJP[[#This Row],[Bespovratna sredstva - Ukupno (EU+Nac) HRK
= Ukupna ugovorena vrijednost bespovratnih sredstava]]/7.5345</f>
        <v>29822.815050766472</v>
      </c>
      <c r="U1213" s="50">
        <v>0</v>
      </c>
      <c r="V1213" s="51">
        <f>Ugovori_OPULJP[[#This Row],[Javni doprinos korisnika - HRK]]/7.5345</f>
        <v>0</v>
      </c>
      <c r="W1213" s="50">
        <v>0</v>
      </c>
      <c r="X1213" s="51">
        <f>Ugovori_OPULJP[[#This Row],[Privatni doprinos korisnika - HRK]]/7.5345</f>
        <v>0</v>
      </c>
      <c r="Y1213" s="52">
        <v>224700</v>
      </c>
      <c r="Z1213" s="53">
        <f>Ugovori_OPULJP[[#This Row],[UKUPNI PRIHVATLJIVI IZDACI
TOTAL ELIGIBLE EXPENDITURE
= Bespovratna sredstva ukupno + doprinos korisnika
= Ukupni prihvatljivi troškovi
= Ukupna ugovorena vrijednost projekta HRK]]/7.5345</f>
        <v>29822.815050766472</v>
      </c>
      <c r="AA1213" s="57" t="s">
        <v>752</v>
      </c>
      <c r="AB1213" s="57" t="s">
        <v>753</v>
      </c>
      <c r="AC1213" s="56" t="s">
        <v>4649</v>
      </c>
      <c r="AD1213" s="56" t="s">
        <v>747</v>
      </c>
    </row>
    <row r="1214" spans="1:30" ht="38.25" customHeight="1" x14ac:dyDescent="0.2">
      <c r="A1214" s="61" t="s">
        <v>4650</v>
      </c>
      <c r="B1214" s="55" t="s">
        <v>743</v>
      </c>
      <c r="C1214" s="56" t="s">
        <v>744</v>
      </c>
      <c r="D1214" s="56" t="s">
        <v>4587</v>
      </c>
      <c r="E1214" s="57" t="s">
        <v>76</v>
      </c>
      <c r="F1214" s="62" t="s">
        <v>4651</v>
      </c>
      <c r="G1214" s="62" t="s">
        <v>4652</v>
      </c>
      <c r="H1214" s="59">
        <v>44242</v>
      </c>
      <c r="I1214" s="59">
        <v>44607</v>
      </c>
      <c r="J1214" s="48" t="str">
        <f>IF(Ugovori_OPULJP[[#This Row],[DATUM ZAVRŠETKA OPERACIJE]]&gt;DATE(2024,3,31),"u provedbi","završen")</f>
        <v>završen</v>
      </c>
      <c r="K1214" s="58" t="s">
        <v>173</v>
      </c>
      <c r="L1214" s="58" t="s">
        <v>173</v>
      </c>
      <c r="M1214" s="49">
        <v>0.85</v>
      </c>
      <c r="N1214" s="49">
        <v>0.15</v>
      </c>
      <c r="O1214" s="50">
        <f>Ugovori_OPULJP[[#This Row],[Bespovratna sredstva - Ukupno (EU+Nac) HRK
= Ukupna ugovorena vrijednost bespovratnih sredstava]]*Ugovori_OPULJP[[#This Row],[EU STOPA SUFINANCIRANJA %
EU CO-FINANCING RATE %]]</f>
        <v>420914.87449999998</v>
      </c>
      <c r="P1214" s="51">
        <f>Ugovori_OPULJP[[#This Row],[Bespovratna sredstva - EU dio - HRK]]/7.5345</f>
        <v>55865.004247129866</v>
      </c>
      <c r="Q1214" s="50">
        <f>Ugovori_OPULJP[[#This Row],[Bespovratna sredstva - Ukupno (EU+Nac) HRK
= Ukupna ugovorena vrijednost bespovratnih sredstava]]*Ugovori_OPULJP[[#This Row],[STOPA NACIONALNOG SUFINANCIRANJA %]]</f>
        <v>74279.095499999996</v>
      </c>
      <c r="R1214" s="51">
        <f>Ugovori_OPULJP[[#This Row],[Bespovratna sredstva - Nacionalni dio - HRK]]/7.5345</f>
        <v>9858.5301612582116</v>
      </c>
      <c r="S1214" s="52">
        <v>495193.97</v>
      </c>
      <c r="T1214" s="53">
        <f>Ugovori_OPULJP[[#This Row],[Bespovratna sredstva - Ukupno (EU+Nac) HRK
= Ukupna ugovorena vrijednost bespovratnih sredstava]]/7.5345</f>
        <v>65723.534408388077</v>
      </c>
      <c r="U1214" s="50">
        <v>0</v>
      </c>
      <c r="V1214" s="51">
        <f>Ugovori_OPULJP[[#This Row],[Javni doprinos korisnika - HRK]]/7.5345</f>
        <v>0</v>
      </c>
      <c r="W1214" s="50">
        <v>0</v>
      </c>
      <c r="X1214" s="51">
        <f>Ugovori_OPULJP[[#This Row],[Privatni doprinos korisnika - HRK]]/7.5345</f>
        <v>0</v>
      </c>
      <c r="Y1214" s="52">
        <v>495193.97</v>
      </c>
      <c r="Z1214" s="53">
        <f>Ugovori_OPULJP[[#This Row],[UKUPNI PRIHVATLJIVI IZDACI
TOTAL ELIGIBLE EXPENDITURE
= Bespovratna sredstva ukupno + doprinos korisnika
= Ukupni prihvatljivi troškovi
= Ukupna ugovorena vrijednost projekta HRK]]/7.5345</f>
        <v>65723.534408388077</v>
      </c>
      <c r="AA1214" s="57" t="s">
        <v>752</v>
      </c>
      <c r="AB1214" s="57" t="s">
        <v>753</v>
      </c>
      <c r="AC1214" s="56" t="s">
        <v>4653</v>
      </c>
      <c r="AD1214" s="56" t="s">
        <v>747</v>
      </c>
    </row>
    <row r="1215" spans="1:30" ht="51" customHeight="1" x14ac:dyDescent="0.2">
      <c r="A1215" s="89" t="s">
        <v>4654</v>
      </c>
      <c r="B1215" s="55" t="s">
        <v>743</v>
      </c>
      <c r="C1215" s="56" t="s">
        <v>744</v>
      </c>
      <c r="D1215" s="56" t="s">
        <v>4587</v>
      </c>
      <c r="E1215" s="57" t="s">
        <v>76</v>
      </c>
      <c r="F1215" s="72" t="s">
        <v>4655</v>
      </c>
      <c r="G1215" s="72" t="s">
        <v>971</v>
      </c>
      <c r="H1215" s="90">
        <v>44287</v>
      </c>
      <c r="I1215" s="90">
        <v>44652</v>
      </c>
      <c r="J1215" s="48" t="str">
        <f>IF(Ugovori_OPULJP[[#This Row],[DATUM ZAVRŠETKA OPERACIJE]]&gt;DATE(2024,3,31),"u provedbi","završen")</f>
        <v>završen</v>
      </c>
      <c r="K1215" s="67" t="s">
        <v>79</v>
      </c>
      <c r="L1215" s="67" t="s">
        <v>79</v>
      </c>
      <c r="M1215" s="49">
        <v>0.85</v>
      </c>
      <c r="N1215" s="49">
        <v>0.15</v>
      </c>
      <c r="O1215" s="91">
        <f>Ugovori_OPULJP[[#This Row],[Bespovratna sredstva - Ukupno (EU+Nac) HRK
= Ukupna ugovorena vrijednost bespovratnih sredstava]]*Ugovori_OPULJP[[#This Row],[EU STOPA SUFINANCIRANJA %
EU CO-FINANCING RATE %]]</f>
        <v>389623.1275</v>
      </c>
      <c r="P1215" s="92">
        <f>Ugovori_OPULJP[[#This Row],[Bespovratna sredstva - EU dio - HRK]]/7.5345</f>
        <v>51711.875705089915</v>
      </c>
      <c r="Q1215" s="91">
        <f>Ugovori_OPULJP[[#This Row],[Bespovratna sredstva - Ukupno (EU+Nac) HRK
= Ukupna ugovorena vrijednost bespovratnih sredstava]]*Ugovori_OPULJP[[#This Row],[STOPA NACIONALNOG SUFINANCIRANJA %]]</f>
        <v>68757.022500000006</v>
      </c>
      <c r="R1215" s="92">
        <f>Ugovori_OPULJP[[#This Row],[Bespovratna sredstva - Nacionalni dio - HRK]]/7.5345</f>
        <v>9125.6251244276336</v>
      </c>
      <c r="S1215" s="93">
        <v>458380.15</v>
      </c>
      <c r="T1215" s="94">
        <f>Ugovori_OPULJP[[#This Row],[Bespovratna sredstva - Ukupno (EU+Nac) HRK
= Ukupna ugovorena vrijednost bespovratnih sredstava]]/7.5345</f>
        <v>60837.50082951755</v>
      </c>
      <c r="U1215" s="91">
        <v>0</v>
      </c>
      <c r="V1215" s="92">
        <f>Ugovori_OPULJP[[#This Row],[Javni doprinos korisnika - HRK]]/7.5345</f>
        <v>0</v>
      </c>
      <c r="W1215" s="91">
        <v>0</v>
      </c>
      <c r="X1215" s="92">
        <f>Ugovori_OPULJP[[#This Row],[Privatni doprinos korisnika - HRK]]/7.5345</f>
        <v>0</v>
      </c>
      <c r="Y1215" s="93">
        <v>458380.15</v>
      </c>
      <c r="Z1215" s="94">
        <f>Ugovori_OPULJP[[#This Row],[UKUPNI PRIHVATLJIVI IZDACI
TOTAL ELIGIBLE EXPENDITURE
= Bespovratna sredstva ukupno + doprinos korisnika
= Ukupni prihvatljivi troškovi
= Ukupna ugovorena vrijednost projekta HRK]]/7.5345</f>
        <v>60837.50082951755</v>
      </c>
      <c r="AA1215" s="57" t="s">
        <v>752</v>
      </c>
      <c r="AB1215" s="57" t="s">
        <v>753</v>
      </c>
      <c r="AC1215" s="88" t="s">
        <v>4656</v>
      </c>
      <c r="AD1215" s="56" t="s">
        <v>747</v>
      </c>
    </row>
    <row r="1216" spans="1:30" ht="51" customHeight="1" x14ac:dyDescent="0.2">
      <c r="A1216" s="61" t="s">
        <v>4657</v>
      </c>
      <c r="B1216" s="55" t="s">
        <v>743</v>
      </c>
      <c r="C1216" s="56" t="s">
        <v>744</v>
      </c>
      <c r="D1216" s="56" t="s">
        <v>4587</v>
      </c>
      <c r="E1216" s="57" t="s">
        <v>76</v>
      </c>
      <c r="F1216" s="62" t="s">
        <v>4658</v>
      </c>
      <c r="G1216" s="62" t="s">
        <v>4659</v>
      </c>
      <c r="H1216" s="59">
        <v>44279</v>
      </c>
      <c r="I1216" s="59">
        <v>44644</v>
      </c>
      <c r="J1216" s="48" t="str">
        <f>IF(Ugovori_OPULJP[[#This Row],[DATUM ZAVRŠETKA OPERACIJE]]&gt;DATE(2024,3,31),"u provedbi","završen")</f>
        <v>završen</v>
      </c>
      <c r="K1216" s="58" t="s">
        <v>173</v>
      </c>
      <c r="L1216" s="58" t="s">
        <v>173</v>
      </c>
      <c r="M1216" s="49">
        <v>0.85</v>
      </c>
      <c r="N1216" s="49">
        <v>0.15</v>
      </c>
      <c r="O1216" s="50">
        <f>Ugovori_OPULJP[[#This Row],[Bespovratna sredstva - Ukupno (EU+Nac) HRK
= Ukupna ugovorena vrijednost bespovratnih sredstava]]*Ugovori_OPULJP[[#This Row],[EU STOPA SUFINANCIRANJA %
EU CO-FINANCING RATE %]]</f>
        <v>355568.99949999998</v>
      </c>
      <c r="P1216" s="51">
        <f>Ugovori_OPULJP[[#This Row],[Bespovratna sredstva - EU dio - HRK]]/7.5345</f>
        <v>47192.11619881876</v>
      </c>
      <c r="Q1216" s="50">
        <f>Ugovori_OPULJP[[#This Row],[Bespovratna sredstva - Ukupno (EU+Nac) HRK
= Ukupna ugovorena vrijednost bespovratnih sredstava]]*Ugovori_OPULJP[[#This Row],[STOPA NACIONALNOG SUFINANCIRANJA %]]</f>
        <v>62747.470499999996</v>
      </c>
      <c r="R1216" s="51">
        <f>Ugovori_OPULJP[[#This Row],[Bespovratna sredstva - Nacionalni dio - HRK]]/7.5345</f>
        <v>8328.0205056738996</v>
      </c>
      <c r="S1216" s="50">
        <v>418316.47</v>
      </c>
      <c r="T1216" s="51">
        <f>Ugovori_OPULJP[[#This Row],[Bespovratna sredstva - Ukupno (EU+Nac) HRK
= Ukupna ugovorena vrijednost bespovratnih sredstava]]/7.5345</f>
        <v>55520.136704492659</v>
      </c>
      <c r="U1216" s="91">
        <v>0</v>
      </c>
      <c r="V1216" s="92">
        <f>Ugovori_OPULJP[[#This Row],[Javni doprinos korisnika - HRK]]/7.5345</f>
        <v>0</v>
      </c>
      <c r="W1216" s="91">
        <v>0</v>
      </c>
      <c r="X1216" s="92">
        <f>Ugovori_OPULJP[[#This Row],[Privatni doprinos korisnika - HRK]]/7.5345</f>
        <v>0</v>
      </c>
      <c r="Y1216" s="52">
        <v>418316.47</v>
      </c>
      <c r="Z1216" s="53">
        <f>Ugovori_OPULJP[[#This Row],[UKUPNI PRIHVATLJIVI IZDACI
TOTAL ELIGIBLE EXPENDITURE
= Bespovratna sredstva ukupno + doprinos korisnika
= Ukupni prihvatljivi troškovi
= Ukupna ugovorena vrijednost projekta HRK]]/7.5345</f>
        <v>55520.136704492659</v>
      </c>
      <c r="AA1216" s="57" t="s">
        <v>752</v>
      </c>
      <c r="AB1216" s="57" t="s">
        <v>753</v>
      </c>
      <c r="AC1216" s="56" t="s">
        <v>4660</v>
      </c>
      <c r="AD1216" s="56" t="s">
        <v>747</v>
      </c>
    </row>
    <row r="1217" spans="1:30" ht="63.75" customHeight="1" x14ac:dyDescent="0.2">
      <c r="A1217" s="89" t="s">
        <v>4661</v>
      </c>
      <c r="B1217" s="55" t="s">
        <v>743</v>
      </c>
      <c r="C1217" s="56" t="s">
        <v>744</v>
      </c>
      <c r="D1217" s="56" t="s">
        <v>4587</v>
      </c>
      <c r="E1217" s="57" t="s">
        <v>76</v>
      </c>
      <c r="F1217" s="72" t="s">
        <v>4662</v>
      </c>
      <c r="G1217" s="72" t="s">
        <v>4663</v>
      </c>
      <c r="H1217" s="90">
        <v>44287</v>
      </c>
      <c r="I1217" s="90">
        <v>44652</v>
      </c>
      <c r="J1217" s="48" t="str">
        <f>IF(Ugovori_OPULJP[[#This Row],[DATUM ZAVRŠETKA OPERACIJE]]&gt;DATE(2024,3,31),"u provedbi","završen")</f>
        <v>završen</v>
      </c>
      <c r="K1217" s="67" t="s">
        <v>211</v>
      </c>
      <c r="L1217" s="67" t="s">
        <v>211</v>
      </c>
      <c r="M1217" s="49">
        <v>0.85</v>
      </c>
      <c r="N1217" s="68">
        <v>0.15</v>
      </c>
      <c r="O1217" s="91">
        <f>Ugovori_OPULJP[[#This Row],[Bespovratna sredstva - Ukupno (EU+Nac) HRK
= Ukupna ugovorena vrijednost bespovratnih sredstava]]*Ugovori_OPULJP[[#This Row],[EU STOPA SUFINANCIRANJA %
EU CO-FINANCING RATE %]]</f>
        <v>410312</v>
      </c>
      <c r="P1217" s="92">
        <f>Ugovori_OPULJP[[#This Row],[Bespovratna sredstva - EU dio - HRK]]/7.5345</f>
        <v>54457.760966222042</v>
      </c>
      <c r="Q1217" s="91">
        <f>Ugovori_OPULJP[[#This Row],[Bespovratna sredstva - Ukupno (EU+Nac) HRK
= Ukupna ugovorena vrijednost bespovratnih sredstava]]*Ugovori_OPULJP[[#This Row],[STOPA NACIONALNOG SUFINANCIRANJA %]]</f>
        <v>72408</v>
      </c>
      <c r="R1217" s="92">
        <f>Ugovori_OPULJP[[#This Row],[Bespovratna sredstva - Nacionalni dio - HRK]]/7.5345</f>
        <v>9610.1931116862434</v>
      </c>
      <c r="S1217" s="93">
        <v>482720</v>
      </c>
      <c r="T1217" s="94">
        <f>Ugovori_OPULJP[[#This Row],[Bespovratna sredstva - Ukupno (EU+Nac) HRK
= Ukupna ugovorena vrijednost bespovratnih sredstava]]/7.5345</f>
        <v>64067.954077908282</v>
      </c>
      <c r="U1217" s="91">
        <v>0</v>
      </c>
      <c r="V1217" s="92">
        <f>Ugovori_OPULJP[[#This Row],[Javni doprinos korisnika - HRK]]/7.5345</f>
        <v>0</v>
      </c>
      <c r="W1217" s="91">
        <v>0</v>
      </c>
      <c r="X1217" s="92">
        <f>Ugovori_OPULJP[[#This Row],[Privatni doprinos korisnika - HRK]]/7.5345</f>
        <v>0</v>
      </c>
      <c r="Y1217" s="93">
        <v>482720</v>
      </c>
      <c r="Z1217" s="94">
        <f>Ugovori_OPULJP[[#This Row],[UKUPNI PRIHVATLJIVI IZDACI
TOTAL ELIGIBLE EXPENDITURE
= Bespovratna sredstva ukupno + doprinos korisnika
= Ukupni prihvatljivi troškovi
= Ukupna ugovorena vrijednost projekta HRK]]/7.5345</f>
        <v>64067.954077908282</v>
      </c>
      <c r="AA1217" s="57" t="s">
        <v>752</v>
      </c>
      <c r="AB1217" s="57" t="s">
        <v>753</v>
      </c>
      <c r="AC1217" s="88" t="s">
        <v>4664</v>
      </c>
      <c r="AD1217" s="56" t="s">
        <v>747</v>
      </c>
    </row>
    <row r="1218" spans="1:30" ht="51" customHeight="1" x14ac:dyDescent="0.2">
      <c r="A1218" s="61" t="s">
        <v>4665</v>
      </c>
      <c r="B1218" s="55" t="s">
        <v>743</v>
      </c>
      <c r="C1218" s="56" t="s">
        <v>744</v>
      </c>
      <c r="D1218" s="56" t="s">
        <v>4587</v>
      </c>
      <c r="E1218" s="57" t="s">
        <v>76</v>
      </c>
      <c r="F1218" s="62" t="s">
        <v>4666</v>
      </c>
      <c r="G1218" s="45" t="s">
        <v>4667</v>
      </c>
      <c r="H1218" s="59">
        <v>44279</v>
      </c>
      <c r="I1218" s="59">
        <v>44644</v>
      </c>
      <c r="J1218" s="48" t="str">
        <f>IF(Ugovori_OPULJP[[#This Row],[DATUM ZAVRŠETKA OPERACIJE]]&gt;DATE(2024,3,31),"u provedbi","završen")</f>
        <v>završen</v>
      </c>
      <c r="K1218" s="58" t="s">
        <v>249</v>
      </c>
      <c r="L1218" s="58" t="s">
        <v>249</v>
      </c>
      <c r="M1218" s="49">
        <v>0.85</v>
      </c>
      <c r="N1218" s="49">
        <v>0.15</v>
      </c>
      <c r="O1218" s="50">
        <f>Ugovori_OPULJP[[#This Row],[Bespovratna sredstva - Ukupno (EU+Nac) HRK
= Ukupna ugovorena vrijednost bespovratnih sredstava]]*Ugovori_OPULJP[[#This Row],[EU STOPA SUFINANCIRANJA %
EU CO-FINANCING RATE %]]</f>
        <v>411666.22</v>
      </c>
      <c r="P1218" s="51">
        <f>Ugovori_OPULJP[[#This Row],[Bespovratna sredstva - EU dio - HRK]]/7.5345</f>
        <v>54637.496847833296</v>
      </c>
      <c r="Q1218" s="50">
        <f>Ugovori_OPULJP[[#This Row],[Bespovratna sredstva - Ukupno (EU+Nac) HRK
= Ukupna ugovorena vrijednost bespovratnih sredstava]]*Ugovori_OPULJP[[#This Row],[STOPA NACIONALNOG SUFINANCIRANJA %]]</f>
        <v>72646.98</v>
      </c>
      <c r="R1218" s="51">
        <f>Ugovori_OPULJP[[#This Row],[Bespovratna sredstva - Nacionalni dio - HRK]]/7.5345</f>
        <v>9641.9112084411699</v>
      </c>
      <c r="S1218" s="50">
        <v>484313.2</v>
      </c>
      <c r="T1218" s="51">
        <f>Ugovori_OPULJP[[#This Row],[Bespovratna sredstva - Ukupno (EU+Nac) HRK
= Ukupna ugovorena vrijednost bespovratnih sredstava]]/7.5345</f>
        <v>64279.408056274471</v>
      </c>
      <c r="U1218" s="91">
        <v>0</v>
      </c>
      <c r="V1218" s="92">
        <f>Ugovori_OPULJP[[#This Row],[Javni doprinos korisnika - HRK]]/7.5345</f>
        <v>0</v>
      </c>
      <c r="W1218" s="91">
        <v>0</v>
      </c>
      <c r="X1218" s="92">
        <f>Ugovori_OPULJP[[#This Row],[Privatni doprinos korisnika - HRK]]/7.5345</f>
        <v>0</v>
      </c>
      <c r="Y1218" s="52">
        <v>484313.2</v>
      </c>
      <c r="Z1218" s="53">
        <f>Ugovori_OPULJP[[#This Row],[UKUPNI PRIHVATLJIVI IZDACI
TOTAL ELIGIBLE EXPENDITURE
= Bespovratna sredstva ukupno + doprinos korisnika
= Ukupni prihvatljivi troškovi
= Ukupna ugovorena vrijednost projekta HRK]]/7.5345</f>
        <v>64279.408056274471</v>
      </c>
      <c r="AA1218" s="57" t="s">
        <v>752</v>
      </c>
      <c r="AB1218" s="57" t="s">
        <v>753</v>
      </c>
      <c r="AC1218" s="56" t="s">
        <v>4668</v>
      </c>
      <c r="AD1218" s="56" t="s">
        <v>747</v>
      </c>
    </row>
    <row r="1219" spans="1:30" ht="51" customHeight="1" x14ac:dyDescent="0.2">
      <c r="A1219" s="61" t="s">
        <v>4669</v>
      </c>
      <c r="B1219" s="55" t="s">
        <v>743</v>
      </c>
      <c r="C1219" s="56" t="s">
        <v>744</v>
      </c>
      <c r="D1219" s="56" t="s">
        <v>4587</v>
      </c>
      <c r="E1219" s="57" t="s">
        <v>76</v>
      </c>
      <c r="F1219" s="62" t="s">
        <v>4670</v>
      </c>
      <c r="G1219" s="62" t="s">
        <v>4671</v>
      </c>
      <c r="H1219" s="59">
        <v>44279</v>
      </c>
      <c r="I1219" s="59">
        <v>44644</v>
      </c>
      <c r="J1219" s="48" t="str">
        <f>IF(Ugovori_OPULJP[[#This Row],[DATUM ZAVRŠETKA OPERACIJE]]&gt;DATE(2024,3,31),"u provedbi","završen")</f>
        <v>završen</v>
      </c>
      <c r="K1219" s="58" t="s">
        <v>37</v>
      </c>
      <c r="L1219" s="58" t="s">
        <v>37</v>
      </c>
      <c r="M1219" s="49">
        <v>0.85</v>
      </c>
      <c r="N1219" s="49">
        <v>0.15</v>
      </c>
      <c r="O1219" s="50">
        <f>Ugovori_OPULJP[[#This Row],[Bespovratna sredstva - Ukupno (EU+Nac) HRK
= Ukupna ugovorena vrijednost bespovratnih sredstava]]*Ugovori_OPULJP[[#This Row],[EU STOPA SUFINANCIRANJA %
EU CO-FINANCING RATE %]]</f>
        <v>357000</v>
      </c>
      <c r="P1219" s="51">
        <f>Ugovori_OPULJP[[#This Row],[Bespovratna sredstva - EU dio - HRK]]/7.5345</f>
        <v>47382.042604021495</v>
      </c>
      <c r="Q1219" s="50">
        <f>Ugovori_OPULJP[[#This Row],[Bespovratna sredstva - Ukupno (EU+Nac) HRK
= Ukupna ugovorena vrijednost bespovratnih sredstava]]*Ugovori_OPULJP[[#This Row],[STOPA NACIONALNOG SUFINANCIRANJA %]]</f>
        <v>63000</v>
      </c>
      <c r="R1219" s="51">
        <f>Ugovori_OPULJP[[#This Row],[Bespovratna sredstva - Nacionalni dio - HRK]]/7.5345</f>
        <v>8361.5369301214414</v>
      </c>
      <c r="S1219" s="50">
        <v>420000</v>
      </c>
      <c r="T1219" s="51">
        <f>Ugovori_OPULJP[[#This Row],[Bespovratna sredstva - Ukupno (EU+Nac) HRK
= Ukupna ugovorena vrijednost bespovratnih sredstava]]/7.5345</f>
        <v>55743.57953414294</v>
      </c>
      <c r="U1219" s="91">
        <v>0</v>
      </c>
      <c r="V1219" s="92">
        <f>Ugovori_OPULJP[[#This Row],[Javni doprinos korisnika - HRK]]/7.5345</f>
        <v>0</v>
      </c>
      <c r="W1219" s="91">
        <v>0</v>
      </c>
      <c r="X1219" s="92">
        <f>Ugovori_OPULJP[[#This Row],[Privatni doprinos korisnika - HRK]]/7.5345</f>
        <v>0</v>
      </c>
      <c r="Y1219" s="52">
        <v>420000</v>
      </c>
      <c r="Z1219" s="53">
        <f>Ugovori_OPULJP[[#This Row],[UKUPNI PRIHVATLJIVI IZDACI
TOTAL ELIGIBLE EXPENDITURE
= Bespovratna sredstva ukupno + doprinos korisnika
= Ukupni prihvatljivi troškovi
= Ukupna ugovorena vrijednost projekta HRK]]/7.5345</f>
        <v>55743.57953414294</v>
      </c>
      <c r="AA1219" s="57" t="s">
        <v>752</v>
      </c>
      <c r="AB1219" s="57" t="s">
        <v>753</v>
      </c>
      <c r="AC1219" s="56" t="s">
        <v>4672</v>
      </c>
      <c r="AD1219" s="56" t="s">
        <v>747</v>
      </c>
    </row>
    <row r="1220" spans="1:30" ht="51" customHeight="1" x14ac:dyDescent="0.2">
      <c r="A1220" s="61" t="s">
        <v>4673</v>
      </c>
      <c r="B1220" s="55" t="s">
        <v>743</v>
      </c>
      <c r="C1220" s="56" t="s">
        <v>744</v>
      </c>
      <c r="D1220" s="56" t="s">
        <v>4587</v>
      </c>
      <c r="E1220" s="57" t="s">
        <v>76</v>
      </c>
      <c r="F1220" s="62" t="s">
        <v>4674</v>
      </c>
      <c r="G1220" s="62" t="s">
        <v>4675</v>
      </c>
      <c r="H1220" s="59">
        <v>44277</v>
      </c>
      <c r="I1220" s="59">
        <v>44642</v>
      </c>
      <c r="J1220" s="48" t="str">
        <f>IF(Ugovori_OPULJP[[#This Row],[DATUM ZAVRŠETKA OPERACIJE]]&gt;DATE(2024,3,31),"u provedbi","završen")</f>
        <v>završen</v>
      </c>
      <c r="K1220" s="58" t="s">
        <v>173</v>
      </c>
      <c r="L1220" s="58" t="s">
        <v>173</v>
      </c>
      <c r="M1220" s="49">
        <v>0.85</v>
      </c>
      <c r="N1220" s="49">
        <v>0.15</v>
      </c>
      <c r="O1220" s="50">
        <f>Ugovori_OPULJP[[#This Row],[Bespovratna sredstva - Ukupno (EU+Nac) HRK
= Ukupna ugovorena vrijednost bespovratnih sredstava]]*Ugovori_OPULJP[[#This Row],[EU STOPA SUFINANCIRANJA %
EU CO-FINANCING RATE %]]</f>
        <v>295557.86050000001</v>
      </c>
      <c r="P1220" s="51">
        <f>Ugovori_OPULJP[[#This Row],[Bespovratna sredstva - EU dio - HRK]]/7.5345</f>
        <v>39227.269294578269</v>
      </c>
      <c r="Q1220" s="50">
        <f>Ugovori_OPULJP[[#This Row],[Bespovratna sredstva - Ukupno (EU+Nac) HRK
= Ukupna ugovorena vrijednost bespovratnih sredstava]]*Ugovori_OPULJP[[#This Row],[STOPA NACIONALNOG SUFINANCIRANJA %]]</f>
        <v>52157.269500000002</v>
      </c>
      <c r="R1220" s="51">
        <f>Ugovori_OPULJP[[#This Row],[Bespovratna sredstva - Nacionalni dio - HRK]]/7.5345</f>
        <v>6922.4592872785188</v>
      </c>
      <c r="S1220" s="50">
        <v>347715.13</v>
      </c>
      <c r="T1220" s="51">
        <f>Ugovori_OPULJP[[#This Row],[Bespovratna sredstva - Ukupno (EU+Nac) HRK
= Ukupna ugovorena vrijednost bespovratnih sredstava]]/7.5345</f>
        <v>46149.728581856791</v>
      </c>
      <c r="U1220" s="91">
        <v>0</v>
      </c>
      <c r="V1220" s="92">
        <f>Ugovori_OPULJP[[#This Row],[Javni doprinos korisnika - HRK]]/7.5345</f>
        <v>0</v>
      </c>
      <c r="W1220" s="91">
        <v>0</v>
      </c>
      <c r="X1220" s="92">
        <f>Ugovori_OPULJP[[#This Row],[Privatni doprinos korisnika - HRK]]/7.5345</f>
        <v>0</v>
      </c>
      <c r="Y1220" s="52">
        <v>347715.13</v>
      </c>
      <c r="Z1220" s="53">
        <f>Ugovori_OPULJP[[#This Row],[UKUPNI PRIHVATLJIVI IZDACI
TOTAL ELIGIBLE EXPENDITURE
= Bespovratna sredstva ukupno + doprinos korisnika
= Ukupni prihvatljivi troškovi
= Ukupna ugovorena vrijednost projekta HRK]]/7.5345</f>
        <v>46149.728581856791</v>
      </c>
      <c r="AA1220" s="57" t="s">
        <v>752</v>
      </c>
      <c r="AB1220" s="57" t="s">
        <v>753</v>
      </c>
      <c r="AC1220" s="56" t="s">
        <v>4676</v>
      </c>
      <c r="AD1220" s="56" t="s">
        <v>747</v>
      </c>
    </row>
    <row r="1221" spans="1:30" ht="38.25" customHeight="1" x14ac:dyDescent="0.2">
      <c r="A1221" s="61" t="s">
        <v>4677</v>
      </c>
      <c r="B1221" s="55" t="s">
        <v>743</v>
      </c>
      <c r="C1221" s="56" t="s">
        <v>744</v>
      </c>
      <c r="D1221" s="56" t="s">
        <v>4587</v>
      </c>
      <c r="E1221" s="57" t="s">
        <v>76</v>
      </c>
      <c r="F1221" s="62" t="s">
        <v>4678</v>
      </c>
      <c r="G1221" s="62" t="s">
        <v>3952</v>
      </c>
      <c r="H1221" s="59">
        <v>44278</v>
      </c>
      <c r="I1221" s="59">
        <v>44643</v>
      </c>
      <c r="J1221" s="48" t="str">
        <f>IF(Ugovori_OPULJP[[#This Row],[DATUM ZAVRŠETKA OPERACIJE]]&gt;DATE(2024,3,31),"u provedbi","završen")</f>
        <v>završen</v>
      </c>
      <c r="K1221" s="58" t="s">
        <v>84</v>
      </c>
      <c r="L1221" s="58" t="s">
        <v>84</v>
      </c>
      <c r="M1221" s="49">
        <v>0.85</v>
      </c>
      <c r="N1221" s="49">
        <v>0.15</v>
      </c>
      <c r="O1221" s="50">
        <f>Ugovori_OPULJP[[#This Row],[Bespovratna sredstva - Ukupno (EU+Nac) HRK
= Ukupna ugovorena vrijednost bespovratnih sredstava]]*Ugovori_OPULJP[[#This Row],[EU STOPA SUFINANCIRANJA %
EU CO-FINANCING RATE %]]</f>
        <v>274371.15999999997</v>
      </c>
      <c r="P1221" s="51">
        <f>Ugovori_OPULJP[[#This Row],[Bespovratna sredstva - EU dio - HRK]]/7.5345</f>
        <v>36415.310903178703</v>
      </c>
      <c r="Q1221" s="50">
        <f>Ugovori_OPULJP[[#This Row],[Bespovratna sredstva - Ukupno (EU+Nac) HRK
= Ukupna ugovorena vrijednost bespovratnih sredstava]]*Ugovori_OPULJP[[#This Row],[STOPA NACIONALNOG SUFINANCIRANJA %]]</f>
        <v>48418.439999999995</v>
      </c>
      <c r="R1221" s="51">
        <f>Ugovori_OPULJP[[#This Row],[Bespovratna sredstva - Nacionalni dio - HRK]]/7.5345</f>
        <v>6426.2313358550655</v>
      </c>
      <c r="S1221" s="50">
        <v>322789.59999999998</v>
      </c>
      <c r="T1221" s="51">
        <f>Ugovori_OPULJP[[#This Row],[Bespovratna sredstva - Ukupno (EU+Nac) HRK
= Ukupna ugovorena vrijednost bespovratnih sredstava]]/7.5345</f>
        <v>42841.54223903377</v>
      </c>
      <c r="U1221" s="91">
        <v>0</v>
      </c>
      <c r="V1221" s="92">
        <f>Ugovori_OPULJP[[#This Row],[Javni doprinos korisnika - HRK]]/7.5345</f>
        <v>0</v>
      </c>
      <c r="W1221" s="91">
        <v>0</v>
      </c>
      <c r="X1221" s="92">
        <f>Ugovori_OPULJP[[#This Row],[Privatni doprinos korisnika - HRK]]/7.5345</f>
        <v>0</v>
      </c>
      <c r="Y1221" s="52">
        <v>322789.59999999998</v>
      </c>
      <c r="Z1221" s="53">
        <f>Ugovori_OPULJP[[#This Row],[UKUPNI PRIHVATLJIVI IZDACI
TOTAL ELIGIBLE EXPENDITURE
= Bespovratna sredstva ukupno + doprinos korisnika
= Ukupni prihvatljivi troškovi
= Ukupna ugovorena vrijednost projekta HRK]]/7.5345</f>
        <v>42841.54223903377</v>
      </c>
      <c r="AA1221" s="57" t="s">
        <v>752</v>
      </c>
      <c r="AB1221" s="57" t="s">
        <v>753</v>
      </c>
      <c r="AC1221" s="56" t="s">
        <v>4679</v>
      </c>
      <c r="AD1221" s="56" t="s">
        <v>747</v>
      </c>
    </row>
    <row r="1222" spans="1:30" ht="51" customHeight="1" x14ac:dyDescent="0.2">
      <c r="A1222" s="89" t="s">
        <v>4680</v>
      </c>
      <c r="B1222" s="55" t="s">
        <v>743</v>
      </c>
      <c r="C1222" s="56" t="s">
        <v>744</v>
      </c>
      <c r="D1222" s="56" t="s">
        <v>4587</v>
      </c>
      <c r="E1222" s="57" t="s">
        <v>76</v>
      </c>
      <c r="F1222" s="72" t="s">
        <v>4681</v>
      </c>
      <c r="G1222" s="72" t="s">
        <v>4682</v>
      </c>
      <c r="H1222" s="90">
        <v>44287</v>
      </c>
      <c r="I1222" s="90">
        <v>44652</v>
      </c>
      <c r="J1222" s="48" t="str">
        <f>IF(Ugovori_OPULJP[[#This Row],[DATUM ZAVRŠETKA OPERACIJE]]&gt;DATE(2024,3,31),"u provedbi","završen")</f>
        <v>završen</v>
      </c>
      <c r="K1222" s="67" t="s">
        <v>594</v>
      </c>
      <c r="L1222" s="67" t="s">
        <v>594</v>
      </c>
      <c r="M1222" s="87" t="s">
        <v>3114</v>
      </c>
      <c r="N1222" s="68">
        <v>0.15</v>
      </c>
      <c r="O1222" s="91">
        <f>Ugovori_OPULJP[[#This Row],[Bespovratna sredstva - Ukupno (EU+Nac) HRK
= Ukupna ugovorena vrijednost bespovratnih sredstava]]*Ugovori_OPULJP[[#This Row],[EU STOPA SUFINANCIRANJA %
EU CO-FINANCING RATE %]]</f>
        <v>224449.5295</v>
      </c>
      <c r="P1222" s="92">
        <f>Ugovori_OPULJP[[#This Row],[Bespovratna sredstva - EU dio - HRK]]/7.5345</f>
        <v>29789.571902581458</v>
      </c>
      <c r="Q1222" s="91">
        <f>Ugovori_OPULJP[[#This Row],[Bespovratna sredstva - Ukupno (EU+Nac) HRK
= Ukupna ugovorena vrijednost bespovratnih sredstava]]*Ugovori_OPULJP[[#This Row],[STOPA NACIONALNOG SUFINANCIRANJA %]]</f>
        <v>39608.7405</v>
      </c>
      <c r="R1222" s="92">
        <f>Ugovori_OPULJP[[#This Row],[Bespovratna sredstva - Nacionalni dio - HRK]]/7.5345</f>
        <v>5256.9832769261393</v>
      </c>
      <c r="S1222" s="93">
        <v>264058.27</v>
      </c>
      <c r="T1222" s="94">
        <f>Ugovori_OPULJP[[#This Row],[Bespovratna sredstva - Ukupno (EU+Nac) HRK
= Ukupna ugovorena vrijednost bespovratnih sredstava]]/7.5345</f>
        <v>35046.555179507595</v>
      </c>
      <c r="U1222" s="91">
        <v>0</v>
      </c>
      <c r="V1222" s="92">
        <f>Ugovori_OPULJP[[#This Row],[Javni doprinos korisnika - HRK]]/7.5345</f>
        <v>0</v>
      </c>
      <c r="W1222" s="91">
        <v>0</v>
      </c>
      <c r="X1222" s="92">
        <f>Ugovori_OPULJP[[#This Row],[Privatni doprinos korisnika - HRK]]/7.5345</f>
        <v>0</v>
      </c>
      <c r="Y1222" s="93">
        <v>264058.27</v>
      </c>
      <c r="Z1222" s="94">
        <f>Ugovori_OPULJP[[#This Row],[UKUPNI PRIHVATLJIVI IZDACI
TOTAL ELIGIBLE EXPENDITURE
= Bespovratna sredstva ukupno + doprinos korisnika
= Ukupni prihvatljivi troškovi
= Ukupna ugovorena vrijednost projekta HRK]]/7.5345</f>
        <v>35046.555179507595</v>
      </c>
      <c r="AA1222" s="57" t="s">
        <v>752</v>
      </c>
      <c r="AB1222" s="57" t="s">
        <v>753</v>
      </c>
      <c r="AC1222" s="88" t="s">
        <v>4683</v>
      </c>
      <c r="AD1222" s="56" t="s">
        <v>747</v>
      </c>
    </row>
    <row r="1223" spans="1:30" ht="38.25" customHeight="1" x14ac:dyDescent="0.2">
      <c r="A1223" s="61" t="s">
        <v>4684</v>
      </c>
      <c r="B1223" s="55" t="s">
        <v>743</v>
      </c>
      <c r="C1223" s="56" t="s">
        <v>744</v>
      </c>
      <c r="D1223" s="56" t="s">
        <v>4587</v>
      </c>
      <c r="E1223" s="57" t="s">
        <v>76</v>
      </c>
      <c r="F1223" s="62" t="s">
        <v>4685</v>
      </c>
      <c r="G1223" s="62" t="s">
        <v>4686</v>
      </c>
      <c r="H1223" s="59">
        <v>44279</v>
      </c>
      <c r="I1223" s="59">
        <v>44644</v>
      </c>
      <c r="J1223" s="48" t="str">
        <f>IF(Ugovori_OPULJP[[#This Row],[DATUM ZAVRŠETKA OPERACIJE]]&gt;DATE(2024,3,31),"u provedbi","završen")</f>
        <v>završen</v>
      </c>
      <c r="K1223" s="58" t="s">
        <v>4687</v>
      </c>
      <c r="L1223" s="58" t="s">
        <v>37</v>
      </c>
      <c r="M1223" s="49">
        <v>0.85</v>
      </c>
      <c r="N1223" s="49">
        <v>0.15</v>
      </c>
      <c r="O1223" s="50">
        <f>Ugovori_OPULJP[[#This Row],[Bespovratna sredstva - Ukupno (EU+Nac) HRK
= Ukupna ugovorena vrijednost bespovratnih sredstava]]*Ugovori_OPULJP[[#This Row],[EU STOPA SUFINANCIRANJA %
EU CO-FINANCING RATE %]]</f>
        <v>424582.95600000001</v>
      </c>
      <c r="P1223" s="51">
        <f>Ugovori_OPULJP[[#This Row],[Bespovratna sredstva - EU dio - HRK]]/7.5345</f>
        <v>56351.842325303602</v>
      </c>
      <c r="Q1223" s="50">
        <f>Ugovori_OPULJP[[#This Row],[Bespovratna sredstva - Ukupno (EU+Nac) HRK
= Ukupna ugovorena vrijednost bespovratnih sredstava]]*Ugovori_OPULJP[[#This Row],[STOPA NACIONALNOG SUFINANCIRANJA %]]</f>
        <v>74926.403999999995</v>
      </c>
      <c r="R1223" s="51">
        <f>Ugovori_OPULJP[[#This Row],[Bespovratna sredstva - Nacionalni dio - HRK]]/7.5345</f>
        <v>9944.4427632888692</v>
      </c>
      <c r="S1223" s="50">
        <v>499509.36</v>
      </c>
      <c r="T1223" s="51">
        <f>Ugovori_OPULJP[[#This Row],[Bespovratna sredstva - Ukupno (EU+Nac) HRK
= Ukupna ugovorena vrijednost bespovratnih sredstava]]/7.5345</f>
        <v>66296.285088592471</v>
      </c>
      <c r="U1223" s="91">
        <v>0</v>
      </c>
      <c r="V1223" s="92">
        <f>Ugovori_OPULJP[[#This Row],[Javni doprinos korisnika - HRK]]/7.5345</f>
        <v>0</v>
      </c>
      <c r="W1223" s="91">
        <v>0</v>
      </c>
      <c r="X1223" s="92">
        <f>Ugovori_OPULJP[[#This Row],[Privatni doprinos korisnika - HRK]]/7.5345</f>
        <v>0</v>
      </c>
      <c r="Y1223" s="52">
        <v>499509.36</v>
      </c>
      <c r="Z1223" s="53">
        <f>Ugovori_OPULJP[[#This Row],[UKUPNI PRIHVATLJIVI IZDACI
TOTAL ELIGIBLE EXPENDITURE
= Bespovratna sredstva ukupno + doprinos korisnika
= Ukupni prihvatljivi troškovi
= Ukupna ugovorena vrijednost projekta HRK]]/7.5345</f>
        <v>66296.285088592471</v>
      </c>
      <c r="AA1223" s="57" t="s">
        <v>752</v>
      </c>
      <c r="AB1223" s="57" t="s">
        <v>753</v>
      </c>
      <c r="AC1223" s="56" t="s">
        <v>4688</v>
      </c>
      <c r="AD1223" s="56" t="s">
        <v>747</v>
      </c>
    </row>
    <row r="1224" spans="1:30" ht="51" customHeight="1" x14ac:dyDescent="0.2">
      <c r="A1224" s="66" t="s">
        <v>4689</v>
      </c>
      <c r="B1224" s="55" t="s">
        <v>743</v>
      </c>
      <c r="C1224" s="43" t="s">
        <v>744</v>
      </c>
      <c r="D1224" s="56" t="s">
        <v>4587</v>
      </c>
      <c r="E1224" s="57" t="s">
        <v>76</v>
      </c>
      <c r="F1224" s="62" t="s">
        <v>4690</v>
      </c>
      <c r="G1224" s="62" t="s">
        <v>4691</v>
      </c>
      <c r="H1224" s="59">
        <v>44348</v>
      </c>
      <c r="I1224" s="59">
        <v>44713</v>
      </c>
      <c r="J1224" s="48" t="str">
        <f>IF(Ugovori_OPULJP[[#This Row],[DATUM ZAVRŠETKA OPERACIJE]]&gt;DATE(2024,3,31),"u provedbi","završen")</f>
        <v>završen</v>
      </c>
      <c r="K1224" s="67" t="s">
        <v>200</v>
      </c>
      <c r="L1224" s="58" t="s">
        <v>200</v>
      </c>
      <c r="M1224" s="49">
        <v>0.85</v>
      </c>
      <c r="N1224" s="49">
        <v>0.15</v>
      </c>
      <c r="O1224" s="50">
        <f>Ugovori_OPULJP[[#This Row],[Bespovratna sredstva - Ukupno (EU+Nac) HRK
= Ukupna ugovorena vrijednost bespovratnih sredstava]]*Ugovori_OPULJP[[#This Row],[EU STOPA SUFINANCIRANJA %
EU CO-FINANCING RATE %]]</f>
        <v>394389.85099999997</v>
      </c>
      <c r="P1224" s="51">
        <f>Ugovori_OPULJP[[#This Row],[Bespovratna sredstva - EU dio - HRK]]/7.5345</f>
        <v>52344.528634945906</v>
      </c>
      <c r="Q1224" s="50">
        <f>Ugovori_OPULJP[[#This Row],[Bespovratna sredstva - Ukupno (EU+Nac) HRK
= Ukupna ugovorena vrijednost bespovratnih sredstava]]*Ugovori_OPULJP[[#This Row],[STOPA NACIONALNOG SUFINANCIRANJA %]]</f>
        <v>69598.209000000003</v>
      </c>
      <c r="R1224" s="51">
        <f>Ugovori_OPULJP[[#This Row],[Bespovratna sredstva - Nacionalni dio - HRK]]/7.5345</f>
        <v>9237.2697591081032</v>
      </c>
      <c r="S1224" s="52">
        <v>463988.06</v>
      </c>
      <c r="T1224" s="53">
        <f>Ugovori_OPULJP[[#This Row],[Bespovratna sredstva - Ukupno (EU+Nac) HRK
= Ukupna ugovorena vrijednost bespovratnih sredstava]]/7.5345</f>
        <v>61581.798394054014</v>
      </c>
      <c r="U1224" s="91">
        <v>0</v>
      </c>
      <c r="V1224" s="92">
        <f>Ugovori_OPULJP[[#This Row],[Javni doprinos korisnika - HRK]]/7.5345</f>
        <v>0</v>
      </c>
      <c r="W1224" s="91">
        <v>0</v>
      </c>
      <c r="X1224" s="92">
        <f>Ugovori_OPULJP[[#This Row],[Privatni doprinos korisnika - HRK]]/7.5345</f>
        <v>0</v>
      </c>
      <c r="Y1224" s="52">
        <v>463988.06</v>
      </c>
      <c r="Z1224" s="53">
        <f>Ugovori_OPULJP[[#This Row],[UKUPNI PRIHVATLJIVI IZDACI
TOTAL ELIGIBLE EXPENDITURE
= Bespovratna sredstva ukupno + doprinos korisnika
= Ukupni prihvatljivi troškovi
= Ukupna ugovorena vrijednost projekta HRK]]/7.5345</f>
        <v>61581.798394054014</v>
      </c>
      <c r="AA1224" s="57" t="s">
        <v>752</v>
      </c>
      <c r="AB1224" s="57" t="s">
        <v>753</v>
      </c>
      <c r="AC1224" s="56" t="s">
        <v>4692</v>
      </c>
      <c r="AD1224" s="63" t="s">
        <v>747</v>
      </c>
    </row>
    <row r="1225" spans="1:30" ht="51" customHeight="1" x14ac:dyDescent="0.2">
      <c r="A1225" s="61" t="s">
        <v>4693</v>
      </c>
      <c r="B1225" s="55" t="s">
        <v>743</v>
      </c>
      <c r="C1225" s="56" t="s">
        <v>744</v>
      </c>
      <c r="D1225" s="56" t="s">
        <v>4587</v>
      </c>
      <c r="E1225" s="57" t="s">
        <v>76</v>
      </c>
      <c r="F1225" s="62" t="s">
        <v>4694</v>
      </c>
      <c r="G1225" s="62" t="s">
        <v>4695</v>
      </c>
      <c r="H1225" s="59">
        <v>44279</v>
      </c>
      <c r="I1225" s="59">
        <v>44644</v>
      </c>
      <c r="J1225" s="48" t="str">
        <f>IF(Ugovori_OPULJP[[#This Row],[DATUM ZAVRŠETKA OPERACIJE]]&gt;DATE(2024,3,31),"u provedbi","završen")</f>
        <v>završen</v>
      </c>
      <c r="K1225" s="58" t="s">
        <v>130</v>
      </c>
      <c r="L1225" s="58" t="s">
        <v>130</v>
      </c>
      <c r="M1225" s="49">
        <v>0.85</v>
      </c>
      <c r="N1225" s="49">
        <v>0.15</v>
      </c>
      <c r="O1225" s="50">
        <f>Ugovori_OPULJP[[#This Row],[Bespovratna sredstva - Ukupno (EU+Nac) HRK
= Ukupna ugovorena vrijednost bespovratnih sredstava]]*Ugovori_OPULJP[[#This Row],[EU STOPA SUFINANCIRANJA %
EU CO-FINANCING RATE %]]</f>
        <v>414053.30899999995</v>
      </c>
      <c r="P1225" s="51">
        <f>Ugovori_OPULJP[[#This Row],[Bespovratna sredstva - EU dio - HRK]]/7.5345</f>
        <v>54954.318003848952</v>
      </c>
      <c r="Q1225" s="50">
        <f>Ugovori_OPULJP[[#This Row],[Bespovratna sredstva - Ukupno (EU+Nac) HRK
= Ukupna ugovorena vrijednost bespovratnih sredstava]]*Ugovori_OPULJP[[#This Row],[STOPA NACIONALNOG SUFINANCIRANJA %]]</f>
        <v>73068.231</v>
      </c>
      <c r="R1225" s="51">
        <f>Ugovori_OPULJP[[#This Row],[Bespovratna sredstva - Nacionalni dio - HRK]]/7.5345</f>
        <v>9697.8208242086403</v>
      </c>
      <c r="S1225" s="52">
        <v>487121.54</v>
      </c>
      <c r="T1225" s="53">
        <f>Ugovori_OPULJP[[#This Row],[Bespovratna sredstva - Ukupno (EU+Nac) HRK
= Ukupna ugovorena vrijednost bespovratnih sredstava]]/7.5345</f>
        <v>64652.138828057592</v>
      </c>
      <c r="U1225" s="91">
        <v>0</v>
      </c>
      <c r="V1225" s="92">
        <f>Ugovori_OPULJP[[#This Row],[Javni doprinos korisnika - HRK]]/7.5345</f>
        <v>0</v>
      </c>
      <c r="W1225" s="91">
        <v>0</v>
      </c>
      <c r="X1225" s="92">
        <f>Ugovori_OPULJP[[#This Row],[Privatni doprinos korisnika - HRK]]/7.5345</f>
        <v>0</v>
      </c>
      <c r="Y1225" s="52">
        <v>487121.54</v>
      </c>
      <c r="Z1225" s="53">
        <f>Ugovori_OPULJP[[#This Row],[UKUPNI PRIHVATLJIVI IZDACI
TOTAL ELIGIBLE EXPENDITURE
= Bespovratna sredstva ukupno + doprinos korisnika
= Ukupni prihvatljivi troškovi
= Ukupna ugovorena vrijednost projekta HRK]]/7.5345</f>
        <v>64652.138828057592</v>
      </c>
      <c r="AA1225" s="57" t="s">
        <v>752</v>
      </c>
      <c r="AB1225" s="57" t="s">
        <v>753</v>
      </c>
      <c r="AC1225" s="56" t="s">
        <v>4696</v>
      </c>
      <c r="AD1225" s="56" t="s">
        <v>747</v>
      </c>
    </row>
    <row r="1226" spans="1:30" ht="51" customHeight="1" x14ac:dyDescent="0.2">
      <c r="A1226" s="61" t="s">
        <v>4697</v>
      </c>
      <c r="B1226" s="55" t="s">
        <v>743</v>
      </c>
      <c r="C1226" s="56" t="s">
        <v>744</v>
      </c>
      <c r="D1226" s="56" t="s">
        <v>4587</v>
      </c>
      <c r="E1226" s="57" t="s">
        <v>76</v>
      </c>
      <c r="F1226" s="62" t="s">
        <v>4698</v>
      </c>
      <c r="G1226" s="62" t="s">
        <v>1035</v>
      </c>
      <c r="H1226" s="59">
        <v>44279</v>
      </c>
      <c r="I1226" s="59">
        <v>44644</v>
      </c>
      <c r="J1226" s="48" t="str">
        <f>IF(Ugovori_OPULJP[[#This Row],[DATUM ZAVRŠETKA OPERACIJE]]&gt;DATE(2024,3,31),"u provedbi","završen")</f>
        <v>završen</v>
      </c>
      <c r="K1226" s="58" t="s">
        <v>37</v>
      </c>
      <c r="L1226" s="58" t="s">
        <v>37</v>
      </c>
      <c r="M1226" s="49">
        <v>0.85</v>
      </c>
      <c r="N1226" s="49">
        <v>0.15</v>
      </c>
      <c r="O1226" s="50">
        <f>Ugovori_OPULJP[[#This Row],[Bespovratna sredstva - Ukupno (EU+Nac) HRK
= Ukupna ugovorena vrijednost bespovratnih sredstava]]*Ugovori_OPULJP[[#This Row],[EU STOPA SUFINANCIRANJA %
EU CO-FINANCING RATE %]]</f>
        <v>409463.40250000003</v>
      </c>
      <c r="P1226" s="51">
        <f>Ugovori_OPULJP[[#This Row],[Bespovratna sredstva - EU dio - HRK]]/7.5345</f>
        <v>54345.132722808412</v>
      </c>
      <c r="Q1226" s="50">
        <f>Ugovori_OPULJP[[#This Row],[Bespovratna sredstva - Ukupno (EU+Nac) HRK
= Ukupna ugovorena vrijednost bespovratnih sredstava]]*Ugovori_OPULJP[[#This Row],[STOPA NACIONALNOG SUFINANCIRANJA %]]</f>
        <v>72258.247499999998</v>
      </c>
      <c r="R1226" s="51">
        <f>Ugovori_OPULJP[[#This Row],[Bespovratna sredstva - Nacionalni dio - HRK]]/7.5345</f>
        <v>9590.3175393191304</v>
      </c>
      <c r="S1226" s="50">
        <v>481721.65</v>
      </c>
      <c r="T1226" s="51">
        <f>Ugovori_OPULJP[[#This Row],[Bespovratna sredstva - Ukupno (EU+Nac) HRK
= Ukupna ugovorena vrijednost bespovratnih sredstava]]/7.5345</f>
        <v>63935.450262127546</v>
      </c>
      <c r="U1226" s="91">
        <v>0</v>
      </c>
      <c r="V1226" s="92">
        <f>Ugovori_OPULJP[[#This Row],[Javni doprinos korisnika - HRK]]/7.5345</f>
        <v>0</v>
      </c>
      <c r="W1226" s="91">
        <v>0</v>
      </c>
      <c r="X1226" s="92">
        <f>Ugovori_OPULJP[[#This Row],[Privatni doprinos korisnika - HRK]]/7.5345</f>
        <v>0</v>
      </c>
      <c r="Y1226" s="52">
        <v>481721.65</v>
      </c>
      <c r="Z1226" s="53">
        <f>Ugovori_OPULJP[[#This Row],[UKUPNI PRIHVATLJIVI IZDACI
TOTAL ELIGIBLE EXPENDITURE
= Bespovratna sredstva ukupno + doprinos korisnika
= Ukupni prihvatljivi troškovi
= Ukupna ugovorena vrijednost projekta HRK]]/7.5345</f>
        <v>63935.450262127546</v>
      </c>
      <c r="AA1226" s="57" t="s">
        <v>752</v>
      </c>
      <c r="AB1226" s="57" t="s">
        <v>753</v>
      </c>
      <c r="AC1226" s="56" t="s">
        <v>4699</v>
      </c>
      <c r="AD1226" s="56" t="s">
        <v>747</v>
      </c>
    </row>
    <row r="1227" spans="1:30" ht="51" customHeight="1" x14ac:dyDescent="0.2">
      <c r="A1227" s="66" t="s">
        <v>4700</v>
      </c>
      <c r="B1227" s="55" t="s">
        <v>743</v>
      </c>
      <c r="C1227" s="43" t="s">
        <v>744</v>
      </c>
      <c r="D1227" s="56" t="s">
        <v>4587</v>
      </c>
      <c r="E1227" s="57" t="s">
        <v>76</v>
      </c>
      <c r="F1227" s="62" t="s">
        <v>4701</v>
      </c>
      <c r="G1227" s="62" t="s">
        <v>4702</v>
      </c>
      <c r="H1227" s="59">
        <v>44362</v>
      </c>
      <c r="I1227" s="59">
        <v>44727</v>
      </c>
      <c r="J1227" s="48" t="str">
        <f>IF(Ugovori_OPULJP[[#This Row],[DATUM ZAVRŠETKA OPERACIJE]]&gt;DATE(2024,3,31),"u provedbi","završen")</f>
        <v>završen</v>
      </c>
      <c r="K1227" s="67" t="s">
        <v>594</v>
      </c>
      <c r="L1227" s="58" t="s">
        <v>594</v>
      </c>
      <c r="M1227" s="49">
        <v>0.85</v>
      </c>
      <c r="N1227" s="49">
        <v>0.15</v>
      </c>
      <c r="O1227" s="50">
        <f>Ugovori_OPULJP[[#This Row],[Bespovratna sredstva - Ukupno (EU+Nac) HRK
= Ukupna ugovorena vrijednost bespovratnih sredstava]]*Ugovori_OPULJP[[#This Row],[EU STOPA SUFINANCIRANJA %
EU CO-FINANCING RATE %]]</f>
        <v>398888</v>
      </c>
      <c r="P1227" s="51">
        <f>Ugovori_OPULJP[[#This Row],[Bespovratna sredstva - EU dio - HRK]]/7.5345</f>
        <v>52941.535602893353</v>
      </c>
      <c r="Q1227" s="50">
        <f>Ugovori_OPULJP[[#This Row],[Bespovratna sredstva - Ukupno (EU+Nac) HRK
= Ukupna ugovorena vrijednost bespovratnih sredstava]]*Ugovori_OPULJP[[#This Row],[STOPA NACIONALNOG SUFINANCIRANJA %]]</f>
        <v>70392</v>
      </c>
      <c r="R1227" s="51">
        <f>Ugovori_OPULJP[[#This Row],[Bespovratna sredstva - Nacionalni dio - HRK]]/7.5345</f>
        <v>9342.6239299223562</v>
      </c>
      <c r="S1227" s="52">
        <v>469280</v>
      </c>
      <c r="T1227" s="53">
        <f>Ugovori_OPULJP[[#This Row],[Bespovratna sredstva - Ukupno (EU+Nac) HRK
= Ukupna ugovorena vrijednost bespovratnih sredstava]]/7.5345</f>
        <v>62284.159532815713</v>
      </c>
      <c r="U1227" s="91">
        <v>0</v>
      </c>
      <c r="V1227" s="92">
        <f>Ugovori_OPULJP[[#This Row],[Javni doprinos korisnika - HRK]]/7.5345</f>
        <v>0</v>
      </c>
      <c r="W1227" s="91">
        <v>0</v>
      </c>
      <c r="X1227" s="92">
        <f>Ugovori_OPULJP[[#This Row],[Privatni doprinos korisnika - HRK]]/7.5345</f>
        <v>0</v>
      </c>
      <c r="Y1227" s="52">
        <v>469280</v>
      </c>
      <c r="Z1227" s="53">
        <f>Ugovori_OPULJP[[#This Row],[UKUPNI PRIHVATLJIVI IZDACI
TOTAL ELIGIBLE EXPENDITURE
= Bespovratna sredstva ukupno + doprinos korisnika
= Ukupni prihvatljivi troškovi
= Ukupna ugovorena vrijednost projekta HRK]]/7.5345</f>
        <v>62284.159532815713</v>
      </c>
      <c r="AA1227" s="57" t="s">
        <v>752</v>
      </c>
      <c r="AB1227" s="57" t="s">
        <v>753</v>
      </c>
      <c r="AC1227" s="56" t="s">
        <v>4703</v>
      </c>
      <c r="AD1227" s="63" t="s">
        <v>747</v>
      </c>
    </row>
    <row r="1228" spans="1:30" ht="51" customHeight="1" x14ac:dyDescent="0.2">
      <c r="A1228" s="66" t="s">
        <v>4704</v>
      </c>
      <c r="B1228" s="55" t="s">
        <v>743</v>
      </c>
      <c r="C1228" s="43" t="s">
        <v>744</v>
      </c>
      <c r="D1228" s="56" t="s">
        <v>4587</v>
      </c>
      <c r="E1228" s="57" t="s">
        <v>76</v>
      </c>
      <c r="F1228" s="62" t="s">
        <v>4705</v>
      </c>
      <c r="G1228" s="62" t="s">
        <v>4706</v>
      </c>
      <c r="H1228" s="59">
        <v>44362</v>
      </c>
      <c r="I1228" s="59">
        <v>44727</v>
      </c>
      <c r="J1228" s="48" t="str">
        <f>IF(Ugovori_OPULJP[[#This Row],[DATUM ZAVRŠETKA OPERACIJE]]&gt;DATE(2024,3,31),"u provedbi","završen")</f>
        <v>završen</v>
      </c>
      <c r="K1228" s="67" t="s">
        <v>892</v>
      </c>
      <c r="L1228" s="67" t="s">
        <v>37</v>
      </c>
      <c r="M1228" s="49">
        <v>0.85</v>
      </c>
      <c r="N1228" s="49">
        <v>0.15</v>
      </c>
      <c r="O1228" s="50">
        <f>Ugovori_OPULJP[[#This Row],[Bespovratna sredstva - Ukupno (EU+Nac) HRK
= Ukupna ugovorena vrijednost bespovratnih sredstava]]*Ugovori_OPULJP[[#This Row],[EU STOPA SUFINANCIRANJA %
EU CO-FINANCING RATE %]]</f>
        <v>424354</v>
      </c>
      <c r="P1228" s="51">
        <f>Ugovori_OPULJP[[#This Row],[Bespovratna sredstva - EU dio - HRK]]/7.5345</f>
        <v>56321.454641980221</v>
      </c>
      <c r="Q1228" s="50">
        <f>Ugovori_OPULJP[[#This Row],[Bespovratna sredstva - Ukupno (EU+Nac) HRK
= Ukupna ugovorena vrijednost bespovratnih sredstava]]*Ugovori_OPULJP[[#This Row],[STOPA NACIONALNOG SUFINANCIRANJA %]]</f>
        <v>74886</v>
      </c>
      <c r="R1228" s="51">
        <f>Ugovori_OPULJP[[#This Row],[Bespovratna sredstva - Nacionalni dio - HRK]]/7.5345</f>
        <v>9939.0802309376868</v>
      </c>
      <c r="S1228" s="52">
        <v>499240</v>
      </c>
      <c r="T1228" s="53">
        <f>Ugovori_OPULJP[[#This Row],[Bespovratna sredstva - Ukupno (EU+Nac) HRK
= Ukupna ugovorena vrijednost bespovratnih sredstava]]/7.5345</f>
        <v>66260.53487291791</v>
      </c>
      <c r="U1228" s="91">
        <v>0</v>
      </c>
      <c r="V1228" s="92">
        <f>Ugovori_OPULJP[[#This Row],[Javni doprinos korisnika - HRK]]/7.5345</f>
        <v>0</v>
      </c>
      <c r="W1228" s="91">
        <v>0</v>
      </c>
      <c r="X1228" s="92">
        <f>Ugovori_OPULJP[[#This Row],[Privatni doprinos korisnika - HRK]]/7.5345</f>
        <v>0</v>
      </c>
      <c r="Y1228" s="52">
        <v>499240</v>
      </c>
      <c r="Z1228" s="53">
        <f>Ugovori_OPULJP[[#This Row],[UKUPNI PRIHVATLJIVI IZDACI
TOTAL ELIGIBLE EXPENDITURE
= Bespovratna sredstva ukupno + doprinos korisnika
= Ukupni prihvatljivi troškovi
= Ukupna ugovorena vrijednost projekta HRK]]/7.5345</f>
        <v>66260.53487291791</v>
      </c>
      <c r="AA1228" s="57" t="s">
        <v>752</v>
      </c>
      <c r="AB1228" s="57" t="s">
        <v>753</v>
      </c>
      <c r="AC1228" s="56" t="s">
        <v>4707</v>
      </c>
      <c r="AD1228" s="63" t="s">
        <v>747</v>
      </c>
    </row>
    <row r="1229" spans="1:30" ht="51" customHeight="1" x14ac:dyDescent="0.2">
      <c r="A1229" s="66" t="s">
        <v>4708</v>
      </c>
      <c r="B1229" s="55" t="s">
        <v>743</v>
      </c>
      <c r="C1229" s="43" t="s">
        <v>744</v>
      </c>
      <c r="D1229" s="56" t="s">
        <v>4587</v>
      </c>
      <c r="E1229" s="57" t="s">
        <v>76</v>
      </c>
      <c r="F1229" s="62" t="s">
        <v>4709</v>
      </c>
      <c r="G1229" s="62" t="s">
        <v>4710</v>
      </c>
      <c r="H1229" s="59">
        <v>44363</v>
      </c>
      <c r="I1229" s="59">
        <v>44728</v>
      </c>
      <c r="J1229" s="48" t="str">
        <f>IF(Ugovori_OPULJP[[#This Row],[DATUM ZAVRŠETKA OPERACIJE]]&gt;DATE(2024,3,31),"u provedbi","završen")</f>
        <v>završen</v>
      </c>
      <c r="K1229" s="67" t="s">
        <v>594</v>
      </c>
      <c r="L1229" s="58" t="s">
        <v>594</v>
      </c>
      <c r="M1229" s="49">
        <v>0.85</v>
      </c>
      <c r="N1229" s="49">
        <v>0.15</v>
      </c>
      <c r="O1229" s="50">
        <f>Ugovori_OPULJP[[#This Row],[Bespovratna sredstva - Ukupno (EU+Nac) HRK
= Ukupna ugovorena vrijednost bespovratnih sredstava]]*Ugovori_OPULJP[[#This Row],[EU STOPA SUFINANCIRANJA %
EU CO-FINANCING RATE %]]</f>
        <v>408141.38900000002</v>
      </c>
      <c r="P1229" s="51">
        <f>Ugovori_OPULJP[[#This Row],[Bespovratna sredstva - EU dio - HRK]]/7.5345</f>
        <v>54169.671378326362</v>
      </c>
      <c r="Q1229" s="50">
        <f>Ugovori_OPULJP[[#This Row],[Bespovratna sredstva - Ukupno (EU+Nac) HRK
= Ukupna ugovorena vrijednost bespovratnih sredstava]]*Ugovori_OPULJP[[#This Row],[STOPA NACIONALNOG SUFINANCIRANJA %]]</f>
        <v>72024.951000000001</v>
      </c>
      <c r="R1229" s="51">
        <f>Ugovori_OPULJP[[#This Row],[Bespovratna sredstva - Nacionalni dio - HRK]]/7.5345</f>
        <v>9559.3537726458289</v>
      </c>
      <c r="S1229" s="52">
        <v>480166.34</v>
      </c>
      <c r="T1229" s="53">
        <f>Ugovori_OPULJP[[#This Row],[Bespovratna sredstva - Ukupno (EU+Nac) HRK
= Ukupna ugovorena vrijednost bespovratnih sredstava]]/7.5345</f>
        <v>63729.025150972193</v>
      </c>
      <c r="U1229" s="91">
        <v>0</v>
      </c>
      <c r="V1229" s="92">
        <f>Ugovori_OPULJP[[#This Row],[Javni doprinos korisnika - HRK]]/7.5345</f>
        <v>0</v>
      </c>
      <c r="W1229" s="91">
        <v>0</v>
      </c>
      <c r="X1229" s="92">
        <f>Ugovori_OPULJP[[#This Row],[Privatni doprinos korisnika - HRK]]/7.5345</f>
        <v>0</v>
      </c>
      <c r="Y1229" s="52">
        <v>480166.34</v>
      </c>
      <c r="Z1229" s="53">
        <f>Ugovori_OPULJP[[#This Row],[UKUPNI PRIHVATLJIVI IZDACI
TOTAL ELIGIBLE EXPENDITURE
= Bespovratna sredstva ukupno + doprinos korisnika
= Ukupni prihvatljivi troškovi
= Ukupna ugovorena vrijednost projekta HRK]]/7.5345</f>
        <v>63729.025150972193</v>
      </c>
      <c r="AA1229" s="57" t="s">
        <v>752</v>
      </c>
      <c r="AB1229" s="57" t="s">
        <v>753</v>
      </c>
      <c r="AC1229" s="56" t="s">
        <v>4711</v>
      </c>
      <c r="AD1229" s="63" t="s">
        <v>747</v>
      </c>
    </row>
    <row r="1230" spans="1:30" ht="51" customHeight="1" x14ac:dyDescent="0.2">
      <c r="A1230" s="66" t="s">
        <v>4712</v>
      </c>
      <c r="B1230" s="55" t="s">
        <v>743</v>
      </c>
      <c r="C1230" s="43" t="s">
        <v>744</v>
      </c>
      <c r="D1230" s="56" t="s">
        <v>4587</v>
      </c>
      <c r="E1230" s="57" t="s">
        <v>76</v>
      </c>
      <c r="F1230" s="62" t="s">
        <v>4713</v>
      </c>
      <c r="G1230" s="62" t="s">
        <v>4714</v>
      </c>
      <c r="H1230" s="59">
        <v>44356</v>
      </c>
      <c r="I1230" s="59">
        <v>44721</v>
      </c>
      <c r="J1230" s="48" t="str">
        <f>IF(Ugovori_OPULJP[[#This Row],[DATUM ZAVRŠETKA OPERACIJE]]&gt;DATE(2024,3,31),"u provedbi","završen")</f>
        <v>završen</v>
      </c>
      <c r="K1230" s="67" t="s">
        <v>200</v>
      </c>
      <c r="L1230" s="58" t="s">
        <v>200</v>
      </c>
      <c r="M1230" s="49">
        <v>0.85</v>
      </c>
      <c r="N1230" s="49">
        <v>0.15</v>
      </c>
      <c r="O1230" s="50">
        <f>Ugovori_OPULJP[[#This Row],[Bespovratna sredstva - Ukupno (EU+Nac) HRK
= Ukupna ugovorena vrijednost bespovratnih sredstava]]*Ugovori_OPULJP[[#This Row],[EU STOPA SUFINANCIRANJA %
EU CO-FINANCING RATE %]]</f>
        <v>343315</v>
      </c>
      <c r="P1230" s="51">
        <f>Ugovori_OPULJP[[#This Row],[Bespovratna sredstva - EU dio - HRK]]/7.5345</f>
        <v>45565.730970867342</v>
      </c>
      <c r="Q1230" s="50">
        <f>Ugovori_OPULJP[[#This Row],[Bespovratna sredstva - Ukupno (EU+Nac) HRK
= Ukupna ugovorena vrijednost bespovratnih sredstava]]*Ugovori_OPULJP[[#This Row],[STOPA NACIONALNOG SUFINANCIRANJA %]]</f>
        <v>60585</v>
      </c>
      <c r="R1230" s="51">
        <f>Ugovori_OPULJP[[#This Row],[Bespovratna sredstva - Nacionalni dio - HRK]]/7.5345</f>
        <v>8041.0113478001194</v>
      </c>
      <c r="S1230" s="52">
        <v>403900</v>
      </c>
      <c r="T1230" s="53">
        <f>Ugovori_OPULJP[[#This Row],[Bespovratna sredstva - Ukupno (EU+Nac) HRK
= Ukupna ugovorena vrijednost bespovratnih sredstava]]/7.5345</f>
        <v>53606.742318667457</v>
      </c>
      <c r="U1230" s="91">
        <v>0</v>
      </c>
      <c r="V1230" s="92">
        <f>Ugovori_OPULJP[[#This Row],[Javni doprinos korisnika - HRK]]/7.5345</f>
        <v>0</v>
      </c>
      <c r="W1230" s="91">
        <v>0</v>
      </c>
      <c r="X1230" s="92">
        <f>Ugovori_OPULJP[[#This Row],[Privatni doprinos korisnika - HRK]]/7.5345</f>
        <v>0</v>
      </c>
      <c r="Y1230" s="52">
        <v>403900</v>
      </c>
      <c r="Z1230" s="53">
        <f>Ugovori_OPULJP[[#This Row],[UKUPNI PRIHVATLJIVI IZDACI
TOTAL ELIGIBLE EXPENDITURE
= Bespovratna sredstva ukupno + doprinos korisnika
= Ukupni prihvatljivi troškovi
= Ukupna ugovorena vrijednost projekta HRK]]/7.5345</f>
        <v>53606.742318667457</v>
      </c>
      <c r="AA1230" s="57" t="s">
        <v>752</v>
      </c>
      <c r="AB1230" s="57" t="s">
        <v>753</v>
      </c>
      <c r="AC1230" s="56" t="s">
        <v>4715</v>
      </c>
      <c r="AD1230" s="63" t="s">
        <v>747</v>
      </c>
    </row>
    <row r="1231" spans="1:30" ht="51" customHeight="1" x14ac:dyDescent="0.2">
      <c r="A1231" s="66" t="s">
        <v>4716</v>
      </c>
      <c r="B1231" s="55" t="s">
        <v>743</v>
      </c>
      <c r="C1231" s="43" t="s">
        <v>744</v>
      </c>
      <c r="D1231" s="56" t="s">
        <v>4587</v>
      </c>
      <c r="E1231" s="57" t="s">
        <v>76</v>
      </c>
      <c r="F1231" s="62" t="s">
        <v>4717</v>
      </c>
      <c r="G1231" s="62" t="s">
        <v>4718</v>
      </c>
      <c r="H1231" s="59">
        <v>44361</v>
      </c>
      <c r="I1231" s="59">
        <v>44665</v>
      </c>
      <c r="J1231" s="48" t="str">
        <f>IF(Ugovori_OPULJP[[#This Row],[DATUM ZAVRŠETKA OPERACIJE]]&gt;DATE(2024,3,31),"u provedbi","završen")</f>
        <v>završen</v>
      </c>
      <c r="K1231" s="58" t="s">
        <v>249</v>
      </c>
      <c r="L1231" s="58" t="s">
        <v>249</v>
      </c>
      <c r="M1231" s="49">
        <v>0.85</v>
      </c>
      <c r="N1231" s="49">
        <v>0.15</v>
      </c>
      <c r="O1231" s="50">
        <f>Ugovori_OPULJP[[#This Row],[Bespovratna sredstva - Ukupno (EU+Nac) HRK
= Ukupna ugovorena vrijednost bespovratnih sredstava]]*Ugovori_OPULJP[[#This Row],[EU STOPA SUFINANCIRANJA %
EU CO-FINANCING RATE %]]</f>
        <v>166385.79999999999</v>
      </c>
      <c r="P1231" s="51">
        <f>Ugovori_OPULJP[[#This Row],[Bespovratna sredstva - EU dio - HRK]]/7.5345</f>
        <v>22083.190656314284</v>
      </c>
      <c r="Q1231" s="50">
        <f>Ugovori_OPULJP[[#This Row],[Bespovratna sredstva - Ukupno (EU+Nac) HRK
= Ukupna ugovorena vrijednost bespovratnih sredstava]]*Ugovori_OPULJP[[#This Row],[STOPA NACIONALNOG SUFINANCIRANJA %]]</f>
        <v>29362.2</v>
      </c>
      <c r="R1231" s="51">
        <f>Ugovori_OPULJP[[#This Row],[Bespovratna sredstva - Nacionalni dio - HRK]]/7.5345</f>
        <v>3897.033645231933</v>
      </c>
      <c r="S1231" s="52">
        <v>195748</v>
      </c>
      <c r="T1231" s="53">
        <f>Ugovori_OPULJP[[#This Row],[Bespovratna sredstva - Ukupno (EU+Nac) HRK
= Ukupna ugovorena vrijednost bespovratnih sredstava]]/7.5345</f>
        <v>25980.224301546219</v>
      </c>
      <c r="U1231" s="91">
        <v>0</v>
      </c>
      <c r="V1231" s="92">
        <f>Ugovori_OPULJP[[#This Row],[Javni doprinos korisnika - HRK]]/7.5345</f>
        <v>0</v>
      </c>
      <c r="W1231" s="91">
        <v>0</v>
      </c>
      <c r="X1231" s="92">
        <f>Ugovori_OPULJP[[#This Row],[Privatni doprinos korisnika - HRK]]/7.5345</f>
        <v>0</v>
      </c>
      <c r="Y1231" s="52">
        <v>195748</v>
      </c>
      <c r="Z1231" s="53">
        <f>Ugovori_OPULJP[[#This Row],[UKUPNI PRIHVATLJIVI IZDACI
TOTAL ELIGIBLE EXPENDITURE
= Bespovratna sredstva ukupno + doprinos korisnika
= Ukupni prihvatljivi troškovi
= Ukupna ugovorena vrijednost projekta HRK]]/7.5345</f>
        <v>25980.224301546219</v>
      </c>
      <c r="AA1231" s="57" t="s">
        <v>752</v>
      </c>
      <c r="AB1231" s="57" t="s">
        <v>753</v>
      </c>
      <c r="AC1231" s="56" t="s">
        <v>4719</v>
      </c>
      <c r="AD1231" s="63" t="s">
        <v>747</v>
      </c>
    </row>
    <row r="1232" spans="1:30" ht="51" customHeight="1" x14ac:dyDescent="0.2">
      <c r="A1232" s="66" t="s">
        <v>4720</v>
      </c>
      <c r="B1232" s="55" t="s">
        <v>743</v>
      </c>
      <c r="C1232" s="43" t="s">
        <v>744</v>
      </c>
      <c r="D1232" s="56" t="s">
        <v>4587</v>
      </c>
      <c r="E1232" s="57" t="s">
        <v>76</v>
      </c>
      <c r="F1232" s="62" t="s">
        <v>4721</v>
      </c>
      <c r="G1232" s="45" t="s">
        <v>2108</v>
      </c>
      <c r="H1232" s="59">
        <v>44351</v>
      </c>
      <c r="I1232" s="59">
        <v>44716</v>
      </c>
      <c r="J1232" s="48" t="str">
        <f>IF(Ugovori_OPULJP[[#This Row],[DATUM ZAVRŠETKA OPERACIJE]]&gt;DATE(2024,3,31),"u provedbi","završen")</f>
        <v>završen</v>
      </c>
      <c r="K1232" s="67" t="s">
        <v>36</v>
      </c>
      <c r="L1232" s="58" t="s">
        <v>99</v>
      </c>
      <c r="M1232" s="49">
        <v>0.85</v>
      </c>
      <c r="N1232" s="49">
        <v>0.15</v>
      </c>
      <c r="O1232" s="83">
        <f>Ugovori_OPULJP[[#This Row],[Bespovratna sredstva - Ukupno (EU+Nac) HRK
= Ukupna ugovorena vrijednost bespovratnih sredstava]]*Ugovori_OPULJP[[#This Row],[EU STOPA SUFINANCIRANJA %
EU CO-FINANCING RATE %]]</f>
        <v>412692</v>
      </c>
      <c r="P1232" s="84">
        <f>Ugovori_OPULJP[[#This Row],[Bespovratna sredstva - EU dio - HRK]]/7.5345</f>
        <v>54773.641250248853</v>
      </c>
      <c r="Q1232" s="83">
        <f>Ugovori_OPULJP[[#This Row],[Bespovratna sredstva - Ukupno (EU+Nac) HRK
= Ukupna ugovorena vrijednost bespovratnih sredstava]]*Ugovori_OPULJP[[#This Row],[STOPA NACIONALNOG SUFINANCIRANJA %]]</f>
        <v>72828</v>
      </c>
      <c r="R1232" s="84">
        <f>Ugovori_OPULJP[[#This Row],[Bespovratna sredstva - Nacionalni dio - HRK]]/7.5345</f>
        <v>9665.9366912203859</v>
      </c>
      <c r="S1232" s="85">
        <v>485520</v>
      </c>
      <c r="T1232" s="86">
        <f>Ugovori_OPULJP[[#This Row],[Bespovratna sredstva - Ukupno (EU+Nac) HRK
= Ukupna ugovorena vrijednost bespovratnih sredstava]]/7.5345</f>
        <v>64439.577941469237</v>
      </c>
      <c r="U1232" s="91">
        <v>0</v>
      </c>
      <c r="V1232" s="92">
        <f>Ugovori_OPULJP[[#This Row],[Javni doprinos korisnika - HRK]]/7.5345</f>
        <v>0</v>
      </c>
      <c r="W1232" s="91">
        <v>0</v>
      </c>
      <c r="X1232" s="92">
        <f>Ugovori_OPULJP[[#This Row],[Privatni doprinos korisnika - HRK]]/7.5345</f>
        <v>0</v>
      </c>
      <c r="Y1232" s="85">
        <v>485520</v>
      </c>
      <c r="Z1232" s="86">
        <f>Ugovori_OPULJP[[#This Row],[UKUPNI PRIHVATLJIVI IZDACI
TOTAL ELIGIBLE EXPENDITURE
= Bespovratna sredstva ukupno + doprinos korisnika
= Ukupni prihvatljivi troškovi
= Ukupna ugovorena vrijednost projekta HRK]]/7.5345</f>
        <v>64439.577941469237</v>
      </c>
      <c r="AA1232" s="57" t="s">
        <v>752</v>
      </c>
      <c r="AB1232" s="57" t="s">
        <v>753</v>
      </c>
      <c r="AC1232" s="56" t="s">
        <v>4722</v>
      </c>
      <c r="AD1232" s="63" t="s">
        <v>747</v>
      </c>
    </row>
    <row r="1233" spans="1:30" ht="51" customHeight="1" x14ac:dyDescent="0.2">
      <c r="A1233" s="66" t="s">
        <v>4723</v>
      </c>
      <c r="B1233" s="55" t="s">
        <v>743</v>
      </c>
      <c r="C1233" s="56" t="s">
        <v>744</v>
      </c>
      <c r="D1233" s="56" t="s">
        <v>4587</v>
      </c>
      <c r="E1233" s="57" t="s">
        <v>76</v>
      </c>
      <c r="F1233" s="62" t="s">
        <v>4724</v>
      </c>
      <c r="G1233" s="62" t="s">
        <v>4725</v>
      </c>
      <c r="H1233" s="59">
        <v>44361</v>
      </c>
      <c r="I1233" s="59">
        <v>44726</v>
      </c>
      <c r="J1233" s="48" t="str">
        <f>IF(Ugovori_OPULJP[[#This Row],[DATUM ZAVRŠETKA OPERACIJE]]&gt;DATE(2024,3,31),"u provedbi","završen")</f>
        <v>završen</v>
      </c>
      <c r="K1233" s="67" t="s">
        <v>36</v>
      </c>
      <c r="L1233" s="58" t="s">
        <v>79</v>
      </c>
      <c r="M1233" s="49">
        <v>0.85</v>
      </c>
      <c r="N1233" s="49">
        <v>0.15</v>
      </c>
      <c r="O1233" s="50">
        <f>Ugovori_OPULJP[[#This Row],[Bespovratna sredstva - Ukupno (EU+Nac) HRK
= Ukupna ugovorena vrijednost bespovratnih sredstava]]*Ugovori_OPULJP[[#This Row],[EU STOPA SUFINANCIRANJA %
EU CO-FINANCING RATE %]]</f>
        <v>291550</v>
      </c>
      <c r="P1233" s="51">
        <f>Ugovori_OPULJP[[#This Row],[Bespovratna sredstva - EU dio - HRK]]/7.5345</f>
        <v>38695.334793284223</v>
      </c>
      <c r="Q1233" s="50">
        <f>Ugovori_OPULJP[[#This Row],[Bespovratna sredstva - Ukupno (EU+Nac) HRK
= Ukupna ugovorena vrijednost bespovratnih sredstava]]*Ugovori_OPULJP[[#This Row],[STOPA NACIONALNOG SUFINANCIRANJA %]]</f>
        <v>51450</v>
      </c>
      <c r="R1233" s="51">
        <f>Ugovori_OPULJP[[#This Row],[Bespovratna sredstva - Nacionalni dio - HRK]]/7.5345</f>
        <v>6828.5884929325102</v>
      </c>
      <c r="S1233" s="52">
        <v>343000</v>
      </c>
      <c r="T1233" s="53">
        <f>Ugovori_OPULJP[[#This Row],[Bespovratna sredstva - Ukupno (EU+Nac) HRK
= Ukupna ugovorena vrijednost bespovratnih sredstava]]/7.5345</f>
        <v>45523.923286216734</v>
      </c>
      <c r="U1233" s="50">
        <v>0</v>
      </c>
      <c r="V1233" s="51">
        <f>Ugovori_OPULJP[[#This Row],[Javni doprinos korisnika - HRK]]/7.5345</f>
        <v>0</v>
      </c>
      <c r="W1233" s="50">
        <v>0</v>
      </c>
      <c r="X1233" s="51">
        <f>Ugovori_OPULJP[[#This Row],[Privatni doprinos korisnika - HRK]]/7.5345</f>
        <v>0</v>
      </c>
      <c r="Y1233" s="52">
        <v>343000</v>
      </c>
      <c r="Z1233" s="53">
        <f>Ugovori_OPULJP[[#This Row],[UKUPNI PRIHVATLJIVI IZDACI
TOTAL ELIGIBLE EXPENDITURE
= Bespovratna sredstva ukupno + doprinos korisnika
= Ukupni prihvatljivi troškovi
= Ukupna ugovorena vrijednost projekta HRK]]/7.5345</f>
        <v>45523.923286216734</v>
      </c>
      <c r="AA1233" s="57" t="s">
        <v>752</v>
      </c>
      <c r="AB1233" s="57" t="s">
        <v>753</v>
      </c>
      <c r="AC1233" s="56" t="s">
        <v>4726</v>
      </c>
      <c r="AD1233" s="63" t="s">
        <v>747</v>
      </c>
    </row>
    <row r="1234" spans="1:30" ht="51" customHeight="1" x14ac:dyDescent="0.2">
      <c r="A1234" s="61" t="s">
        <v>4727</v>
      </c>
      <c r="B1234" s="55" t="s">
        <v>743</v>
      </c>
      <c r="C1234" s="56" t="s">
        <v>744</v>
      </c>
      <c r="D1234" s="56" t="s">
        <v>4587</v>
      </c>
      <c r="E1234" s="57" t="s">
        <v>76</v>
      </c>
      <c r="F1234" s="62" t="s">
        <v>4728</v>
      </c>
      <c r="G1234" s="62" t="s">
        <v>4729</v>
      </c>
      <c r="H1234" s="59">
        <v>44349</v>
      </c>
      <c r="I1234" s="59">
        <v>44714</v>
      </c>
      <c r="J1234" s="48" t="str">
        <f>IF(Ugovori_OPULJP[[#This Row],[DATUM ZAVRŠETKA OPERACIJE]]&gt;DATE(2024,3,31),"u provedbi","završen")</f>
        <v>završen</v>
      </c>
      <c r="K1234" s="67" t="s">
        <v>4730</v>
      </c>
      <c r="L1234" s="58" t="s">
        <v>37</v>
      </c>
      <c r="M1234" s="49">
        <v>0.85</v>
      </c>
      <c r="N1234" s="49">
        <v>0.15</v>
      </c>
      <c r="O1234" s="50">
        <f>Ugovori_OPULJP[[#This Row],[Bespovratna sredstva - Ukupno (EU+Nac) HRK
= Ukupna ugovorena vrijednost bespovratnih sredstava]]*Ugovori_OPULJP[[#This Row],[EU STOPA SUFINANCIRANJA %
EU CO-FINANCING RATE %]]</f>
        <v>387035.6</v>
      </c>
      <c r="P1234" s="51">
        <f>Ugovori_OPULJP[[#This Row],[Bespovratna sredstva - EU dio - HRK]]/7.5345</f>
        <v>51368.451788439837</v>
      </c>
      <c r="Q1234" s="50">
        <f>Ugovori_OPULJP[[#This Row],[Bespovratna sredstva - Ukupno (EU+Nac) HRK
= Ukupna ugovorena vrijednost bespovratnih sredstava]]*Ugovori_OPULJP[[#This Row],[STOPA NACIONALNOG SUFINANCIRANJA %]]</f>
        <v>68300.399999999994</v>
      </c>
      <c r="R1234" s="51">
        <f>Ugovori_OPULJP[[#This Row],[Bespovratna sredstva - Nacionalni dio - HRK]]/7.5345</f>
        <v>9065.0209038423236</v>
      </c>
      <c r="S1234" s="52">
        <v>455336</v>
      </c>
      <c r="T1234" s="53">
        <f>Ugovori_OPULJP[[#This Row],[Bespovratna sredstva - Ukupno (EU+Nac) HRK
= Ukupna ugovorena vrijednost bespovratnih sredstava]]/7.5345</f>
        <v>60433.472692282165</v>
      </c>
      <c r="U1234" s="50">
        <v>0</v>
      </c>
      <c r="V1234" s="51">
        <f>Ugovori_OPULJP[[#This Row],[Javni doprinos korisnika - HRK]]/7.5345</f>
        <v>0</v>
      </c>
      <c r="W1234" s="50">
        <v>0</v>
      </c>
      <c r="X1234" s="51">
        <f>Ugovori_OPULJP[[#This Row],[Privatni doprinos korisnika - HRK]]/7.5345</f>
        <v>0</v>
      </c>
      <c r="Y1234" s="52">
        <v>455336</v>
      </c>
      <c r="Z1234" s="53">
        <f>Ugovori_OPULJP[[#This Row],[UKUPNI PRIHVATLJIVI IZDACI
TOTAL ELIGIBLE EXPENDITURE
= Bespovratna sredstva ukupno + doprinos korisnika
= Ukupni prihvatljivi troškovi
= Ukupna ugovorena vrijednost projekta HRK]]/7.5345</f>
        <v>60433.472692282165</v>
      </c>
      <c r="AA1234" s="57" t="s">
        <v>752</v>
      </c>
      <c r="AB1234" s="57" t="s">
        <v>753</v>
      </c>
      <c r="AC1234" s="56" t="s">
        <v>4731</v>
      </c>
      <c r="AD1234" s="63" t="s">
        <v>747</v>
      </c>
    </row>
    <row r="1235" spans="1:30" ht="51" customHeight="1" x14ac:dyDescent="0.2">
      <c r="A1235" s="66" t="s">
        <v>4732</v>
      </c>
      <c r="B1235" s="55" t="s">
        <v>743</v>
      </c>
      <c r="C1235" s="43" t="s">
        <v>744</v>
      </c>
      <c r="D1235" s="56" t="s">
        <v>4587</v>
      </c>
      <c r="E1235" s="57" t="s">
        <v>76</v>
      </c>
      <c r="F1235" s="62" t="s">
        <v>4733</v>
      </c>
      <c r="G1235" s="62" t="s">
        <v>900</v>
      </c>
      <c r="H1235" s="59">
        <v>44348</v>
      </c>
      <c r="I1235" s="59">
        <v>44713</v>
      </c>
      <c r="J1235" s="48" t="str">
        <f>IF(Ugovori_OPULJP[[#This Row],[DATUM ZAVRŠETKA OPERACIJE]]&gt;DATE(2024,3,31),"u provedbi","završen")</f>
        <v>završen</v>
      </c>
      <c r="K1235" s="67" t="s">
        <v>271</v>
      </c>
      <c r="L1235" s="58" t="s">
        <v>271</v>
      </c>
      <c r="M1235" s="49">
        <v>0.85</v>
      </c>
      <c r="N1235" s="49">
        <v>0.15</v>
      </c>
      <c r="O1235" s="83">
        <f>Ugovori_OPULJP[[#This Row],[Bespovratna sredstva - Ukupno (EU+Nac) HRK
= Ukupna ugovorena vrijednost bespovratnih sredstava]]*Ugovori_OPULJP[[#This Row],[EU STOPA SUFINANCIRANJA %
EU CO-FINANCING RATE %]]</f>
        <v>402339</v>
      </c>
      <c r="P1235" s="84">
        <f>Ugovori_OPULJP[[#This Row],[Bespovratna sredstva - EU dio - HRK]]/7.5345</f>
        <v>53399.562014732226</v>
      </c>
      <c r="Q1235" s="83">
        <f>Ugovori_OPULJP[[#This Row],[Bespovratna sredstva - Ukupno (EU+Nac) HRK
= Ukupna ugovorena vrijednost bespovratnih sredstava]]*Ugovori_OPULJP[[#This Row],[STOPA NACIONALNOG SUFINANCIRANJA %]]</f>
        <v>71001</v>
      </c>
      <c r="R1235" s="84">
        <f>Ugovori_OPULJP[[#This Row],[Bespovratna sredstva - Nacionalni dio - HRK]]/7.5345</f>
        <v>9423.4521202468641</v>
      </c>
      <c r="S1235" s="85">
        <v>473340</v>
      </c>
      <c r="T1235" s="86">
        <f>Ugovori_OPULJP[[#This Row],[Bespovratna sredstva - Ukupno (EU+Nac) HRK
= Ukupna ugovorena vrijednost bespovratnih sredstava]]/7.5345</f>
        <v>62823.014134979094</v>
      </c>
      <c r="U1235" s="91">
        <v>0</v>
      </c>
      <c r="V1235" s="92">
        <f>Ugovori_OPULJP[[#This Row],[Javni doprinos korisnika - HRK]]/7.5345</f>
        <v>0</v>
      </c>
      <c r="W1235" s="91">
        <v>0</v>
      </c>
      <c r="X1235" s="92">
        <f>Ugovori_OPULJP[[#This Row],[Privatni doprinos korisnika - HRK]]/7.5345</f>
        <v>0</v>
      </c>
      <c r="Y1235" s="85">
        <v>473340</v>
      </c>
      <c r="Z1235" s="86">
        <f>Ugovori_OPULJP[[#This Row],[UKUPNI PRIHVATLJIVI IZDACI
TOTAL ELIGIBLE EXPENDITURE
= Bespovratna sredstva ukupno + doprinos korisnika
= Ukupni prihvatljivi troškovi
= Ukupna ugovorena vrijednost projekta HRK]]/7.5345</f>
        <v>62823.014134979094</v>
      </c>
      <c r="AA1235" s="57" t="s">
        <v>752</v>
      </c>
      <c r="AB1235" s="57" t="s">
        <v>753</v>
      </c>
      <c r="AC1235" s="56" t="s">
        <v>4734</v>
      </c>
      <c r="AD1235" s="63" t="s">
        <v>747</v>
      </c>
    </row>
    <row r="1236" spans="1:30" ht="51" customHeight="1" x14ac:dyDescent="0.2">
      <c r="A1236" s="66" t="s">
        <v>4735</v>
      </c>
      <c r="B1236" s="55" t="s">
        <v>743</v>
      </c>
      <c r="C1236" s="56" t="s">
        <v>744</v>
      </c>
      <c r="D1236" s="56" t="s">
        <v>4587</v>
      </c>
      <c r="E1236" s="57" t="s">
        <v>76</v>
      </c>
      <c r="F1236" s="62" t="s">
        <v>4736</v>
      </c>
      <c r="G1236" s="62" t="s">
        <v>3848</v>
      </c>
      <c r="H1236" s="59">
        <v>44363</v>
      </c>
      <c r="I1236" s="59">
        <v>44728</v>
      </c>
      <c r="J1236" s="48" t="str">
        <f>IF(Ugovori_OPULJP[[#This Row],[DATUM ZAVRŠETKA OPERACIJE]]&gt;DATE(2024,3,31),"u provedbi","završen")</f>
        <v>završen</v>
      </c>
      <c r="K1236" s="67" t="s">
        <v>104</v>
      </c>
      <c r="L1236" s="58" t="s">
        <v>104</v>
      </c>
      <c r="M1236" s="49">
        <v>0.85</v>
      </c>
      <c r="N1236" s="49">
        <v>0.15</v>
      </c>
      <c r="O1236" s="50">
        <f>Ugovori_OPULJP[[#This Row],[Bespovratna sredstva - Ukupno (EU+Nac) HRK
= Ukupna ugovorena vrijednost bespovratnih sredstava]]*Ugovori_OPULJP[[#This Row],[EU STOPA SUFINANCIRANJA %
EU CO-FINANCING RATE %]]</f>
        <v>424830</v>
      </c>
      <c r="P1236" s="51">
        <f>Ugovori_OPULJP[[#This Row],[Bespovratna sredstva - EU dio - HRK]]/7.5345</f>
        <v>56384.630698785586</v>
      </c>
      <c r="Q1236" s="50">
        <f>Ugovori_OPULJP[[#This Row],[Bespovratna sredstva - Ukupno (EU+Nac) HRK
= Ukupna ugovorena vrijednost bespovratnih sredstava]]*Ugovori_OPULJP[[#This Row],[STOPA NACIONALNOG SUFINANCIRANJA %]]</f>
        <v>74970</v>
      </c>
      <c r="R1236" s="51">
        <f>Ugovori_OPULJP[[#This Row],[Bespovratna sredstva - Nacionalni dio - HRK]]/7.5345</f>
        <v>9950.2289468445142</v>
      </c>
      <c r="S1236" s="52">
        <v>499800</v>
      </c>
      <c r="T1236" s="53">
        <f>Ugovori_OPULJP[[#This Row],[Bespovratna sredstva - Ukupno (EU+Nac) HRK
= Ukupna ugovorena vrijednost bespovratnih sredstava]]/7.5345</f>
        <v>66334.859645630102</v>
      </c>
      <c r="U1236" s="50">
        <v>0</v>
      </c>
      <c r="V1236" s="51">
        <f>Ugovori_OPULJP[[#This Row],[Javni doprinos korisnika - HRK]]/7.5345</f>
        <v>0</v>
      </c>
      <c r="W1236" s="50">
        <v>0</v>
      </c>
      <c r="X1236" s="51">
        <f>Ugovori_OPULJP[[#This Row],[Privatni doprinos korisnika - HRK]]/7.5345</f>
        <v>0</v>
      </c>
      <c r="Y1236" s="52">
        <v>499800</v>
      </c>
      <c r="Z1236" s="53">
        <f>Ugovori_OPULJP[[#This Row],[UKUPNI PRIHVATLJIVI IZDACI
TOTAL ELIGIBLE EXPENDITURE
= Bespovratna sredstva ukupno + doprinos korisnika
= Ukupni prihvatljivi troškovi
= Ukupna ugovorena vrijednost projekta HRK]]/7.5345</f>
        <v>66334.859645630102</v>
      </c>
      <c r="AA1236" s="57" t="s">
        <v>752</v>
      </c>
      <c r="AB1236" s="57" t="s">
        <v>753</v>
      </c>
      <c r="AC1236" s="56" t="s">
        <v>4737</v>
      </c>
      <c r="AD1236" s="63" t="s">
        <v>747</v>
      </c>
    </row>
    <row r="1237" spans="1:30" ht="38.25" customHeight="1" x14ac:dyDescent="0.2">
      <c r="A1237" s="61" t="s">
        <v>4738</v>
      </c>
      <c r="B1237" s="55" t="s">
        <v>743</v>
      </c>
      <c r="C1237" s="56" t="s">
        <v>744</v>
      </c>
      <c r="D1237" s="56" t="s">
        <v>4587</v>
      </c>
      <c r="E1237" s="57" t="s">
        <v>76</v>
      </c>
      <c r="F1237" s="62" t="s">
        <v>4739</v>
      </c>
      <c r="G1237" s="62" t="s">
        <v>4740</v>
      </c>
      <c r="H1237" s="59">
        <v>44386</v>
      </c>
      <c r="I1237" s="59">
        <v>44751</v>
      </c>
      <c r="J1237" s="48" t="str">
        <f>IF(Ugovori_OPULJP[[#This Row],[DATUM ZAVRŠETKA OPERACIJE]]&gt;DATE(2024,3,31),"u provedbi","završen")</f>
        <v>završen</v>
      </c>
      <c r="K1237" s="58" t="s">
        <v>4741</v>
      </c>
      <c r="L1237" s="58" t="s">
        <v>37</v>
      </c>
      <c r="M1237" s="49">
        <v>0.85</v>
      </c>
      <c r="N1237" s="49">
        <v>0.15</v>
      </c>
      <c r="O1237" s="50">
        <f>Ugovori_OPULJP[[#This Row],[Bespovratna sredstva - Ukupno (EU+Nac) HRK
= Ukupna ugovorena vrijednost bespovratnih sredstava]]*Ugovori_OPULJP[[#This Row],[EU STOPA SUFINANCIRANJA %
EU CO-FINANCING RATE %]]</f>
        <v>370456.70699999999</v>
      </c>
      <c r="P1237" s="51">
        <f>Ugovori_OPULJP[[#This Row],[Bespovratna sredstva - EU dio - HRK]]/7.5345</f>
        <v>49168.054549074252</v>
      </c>
      <c r="Q1237" s="50">
        <f>Ugovori_OPULJP[[#This Row],[Bespovratna sredstva - Ukupno (EU+Nac) HRK
= Ukupna ugovorena vrijednost bespovratnih sredstava]]*Ugovori_OPULJP[[#This Row],[STOPA NACIONALNOG SUFINANCIRANJA %]]</f>
        <v>65374.712999999996</v>
      </c>
      <c r="R1237" s="51">
        <f>Ugovori_OPULJP[[#This Row],[Bespovratna sredstva - Nacionalni dio - HRK]]/7.5345</f>
        <v>8676.7155086601615</v>
      </c>
      <c r="S1237" s="52">
        <v>435831.42</v>
      </c>
      <c r="T1237" s="53">
        <f>Ugovori_OPULJP[[#This Row],[Bespovratna sredstva - Ukupno (EU+Nac) HRK
= Ukupna ugovorena vrijednost bespovratnih sredstava]]/7.5345</f>
        <v>57844.770057734415</v>
      </c>
      <c r="U1237" s="50">
        <v>0</v>
      </c>
      <c r="V1237" s="51">
        <f>Ugovori_OPULJP[[#This Row],[Javni doprinos korisnika - HRK]]/7.5345</f>
        <v>0</v>
      </c>
      <c r="W1237" s="50">
        <v>0</v>
      </c>
      <c r="X1237" s="51">
        <f>Ugovori_OPULJP[[#This Row],[Privatni doprinos korisnika - HRK]]/7.5345</f>
        <v>0</v>
      </c>
      <c r="Y1237" s="52">
        <v>435831.42</v>
      </c>
      <c r="Z1237" s="53">
        <f>Ugovori_OPULJP[[#This Row],[UKUPNI PRIHVATLJIVI IZDACI
TOTAL ELIGIBLE EXPENDITURE
= Bespovratna sredstva ukupno + doprinos korisnika
= Ukupni prihvatljivi troškovi
= Ukupna ugovorena vrijednost projekta HRK]]/7.5345</f>
        <v>57844.770057734415</v>
      </c>
      <c r="AA1237" s="57" t="s">
        <v>752</v>
      </c>
      <c r="AB1237" s="57" t="s">
        <v>753</v>
      </c>
      <c r="AC1237" s="56" t="s">
        <v>4742</v>
      </c>
      <c r="AD1237" s="63" t="s">
        <v>747</v>
      </c>
    </row>
    <row r="1238" spans="1:30" ht="51" customHeight="1" x14ac:dyDescent="0.2">
      <c r="A1238" s="61" t="s">
        <v>4743</v>
      </c>
      <c r="B1238" s="55" t="s">
        <v>743</v>
      </c>
      <c r="C1238" s="56" t="s">
        <v>744</v>
      </c>
      <c r="D1238" s="56" t="s">
        <v>4587</v>
      </c>
      <c r="E1238" s="57" t="s">
        <v>76</v>
      </c>
      <c r="F1238" s="62" t="s">
        <v>4744</v>
      </c>
      <c r="G1238" s="62" t="s">
        <v>4745</v>
      </c>
      <c r="H1238" s="59">
        <v>44409</v>
      </c>
      <c r="I1238" s="59">
        <v>44652</v>
      </c>
      <c r="J1238" s="48" t="str">
        <f>IF(Ugovori_OPULJP[[#This Row],[DATUM ZAVRŠETKA OPERACIJE]]&gt;DATE(2024,3,31),"u provedbi","završen")</f>
        <v>završen</v>
      </c>
      <c r="K1238" s="58" t="s">
        <v>244</v>
      </c>
      <c r="L1238" s="58" t="s">
        <v>37</v>
      </c>
      <c r="M1238" s="49">
        <v>0.85</v>
      </c>
      <c r="N1238" s="49">
        <v>0.15</v>
      </c>
      <c r="O1238" s="50">
        <f>Ugovori_OPULJP[[#This Row],[Bespovratna sredstva - Ukupno (EU+Nac) HRK
= Ukupna ugovorena vrijednost bespovratnih sredstava]]*Ugovori_OPULJP[[#This Row],[EU STOPA SUFINANCIRANJA %
EU CO-FINANCING RATE %]]</f>
        <v>393021.60599999997</v>
      </c>
      <c r="P1238" s="51">
        <f>Ugovori_OPULJP[[#This Row],[Bespovratna sredstva - EU dio - HRK]]/7.5345</f>
        <v>52162.93131594664</v>
      </c>
      <c r="Q1238" s="50">
        <f>Ugovori_OPULJP[[#This Row],[Bespovratna sredstva - Ukupno (EU+Nac) HRK
= Ukupna ugovorena vrijednost bespovratnih sredstava]]*Ugovori_OPULJP[[#This Row],[STOPA NACIONALNOG SUFINANCIRANJA %]]</f>
        <v>69356.754000000001</v>
      </c>
      <c r="R1238" s="51">
        <f>Ugovori_OPULJP[[#This Row],[Bespovratna sredstva - Nacionalni dio - HRK]]/7.5345</f>
        <v>9205.223173402348</v>
      </c>
      <c r="S1238" s="52">
        <v>462378.36</v>
      </c>
      <c r="T1238" s="53">
        <f>Ugovori_OPULJP[[#This Row],[Bespovratna sredstva - Ukupno (EU+Nac) HRK
= Ukupna ugovorena vrijednost bespovratnih sredstava]]/7.5345</f>
        <v>61368.154489348992</v>
      </c>
      <c r="U1238" s="50">
        <v>0</v>
      </c>
      <c r="V1238" s="51">
        <f>Ugovori_OPULJP[[#This Row],[Javni doprinos korisnika - HRK]]/7.5345</f>
        <v>0</v>
      </c>
      <c r="W1238" s="50">
        <v>0</v>
      </c>
      <c r="X1238" s="51">
        <f>Ugovori_OPULJP[[#This Row],[Privatni doprinos korisnika - HRK]]/7.5345</f>
        <v>0</v>
      </c>
      <c r="Y1238" s="52">
        <v>462378.36</v>
      </c>
      <c r="Z1238" s="53">
        <f>Ugovori_OPULJP[[#This Row],[UKUPNI PRIHVATLJIVI IZDACI
TOTAL ELIGIBLE EXPENDITURE
= Bespovratna sredstva ukupno + doprinos korisnika
= Ukupni prihvatljivi troškovi
= Ukupna ugovorena vrijednost projekta HRK]]/7.5345</f>
        <v>61368.154489348992</v>
      </c>
      <c r="AA1238" s="57" t="s">
        <v>752</v>
      </c>
      <c r="AB1238" s="57" t="s">
        <v>753</v>
      </c>
      <c r="AC1238" s="56" t="s">
        <v>4746</v>
      </c>
      <c r="AD1238" s="63" t="s">
        <v>747</v>
      </c>
    </row>
    <row r="1239" spans="1:30" ht="89.25" customHeight="1" x14ac:dyDescent="0.2">
      <c r="A1239" s="61" t="s">
        <v>4747</v>
      </c>
      <c r="B1239" s="55" t="s">
        <v>743</v>
      </c>
      <c r="C1239" s="56" t="s">
        <v>744</v>
      </c>
      <c r="D1239" s="56" t="s">
        <v>4587</v>
      </c>
      <c r="E1239" s="57" t="s">
        <v>76</v>
      </c>
      <c r="F1239" s="62" t="s">
        <v>4748</v>
      </c>
      <c r="G1239" s="62" t="s">
        <v>4749</v>
      </c>
      <c r="H1239" s="59">
        <v>44379</v>
      </c>
      <c r="I1239" s="59">
        <v>44744</v>
      </c>
      <c r="J1239" s="48" t="str">
        <f>IF(Ugovori_OPULJP[[#This Row],[DATUM ZAVRŠETKA OPERACIJE]]&gt;DATE(2024,3,31),"u provedbi","završen")</f>
        <v>završen</v>
      </c>
      <c r="K1239" s="58" t="s">
        <v>130</v>
      </c>
      <c r="L1239" s="58" t="s">
        <v>130</v>
      </c>
      <c r="M1239" s="49">
        <v>0.85</v>
      </c>
      <c r="N1239" s="49">
        <v>0.15</v>
      </c>
      <c r="O1239" s="50">
        <f>Ugovori_OPULJP[[#This Row],[Bespovratna sredstva - Ukupno (EU+Nac) HRK
= Ukupna ugovorena vrijednost bespovratnih sredstava]]*Ugovori_OPULJP[[#This Row],[EU STOPA SUFINANCIRANJA %
EU CO-FINANCING RATE %]]</f>
        <v>398012.25349999999</v>
      </c>
      <c r="P1239" s="51">
        <f>Ugovori_OPULJP[[#This Row],[Bespovratna sredstva - EU dio - HRK]]/7.5345</f>
        <v>52825.304067954072</v>
      </c>
      <c r="Q1239" s="50">
        <f>Ugovori_OPULJP[[#This Row],[Bespovratna sredstva - Ukupno (EU+Nac) HRK
= Ukupna ugovorena vrijednost bespovratnih sredstava]]*Ugovori_OPULJP[[#This Row],[STOPA NACIONALNOG SUFINANCIRANJA %]]</f>
        <v>70237.4565</v>
      </c>
      <c r="R1239" s="51">
        <f>Ugovori_OPULJP[[#This Row],[Bespovratna sredstva - Nacionalni dio - HRK]]/7.5345</f>
        <v>9322.1124825801307</v>
      </c>
      <c r="S1239" s="52">
        <v>468249.71</v>
      </c>
      <c r="T1239" s="53">
        <f>Ugovori_OPULJP[[#This Row],[Bespovratna sredstva - Ukupno (EU+Nac) HRK
= Ukupna ugovorena vrijednost bespovratnih sredstava]]/7.5345</f>
        <v>62147.41655053421</v>
      </c>
      <c r="U1239" s="50">
        <v>0</v>
      </c>
      <c r="V1239" s="51">
        <f>Ugovori_OPULJP[[#This Row],[Javni doprinos korisnika - HRK]]/7.5345</f>
        <v>0</v>
      </c>
      <c r="W1239" s="50">
        <v>0</v>
      </c>
      <c r="X1239" s="51">
        <f>Ugovori_OPULJP[[#This Row],[Privatni doprinos korisnika - HRK]]/7.5345</f>
        <v>0</v>
      </c>
      <c r="Y1239" s="52">
        <v>468249.71</v>
      </c>
      <c r="Z1239" s="53">
        <f>Ugovori_OPULJP[[#This Row],[UKUPNI PRIHVATLJIVI IZDACI
TOTAL ELIGIBLE EXPENDITURE
= Bespovratna sredstva ukupno + doprinos korisnika
= Ukupni prihvatljivi troškovi
= Ukupna ugovorena vrijednost projekta HRK]]/7.5345</f>
        <v>62147.41655053421</v>
      </c>
      <c r="AA1239" s="57" t="s">
        <v>752</v>
      </c>
      <c r="AB1239" s="57" t="s">
        <v>753</v>
      </c>
      <c r="AC1239" s="56" t="s">
        <v>4750</v>
      </c>
      <c r="AD1239" s="63" t="s">
        <v>747</v>
      </c>
    </row>
    <row r="1240" spans="1:30" ht="51" customHeight="1" x14ac:dyDescent="0.2">
      <c r="A1240" s="61" t="s">
        <v>4751</v>
      </c>
      <c r="B1240" s="55" t="s">
        <v>743</v>
      </c>
      <c r="C1240" s="56" t="s">
        <v>744</v>
      </c>
      <c r="D1240" s="56" t="s">
        <v>4587</v>
      </c>
      <c r="E1240" s="57" t="s">
        <v>76</v>
      </c>
      <c r="F1240" s="62" t="s">
        <v>4752</v>
      </c>
      <c r="G1240" s="62" t="s">
        <v>589</v>
      </c>
      <c r="H1240" s="59">
        <v>44392</v>
      </c>
      <c r="I1240" s="59">
        <v>44757</v>
      </c>
      <c r="J1240" s="48" t="str">
        <f>IF(Ugovori_OPULJP[[#This Row],[DATUM ZAVRŠETKA OPERACIJE]]&gt;DATE(2024,3,31),"u provedbi","završen")</f>
        <v>završen</v>
      </c>
      <c r="K1240" s="58" t="s">
        <v>36</v>
      </c>
      <c r="L1240" s="58" t="s">
        <v>271</v>
      </c>
      <c r="M1240" s="49">
        <v>0.85</v>
      </c>
      <c r="N1240" s="49">
        <v>0.15</v>
      </c>
      <c r="O1240" s="50">
        <f>Ugovori_OPULJP[[#This Row],[Bespovratna sredstva - Ukupno (EU+Nac) HRK
= Ukupna ugovorena vrijednost bespovratnih sredstava]]*Ugovori_OPULJP[[#This Row],[EU STOPA SUFINANCIRANJA %
EU CO-FINANCING RATE %]]</f>
        <v>418761</v>
      </c>
      <c r="P1240" s="51">
        <f>Ugovori_OPULJP[[#This Row],[Bespovratna sredstva - EU dio - HRK]]/7.5345</f>
        <v>55579.135974517216</v>
      </c>
      <c r="Q1240" s="50">
        <f>Ugovori_OPULJP[[#This Row],[Bespovratna sredstva - Ukupno (EU+Nac) HRK
= Ukupna ugovorena vrijednost bespovratnih sredstava]]*Ugovori_OPULJP[[#This Row],[STOPA NACIONALNOG SUFINANCIRANJA %]]</f>
        <v>73899</v>
      </c>
      <c r="R1240" s="51">
        <f>Ugovori_OPULJP[[#This Row],[Bespovratna sredstva - Nacionalni dio - HRK]]/7.5345</f>
        <v>9808.0828190324501</v>
      </c>
      <c r="S1240" s="52">
        <v>492660</v>
      </c>
      <c r="T1240" s="53">
        <f>Ugovori_OPULJP[[#This Row],[Bespovratna sredstva - Ukupno (EU+Nac) HRK
= Ukupna ugovorena vrijednost bespovratnih sredstava]]/7.5345</f>
        <v>65387.218793549669</v>
      </c>
      <c r="U1240" s="50">
        <v>0</v>
      </c>
      <c r="V1240" s="51">
        <f>Ugovori_OPULJP[[#This Row],[Javni doprinos korisnika - HRK]]/7.5345</f>
        <v>0</v>
      </c>
      <c r="W1240" s="50">
        <v>0</v>
      </c>
      <c r="X1240" s="51">
        <f>Ugovori_OPULJP[[#This Row],[Privatni doprinos korisnika - HRK]]/7.5345</f>
        <v>0</v>
      </c>
      <c r="Y1240" s="52">
        <v>492660</v>
      </c>
      <c r="Z1240" s="53">
        <f>Ugovori_OPULJP[[#This Row],[UKUPNI PRIHVATLJIVI IZDACI
TOTAL ELIGIBLE EXPENDITURE
= Bespovratna sredstva ukupno + doprinos korisnika
= Ukupni prihvatljivi troškovi
= Ukupna ugovorena vrijednost projekta HRK]]/7.5345</f>
        <v>65387.218793549669</v>
      </c>
      <c r="AA1240" s="57" t="s">
        <v>752</v>
      </c>
      <c r="AB1240" s="57" t="s">
        <v>753</v>
      </c>
      <c r="AC1240" s="56" t="s">
        <v>4753</v>
      </c>
      <c r="AD1240" s="63" t="s">
        <v>747</v>
      </c>
    </row>
    <row r="1241" spans="1:30" ht="51" customHeight="1" x14ac:dyDescent="0.2">
      <c r="A1241" s="61" t="s">
        <v>4754</v>
      </c>
      <c r="B1241" s="55" t="s">
        <v>743</v>
      </c>
      <c r="C1241" s="56" t="s">
        <v>744</v>
      </c>
      <c r="D1241" s="56" t="s">
        <v>4587</v>
      </c>
      <c r="E1241" s="57" t="s">
        <v>76</v>
      </c>
      <c r="F1241" s="62" t="s">
        <v>4755</v>
      </c>
      <c r="G1241" s="45" t="s">
        <v>820</v>
      </c>
      <c r="H1241" s="59">
        <v>44383</v>
      </c>
      <c r="I1241" s="59">
        <v>44748</v>
      </c>
      <c r="J1241" s="48" t="str">
        <f>IF(Ugovori_OPULJP[[#This Row],[DATUM ZAVRŠETKA OPERACIJE]]&gt;DATE(2024,3,31),"u provedbi","završen")</f>
        <v>završen</v>
      </c>
      <c r="K1241" s="58" t="s">
        <v>200</v>
      </c>
      <c r="L1241" s="58" t="s">
        <v>200</v>
      </c>
      <c r="M1241" s="49">
        <v>0.85</v>
      </c>
      <c r="N1241" s="49">
        <v>0.15</v>
      </c>
      <c r="O1241" s="50">
        <f>Ugovori_OPULJP[[#This Row],[Bespovratna sredstva - Ukupno (EU+Nac) HRK
= Ukupna ugovorena vrijednost bespovratnih sredstava]]*Ugovori_OPULJP[[#This Row],[EU STOPA SUFINANCIRANJA %
EU CO-FINANCING RATE %]]</f>
        <v>419209.45999999996</v>
      </c>
      <c r="P1241" s="51">
        <f>Ugovori_OPULJP[[#This Row],[Bespovratna sredstva - EU dio - HRK]]/7.5345</f>
        <v>55638.656845178833</v>
      </c>
      <c r="Q1241" s="50">
        <f>Ugovori_OPULJP[[#This Row],[Bespovratna sredstva - Ukupno (EU+Nac) HRK
= Ukupna ugovorena vrijednost bespovratnih sredstava]]*Ugovori_OPULJP[[#This Row],[STOPA NACIONALNOG SUFINANCIRANJA %]]</f>
        <v>73978.14</v>
      </c>
      <c r="R1241" s="51">
        <f>Ugovori_OPULJP[[#This Row],[Bespovratna sredstva - Nacionalni dio - HRK]]/7.5345</f>
        <v>9818.5865020903839</v>
      </c>
      <c r="S1241" s="52">
        <v>493187.6</v>
      </c>
      <c r="T1241" s="53">
        <f>Ugovori_OPULJP[[#This Row],[Bespovratna sredstva - Ukupno (EU+Nac) HRK
= Ukupna ugovorena vrijednost bespovratnih sredstava]]/7.5345</f>
        <v>65457.243347269221</v>
      </c>
      <c r="U1241" s="50">
        <v>0</v>
      </c>
      <c r="V1241" s="51">
        <f>Ugovori_OPULJP[[#This Row],[Javni doprinos korisnika - HRK]]/7.5345</f>
        <v>0</v>
      </c>
      <c r="W1241" s="50">
        <v>0</v>
      </c>
      <c r="X1241" s="51">
        <f>Ugovori_OPULJP[[#This Row],[Privatni doprinos korisnika - HRK]]/7.5345</f>
        <v>0</v>
      </c>
      <c r="Y1241" s="52">
        <v>493187.6</v>
      </c>
      <c r="Z1241" s="53">
        <f>Ugovori_OPULJP[[#This Row],[UKUPNI PRIHVATLJIVI IZDACI
TOTAL ELIGIBLE EXPENDITURE
= Bespovratna sredstva ukupno + doprinos korisnika
= Ukupni prihvatljivi troškovi
= Ukupna ugovorena vrijednost projekta HRK]]/7.5345</f>
        <v>65457.243347269221</v>
      </c>
      <c r="AA1241" s="57" t="s">
        <v>752</v>
      </c>
      <c r="AB1241" s="57" t="s">
        <v>753</v>
      </c>
      <c r="AC1241" s="56" t="s">
        <v>4756</v>
      </c>
      <c r="AD1241" s="63" t="s">
        <v>747</v>
      </c>
    </row>
    <row r="1242" spans="1:30" ht="51" customHeight="1" x14ac:dyDescent="0.2">
      <c r="A1242" s="66" t="s">
        <v>4757</v>
      </c>
      <c r="B1242" s="55" t="s">
        <v>743</v>
      </c>
      <c r="C1242" s="56" t="s">
        <v>744</v>
      </c>
      <c r="D1242" s="56" t="s">
        <v>4587</v>
      </c>
      <c r="E1242" s="57" t="s">
        <v>76</v>
      </c>
      <c r="F1242" s="62" t="s">
        <v>4758</v>
      </c>
      <c r="G1242" s="62" t="s">
        <v>4759</v>
      </c>
      <c r="H1242" s="59">
        <v>44736</v>
      </c>
      <c r="I1242" s="59">
        <v>45101</v>
      </c>
      <c r="J1242" s="48" t="str">
        <f>IF(Ugovori_OPULJP[[#This Row],[DATUM ZAVRŠETKA OPERACIJE]]&gt;DATE(2024,3,31),"u provedbi","završen")</f>
        <v>završen</v>
      </c>
      <c r="K1242" s="58" t="s">
        <v>36</v>
      </c>
      <c r="L1242" s="67" t="s">
        <v>37</v>
      </c>
      <c r="M1242" s="49">
        <v>0.85</v>
      </c>
      <c r="N1242" s="49">
        <v>0.15</v>
      </c>
      <c r="O1242" s="50">
        <f>Ugovori_OPULJP[[#This Row],[Bespovratna sredstva - Ukupno (EU+Nac) HRK
= Ukupna ugovorena vrijednost bespovratnih sredstava]]*Ugovori_OPULJP[[#This Row],[EU STOPA SUFINANCIRANJA %
EU CO-FINANCING RATE %]]</f>
        <v>350169.93550000002</v>
      </c>
      <c r="P1242" s="51">
        <f>Ugovori_OPULJP[[#This Row],[Bespovratna sredstva - EU dio - HRK]]/7.5345</f>
        <v>46475.537261928461</v>
      </c>
      <c r="Q1242" s="50">
        <f>Ugovori_OPULJP[[#This Row],[Bespovratna sredstva - Ukupno (EU+Nac) HRK
= Ukupna ugovorena vrijednost bespovratnih sredstava]]*Ugovori_OPULJP[[#This Row],[STOPA NACIONALNOG SUFINANCIRANJA %]]</f>
        <v>61794.694499999998</v>
      </c>
      <c r="R1242" s="51">
        <f>Ugovori_OPULJP[[#This Row],[Bespovratna sredstva - Nacionalni dio - HRK]]/7.5345</f>
        <v>8201.5653991638465</v>
      </c>
      <c r="S1242" s="52">
        <v>411964.63</v>
      </c>
      <c r="T1242" s="53">
        <f>Ugovori_OPULJP[[#This Row],[Bespovratna sredstva - Ukupno (EU+Nac) HRK
= Ukupna ugovorena vrijednost bespovratnih sredstava]]/7.5345</f>
        <v>54677.102661092307</v>
      </c>
      <c r="U1242" s="50">
        <v>0</v>
      </c>
      <c r="V1242" s="51">
        <f>Ugovori_OPULJP[[#This Row],[Javni doprinos korisnika - HRK]]/7.5345</f>
        <v>0</v>
      </c>
      <c r="W1242" s="50">
        <v>0</v>
      </c>
      <c r="X1242" s="51">
        <f>Ugovori_OPULJP[[#This Row],[Privatni doprinos korisnika - HRK]]/7.5345</f>
        <v>0</v>
      </c>
      <c r="Y1242" s="52">
        <v>411964.63</v>
      </c>
      <c r="Z1242" s="53">
        <f>Ugovori_OPULJP[[#This Row],[UKUPNI PRIHVATLJIVI IZDACI
TOTAL ELIGIBLE EXPENDITURE
= Bespovratna sredstva ukupno + doprinos korisnika
= Ukupni prihvatljivi troškovi
= Ukupna ugovorena vrijednost projekta HRK]]/7.5345</f>
        <v>54677.102661092307</v>
      </c>
      <c r="AA1242" s="57" t="s">
        <v>752</v>
      </c>
      <c r="AB1242" s="57" t="s">
        <v>753</v>
      </c>
      <c r="AC1242" s="56" t="s">
        <v>4760</v>
      </c>
      <c r="AD1242" s="56" t="s">
        <v>747</v>
      </c>
    </row>
    <row r="1243" spans="1:30" ht="51" customHeight="1" x14ac:dyDescent="0.2">
      <c r="A1243" s="61" t="s">
        <v>4761</v>
      </c>
      <c r="B1243" s="55" t="s">
        <v>743</v>
      </c>
      <c r="C1243" s="56" t="s">
        <v>744</v>
      </c>
      <c r="D1243" s="56" t="s">
        <v>4587</v>
      </c>
      <c r="E1243" s="57" t="s">
        <v>76</v>
      </c>
      <c r="F1243" s="62" t="s">
        <v>4762</v>
      </c>
      <c r="G1243" s="62" t="s">
        <v>4763</v>
      </c>
      <c r="H1243" s="59">
        <v>44440</v>
      </c>
      <c r="I1243" s="59">
        <v>44805</v>
      </c>
      <c r="J1243" s="48" t="str">
        <f>IF(Ugovori_OPULJP[[#This Row],[DATUM ZAVRŠETKA OPERACIJE]]&gt;DATE(2024,3,31),"u provedbi","završen")</f>
        <v>završen</v>
      </c>
      <c r="K1243" s="58" t="s">
        <v>36</v>
      </c>
      <c r="L1243" s="58" t="s">
        <v>37</v>
      </c>
      <c r="M1243" s="49">
        <v>0.85</v>
      </c>
      <c r="N1243" s="49">
        <v>0.15</v>
      </c>
      <c r="O1243" s="50">
        <f>Ugovori_OPULJP[[#This Row],[Bespovratna sredstva - Ukupno (EU+Nac) HRK
= Ukupna ugovorena vrijednost bespovratnih sredstava]]*Ugovori_OPULJP[[#This Row],[EU STOPA SUFINANCIRANJA %
EU CO-FINANCING RATE %]]</f>
        <v>424333.821</v>
      </c>
      <c r="P1243" s="51">
        <f>Ugovori_OPULJP[[#This Row],[Bespovratna sredstva - EU dio - HRK]]/7.5345</f>
        <v>56318.776428429221</v>
      </c>
      <c r="Q1243" s="50">
        <f>Ugovori_OPULJP[[#This Row],[Bespovratna sredstva - Ukupno (EU+Nac) HRK
= Ukupna ugovorena vrijednost bespovratnih sredstava]]*Ugovori_OPULJP[[#This Row],[STOPA NACIONALNOG SUFINANCIRANJA %]]</f>
        <v>74882.438999999998</v>
      </c>
      <c r="R1243" s="51">
        <f>Ugovori_OPULJP[[#This Row],[Bespovratna sredstva - Nacionalni dio - HRK]]/7.5345</f>
        <v>9938.6076050169213</v>
      </c>
      <c r="S1243" s="52">
        <v>499216.26</v>
      </c>
      <c r="T1243" s="53">
        <f>Ugovori_OPULJP[[#This Row],[Bespovratna sredstva - Ukupno (EU+Nac) HRK
= Ukupna ugovorena vrijednost bespovratnih sredstava]]/7.5345</f>
        <v>66257.384033446142</v>
      </c>
      <c r="U1243" s="50">
        <v>0</v>
      </c>
      <c r="V1243" s="51">
        <f>Ugovori_OPULJP[[#This Row],[Javni doprinos korisnika - HRK]]/7.5345</f>
        <v>0</v>
      </c>
      <c r="W1243" s="50">
        <v>0</v>
      </c>
      <c r="X1243" s="51">
        <f>Ugovori_OPULJP[[#This Row],[Privatni doprinos korisnika - HRK]]/7.5345</f>
        <v>0</v>
      </c>
      <c r="Y1243" s="52">
        <v>499216.26</v>
      </c>
      <c r="Z1243" s="53">
        <f>Ugovori_OPULJP[[#This Row],[UKUPNI PRIHVATLJIVI IZDACI
TOTAL ELIGIBLE EXPENDITURE
= Bespovratna sredstva ukupno + doprinos korisnika
= Ukupni prihvatljivi troškovi
= Ukupna ugovorena vrijednost projekta HRK]]/7.5345</f>
        <v>66257.384033446142</v>
      </c>
      <c r="AA1243" s="57" t="s">
        <v>752</v>
      </c>
      <c r="AB1243" s="57" t="s">
        <v>753</v>
      </c>
      <c r="AC1243" s="56" t="s">
        <v>4764</v>
      </c>
      <c r="AD1243" s="63" t="s">
        <v>747</v>
      </c>
    </row>
    <row r="1244" spans="1:30" ht="38.25" customHeight="1" x14ac:dyDescent="0.2">
      <c r="A1244" s="61" t="s">
        <v>4765</v>
      </c>
      <c r="B1244" s="55" t="s">
        <v>743</v>
      </c>
      <c r="C1244" s="56" t="s">
        <v>744</v>
      </c>
      <c r="D1244" s="56" t="s">
        <v>4587</v>
      </c>
      <c r="E1244" s="57" t="s">
        <v>76</v>
      </c>
      <c r="F1244" s="62" t="s">
        <v>4766</v>
      </c>
      <c r="G1244" s="62" t="s">
        <v>4767</v>
      </c>
      <c r="H1244" s="59">
        <v>44440</v>
      </c>
      <c r="I1244" s="59">
        <v>44652</v>
      </c>
      <c r="J1244" s="48" t="str">
        <f>IF(Ugovori_OPULJP[[#This Row],[DATUM ZAVRŠETKA OPERACIJE]]&gt;DATE(2024,3,31),"u provedbi","završen")</f>
        <v>završen</v>
      </c>
      <c r="K1244" s="58" t="s">
        <v>594</v>
      </c>
      <c r="L1244" s="58" t="s">
        <v>594</v>
      </c>
      <c r="M1244" s="49">
        <v>0.85</v>
      </c>
      <c r="N1244" s="49">
        <v>0.15</v>
      </c>
      <c r="O1244" s="50">
        <f>Ugovori_OPULJP[[#This Row],[Bespovratna sredstva - Ukupno (EU+Nac) HRK
= Ukupna ugovorena vrijednost bespovratnih sredstava]]*Ugovori_OPULJP[[#This Row],[EU STOPA SUFINANCIRANJA %
EU CO-FINANCING RATE %]]</f>
        <v>396984</v>
      </c>
      <c r="P1244" s="51">
        <f>Ugovori_OPULJP[[#This Row],[Bespovratna sredstva - EU dio - HRK]]/7.5345</f>
        <v>52688.831375671907</v>
      </c>
      <c r="Q1244" s="50">
        <f>Ugovori_OPULJP[[#This Row],[Bespovratna sredstva - Ukupno (EU+Nac) HRK
= Ukupna ugovorena vrijednost bespovratnih sredstava]]*Ugovori_OPULJP[[#This Row],[STOPA NACIONALNOG SUFINANCIRANJA %]]</f>
        <v>70056</v>
      </c>
      <c r="R1244" s="51">
        <f>Ugovori_OPULJP[[#This Row],[Bespovratna sredstva - Nacionalni dio - HRK]]/7.5345</f>
        <v>9298.0290662950429</v>
      </c>
      <c r="S1244" s="52">
        <v>467040</v>
      </c>
      <c r="T1244" s="53">
        <f>Ugovori_OPULJP[[#This Row],[Bespovratna sredstva - Ukupno (EU+Nac) HRK
= Ukupna ugovorena vrijednost bespovratnih sredstava]]/7.5345</f>
        <v>61986.86044196695</v>
      </c>
      <c r="U1244" s="50">
        <v>0</v>
      </c>
      <c r="V1244" s="51">
        <f>Ugovori_OPULJP[[#This Row],[Javni doprinos korisnika - HRK]]/7.5345</f>
        <v>0</v>
      </c>
      <c r="W1244" s="50">
        <v>0</v>
      </c>
      <c r="X1244" s="51">
        <f>Ugovori_OPULJP[[#This Row],[Privatni doprinos korisnika - HRK]]/7.5345</f>
        <v>0</v>
      </c>
      <c r="Y1244" s="52">
        <v>467040</v>
      </c>
      <c r="Z1244" s="53">
        <f>Ugovori_OPULJP[[#This Row],[UKUPNI PRIHVATLJIVI IZDACI
TOTAL ELIGIBLE EXPENDITURE
= Bespovratna sredstva ukupno + doprinos korisnika
= Ukupni prihvatljivi troškovi
= Ukupna ugovorena vrijednost projekta HRK]]/7.5345</f>
        <v>61986.86044196695</v>
      </c>
      <c r="AA1244" s="57" t="s">
        <v>752</v>
      </c>
      <c r="AB1244" s="57" t="s">
        <v>753</v>
      </c>
      <c r="AC1244" s="56" t="s">
        <v>4768</v>
      </c>
      <c r="AD1244" s="63" t="s">
        <v>747</v>
      </c>
    </row>
    <row r="1245" spans="1:30" ht="38.25" customHeight="1" x14ac:dyDescent="0.2">
      <c r="A1245" s="61" t="s">
        <v>4769</v>
      </c>
      <c r="B1245" s="55" t="s">
        <v>743</v>
      </c>
      <c r="C1245" s="56" t="s">
        <v>744</v>
      </c>
      <c r="D1245" s="56" t="s">
        <v>4587</v>
      </c>
      <c r="E1245" s="57" t="s">
        <v>76</v>
      </c>
      <c r="F1245" s="62" t="s">
        <v>4770</v>
      </c>
      <c r="G1245" s="62" t="s">
        <v>4771</v>
      </c>
      <c r="H1245" s="59">
        <v>44440</v>
      </c>
      <c r="I1245" s="59">
        <v>44713</v>
      </c>
      <c r="J1245" s="48" t="str">
        <f>IF(Ugovori_OPULJP[[#This Row],[DATUM ZAVRŠETKA OPERACIJE]]&gt;DATE(2024,3,31),"u provedbi","završen")</f>
        <v>završen</v>
      </c>
      <c r="K1245" s="58" t="s">
        <v>37</v>
      </c>
      <c r="L1245" s="58" t="s">
        <v>37</v>
      </c>
      <c r="M1245" s="49">
        <v>0.85</v>
      </c>
      <c r="N1245" s="49">
        <v>0.15</v>
      </c>
      <c r="O1245" s="50">
        <f>Ugovori_OPULJP[[#This Row],[Bespovratna sredstva - Ukupno (EU+Nac) HRK
= Ukupna ugovorena vrijednost bespovratnih sredstava]]*Ugovori_OPULJP[[#This Row],[EU STOPA SUFINANCIRANJA %
EU CO-FINANCING RATE %]]</f>
        <v>170928.90549999999</v>
      </c>
      <c r="P1245" s="51">
        <f>Ugovori_OPULJP[[#This Row],[Bespovratna sredstva - EU dio - HRK]]/7.5345</f>
        <v>22686.16437719822</v>
      </c>
      <c r="Q1245" s="50">
        <f>Ugovori_OPULJP[[#This Row],[Bespovratna sredstva - Ukupno (EU+Nac) HRK
= Ukupna ugovorena vrijednost bespovratnih sredstava]]*Ugovori_OPULJP[[#This Row],[STOPA NACIONALNOG SUFINANCIRANJA %]]</f>
        <v>30163.924499999997</v>
      </c>
      <c r="R1245" s="51">
        <f>Ugovori_OPULJP[[#This Row],[Bespovratna sredstva - Nacionalni dio - HRK]]/7.5345</f>
        <v>4003.4407724467442</v>
      </c>
      <c r="S1245" s="52">
        <v>201092.83</v>
      </c>
      <c r="T1245" s="53">
        <f>Ugovori_OPULJP[[#This Row],[Bespovratna sredstva - Ukupno (EU+Nac) HRK
= Ukupna ugovorena vrijednost bespovratnih sredstava]]/7.5345</f>
        <v>26689.605149644962</v>
      </c>
      <c r="U1245" s="50">
        <v>0</v>
      </c>
      <c r="V1245" s="51">
        <f>Ugovori_OPULJP[[#This Row],[Javni doprinos korisnika - HRK]]/7.5345</f>
        <v>0</v>
      </c>
      <c r="W1245" s="50">
        <v>0</v>
      </c>
      <c r="X1245" s="51">
        <f>Ugovori_OPULJP[[#This Row],[Privatni doprinos korisnika - HRK]]/7.5345</f>
        <v>0</v>
      </c>
      <c r="Y1245" s="52">
        <v>201092.83</v>
      </c>
      <c r="Z1245" s="53">
        <f>Ugovori_OPULJP[[#This Row],[UKUPNI PRIHVATLJIVI IZDACI
TOTAL ELIGIBLE EXPENDITURE
= Bespovratna sredstva ukupno + doprinos korisnika
= Ukupni prihvatljivi troškovi
= Ukupna ugovorena vrijednost projekta HRK]]/7.5345</f>
        <v>26689.605149644962</v>
      </c>
      <c r="AA1245" s="57" t="s">
        <v>752</v>
      </c>
      <c r="AB1245" s="57" t="s">
        <v>753</v>
      </c>
      <c r="AC1245" s="56" t="s">
        <v>4772</v>
      </c>
      <c r="AD1245" s="63" t="s">
        <v>747</v>
      </c>
    </row>
    <row r="1246" spans="1:30" ht="38.25" customHeight="1" x14ac:dyDescent="0.2">
      <c r="A1246" s="61" t="s">
        <v>4773</v>
      </c>
      <c r="B1246" s="42" t="s">
        <v>743</v>
      </c>
      <c r="C1246" s="56" t="s">
        <v>744</v>
      </c>
      <c r="D1246" s="56" t="s">
        <v>4587</v>
      </c>
      <c r="E1246" s="57" t="s">
        <v>76</v>
      </c>
      <c r="F1246" s="62" t="s">
        <v>4774</v>
      </c>
      <c r="G1246" s="62" t="s">
        <v>4534</v>
      </c>
      <c r="H1246" s="59">
        <v>44515</v>
      </c>
      <c r="I1246" s="59">
        <v>44880</v>
      </c>
      <c r="J1246" s="48" t="str">
        <f>IF(Ugovori_OPULJP[[#This Row],[DATUM ZAVRŠETKA OPERACIJE]]&gt;DATE(2024,3,31),"u provedbi","završen")</f>
        <v>završen</v>
      </c>
      <c r="K1246" s="67" t="s">
        <v>371</v>
      </c>
      <c r="L1246" s="67" t="s">
        <v>371</v>
      </c>
      <c r="M1246" s="49">
        <v>0.85</v>
      </c>
      <c r="N1246" s="49">
        <v>0.15</v>
      </c>
      <c r="O1246" s="50">
        <f>Ugovori_OPULJP[[#This Row],[Bespovratna sredstva - Ukupno (EU+Nac) HRK
= Ukupna ugovorena vrijednost bespovratnih sredstava]]*Ugovori_OPULJP[[#This Row],[EU STOPA SUFINANCIRANJA %
EU CO-FINANCING RATE %]]</f>
        <v>312970</v>
      </c>
      <c r="P1246" s="51">
        <f>Ugovori_OPULJP[[#This Row],[Bespovratna sredstva - EU dio - HRK]]/7.5345</f>
        <v>41538.257349525513</v>
      </c>
      <c r="Q1246" s="50">
        <f>Ugovori_OPULJP[[#This Row],[Bespovratna sredstva - Ukupno (EU+Nac) HRK
= Ukupna ugovorena vrijednost bespovratnih sredstava]]*Ugovori_OPULJP[[#This Row],[STOPA NACIONALNOG SUFINANCIRANJA %]]</f>
        <v>55230</v>
      </c>
      <c r="R1246" s="51">
        <f>Ugovori_OPULJP[[#This Row],[Bespovratna sredstva - Nacionalni dio - HRK]]/7.5345</f>
        <v>7330.2807087397969</v>
      </c>
      <c r="S1246" s="52">
        <v>368200</v>
      </c>
      <c r="T1246" s="53">
        <f>Ugovori_OPULJP[[#This Row],[Bespovratna sredstva - Ukupno (EU+Nac) HRK
= Ukupna ugovorena vrijednost bespovratnih sredstava]]/7.5345</f>
        <v>48868.538058265309</v>
      </c>
      <c r="U1246" s="50">
        <v>0</v>
      </c>
      <c r="V1246" s="51">
        <f>Ugovori_OPULJP[[#This Row],[Javni doprinos korisnika - HRK]]/7.5345</f>
        <v>0</v>
      </c>
      <c r="W1246" s="50">
        <v>0</v>
      </c>
      <c r="X1246" s="51">
        <f>Ugovori_OPULJP[[#This Row],[Privatni doprinos korisnika - HRK]]/7.5345</f>
        <v>0</v>
      </c>
      <c r="Y1246" s="52">
        <v>368200</v>
      </c>
      <c r="Z1246" s="53">
        <f>Ugovori_OPULJP[[#This Row],[UKUPNI PRIHVATLJIVI IZDACI
TOTAL ELIGIBLE EXPENDITURE
= Bespovratna sredstva ukupno + doprinos korisnika
= Ukupni prihvatljivi troškovi
= Ukupna ugovorena vrijednost projekta HRK]]/7.5345</f>
        <v>48868.538058265309</v>
      </c>
      <c r="AA1246" s="57" t="s">
        <v>752</v>
      </c>
      <c r="AB1246" s="57" t="s">
        <v>753</v>
      </c>
      <c r="AC1246" s="56" t="s">
        <v>4775</v>
      </c>
      <c r="AD1246" s="56" t="s">
        <v>747</v>
      </c>
    </row>
    <row r="1247" spans="1:30" ht="51" customHeight="1" x14ac:dyDescent="0.2">
      <c r="A1247" s="61" t="s">
        <v>4776</v>
      </c>
      <c r="B1247" s="55" t="s">
        <v>743</v>
      </c>
      <c r="C1247" s="56" t="s">
        <v>744</v>
      </c>
      <c r="D1247" s="56" t="s">
        <v>4587</v>
      </c>
      <c r="E1247" s="57" t="s">
        <v>76</v>
      </c>
      <c r="F1247" s="62" t="s">
        <v>4777</v>
      </c>
      <c r="G1247" s="62" t="s">
        <v>924</v>
      </c>
      <c r="H1247" s="59">
        <v>44706</v>
      </c>
      <c r="I1247" s="59">
        <v>45071</v>
      </c>
      <c r="J1247" s="48" t="str">
        <f>IF(Ugovori_OPULJP[[#This Row],[DATUM ZAVRŠETKA OPERACIJE]]&gt;DATE(2024,3,31),"u provedbi","završen")</f>
        <v>završen</v>
      </c>
      <c r="K1247" s="67" t="s">
        <v>36</v>
      </c>
      <c r="L1247" s="67" t="s">
        <v>37</v>
      </c>
      <c r="M1247" s="49">
        <v>0.85</v>
      </c>
      <c r="N1247" s="49">
        <v>0.15</v>
      </c>
      <c r="O1247" s="50">
        <f>Ugovori_OPULJP[[#This Row],[Bespovratna sredstva - Ukupno (EU+Nac) HRK
= Ukupna ugovorena vrijednost bespovratnih sredstava]]*Ugovori_OPULJP[[#This Row],[EU STOPA SUFINANCIRANJA %
EU CO-FINANCING RATE %]]</f>
        <v>268999.55949999997</v>
      </c>
      <c r="P1247" s="51">
        <f>Ugovori_OPULJP[[#This Row],[Bespovratna sredstva - EU dio - HRK]]/7.5345</f>
        <v>35702.376999137297</v>
      </c>
      <c r="Q1247" s="50">
        <f>Ugovori_OPULJP[[#This Row],[Bespovratna sredstva - Ukupno (EU+Nac) HRK
= Ukupna ugovorena vrijednost bespovratnih sredstava]]*Ugovori_OPULJP[[#This Row],[STOPA NACIONALNOG SUFINANCIRANJA %]]</f>
        <v>47470.510499999997</v>
      </c>
      <c r="R1247" s="51">
        <f>Ugovori_OPULJP[[#This Row],[Bespovratna sredstva - Nacionalni dio - HRK]]/7.5345</f>
        <v>6300.4194704359934</v>
      </c>
      <c r="S1247" s="52">
        <v>316470.07</v>
      </c>
      <c r="T1247" s="53">
        <f>Ugovori_OPULJP[[#This Row],[Bespovratna sredstva - Ukupno (EU+Nac) HRK
= Ukupna ugovorena vrijednost bespovratnih sredstava]]/7.5345</f>
        <v>42002.796469573295</v>
      </c>
      <c r="U1247" s="50">
        <v>0</v>
      </c>
      <c r="V1247" s="51">
        <f>Ugovori_OPULJP[[#This Row],[Javni doprinos korisnika - HRK]]/7.5345</f>
        <v>0</v>
      </c>
      <c r="W1247" s="50">
        <v>0</v>
      </c>
      <c r="X1247" s="51">
        <f>Ugovori_OPULJP[[#This Row],[Privatni doprinos korisnika - HRK]]/7.5345</f>
        <v>0</v>
      </c>
      <c r="Y1247" s="52">
        <v>316470.07</v>
      </c>
      <c r="Z1247" s="53">
        <f>Ugovori_OPULJP[[#This Row],[UKUPNI PRIHVATLJIVI IZDACI
TOTAL ELIGIBLE EXPENDITURE
= Bespovratna sredstva ukupno + doprinos korisnika
= Ukupni prihvatljivi troškovi
= Ukupna ugovorena vrijednost projekta HRK]]/7.5345</f>
        <v>42002.796469573295</v>
      </c>
      <c r="AA1247" s="57" t="s">
        <v>752</v>
      </c>
      <c r="AB1247" s="57" t="s">
        <v>753</v>
      </c>
      <c r="AC1247" s="56" t="s">
        <v>4778</v>
      </c>
      <c r="AD1247" s="56" t="s">
        <v>747</v>
      </c>
    </row>
    <row r="1248" spans="1:30" ht="51" customHeight="1" x14ac:dyDescent="0.2">
      <c r="A1248" s="61" t="s">
        <v>4779</v>
      </c>
      <c r="B1248" s="42" t="s">
        <v>743</v>
      </c>
      <c r="C1248" s="56" t="s">
        <v>744</v>
      </c>
      <c r="D1248" s="56" t="s">
        <v>4587</v>
      </c>
      <c r="E1248" s="57" t="s">
        <v>76</v>
      </c>
      <c r="F1248" s="62" t="s">
        <v>4780</v>
      </c>
      <c r="G1248" s="62" t="s">
        <v>4781</v>
      </c>
      <c r="H1248" s="59">
        <v>44512</v>
      </c>
      <c r="I1248" s="59">
        <v>44754</v>
      </c>
      <c r="J1248" s="48" t="str">
        <f>IF(Ugovori_OPULJP[[#This Row],[DATUM ZAVRŠETKA OPERACIJE]]&gt;DATE(2024,3,31),"u provedbi","završen")</f>
        <v>završen</v>
      </c>
      <c r="K1248" s="67" t="s">
        <v>84</v>
      </c>
      <c r="L1248" s="67" t="s">
        <v>84</v>
      </c>
      <c r="M1248" s="49">
        <v>0.85</v>
      </c>
      <c r="N1248" s="49">
        <v>0.15</v>
      </c>
      <c r="O1248" s="50">
        <f>Ugovori_OPULJP[[#This Row],[Bespovratna sredstva - Ukupno (EU+Nac) HRK
= Ukupna ugovorena vrijednost bespovratnih sredstava]]*Ugovori_OPULJP[[#This Row],[EU STOPA SUFINANCIRANJA %
EU CO-FINANCING RATE %]]</f>
        <v>307692.11199999996</v>
      </c>
      <c r="P1248" s="51">
        <f>Ugovori_OPULJP[[#This Row],[Bespovratna sredstva - EU dio - HRK]]/7.5345</f>
        <v>40837.761231667653</v>
      </c>
      <c r="Q1248" s="50">
        <f>Ugovori_OPULJP[[#This Row],[Bespovratna sredstva - Ukupno (EU+Nac) HRK
= Ukupna ugovorena vrijednost bespovratnih sredstava]]*Ugovori_OPULJP[[#This Row],[STOPA NACIONALNOG SUFINANCIRANJA %]]</f>
        <v>54298.607999999993</v>
      </c>
      <c r="R1248" s="51">
        <f>Ugovori_OPULJP[[#This Row],[Bespovratna sredstva - Nacionalni dio - HRK]]/7.5345</f>
        <v>7206.6637467648798</v>
      </c>
      <c r="S1248" s="52">
        <v>361990.72</v>
      </c>
      <c r="T1248" s="53">
        <f>Ugovori_OPULJP[[#This Row],[Bespovratna sredstva - Ukupno (EU+Nac) HRK
= Ukupna ugovorena vrijednost bespovratnih sredstava]]/7.5345</f>
        <v>48044.424978432537</v>
      </c>
      <c r="U1248" s="50">
        <v>0</v>
      </c>
      <c r="V1248" s="51">
        <f>Ugovori_OPULJP[[#This Row],[Javni doprinos korisnika - HRK]]/7.5345</f>
        <v>0</v>
      </c>
      <c r="W1248" s="50">
        <v>0</v>
      </c>
      <c r="X1248" s="51">
        <f>Ugovori_OPULJP[[#This Row],[Privatni doprinos korisnika - HRK]]/7.5345</f>
        <v>0</v>
      </c>
      <c r="Y1248" s="52">
        <v>361990.72</v>
      </c>
      <c r="Z1248" s="53">
        <f>Ugovori_OPULJP[[#This Row],[UKUPNI PRIHVATLJIVI IZDACI
TOTAL ELIGIBLE EXPENDITURE
= Bespovratna sredstva ukupno + doprinos korisnika
= Ukupni prihvatljivi troškovi
= Ukupna ugovorena vrijednost projekta HRK]]/7.5345</f>
        <v>48044.424978432537</v>
      </c>
      <c r="AA1248" s="57" t="s">
        <v>752</v>
      </c>
      <c r="AB1248" s="57" t="s">
        <v>753</v>
      </c>
      <c r="AC1248" s="56" t="s">
        <v>4782</v>
      </c>
      <c r="AD1248" s="56" t="s">
        <v>747</v>
      </c>
    </row>
    <row r="1249" spans="1:30" ht="63.75" customHeight="1" x14ac:dyDescent="0.2">
      <c r="A1249" s="61" t="s">
        <v>4783</v>
      </c>
      <c r="B1249" s="42" t="s">
        <v>743</v>
      </c>
      <c r="C1249" s="56" t="s">
        <v>744</v>
      </c>
      <c r="D1249" s="56" t="s">
        <v>4587</v>
      </c>
      <c r="E1249" s="57" t="s">
        <v>76</v>
      </c>
      <c r="F1249" s="62" t="s">
        <v>4784</v>
      </c>
      <c r="G1249" s="62" t="s">
        <v>882</v>
      </c>
      <c r="H1249" s="59">
        <v>44515</v>
      </c>
      <c r="I1249" s="59">
        <v>44880</v>
      </c>
      <c r="J1249" s="48" t="str">
        <f>IF(Ugovori_OPULJP[[#This Row],[DATUM ZAVRŠETKA OPERACIJE]]&gt;DATE(2024,3,31),"u provedbi","završen")</f>
        <v>završen</v>
      </c>
      <c r="K1249" s="67" t="s">
        <v>37</v>
      </c>
      <c r="L1249" s="67" t="s">
        <v>37</v>
      </c>
      <c r="M1249" s="49">
        <v>0.85</v>
      </c>
      <c r="N1249" s="49">
        <v>0.15</v>
      </c>
      <c r="O1249" s="50">
        <f>Ugovori_OPULJP[[#This Row],[Bespovratna sredstva - Ukupno (EU+Nac) HRK
= Ukupna ugovorena vrijednost bespovratnih sredstava]]*Ugovori_OPULJP[[#This Row],[EU STOPA SUFINANCIRANJA %
EU CO-FINANCING RATE %]]</f>
        <v>391270.83549999999</v>
      </c>
      <c r="P1249" s="51">
        <f>Ugovori_OPULJP[[#This Row],[Bespovratna sredstva - EU dio - HRK]]/7.5345</f>
        <v>51930.564138297159</v>
      </c>
      <c r="Q1249" s="50">
        <f>Ugovori_OPULJP[[#This Row],[Bespovratna sredstva - Ukupno (EU+Nac) HRK
= Ukupna ugovorena vrijednost bespovratnih sredstava]]*Ugovori_OPULJP[[#This Row],[STOPA NACIONALNOG SUFINANCIRANJA %]]</f>
        <v>69047.794500000004</v>
      </c>
      <c r="R1249" s="51">
        <f>Ugovori_OPULJP[[#This Row],[Bespovratna sredstva - Nacionalni dio - HRK]]/7.5345</f>
        <v>9164.2172008759699</v>
      </c>
      <c r="S1249" s="52">
        <v>460318.63</v>
      </c>
      <c r="T1249" s="53">
        <f>Ugovori_OPULJP[[#This Row],[Bespovratna sredstva - Ukupno (EU+Nac) HRK
= Ukupna ugovorena vrijednost bespovratnih sredstava]]/7.5345</f>
        <v>61094.781339173132</v>
      </c>
      <c r="U1249" s="50">
        <v>0</v>
      </c>
      <c r="V1249" s="51">
        <f>Ugovori_OPULJP[[#This Row],[Javni doprinos korisnika - HRK]]/7.5345</f>
        <v>0</v>
      </c>
      <c r="W1249" s="50">
        <v>0</v>
      </c>
      <c r="X1249" s="51">
        <f>Ugovori_OPULJP[[#This Row],[Privatni doprinos korisnika - HRK]]/7.5345</f>
        <v>0</v>
      </c>
      <c r="Y1249" s="52">
        <v>460318.63</v>
      </c>
      <c r="Z1249" s="53">
        <f>Ugovori_OPULJP[[#This Row],[UKUPNI PRIHVATLJIVI IZDACI
TOTAL ELIGIBLE EXPENDITURE
= Bespovratna sredstva ukupno + doprinos korisnika
= Ukupni prihvatljivi troškovi
= Ukupna ugovorena vrijednost projekta HRK]]/7.5345</f>
        <v>61094.781339173132</v>
      </c>
      <c r="AA1249" s="57" t="s">
        <v>752</v>
      </c>
      <c r="AB1249" s="57" t="s">
        <v>753</v>
      </c>
      <c r="AC1249" s="56" t="s">
        <v>4785</v>
      </c>
      <c r="AD1249" s="56" t="s">
        <v>747</v>
      </c>
    </row>
    <row r="1250" spans="1:30" ht="51" customHeight="1" x14ac:dyDescent="0.2">
      <c r="A1250" s="61" t="s">
        <v>4786</v>
      </c>
      <c r="B1250" s="42" t="s">
        <v>743</v>
      </c>
      <c r="C1250" s="56" t="s">
        <v>744</v>
      </c>
      <c r="D1250" s="56" t="s">
        <v>4587</v>
      </c>
      <c r="E1250" s="57" t="s">
        <v>76</v>
      </c>
      <c r="F1250" s="62" t="s">
        <v>4787</v>
      </c>
      <c r="G1250" s="62" t="s">
        <v>4788</v>
      </c>
      <c r="H1250" s="59">
        <v>44522</v>
      </c>
      <c r="I1250" s="59">
        <v>44887</v>
      </c>
      <c r="J1250" s="48" t="str">
        <f>IF(Ugovori_OPULJP[[#This Row],[DATUM ZAVRŠETKA OPERACIJE]]&gt;DATE(2024,3,31),"u provedbi","završen")</f>
        <v>završen</v>
      </c>
      <c r="K1250" s="67" t="s">
        <v>37</v>
      </c>
      <c r="L1250" s="67" t="s">
        <v>37</v>
      </c>
      <c r="M1250" s="49">
        <v>0.85</v>
      </c>
      <c r="N1250" s="49">
        <v>0.15</v>
      </c>
      <c r="O1250" s="50">
        <f>Ugovori_OPULJP[[#This Row],[Bespovratna sredstva - Ukupno (EU+Nac) HRK
= Ukupna ugovorena vrijednost bespovratnih sredstava]]*Ugovori_OPULJP[[#This Row],[EU STOPA SUFINANCIRANJA %
EU CO-FINANCING RATE %]]</f>
        <v>398650</v>
      </c>
      <c r="P1250" s="51">
        <f>Ugovori_OPULJP[[#This Row],[Bespovratna sredstva - EU dio - HRK]]/7.5345</f>
        <v>52909.947574490674</v>
      </c>
      <c r="Q1250" s="50">
        <f>Ugovori_OPULJP[[#This Row],[Bespovratna sredstva - Ukupno (EU+Nac) HRK
= Ukupna ugovorena vrijednost bespovratnih sredstava]]*Ugovori_OPULJP[[#This Row],[STOPA NACIONALNOG SUFINANCIRANJA %]]</f>
        <v>70350</v>
      </c>
      <c r="R1250" s="51">
        <f>Ugovori_OPULJP[[#This Row],[Bespovratna sredstva - Nacionalni dio - HRK]]/7.5345</f>
        <v>9337.0495719689425</v>
      </c>
      <c r="S1250" s="52">
        <v>469000</v>
      </c>
      <c r="T1250" s="53">
        <f>Ugovori_OPULJP[[#This Row],[Bespovratna sredstva - Ukupno (EU+Nac) HRK
= Ukupna ugovorena vrijednost bespovratnih sredstava]]/7.5345</f>
        <v>62246.997146459616</v>
      </c>
      <c r="U1250" s="50">
        <v>0</v>
      </c>
      <c r="V1250" s="51">
        <f>Ugovori_OPULJP[[#This Row],[Javni doprinos korisnika - HRK]]/7.5345</f>
        <v>0</v>
      </c>
      <c r="W1250" s="50">
        <v>0</v>
      </c>
      <c r="X1250" s="51">
        <f>Ugovori_OPULJP[[#This Row],[Privatni doprinos korisnika - HRK]]/7.5345</f>
        <v>0</v>
      </c>
      <c r="Y1250" s="52">
        <v>469000</v>
      </c>
      <c r="Z1250" s="53">
        <f>Ugovori_OPULJP[[#This Row],[UKUPNI PRIHVATLJIVI IZDACI
TOTAL ELIGIBLE EXPENDITURE
= Bespovratna sredstva ukupno + doprinos korisnika
= Ukupni prihvatljivi troškovi
= Ukupna ugovorena vrijednost projekta HRK]]/7.5345</f>
        <v>62246.997146459616</v>
      </c>
      <c r="AA1250" s="57" t="s">
        <v>752</v>
      </c>
      <c r="AB1250" s="57" t="s">
        <v>753</v>
      </c>
      <c r="AC1250" s="56" t="s">
        <v>4789</v>
      </c>
      <c r="AD1250" s="63" t="s">
        <v>747</v>
      </c>
    </row>
    <row r="1251" spans="1:30" ht="51" customHeight="1" x14ac:dyDescent="0.2">
      <c r="A1251" s="61" t="s">
        <v>4790</v>
      </c>
      <c r="B1251" s="42" t="s">
        <v>743</v>
      </c>
      <c r="C1251" s="56" t="s">
        <v>744</v>
      </c>
      <c r="D1251" s="56" t="s">
        <v>4587</v>
      </c>
      <c r="E1251" s="57" t="s">
        <v>76</v>
      </c>
      <c r="F1251" s="62" t="s">
        <v>4791</v>
      </c>
      <c r="G1251" s="62" t="s">
        <v>4792</v>
      </c>
      <c r="H1251" s="59">
        <v>44509</v>
      </c>
      <c r="I1251" s="59">
        <v>44874</v>
      </c>
      <c r="J1251" s="48" t="str">
        <f>IF(Ugovori_OPULJP[[#This Row],[DATUM ZAVRŠETKA OPERACIJE]]&gt;DATE(2024,3,31),"u provedbi","završen")</f>
        <v>završen</v>
      </c>
      <c r="K1251" s="58" t="s">
        <v>36</v>
      </c>
      <c r="L1251" s="58" t="s">
        <v>37</v>
      </c>
      <c r="M1251" s="49">
        <v>0.85</v>
      </c>
      <c r="N1251" s="49">
        <v>0.15</v>
      </c>
      <c r="O1251" s="50">
        <f>Ugovori_OPULJP[[#This Row],[Bespovratna sredstva - Ukupno (EU+Nac) HRK
= Ukupna ugovorena vrijednost bespovratnih sredstava]]*Ugovori_OPULJP[[#This Row],[EU STOPA SUFINANCIRANJA %
EU CO-FINANCING RATE %]]</f>
        <v>405790</v>
      </c>
      <c r="P1251" s="51">
        <f>Ugovori_OPULJP[[#This Row],[Bespovratna sredstva - EU dio - HRK]]/7.5345</f>
        <v>53857.588426571107</v>
      </c>
      <c r="Q1251" s="50">
        <f>Ugovori_OPULJP[[#This Row],[Bespovratna sredstva - Ukupno (EU+Nac) HRK
= Ukupna ugovorena vrijednost bespovratnih sredstava]]*Ugovori_OPULJP[[#This Row],[STOPA NACIONALNOG SUFINANCIRANJA %]]</f>
        <v>71610</v>
      </c>
      <c r="R1251" s="51">
        <f>Ugovori_OPULJP[[#This Row],[Bespovratna sredstva - Nacionalni dio - HRK]]/7.5345</f>
        <v>9504.280310571372</v>
      </c>
      <c r="S1251" s="52">
        <v>477400</v>
      </c>
      <c r="T1251" s="53">
        <f>Ugovori_OPULJP[[#This Row],[Bespovratna sredstva - Ukupno (EU+Nac) HRK
= Ukupna ugovorena vrijednost bespovratnih sredstava]]/7.5345</f>
        <v>63361.868737142475</v>
      </c>
      <c r="U1251" s="50">
        <v>0</v>
      </c>
      <c r="V1251" s="51">
        <f>Ugovori_OPULJP[[#This Row],[Javni doprinos korisnika - HRK]]/7.5345</f>
        <v>0</v>
      </c>
      <c r="W1251" s="50">
        <v>0</v>
      </c>
      <c r="X1251" s="51">
        <f>Ugovori_OPULJP[[#This Row],[Privatni doprinos korisnika - HRK]]/7.5345</f>
        <v>0</v>
      </c>
      <c r="Y1251" s="52">
        <v>477400</v>
      </c>
      <c r="Z1251" s="53">
        <f>Ugovori_OPULJP[[#This Row],[UKUPNI PRIHVATLJIVI IZDACI
TOTAL ELIGIBLE EXPENDITURE
= Bespovratna sredstva ukupno + doprinos korisnika
= Ukupni prihvatljivi troškovi
= Ukupna ugovorena vrijednost projekta HRK]]/7.5345</f>
        <v>63361.868737142475</v>
      </c>
      <c r="AA1251" s="57" t="s">
        <v>752</v>
      </c>
      <c r="AB1251" s="57" t="s">
        <v>753</v>
      </c>
      <c r="AC1251" s="56" t="s">
        <v>4793</v>
      </c>
      <c r="AD1251" s="56" t="s">
        <v>747</v>
      </c>
    </row>
    <row r="1252" spans="1:30" ht="63.75" customHeight="1" x14ac:dyDescent="0.2">
      <c r="A1252" s="61" t="s">
        <v>4794</v>
      </c>
      <c r="B1252" s="42" t="s">
        <v>743</v>
      </c>
      <c r="C1252" s="56" t="s">
        <v>744</v>
      </c>
      <c r="D1252" s="56" t="s">
        <v>4587</v>
      </c>
      <c r="E1252" s="57" t="s">
        <v>76</v>
      </c>
      <c r="F1252" s="62" t="s">
        <v>4795</v>
      </c>
      <c r="G1252" s="62" t="s">
        <v>4796</v>
      </c>
      <c r="H1252" s="59">
        <v>44517</v>
      </c>
      <c r="I1252" s="59">
        <v>44882</v>
      </c>
      <c r="J1252" s="48" t="str">
        <f>IF(Ugovori_OPULJP[[#This Row],[DATUM ZAVRŠETKA OPERACIJE]]&gt;DATE(2024,3,31),"u provedbi","završen")</f>
        <v>završen</v>
      </c>
      <c r="K1252" s="58" t="s">
        <v>104</v>
      </c>
      <c r="L1252" s="46" t="s">
        <v>104</v>
      </c>
      <c r="M1252" s="49">
        <v>0.85</v>
      </c>
      <c r="N1252" s="49">
        <v>0.15</v>
      </c>
      <c r="O1252" s="50">
        <f>Ugovori_OPULJP[[#This Row],[Bespovratna sredstva - Ukupno (EU+Nac) HRK
= Ukupna ugovorena vrijednost bespovratnih sredstava]]*Ugovori_OPULJP[[#This Row],[EU STOPA SUFINANCIRANJA %
EU CO-FINANCING RATE %]]</f>
        <v>391896.75</v>
      </c>
      <c r="P1252" s="51">
        <f>Ugovori_OPULJP[[#This Row],[Bespovratna sredstva - EU dio - HRK]]/7.5345</f>
        <v>52013.637268564598</v>
      </c>
      <c r="Q1252" s="50">
        <f>Ugovori_OPULJP[[#This Row],[Bespovratna sredstva - Ukupno (EU+Nac) HRK
= Ukupna ugovorena vrijednost bespovratnih sredstava]]*Ugovori_OPULJP[[#This Row],[STOPA NACIONALNOG SUFINANCIRANJA %]]</f>
        <v>69158.25</v>
      </c>
      <c r="R1252" s="51">
        <f>Ugovori_OPULJP[[#This Row],[Bespovratna sredstva - Nacionalni dio - HRK]]/7.5345</f>
        <v>9178.8771650408125</v>
      </c>
      <c r="S1252" s="52">
        <v>461055</v>
      </c>
      <c r="T1252" s="53">
        <f>Ugovori_OPULJP[[#This Row],[Bespovratna sredstva - Ukupno (EU+Nac) HRK
= Ukupna ugovorena vrijednost bespovratnih sredstava]]/7.5345</f>
        <v>61192.514433605415</v>
      </c>
      <c r="U1252" s="50">
        <v>0</v>
      </c>
      <c r="V1252" s="51">
        <f>Ugovori_OPULJP[[#This Row],[Javni doprinos korisnika - HRK]]/7.5345</f>
        <v>0</v>
      </c>
      <c r="W1252" s="50">
        <v>0</v>
      </c>
      <c r="X1252" s="51">
        <f>Ugovori_OPULJP[[#This Row],[Privatni doprinos korisnika - HRK]]/7.5345</f>
        <v>0</v>
      </c>
      <c r="Y1252" s="52">
        <v>461055</v>
      </c>
      <c r="Z1252" s="53">
        <f>Ugovori_OPULJP[[#This Row],[UKUPNI PRIHVATLJIVI IZDACI
TOTAL ELIGIBLE EXPENDITURE
= Bespovratna sredstva ukupno + doprinos korisnika
= Ukupni prihvatljivi troškovi
= Ukupna ugovorena vrijednost projekta HRK]]/7.5345</f>
        <v>61192.514433605415</v>
      </c>
      <c r="AA1252" s="57" t="s">
        <v>752</v>
      </c>
      <c r="AB1252" s="57" t="s">
        <v>753</v>
      </c>
      <c r="AC1252" s="56" t="s">
        <v>4797</v>
      </c>
      <c r="AD1252" s="63" t="s">
        <v>747</v>
      </c>
    </row>
    <row r="1253" spans="1:30" ht="51" customHeight="1" x14ac:dyDescent="0.2">
      <c r="A1253" s="61" t="s">
        <v>4798</v>
      </c>
      <c r="B1253" s="55" t="s">
        <v>743</v>
      </c>
      <c r="C1253" s="56" t="s">
        <v>744</v>
      </c>
      <c r="D1253" s="56" t="s">
        <v>4587</v>
      </c>
      <c r="E1253" s="57" t="s">
        <v>76</v>
      </c>
      <c r="F1253" s="62" t="s">
        <v>4799</v>
      </c>
      <c r="G1253" s="45" t="s">
        <v>4800</v>
      </c>
      <c r="H1253" s="59">
        <v>44736</v>
      </c>
      <c r="I1253" s="59">
        <v>45040</v>
      </c>
      <c r="J1253" s="48" t="str">
        <f>IF(Ugovori_OPULJP[[#This Row],[DATUM ZAVRŠETKA OPERACIJE]]&gt;DATE(2024,3,31),"u provedbi","završen")</f>
        <v>završen</v>
      </c>
      <c r="K1253" s="46" t="s">
        <v>37</v>
      </c>
      <c r="L1253" s="58" t="s">
        <v>37</v>
      </c>
      <c r="M1253" s="49">
        <v>0.85</v>
      </c>
      <c r="N1253" s="49">
        <v>0.15</v>
      </c>
      <c r="O1253" s="50">
        <f>Ugovori_OPULJP[[#This Row],[Bespovratna sredstva - Ukupno (EU+Nac) HRK
= Ukupna ugovorena vrijednost bespovratnih sredstava]]*Ugovori_OPULJP[[#This Row],[EU STOPA SUFINANCIRANJA %
EU CO-FINANCING RATE %]]</f>
        <v>236574.90699999998</v>
      </c>
      <c r="P1253" s="51">
        <f>Ugovori_OPULJP[[#This Row],[Bespovratna sredstva - EU dio - HRK]]/7.5345</f>
        <v>31398.886057468972</v>
      </c>
      <c r="Q1253" s="50">
        <f>Ugovori_OPULJP[[#This Row],[Bespovratna sredstva - Ukupno (EU+Nac) HRK
= Ukupna ugovorena vrijednost bespovratnih sredstava]]*Ugovori_OPULJP[[#This Row],[STOPA NACIONALNOG SUFINANCIRANJA %]]</f>
        <v>41748.512999999999</v>
      </c>
      <c r="R1253" s="51">
        <f>Ugovori_OPULJP[[#This Row],[Bespovratna sredstva - Nacionalni dio - HRK]]/7.5345</f>
        <v>5540.9798924945244</v>
      </c>
      <c r="S1253" s="52">
        <v>278323.42</v>
      </c>
      <c r="T1253" s="53">
        <f>Ugovori_OPULJP[[#This Row],[Bespovratna sredstva - Ukupno (EU+Nac) HRK
= Ukupna ugovorena vrijednost bespovratnih sredstava]]/7.5345</f>
        <v>36939.865949963496</v>
      </c>
      <c r="U1253" s="50">
        <v>0</v>
      </c>
      <c r="V1253" s="51">
        <f>Ugovori_OPULJP[[#This Row],[Javni doprinos korisnika - HRK]]/7.5345</f>
        <v>0</v>
      </c>
      <c r="W1253" s="50">
        <v>0</v>
      </c>
      <c r="X1253" s="51">
        <f>Ugovori_OPULJP[[#This Row],[Privatni doprinos korisnika - HRK]]/7.5345</f>
        <v>0</v>
      </c>
      <c r="Y1253" s="52">
        <v>278323.42</v>
      </c>
      <c r="Z1253" s="53">
        <f>Ugovori_OPULJP[[#This Row],[UKUPNI PRIHVATLJIVI IZDACI
TOTAL ELIGIBLE EXPENDITURE
= Bespovratna sredstva ukupno + doprinos korisnika
= Ukupni prihvatljivi troškovi
= Ukupna ugovorena vrijednost projekta HRK]]/7.5345</f>
        <v>36939.865949963496</v>
      </c>
      <c r="AA1253" s="57" t="s">
        <v>752</v>
      </c>
      <c r="AB1253" s="57" t="s">
        <v>753</v>
      </c>
      <c r="AC1253" s="56" t="s">
        <v>4801</v>
      </c>
      <c r="AD1253" s="56" t="s">
        <v>747</v>
      </c>
    </row>
    <row r="1254" spans="1:30" ht="51" customHeight="1" x14ac:dyDescent="0.2">
      <c r="A1254" s="61" t="s">
        <v>4802</v>
      </c>
      <c r="B1254" s="55" t="s">
        <v>743</v>
      </c>
      <c r="C1254" s="56" t="s">
        <v>744</v>
      </c>
      <c r="D1254" s="56" t="s">
        <v>4587</v>
      </c>
      <c r="E1254" s="57" t="s">
        <v>76</v>
      </c>
      <c r="F1254" s="62" t="s">
        <v>4803</v>
      </c>
      <c r="G1254" s="62" t="s">
        <v>4804</v>
      </c>
      <c r="H1254" s="59">
        <v>44708</v>
      </c>
      <c r="I1254" s="95">
        <v>45043</v>
      </c>
      <c r="J1254" s="48" t="str">
        <f>IF(Ugovori_OPULJP[[#This Row],[DATUM ZAVRŠETKA OPERACIJE]]&gt;DATE(2024,3,31),"u provedbi","završen")</f>
        <v>završen</v>
      </c>
      <c r="K1254" s="58" t="s">
        <v>37</v>
      </c>
      <c r="L1254" s="58" t="s">
        <v>37</v>
      </c>
      <c r="M1254" s="49">
        <v>0.85</v>
      </c>
      <c r="N1254" s="49">
        <v>0.15</v>
      </c>
      <c r="O1254" s="50">
        <f>Ugovori_OPULJP[[#This Row],[Bespovratna sredstva - Ukupno (EU+Nac) HRK
= Ukupna ugovorena vrijednost bespovratnih sredstava]]*Ugovori_OPULJP[[#This Row],[EU STOPA SUFINANCIRANJA %
EU CO-FINANCING RATE %]]</f>
        <v>234970.97399999999</v>
      </c>
      <c r="P1254" s="51">
        <f>Ugovori_OPULJP[[#This Row],[Bespovratna sredstva - EU dio - HRK]]/7.5345</f>
        <v>31186.007565200078</v>
      </c>
      <c r="Q1254" s="50">
        <f>Ugovori_OPULJP[[#This Row],[Bespovratna sredstva - Ukupno (EU+Nac) HRK
= Ukupna ugovorena vrijednost bespovratnih sredstava]]*Ugovori_OPULJP[[#This Row],[STOPA NACIONALNOG SUFINANCIRANJA %]]</f>
        <v>41465.466</v>
      </c>
      <c r="R1254" s="51">
        <f>Ugovori_OPULJP[[#This Row],[Bespovratna sredstva - Nacionalni dio - HRK]]/7.5345</f>
        <v>5503.4130997411903</v>
      </c>
      <c r="S1254" s="52">
        <v>276436.44</v>
      </c>
      <c r="T1254" s="53">
        <f>Ugovori_OPULJP[[#This Row],[Bespovratna sredstva - Ukupno (EU+Nac) HRK
= Ukupna ugovorena vrijednost bespovratnih sredstava]]/7.5345</f>
        <v>36689.420664941266</v>
      </c>
      <c r="U1254" s="50">
        <v>0</v>
      </c>
      <c r="V1254" s="51">
        <f>Ugovori_OPULJP[[#This Row],[Javni doprinos korisnika - HRK]]/7.5345</f>
        <v>0</v>
      </c>
      <c r="W1254" s="50">
        <v>0</v>
      </c>
      <c r="X1254" s="51">
        <f>Ugovori_OPULJP[[#This Row],[Privatni doprinos korisnika - HRK]]/7.5345</f>
        <v>0</v>
      </c>
      <c r="Y1254" s="52">
        <v>276436.44</v>
      </c>
      <c r="Z1254" s="53">
        <f>Ugovori_OPULJP[[#This Row],[UKUPNI PRIHVATLJIVI IZDACI
TOTAL ELIGIBLE EXPENDITURE
= Bespovratna sredstva ukupno + doprinos korisnika
= Ukupni prihvatljivi troškovi
= Ukupna ugovorena vrijednost projekta HRK]]/7.5345</f>
        <v>36689.420664941266</v>
      </c>
      <c r="AA1254" s="57" t="s">
        <v>752</v>
      </c>
      <c r="AB1254" s="57" t="s">
        <v>753</v>
      </c>
      <c r="AC1254" s="56" t="s">
        <v>4805</v>
      </c>
      <c r="AD1254" s="56" t="s">
        <v>747</v>
      </c>
    </row>
    <row r="1255" spans="1:30" ht="38.25" customHeight="1" x14ac:dyDescent="0.2">
      <c r="A1255" s="61" t="s">
        <v>4806</v>
      </c>
      <c r="B1255" s="55" t="s">
        <v>743</v>
      </c>
      <c r="C1255" s="56" t="s">
        <v>744</v>
      </c>
      <c r="D1255" s="56" t="s">
        <v>4587</v>
      </c>
      <c r="E1255" s="57" t="s">
        <v>76</v>
      </c>
      <c r="F1255" s="62" t="s">
        <v>4807</v>
      </c>
      <c r="G1255" s="62" t="s">
        <v>861</v>
      </c>
      <c r="H1255" s="59">
        <v>44708</v>
      </c>
      <c r="I1255" s="59">
        <v>45073</v>
      </c>
      <c r="J1255" s="48" t="str">
        <f>IF(Ugovori_OPULJP[[#This Row],[DATUM ZAVRŠETKA OPERACIJE]]&gt;DATE(2024,3,31),"u provedbi","završen")</f>
        <v>završen</v>
      </c>
      <c r="K1255" s="67" t="s">
        <v>594</v>
      </c>
      <c r="L1255" s="67" t="s">
        <v>37</v>
      </c>
      <c r="M1255" s="49">
        <v>0.85</v>
      </c>
      <c r="N1255" s="49">
        <v>0.15</v>
      </c>
      <c r="O1255" s="50">
        <f>Ugovori_OPULJP[[#This Row],[Bespovratna sredstva - Ukupno (EU+Nac) HRK
= Ukupna ugovorena vrijednost bespovratnih sredstava]]*Ugovori_OPULJP[[#This Row],[EU STOPA SUFINANCIRANJA %
EU CO-FINANCING RATE %]]</f>
        <v>235620</v>
      </c>
      <c r="P1255" s="51">
        <f>Ugovori_OPULJP[[#This Row],[Bespovratna sredstva - EU dio - HRK]]/7.5345</f>
        <v>31272.14811865419</v>
      </c>
      <c r="Q1255" s="50">
        <f>Ugovori_OPULJP[[#This Row],[Bespovratna sredstva - Ukupno (EU+Nac) HRK
= Ukupna ugovorena vrijednost bespovratnih sredstava]]*Ugovori_OPULJP[[#This Row],[STOPA NACIONALNOG SUFINANCIRANJA %]]</f>
        <v>41580</v>
      </c>
      <c r="R1255" s="51">
        <f>Ugovori_OPULJP[[#This Row],[Bespovratna sredstva - Nacionalni dio - HRK]]/7.5345</f>
        <v>5518.6143738801511</v>
      </c>
      <c r="S1255" s="52">
        <v>277200</v>
      </c>
      <c r="T1255" s="53">
        <f>Ugovori_OPULJP[[#This Row],[Bespovratna sredstva - Ukupno (EU+Nac) HRK
= Ukupna ugovorena vrijednost bespovratnih sredstava]]/7.5345</f>
        <v>36790.762492534341</v>
      </c>
      <c r="U1255" s="50">
        <v>0</v>
      </c>
      <c r="V1255" s="51">
        <f>Ugovori_OPULJP[[#This Row],[Javni doprinos korisnika - HRK]]/7.5345</f>
        <v>0</v>
      </c>
      <c r="W1255" s="50">
        <v>0</v>
      </c>
      <c r="X1255" s="51">
        <f>Ugovori_OPULJP[[#This Row],[Privatni doprinos korisnika - HRK]]/7.5345</f>
        <v>0</v>
      </c>
      <c r="Y1255" s="52">
        <v>277200</v>
      </c>
      <c r="Z1255" s="53">
        <f>Ugovori_OPULJP[[#This Row],[UKUPNI PRIHVATLJIVI IZDACI
TOTAL ELIGIBLE EXPENDITURE
= Bespovratna sredstva ukupno + doprinos korisnika
= Ukupni prihvatljivi troškovi
= Ukupna ugovorena vrijednost projekta HRK]]/7.5345</f>
        <v>36790.762492534341</v>
      </c>
      <c r="AA1255" s="57" t="s">
        <v>752</v>
      </c>
      <c r="AB1255" s="57" t="s">
        <v>753</v>
      </c>
      <c r="AC1255" s="56" t="s">
        <v>4808</v>
      </c>
      <c r="AD1255" s="56" t="s">
        <v>747</v>
      </c>
    </row>
    <row r="1256" spans="1:30" ht="51" customHeight="1" x14ac:dyDescent="0.2">
      <c r="A1256" s="61" t="s">
        <v>4809</v>
      </c>
      <c r="B1256" s="55" t="s">
        <v>743</v>
      </c>
      <c r="C1256" s="56" t="s">
        <v>744</v>
      </c>
      <c r="D1256" s="56" t="s">
        <v>4587</v>
      </c>
      <c r="E1256" s="57" t="s">
        <v>76</v>
      </c>
      <c r="F1256" s="62" t="s">
        <v>4810</v>
      </c>
      <c r="G1256" s="62" t="s">
        <v>4811</v>
      </c>
      <c r="H1256" s="59">
        <v>44706</v>
      </c>
      <c r="I1256" s="59">
        <v>44982</v>
      </c>
      <c r="J1256" s="48" t="str">
        <f>IF(Ugovori_OPULJP[[#This Row],[DATUM ZAVRŠETKA OPERACIJE]]&gt;DATE(2024,3,31),"u provedbi","završen")</f>
        <v>završen</v>
      </c>
      <c r="K1256" s="67" t="s">
        <v>4812</v>
      </c>
      <c r="L1256" s="67" t="s">
        <v>155</v>
      </c>
      <c r="M1256" s="49">
        <v>0.85</v>
      </c>
      <c r="N1256" s="49">
        <v>0.15</v>
      </c>
      <c r="O1256" s="50">
        <f>Ugovori_OPULJP[[#This Row],[Bespovratna sredstva - Ukupno (EU+Nac) HRK
= Ukupna ugovorena vrijednost bespovratnih sredstava]]*Ugovori_OPULJP[[#This Row],[EU STOPA SUFINANCIRANJA %
EU CO-FINANCING RATE %]]</f>
        <v>129234</v>
      </c>
      <c r="P1256" s="51">
        <f>Ugovori_OPULJP[[#This Row],[Bespovratna sredstva - EU dio - HRK]]/7.5345</f>
        <v>17152.299422655782</v>
      </c>
      <c r="Q1256" s="50">
        <f>Ugovori_OPULJP[[#This Row],[Bespovratna sredstva - Ukupno (EU+Nac) HRK
= Ukupna ugovorena vrijednost bespovratnih sredstava]]*Ugovori_OPULJP[[#This Row],[STOPA NACIONALNOG SUFINANCIRANJA %]]</f>
        <v>22806</v>
      </c>
      <c r="R1256" s="51">
        <f>Ugovori_OPULJP[[#This Row],[Bespovratna sredstva - Nacionalni dio - HRK]]/7.5345</f>
        <v>3026.8763687039618</v>
      </c>
      <c r="S1256" s="52">
        <v>152040</v>
      </c>
      <c r="T1256" s="53">
        <f>Ugovori_OPULJP[[#This Row],[Bespovratna sredstva - Ukupno (EU+Nac) HRK
= Ukupna ugovorena vrijednost bespovratnih sredstava]]/7.5345</f>
        <v>20179.175791359743</v>
      </c>
      <c r="U1256" s="50">
        <v>0</v>
      </c>
      <c r="V1256" s="51">
        <f>Ugovori_OPULJP[[#This Row],[Javni doprinos korisnika - HRK]]/7.5345</f>
        <v>0</v>
      </c>
      <c r="W1256" s="50">
        <v>0</v>
      </c>
      <c r="X1256" s="51">
        <f>Ugovori_OPULJP[[#This Row],[Privatni doprinos korisnika - HRK]]/7.5345</f>
        <v>0</v>
      </c>
      <c r="Y1256" s="52">
        <v>152040</v>
      </c>
      <c r="Z1256" s="53">
        <f>Ugovori_OPULJP[[#This Row],[UKUPNI PRIHVATLJIVI IZDACI
TOTAL ELIGIBLE EXPENDITURE
= Bespovratna sredstva ukupno + doprinos korisnika
= Ukupni prihvatljivi troškovi
= Ukupna ugovorena vrijednost projekta HRK]]/7.5345</f>
        <v>20179.175791359743</v>
      </c>
      <c r="AA1256" s="57" t="s">
        <v>752</v>
      </c>
      <c r="AB1256" s="57" t="s">
        <v>753</v>
      </c>
      <c r="AC1256" s="56" t="s">
        <v>4813</v>
      </c>
      <c r="AD1256" s="56" t="s">
        <v>747</v>
      </c>
    </row>
    <row r="1257" spans="1:30" ht="51" customHeight="1" x14ac:dyDescent="0.2">
      <c r="A1257" s="61" t="s">
        <v>4814</v>
      </c>
      <c r="B1257" s="55" t="s">
        <v>743</v>
      </c>
      <c r="C1257" s="56" t="s">
        <v>744</v>
      </c>
      <c r="D1257" s="88" t="s">
        <v>4587</v>
      </c>
      <c r="E1257" s="57" t="s">
        <v>76</v>
      </c>
      <c r="F1257" s="62" t="s">
        <v>4815</v>
      </c>
      <c r="G1257" s="62" t="s">
        <v>4816</v>
      </c>
      <c r="H1257" s="59">
        <v>44762</v>
      </c>
      <c r="I1257" s="59">
        <v>45127</v>
      </c>
      <c r="J1257" s="48" t="str">
        <f>IF(Ugovori_OPULJP[[#This Row],[DATUM ZAVRŠETKA OPERACIJE]]&gt;DATE(2024,3,31),"u provedbi","završen")</f>
        <v>završen</v>
      </c>
      <c r="K1257" s="67" t="s">
        <v>4817</v>
      </c>
      <c r="L1257" s="58" t="s">
        <v>37</v>
      </c>
      <c r="M1257" s="49">
        <v>0.85</v>
      </c>
      <c r="N1257" s="49">
        <v>0.15</v>
      </c>
      <c r="O1257" s="50">
        <f>Ugovori_OPULJP[[#This Row],[Bespovratna sredstva - Ukupno (EU+Nac) HRK
= Ukupna ugovorena vrijednost bespovratnih sredstava]]*Ugovori_OPULJP[[#This Row],[EU STOPA SUFINANCIRANJA %
EU CO-FINANCING RATE %]]</f>
        <v>337085.11199999996</v>
      </c>
      <c r="P1257" s="51">
        <f>Ugovori_OPULJP[[#This Row],[Bespovratna sredstva - EU dio - HRK]]/7.5345</f>
        <v>44738.882739398759</v>
      </c>
      <c r="Q1257" s="50">
        <f>Ugovori_OPULJP[[#This Row],[Bespovratna sredstva - Ukupno (EU+Nac) HRK
= Ukupna ugovorena vrijednost bespovratnih sredstava]]*Ugovori_OPULJP[[#This Row],[STOPA NACIONALNOG SUFINANCIRANJA %]]</f>
        <v>59485.607999999993</v>
      </c>
      <c r="R1257" s="51">
        <f>Ugovori_OPULJP[[#This Row],[Bespovratna sredstva - Nacionalni dio - HRK]]/7.5345</f>
        <v>7895.0969540115457</v>
      </c>
      <c r="S1257" s="52">
        <v>396570.72</v>
      </c>
      <c r="T1257" s="53">
        <f>Ugovori_OPULJP[[#This Row],[Bespovratna sredstva - Ukupno (EU+Nac) HRK
= Ukupna ugovorena vrijednost bespovratnih sredstava]]/7.5345</f>
        <v>52633.979693410307</v>
      </c>
      <c r="U1257" s="50">
        <v>0</v>
      </c>
      <c r="V1257" s="51">
        <f>Ugovori_OPULJP[[#This Row],[Javni doprinos korisnika - HRK]]/7.5345</f>
        <v>0</v>
      </c>
      <c r="W1257" s="50">
        <v>0</v>
      </c>
      <c r="X1257" s="51">
        <f>Ugovori_OPULJP[[#This Row],[Privatni doprinos korisnika - HRK]]/7.5345</f>
        <v>0</v>
      </c>
      <c r="Y1257" s="52">
        <v>396570.72</v>
      </c>
      <c r="Z1257" s="53">
        <f>Ugovori_OPULJP[[#This Row],[UKUPNI PRIHVATLJIVI IZDACI
TOTAL ELIGIBLE EXPENDITURE
= Bespovratna sredstva ukupno + doprinos korisnika
= Ukupni prihvatljivi troškovi
= Ukupna ugovorena vrijednost projekta HRK]]/7.5345</f>
        <v>52633.979693410307</v>
      </c>
      <c r="AA1257" s="57" t="s">
        <v>752</v>
      </c>
      <c r="AB1257" s="57" t="s">
        <v>753</v>
      </c>
      <c r="AC1257" s="56" t="s">
        <v>4818</v>
      </c>
      <c r="AD1257" s="63" t="s">
        <v>747</v>
      </c>
    </row>
    <row r="1258" spans="1:30" ht="51" customHeight="1" x14ac:dyDescent="0.2">
      <c r="A1258" s="61" t="s">
        <v>4819</v>
      </c>
      <c r="B1258" s="55" t="s">
        <v>743</v>
      </c>
      <c r="C1258" s="56" t="s">
        <v>744</v>
      </c>
      <c r="D1258" s="56" t="s">
        <v>4587</v>
      </c>
      <c r="E1258" s="57" t="s">
        <v>76</v>
      </c>
      <c r="F1258" s="62" t="s">
        <v>4820</v>
      </c>
      <c r="G1258" s="62" t="s">
        <v>4821</v>
      </c>
      <c r="H1258" s="59">
        <v>44743</v>
      </c>
      <c r="I1258" s="59">
        <v>45047</v>
      </c>
      <c r="J1258" s="48" t="str">
        <f>IF(Ugovori_OPULJP[[#This Row],[DATUM ZAVRŠETKA OPERACIJE]]&gt;DATE(2024,3,31),"u provedbi","završen")</f>
        <v>završen</v>
      </c>
      <c r="K1258" s="67" t="s">
        <v>36</v>
      </c>
      <c r="L1258" s="67" t="s">
        <v>37</v>
      </c>
      <c r="M1258" s="49">
        <v>0.85</v>
      </c>
      <c r="N1258" s="49">
        <v>0.15</v>
      </c>
      <c r="O1258" s="50">
        <f>Ugovori_OPULJP[[#This Row],[Bespovratna sredstva - Ukupno (EU+Nac) HRK
= Ukupna ugovorena vrijednost bespovratnih sredstava]]*Ugovori_OPULJP[[#This Row],[EU STOPA SUFINANCIRANJA %
EU CO-FINANCING RATE %]]</f>
        <v>134991.27100000001</v>
      </c>
      <c r="P1258" s="51">
        <f>Ugovori_OPULJP[[#This Row],[Bespovratna sredstva - EU dio - HRK]]/7.5345</f>
        <v>17916.420598579865</v>
      </c>
      <c r="Q1258" s="50">
        <f>Ugovori_OPULJP[[#This Row],[Bespovratna sredstva - Ukupno (EU+Nac) HRK
= Ukupna ugovorena vrijednost bespovratnih sredstava]]*Ugovori_OPULJP[[#This Row],[STOPA NACIONALNOG SUFINANCIRANJA %]]</f>
        <v>23821.989000000001</v>
      </c>
      <c r="R1258" s="51">
        <f>Ugovori_OPULJP[[#This Row],[Bespovratna sredstva - Nacionalni dio - HRK]]/7.5345</f>
        <v>3161.7212821023295</v>
      </c>
      <c r="S1258" s="52">
        <v>158813.26</v>
      </c>
      <c r="T1258" s="53">
        <f>Ugovori_OPULJP[[#This Row],[Bespovratna sredstva - Ukupno (EU+Nac) HRK
= Ukupna ugovorena vrijednost bespovratnih sredstava]]/7.5345</f>
        <v>21078.141880682197</v>
      </c>
      <c r="U1258" s="50">
        <v>0</v>
      </c>
      <c r="V1258" s="51">
        <f>Ugovori_OPULJP[[#This Row],[Javni doprinos korisnika - HRK]]/7.5345</f>
        <v>0</v>
      </c>
      <c r="W1258" s="50">
        <v>0</v>
      </c>
      <c r="X1258" s="51">
        <f>Ugovori_OPULJP[[#This Row],[Privatni doprinos korisnika - HRK]]/7.5345</f>
        <v>0</v>
      </c>
      <c r="Y1258" s="52">
        <v>158813.26</v>
      </c>
      <c r="Z1258" s="53">
        <f>Ugovori_OPULJP[[#This Row],[UKUPNI PRIHVATLJIVI IZDACI
TOTAL ELIGIBLE EXPENDITURE
= Bespovratna sredstva ukupno + doprinos korisnika
= Ukupni prihvatljivi troškovi
= Ukupna ugovorena vrijednost projekta HRK]]/7.5345</f>
        <v>21078.141880682197</v>
      </c>
      <c r="AA1258" s="57" t="s">
        <v>752</v>
      </c>
      <c r="AB1258" s="57" t="s">
        <v>753</v>
      </c>
      <c r="AC1258" s="56" t="s">
        <v>4822</v>
      </c>
      <c r="AD1258" s="56" t="s">
        <v>747</v>
      </c>
    </row>
    <row r="1259" spans="1:30" ht="51" customHeight="1" x14ac:dyDescent="0.2">
      <c r="A1259" s="61" t="s">
        <v>4823</v>
      </c>
      <c r="B1259" s="55" t="s">
        <v>743</v>
      </c>
      <c r="C1259" s="56" t="s">
        <v>744</v>
      </c>
      <c r="D1259" s="56" t="s">
        <v>4587</v>
      </c>
      <c r="E1259" s="57" t="s">
        <v>76</v>
      </c>
      <c r="F1259" s="62" t="s">
        <v>4824</v>
      </c>
      <c r="G1259" s="62" t="s">
        <v>792</v>
      </c>
      <c r="H1259" s="59">
        <v>44708</v>
      </c>
      <c r="I1259" s="59">
        <v>45073</v>
      </c>
      <c r="J1259" s="48" t="str">
        <f>IF(Ugovori_OPULJP[[#This Row],[DATUM ZAVRŠETKA OPERACIJE]]&gt;DATE(2024,3,31),"u provedbi","završen")</f>
        <v>završen</v>
      </c>
      <c r="K1259" s="67" t="s">
        <v>200</v>
      </c>
      <c r="L1259" s="67" t="s">
        <v>200</v>
      </c>
      <c r="M1259" s="49">
        <v>0.85</v>
      </c>
      <c r="N1259" s="49">
        <v>0.15</v>
      </c>
      <c r="O1259" s="50">
        <f>Ugovori_OPULJP[[#This Row],[Bespovratna sredstva - Ukupno (EU+Nac) HRK
= Ukupna ugovorena vrijednost bespovratnih sredstava]]*Ugovori_OPULJP[[#This Row],[EU STOPA SUFINANCIRANJA %
EU CO-FINANCING RATE %]]</f>
        <v>408077.08649999998</v>
      </c>
      <c r="P1259" s="51">
        <f>Ugovori_OPULJP[[#This Row],[Bespovratna sredstva - EU dio - HRK]]/7.5345</f>
        <v>54161.136969938278</v>
      </c>
      <c r="Q1259" s="50">
        <f>Ugovori_OPULJP[[#This Row],[Bespovratna sredstva - Ukupno (EU+Nac) HRK
= Ukupna ugovorena vrijednost bespovratnih sredstava]]*Ugovori_OPULJP[[#This Row],[STOPA NACIONALNOG SUFINANCIRANJA %]]</f>
        <v>72013.603499999997</v>
      </c>
      <c r="R1259" s="51">
        <f>Ugovori_OPULJP[[#This Row],[Bespovratna sredstva - Nacionalni dio - HRK]]/7.5345</f>
        <v>9557.8477005773439</v>
      </c>
      <c r="S1259" s="52">
        <v>480090.69</v>
      </c>
      <c r="T1259" s="53">
        <f>Ugovori_OPULJP[[#This Row],[Bespovratna sredstva - Ukupno (EU+Nac) HRK
= Ukupna ugovorena vrijednost bespovratnih sredstava]]/7.5345</f>
        <v>63718.984670515623</v>
      </c>
      <c r="U1259" s="50">
        <v>0</v>
      </c>
      <c r="V1259" s="51">
        <f>Ugovori_OPULJP[[#This Row],[Javni doprinos korisnika - HRK]]/7.5345</f>
        <v>0</v>
      </c>
      <c r="W1259" s="50">
        <v>0</v>
      </c>
      <c r="X1259" s="51">
        <f>Ugovori_OPULJP[[#This Row],[Privatni doprinos korisnika - HRK]]/7.5345</f>
        <v>0</v>
      </c>
      <c r="Y1259" s="52">
        <v>480090.69</v>
      </c>
      <c r="Z1259" s="53">
        <f>Ugovori_OPULJP[[#This Row],[UKUPNI PRIHVATLJIVI IZDACI
TOTAL ELIGIBLE EXPENDITURE
= Bespovratna sredstva ukupno + doprinos korisnika
= Ukupni prihvatljivi troškovi
= Ukupna ugovorena vrijednost projekta HRK]]/7.5345</f>
        <v>63718.984670515623</v>
      </c>
      <c r="AA1259" s="57" t="s">
        <v>752</v>
      </c>
      <c r="AB1259" s="57" t="s">
        <v>753</v>
      </c>
      <c r="AC1259" s="56" t="s">
        <v>4825</v>
      </c>
      <c r="AD1259" s="56" t="s">
        <v>747</v>
      </c>
    </row>
    <row r="1260" spans="1:30" ht="51" customHeight="1" x14ac:dyDescent="0.2">
      <c r="A1260" s="61" t="s">
        <v>4826</v>
      </c>
      <c r="B1260" s="55" t="s">
        <v>743</v>
      </c>
      <c r="C1260" s="56" t="s">
        <v>744</v>
      </c>
      <c r="D1260" s="56" t="s">
        <v>4587</v>
      </c>
      <c r="E1260" s="57" t="s">
        <v>76</v>
      </c>
      <c r="F1260" s="62" t="s">
        <v>4827</v>
      </c>
      <c r="G1260" s="62" t="s">
        <v>4828</v>
      </c>
      <c r="H1260" s="59">
        <v>44708</v>
      </c>
      <c r="I1260" s="59">
        <v>45073</v>
      </c>
      <c r="J1260" s="48" t="str">
        <f>IF(Ugovori_OPULJP[[#This Row],[DATUM ZAVRŠETKA OPERACIJE]]&gt;DATE(2024,3,31),"u provedbi","završen")</f>
        <v>završen</v>
      </c>
      <c r="K1260" s="58" t="s">
        <v>37</v>
      </c>
      <c r="L1260" s="58" t="s">
        <v>37</v>
      </c>
      <c r="M1260" s="49">
        <v>0.85</v>
      </c>
      <c r="N1260" s="49">
        <v>0.15</v>
      </c>
      <c r="O1260" s="50">
        <f>Ugovori_OPULJP[[#This Row],[Bespovratna sredstva - Ukupno (EU+Nac) HRK
= Ukupna ugovorena vrijednost bespovratnih sredstava]]*Ugovori_OPULJP[[#This Row],[EU STOPA SUFINANCIRANJA %
EU CO-FINANCING RATE %]]</f>
        <v>411943.84700000001</v>
      </c>
      <c r="P1260" s="51">
        <f>Ugovori_OPULJP[[#This Row],[Bespovratna sredstva - EU dio - HRK]]/7.5345</f>
        <v>54674.344282965023</v>
      </c>
      <c r="Q1260" s="50">
        <f>Ugovori_OPULJP[[#This Row],[Bespovratna sredstva - Ukupno (EU+Nac) HRK
= Ukupna ugovorena vrijednost bespovratnih sredstava]]*Ugovori_OPULJP[[#This Row],[STOPA NACIONALNOG SUFINANCIRANJA %]]</f>
        <v>72695.972999999998</v>
      </c>
      <c r="R1260" s="51">
        <f>Ugovori_OPULJP[[#This Row],[Bespovratna sredstva - Nacionalni dio - HRK]]/7.5345</f>
        <v>9648.4136969938281</v>
      </c>
      <c r="S1260" s="52">
        <v>484639.82</v>
      </c>
      <c r="T1260" s="53">
        <f>Ugovori_OPULJP[[#This Row],[Bespovratna sredstva - Ukupno (EU+Nac) HRK
= Ukupna ugovorena vrijednost bespovratnih sredstava]]/7.5345</f>
        <v>64322.757979958857</v>
      </c>
      <c r="U1260" s="50">
        <v>0</v>
      </c>
      <c r="V1260" s="51">
        <f>Ugovori_OPULJP[[#This Row],[Javni doprinos korisnika - HRK]]/7.5345</f>
        <v>0</v>
      </c>
      <c r="W1260" s="50">
        <v>0</v>
      </c>
      <c r="X1260" s="51">
        <f>Ugovori_OPULJP[[#This Row],[Privatni doprinos korisnika - HRK]]/7.5345</f>
        <v>0</v>
      </c>
      <c r="Y1260" s="52">
        <v>484639.82</v>
      </c>
      <c r="Z1260" s="53">
        <f>Ugovori_OPULJP[[#This Row],[UKUPNI PRIHVATLJIVI IZDACI
TOTAL ELIGIBLE EXPENDITURE
= Bespovratna sredstva ukupno + doprinos korisnika
= Ukupni prihvatljivi troškovi
= Ukupna ugovorena vrijednost projekta HRK]]/7.5345</f>
        <v>64322.757979958857</v>
      </c>
      <c r="AA1260" s="57" t="s">
        <v>752</v>
      </c>
      <c r="AB1260" s="57" t="s">
        <v>753</v>
      </c>
      <c r="AC1260" s="56" t="s">
        <v>4829</v>
      </c>
      <c r="AD1260" s="56" t="s">
        <v>747</v>
      </c>
    </row>
    <row r="1261" spans="1:30" ht="51" customHeight="1" x14ac:dyDescent="0.2">
      <c r="A1261" s="61" t="s">
        <v>4830</v>
      </c>
      <c r="B1261" s="55" t="s">
        <v>743</v>
      </c>
      <c r="C1261" s="56" t="s">
        <v>744</v>
      </c>
      <c r="D1261" s="56" t="s">
        <v>4587</v>
      </c>
      <c r="E1261" s="57" t="s">
        <v>76</v>
      </c>
      <c r="F1261" s="62" t="s">
        <v>4831</v>
      </c>
      <c r="G1261" s="62" t="s">
        <v>4832</v>
      </c>
      <c r="H1261" s="59">
        <v>44707</v>
      </c>
      <c r="I1261" s="59">
        <v>45072</v>
      </c>
      <c r="J1261" s="48" t="str">
        <f>IF(Ugovori_OPULJP[[#This Row],[DATUM ZAVRŠETKA OPERACIJE]]&gt;DATE(2024,3,31),"u provedbi","završen")</f>
        <v>završen</v>
      </c>
      <c r="K1261" s="67" t="s">
        <v>104</v>
      </c>
      <c r="L1261" s="67" t="s">
        <v>104</v>
      </c>
      <c r="M1261" s="49">
        <v>0.85</v>
      </c>
      <c r="N1261" s="49">
        <v>0.15</v>
      </c>
      <c r="O1261" s="50">
        <f>Ugovori_OPULJP[[#This Row],[Bespovratna sredstva - Ukupno (EU+Nac) HRK
= Ukupna ugovorena vrijednost bespovratnih sredstava]]*Ugovori_OPULJP[[#This Row],[EU STOPA SUFINANCIRANJA %
EU CO-FINANCING RATE %]]</f>
        <v>424830</v>
      </c>
      <c r="P1261" s="51">
        <f>Ugovori_OPULJP[[#This Row],[Bespovratna sredstva - EU dio - HRK]]/7.5345</f>
        <v>56384.630698785586</v>
      </c>
      <c r="Q1261" s="50">
        <f>Ugovori_OPULJP[[#This Row],[Bespovratna sredstva - Ukupno (EU+Nac) HRK
= Ukupna ugovorena vrijednost bespovratnih sredstava]]*Ugovori_OPULJP[[#This Row],[STOPA NACIONALNOG SUFINANCIRANJA %]]</f>
        <v>74970</v>
      </c>
      <c r="R1261" s="51">
        <f>Ugovori_OPULJP[[#This Row],[Bespovratna sredstva - Nacionalni dio - HRK]]/7.5345</f>
        <v>9950.2289468445142</v>
      </c>
      <c r="S1261" s="52">
        <v>499800</v>
      </c>
      <c r="T1261" s="53">
        <f>Ugovori_OPULJP[[#This Row],[Bespovratna sredstva - Ukupno (EU+Nac) HRK
= Ukupna ugovorena vrijednost bespovratnih sredstava]]/7.5345</f>
        <v>66334.859645630102</v>
      </c>
      <c r="U1261" s="50">
        <v>0</v>
      </c>
      <c r="V1261" s="51">
        <f>Ugovori_OPULJP[[#This Row],[Javni doprinos korisnika - HRK]]/7.5345</f>
        <v>0</v>
      </c>
      <c r="W1261" s="50">
        <v>0</v>
      </c>
      <c r="X1261" s="51">
        <f>Ugovori_OPULJP[[#This Row],[Privatni doprinos korisnika - HRK]]/7.5345</f>
        <v>0</v>
      </c>
      <c r="Y1261" s="52">
        <v>499800</v>
      </c>
      <c r="Z1261" s="53">
        <f>Ugovori_OPULJP[[#This Row],[UKUPNI PRIHVATLJIVI IZDACI
TOTAL ELIGIBLE EXPENDITURE
= Bespovratna sredstva ukupno + doprinos korisnika
= Ukupni prihvatljivi troškovi
= Ukupna ugovorena vrijednost projekta HRK]]/7.5345</f>
        <v>66334.859645630102</v>
      </c>
      <c r="AA1261" s="57" t="s">
        <v>752</v>
      </c>
      <c r="AB1261" s="57" t="s">
        <v>753</v>
      </c>
      <c r="AC1261" s="56" t="s">
        <v>4833</v>
      </c>
      <c r="AD1261" s="56" t="s">
        <v>747</v>
      </c>
    </row>
    <row r="1262" spans="1:30" ht="57.75" customHeight="1" x14ac:dyDescent="0.2">
      <c r="A1262" s="66" t="s">
        <v>4834</v>
      </c>
      <c r="B1262" s="55" t="s">
        <v>743</v>
      </c>
      <c r="C1262" s="56" t="s">
        <v>744</v>
      </c>
      <c r="D1262" s="56" t="s">
        <v>4587</v>
      </c>
      <c r="E1262" s="57" t="s">
        <v>76</v>
      </c>
      <c r="F1262" s="62" t="s">
        <v>4835</v>
      </c>
      <c r="G1262" s="62" t="s">
        <v>4836</v>
      </c>
      <c r="H1262" s="59">
        <v>44732</v>
      </c>
      <c r="I1262" s="59">
        <v>45097</v>
      </c>
      <c r="J1262" s="48" t="str">
        <f>IF(Ugovori_OPULJP[[#This Row],[DATUM ZAVRŠETKA OPERACIJE]]&gt;DATE(2024,3,31),"u provedbi","završen")</f>
        <v>završen</v>
      </c>
      <c r="K1262" s="58" t="s">
        <v>186</v>
      </c>
      <c r="L1262" s="58" t="s">
        <v>186</v>
      </c>
      <c r="M1262" s="49">
        <v>0.85</v>
      </c>
      <c r="N1262" s="49">
        <v>0.15</v>
      </c>
      <c r="O1262" s="50">
        <f>Ugovori_OPULJP[[#This Row],[Bespovratna sredstva - Ukupno (EU+Nac) HRK
= Ukupna ugovorena vrijednost bespovratnih sredstava]]*Ugovori_OPULJP[[#This Row],[EU STOPA SUFINANCIRANJA %
EU CO-FINANCING RATE %]]</f>
        <v>417894.44199999998</v>
      </c>
      <c r="P1262" s="51">
        <f>Ugovori_OPULJP[[#This Row],[Bespovratna sredstva - EU dio - HRK]]/7.5345</f>
        <v>55464.123963103055</v>
      </c>
      <c r="Q1262" s="50">
        <f>Ugovori_OPULJP[[#This Row],[Bespovratna sredstva - Ukupno (EU+Nac) HRK
= Ukupna ugovorena vrijednost bespovratnih sredstava]]*Ugovori_OPULJP[[#This Row],[STOPA NACIONALNOG SUFINANCIRANJA %]]</f>
        <v>73746.077999999994</v>
      </c>
      <c r="R1262" s="51">
        <f>Ugovori_OPULJP[[#This Row],[Bespovratna sredstva - Nacionalni dio - HRK]]/7.5345</f>
        <v>9787.7865817240672</v>
      </c>
      <c r="S1262" s="52">
        <v>491640.52</v>
      </c>
      <c r="T1262" s="53">
        <f>Ugovori_OPULJP[[#This Row],[Bespovratna sredstva - Ukupno (EU+Nac) HRK
= Ukupna ugovorena vrijednost bespovratnih sredstava]]/7.5345</f>
        <v>65251.910544827129</v>
      </c>
      <c r="U1262" s="50">
        <v>0</v>
      </c>
      <c r="V1262" s="51">
        <f>Ugovori_OPULJP[[#This Row],[Javni doprinos korisnika - HRK]]/7.5345</f>
        <v>0</v>
      </c>
      <c r="W1262" s="50">
        <v>0</v>
      </c>
      <c r="X1262" s="51">
        <f>Ugovori_OPULJP[[#This Row],[Privatni doprinos korisnika - HRK]]/7.5345</f>
        <v>0</v>
      </c>
      <c r="Y1262" s="52">
        <v>491640.52</v>
      </c>
      <c r="Z1262" s="53">
        <f>Ugovori_OPULJP[[#This Row],[UKUPNI PRIHVATLJIVI IZDACI
TOTAL ELIGIBLE EXPENDITURE
= Bespovratna sredstva ukupno + doprinos korisnika
= Ukupni prihvatljivi troškovi
= Ukupna ugovorena vrijednost projekta HRK]]/7.5345</f>
        <v>65251.910544827129</v>
      </c>
      <c r="AA1262" s="57" t="s">
        <v>752</v>
      </c>
      <c r="AB1262" s="57" t="s">
        <v>753</v>
      </c>
      <c r="AC1262" s="56" t="s">
        <v>4837</v>
      </c>
      <c r="AD1262" s="56" t="s">
        <v>747</v>
      </c>
    </row>
    <row r="1263" spans="1:30" ht="38.25" customHeight="1" x14ac:dyDescent="0.2">
      <c r="A1263" s="66" t="s">
        <v>4838</v>
      </c>
      <c r="B1263" s="55" t="s">
        <v>743</v>
      </c>
      <c r="C1263" s="56" t="s">
        <v>744</v>
      </c>
      <c r="D1263" s="56" t="s">
        <v>4587</v>
      </c>
      <c r="E1263" s="57" t="s">
        <v>76</v>
      </c>
      <c r="F1263" s="62" t="s">
        <v>4839</v>
      </c>
      <c r="G1263" s="62" t="s">
        <v>4840</v>
      </c>
      <c r="H1263" s="59">
        <v>44735</v>
      </c>
      <c r="I1263" s="59">
        <v>45100</v>
      </c>
      <c r="J1263" s="48" t="str">
        <f>IF(Ugovori_OPULJP[[#This Row],[DATUM ZAVRŠETKA OPERACIJE]]&gt;DATE(2024,3,31),"u provedbi","završen")</f>
        <v>završen</v>
      </c>
      <c r="K1263" s="58" t="s">
        <v>84</v>
      </c>
      <c r="L1263" s="58" t="s">
        <v>84</v>
      </c>
      <c r="M1263" s="49">
        <v>0.85</v>
      </c>
      <c r="N1263" s="49">
        <v>0.15</v>
      </c>
      <c r="O1263" s="50">
        <f>Ugovori_OPULJP[[#This Row],[Bespovratna sredstva - Ukupno (EU+Nac) HRK
= Ukupna ugovorena vrijednost bespovratnih sredstava]]*Ugovori_OPULJP[[#This Row],[EU STOPA SUFINANCIRANJA %
EU CO-FINANCING RATE %]]</f>
        <v>329273</v>
      </c>
      <c r="P1263" s="51">
        <f>Ugovori_OPULJP[[#This Row],[Bespovratna sredstva - EU dio - HRK]]/7.5345</f>
        <v>43702.037295109163</v>
      </c>
      <c r="Q1263" s="50">
        <f>Ugovori_OPULJP[[#This Row],[Bespovratna sredstva - Ukupno (EU+Nac) HRK
= Ukupna ugovorena vrijednost bespovratnih sredstava]]*Ugovori_OPULJP[[#This Row],[STOPA NACIONALNOG SUFINANCIRANJA %]]</f>
        <v>58107</v>
      </c>
      <c r="R1263" s="51">
        <f>Ugovori_OPULJP[[#This Row],[Bespovratna sredstva - Nacionalni dio - HRK]]/7.5345</f>
        <v>7712.124228548676</v>
      </c>
      <c r="S1263" s="52">
        <v>387380</v>
      </c>
      <c r="T1263" s="53">
        <f>Ugovori_OPULJP[[#This Row],[Bespovratna sredstva - Ukupno (EU+Nac) HRK
= Ukupna ugovorena vrijednost bespovratnih sredstava]]/7.5345</f>
        <v>51414.161523657836</v>
      </c>
      <c r="U1263" s="50">
        <v>0</v>
      </c>
      <c r="V1263" s="51">
        <f>Ugovori_OPULJP[[#This Row],[Javni doprinos korisnika - HRK]]/7.5345</f>
        <v>0</v>
      </c>
      <c r="W1263" s="50">
        <v>0</v>
      </c>
      <c r="X1263" s="51">
        <f>Ugovori_OPULJP[[#This Row],[Privatni doprinos korisnika - HRK]]/7.5345</f>
        <v>0</v>
      </c>
      <c r="Y1263" s="52">
        <v>387380</v>
      </c>
      <c r="Z1263" s="53">
        <f>Ugovori_OPULJP[[#This Row],[UKUPNI PRIHVATLJIVI IZDACI
TOTAL ELIGIBLE EXPENDITURE
= Bespovratna sredstva ukupno + doprinos korisnika
= Ukupni prihvatljivi troškovi
= Ukupna ugovorena vrijednost projekta HRK]]/7.5345</f>
        <v>51414.161523657836</v>
      </c>
      <c r="AA1263" s="57" t="s">
        <v>752</v>
      </c>
      <c r="AB1263" s="57" t="s">
        <v>753</v>
      </c>
      <c r="AC1263" s="56" t="s">
        <v>4841</v>
      </c>
      <c r="AD1263" s="56" t="s">
        <v>747</v>
      </c>
    </row>
    <row r="1264" spans="1:30" ht="38.25" customHeight="1" x14ac:dyDescent="0.2">
      <c r="A1264" s="66" t="s">
        <v>4842</v>
      </c>
      <c r="B1264" s="55" t="s">
        <v>743</v>
      </c>
      <c r="C1264" s="56" t="s">
        <v>744</v>
      </c>
      <c r="D1264" s="56" t="s">
        <v>4587</v>
      </c>
      <c r="E1264" s="57" t="s">
        <v>76</v>
      </c>
      <c r="F1264" s="62" t="s">
        <v>4843</v>
      </c>
      <c r="G1264" s="62" t="s">
        <v>4844</v>
      </c>
      <c r="H1264" s="59">
        <v>44722</v>
      </c>
      <c r="I1264" s="59">
        <v>45026</v>
      </c>
      <c r="J1264" s="48" t="str">
        <f>IF(Ugovori_OPULJP[[#This Row],[DATUM ZAVRŠETKA OPERACIJE]]&gt;DATE(2024,3,31),"u provedbi","završen")</f>
        <v>završen</v>
      </c>
      <c r="K1264" s="58" t="s">
        <v>200</v>
      </c>
      <c r="L1264" s="46" t="s">
        <v>200</v>
      </c>
      <c r="M1264" s="49">
        <v>0.85</v>
      </c>
      <c r="N1264" s="49">
        <v>0.15</v>
      </c>
      <c r="O1264" s="50">
        <f>Ugovori_OPULJP[[#This Row],[Bespovratna sredstva - Ukupno (EU+Nac) HRK
= Ukupna ugovorena vrijednost bespovratnih sredstava]]*Ugovori_OPULJP[[#This Row],[EU STOPA SUFINANCIRANJA %
EU CO-FINANCING RATE %]]</f>
        <v>156244.02499999999</v>
      </c>
      <c r="P1264" s="51">
        <f>Ugovori_OPULJP[[#This Row],[Bespovratna sredstva - EU dio - HRK]]/7.5345</f>
        <v>20737.145796005043</v>
      </c>
      <c r="Q1264" s="50">
        <f>Ugovori_OPULJP[[#This Row],[Bespovratna sredstva - Ukupno (EU+Nac) HRK
= Ukupna ugovorena vrijednost bespovratnih sredstava]]*Ugovori_OPULJP[[#This Row],[STOPA NACIONALNOG SUFINANCIRANJA %]]</f>
        <v>27572.474999999999</v>
      </c>
      <c r="R1264" s="51">
        <f>Ugovori_OPULJP[[#This Row],[Bespovratna sredstva - Nacionalni dio - HRK]]/7.5345</f>
        <v>3659.4963169420662</v>
      </c>
      <c r="S1264" s="52">
        <v>183816.5</v>
      </c>
      <c r="T1264" s="53">
        <f>Ugovori_OPULJP[[#This Row],[Bespovratna sredstva - Ukupno (EU+Nac) HRK
= Ukupna ugovorena vrijednost bespovratnih sredstava]]/7.5345</f>
        <v>24396.642112947109</v>
      </c>
      <c r="U1264" s="50">
        <v>0</v>
      </c>
      <c r="V1264" s="51">
        <f>Ugovori_OPULJP[[#This Row],[Javni doprinos korisnika - HRK]]/7.5345</f>
        <v>0</v>
      </c>
      <c r="W1264" s="50">
        <v>0</v>
      </c>
      <c r="X1264" s="51">
        <f>Ugovori_OPULJP[[#This Row],[Privatni doprinos korisnika - HRK]]/7.5345</f>
        <v>0</v>
      </c>
      <c r="Y1264" s="52">
        <v>183816.5</v>
      </c>
      <c r="Z1264" s="53">
        <f>Ugovori_OPULJP[[#This Row],[UKUPNI PRIHVATLJIVI IZDACI
TOTAL ELIGIBLE EXPENDITURE
= Bespovratna sredstva ukupno + doprinos korisnika
= Ukupni prihvatljivi troškovi
= Ukupna ugovorena vrijednost projekta HRK]]/7.5345</f>
        <v>24396.642112947109</v>
      </c>
      <c r="AA1264" s="57" t="s">
        <v>752</v>
      </c>
      <c r="AB1264" s="57" t="s">
        <v>753</v>
      </c>
      <c r="AC1264" s="56" t="s">
        <v>4845</v>
      </c>
      <c r="AD1264" s="56" t="s">
        <v>747</v>
      </c>
    </row>
    <row r="1265" spans="1:30" ht="51" customHeight="1" x14ac:dyDescent="0.2">
      <c r="A1265" s="66" t="s">
        <v>4846</v>
      </c>
      <c r="B1265" s="55" t="s">
        <v>743</v>
      </c>
      <c r="C1265" s="56" t="s">
        <v>744</v>
      </c>
      <c r="D1265" s="56" t="s">
        <v>4587</v>
      </c>
      <c r="E1265" s="57" t="s">
        <v>76</v>
      </c>
      <c r="F1265" s="62" t="s">
        <v>4847</v>
      </c>
      <c r="G1265" s="62" t="s">
        <v>4848</v>
      </c>
      <c r="H1265" s="59">
        <v>44733</v>
      </c>
      <c r="I1265" s="59">
        <v>45098</v>
      </c>
      <c r="J1265" s="48" t="str">
        <f>IF(Ugovori_OPULJP[[#This Row],[DATUM ZAVRŠETKA OPERACIJE]]&gt;DATE(2024,3,31),"u provedbi","završen")</f>
        <v>završen</v>
      </c>
      <c r="K1265" s="58" t="s">
        <v>200</v>
      </c>
      <c r="L1265" s="58" t="s">
        <v>200</v>
      </c>
      <c r="M1265" s="49">
        <v>0.85</v>
      </c>
      <c r="N1265" s="49">
        <v>0.15</v>
      </c>
      <c r="O1265" s="50">
        <f>Ugovori_OPULJP[[#This Row],[Bespovratna sredstva - Ukupno (EU+Nac) HRK
= Ukupna ugovorena vrijednost bespovratnih sredstava]]*Ugovori_OPULJP[[#This Row],[EU STOPA SUFINANCIRANJA %
EU CO-FINANCING RATE %]]</f>
        <v>340475.92349999998</v>
      </c>
      <c r="P1265" s="51">
        <f>Ugovori_OPULJP[[#This Row],[Bespovratna sredstva - EU dio - HRK]]/7.5345</f>
        <v>45188.920764483373</v>
      </c>
      <c r="Q1265" s="50">
        <f>Ugovori_OPULJP[[#This Row],[Bespovratna sredstva - Ukupno (EU+Nac) HRK
= Ukupna ugovorena vrijednost bespovratnih sredstava]]*Ugovori_OPULJP[[#This Row],[STOPA NACIONALNOG SUFINANCIRANJA %]]</f>
        <v>60083.986499999992</v>
      </c>
      <c r="R1265" s="51">
        <f>Ugovori_OPULJP[[#This Row],[Bespovratna sredstva - Nacionalni dio - HRK]]/7.5345</f>
        <v>7974.5154290264763</v>
      </c>
      <c r="S1265" s="52">
        <v>400559.91</v>
      </c>
      <c r="T1265" s="53">
        <f>Ugovori_OPULJP[[#This Row],[Bespovratna sredstva - Ukupno (EU+Nac) HRK
= Ukupna ugovorena vrijednost bespovratnih sredstava]]/7.5345</f>
        <v>53163.43619350985</v>
      </c>
      <c r="U1265" s="50">
        <v>0</v>
      </c>
      <c r="V1265" s="51">
        <f>Ugovori_OPULJP[[#This Row],[Javni doprinos korisnika - HRK]]/7.5345</f>
        <v>0</v>
      </c>
      <c r="W1265" s="50">
        <v>0</v>
      </c>
      <c r="X1265" s="51">
        <f>Ugovori_OPULJP[[#This Row],[Privatni doprinos korisnika - HRK]]/7.5345</f>
        <v>0</v>
      </c>
      <c r="Y1265" s="52">
        <v>400559.91</v>
      </c>
      <c r="Z1265" s="53">
        <f>Ugovori_OPULJP[[#This Row],[UKUPNI PRIHVATLJIVI IZDACI
TOTAL ELIGIBLE EXPENDITURE
= Bespovratna sredstva ukupno + doprinos korisnika
= Ukupni prihvatljivi troškovi
= Ukupna ugovorena vrijednost projekta HRK]]/7.5345</f>
        <v>53163.43619350985</v>
      </c>
      <c r="AA1265" s="57" t="s">
        <v>752</v>
      </c>
      <c r="AB1265" s="57" t="s">
        <v>753</v>
      </c>
      <c r="AC1265" s="56" t="s">
        <v>4849</v>
      </c>
      <c r="AD1265" s="56" t="s">
        <v>747</v>
      </c>
    </row>
    <row r="1266" spans="1:30" ht="51" customHeight="1" x14ac:dyDescent="0.2">
      <c r="A1266" s="41" t="s">
        <v>4850</v>
      </c>
      <c r="B1266" s="55" t="s">
        <v>743</v>
      </c>
      <c r="C1266" s="56" t="s">
        <v>744</v>
      </c>
      <c r="D1266" s="56" t="s">
        <v>4587</v>
      </c>
      <c r="E1266" s="57" t="s">
        <v>76</v>
      </c>
      <c r="F1266" s="62" t="s">
        <v>4851</v>
      </c>
      <c r="G1266" s="62" t="s">
        <v>4852</v>
      </c>
      <c r="H1266" s="59">
        <v>44769</v>
      </c>
      <c r="I1266" s="59">
        <v>45134</v>
      </c>
      <c r="J1266" s="48" t="str">
        <f>IF(Ugovori_OPULJP[[#This Row],[DATUM ZAVRŠETKA OPERACIJE]]&gt;DATE(2024,3,31),"u provedbi","završen")</f>
        <v>završen</v>
      </c>
      <c r="K1266" s="67" t="s">
        <v>36</v>
      </c>
      <c r="L1266" s="58" t="s">
        <v>130</v>
      </c>
      <c r="M1266" s="49">
        <v>0.85</v>
      </c>
      <c r="N1266" s="49">
        <v>0.15</v>
      </c>
      <c r="O1266" s="50">
        <f>Ugovori_OPULJP[[#This Row],[Bespovratna sredstva - Ukupno (EU+Nac) HRK
= Ukupna ugovorena vrijednost bespovratnih sredstava]]*Ugovori_OPULJP[[#This Row],[EU STOPA SUFINANCIRANJA %
EU CO-FINANCING RATE %]]</f>
        <v>421438.5</v>
      </c>
      <c r="P1266" s="51">
        <f>Ugovori_OPULJP[[#This Row],[Bespovratna sredstva - EU dio - HRK]]/7.5345</f>
        <v>55934.501294047383</v>
      </c>
      <c r="Q1266" s="50">
        <f>Ugovori_OPULJP[[#This Row],[Bespovratna sredstva - Ukupno (EU+Nac) HRK
= Ukupna ugovorena vrijednost bespovratnih sredstava]]*Ugovori_OPULJP[[#This Row],[STOPA NACIONALNOG SUFINANCIRANJA %]]</f>
        <v>74371.5</v>
      </c>
      <c r="R1266" s="51">
        <f>Ugovori_OPULJP[[#This Row],[Bespovratna sredstva - Nacionalni dio - HRK]]/7.5345</f>
        <v>9870.7943460083607</v>
      </c>
      <c r="S1266" s="52">
        <v>495810</v>
      </c>
      <c r="T1266" s="53">
        <f>Ugovori_OPULJP[[#This Row],[Bespovratna sredstva - Ukupno (EU+Nac) HRK
= Ukupna ugovorena vrijednost bespovratnih sredstava]]/7.5345</f>
        <v>65805.295640055745</v>
      </c>
      <c r="U1266" s="50">
        <v>0</v>
      </c>
      <c r="V1266" s="51">
        <f>Ugovori_OPULJP[[#This Row],[Javni doprinos korisnika - HRK]]/7.5345</f>
        <v>0</v>
      </c>
      <c r="W1266" s="50">
        <v>0</v>
      </c>
      <c r="X1266" s="51">
        <f>Ugovori_OPULJP[[#This Row],[Privatni doprinos korisnika - HRK]]/7.5345</f>
        <v>0</v>
      </c>
      <c r="Y1266" s="52">
        <v>495810</v>
      </c>
      <c r="Z1266" s="53">
        <f>Ugovori_OPULJP[[#This Row],[UKUPNI PRIHVATLJIVI IZDACI
TOTAL ELIGIBLE EXPENDITURE
= Bespovratna sredstva ukupno + doprinos korisnika
= Ukupni prihvatljivi troškovi
= Ukupna ugovorena vrijednost projekta HRK]]/7.5345</f>
        <v>65805.295640055745</v>
      </c>
      <c r="AA1266" s="57" t="s">
        <v>752</v>
      </c>
      <c r="AB1266" s="57" t="s">
        <v>753</v>
      </c>
      <c r="AC1266" s="56" t="s">
        <v>4853</v>
      </c>
      <c r="AD1266" s="63" t="s">
        <v>747</v>
      </c>
    </row>
    <row r="1267" spans="1:30" ht="51" customHeight="1" x14ac:dyDescent="0.2">
      <c r="A1267" s="61" t="s">
        <v>4854</v>
      </c>
      <c r="B1267" s="55" t="s">
        <v>743</v>
      </c>
      <c r="C1267" s="56" t="s">
        <v>744</v>
      </c>
      <c r="D1267" s="56" t="s">
        <v>4587</v>
      </c>
      <c r="E1267" s="57" t="s">
        <v>76</v>
      </c>
      <c r="F1267" s="62" t="s">
        <v>4855</v>
      </c>
      <c r="G1267" s="62" t="s">
        <v>4856</v>
      </c>
      <c r="H1267" s="59">
        <v>44771</v>
      </c>
      <c r="I1267" s="59">
        <v>45136</v>
      </c>
      <c r="J1267" s="48" t="str">
        <f>IF(Ugovori_OPULJP[[#This Row],[DATUM ZAVRŠETKA OPERACIJE]]&gt;DATE(2024,3,31),"u provedbi","završen")</f>
        <v>završen</v>
      </c>
      <c r="K1267" s="46" t="s">
        <v>371</v>
      </c>
      <c r="L1267" s="46" t="s">
        <v>371</v>
      </c>
      <c r="M1267" s="49">
        <v>0.85</v>
      </c>
      <c r="N1267" s="49">
        <v>0.15</v>
      </c>
      <c r="O1267" s="50">
        <f>Ugovori_OPULJP[[#This Row],[Bespovratna sredstva - Ukupno (EU+Nac) HRK
= Ukupna ugovorena vrijednost bespovratnih sredstava]]*Ugovori_OPULJP[[#This Row],[EU STOPA SUFINANCIRANJA %
EU CO-FINANCING RATE %]]</f>
        <v>337960</v>
      </c>
      <c r="P1267" s="51">
        <f>Ugovori_OPULJP[[#This Row],[Bespovratna sredstva - EU dio - HRK]]/7.5345</f>
        <v>44855.000331807016</v>
      </c>
      <c r="Q1267" s="50">
        <f>Ugovori_OPULJP[[#This Row],[Bespovratna sredstva - Ukupno (EU+Nac) HRK
= Ukupna ugovorena vrijednost bespovratnih sredstava]]*Ugovori_OPULJP[[#This Row],[STOPA NACIONALNOG SUFINANCIRANJA %]]</f>
        <v>59640</v>
      </c>
      <c r="R1267" s="51">
        <f>Ugovori_OPULJP[[#This Row],[Bespovratna sredstva - Nacionalni dio - HRK]]/7.5345</f>
        <v>7915.5882938482973</v>
      </c>
      <c r="S1267" s="52">
        <v>397600</v>
      </c>
      <c r="T1267" s="51">
        <f>Ugovori_OPULJP[[#This Row],[Bespovratna sredstva - Ukupno (EU+Nac) HRK
= Ukupna ugovorena vrijednost bespovratnih sredstava]]/7.5345</f>
        <v>52770.588625655313</v>
      </c>
      <c r="U1267" s="50">
        <v>0</v>
      </c>
      <c r="V1267" s="51">
        <f>Ugovori_OPULJP[[#This Row],[Javni doprinos korisnika - HRK]]/7.5345</f>
        <v>0</v>
      </c>
      <c r="W1267" s="50">
        <v>0</v>
      </c>
      <c r="X1267" s="51">
        <f>Ugovori_OPULJP[[#This Row],[Privatni doprinos korisnika - HRK]]/7.5345</f>
        <v>0</v>
      </c>
      <c r="Y1267" s="52">
        <v>397600</v>
      </c>
      <c r="Z1267" s="53">
        <f>Ugovori_OPULJP[[#This Row],[UKUPNI PRIHVATLJIVI IZDACI
TOTAL ELIGIBLE EXPENDITURE
= Bespovratna sredstva ukupno + doprinos korisnika
= Ukupni prihvatljivi troškovi
= Ukupna ugovorena vrijednost projekta HRK]]/7.5345</f>
        <v>52770.588625655313</v>
      </c>
      <c r="AA1267" s="57" t="s">
        <v>752</v>
      </c>
      <c r="AB1267" s="57" t="s">
        <v>753</v>
      </c>
      <c r="AC1267" s="56" t="s">
        <v>4857</v>
      </c>
      <c r="AD1267" s="63" t="s">
        <v>747</v>
      </c>
    </row>
    <row r="1268" spans="1:30" ht="38.25" customHeight="1" x14ac:dyDescent="0.2">
      <c r="A1268" s="61" t="s">
        <v>4858</v>
      </c>
      <c r="B1268" s="55" t="s">
        <v>743</v>
      </c>
      <c r="C1268" s="56" t="s">
        <v>744</v>
      </c>
      <c r="D1268" s="56" t="s">
        <v>4587</v>
      </c>
      <c r="E1268" s="57" t="s">
        <v>76</v>
      </c>
      <c r="F1268" s="62" t="s">
        <v>4859</v>
      </c>
      <c r="G1268" s="45" t="s">
        <v>874</v>
      </c>
      <c r="H1268" s="59">
        <v>44770</v>
      </c>
      <c r="I1268" s="59">
        <v>45135</v>
      </c>
      <c r="J1268" s="48" t="str">
        <f>IF(Ugovori_OPULJP[[#This Row],[DATUM ZAVRŠETKA OPERACIJE]]&gt;DATE(2024,3,31),"u provedbi","završen")</f>
        <v>završen</v>
      </c>
      <c r="K1268" s="67" t="s">
        <v>37</v>
      </c>
      <c r="L1268" s="58" t="s">
        <v>37</v>
      </c>
      <c r="M1268" s="49">
        <v>0.85</v>
      </c>
      <c r="N1268" s="49">
        <v>0.15</v>
      </c>
      <c r="O1268" s="50">
        <f>Ugovori_OPULJP[[#This Row],[Bespovratna sredstva - Ukupno (EU+Nac) HRK
= Ukupna ugovorena vrijednost bespovratnih sredstava]]*Ugovori_OPULJP[[#This Row],[EU STOPA SUFINANCIRANJA %
EU CO-FINANCING RATE %]]</f>
        <v>403585.049</v>
      </c>
      <c r="P1268" s="51">
        <f>Ugovori_OPULJP[[#This Row],[Bespovratna sredstva - EU dio - HRK]]/7.5345</f>
        <v>53564.941137434464</v>
      </c>
      <c r="Q1268" s="50">
        <f>Ugovori_OPULJP[[#This Row],[Bespovratna sredstva - Ukupno (EU+Nac) HRK
= Ukupna ugovorena vrijednost bespovratnih sredstava]]*Ugovori_OPULJP[[#This Row],[STOPA NACIONALNOG SUFINANCIRANJA %]]</f>
        <v>71220.891000000003</v>
      </c>
      <c r="R1268" s="51">
        <f>Ugovori_OPULJP[[#This Row],[Bespovratna sredstva - Nacionalni dio - HRK]]/7.5345</f>
        <v>9452.6366713119642</v>
      </c>
      <c r="S1268" s="52">
        <v>474805.94</v>
      </c>
      <c r="T1268" s="53">
        <f>Ugovori_OPULJP[[#This Row],[Bespovratna sredstva - Ukupno (EU+Nac) HRK
= Ukupna ugovorena vrijednost bespovratnih sredstava]]/7.5345</f>
        <v>63017.577808746428</v>
      </c>
      <c r="U1268" s="50">
        <v>0</v>
      </c>
      <c r="V1268" s="51">
        <f>Ugovori_OPULJP[[#This Row],[Javni doprinos korisnika - HRK]]/7.5345</f>
        <v>0</v>
      </c>
      <c r="W1268" s="50">
        <v>0</v>
      </c>
      <c r="X1268" s="51">
        <f>Ugovori_OPULJP[[#This Row],[Privatni doprinos korisnika - HRK]]/7.5345</f>
        <v>0</v>
      </c>
      <c r="Y1268" s="52">
        <v>474805.94</v>
      </c>
      <c r="Z1268" s="53">
        <f>Ugovori_OPULJP[[#This Row],[UKUPNI PRIHVATLJIVI IZDACI
TOTAL ELIGIBLE EXPENDITURE
= Bespovratna sredstva ukupno + doprinos korisnika
= Ukupni prihvatljivi troškovi
= Ukupna ugovorena vrijednost projekta HRK]]/7.5345</f>
        <v>63017.577808746428</v>
      </c>
      <c r="AA1268" s="57" t="s">
        <v>752</v>
      </c>
      <c r="AB1268" s="57" t="s">
        <v>753</v>
      </c>
      <c r="AC1268" s="56" t="s">
        <v>4860</v>
      </c>
      <c r="AD1268" s="63" t="s">
        <v>747</v>
      </c>
    </row>
    <row r="1269" spans="1:30" ht="51" customHeight="1" x14ac:dyDescent="0.2">
      <c r="A1269" s="66" t="s">
        <v>4861</v>
      </c>
      <c r="B1269" s="55" t="s">
        <v>743</v>
      </c>
      <c r="C1269" s="56" t="s">
        <v>744</v>
      </c>
      <c r="D1269" s="56" t="s">
        <v>4587</v>
      </c>
      <c r="E1269" s="57" t="s">
        <v>76</v>
      </c>
      <c r="F1269" s="62" t="s">
        <v>4862</v>
      </c>
      <c r="G1269" s="62" t="s">
        <v>4863</v>
      </c>
      <c r="H1269" s="59">
        <v>44763</v>
      </c>
      <c r="I1269" s="59">
        <v>45128</v>
      </c>
      <c r="J1269" s="48" t="str">
        <f>IF(Ugovori_OPULJP[[#This Row],[DATUM ZAVRŠETKA OPERACIJE]]&gt;DATE(2024,3,31),"u provedbi","završen")</f>
        <v>završen</v>
      </c>
      <c r="K1269" s="67" t="s">
        <v>36</v>
      </c>
      <c r="L1269" s="58" t="s">
        <v>37</v>
      </c>
      <c r="M1269" s="49">
        <v>0.85</v>
      </c>
      <c r="N1269" s="49">
        <v>0.15</v>
      </c>
      <c r="O1269" s="50">
        <f>Ugovori_OPULJP[[#This Row],[Bespovratna sredstva - Ukupno (EU+Nac) HRK
= Ukupna ugovorena vrijednost bespovratnih sredstava]]*Ugovori_OPULJP[[#This Row],[EU STOPA SUFINANCIRANJA %
EU CO-FINANCING RATE %]]</f>
        <v>418860.49249999999</v>
      </c>
      <c r="P1269" s="51">
        <f>Ugovori_OPULJP[[#This Row],[Bespovratna sredstva - EU dio - HRK]]/7.5345</f>
        <v>55592.34089853341</v>
      </c>
      <c r="Q1269" s="50">
        <f>Ugovori_OPULJP[[#This Row],[Bespovratna sredstva - Ukupno (EU+Nac) HRK
= Ukupna ugovorena vrijednost bespovratnih sredstava]]*Ugovori_OPULJP[[#This Row],[STOPA NACIONALNOG SUFINANCIRANJA %]]</f>
        <v>73916.557499999995</v>
      </c>
      <c r="R1269" s="51">
        <f>Ugovori_OPULJP[[#This Row],[Bespovratna sredstva - Nacionalni dio - HRK]]/7.5345</f>
        <v>9810.4130997411885</v>
      </c>
      <c r="S1269" s="52">
        <v>492777.05</v>
      </c>
      <c r="T1269" s="53">
        <f>Ugovori_OPULJP[[#This Row],[Bespovratna sredstva - Ukupno (EU+Nac) HRK
= Ukupna ugovorena vrijednost bespovratnih sredstava]]/7.5345</f>
        <v>65402.753998274595</v>
      </c>
      <c r="U1269" s="50">
        <v>0</v>
      </c>
      <c r="V1269" s="51">
        <f>Ugovori_OPULJP[[#This Row],[Javni doprinos korisnika - HRK]]/7.5345</f>
        <v>0</v>
      </c>
      <c r="W1269" s="50">
        <v>0</v>
      </c>
      <c r="X1269" s="51">
        <f>Ugovori_OPULJP[[#This Row],[Privatni doprinos korisnika - HRK]]/7.5345</f>
        <v>0</v>
      </c>
      <c r="Y1269" s="52">
        <v>492777.05</v>
      </c>
      <c r="Z1269" s="53">
        <f>Ugovori_OPULJP[[#This Row],[UKUPNI PRIHVATLJIVI IZDACI
TOTAL ELIGIBLE EXPENDITURE
= Bespovratna sredstva ukupno + doprinos korisnika
= Ukupni prihvatljivi troškovi
= Ukupna ugovorena vrijednost projekta HRK]]/7.5345</f>
        <v>65402.753998274595</v>
      </c>
      <c r="AA1269" s="57" t="s">
        <v>752</v>
      </c>
      <c r="AB1269" s="57" t="s">
        <v>753</v>
      </c>
      <c r="AC1269" s="56" t="s">
        <v>4864</v>
      </c>
      <c r="AD1269" s="63" t="s">
        <v>747</v>
      </c>
    </row>
    <row r="1270" spans="1:30" ht="51" customHeight="1" x14ac:dyDescent="0.2">
      <c r="A1270" s="61" t="s">
        <v>4865</v>
      </c>
      <c r="B1270" s="55" t="s">
        <v>743</v>
      </c>
      <c r="C1270" s="56" t="s">
        <v>744</v>
      </c>
      <c r="D1270" s="56" t="s">
        <v>4587</v>
      </c>
      <c r="E1270" s="57" t="s">
        <v>76</v>
      </c>
      <c r="F1270" s="62" t="s">
        <v>4866</v>
      </c>
      <c r="G1270" s="45" t="s">
        <v>909</v>
      </c>
      <c r="H1270" s="59">
        <v>44763</v>
      </c>
      <c r="I1270" s="59">
        <v>45128</v>
      </c>
      <c r="J1270" s="48" t="str">
        <f>IF(Ugovori_OPULJP[[#This Row],[DATUM ZAVRŠETKA OPERACIJE]]&gt;DATE(2024,3,31),"u provedbi","završen")</f>
        <v>završen</v>
      </c>
      <c r="K1270" s="58" t="s">
        <v>36</v>
      </c>
      <c r="L1270" s="58" t="s">
        <v>37</v>
      </c>
      <c r="M1270" s="49">
        <v>0.85</v>
      </c>
      <c r="N1270" s="49">
        <v>0.15</v>
      </c>
      <c r="O1270" s="50">
        <f>Ugovori_OPULJP[[#This Row],[Bespovratna sredstva - Ukupno (EU+Nac) HRK
= Ukupna ugovorena vrijednost bespovratnih sredstava]]*Ugovori_OPULJP[[#This Row],[EU STOPA SUFINANCIRANJA %
EU CO-FINANCING RATE %]]</f>
        <v>375636.23299999995</v>
      </c>
      <c r="P1270" s="51">
        <f>Ugovori_OPULJP[[#This Row],[Bespovratna sredstva - EU dio - HRK]]/7.5345</f>
        <v>49855.495786050822</v>
      </c>
      <c r="Q1270" s="50">
        <f>Ugovori_OPULJP[[#This Row],[Bespovratna sredstva - Ukupno (EU+Nac) HRK
= Ukupna ugovorena vrijednost bespovratnih sredstava]]*Ugovori_OPULJP[[#This Row],[STOPA NACIONALNOG SUFINANCIRANJA %]]</f>
        <v>66288.746999999988</v>
      </c>
      <c r="R1270" s="51">
        <f>Ugovori_OPULJP[[#This Row],[Bespovratna sredstva - Nacionalni dio - HRK]]/7.5345</f>
        <v>8798.0286681266152</v>
      </c>
      <c r="S1270" s="52">
        <v>441924.98</v>
      </c>
      <c r="T1270" s="53">
        <f>Ugovori_OPULJP[[#This Row],[Bespovratna sredstva - Ukupno (EU+Nac) HRK
= Ukupna ugovorena vrijednost bespovratnih sredstava]]/7.5345</f>
        <v>58653.524454177445</v>
      </c>
      <c r="U1270" s="50">
        <v>0</v>
      </c>
      <c r="V1270" s="51">
        <f>Ugovori_OPULJP[[#This Row],[Javni doprinos korisnika - HRK]]/7.5345</f>
        <v>0</v>
      </c>
      <c r="W1270" s="50">
        <v>0</v>
      </c>
      <c r="X1270" s="51">
        <f>Ugovori_OPULJP[[#This Row],[Privatni doprinos korisnika - HRK]]/7.5345</f>
        <v>0</v>
      </c>
      <c r="Y1270" s="52">
        <v>441924.98</v>
      </c>
      <c r="Z1270" s="53">
        <f>Ugovori_OPULJP[[#This Row],[UKUPNI PRIHVATLJIVI IZDACI
TOTAL ELIGIBLE EXPENDITURE
= Bespovratna sredstva ukupno + doprinos korisnika
= Ukupni prihvatljivi troškovi
= Ukupna ugovorena vrijednost projekta HRK]]/7.5345</f>
        <v>58653.524454177445</v>
      </c>
      <c r="AA1270" s="57" t="s">
        <v>752</v>
      </c>
      <c r="AB1270" s="57" t="s">
        <v>753</v>
      </c>
      <c r="AC1270" s="56" t="s">
        <v>4867</v>
      </c>
      <c r="AD1270" s="63" t="s">
        <v>747</v>
      </c>
    </row>
    <row r="1271" spans="1:30" ht="38.25" customHeight="1" x14ac:dyDescent="0.2">
      <c r="A1271" s="61" t="s">
        <v>4868</v>
      </c>
      <c r="B1271" s="55" t="s">
        <v>743</v>
      </c>
      <c r="C1271" s="56" t="s">
        <v>744</v>
      </c>
      <c r="D1271" s="56" t="s">
        <v>4587</v>
      </c>
      <c r="E1271" s="57" t="s">
        <v>76</v>
      </c>
      <c r="F1271" s="62" t="s">
        <v>4869</v>
      </c>
      <c r="G1271" s="62" t="s">
        <v>4870</v>
      </c>
      <c r="H1271" s="59">
        <v>44771</v>
      </c>
      <c r="I1271" s="59">
        <v>45136</v>
      </c>
      <c r="J1271" s="48" t="str">
        <f>IF(Ugovori_OPULJP[[#This Row],[DATUM ZAVRŠETKA OPERACIJE]]&gt;DATE(2024,3,31),"u provedbi","završen")</f>
        <v>završen</v>
      </c>
      <c r="K1271" s="67" t="s">
        <v>36</v>
      </c>
      <c r="L1271" s="58" t="s">
        <v>99</v>
      </c>
      <c r="M1271" s="49">
        <v>0.85</v>
      </c>
      <c r="N1271" s="49">
        <v>0.15</v>
      </c>
      <c r="O1271" s="50">
        <f>Ugovori_OPULJP[[#This Row],[Bespovratna sredstva - Ukupno (EU+Nac) HRK
= Ukupna ugovorena vrijednost bespovratnih sredstava]]*Ugovori_OPULJP[[#This Row],[EU STOPA SUFINANCIRANJA %
EU CO-FINANCING RATE %]]</f>
        <v>302855</v>
      </c>
      <c r="P1271" s="51">
        <f>Ugovori_OPULJP[[#This Row],[Bespovratna sredstva - EU dio - HRK]]/7.5345</f>
        <v>40195.766142411572</v>
      </c>
      <c r="Q1271" s="50">
        <f>Ugovori_OPULJP[[#This Row],[Bespovratna sredstva - Ukupno (EU+Nac) HRK
= Ukupna ugovorena vrijednost bespovratnih sredstava]]*Ugovori_OPULJP[[#This Row],[STOPA NACIONALNOG SUFINANCIRANJA %]]</f>
        <v>53445</v>
      </c>
      <c r="R1271" s="51">
        <f>Ugovori_OPULJP[[#This Row],[Bespovratna sredstva - Nacionalni dio - HRK]]/7.5345</f>
        <v>7093.3704957196887</v>
      </c>
      <c r="S1271" s="52">
        <v>356300</v>
      </c>
      <c r="T1271" s="53">
        <f>Ugovori_OPULJP[[#This Row],[Bespovratna sredstva - Ukupno (EU+Nac) HRK
= Ukupna ugovorena vrijednost bespovratnih sredstava]]/7.5345</f>
        <v>47289.136638131262</v>
      </c>
      <c r="U1271" s="50">
        <v>0</v>
      </c>
      <c r="V1271" s="51">
        <f>Ugovori_OPULJP[[#This Row],[Javni doprinos korisnika - HRK]]/7.5345</f>
        <v>0</v>
      </c>
      <c r="W1271" s="50">
        <v>0</v>
      </c>
      <c r="X1271" s="51">
        <f>Ugovori_OPULJP[[#This Row],[Privatni doprinos korisnika - HRK]]/7.5345</f>
        <v>0</v>
      </c>
      <c r="Y1271" s="52">
        <v>356300</v>
      </c>
      <c r="Z1271" s="53">
        <f>Ugovori_OPULJP[[#This Row],[UKUPNI PRIHVATLJIVI IZDACI
TOTAL ELIGIBLE EXPENDITURE
= Bespovratna sredstva ukupno + doprinos korisnika
= Ukupni prihvatljivi troškovi
= Ukupna ugovorena vrijednost projekta HRK]]/7.5345</f>
        <v>47289.136638131262</v>
      </c>
      <c r="AA1271" s="57" t="s">
        <v>752</v>
      </c>
      <c r="AB1271" s="57" t="s">
        <v>753</v>
      </c>
      <c r="AC1271" s="56" t="s">
        <v>4871</v>
      </c>
      <c r="AD1271" s="63" t="s">
        <v>747</v>
      </c>
    </row>
    <row r="1272" spans="1:30" ht="51" customHeight="1" x14ac:dyDescent="0.2">
      <c r="A1272" s="41" t="s">
        <v>4872</v>
      </c>
      <c r="B1272" s="55" t="s">
        <v>743</v>
      </c>
      <c r="C1272" s="56" t="s">
        <v>744</v>
      </c>
      <c r="D1272" s="56" t="s">
        <v>4587</v>
      </c>
      <c r="E1272" s="57" t="s">
        <v>76</v>
      </c>
      <c r="F1272" s="62" t="s">
        <v>4873</v>
      </c>
      <c r="G1272" s="45" t="s">
        <v>1091</v>
      </c>
      <c r="H1272" s="59">
        <v>44769</v>
      </c>
      <c r="I1272" s="59">
        <v>45134</v>
      </c>
      <c r="J1272" s="48" t="str">
        <f>IF(Ugovori_OPULJP[[#This Row],[DATUM ZAVRŠETKA OPERACIJE]]&gt;DATE(2024,3,31),"u provedbi","završen")</f>
        <v>završen</v>
      </c>
      <c r="K1272" s="67" t="s">
        <v>84</v>
      </c>
      <c r="L1272" s="58" t="s">
        <v>84</v>
      </c>
      <c r="M1272" s="49">
        <v>0.85</v>
      </c>
      <c r="N1272" s="49">
        <v>0.15</v>
      </c>
      <c r="O1272" s="50">
        <f>Ugovori_OPULJP[[#This Row],[Bespovratna sredstva - Ukupno (EU+Nac) HRK
= Ukupna ugovorena vrijednost bespovratnih sredstava]]*Ugovori_OPULJP[[#This Row],[EU STOPA SUFINANCIRANJA %
EU CO-FINANCING RATE %]]</f>
        <v>347896.5085</v>
      </c>
      <c r="P1272" s="51">
        <f>Ugovori_OPULJP[[#This Row],[Bespovratna sredstva - EU dio - HRK]]/7.5345</f>
        <v>46173.801645762818</v>
      </c>
      <c r="Q1272" s="50">
        <f>Ugovori_OPULJP[[#This Row],[Bespovratna sredstva - Ukupno (EU+Nac) HRK
= Ukupna ugovorena vrijednost bespovratnih sredstava]]*Ugovori_OPULJP[[#This Row],[STOPA NACIONALNOG SUFINANCIRANJA %]]</f>
        <v>61393.501499999998</v>
      </c>
      <c r="R1272" s="51">
        <f>Ugovori_OPULJP[[#This Row],[Bespovratna sredstva - Nacionalni dio - HRK]]/7.5345</f>
        <v>8148.3179374875563</v>
      </c>
      <c r="S1272" s="52">
        <v>409290.01</v>
      </c>
      <c r="T1272" s="53">
        <f>Ugovori_OPULJP[[#This Row],[Bespovratna sredstva - Ukupno (EU+Nac) HRK
= Ukupna ugovorena vrijednost bespovratnih sredstava]]/7.5345</f>
        <v>54322.11958325038</v>
      </c>
      <c r="U1272" s="50">
        <v>0</v>
      </c>
      <c r="V1272" s="51">
        <f>Ugovori_OPULJP[[#This Row],[Javni doprinos korisnika - HRK]]/7.5345</f>
        <v>0</v>
      </c>
      <c r="W1272" s="50">
        <v>0</v>
      </c>
      <c r="X1272" s="51">
        <f>Ugovori_OPULJP[[#This Row],[Privatni doprinos korisnika - HRK]]/7.5345</f>
        <v>0</v>
      </c>
      <c r="Y1272" s="52">
        <v>409290.01</v>
      </c>
      <c r="Z1272" s="53">
        <f>Ugovori_OPULJP[[#This Row],[UKUPNI PRIHVATLJIVI IZDACI
TOTAL ELIGIBLE EXPENDITURE
= Bespovratna sredstva ukupno + doprinos korisnika
= Ukupni prihvatljivi troškovi
= Ukupna ugovorena vrijednost projekta HRK]]/7.5345</f>
        <v>54322.11958325038</v>
      </c>
      <c r="AA1272" s="57" t="s">
        <v>752</v>
      </c>
      <c r="AB1272" s="57" t="s">
        <v>753</v>
      </c>
      <c r="AC1272" s="56" t="s">
        <v>4874</v>
      </c>
      <c r="AD1272" s="63" t="s">
        <v>747</v>
      </c>
    </row>
    <row r="1273" spans="1:30" ht="51" customHeight="1" x14ac:dyDescent="0.2">
      <c r="A1273" s="61" t="s">
        <v>4875</v>
      </c>
      <c r="B1273" s="55" t="s">
        <v>743</v>
      </c>
      <c r="C1273" s="56" t="s">
        <v>744</v>
      </c>
      <c r="D1273" s="56" t="s">
        <v>4587</v>
      </c>
      <c r="E1273" s="57" t="s">
        <v>76</v>
      </c>
      <c r="F1273" s="62" t="s">
        <v>4876</v>
      </c>
      <c r="G1273" s="62" t="s">
        <v>812</v>
      </c>
      <c r="H1273" s="59">
        <v>44771</v>
      </c>
      <c r="I1273" s="59">
        <v>45106</v>
      </c>
      <c r="J1273" s="48" t="str">
        <f>IF(Ugovori_OPULJP[[#This Row],[DATUM ZAVRŠETKA OPERACIJE]]&gt;DATE(2024,3,31),"u provedbi","završen")</f>
        <v>završen</v>
      </c>
      <c r="K1273" s="46" t="s">
        <v>36</v>
      </c>
      <c r="L1273" s="58" t="s">
        <v>37</v>
      </c>
      <c r="M1273" s="49">
        <v>0.85</v>
      </c>
      <c r="N1273" s="49">
        <v>0.15</v>
      </c>
      <c r="O1273" s="50">
        <f>Ugovori_OPULJP[[#This Row],[Bespovratna sredstva - Ukupno (EU+Nac) HRK
= Ukupna ugovorena vrijednost bespovratnih sredstava]]*Ugovori_OPULJP[[#This Row],[EU STOPA SUFINANCIRANJA %
EU CO-FINANCING RATE %]]</f>
        <v>300983.72499999998</v>
      </c>
      <c r="P1273" s="51">
        <f>Ugovori_OPULJP[[#This Row],[Bespovratna sredstva - EU dio - HRK]]/7.5345</f>
        <v>39947.405269095492</v>
      </c>
      <c r="Q1273" s="50">
        <f>Ugovori_OPULJP[[#This Row],[Bespovratna sredstva - Ukupno (EU+Nac) HRK
= Ukupna ugovorena vrijednost bespovratnih sredstava]]*Ugovori_OPULJP[[#This Row],[STOPA NACIONALNOG SUFINANCIRANJA %]]</f>
        <v>53114.775000000001</v>
      </c>
      <c r="R1273" s="51">
        <f>Ugovori_OPULJP[[#This Row],[Bespovratna sredstva - Nacionalni dio - HRK]]/7.5345</f>
        <v>7049.5421063109698</v>
      </c>
      <c r="S1273" s="52">
        <v>354098.5</v>
      </c>
      <c r="T1273" s="51">
        <f>Ugovori_OPULJP[[#This Row],[Bespovratna sredstva - Ukupno (EU+Nac) HRK
= Ukupna ugovorena vrijednost bespovratnih sredstava]]/7.5345</f>
        <v>46996.94737540646</v>
      </c>
      <c r="U1273" s="50">
        <v>0</v>
      </c>
      <c r="V1273" s="51">
        <f>Ugovori_OPULJP[[#This Row],[Javni doprinos korisnika - HRK]]/7.5345</f>
        <v>0</v>
      </c>
      <c r="W1273" s="50">
        <v>0</v>
      </c>
      <c r="X1273" s="51">
        <f>Ugovori_OPULJP[[#This Row],[Privatni doprinos korisnika - HRK]]/7.5345</f>
        <v>0</v>
      </c>
      <c r="Y1273" s="52">
        <v>354098.5</v>
      </c>
      <c r="Z1273" s="53">
        <f>Ugovori_OPULJP[[#This Row],[UKUPNI PRIHVATLJIVI IZDACI
TOTAL ELIGIBLE EXPENDITURE
= Bespovratna sredstva ukupno + doprinos korisnika
= Ukupni prihvatljivi troškovi
= Ukupna ugovorena vrijednost projekta HRK]]/7.5345</f>
        <v>46996.94737540646</v>
      </c>
      <c r="AA1273" s="57" t="s">
        <v>752</v>
      </c>
      <c r="AB1273" s="57" t="s">
        <v>753</v>
      </c>
      <c r="AC1273" s="56" t="s">
        <v>4877</v>
      </c>
      <c r="AD1273" s="63" t="s">
        <v>747</v>
      </c>
    </row>
    <row r="1274" spans="1:30" ht="38.25" customHeight="1" x14ac:dyDescent="0.2">
      <c r="A1274" s="61" t="s">
        <v>4879</v>
      </c>
      <c r="B1274" s="55" t="s">
        <v>743</v>
      </c>
      <c r="C1274" s="56" t="s">
        <v>744</v>
      </c>
      <c r="D1274" s="56" t="s">
        <v>4880</v>
      </c>
      <c r="E1274" s="57" t="s">
        <v>232</v>
      </c>
      <c r="F1274" s="62" t="s">
        <v>4881</v>
      </c>
      <c r="G1274" s="62" t="s">
        <v>4534</v>
      </c>
      <c r="H1274" s="59">
        <v>44757</v>
      </c>
      <c r="I1274" s="59">
        <v>45122</v>
      </c>
      <c r="J1274" s="48" t="str">
        <f>IF(Ugovori_OPULJP[[#This Row],[DATUM ZAVRŠETKA OPERACIJE]]&gt;DATE(2024,3,31),"u provedbi","završen")</f>
        <v>završen</v>
      </c>
      <c r="K1274" s="67" t="s">
        <v>371</v>
      </c>
      <c r="L1274" s="58" t="s">
        <v>371</v>
      </c>
      <c r="M1274" s="49">
        <v>0.85</v>
      </c>
      <c r="N1274" s="49">
        <v>0.15</v>
      </c>
      <c r="O1274" s="50">
        <f>Ugovori_OPULJP[[#This Row],[Bespovratna sredstva - Ukupno (EU+Nac) HRK
= Ukupna ugovorena vrijednost bespovratnih sredstava]]*Ugovori_OPULJP[[#This Row],[EU STOPA SUFINANCIRANJA %
EU CO-FINANCING RATE %]]</f>
        <v>395258.5</v>
      </c>
      <c r="P1274" s="51">
        <f>Ugovori_OPULJP[[#This Row],[Bespovratna sredstva - EU dio - HRK]]/7.5345</f>
        <v>52459.818169752471</v>
      </c>
      <c r="Q1274" s="50">
        <f>Ugovori_OPULJP[[#This Row],[Bespovratna sredstva - Ukupno (EU+Nac) HRK
= Ukupna ugovorena vrijednost bespovratnih sredstava]]*Ugovori_OPULJP[[#This Row],[STOPA NACIONALNOG SUFINANCIRANJA %]]</f>
        <v>69751.5</v>
      </c>
      <c r="R1274" s="51">
        <f>Ugovori_OPULJP[[#This Row],[Bespovratna sredstva - Nacionalni dio - HRK]]/7.5345</f>
        <v>9257.6149711327889</v>
      </c>
      <c r="S1274" s="52">
        <v>465010</v>
      </c>
      <c r="T1274" s="53">
        <f>Ugovori_OPULJP[[#This Row],[Bespovratna sredstva - Ukupno (EU+Nac) HRK
= Ukupna ugovorena vrijednost bespovratnih sredstava]]/7.5345</f>
        <v>61717.433140885259</v>
      </c>
      <c r="U1274" s="50">
        <v>0</v>
      </c>
      <c r="V1274" s="51">
        <f>Ugovori_OPULJP[[#This Row],[Javni doprinos korisnika - HRK]]/7.5345</f>
        <v>0</v>
      </c>
      <c r="W1274" s="50">
        <v>0</v>
      </c>
      <c r="X1274" s="51">
        <f>Ugovori_OPULJP[[#This Row],[Privatni doprinos korisnika - HRK]]/7.5345</f>
        <v>0</v>
      </c>
      <c r="Y1274" s="52">
        <v>465010</v>
      </c>
      <c r="Z1274" s="53">
        <f>Ugovori_OPULJP[[#This Row],[UKUPNI PRIHVATLJIVI IZDACI
TOTAL ELIGIBLE EXPENDITURE
= Bespovratna sredstva ukupno + doprinos korisnika
= Ukupni prihvatljivi troškovi
= Ukupna ugovorena vrijednost projekta HRK]]/7.5345</f>
        <v>61717.433140885259</v>
      </c>
      <c r="AA1274" s="44" t="s">
        <v>752</v>
      </c>
      <c r="AB1274" s="44" t="s">
        <v>753</v>
      </c>
      <c r="AC1274" s="56" t="s">
        <v>4882</v>
      </c>
      <c r="AD1274" s="43" t="s">
        <v>747</v>
      </c>
    </row>
    <row r="1275" spans="1:30" ht="38.25" customHeight="1" x14ac:dyDescent="0.2">
      <c r="A1275" s="61" t="s">
        <v>4883</v>
      </c>
      <c r="B1275" s="55" t="s">
        <v>743</v>
      </c>
      <c r="C1275" s="56" t="s">
        <v>744</v>
      </c>
      <c r="D1275" s="56" t="s">
        <v>4880</v>
      </c>
      <c r="E1275" s="57" t="s">
        <v>232</v>
      </c>
      <c r="F1275" s="62" t="s">
        <v>4884</v>
      </c>
      <c r="G1275" s="62" t="s">
        <v>4618</v>
      </c>
      <c r="H1275" s="59">
        <v>44753</v>
      </c>
      <c r="I1275" s="59">
        <v>45118</v>
      </c>
      <c r="J1275" s="48" t="str">
        <f>IF(Ugovori_OPULJP[[#This Row],[DATUM ZAVRŠETKA OPERACIJE]]&gt;DATE(2024,3,31),"u provedbi","završen")</f>
        <v>završen</v>
      </c>
      <c r="K1275" s="67" t="s">
        <v>36</v>
      </c>
      <c r="L1275" s="58" t="s">
        <v>37</v>
      </c>
      <c r="M1275" s="49">
        <v>0.85</v>
      </c>
      <c r="N1275" s="49">
        <v>0.15</v>
      </c>
      <c r="O1275" s="50">
        <f>Ugovori_OPULJP[[#This Row],[Bespovratna sredstva - Ukupno (EU+Nac) HRK
= Ukupna ugovorena vrijednost bespovratnih sredstava]]*Ugovori_OPULJP[[#This Row],[EU STOPA SUFINANCIRANJA %
EU CO-FINANCING RATE %]]</f>
        <v>355572</v>
      </c>
      <c r="P1275" s="51">
        <f>Ugovori_OPULJP[[#This Row],[Bespovratna sredstva - EU dio - HRK]]/7.5345</f>
        <v>47192.514433605415</v>
      </c>
      <c r="Q1275" s="50">
        <f>Ugovori_OPULJP[[#This Row],[Bespovratna sredstva - Ukupno (EU+Nac) HRK
= Ukupna ugovorena vrijednost bespovratnih sredstava]]*Ugovori_OPULJP[[#This Row],[STOPA NACIONALNOG SUFINANCIRANJA %]]</f>
        <v>62748</v>
      </c>
      <c r="R1275" s="51">
        <f>Ugovori_OPULJP[[#This Row],[Bespovratna sredstva - Nacionalni dio - HRK]]/7.5345</f>
        <v>8328.0907824009555</v>
      </c>
      <c r="S1275" s="52">
        <v>418320</v>
      </c>
      <c r="T1275" s="53">
        <f>Ugovori_OPULJP[[#This Row],[Bespovratna sredstva - Ukupno (EU+Nac) HRK
= Ukupna ugovorena vrijednost bespovratnih sredstava]]/7.5345</f>
        <v>55520.60521600637</v>
      </c>
      <c r="U1275" s="50">
        <v>0</v>
      </c>
      <c r="V1275" s="51">
        <f>Ugovori_OPULJP[[#This Row],[Javni doprinos korisnika - HRK]]/7.5345</f>
        <v>0</v>
      </c>
      <c r="W1275" s="50">
        <v>0</v>
      </c>
      <c r="X1275" s="51">
        <f>Ugovori_OPULJP[[#This Row],[Privatni doprinos korisnika - HRK]]/7.5345</f>
        <v>0</v>
      </c>
      <c r="Y1275" s="52">
        <v>418320</v>
      </c>
      <c r="Z1275" s="53">
        <f>Ugovori_OPULJP[[#This Row],[UKUPNI PRIHVATLJIVI IZDACI
TOTAL ELIGIBLE EXPENDITURE
= Bespovratna sredstva ukupno + doprinos korisnika
= Ukupni prihvatljivi troškovi
= Ukupna ugovorena vrijednost projekta HRK]]/7.5345</f>
        <v>55520.60521600637</v>
      </c>
      <c r="AA1275" s="44" t="s">
        <v>752</v>
      </c>
      <c r="AB1275" s="44" t="s">
        <v>753</v>
      </c>
      <c r="AC1275" s="56" t="s">
        <v>4885</v>
      </c>
      <c r="AD1275" s="43" t="s">
        <v>747</v>
      </c>
    </row>
    <row r="1276" spans="1:30" ht="51" customHeight="1" x14ac:dyDescent="0.2">
      <c r="A1276" s="61" t="s">
        <v>4886</v>
      </c>
      <c r="B1276" s="42" t="s">
        <v>743</v>
      </c>
      <c r="C1276" s="43" t="s">
        <v>744</v>
      </c>
      <c r="D1276" s="56" t="s">
        <v>4880</v>
      </c>
      <c r="E1276" s="44" t="s">
        <v>232</v>
      </c>
      <c r="F1276" s="62" t="s">
        <v>4887</v>
      </c>
      <c r="G1276" s="62" t="s">
        <v>4614</v>
      </c>
      <c r="H1276" s="59">
        <v>44747</v>
      </c>
      <c r="I1276" s="59">
        <v>45112</v>
      </c>
      <c r="J1276" s="48" t="str">
        <f>IF(Ugovori_OPULJP[[#This Row],[DATUM ZAVRŠETKA OPERACIJE]]&gt;DATE(2024,3,31),"u provedbi","završen")</f>
        <v>završen</v>
      </c>
      <c r="K1276" s="46" t="s">
        <v>36</v>
      </c>
      <c r="L1276" s="58" t="s">
        <v>37</v>
      </c>
      <c r="M1276" s="49">
        <v>0.85</v>
      </c>
      <c r="N1276" s="49">
        <v>0.15</v>
      </c>
      <c r="O1276" s="50">
        <f>Ugovori_OPULJP[[#This Row],[Bespovratna sredstva - Ukupno (EU+Nac) HRK
= Ukupna ugovorena vrijednost bespovratnih sredstava]]*Ugovori_OPULJP[[#This Row],[EU STOPA SUFINANCIRANJA %
EU CO-FINANCING RATE %]]</f>
        <v>347480</v>
      </c>
      <c r="P1276" s="51">
        <f>Ugovori_OPULJP[[#This Row],[Bespovratna sredstva - EU dio - HRK]]/7.5345</f>
        <v>46118.521467914259</v>
      </c>
      <c r="Q1276" s="50">
        <f>Ugovori_OPULJP[[#This Row],[Bespovratna sredstva - Ukupno (EU+Nac) HRK
= Ukupna ugovorena vrijednost bespovratnih sredstava]]*Ugovori_OPULJP[[#This Row],[STOPA NACIONALNOG SUFINANCIRANJA %]]</f>
        <v>61320</v>
      </c>
      <c r="R1276" s="51">
        <f>Ugovori_OPULJP[[#This Row],[Bespovratna sredstva - Nacionalni dio - HRK]]/7.5345</f>
        <v>8138.5626119848694</v>
      </c>
      <c r="S1276" s="52">
        <v>408800</v>
      </c>
      <c r="T1276" s="53">
        <f>Ugovori_OPULJP[[#This Row],[Bespovratna sredstva - Ukupno (EU+Nac) HRK
= Ukupna ugovorena vrijednost bespovratnih sredstava]]/7.5345</f>
        <v>54257.084079899127</v>
      </c>
      <c r="U1276" s="50">
        <v>0</v>
      </c>
      <c r="V1276" s="51">
        <f>Ugovori_OPULJP[[#This Row],[Javni doprinos korisnika - HRK]]/7.5345</f>
        <v>0</v>
      </c>
      <c r="W1276" s="50">
        <v>0</v>
      </c>
      <c r="X1276" s="51">
        <f>Ugovori_OPULJP[[#This Row],[Privatni doprinos korisnika - HRK]]/7.5345</f>
        <v>0</v>
      </c>
      <c r="Y1276" s="52">
        <v>408800</v>
      </c>
      <c r="Z1276" s="53">
        <f>Ugovori_OPULJP[[#This Row],[UKUPNI PRIHVATLJIVI IZDACI
TOTAL ELIGIBLE EXPENDITURE
= Bespovratna sredstva ukupno + doprinos korisnika
= Ukupni prihvatljivi troškovi
= Ukupna ugovorena vrijednost projekta HRK]]/7.5345</f>
        <v>54257.084079899127</v>
      </c>
      <c r="AA1276" s="44" t="s">
        <v>752</v>
      </c>
      <c r="AB1276" s="44" t="s">
        <v>753</v>
      </c>
      <c r="AC1276" s="56" t="s">
        <v>4888</v>
      </c>
      <c r="AD1276" s="43" t="s">
        <v>747</v>
      </c>
    </row>
    <row r="1277" spans="1:30" ht="51" customHeight="1" x14ac:dyDescent="0.2">
      <c r="A1277" s="61" t="s">
        <v>4889</v>
      </c>
      <c r="B1277" s="42" t="s">
        <v>743</v>
      </c>
      <c r="C1277" s="43" t="s">
        <v>744</v>
      </c>
      <c r="D1277" s="56" t="s">
        <v>4880</v>
      </c>
      <c r="E1277" s="44" t="s">
        <v>232</v>
      </c>
      <c r="F1277" s="62" t="s">
        <v>4890</v>
      </c>
      <c r="G1277" s="62" t="s">
        <v>4643</v>
      </c>
      <c r="H1277" s="59">
        <v>44747</v>
      </c>
      <c r="I1277" s="59">
        <v>45112</v>
      </c>
      <c r="J1277" s="48" t="str">
        <f>IF(Ugovori_OPULJP[[#This Row],[DATUM ZAVRŠETKA OPERACIJE]]&gt;DATE(2024,3,31),"u provedbi","završen")</f>
        <v>završen</v>
      </c>
      <c r="K1277" s="67" t="s">
        <v>94</v>
      </c>
      <c r="L1277" s="58" t="s">
        <v>94</v>
      </c>
      <c r="M1277" s="49">
        <v>0.85</v>
      </c>
      <c r="N1277" s="49">
        <v>0.15</v>
      </c>
      <c r="O1277" s="50">
        <f>Ugovori_OPULJP[[#This Row],[Bespovratna sredstva - Ukupno (EU+Nac) HRK
= Ukupna ugovorena vrijednost bespovratnih sredstava]]*Ugovori_OPULJP[[#This Row],[EU STOPA SUFINANCIRANJA %
EU CO-FINANCING RATE %]]</f>
        <v>391272</v>
      </c>
      <c r="P1277" s="51">
        <f>Ugovori_OPULJP[[#This Row],[Bespovratna sredstva - EU dio - HRK]]/7.5345</f>
        <v>51930.718694007563</v>
      </c>
      <c r="Q1277" s="50">
        <f>Ugovori_OPULJP[[#This Row],[Bespovratna sredstva - Ukupno (EU+Nac) HRK
= Ukupna ugovorena vrijednost bespovratnih sredstava]]*Ugovori_OPULJP[[#This Row],[STOPA NACIONALNOG SUFINANCIRANJA %]]</f>
        <v>69048</v>
      </c>
      <c r="R1277" s="51">
        <f>Ugovori_OPULJP[[#This Row],[Bespovratna sredstva - Nacionalni dio - HRK]]/7.5345</f>
        <v>9164.2444754130993</v>
      </c>
      <c r="S1277" s="52">
        <v>460320</v>
      </c>
      <c r="T1277" s="53">
        <f>Ugovori_OPULJP[[#This Row],[Bespovratna sredstva - Ukupno (EU+Nac) HRK
= Ukupna ugovorena vrijednost bespovratnih sredstava]]/7.5345</f>
        <v>61094.963169420662</v>
      </c>
      <c r="U1277" s="50">
        <v>0</v>
      </c>
      <c r="V1277" s="51">
        <f>Ugovori_OPULJP[[#This Row],[Javni doprinos korisnika - HRK]]/7.5345</f>
        <v>0</v>
      </c>
      <c r="W1277" s="50">
        <v>0</v>
      </c>
      <c r="X1277" s="51">
        <f>Ugovori_OPULJP[[#This Row],[Privatni doprinos korisnika - HRK]]/7.5345</f>
        <v>0</v>
      </c>
      <c r="Y1277" s="52">
        <v>460320</v>
      </c>
      <c r="Z1277" s="53">
        <f>Ugovori_OPULJP[[#This Row],[UKUPNI PRIHVATLJIVI IZDACI
TOTAL ELIGIBLE EXPENDITURE
= Bespovratna sredstva ukupno + doprinos korisnika
= Ukupni prihvatljivi troškovi
= Ukupna ugovorena vrijednost projekta HRK]]/7.5345</f>
        <v>61094.963169420662</v>
      </c>
      <c r="AA1277" s="44" t="s">
        <v>752</v>
      </c>
      <c r="AB1277" s="44" t="s">
        <v>753</v>
      </c>
      <c r="AC1277" s="56" t="s">
        <v>4891</v>
      </c>
      <c r="AD1277" s="43" t="s">
        <v>747</v>
      </c>
    </row>
    <row r="1278" spans="1:30" ht="38.25" customHeight="1" x14ac:dyDescent="0.2">
      <c r="A1278" s="61" t="s">
        <v>4892</v>
      </c>
      <c r="B1278" s="55" t="s">
        <v>743</v>
      </c>
      <c r="C1278" s="56" t="s">
        <v>744</v>
      </c>
      <c r="D1278" s="56" t="s">
        <v>4880</v>
      </c>
      <c r="E1278" s="57" t="s">
        <v>232</v>
      </c>
      <c r="F1278" s="62" t="s">
        <v>4893</v>
      </c>
      <c r="G1278" s="62" t="s">
        <v>4894</v>
      </c>
      <c r="H1278" s="59">
        <v>44753</v>
      </c>
      <c r="I1278" s="59">
        <v>45118</v>
      </c>
      <c r="J1278" s="48" t="str">
        <f>IF(Ugovori_OPULJP[[#This Row],[DATUM ZAVRŠETKA OPERACIJE]]&gt;DATE(2024,3,31),"u provedbi","završen")</f>
        <v>završen</v>
      </c>
      <c r="K1278" s="67" t="s">
        <v>104</v>
      </c>
      <c r="L1278" s="58" t="s">
        <v>104</v>
      </c>
      <c r="M1278" s="49">
        <v>0.85</v>
      </c>
      <c r="N1278" s="49">
        <v>0.15</v>
      </c>
      <c r="O1278" s="50">
        <f>Ugovori_OPULJP[[#This Row],[Bespovratna sredstva - Ukupno (EU+Nac) HRK
= Ukupna ugovorena vrijednost bespovratnih sredstava]]*Ugovori_OPULJP[[#This Row],[EU STOPA SUFINANCIRANJA %
EU CO-FINANCING RATE %]]</f>
        <v>289926.84000000003</v>
      </c>
      <c r="P1278" s="51">
        <f>Ugovori_OPULJP[[#This Row],[Bespovratna sredstva - EU dio - HRK]]/7.5345</f>
        <v>38479.904439577942</v>
      </c>
      <c r="Q1278" s="50">
        <f>Ugovori_OPULJP[[#This Row],[Bespovratna sredstva - Ukupno (EU+Nac) HRK
= Ukupna ugovorena vrijednost bespovratnih sredstava]]*Ugovori_OPULJP[[#This Row],[STOPA NACIONALNOG SUFINANCIRANJA %]]</f>
        <v>51163.560000000005</v>
      </c>
      <c r="R1278" s="51">
        <f>Ugovori_OPULJP[[#This Row],[Bespovratna sredstva - Nacionalni dio - HRK]]/7.5345</f>
        <v>6790.5713716902255</v>
      </c>
      <c r="S1278" s="52">
        <v>341090.4</v>
      </c>
      <c r="T1278" s="53">
        <f>Ugovori_OPULJP[[#This Row],[Bespovratna sredstva - Ukupno (EU+Nac) HRK
= Ukupna ugovorena vrijednost bespovratnih sredstava]]/7.5345</f>
        <v>45270.475811268167</v>
      </c>
      <c r="U1278" s="50">
        <v>0</v>
      </c>
      <c r="V1278" s="51">
        <f>Ugovori_OPULJP[[#This Row],[Javni doprinos korisnika - HRK]]/7.5345</f>
        <v>0</v>
      </c>
      <c r="W1278" s="50">
        <v>0</v>
      </c>
      <c r="X1278" s="51">
        <f>Ugovori_OPULJP[[#This Row],[Privatni doprinos korisnika - HRK]]/7.5345</f>
        <v>0</v>
      </c>
      <c r="Y1278" s="52">
        <v>341090.4</v>
      </c>
      <c r="Z1278" s="53">
        <f>Ugovori_OPULJP[[#This Row],[UKUPNI PRIHVATLJIVI IZDACI
TOTAL ELIGIBLE EXPENDITURE
= Bespovratna sredstva ukupno + doprinos korisnika
= Ukupni prihvatljivi troškovi
= Ukupna ugovorena vrijednost projekta HRK]]/7.5345</f>
        <v>45270.475811268167</v>
      </c>
      <c r="AA1278" s="44" t="s">
        <v>752</v>
      </c>
      <c r="AB1278" s="44" t="s">
        <v>753</v>
      </c>
      <c r="AC1278" s="56" t="s">
        <v>4895</v>
      </c>
      <c r="AD1278" s="43" t="s">
        <v>747</v>
      </c>
    </row>
    <row r="1279" spans="1:30" ht="51" customHeight="1" x14ac:dyDescent="0.2">
      <c r="A1279" s="61" t="s">
        <v>4896</v>
      </c>
      <c r="B1279" s="55" t="s">
        <v>743</v>
      </c>
      <c r="C1279" s="56" t="s">
        <v>744</v>
      </c>
      <c r="D1279" s="56" t="s">
        <v>4880</v>
      </c>
      <c r="E1279" s="57" t="s">
        <v>232</v>
      </c>
      <c r="F1279" s="62" t="s">
        <v>4897</v>
      </c>
      <c r="G1279" s="62" t="s">
        <v>4898</v>
      </c>
      <c r="H1279" s="59">
        <v>44750</v>
      </c>
      <c r="I1279" s="59">
        <v>45115</v>
      </c>
      <c r="J1279" s="48" t="str">
        <f>IF(Ugovori_OPULJP[[#This Row],[DATUM ZAVRŠETKA OPERACIJE]]&gt;DATE(2024,3,31),"u provedbi","završen")</f>
        <v>završen</v>
      </c>
      <c r="K1279" s="67" t="s">
        <v>425</v>
      </c>
      <c r="L1279" s="58" t="s">
        <v>425</v>
      </c>
      <c r="M1279" s="49">
        <v>0.85</v>
      </c>
      <c r="N1279" s="49">
        <v>0.15</v>
      </c>
      <c r="O1279" s="50">
        <f>Ugovori_OPULJP[[#This Row],[Bespovratna sredstva - Ukupno (EU+Nac) HRK
= Ukupna ugovorena vrijednost bespovratnih sredstava]]*Ugovori_OPULJP[[#This Row],[EU STOPA SUFINANCIRANJA %
EU CO-FINANCING RATE %]]</f>
        <v>263002.46950000001</v>
      </c>
      <c r="P1279" s="51">
        <f>Ugovori_OPULJP[[#This Row],[Bespovratna sredstva - EU dio - HRK]]/7.5345</f>
        <v>34906.426372022033</v>
      </c>
      <c r="Q1279" s="50">
        <f>Ugovori_OPULJP[[#This Row],[Bespovratna sredstva - Ukupno (EU+Nac) HRK
= Ukupna ugovorena vrijednost bespovratnih sredstava]]*Ugovori_OPULJP[[#This Row],[STOPA NACIONALNOG SUFINANCIRANJA %]]</f>
        <v>46412.200499999999</v>
      </c>
      <c r="R1279" s="51">
        <f>Ugovori_OPULJP[[#This Row],[Bespovratna sredstva - Nacionalni dio - HRK]]/7.5345</f>
        <v>6159.9575950627113</v>
      </c>
      <c r="S1279" s="52">
        <v>309414.67</v>
      </c>
      <c r="T1279" s="53">
        <f>Ugovori_OPULJP[[#This Row],[Bespovratna sredstva - Ukupno (EU+Nac) HRK
= Ukupna ugovorena vrijednost bespovratnih sredstava]]/7.5345</f>
        <v>41066.383967084737</v>
      </c>
      <c r="U1279" s="50">
        <v>0</v>
      </c>
      <c r="V1279" s="51">
        <f>Ugovori_OPULJP[[#This Row],[Javni doprinos korisnika - HRK]]/7.5345</f>
        <v>0</v>
      </c>
      <c r="W1279" s="50">
        <v>0</v>
      </c>
      <c r="X1279" s="51">
        <f>Ugovori_OPULJP[[#This Row],[Privatni doprinos korisnika - HRK]]/7.5345</f>
        <v>0</v>
      </c>
      <c r="Y1279" s="52">
        <v>309414.67</v>
      </c>
      <c r="Z1279" s="53">
        <f>Ugovori_OPULJP[[#This Row],[UKUPNI PRIHVATLJIVI IZDACI
TOTAL ELIGIBLE EXPENDITURE
= Bespovratna sredstva ukupno + doprinos korisnika
= Ukupni prihvatljivi troškovi
= Ukupna ugovorena vrijednost projekta HRK]]/7.5345</f>
        <v>41066.383967084737</v>
      </c>
      <c r="AA1279" s="44" t="s">
        <v>752</v>
      </c>
      <c r="AB1279" s="44" t="s">
        <v>753</v>
      </c>
      <c r="AC1279" s="56" t="s">
        <v>4899</v>
      </c>
      <c r="AD1279" s="43" t="s">
        <v>747</v>
      </c>
    </row>
    <row r="1280" spans="1:30" ht="51" customHeight="1" x14ac:dyDescent="0.2">
      <c r="A1280" s="61" t="s">
        <v>4900</v>
      </c>
      <c r="B1280" s="42" t="s">
        <v>743</v>
      </c>
      <c r="C1280" s="43" t="s">
        <v>744</v>
      </c>
      <c r="D1280" s="56" t="s">
        <v>4880</v>
      </c>
      <c r="E1280" s="44" t="s">
        <v>232</v>
      </c>
      <c r="F1280" s="62" t="s">
        <v>4901</v>
      </c>
      <c r="G1280" s="62" t="s">
        <v>4902</v>
      </c>
      <c r="H1280" s="59">
        <v>44748</v>
      </c>
      <c r="I1280" s="59">
        <v>45113</v>
      </c>
      <c r="J1280" s="48" t="str">
        <f>IF(Ugovori_OPULJP[[#This Row],[DATUM ZAVRŠETKA OPERACIJE]]&gt;DATE(2024,3,31),"u provedbi","završen")</f>
        <v>završen</v>
      </c>
      <c r="K1280" s="67" t="s">
        <v>154</v>
      </c>
      <c r="L1280" s="58" t="s">
        <v>37</v>
      </c>
      <c r="M1280" s="49">
        <v>0.85</v>
      </c>
      <c r="N1280" s="49">
        <v>0.15</v>
      </c>
      <c r="O1280" s="50">
        <f>Ugovori_OPULJP[[#This Row],[Bespovratna sredstva - Ukupno (EU+Nac) HRK
= Ukupna ugovorena vrijednost bespovratnih sredstava]]*Ugovori_OPULJP[[#This Row],[EU STOPA SUFINANCIRANJA %
EU CO-FINANCING RATE %]]</f>
        <v>424805.96199999994</v>
      </c>
      <c r="P1280" s="51">
        <f>Ugovori_OPULJP[[#This Row],[Bespovratna sredstva - EU dio - HRK]]/7.5345</f>
        <v>56381.440307916906</v>
      </c>
      <c r="Q1280" s="50">
        <f>Ugovori_OPULJP[[#This Row],[Bespovratna sredstva - Ukupno (EU+Nac) HRK
= Ukupna ugovorena vrijednost bespovratnih sredstava]]*Ugovori_OPULJP[[#This Row],[STOPA NACIONALNOG SUFINANCIRANJA %]]</f>
        <v>74965.757999999987</v>
      </c>
      <c r="R1280" s="51">
        <f>Ugovori_OPULJP[[#This Row],[Bespovratna sredstva - Nacionalni dio - HRK]]/7.5345</f>
        <v>9949.6659366912172</v>
      </c>
      <c r="S1280" s="52">
        <v>499771.72</v>
      </c>
      <c r="T1280" s="53">
        <f>Ugovori_OPULJP[[#This Row],[Bespovratna sredstva - Ukupno (EU+Nac) HRK
= Ukupna ugovorena vrijednost bespovratnih sredstava]]/7.5345</f>
        <v>66331.106244608134</v>
      </c>
      <c r="U1280" s="50">
        <v>0</v>
      </c>
      <c r="V1280" s="51">
        <f>Ugovori_OPULJP[[#This Row],[Javni doprinos korisnika - HRK]]/7.5345</f>
        <v>0</v>
      </c>
      <c r="W1280" s="50">
        <v>0</v>
      </c>
      <c r="X1280" s="51">
        <f>Ugovori_OPULJP[[#This Row],[Privatni doprinos korisnika - HRK]]/7.5345</f>
        <v>0</v>
      </c>
      <c r="Y1280" s="52">
        <v>499771.72</v>
      </c>
      <c r="Z1280" s="53">
        <f>Ugovori_OPULJP[[#This Row],[UKUPNI PRIHVATLJIVI IZDACI
TOTAL ELIGIBLE EXPENDITURE
= Bespovratna sredstva ukupno + doprinos korisnika
= Ukupni prihvatljivi troškovi
= Ukupna ugovorena vrijednost projekta HRK]]/7.5345</f>
        <v>66331.106244608134</v>
      </c>
      <c r="AA1280" s="44" t="s">
        <v>752</v>
      </c>
      <c r="AB1280" s="44" t="s">
        <v>753</v>
      </c>
      <c r="AC1280" s="56" t="s">
        <v>4903</v>
      </c>
      <c r="AD1280" s="43" t="s">
        <v>747</v>
      </c>
    </row>
    <row r="1281" spans="1:30" ht="51" customHeight="1" x14ac:dyDescent="0.2">
      <c r="A1281" s="61" t="s">
        <v>4904</v>
      </c>
      <c r="B1281" s="42" t="s">
        <v>743</v>
      </c>
      <c r="C1281" s="43" t="s">
        <v>744</v>
      </c>
      <c r="D1281" s="56" t="s">
        <v>4880</v>
      </c>
      <c r="E1281" s="44" t="s">
        <v>232</v>
      </c>
      <c r="F1281" s="62" t="s">
        <v>4905</v>
      </c>
      <c r="G1281" s="62" t="s">
        <v>775</v>
      </c>
      <c r="H1281" s="59">
        <v>44743</v>
      </c>
      <c r="I1281" s="59">
        <v>44986</v>
      </c>
      <c r="J1281" s="48" t="str">
        <f>IF(Ugovori_OPULJP[[#This Row],[DATUM ZAVRŠETKA OPERACIJE]]&gt;DATE(2024,3,31),"u provedbi","završen")</f>
        <v>završen</v>
      </c>
      <c r="K1281" s="46" t="s">
        <v>37</v>
      </c>
      <c r="L1281" s="58" t="s">
        <v>37</v>
      </c>
      <c r="M1281" s="49">
        <v>0.85</v>
      </c>
      <c r="N1281" s="49">
        <v>0.15</v>
      </c>
      <c r="O1281" s="50">
        <f>Ugovori_OPULJP[[#This Row],[Bespovratna sredstva - Ukupno (EU+Nac) HRK
= Ukupna ugovorena vrijednost bespovratnih sredstava]]*Ugovori_OPULJP[[#This Row],[EU STOPA SUFINANCIRANJA %
EU CO-FINANCING RATE %]]</f>
        <v>300475</v>
      </c>
      <c r="P1281" s="51">
        <f>Ugovori_OPULJP[[#This Row],[Bespovratna sredstva - EU dio - HRK]]/7.5345</f>
        <v>39879.885858384761</v>
      </c>
      <c r="Q1281" s="50">
        <f>Ugovori_OPULJP[[#This Row],[Bespovratna sredstva - Ukupno (EU+Nac) HRK
= Ukupna ugovorena vrijednost bespovratnih sredstava]]*Ugovori_OPULJP[[#This Row],[STOPA NACIONALNOG SUFINANCIRANJA %]]</f>
        <v>53025</v>
      </c>
      <c r="R1281" s="51">
        <f>Ugovori_OPULJP[[#This Row],[Bespovratna sredstva - Nacionalni dio - HRK]]/7.5345</f>
        <v>7037.6269161855462</v>
      </c>
      <c r="S1281" s="52">
        <v>353500</v>
      </c>
      <c r="T1281" s="53">
        <f>Ugovori_OPULJP[[#This Row],[Bespovratna sredstva - Ukupno (EU+Nac) HRK
= Ukupna ugovorena vrijednost bespovratnih sredstava]]/7.5345</f>
        <v>46917.512774570307</v>
      </c>
      <c r="U1281" s="50">
        <v>0</v>
      </c>
      <c r="V1281" s="51">
        <f>Ugovori_OPULJP[[#This Row],[Javni doprinos korisnika - HRK]]/7.5345</f>
        <v>0</v>
      </c>
      <c r="W1281" s="50">
        <v>0</v>
      </c>
      <c r="X1281" s="51">
        <f>Ugovori_OPULJP[[#This Row],[Privatni doprinos korisnika - HRK]]/7.5345</f>
        <v>0</v>
      </c>
      <c r="Y1281" s="52">
        <v>353500</v>
      </c>
      <c r="Z1281" s="53">
        <f>Ugovori_OPULJP[[#This Row],[UKUPNI PRIHVATLJIVI IZDACI
TOTAL ELIGIBLE EXPENDITURE
= Bespovratna sredstva ukupno + doprinos korisnika
= Ukupni prihvatljivi troškovi
= Ukupna ugovorena vrijednost projekta HRK]]/7.5345</f>
        <v>46917.512774570307</v>
      </c>
      <c r="AA1281" s="44" t="s">
        <v>752</v>
      </c>
      <c r="AB1281" s="44" t="s">
        <v>753</v>
      </c>
      <c r="AC1281" s="56" t="s">
        <v>4906</v>
      </c>
      <c r="AD1281" s="43" t="s">
        <v>747</v>
      </c>
    </row>
    <row r="1282" spans="1:30" ht="38.25" customHeight="1" x14ac:dyDescent="0.2">
      <c r="A1282" s="61" t="s">
        <v>4907</v>
      </c>
      <c r="B1282" s="55" t="s">
        <v>743</v>
      </c>
      <c r="C1282" s="56" t="s">
        <v>744</v>
      </c>
      <c r="D1282" s="88" t="s">
        <v>4880</v>
      </c>
      <c r="E1282" s="57" t="s">
        <v>232</v>
      </c>
      <c r="F1282" s="62" t="s">
        <v>4908</v>
      </c>
      <c r="G1282" s="45" t="s">
        <v>808</v>
      </c>
      <c r="H1282" s="59">
        <v>44762</v>
      </c>
      <c r="I1282" s="59">
        <v>45127</v>
      </c>
      <c r="J1282" s="48" t="str">
        <f>IF(Ugovori_OPULJP[[#This Row],[DATUM ZAVRŠETKA OPERACIJE]]&gt;DATE(2024,3,31),"u provedbi","završen")</f>
        <v>završen</v>
      </c>
      <c r="K1282" s="67" t="s">
        <v>99</v>
      </c>
      <c r="L1282" s="58" t="s">
        <v>99</v>
      </c>
      <c r="M1282" s="49">
        <v>0.85</v>
      </c>
      <c r="N1282" s="49">
        <v>0.15</v>
      </c>
      <c r="O1282" s="50">
        <f>Ugovori_OPULJP[[#This Row],[Bespovratna sredstva - Ukupno (EU+Nac) HRK
= Ukupna ugovorena vrijednost bespovratnih sredstava]]*Ugovori_OPULJP[[#This Row],[EU STOPA SUFINANCIRANJA %
EU CO-FINANCING RATE %]]</f>
        <v>414283.69300000003</v>
      </c>
      <c r="P1282" s="51">
        <f>Ugovori_OPULJP[[#This Row],[Bespovratna sredstva - EU dio - HRK]]/7.5345</f>
        <v>54984.89521534276</v>
      </c>
      <c r="Q1282" s="50">
        <f>Ugovori_OPULJP[[#This Row],[Bespovratna sredstva - Ukupno (EU+Nac) HRK
= Ukupna ugovorena vrijednost bespovratnih sredstava]]*Ugovori_OPULJP[[#This Row],[STOPA NACIONALNOG SUFINANCIRANJA %]]</f>
        <v>73108.887000000002</v>
      </c>
      <c r="R1282" s="51">
        <f>Ugovori_OPULJP[[#This Row],[Bespovratna sredstva - Nacionalni dio - HRK]]/7.5345</f>
        <v>9703.2168027075459</v>
      </c>
      <c r="S1282" s="52">
        <v>487392.58</v>
      </c>
      <c r="T1282" s="53">
        <f>Ugovori_OPULJP[[#This Row],[Bespovratna sredstva - Ukupno (EU+Nac) HRK
= Ukupna ugovorena vrijednost bespovratnih sredstava]]/7.5345</f>
        <v>64688.112018050299</v>
      </c>
      <c r="U1282" s="50">
        <v>0</v>
      </c>
      <c r="V1282" s="51">
        <f>Ugovori_OPULJP[[#This Row],[Javni doprinos korisnika - HRK]]/7.5345</f>
        <v>0</v>
      </c>
      <c r="W1282" s="50">
        <v>0</v>
      </c>
      <c r="X1282" s="51">
        <f>Ugovori_OPULJP[[#This Row],[Privatni doprinos korisnika - HRK]]/7.5345</f>
        <v>0</v>
      </c>
      <c r="Y1282" s="52">
        <v>487392.58</v>
      </c>
      <c r="Z1282" s="53">
        <f>Ugovori_OPULJP[[#This Row],[UKUPNI PRIHVATLJIVI IZDACI
TOTAL ELIGIBLE EXPENDITURE
= Bespovratna sredstva ukupno + doprinos korisnika
= Ukupni prihvatljivi troškovi
= Ukupna ugovorena vrijednost projekta HRK]]/7.5345</f>
        <v>64688.112018050299</v>
      </c>
      <c r="AA1282" s="57" t="s">
        <v>752</v>
      </c>
      <c r="AB1282" s="57" t="s">
        <v>753</v>
      </c>
      <c r="AC1282" s="56" t="s">
        <v>4909</v>
      </c>
      <c r="AD1282" s="63" t="s">
        <v>747</v>
      </c>
    </row>
    <row r="1283" spans="1:30" ht="38.25" customHeight="1" x14ac:dyDescent="0.2">
      <c r="A1283" s="66" t="s">
        <v>4910</v>
      </c>
      <c r="B1283" s="55" t="s">
        <v>743</v>
      </c>
      <c r="C1283" s="56" t="s">
        <v>744</v>
      </c>
      <c r="D1283" s="56" t="s">
        <v>4880</v>
      </c>
      <c r="E1283" s="57" t="s">
        <v>232</v>
      </c>
      <c r="F1283" s="62" t="s">
        <v>4911</v>
      </c>
      <c r="G1283" s="62" t="s">
        <v>4912</v>
      </c>
      <c r="H1283" s="59">
        <v>44455</v>
      </c>
      <c r="I1283" s="59">
        <v>45185</v>
      </c>
      <c r="J1283" s="48" t="str">
        <f>IF(Ugovori_OPULJP[[#This Row],[DATUM ZAVRŠETKA OPERACIJE]]&gt;DATE(2024,3,31),"u provedbi","završen")</f>
        <v>završen</v>
      </c>
      <c r="K1283" s="67" t="s">
        <v>249</v>
      </c>
      <c r="L1283" s="67" t="s">
        <v>249</v>
      </c>
      <c r="M1283" s="49">
        <v>0.85</v>
      </c>
      <c r="N1283" s="49">
        <v>0.15</v>
      </c>
      <c r="O1283" s="50">
        <f>Ugovori_OPULJP[[#This Row],[Bespovratna sredstva - Ukupno (EU+Nac) HRK
= Ukupna ugovorena vrijednost bespovratnih sredstava]]*Ugovori_OPULJP[[#This Row],[EU STOPA SUFINANCIRANJA %
EU CO-FINANCING RATE %]]</f>
        <v>3347498.0075000003</v>
      </c>
      <c r="P1283" s="51">
        <f>Ugovori_OPULJP[[#This Row],[Bespovratna sredstva - EU dio - HRK]]/7.5345</f>
        <v>444289.33671776496</v>
      </c>
      <c r="Q1283" s="50">
        <f>Ugovori_OPULJP[[#This Row],[Bespovratna sredstva - Ukupno (EU+Nac) HRK
= Ukupna ugovorena vrijednost bespovratnih sredstava]]*Ugovori_OPULJP[[#This Row],[STOPA NACIONALNOG SUFINANCIRANJA %]]</f>
        <v>590734.9425</v>
      </c>
      <c r="R1283" s="51">
        <f>Ugovori_OPULJP[[#This Row],[Bespovratna sredstva - Nacionalni dio - HRK]]/7.5345</f>
        <v>78404.000597252627</v>
      </c>
      <c r="S1283" s="52">
        <v>3938232.95</v>
      </c>
      <c r="T1283" s="53">
        <f>Ugovori_OPULJP[[#This Row],[Bespovratna sredstva - Ukupno (EU+Nac) HRK
= Ukupna ugovorena vrijednost bespovratnih sredstava]]/7.5345</f>
        <v>522693.33731501759</v>
      </c>
      <c r="U1283" s="50">
        <v>0</v>
      </c>
      <c r="V1283" s="51">
        <f>Ugovori_OPULJP[[#This Row],[Javni doprinos korisnika - HRK]]/7.5345</f>
        <v>0</v>
      </c>
      <c r="W1283" s="50">
        <v>0</v>
      </c>
      <c r="X1283" s="51">
        <f>Ugovori_OPULJP[[#This Row],[Privatni doprinos korisnika - HRK]]/7.5345</f>
        <v>0</v>
      </c>
      <c r="Y1283" s="52">
        <v>3938232.95</v>
      </c>
      <c r="Z1283" s="53">
        <f>Ugovori_OPULJP[[#This Row],[UKUPNI PRIHVATLJIVI IZDACI
TOTAL ELIGIBLE EXPENDITURE
= Bespovratna sredstva ukupno + doprinos korisnika
= Ukupni prihvatljivi troškovi
= Ukupna ugovorena vrijednost projekta HRK]]/7.5345</f>
        <v>522693.33731501759</v>
      </c>
      <c r="AA1283" s="57" t="s">
        <v>752</v>
      </c>
      <c r="AB1283" s="57" t="s">
        <v>753</v>
      </c>
      <c r="AC1283" s="56" t="s">
        <v>4913</v>
      </c>
      <c r="AD1283" s="63" t="s">
        <v>747</v>
      </c>
    </row>
    <row r="1284" spans="1:30" ht="38.25" customHeight="1" x14ac:dyDescent="0.2">
      <c r="A1284" s="61" t="s">
        <v>4914</v>
      </c>
      <c r="B1284" s="55" t="s">
        <v>743</v>
      </c>
      <c r="C1284" s="56" t="s">
        <v>744</v>
      </c>
      <c r="D1284" s="56" t="s">
        <v>4880</v>
      </c>
      <c r="E1284" s="57" t="s">
        <v>232</v>
      </c>
      <c r="F1284" s="62" t="s">
        <v>4915</v>
      </c>
      <c r="G1284" s="62" t="s">
        <v>4916</v>
      </c>
      <c r="H1284" s="59">
        <v>44455</v>
      </c>
      <c r="I1284" s="59">
        <v>45185</v>
      </c>
      <c r="J1284" s="48" t="str">
        <f>IF(Ugovori_OPULJP[[#This Row],[DATUM ZAVRŠETKA OPERACIJE]]&gt;DATE(2024,3,31),"u provedbi","završen")</f>
        <v>završen</v>
      </c>
      <c r="K1284" s="67" t="s">
        <v>200</v>
      </c>
      <c r="L1284" s="67" t="s">
        <v>200</v>
      </c>
      <c r="M1284" s="49">
        <v>0.85</v>
      </c>
      <c r="N1284" s="49">
        <v>0.15</v>
      </c>
      <c r="O1284" s="50">
        <f>Ugovori_OPULJP[[#This Row],[Bespovratna sredstva - Ukupno (EU+Nac) HRK
= Ukupna ugovorena vrijednost bespovratnih sredstava]]*Ugovori_OPULJP[[#This Row],[EU STOPA SUFINANCIRANJA %
EU CO-FINANCING RATE %]]</f>
        <v>1812896.8895</v>
      </c>
      <c r="P1284" s="51">
        <f>Ugovori_OPULJP[[#This Row],[Bespovratna sredstva - EU dio - HRK]]/7.5345</f>
        <v>240612.76654057999</v>
      </c>
      <c r="Q1284" s="50">
        <f>Ugovori_OPULJP[[#This Row],[Bespovratna sredstva - Ukupno (EU+Nac) HRK
= Ukupna ugovorena vrijednost bespovratnih sredstava]]*Ugovori_OPULJP[[#This Row],[STOPA NACIONALNOG SUFINANCIRANJA %]]</f>
        <v>319922.98050000001</v>
      </c>
      <c r="R1284" s="51">
        <f>Ugovori_OPULJP[[#This Row],[Bespovratna sredstva - Nacionalni dio - HRK]]/7.5345</f>
        <v>42461.076448337648</v>
      </c>
      <c r="S1284" s="52">
        <v>2132819.87</v>
      </c>
      <c r="T1284" s="53">
        <f>Ugovori_OPULJP[[#This Row],[Bespovratna sredstva - Ukupno (EU+Nac) HRK
= Ukupna ugovorena vrijednost bespovratnih sredstava]]/7.5345</f>
        <v>283073.84298891766</v>
      </c>
      <c r="U1284" s="50">
        <v>0</v>
      </c>
      <c r="V1284" s="51">
        <f>Ugovori_OPULJP[[#This Row],[Javni doprinos korisnika - HRK]]/7.5345</f>
        <v>0</v>
      </c>
      <c r="W1284" s="50">
        <v>0</v>
      </c>
      <c r="X1284" s="51">
        <f>Ugovori_OPULJP[[#This Row],[Privatni doprinos korisnika - HRK]]/7.5345</f>
        <v>0</v>
      </c>
      <c r="Y1284" s="52">
        <v>2132819.87</v>
      </c>
      <c r="Z1284" s="53">
        <f>Ugovori_OPULJP[[#This Row],[UKUPNI PRIHVATLJIVI IZDACI
TOTAL ELIGIBLE EXPENDITURE
= Bespovratna sredstva ukupno + doprinos korisnika
= Ukupni prihvatljivi troškovi
= Ukupna ugovorena vrijednost projekta HRK]]/7.5345</f>
        <v>283073.84298891766</v>
      </c>
      <c r="AA1284" s="57" t="s">
        <v>752</v>
      </c>
      <c r="AB1284" s="57" t="s">
        <v>753</v>
      </c>
      <c r="AC1284" s="56" t="s">
        <v>4917</v>
      </c>
      <c r="AD1284" s="63" t="s">
        <v>747</v>
      </c>
    </row>
    <row r="1285" spans="1:30" ht="38.25" customHeight="1" x14ac:dyDescent="0.2">
      <c r="A1285" s="61" t="s">
        <v>4918</v>
      </c>
      <c r="B1285" s="55" t="s">
        <v>743</v>
      </c>
      <c r="C1285" s="56" t="s">
        <v>744</v>
      </c>
      <c r="D1285" s="56" t="s">
        <v>4880</v>
      </c>
      <c r="E1285" s="57" t="s">
        <v>232</v>
      </c>
      <c r="F1285" s="62" t="s">
        <v>4919</v>
      </c>
      <c r="G1285" s="62" t="s">
        <v>4920</v>
      </c>
      <c r="H1285" s="59">
        <v>44455</v>
      </c>
      <c r="I1285" s="59">
        <v>45185</v>
      </c>
      <c r="J1285" s="48" t="str">
        <f>IF(Ugovori_OPULJP[[#This Row],[DATUM ZAVRŠETKA OPERACIJE]]&gt;DATE(2024,3,31),"u provedbi","završen")</f>
        <v>završen</v>
      </c>
      <c r="K1285" s="67" t="s">
        <v>104</v>
      </c>
      <c r="L1285" s="67" t="s">
        <v>104</v>
      </c>
      <c r="M1285" s="49">
        <v>0.85</v>
      </c>
      <c r="N1285" s="49">
        <v>0.15</v>
      </c>
      <c r="O1285" s="50">
        <f>Ugovori_OPULJP[[#This Row],[Bespovratna sredstva - Ukupno (EU+Nac) HRK
= Ukupna ugovorena vrijednost bespovratnih sredstava]]*Ugovori_OPULJP[[#This Row],[EU STOPA SUFINANCIRANJA %
EU CO-FINANCING RATE %]]</f>
        <v>3392116.7854999998</v>
      </c>
      <c r="P1285" s="51">
        <f>Ugovori_OPULJP[[#This Row],[Bespovratna sredstva - EU dio - HRK]]/7.5345</f>
        <v>450211.26624195365</v>
      </c>
      <c r="Q1285" s="50">
        <f>Ugovori_OPULJP[[#This Row],[Bespovratna sredstva - Ukupno (EU+Nac) HRK
= Ukupna ugovorena vrijednost bespovratnih sredstava]]*Ugovori_OPULJP[[#This Row],[STOPA NACIONALNOG SUFINANCIRANJA %]]</f>
        <v>598608.84450000001</v>
      </c>
      <c r="R1285" s="51">
        <f>Ugovori_OPULJP[[#This Row],[Bespovratna sredstva - Nacionalni dio - HRK]]/7.5345</f>
        <v>79449.04698387417</v>
      </c>
      <c r="S1285" s="52">
        <v>3990725.63</v>
      </c>
      <c r="T1285" s="53">
        <f>Ugovori_OPULJP[[#This Row],[Bespovratna sredstva - Ukupno (EU+Nac) HRK
= Ukupna ugovorena vrijednost bespovratnih sredstava]]/7.5345</f>
        <v>529660.31322582776</v>
      </c>
      <c r="U1285" s="50">
        <v>0</v>
      </c>
      <c r="V1285" s="51">
        <f>Ugovori_OPULJP[[#This Row],[Javni doprinos korisnika - HRK]]/7.5345</f>
        <v>0</v>
      </c>
      <c r="W1285" s="50">
        <v>0</v>
      </c>
      <c r="X1285" s="51">
        <f>Ugovori_OPULJP[[#This Row],[Privatni doprinos korisnika - HRK]]/7.5345</f>
        <v>0</v>
      </c>
      <c r="Y1285" s="52">
        <v>3990725.63</v>
      </c>
      <c r="Z1285" s="53">
        <f>Ugovori_OPULJP[[#This Row],[UKUPNI PRIHVATLJIVI IZDACI
TOTAL ELIGIBLE EXPENDITURE
= Bespovratna sredstva ukupno + doprinos korisnika
= Ukupni prihvatljivi troškovi
= Ukupna ugovorena vrijednost projekta HRK]]/7.5345</f>
        <v>529660.31322582776</v>
      </c>
      <c r="AA1285" s="57" t="s">
        <v>752</v>
      </c>
      <c r="AB1285" s="57" t="s">
        <v>753</v>
      </c>
      <c r="AC1285" s="56" t="s">
        <v>4921</v>
      </c>
      <c r="AD1285" s="63" t="s">
        <v>747</v>
      </c>
    </row>
    <row r="1286" spans="1:30" ht="51" customHeight="1" x14ac:dyDescent="0.2">
      <c r="A1286" s="61" t="s">
        <v>4922</v>
      </c>
      <c r="B1286" s="55" t="s">
        <v>743</v>
      </c>
      <c r="C1286" s="56" t="s">
        <v>744</v>
      </c>
      <c r="D1286" s="88" t="s">
        <v>4880</v>
      </c>
      <c r="E1286" s="57" t="s">
        <v>232</v>
      </c>
      <c r="F1286" s="62" t="s">
        <v>4923</v>
      </c>
      <c r="G1286" s="62" t="s">
        <v>4718</v>
      </c>
      <c r="H1286" s="59">
        <v>44761</v>
      </c>
      <c r="I1286" s="59">
        <v>45126</v>
      </c>
      <c r="J1286" s="48" t="str">
        <f>IF(Ugovori_OPULJP[[#This Row],[DATUM ZAVRŠETKA OPERACIJE]]&gt;DATE(2024,3,31),"u provedbi","završen")</f>
        <v>završen</v>
      </c>
      <c r="K1286" s="67" t="s">
        <v>249</v>
      </c>
      <c r="L1286" s="58" t="s">
        <v>249</v>
      </c>
      <c r="M1286" s="49">
        <v>0.85</v>
      </c>
      <c r="N1286" s="49">
        <v>0.15</v>
      </c>
      <c r="O1286" s="50">
        <f>Ugovori_OPULJP[[#This Row],[Bespovratna sredstva - Ukupno (EU+Nac) HRK
= Ukupna ugovorena vrijednost bespovratnih sredstava]]*Ugovori_OPULJP[[#This Row],[EU STOPA SUFINANCIRANJA %
EU CO-FINANCING RATE %]]</f>
        <v>236929</v>
      </c>
      <c r="P1286" s="51">
        <f>Ugovori_OPULJP[[#This Row],[Bespovratna sredstva - EU dio - HRK]]/7.5345</f>
        <v>31445.882274868934</v>
      </c>
      <c r="Q1286" s="50">
        <f>Ugovori_OPULJP[[#This Row],[Bespovratna sredstva - Ukupno (EU+Nac) HRK
= Ukupna ugovorena vrijednost bespovratnih sredstava]]*Ugovori_OPULJP[[#This Row],[STOPA NACIONALNOG SUFINANCIRANJA %]]</f>
        <v>41811</v>
      </c>
      <c r="R1286" s="51">
        <f>Ugovori_OPULJP[[#This Row],[Bespovratna sredstva - Nacionalni dio - HRK]]/7.5345</f>
        <v>5549.2733426239292</v>
      </c>
      <c r="S1286" s="52">
        <v>278740</v>
      </c>
      <c r="T1286" s="53">
        <f>Ugovori_OPULJP[[#This Row],[Bespovratna sredstva - Ukupno (EU+Nac) HRK
= Ukupna ugovorena vrijednost bespovratnih sredstava]]/7.5345</f>
        <v>36995.155617492863</v>
      </c>
      <c r="U1286" s="50">
        <v>0</v>
      </c>
      <c r="V1286" s="51">
        <f>Ugovori_OPULJP[[#This Row],[Javni doprinos korisnika - HRK]]/7.5345</f>
        <v>0</v>
      </c>
      <c r="W1286" s="50">
        <v>0</v>
      </c>
      <c r="X1286" s="51">
        <f>Ugovori_OPULJP[[#This Row],[Privatni doprinos korisnika - HRK]]/7.5345</f>
        <v>0</v>
      </c>
      <c r="Y1286" s="52">
        <v>278740</v>
      </c>
      <c r="Z1286" s="53">
        <f>Ugovori_OPULJP[[#This Row],[UKUPNI PRIHVATLJIVI IZDACI
TOTAL ELIGIBLE EXPENDITURE
= Bespovratna sredstva ukupno + doprinos korisnika
= Ukupni prihvatljivi troškovi
= Ukupna ugovorena vrijednost projekta HRK]]/7.5345</f>
        <v>36995.155617492863</v>
      </c>
      <c r="AA1286" s="57" t="s">
        <v>752</v>
      </c>
      <c r="AB1286" s="57" t="s">
        <v>753</v>
      </c>
      <c r="AC1286" s="56" t="s">
        <v>4924</v>
      </c>
      <c r="AD1286" s="63" t="s">
        <v>747</v>
      </c>
    </row>
    <row r="1287" spans="1:30" ht="51" customHeight="1" x14ac:dyDescent="0.2">
      <c r="A1287" s="61" t="s">
        <v>4925</v>
      </c>
      <c r="B1287" s="55" t="s">
        <v>743</v>
      </c>
      <c r="C1287" s="56" t="s">
        <v>744</v>
      </c>
      <c r="D1287" s="56" t="s">
        <v>4880</v>
      </c>
      <c r="E1287" s="57" t="s">
        <v>232</v>
      </c>
      <c r="F1287" s="62" t="s">
        <v>4926</v>
      </c>
      <c r="G1287" s="62" t="s">
        <v>4927</v>
      </c>
      <c r="H1287" s="59">
        <v>44754</v>
      </c>
      <c r="I1287" s="59">
        <v>45119</v>
      </c>
      <c r="J1287" s="48" t="str">
        <f>IF(Ugovori_OPULJP[[#This Row],[DATUM ZAVRŠETKA OPERACIJE]]&gt;DATE(2024,3,31),"u provedbi","završen")</f>
        <v>završen</v>
      </c>
      <c r="K1287" s="67" t="s">
        <v>79</v>
      </c>
      <c r="L1287" s="58" t="s">
        <v>79</v>
      </c>
      <c r="M1287" s="49">
        <v>0.85</v>
      </c>
      <c r="N1287" s="49">
        <v>0.15</v>
      </c>
      <c r="O1287" s="50">
        <f>Ugovori_OPULJP[[#This Row],[Bespovratna sredstva - Ukupno (EU+Nac) HRK
= Ukupna ugovorena vrijednost bespovratnih sredstava]]*Ugovori_OPULJP[[#This Row],[EU STOPA SUFINANCIRANJA %
EU CO-FINANCING RATE %]]</f>
        <v>290070.09899999999</v>
      </c>
      <c r="P1287" s="51">
        <f>Ugovori_OPULJP[[#This Row],[Bespovratna sredstva - EU dio - HRK]]/7.5345</f>
        <v>38498.918176388608</v>
      </c>
      <c r="Q1287" s="50">
        <f>Ugovori_OPULJP[[#This Row],[Bespovratna sredstva - Ukupno (EU+Nac) HRK
= Ukupna ugovorena vrijednost bespovratnih sredstava]]*Ugovori_OPULJP[[#This Row],[STOPA NACIONALNOG SUFINANCIRANJA %]]</f>
        <v>51188.841</v>
      </c>
      <c r="R1287" s="51">
        <f>Ugovori_OPULJP[[#This Row],[Bespovratna sredstva - Nacionalni dio - HRK]]/7.5345</f>
        <v>6793.926737009755</v>
      </c>
      <c r="S1287" s="52">
        <v>341258.94</v>
      </c>
      <c r="T1287" s="53">
        <f>Ugovori_OPULJP[[#This Row],[Bespovratna sredstva - Ukupno (EU+Nac) HRK
= Ukupna ugovorena vrijednost bespovratnih sredstava]]/7.5345</f>
        <v>45292.844913398367</v>
      </c>
      <c r="U1287" s="50">
        <v>0</v>
      </c>
      <c r="V1287" s="51">
        <f>Ugovori_OPULJP[[#This Row],[Javni doprinos korisnika - HRK]]/7.5345</f>
        <v>0</v>
      </c>
      <c r="W1287" s="50">
        <v>0</v>
      </c>
      <c r="X1287" s="51">
        <f>Ugovori_OPULJP[[#This Row],[Privatni doprinos korisnika - HRK]]/7.5345</f>
        <v>0</v>
      </c>
      <c r="Y1287" s="52">
        <v>341258.94</v>
      </c>
      <c r="Z1287" s="53">
        <f>Ugovori_OPULJP[[#This Row],[UKUPNI PRIHVATLJIVI IZDACI
TOTAL ELIGIBLE EXPENDITURE
= Bespovratna sredstva ukupno + doprinos korisnika
= Ukupni prihvatljivi troškovi
= Ukupna ugovorena vrijednost projekta HRK]]/7.5345</f>
        <v>45292.844913398367</v>
      </c>
      <c r="AA1287" s="44" t="s">
        <v>752</v>
      </c>
      <c r="AB1287" s="44" t="s">
        <v>753</v>
      </c>
      <c r="AC1287" s="56" t="s">
        <v>4928</v>
      </c>
      <c r="AD1287" s="43" t="s">
        <v>747</v>
      </c>
    </row>
    <row r="1288" spans="1:30" ht="51" customHeight="1" x14ac:dyDescent="0.2">
      <c r="A1288" s="61" t="s">
        <v>4929</v>
      </c>
      <c r="B1288" s="55" t="s">
        <v>743</v>
      </c>
      <c r="C1288" s="56" t="s">
        <v>744</v>
      </c>
      <c r="D1288" s="56" t="s">
        <v>4880</v>
      </c>
      <c r="E1288" s="57" t="s">
        <v>232</v>
      </c>
      <c r="F1288" s="62" t="s">
        <v>4930</v>
      </c>
      <c r="G1288" s="62" t="s">
        <v>4931</v>
      </c>
      <c r="H1288" s="59">
        <v>44754</v>
      </c>
      <c r="I1288" s="59">
        <v>45119</v>
      </c>
      <c r="J1288" s="48" t="str">
        <f>IF(Ugovori_OPULJP[[#This Row],[DATUM ZAVRŠETKA OPERACIJE]]&gt;DATE(2024,3,31),"u provedbi","završen")</f>
        <v>završen</v>
      </c>
      <c r="K1288" s="67" t="s">
        <v>333</v>
      </c>
      <c r="L1288" s="58" t="s">
        <v>333</v>
      </c>
      <c r="M1288" s="49">
        <v>0.85</v>
      </c>
      <c r="N1288" s="49">
        <v>0.15</v>
      </c>
      <c r="O1288" s="50">
        <f>Ugovori_OPULJP[[#This Row],[Bespovratna sredstva - Ukupno (EU+Nac) HRK
= Ukupna ugovorena vrijednost bespovratnih sredstava]]*Ugovori_OPULJP[[#This Row],[EU STOPA SUFINANCIRANJA %
EU CO-FINANCING RATE %]]</f>
        <v>376755.071</v>
      </c>
      <c r="P1288" s="51">
        <f>Ugovori_OPULJP[[#This Row],[Bespovratna sredstva - EU dio - HRK]]/7.5345</f>
        <v>50003.991107571834</v>
      </c>
      <c r="Q1288" s="50">
        <f>Ugovori_OPULJP[[#This Row],[Bespovratna sredstva - Ukupno (EU+Nac) HRK
= Ukupna ugovorena vrijednost bespovratnih sredstava]]*Ugovori_OPULJP[[#This Row],[STOPA NACIONALNOG SUFINANCIRANJA %]]</f>
        <v>66486.188999999998</v>
      </c>
      <c r="R1288" s="51">
        <f>Ugovori_OPULJP[[#This Row],[Bespovratna sredstva - Nacionalni dio - HRK]]/7.5345</f>
        <v>8824.2337248656168</v>
      </c>
      <c r="S1288" s="52">
        <v>443241.26</v>
      </c>
      <c r="T1288" s="53">
        <f>Ugovori_OPULJP[[#This Row],[Bespovratna sredstva - Ukupno (EU+Nac) HRK
= Ukupna ugovorena vrijednost bespovratnih sredstava]]/7.5345</f>
        <v>58828.224832437452</v>
      </c>
      <c r="U1288" s="50">
        <v>0</v>
      </c>
      <c r="V1288" s="51">
        <f>Ugovori_OPULJP[[#This Row],[Javni doprinos korisnika - HRK]]/7.5345</f>
        <v>0</v>
      </c>
      <c r="W1288" s="50">
        <v>0</v>
      </c>
      <c r="X1288" s="51">
        <f>Ugovori_OPULJP[[#This Row],[Privatni doprinos korisnika - HRK]]/7.5345</f>
        <v>0</v>
      </c>
      <c r="Y1288" s="52">
        <v>443241.26</v>
      </c>
      <c r="Z1288" s="53">
        <f>Ugovori_OPULJP[[#This Row],[UKUPNI PRIHVATLJIVI IZDACI
TOTAL ELIGIBLE EXPENDITURE
= Bespovratna sredstva ukupno + doprinos korisnika
= Ukupni prihvatljivi troškovi
= Ukupna ugovorena vrijednost projekta HRK]]/7.5345</f>
        <v>58828.224832437452</v>
      </c>
      <c r="AA1288" s="44" t="s">
        <v>752</v>
      </c>
      <c r="AB1288" s="44" t="s">
        <v>753</v>
      </c>
      <c r="AC1288" s="56" t="s">
        <v>4932</v>
      </c>
      <c r="AD1288" s="43" t="s">
        <v>747</v>
      </c>
    </row>
    <row r="1289" spans="1:30" ht="38.25" customHeight="1" x14ac:dyDescent="0.2">
      <c r="A1289" s="61" t="s">
        <v>4933</v>
      </c>
      <c r="B1289" s="55" t="s">
        <v>743</v>
      </c>
      <c r="C1289" s="56" t="s">
        <v>744</v>
      </c>
      <c r="D1289" s="56" t="s">
        <v>4880</v>
      </c>
      <c r="E1289" s="57" t="s">
        <v>232</v>
      </c>
      <c r="F1289" s="62" t="s">
        <v>4934</v>
      </c>
      <c r="G1289" s="62" t="s">
        <v>4935</v>
      </c>
      <c r="H1289" s="59">
        <v>44455</v>
      </c>
      <c r="I1289" s="59">
        <v>45185</v>
      </c>
      <c r="J1289" s="48" t="str">
        <f>IF(Ugovori_OPULJP[[#This Row],[DATUM ZAVRŠETKA OPERACIJE]]&gt;DATE(2024,3,31),"u provedbi","završen")</f>
        <v>završen</v>
      </c>
      <c r="K1289" s="67" t="s">
        <v>186</v>
      </c>
      <c r="L1289" s="67" t="s">
        <v>186</v>
      </c>
      <c r="M1289" s="49">
        <v>0.85</v>
      </c>
      <c r="N1289" s="49">
        <v>0.15</v>
      </c>
      <c r="O1289" s="50">
        <f>Ugovori_OPULJP[[#This Row],[Bespovratna sredstva - Ukupno (EU+Nac) HRK
= Ukupna ugovorena vrijednost bespovratnih sredstava]]*Ugovori_OPULJP[[#This Row],[EU STOPA SUFINANCIRANJA %
EU CO-FINANCING RATE %]]</f>
        <v>1589449</v>
      </c>
      <c r="P1289" s="51">
        <f>Ugovori_OPULJP[[#This Row],[Bespovratna sredstva - EU dio - HRK]]/7.5345</f>
        <v>210956.13511181896</v>
      </c>
      <c r="Q1289" s="50">
        <f>Ugovori_OPULJP[[#This Row],[Bespovratna sredstva - Ukupno (EU+Nac) HRK
= Ukupna ugovorena vrijednost bespovratnih sredstava]]*Ugovori_OPULJP[[#This Row],[STOPA NACIONALNOG SUFINANCIRANJA %]]</f>
        <v>280491</v>
      </c>
      <c r="R1289" s="51">
        <f>Ugovori_OPULJP[[#This Row],[Bespovratna sredstva - Nacionalni dio - HRK]]/7.5345</f>
        <v>37227.553255026876</v>
      </c>
      <c r="S1289" s="52">
        <v>1869940</v>
      </c>
      <c r="T1289" s="53">
        <f>Ugovori_OPULJP[[#This Row],[Bespovratna sredstva - Ukupno (EU+Nac) HRK
= Ukupna ugovorena vrijednost bespovratnih sredstava]]/7.5345</f>
        <v>248183.68836684583</v>
      </c>
      <c r="U1289" s="50">
        <v>0</v>
      </c>
      <c r="V1289" s="51">
        <f>Ugovori_OPULJP[[#This Row],[Javni doprinos korisnika - HRK]]/7.5345</f>
        <v>0</v>
      </c>
      <c r="W1289" s="50">
        <v>0</v>
      </c>
      <c r="X1289" s="51">
        <f>Ugovori_OPULJP[[#This Row],[Privatni doprinos korisnika - HRK]]/7.5345</f>
        <v>0</v>
      </c>
      <c r="Y1289" s="52">
        <v>1869940</v>
      </c>
      <c r="Z1289" s="53">
        <f>Ugovori_OPULJP[[#This Row],[UKUPNI PRIHVATLJIVI IZDACI
TOTAL ELIGIBLE EXPENDITURE
= Bespovratna sredstva ukupno + doprinos korisnika
= Ukupni prihvatljivi troškovi
= Ukupna ugovorena vrijednost projekta HRK]]/7.5345</f>
        <v>248183.68836684583</v>
      </c>
      <c r="AA1289" s="57" t="s">
        <v>752</v>
      </c>
      <c r="AB1289" s="57" t="s">
        <v>753</v>
      </c>
      <c r="AC1289" s="56" t="s">
        <v>4936</v>
      </c>
      <c r="AD1289" s="63" t="s">
        <v>747</v>
      </c>
    </row>
    <row r="1290" spans="1:30" ht="38.25" customHeight="1" x14ac:dyDescent="0.2">
      <c r="A1290" s="61" t="s">
        <v>4937</v>
      </c>
      <c r="B1290" s="55" t="s">
        <v>743</v>
      </c>
      <c r="C1290" s="56" t="s">
        <v>744</v>
      </c>
      <c r="D1290" s="56" t="s">
        <v>4880</v>
      </c>
      <c r="E1290" s="57" t="s">
        <v>232</v>
      </c>
      <c r="F1290" s="62" t="s">
        <v>4938</v>
      </c>
      <c r="G1290" s="62" t="s">
        <v>4939</v>
      </c>
      <c r="H1290" s="59">
        <v>44455</v>
      </c>
      <c r="I1290" s="59">
        <v>45185</v>
      </c>
      <c r="J1290" s="48" t="str">
        <f>IF(Ugovori_OPULJP[[#This Row],[DATUM ZAVRŠETKA OPERACIJE]]&gt;DATE(2024,3,31),"u provedbi","završen")</f>
        <v>završen</v>
      </c>
      <c r="K1290" s="67" t="s">
        <v>271</v>
      </c>
      <c r="L1290" s="67" t="s">
        <v>271</v>
      </c>
      <c r="M1290" s="49">
        <v>0.85</v>
      </c>
      <c r="N1290" s="49">
        <v>0.15</v>
      </c>
      <c r="O1290" s="50">
        <f>Ugovori_OPULJP[[#This Row],[Bespovratna sredstva - Ukupno (EU+Nac) HRK
= Ukupna ugovorena vrijednost bespovratnih sredstava]]*Ugovori_OPULJP[[#This Row],[EU STOPA SUFINANCIRANJA %
EU CO-FINANCING RATE %]]</f>
        <v>2998900.5719999997</v>
      </c>
      <c r="P1290" s="51">
        <f>Ugovori_OPULJP[[#This Row],[Bespovratna sredstva - EU dio - HRK]]/7.5345</f>
        <v>398022.50607206841</v>
      </c>
      <c r="Q1290" s="50">
        <f>Ugovori_OPULJP[[#This Row],[Bespovratna sredstva - Ukupno (EU+Nac) HRK
= Ukupna ugovorena vrijednost bespovratnih sredstava]]*Ugovori_OPULJP[[#This Row],[STOPA NACIONALNOG SUFINANCIRANJA %]]</f>
        <v>529217.74799999991</v>
      </c>
      <c r="R1290" s="51">
        <f>Ugovori_OPULJP[[#This Row],[Bespovratna sredstva - Nacionalni dio - HRK]]/7.5345</f>
        <v>70239.265777423832</v>
      </c>
      <c r="S1290" s="52">
        <v>3528118.32</v>
      </c>
      <c r="T1290" s="53">
        <f>Ugovori_OPULJP[[#This Row],[Bespovratna sredstva - Ukupno (EU+Nac) HRK
= Ukupna ugovorena vrijednost bespovratnih sredstava]]/7.5345</f>
        <v>468261.77184949227</v>
      </c>
      <c r="U1290" s="50">
        <v>0</v>
      </c>
      <c r="V1290" s="51">
        <f>Ugovori_OPULJP[[#This Row],[Javni doprinos korisnika - HRK]]/7.5345</f>
        <v>0</v>
      </c>
      <c r="W1290" s="50">
        <v>0</v>
      </c>
      <c r="X1290" s="51">
        <f>Ugovori_OPULJP[[#This Row],[Privatni doprinos korisnika - HRK]]/7.5345</f>
        <v>0</v>
      </c>
      <c r="Y1290" s="52">
        <v>3528118.32</v>
      </c>
      <c r="Z1290" s="53">
        <f>Ugovori_OPULJP[[#This Row],[UKUPNI PRIHVATLJIVI IZDACI
TOTAL ELIGIBLE EXPENDITURE
= Bespovratna sredstva ukupno + doprinos korisnika
= Ukupni prihvatljivi troškovi
= Ukupna ugovorena vrijednost projekta HRK]]/7.5345</f>
        <v>468261.77184949227</v>
      </c>
      <c r="AA1290" s="57" t="s">
        <v>752</v>
      </c>
      <c r="AB1290" s="57" t="s">
        <v>753</v>
      </c>
      <c r="AC1290" s="56" t="s">
        <v>4940</v>
      </c>
      <c r="AD1290" s="63" t="s">
        <v>747</v>
      </c>
    </row>
    <row r="1291" spans="1:30" ht="51" customHeight="1" x14ac:dyDescent="0.2">
      <c r="A1291" s="61" t="s">
        <v>4941</v>
      </c>
      <c r="B1291" s="55" t="s">
        <v>743</v>
      </c>
      <c r="C1291" s="56" t="s">
        <v>744</v>
      </c>
      <c r="D1291" s="56" t="s">
        <v>4880</v>
      </c>
      <c r="E1291" s="57" t="s">
        <v>232</v>
      </c>
      <c r="F1291" s="62" t="s">
        <v>4942</v>
      </c>
      <c r="G1291" s="62" t="s">
        <v>4943</v>
      </c>
      <c r="H1291" s="59">
        <v>44455</v>
      </c>
      <c r="I1291" s="59">
        <v>45185</v>
      </c>
      <c r="J1291" s="48" t="str">
        <f>IF(Ugovori_OPULJP[[#This Row],[DATUM ZAVRŠETKA OPERACIJE]]&gt;DATE(2024,3,31),"u provedbi","završen")</f>
        <v>završen</v>
      </c>
      <c r="K1291" s="67" t="s">
        <v>371</v>
      </c>
      <c r="L1291" s="67" t="s">
        <v>371</v>
      </c>
      <c r="M1291" s="49">
        <v>0.85</v>
      </c>
      <c r="N1291" s="49">
        <v>0.15</v>
      </c>
      <c r="O1291" s="50">
        <f>Ugovori_OPULJP[[#This Row],[Bespovratna sredstva - Ukupno (EU+Nac) HRK
= Ukupna ugovorena vrijednost bespovratnih sredstava]]*Ugovori_OPULJP[[#This Row],[EU STOPA SUFINANCIRANJA %
EU CO-FINANCING RATE %]]</f>
        <v>2145163.3259999999</v>
      </c>
      <c r="P1291" s="51">
        <f>Ugovori_OPULJP[[#This Row],[Bespovratna sredstva - EU dio - HRK]]/7.5345</f>
        <v>284712.10113477998</v>
      </c>
      <c r="Q1291" s="50">
        <f>Ugovori_OPULJP[[#This Row],[Bespovratna sredstva - Ukupno (EU+Nac) HRK
= Ukupna ugovorena vrijednost bespovratnih sredstava]]*Ugovori_OPULJP[[#This Row],[STOPA NACIONALNOG SUFINANCIRANJA %]]</f>
        <v>378558.234</v>
      </c>
      <c r="R1291" s="51">
        <f>Ugovori_OPULJP[[#This Row],[Bespovratna sredstva - Nacionalni dio - HRK]]/7.5345</f>
        <v>50243.311964961176</v>
      </c>
      <c r="S1291" s="52">
        <v>2523721.56</v>
      </c>
      <c r="T1291" s="53">
        <f>Ugovori_OPULJP[[#This Row],[Bespovratna sredstva - Ukupno (EU+Nac) HRK
= Ukupna ugovorena vrijednost bespovratnih sredstava]]/7.5345</f>
        <v>334955.41309974116</v>
      </c>
      <c r="U1291" s="50">
        <v>0</v>
      </c>
      <c r="V1291" s="51">
        <f>Ugovori_OPULJP[[#This Row],[Javni doprinos korisnika - HRK]]/7.5345</f>
        <v>0</v>
      </c>
      <c r="W1291" s="50">
        <v>0</v>
      </c>
      <c r="X1291" s="51">
        <f>Ugovori_OPULJP[[#This Row],[Privatni doprinos korisnika - HRK]]/7.5345</f>
        <v>0</v>
      </c>
      <c r="Y1291" s="52">
        <v>2523721.56</v>
      </c>
      <c r="Z1291" s="53">
        <f>Ugovori_OPULJP[[#This Row],[UKUPNI PRIHVATLJIVI IZDACI
TOTAL ELIGIBLE EXPENDITURE
= Bespovratna sredstva ukupno + doprinos korisnika
= Ukupni prihvatljivi troškovi
= Ukupna ugovorena vrijednost projekta HRK]]/7.5345</f>
        <v>334955.41309974116</v>
      </c>
      <c r="AA1291" s="57" t="s">
        <v>752</v>
      </c>
      <c r="AB1291" s="57" t="s">
        <v>753</v>
      </c>
      <c r="AC1291" s="56" t="s">
        <v>4944</v>
      </c>
      <c r="AD1291" s="63" t="s">
        <v>747</v>
      </c>
    </row>
    <row r="1292" spans="1:30" ht="38.25" customHeight="1" x14ac:dyDescent="0.2">
      <c r="A1292" s="61" t="s">
        <v>4945</v>
      </c>
      <c r="B1292" s="55" t="s">
        <v>743</v>
      </c>
      <c r="C1292" s="56" t="s">
        <v>744</v>
      </c>
      <c r="D1292" s="56" t="s">
        <v>4880</v>
      </c>
      <c r="E1292" s="57" t="s">
        <v>232</v>
      </c>
      <c r="F1292" s="62" t="s">
        <v>4946</v>
      </c>
      <c r="G1292" s="62" t="s">
        <v>3428</v>
      </c>
      <c r="H1292" s="59">
        <v>44455</v>
      </c>
      <c r="I1292" s="59">
        <v>45185</v>
      </c>
      <c r="J1292" s="48" t="str">
        <f>IF(Ugovori_OPULJP[[#This Row],[DATUM ZAVRŠETKA OPERACIJE]]&gt;DATE(2024,3,31),"u provedbi","završen")</f>
        <v>završen</v>
      </c>
      <c r="K1292" s="67" t="s">
        <v>94</v>
      </c>
      <c r="L1292" s="67" t="s">
        <v>94</v>
      </c>
      <c r="M1292" s="49">
        <v>0.85</v>
      </c>
      <c r="N1292" s="49">
        <v>0.15</v>
      </c>
      <c r="O1292" s="50">
        <f>Ugovori_OPULJP[[#This Row],[Bespovratna sredstva - Ukupno (EU+Nac) HRK
= Ukupna ugovorena vrijednost bespovratnih sredstava]]*Ugovori_OPULJP[[#This Row],[EU STOPA SUFINANCIRANJA %
EU CO-FINANCING RATE %]]</f>
        <v>2500362.9834999996</v>
      </c>
      <c r="P1292" s="51">
        <f>Ugovori_OPULJP[[#This Row],[Bespovratna sredstva - EU dio - HRK]]/7.5345</f>
        <v>331855.19722609321</v>
      </c>
      <c r="Q1292" s="50">
        <f>Ugovori_OPULJP[[#This Row],[Bespovratna sredstva - Ukupno (EU+Nac) HRK
= Ukupna ugovorena vrijednost bespovratnih sredstava]]*Ugovori_OPULJP[[#This Row],[STOPA NACIONALNOG SUFINANCIRANJA %]]</f>
        <v>441240.52649999998</v>
      </c>
      <c r="R1292" s="51">
        <f>Ugovori_OPULJP[[#This Row],[Bespovratna sredstva - Nacionalni dio - HRK]]/7.5345</f>
        <v>58562.681863428224</v>
      </c>
      <c r="S1292" s="52">
        <v>2941603.51</v>
      </c>
      <c r="T1292" s="53">
        <f>Ugovori_OPULJP[[#This Row],[Bespovratna sredstva - Ukupno (EU+Nac) HRK
= Ukupna ugovorena vrijednost bespovratnih sredstava]]/7.5345</f>
        <v>390417.87908952148</v>
      </c>
      <c r="U1292" s="50">
        <v>0</v>
      </c>
      <c r="V1292" s="51">
        <f>Ugovori_OPULJP[[#This Row],[Javni doprinos korisnika - HRK]]/7.5345</f>
        <v>0</v>
      </c>
      <c r="W1292" s="50">
        <v>0</v>
      </c>
      <c r="X1292" s="51">
        <f>Ugovori_OPULJP[[#This Row],[Privatni doprinos korisnika - HRK]]/7.5345</f>
        <v>0</v>
      </c>
      <c r="Y1292" s="52">
        <v>2941603.51</v>
      </c>
      <c r="Z1292" s="53">
        <f>Ugovori_OPULJP[[#This Row],[UKUPNI PRIHVATLJIVI IZDACI
TOTAL ELIGIBLE EXPENDITURE
= Bespovratna sredstva ukupno + doprinos korisnika
= Ukupni prihvatljivi troškovi
= Ukupna ugovorena vrijednost projekta HRK]]/7.5345</f>
        <v>390417.87908952148</v>
      </c>
      <c r="AA1292" s="57" t="s">
        <v>752</v>
      </c>
      <c r="AB1292" s="57" t="s">
        <v>753</v>
      </c>
      <c r="AC1292" s="56" t="s">
        <v>4947</v>
      </c>
      <c r="AD1292" s="63" t="s">
        <v>747</v>
      </c>
    </row>
    <row r="1293" spans="1:30" ht="38.25" customHeight="1" x14ac:dyDescent="0.2">
      <c r="A1293" s="61" t="s">
        <v>4948</v>
      </c>
      <c r="B1293" s="55" t="s">
        <v>743</v>
      </c>
      <c r="C1293" s="56" t="s">
        <v>744</v>
      </c>
      <c r="D1293" s="56" t="s">
        <v>4880</v>
      </c>
      <c r="E1293" s="57" t="s">
        <v>232</v>
      </c>
      <c r="F1293" s="62" t="s">
        <v>4949</v>
      </c>
      <c r="G1293" s="62" t="s">
        <v>4950</v>
      </c>
      <c r="H1293" s="59">
        <v>44455</v>
      </c>
      <c r="I1293" s="59">
        <v>45185</v>
      </c>
      <c r="J1293" s="48" t="str">
        <f>IF(Ugovori_OPULJP[[#This Row],[DATUM ZAVRŠETKA OPERACIJE]]&gt;DATE(2024,3,31),"u provedbi","završen")</f>
        <v>završen</v>
      </c>
      <c r="K1293" s="67" t="s">
        <v>211</v>
      </c>
      <c r="L1293" s="67" t="s">
        <v>211</v>
      </c>
      <c r="M1293" s="49">
        <v>0.85</v>
      </c>
      <c r="N1293" s="49">
        <v>0.15</v>
      </c>
      <c r="O1293" s="50">
        <f>Ugovori_OPULJP[[#This Row],[Bespovratna sredstva - Ukupno (EU+Nac) HRK
= Ukupna ugovorena vrijednost bespovratnih sredstava]]*Ugovori_OPULJP[[#This Row],[EU STOPA SUFINANCIRANJA %
EU CO-FINANCING RATE %]]</f>
        <v>2039139.3155</v>
      </c>
      <c r="P1293" s="51">
        <f>Ugovori_OPULJP[[#This Row],[Bespovratna sredstva - EU dio - HRK]]/7.5345</f>
        <v>270640.2967018382</v>
      </c>
      <c r="Q1293" s="50">
        <f>Ugovori_OPULJP[[#This Row],[Bespovratna sredstva - Ukupno (EU+Nac) HRK
= Ukupna ugovorena vrijednost bespovratnih sredstava]]*Ugovori_OPULJP[[#This Row],[STOPA NACIONALNOG SUFINANCIRANJA %]]</f>
        <v>359848.11450000003</v>
      </c>
      <c r="R1293" s="51">
        <f>Ugovori_OPULJP[[#This Row],[Bespovratna sredstva - Nacionalni dio - HRK]]/7.5345</f>
        <v>47760.052359147921</v>
      </c>
      <c r="S1293" s="52">
        <v>2398987.4300000002</v>
      </c>
      <c r="T1293" s="53">
        <f>Ugovori_OPULJP[[#This Row],[Bespovratna sredstva - Ukupno (EU+Nac) HRK
= Ukupna ugovorena vrijednost bespovratnih sredstava]]/7.5345</f>
        <v>318400.34906098613</v>
      </c>
      <c r="U1293" s="50">
        <v>0</v>
      </c>
      <c r="V1293" s="51">
        <f>Ugovori_OPULJP[[#This Row],[Javni doprinos korisnika - HRK]]/7.5345</f>
        <v>0</v>
      </c>
      <c r="W1293" s="50">
        <v>0</v>
      </c>
      <c r="X1293" s="51">
        <f>Ugovori_OPULJP[[#This Row],[Privatni doprinos korisnika - HRK]]/7.5345</f>
        <v>0</v>
      </c>
      <c r="Y1293" s="52">
        <v>2398987.4300000002</v>
      </c>
      <c r="Z1293" s="53">
        <f>Ugovori_OPULJP[[#This Row],[UKUPNI PRIHVATLJIVI IZDACI
TOTAL ELIGIBLE EXPENDITURE
= Bespovratna sredstva ukupno + doprinos korisnika
= Ukupni prihvatljivi troškovi
= Ukupna ugovorena vrijednost projekta HRK]]/7.5345</f>
        <v>318400.34906098613</v>
      </c>
      <c r="AA1293" s="57" t="s">
        <v>752</v>
      </c>
      <c r="AB1293" s="57" t="s">
        <v>753</v>
      </c>
      <c r="AC1293" s="56" t="s">
        <v>4951</v>
      </c>
      <c r="AD1293" s="63" t="s">
        <v>747</v>
      </c>
    </row>
    <row r="1294" spans="1:30" ht="51" customHeight="1" x14ac:dyDescent="0.2">
      <c r="A1294" s="61" t="s">
        <v>4952</v>
      </c>
      <c r="B1294" s="55" t="s">
        <v>743</v>
      </c>
      <c r="C1294" s="56" t="s">
        <v>744</v>
      </c>
      <c r="D1294" s="56" t="s">
        <v>4880</v>
      </c>
      <c r="E1294" s="57" t="s">
        <v>232</v>
      </c>
      <c r="F1294" s="62" t="s">
        <v>4953</v>
      </c>
      <c r="G1294" s="62" t="s">
        <v>4954</v>
      </c>
      <c r="H1294" s="59">
        <v>44455</v>
      </c>
      <c r="I1294" s="59">
        <v>45185</v>
      </c>
      <c r="J1294" s="48" t="str">
        <f>IF(Ugovori_OPULJP[[#This Row],[DATUM ZAVRŠETKA OPERACIJE]]&gt;DATE(2024,3,31),"u provedbi","završen")</f>
        <v>završen</v>
      </c>
      <c r="K1294" s="67" t="s">
        <v>594</v>
      </c>
      <c r="L1294" s="67" t="s">
        <v>594</v>
      </c>
      <c r="M1294" s="49">
        <v>0.85</v>
      </c>
      <c r="N1294" s="49">
        <v>0.15</v>
      </c>
      <c r="O1294" s="50">
        <f>Ugovori_OPULJP[[#This Row],[Bespovratna sredstva - Ukupno (EU+Nac) HRK
= Ukupna ugovorena vrijednost bespovratnih sredstava]]*Ugovori_OPULJP[[#This Row],[EU STOPA SUFINANCIRANJA %
EU CO-FINANCING RATE %]]</f>
        <v>2854924.2655000002</v>
      </c>
      <c r="P1294" s="51">
        <f>Ugovori_OPULJP[[#This Row],[Bespovratna sredstva - EU dio - HRK]]/7.5345</f>
        <v>378913.5663282235</v>
      </c>
      <c r="Q1294" s="50">
        <f>Ugovori_OPULJP[[#This Row],[Bespovratna sredstva - Ukupno (EU+Nac) HRK
= Ukupna ugovorena vrijednost bespovratnih sredstava]]*Ugovori_OPULJP[[#This Row],[STOPA NACIONALNOG SUFINANCIRANJA %]]</f>
        <v>503810.16450000001</v>
      </c>
      <c r="R1294" s="51">
        <f>Ugovori_OPULJP[[#This Row],[Bespovratna sredstva - Nacionalni dio - HRK]]/7.5345</f>
        <v>66867.09994027474</v>
      </c>
      <c r="S1294" s="52">
        <v>3358734.43</v>
      </c>
      <c r="T1294" s="53">
        <f>Ugovori_OPULJP[[#This Row],[Bespovratna sredstva - Ukupno (EU+Nac) HRK
= Ukupna ugovorena vrijednost bespovratnih sredstava]]/7.5345</f>
        <v>445780.66626849823</v>
      </c>
      <c r="U1294" s="50">
        <v>0</v>
      </c>
      <c r="V1294" s="51">
        <f>Ugovori_OPULJP[[#This Row],[Javni doprinos korisnika - HRK]]/7.5345</f>
        <v>0</v>
      </c>
      <c r="W1294" s="50">
        <v>0</v>
      </c>
      <c r="X1294" s="51">
        <f>Ugovori_OPULJP[[#This Row],[Privatni doprinos korisnika - HRK]]/7.5345</f>
        <v>0</v>
      </c>
      <c r="Y1294" s="52">
        <v>3358734.43</v>
      </c>
      <c r="Z1294" s="53">
        <f>Ugovori_OPULJP[[#This Row],[UKUPNI PRIHVATLJIVI IZDACI
TOTAL ELIGIBLE EXPENDITURE
= Bespovratna sredstva ukupno + doprinos korisnika
= Ukupni prihvatljivi troškovi
= Ukupna ugovorena vrijednost projekta HRK]]/7.5345</f>
        <v>445780.66626849823</v>
      </c>
      <c r="AA1294" s="57" t="s">
        <v>752</v>
      </c>
      <c r="AB1294" s="57" t="s">
        <v>753</v>
      </c>
      <c r="AC1294" s="56" t="s">
        <v>4955</v>
      </c>
      <c r="AD1294" s="63" t="s">
        <v>747</v>
      </c>
    </row>
    <row r="1295" spans="1:30" ht="51" customHeight="1" x14ac:dyDescent="0.2">
      <c r="A1295" s="61" t="s">
        <v>4956</v>
      </c>
      <c r="B1295" s="55" t="s">
        <v>743</v>
      </c>
      <c r="C1295" s="56" t="s">
        <v>744</v>
      </c>
      <c r="D1295" s="56" t="s">
        <v>4880</v>
      </c>
      <c r="E1295" s="57" t="s">
        <v>232</v>
      </c>
      <c r="F1295" s="62" t="s">
        <v>4957</v>
      </c>
      <c r="G1295" s="62" t="s">
        <v>4958</v>
      </c>
      <c r="H1295" s="59">
        <v>44455</v>
      </c>
      <c r="I1295" s="59">
        <v>45185</v>
      </c>
      <c r="J1295" s="48" t="str">
        <f>IF(Ugovori_OPULJP[[#This Row],[DATUM ZAVRŠETKA OPERACIJE]]&gt;DATE(2024,3,31),"u provedbi","završen")</f>
        <v>završen</v>
      </c>
      <c r="K1295" s="67" t="s">
        <v>211</v>
      </c>
      <c r="L1295" s="67" t="s">
        <v>211</v>
      </c>
      <c r="M1295" s="49">
        <v>0.85</v>
      </c>
      <c r="N1295" s="49">
        <v>0.15</v>
      </c>
      <c r="O1295" s="50">
        <f>Ugovori_OPULJP[[#This Row],[Bespovratna sredstva - Ukupno (EU+Nac) HRK
= Ukupna ugovorena vrijednost bespovratnih sredstava]]*Ugovori_OPULJP[[#This Row],[EU STOPA SUFINANCIRANJA %
EU CO-FINANCING RATE %]]</f>
        <v>3298440.1129999999</v>
      </c>
      <c r="P1295" s="51">
        <f>Ugovori_OPULJP[[#This Row],[Bespovratna sredstva - EU dio - HRK]]/7.5345</f>
        <v>437778.23518481647</v>
      </c>
      <c r="Q1295" s="50">
        <f>Ugovori_OPULJP[[#This Row],[Bespovratna sredstva - Ukupno (EU+Nac) HRK
= Ukupna ugovorena vrijednost bespovratnih sredstava]]*Ugovori_OPULJP[[#This Row],[STOPA NACIONALNOG SUFINANCIRANJA %]]</f>
        <v>582077.6669999999</v>
      </c>
      <c r="R1295" s="51">
        <f>Ugovori_OPULJP[[#This Row],[Bespovratna sredstva - Nacionalni dio - HRK]]/7.5345</f>
        <v>77254.982679673485</v>
      </c>
      <c r="S1295" s="52">
        <v>3880517.78</v>
      </c>
      <c r="T1295" s="53">
        <f>Ugovori_OPULJP[[#This Row],[Bespovratna sredstva - Ukupno (EU+Nac) HRK
= Ukupna ugovorena vrijednost bespovratnih sredstava]]/7.5345</f>
        <v>515033.21786448994</v>
      </c>
      <c r="U1295" s="50">
        <v>0</v>
      </c>
      <c r="V1295" s="51">
        <f>Ugovori_OPULJP[[#This Row],[Javni doprinos korisnika - HRK]]/7.5345</f>
        <v>0</v>
      </c>
      <c r="W1295" s="50">
        <v>0</v>
      </c>
      <c r="X1295" s="51">
        <f>Ugovori_OPULJP[[#This Row],[Privatni doprinos korisnika - HRK]]/7.5345</f>
        <v>0</v>
      </c>
      <c r="Y1295" s="52">
        <v>3880517.78</v>
      </c>
      <c r="Z1295" s="53">
        <f>Ugovori_OPULJP[[#This Row],[UKUPNI PRIHVATLJIVI IZDACI
TOTAL ELIGIBLE EXPENDITURE
= Bespovratna sredstva ukupno + doprinos korisnika
= Ukupni prihvatljivi troškovi
= Ukupna ugovorena vrijednost projekta HRK]]/7.5345</f>
        <v>515033.21786448994</v>
      </c>
      <c r="AA1295" s="57" t="s">
        <v>752</v>
      </c>
      <c r="AB1295" s="57" t="s">
        <v>753</v>
      </c>
      <c r="AC1295" s="56" t="s">
        <v>4959</v>
      </c>
      <c r="AD1295" s="63" t="s">
        <v>747</v>
      </c>
    </row>
    <row r="1296" spans="1:30" ht="38.25" customHeight="1" x14ac:dyDescent="0.2">
      <c r="A1296" s="61" t="s">
        <v>4960</v>
      </c>
      <c r="B1296" s="55" t="s">
        <v>743</v>
      </c>
      <c r="C1296" s="56" t="s">
        <v>744</v>
      </c>
      <c r="D1296" s="56" t="s">
        <v>4880</v>
      </c>
      <c r="E1296" s="57" t="s">
        <v>232</v>
      </c>
      <c r="F1296" s="62" t="s">
        <v>4961</v>
      </c>
      <c r="G1296" s="62" t="s">
        <v>4962</v>
      </c>
      <c r="H1296" s="59">
        <v>44455</v>
      </c>
      <c r="I1296" s="59">
        <v>45185</v>
      </c>
      <c r="J1296" s="48" t="str">
        <f>IF(Ugovori_OPULJP[[#This Row],[DATUM ZAVRŠETKA OPERACIJE]]&gt;DATE(2024,3,31),"u provedbi","završen")</f>
        <v>završen</v>
      </c>
      <c r="K1296" s="67" t="s">
        <v>130</v>
      </c>
      <c r="L1296" s="67" t="s">
        <v>130</v>
      </c>
      <c r="M1296" s="49">
        <v>0.85</v>
      </c>
      <c r="N1296" s="49">
        <v>0.15</v>
      </c>
      <c r="O1296" s="50">
        <f>Ugovori_OPULJP[[#This Row],[Bespovratna sredstva - Ukupno (EU+Nac) HRK
= Ukupna ugovorena vrijednost bespovratnih sredstava]]*Ugovori_OPULJP[[#This Row],[EU STOPA SUFINANCIRANJA %
EU CO-FINANCING RATE %]]</f>
        <v>1753226.1669999999</v>
      </c>
      <c r="P1296" s="51">
        <f>Ugovori_OPULJP[[#This Row],[Bespovratna sredstva - EU dio - HRK]]/7.5345</f>
        <v>232693.10067025016</v>
      </c>
      <c r="Q1296" s="50">
        <f>Ugovori_OPULJP[[#This Row],[Bespovratna sredstva - Ukupno (EU+Nac) HRK
= Ukupna ugovorena vrijednost bespovratnih sredstava]]*Ugovori_OPULJP[[#This Row],[STOPA NACIONALNOG SUFINANCIRANJA %]]</f>
        <v>309392.853</v>
      </c>
      <c r="R1296" s="51">
        <f>Ugovori_OPULJP[[#This Row],[Bespovratna sredstva - Nacionalni dio - HRK]]/7.5345</f>
        <v>41063.488353573557</v>
      </c>
      <c r="S1296" s="52">
        <v>2062619.02</v>
      </c>
      <c r="T1296" s="53">
        <f>Ugovori_OPULJP[[#This Row],[Bespovratna sredstva - Ukupno (EU+Nac) HRK
= Ukupna ugovorena vrijednost bespovratnih sredstava]]/7.5345</f>
        <v>273756.58902382373</v>
      </c>
      <c r="U1296" s="50">
        <v>0</v>
      </c>
      <c r="V1296" s="51">
        <f>Ugovori_OPULJP[[#This Row],[Javni doprinos korisnika - HRK]]/7.5345</f>
        <v>0</v>
      </c>
      <c r="W1296" s="50">
        <v>0</v>
      </c>
      <c r="X1296" s="51">
        <f>Ugovori_OPULJP[[#This Row],[Privatni doprinos korisnika - HRK]]/7.5345</f>
        <v>0</v>
      </c>
      <c r="Y1296" s="52">
        <v>2062619.02</v>
      </c>
      <c r="Z1296" s="53">
        <f>Ugovori_OPULJP[[#This Row],[UKUPNI PRIHVATLJIVI IZDACI
TOTAL ELIGIBLE EXPENDITURE
= Bespovratna sredstva ukupno + doprinos korisnika
= Ukupni prihvatljivi troškovi
= Ukupna ugovorena vrijednost projekta HRK]]/7.5345</f>
        <v>273756.58902382373</v>
      </c>
      <c r="AA1296" s="57" t="s">
        <v>752</v>
      </c>
      <c r="AB1296" s="57" t="s">
        <v>753</v>
      </c>
      <c r="AC1296" s="56" t="s">
        <v>4963</v>
      </c>
      <c r="AD1296" s="63" t="s">
        <v>747</v>
      </c>
    </row>
    <row r="1297" spans="1:30" ht="51" customHeight="1" x14ac:dyDescent="0.2">
      <c r="A1297" s="66" t="s">
        <v>4964</v>
      </c>
      <c r="B1297" s="55" t="s">
        <v>743</v>
      </c>
      <c r="C1297" s="56" t="s">
        <v>744</v>
      </c>
      <c r="D1297" s="88" t="s">
        <v>4965</v>
      </c>
      <c r="E1297" s="57" t="s">
        <v>76</v>
      </c>
      <c r="F1297" s="62" t="s">
        <v>4966</v>
      </c>
      <c r="G1297" s="62" t="s">
        <v>3960</v>
      </c>
      <c r="H1297" s="59">
        <v>44923</v>
      </c>
      <c r="I1297" s="59">
        <v>45166</v>
      </c>
      <c r="J1297" s="48" t="str">
        <f>IF(Ugovori_OPULJP[[#This Row],[DATUM ZAVRŠETKA OPERACIJE]]&gt;DATE(2024,3,31),"u provedbi","završen")</f>
        <v>završen</v>
      </c>
      <c r="K1297" s="58" t="s">
        <v>211</v>
      </c>
      <c r="L1297" s="58" t="s">
        <v>211</v>
      </c>
      <c r="M1297" s="49">
        <v>0.85</v>
      </c>
      <c r="N1297" s="49">
        <v>0.15</v>
      </c>
      <c r="O1297" s="50">
        <f>Ugovori_OPULJP[[#This Row],[Bespovratna sredstva - Ukupno (EU+Nac) HRK
= Ukupna ugovorena vrijednost bespovratnih sredstava]]*Ugovori_OPULJP[[#This Row],[EU STOPA SUFINANCIRANJA %
EU CO-FINANCING RATE %]]</f>
        <v>625260</v>
      </c>
      <c r="P1297" s="51">
        <f>Ugovori_OPULJP[[#This Row],[Bespovratna sredstva - EU dio - HRK]]/7.5345</f>
        <v>82986.263189329082</v>
      </c>
      <c r="Q1297" s="50">
        <f>Ugovori_OPULJP[[#This Row],[Bespovratna sredstva - Ukupno (EU+Nac) HRK
= Ukupna ugovorena vrijednost bespovratnih sredstava]]*Ugovori_OPULJP[[#This Row],[STOPA NACIONALNOG SUFINANCIRANJA %]]</f>
        <v>110340</v>
      </c>
      <c r="R1297" s="51">
        <f>Ugovori_OPULJP[[#This Row],[Bespovratna sredstva - Nacionalni dio - HRK]]/7.5345</f>
        <v>14644.634680469839</v>
      </c>
      <c r="S1297" s="52">
        <v>735600</v>
      </c>
      <c r="T1297" s="51">
        <f>Ugovori_OPULJP[[#This Row],[Bespovratna sredstva - Ukupno (EU+Nac) HRK
= Ukupna ugovorena vrijednost bespovratnih sredstava]]/7.5345</f>
        <v>97630.897869798922</v>
      </c>
      <c r="U1297" s="50">
        <v>0</v>
      </c>
      <c r="V1297" s="51">
        <f>Ugovori_OPULJP[[#This Row],[Javni doprinos korisnika - HRK]]/7.5345</f>
        <v>0</v>
      </c>
      <c r="W1297" s="50">
        <v>0</v>
      </c>
      <c r="X1297" s="51">
        <f>Ugovori_OPULJP[[#This Row],[Privatni doprinos korisnika - HRK]]/7.5345</f>
        <v>0</v>
      </c>
      <c r="Y1297" s="52">
        <v>735600</v>
      </c>
      <c r="Z1297" s="53">
        <f>Ugovori_OPULJP[[#This Row],[UKUPNI PRIHVATLJIVI IZDACI
TOTAL ELIGIBLE EXPENDITURE
= Bespovratna sredstva ukupno + doprinos korisnika
= Ukupni prihvatljivi troškovi
= Ukupna ugovorena vrijednost projekta HRK]]/7.5345</f>
        <v>97630.897869798922</v>
      </c>
      <c r="AA1297" s="57" t="s">
        <v>38</v>
      </c>
      <c r="AB1297" s="57" t="s">
        <v>35</v>
      </c>
      <c r="AC1297" s="56" t="s">
        <v>4967</v>
      </c>
      <c r="AD1297" s="63" t="s">
        <v>747</v>
      </c>
    </row>
    <row r="1298" spans="1:30" ht="38.25" customHeight="1" x14ac:dyDescent="0.2">
      <c r="A1298" s="61" t="s">
        <v>4968</v>
      </c>
      <c r="B1298" s="55" t="s">
        <v>743</v>
      </c>
      <c r="C1298" s="56" t="s">
        <v>744</v>
      </c>
      <c r="D1298" s="88" t="s">
        <v>4965</v>
      </c>
      <c r="E1298" s="57" t="s">
        <v>76</v>
      </c>
      <c r="F1298" s="62" t="s">
        <v>4969</v>
      </c>
      <c r="G1298" s="62" t="s">
        <v>2226</v>
      </c>
      <c r="H1298" s="59">
        <v>44917</v>
      </c>
      <c r="I1298" s="59">
        <v>45160</v>
      </c>
      <c r="J1298" s="48" t="str">
        <f>IF(Ugovori_OPULJP[[#This Row],[DATUM ZAVRŠETKA OPERACIJE]]&gt;DATE(2024,3,31),"u provedbi","završen")</f>
        <v>završen</v>
      </c>
      <c r="K1298" s="46" t="s">
        <v>94</v>
      </c>
      <c r="L1298" s="46" t="s">
        <v>94</v>
      </c>
      <c r="M1298" s="49">
        <v>0.85</v>
      </c>
      <c r="N1298" s="49">
        <v>0.15</v>
      </c>
      <c r="O1298" s="50">
        <f>Ugovori_OPULJP[[#This Row],[Bespovratna sredstva - Ukupno (EU+Nac) HRK
= Ukupna ugovorena vrijednost bespovratnih sredstava]]*Ugovori_OPULJP[[#This Row],[EU STOPA SUFINANCIRANJA %
EU CO-FINANCING RATE %]]</f>
        <v>1260720</v>
      </c>
      <c r="P1298" s="51">
        <f>Ugovori_OPULJP[[#This Row],[Bespovratna sredstva - EU dio - HRK]]/7.5345</f>
        <v>167326.29902448735</v>
      </c>
      <c r="Q1298" s="50">
        <f>Ugovori_OPULJP[[#This Row],[Bespovratna sredstva - Ukupno (EU+Nac) HRK
= Ukupna ugovorena vrijednost bespovratnih sredstava]]*Ugovori_OPULJP[[#This Row],[STOPA NACIONALNOG SUFINANCIRANJA %]]</f>
        <v>222480</v>
      </c>
      <c r="R1298" s="51">
        <f>Ugovori_OPULJP[[#This Row],[Bespovratna sredstva - Nacionalni dio - HRK]]/7.5345</f>
        <v>29528.170416086003</v>
      </c>
      <c r="S1298" s="52">
        <v>1483200</v>
      </c>
      <c r="T1298" s="51">
        <f>Ugovori_OPULJP[[#This Row],[Bespovratna sredstva - Ukupno (EU+Nac) HRK
= Ukupna ugovorena vrijednost bespovratnih sredstava]]/7.5345</f>
        <v>196854.46944057336</v>
      </c>
      <c r="U1298" s="50">
        <v>0</v>
      </c>
      <c r="V1298" s="51">
        <f>Ugovori_OPULJP[[#This Row],[Javni doprinos korisnika - HRK]]/7.5345</f>
        <v>0</v>
      </c>
      <c r="W1298" s="50">
        <v>0</v>
      </c>
      <c r="X1298" s="51">
        <f>Ugovori_OPULJP[[#This Row],[Privatni doprinos korisnika - HRK]]/7.5345</f>
        <v>0</v>
      </c>
      <c r="Y1298" s="52">
        <v>1483200</v>
      </c>
      <c r="Z1298" s="53">
        <f>Ugovori_OPULJP[[#This Row],[UKUPNI PRIHVATLJIVI IZDACI
TOTAL ELIGIBLE EXPENDITURE
= Bespovratna sredstva ukupno + doprinos korisnika
= Ukupni prihvatljivi troškovi
= Ukupna ugovorena vrijednost projekta HRK]]/7.5345</f>
        <v>196854.46944057336</v>
      </c>
      <c r="AA1298" s="57" t="s">
        <v>38</v>
      </c>
      <c r="AB1298" s="57" t="s">
        <v>35</v>
      </c>
      <c r="AC1298" s="56" t="s">
        <v>4970</v>
      </c>
      <c r="AD1298" s="63" t="s">
        <v>747</v>
      </c>
    </row>
    <row r="1299" spans="1:30" ht="63.75" customHeight="1" x14ac:dyDescent="0.2">
      <c r="A1299" s="61" t="s">
        <v>4971</v>
      </c>
      <c r="B1299" s="55" t="s">
        <v>743</v>
      </c>
      <c r="C1299" s="56" t="s">
        <v>744</v>
      </c>
      <c r="D1299" s="88" t="s">
        <v>4965</v>
      </c>
      <c r="E1299" s="57" t="s">
        <v>76</v>
      </c>
      <c r="F1299" s="62" t="s">
        <v>4972</v>
      </c>
      <c r="G1299" s="62" t="s">
        <v>2150</v>
      </c>
      <c r="H1299" s="59">
        <v>44902</v>
      </c>
      <c r="I1299" s="59">
        <v>45145</v>
      </c>
      <c r="J1299" s="48" t="str">
        <f>IF(Ugovori_OPULJP[[#This Row],[DATUM ZAVRŠETKA OPERACIJE]]&gt;DATE(2024,3,31),"u provedbi","završen")</f>
        <v>završen</v>
      </c>
      <c r="K1299" s="46" t="s">
        <v>79</v>
      </c>
      <c r="L1299" s="46" t="s">
        <v>79</v>
      </c>
      <c r="M1299" s="49">
        <v>0.85</v>
      </c>
      <c r="N1299" s="49">
        <v>0.15</v>
      </c>
      <c r="O1299" s="50">
        <f>Ugovori_OPULJP[[#This Row],[Bespovratna sredstva - Ukupno (EU+Nac) HRK
= Ukupna ugovorena vrijednost bespovratnih sredstava]]*Ugovori_OPULJP[[#This Row],[EU STOPA SUFINANCIRANJA %
EU CO-FINANCING RATE %]]</f>
        <v>420183.424</v>
      </c>
      <c r="P1299" s="51">
        <f>Ugovori_OPULJP[[#This Row],[Bespovratna sredstva - EU dio - HRK]]/7.5345</f>
        <v>55767.924082553582</v>
      </c>
      <c r="Q1299" s="50">
        <f>Ugovori_OPULJP[[#This Row],[Bespovratna sredstva - Ukupno (EU+Nac) HRK
= Ukupna ugovorena vrijednost bespovratnih sredstava]]*Ugovori_OPULJP[[#This Row],[STOPA NACIONALNOG SUFINANCIRANJA %]]</f>
        <v>74150.016000000003</v>
      </c>
      <c r="R1299" s="51">
        <f>Ugovori_OPULJP[[#This Row],[Bespovratna sredstva - Nacionalni dio - HRK]]/7.5345</f>
        <v>9841.3983675094569</v>
      </c>
      <c r="S1299" s="52">
        <v>494333.44</v>
      </c>
      <c r="T1299" s="51">
        <f>Ugovori_OPULJP[[#This Row],[Bespovratna sredstva - Ukupno (EU+Nac) HRK
= Ukupna ugovorena vrijednost bespovratnih sredstava]]/7.5345</f>
        <v>65609.322450063046</v>
      </c>
      <c r="U1299" s="50">
        <v>0</v>
      </c>
      <c r="V1299" s="51">
        <f>Ugovori_OPULJP[[#This Row],[Javni doprinos korisnika - HRK]]/7.5345</f>
        <v>0</v>
      </c>
      <c r="W1299" s="50">
        <v>0</v>
      </c>
      <c r="X1299" s="51">
        <f>Ugovori_OPULJP[[#This Row],[Privatni doprinos korisnika - HRK]]/7.5345</f>
        <v>0</v>
      </c>
      <c r="Y1299" s="52">
        <v>494333.44</v>
      </c>
      <c r="Z1299" s="53">
        <f>Ugovori_OPULJP[[#This Row],[UKUPNI PRIHVATLJIVI IZDACI
TOTAL ELIGIBLE EXPENDITURE
= Bespovratna sredstva ukupno + doprinos korisnika
= Ukupni prihvatljivi troškovi
= Ukupna ugovorena vrijednost projekta HRK]]/7.5345</f>
        <v>65609.322450063046</v>
      </c>
      <c r="AA1299" s="57" t="s">
        <v>38</v>
      </c>
      <c r="AB1299" s="57" t="s">
        <v>35</v>
      </c>
      <c r="AC1299" s="56" t="s">
        <v>4973</v>
      </c>
      <c r="AD1299" s="63" t="s">
        <v>747</v>
      </c>
    </row>
    <row r="1300" spans="1:30" ht="38.25" customHeight="1" x14ac:dyDescent="0.2">
      <c r="A1300" s="61" t="s">
        <v>4974</v>
      </c>
      <c r="B1300" s="55" t="s">
        <v>743</v>
      </c>
      <c r="C1300" s="56" t="s">
        <v>744</v>
      </c>
      <c r="D1300" s="88" t="s">
        <v>4965</v>
      </c>
      <c r="E1300" s="57" t="s">
        <v>76</v>
      </c>
      <c r="F1300" s="62" t="s">
        <v>4975</v>
      </c>
      <c r="G1300" s="45" t="s">
        <v>1419</v>
      </c>
      <c r="H1300" s="59">
        <v>44910</v>
      </c>
      <c r="I1300" s="59">
        <v>45153</v>
      </c>
      <c r="J1300" s="48" t="str">
        <f>IF(Ugovori_OPULJP[[#This Row],[DATUM ZAVRŠETKA OPERACIJE]]&gt;DATE(2024,3,31),"u provedbi","završen")</f>
        <v>završen</v>
      </c>
      <c r="K1300" s="46" t="s">
        <v>594</v>
      </c>
      <c r="L1300" s="46" t="s">
        <v>594</v>
      </c>
      <c r="M1300" s="49">
        <v>0.85</v>
      </c>
      <c r="N1300" s="49">
        <v>0.15</v>
      </c>
      <c r="O1300" s="50">
        <f>Ugovori_OPULJP[[#This Row],[Bespovratna sredstva - Ukupno (EU+Nac) HRK
= Ukupna ugovorena vrijednost bespovratnih sredstava]]*Ugovori_OPULJP[[#This Row],[EU STOPA SUFINANCIRANJA %
EU CO-FINANCING RATE %]]</f>
        <v>414800</v>
      </c>
      <c r="P1300" s="51">
        <f>Ugovori_OPULJP[[#This Row],[Bespovratna sredstva - EU dio - HRK]]/7.5345</f>
        <v>55053.420930386885</v>
      </c>
      <c r="Q1300" s="50">
        <f>Ugovori_OPULJP[[#This Row],[Bespovratna sredstva - Ukupno (EU+Nac) HRK
= Ukupna ugovorena vrijednost bespovratnih sredstava]]*Ugovori_OPULJP[[#This Row],[STOPA NACIONALNOG SUFINANCIRANJA %]]</f>
        <v>73200</v>
      </c>
      <c r="R1300" s="51">
        <f>Ugovori_OPULJP[[#This Row],[Bespovratna sredstva - Nacionalni dio - HRK]]/7.5345</f>
        <v>9715.3095759506268</v>
      </c>
      <c r="S1300" s="52">
        <v>488000</v>
      </c>
      <c r="T1300" s="51">
        <f>Ugovori_OPULJP[[#This Row],[Bespovratna sredstva - Ukupno (EU+Nac) HRK
= Ukupna ugovorena vrijednost bespovratnih sredstava]]/7.5345</f>
        <v>64768.73050633751</v>
      </c>
      <c r="U1300" s="50">
        <v>0</v>
      </c>
      <c r="V1300" s="51">
        <f>Ugovori_OPULJP[[#This Row],[Javni doprinos korisnika - HRK]]/7.5345</f>
        <v>0</v>
      </c>
      <c r="W1300" s="50">
        <v>0</v>
      </c>
      <c r="X1300" s="51">
        <f>Ugovori_OPULJP[[#This Row],[Privatni doprinos korisnika - HRK]]/7.5345</f>
        <v>0</v>
      </c>
      <c r="Y1300" s="52">
        <v>488000</v>
      </c>
      <c r="Z1300" s="53">
        <f>Ugovori_OPULJP[[#This Row],[UKUPNI PRIHVATLJIVI IZDACI
TOTAL ELIGIBLE EXPENDITURE
= Bespovratna sredstva ukupno + doprinos korisnika
= Ukupni prihvatljivi troškovi
= Ukupna ugovorena vrijednost projekta HRK]]/7.5345</f>
        <v>64768.73050633751</v>
      </c>
      <c r="AA1300" s="57" t="s">
        <v>38</v>
      </c>
      <c r="AB1300" s="57" t="s">
        <v>35</v>
      </c>
      <c r="AC1300" s="56" t="s">
        <v>4976</v>
      </c>
      <c r="AD1300" s="63" t="s">
        <v>747</v>
      </c>
    </row>
    <row r="1301" spans="1:30" ht="38.25" customHeight="1" x14ac:dyDescent="0.2">
      <c r="A1301" s="61" t="s">
        <v>4977</v>
      </c>
      <c r="B1301" s="55" t="s">
        <v>743</v>
      </c>
      <c r="C1301" s="56" t="s">
        <v>744</v>
      </c>
      <c r="D1301" s="88" t="s">
        <v>4965</v>
      </c>
      <c r="E1301" s="57" t="s">
        <v>76</v>
      </c>
      <c r="F1301" s="62" t="s">
        <v>4978</v>
      </c>
      <c r="G1301" s="62" t="s">
        <v>1135</v>
      </c>
      <c r="H1301" s="59">
        <v>44923</v>
      </c>
      <c r="I1301" s="59">
        <v>45166</v>
      </c>
      <c r="J1301" s="48" t="str">
        <f>IF(Ugovori_OPULJP[[#This Row],[DATUM ZAVRŠETKA OPERACIJE]]&gt;DATE(2024,3,31),"u provedbi","završen")</f>
        <v>završen</v>
      </c>
      <c r="K1301" s="58" t="s">
        <v>211</v>
      </c>
      <c r="L1301" s="67" t="s">
        <v>211</v>
      </c>
      <c r="M1301" s="49">
        <v>0.85</v>
      </c>
      <c r="N1301" s="49">
        <v>0.15</v>
      </c>
      <c r="O1301" s="50">
        <f>Ugovori_OPULJP[[#This Row],[Bespovratna sredstva - Ukupno (EU+Nac) HRK
= Ukupna ugovorena vrijednost bespovratnih sredstava]]*Ugovori_OPULJP[[#This Row],[EU STOPA SUFINANCIRANJA %
EU CO-FINANCING RATE %]]</f>
        <v>840905</v>
      </c>
      <c r="P1301" s="51">
        <f>Ugovori_OPULJP[[#This Row],[Bespovratna sredstva - EU dio - HRK]]/7.5345</f>
        <v>111607.27320990112</v>
      </c>
      <c r="Q1301" s="50">
        <f>Ugovori_OPULJP[[#This Row],[Bespovratna sredstva - Ukupno (EU+Nac) HRK
= Ukupna ugovorena vrijednost bespovratnih sredstava]]*Ugovori_OPULJP[[#This Row],[STOPA NACIONALNOG SUFINANCIRANJA %]]</f>
        <v>148395</v>
      </c>
      <c r="R1301" s="51">
        <f>Ugovori_OPULJP[[#This Row],[Bespovratna sredstva - Nacionalni dio - HRK]]/7.5345</f>
        <v>19695.401154688432</v>
      </c>
      <c r="S1301" s="52">
        <v>989300</v>
      </c>
      <c r="T1301" s="51">
        <f>Ugovori_OPULJP[[#This Row],[Bespovratna sredstva - Ukupno (EU+Nac) HRK
= Ukupna ugovorena vrijednost bespovratnih sredstava]]/7.5345</f>
        <v>131302.67436458953</v>
      </c>
      <c r="U1301" s="50">
        <v>0</v>
      </c>
      <c r="V1301" s="51">
        <f>Ugovori_OPULJP[[#This Row],[Javni doprinos korisnika - HRK]]/7.5345</f>
        <v>0</v>
      </c>
      <c r="W1301" s="50">
        <v>0</v>
      </c>
      <c r="X1301" s="51">
        <f>Ugovori_OPULJP[[#This Row],[Privatni doprinos korisnika - HRK]]/7.5345</f>
        <v>0</v>
      </c>
      <c r="Y1301" s="52">
        <v>989300</v>
      </c>
      <c r="Z1301" s="53">
        <f>Ugovori_OPULJP[[#This Row],[UKUPNI PRIHVATLJIVI IZDACI
TOTAL ELIGIBLE EXPENDITURE
= Bespovratna sredstva ukupno + doprinos korisnika
= Ukupni prihvatljivi troškovi
= Ukupna ugovorena vrijednost projekta HRK]]/7.5345</f>
        <v>131302.67436458953</v>
      </c>
      <c r="AA1301" s="57" t="s">
        <v>38</v>
      </c>
      <c r="AB1301" s="57" t="s">
        <v>35</v>
      </c>
      <c r="AC1301" s="56" t="s">
        <v>1136</v>
      </c>
      <c r="AD1301" s="63" t="s">
        <v>747</v>
      </c>
    </row>
    <row r="1302" spans="1:30" ht="51" customHeight="1" x14ac:dyDescent="0.2">
      <c r="A1302" s="61" t="s">
        <v>4979</v>
      </c>
      <c r="B1302" s="55" t="s">
        <v>743</v>
      </c>
      <c r="C1302" s="56" t="s">
        <v>744</v>
      </c>
      <c r="D1302" s="88" t="s">
        <v>4965</v>
      </c>
      <c r="E1302" s="57" t="s">
        <v>76</v>
      </c>
      <c r="F1302" s="62" t="s">
        <v>4980</v>
      </c>
      <c r="G1302" s="62" t="s">
        <v>2029</v>
      </c>
      <c r="H1302" s="59">
        <v>44783</v>
      </c>
      <c r="I1302" s="59">
        <v>45026</v>
      </c>
      <c r="J1302" s="48" t="str">
        <f>IF(Ugovori_OPULJP[[#This Row],[DATUM ZAVRŠETKA OPERACIJE]]&gt;DATE(2024,3,31),"u provedbi","završen")</f>
        <v>završen</v>
      </c>
      <c r="K1302" s="46" t="s">
        <v>155</v>
      </c>
      <c r="L1302" s="46" t="s">
        <v>155</v>
      </c>
      <c r="M1302" s="49">
        <v>0.85</v>
      </c>
      <c r="N1302" s="49">
        <v>0.15</v>
      </c>
      <c r="O1302" s="50">
        <f>Ugovori_OPULJP[[#This Row],[Bespovratna sredstva - Ukupno (EU+Nac) HRK
= Ukupna ugovorena vrijednost bespovratnih sredstava]]*Ugovori_OPULJP[[#This Row],[EU STOPA SUFINANCIRANJA %
EU CO-FINANCING RATE %]]</f>
        <v>837802.5</v>
      </c>
      <c r="P1302" s="51">
        <f>Ugovori_OPULJP[[#This Row],[Bespovratna sredstva - EU dio - HRK]]/7.5345</f>
        <v>111195.50069679474</v>
      </c>
      <c r="Q1302" s="50">
        <f>Ugovori_OPULJP[[#This Row],[Bespovratna sredstva - Ukupno (EU+Nac) HRK
= Ukupna ugovorena vrijednost bespovratnih sredstava]]*Ugovori_OPULJP[[#This Row],[STOPA NACIONALNOG SUFINANCIRANJA %]]</f>
        <v>147847.5</v>
      </c>
      <c r="R1302" s="51">
        <f>Ugovori_OPULJP[[#This Row],[Bespovratna sredstva - Nacionalni dio - HRK]]/7.5345</f>
        <v>19622.735417081425</v>
      </c>
      <c r="S1302" s="52">
        <v>985650</v>
      </c>
      <c r="T1302" s="51">
        <f>Ugovori_OPULJP[[#This Row],[Bespovratna sredstva - Ukupno (EU+Nac) HRK
= Ukupna ugovorena vrijednost bespovratnih sredstava]]/7.5345</f>
        <v>130818.23611387616</v>
      </c>
      <c r="U1302" s="50">
        <v>0</v>
      </c>
      <c r="V1302" s="51">
        <f>Ugovori_OPULJP[[#This Row],[Javni doprinos korisnika - HRK]]/7.5345</f>
        <v>0</v>
      </c>
      <c r="W1302" s="50">
        <v>0</v>
      </c>
      <c r="X1302" s="51">
        <f>Ugovori_OPULJP[[#This Row],[Privatni doprinos korisnika - HRK]]/7.5345</f>
        <v>0</v>
      </c>
      <c r="Y1302" s="52">
        <v>985650</v>
      </c>
      <c r="Z1302" s="53">
        <f>Ugovori_OPULJP[[#This Row],[UKUPNI PRIHVATLJIVI IZDACI
TOTAL ELIGIBLE EXPENDITURE
= Bespovratna sredstva ukupno + doprinos korisnika
= Ukupni prihvatljivi troškovi
= Ukupna ugovorena vrijednost projekta HRK]]/7.5345</f>
        <v>130818.23611387616</v>
      </c>
      <c r="AA1302" s="57" t="s">
        <v>38</v>
      </c>
      <c r="AB1302" s="57" t="s">
        <v>35</v>
      </c>
      <c r="AC1302" s="56" t="s">
        <v>4981</v>
      </c>
      <c r="AD1302" s="63" t="s">
        <v>747</v>
      </c>
    </row>
    <row r="1303" spans="1:30" ht="51" customHeight="1" x14ac:dyDescent="0.2">
      <c r="A1303" s="61" t="s">
        <v>4982</v>
      </c>
      <c r="B1303" s="55" t="s">
        <v>743</v>
      </c>
      <c r="C1303" s="56" t="s">
        <v>744</v>
      </c>
      <c r="D1303" s="88" t="s">
        <v>4965</v>
      </c>
      <c r="E1303" s="57" t="s">
        <v>76</v>
      </c>
      <c r="F1303" s="62" t="s">
        <v>3698</v>
      </c>
      <c r="G1303" s="45" t="s">
        <v>3756</v>
      </c>
      <c r="H1303" s="59">
        <v>44818</v>
      </c>
      <c r="I1303" s="59">
        <v>45060</v>
      </c>
      <c r="J1303" s="48" t="str">
        <f>IF(Ugovori_OPULJP[[#This Row],[DATUM ZAVRŠETKA OPERACIJE]]&gt;DATE(2024,3,31),"u provedbi","završen")</f>
        <v>završen</v>
      </c>
      <c r="K1303" s="46" t="s">
        <v>155</v>
      </c>
      <c r="L1303" s="46" t="s">
        <v>155</v>
      </c>
      <c r="M1303" s="49">
        <v>0.85</v>
      </c>
      <c r="N1303" s="49">
        <v>0.15</v>
      </c>
      <c r="O1303" s="50">
        <f>Ugovori_OPULJP[[#This Row],[Bespovratna sredstva - Ukupno (EU+Nac) HRK
= Ukupna ugovorena vrijednost bespovratnih sredstava]]*Ugovori_OPULJP[[#This Row],[EU STOPA SUFINANCIRANJA %
EU CO-FINANCING RATE %]]</f>
        <v>504288</v>
      </c>
      <c r="P1303" s="51">
        <f>Ugovori_OPULJP[[#This Row],[Bespovratna sredstva - EU dio - HRK]]/7.5345</f>
        <v>66930.519609794937</v>
      </c>
      <c r="Q1303" s="50">
        <f>Ugovori_OPULJP[[#This Row],[Bespovratna sredstva - Ukupno (EU+Nac) HRK
= Ukupna ugovorena vrijednost bespovratnih sredstava]]*Ugovori_OPULJP[[#This Row],[STOPA NACIONALNOG SUFINANCIRANJA %]]</f>
        <v>88992</v>
      </c>
      <c r="R1303" s="51">
        <f>Ugovori_OPULJP[[#This Row],[Bespovratna sredstva - Nacionalni dio - HRK]]/7.5345</f>
        <v>11811.268166434402</v>
      </c>
      <c r="S1303" s="52">
        <v>593280</v>
      </c>
      <c r="T1303" s="51">
        <f>Ugovori_OPULJP[[#This Row],[Bespovratna sredstva - Ukupno (EU+Nac) HRK
= Ukupna ugovorena vrijednost bespovratnih sredstava]]/7.5345</f>
        <v>78741.787776229336</v>
      </c>
      <c r="U1303" s="50">
        <v>0</v>
      </c>
      <c r="V1303" s="51">
        <f>Ugovori_OPULJP[[#This Row],[Javni doprinos korisnika - HRK]]/7.5345</f>
        <v>0</v>
      </c>
      <c r="W1303" s="50">
        <v>0</v>
      </c>
      <c r="X1303" s="51">
        <f>Ugovori_OPULJP[[#This Row],[Privatni doprinos korisnika - HRK]]/7.5345</f>
        <v>0</v>
      </c>
      <c r="Y1303" s="52">
        <v>593280</v>
      </c>
      <c r="Z1303" s="53">
        <f>Ugovori_OPULJP[[#This Row],[UKUPNI PRIHVATLJIVI IZDACI
TOTAL ELIGIBLE EXPENDITURE
= Bespovratna sredstva ukupno + doprinos korisnika
= Ukupni prihvatljivi troškovi
= Ukupna ugovorena vrijednost projekta HRK]]/7.5345</f>
        <v>78741.787776229336</v>
      </c>
      <c r="AA1303" s="57" t="s">
        <v>38</v>
      </c>
      <c r="AB1303" s="57" t="s">
        <v>35</v>
      </c>
      <c r="AC1303" s="56" t="s">
        <v>4983</v>
      </c>
      <c r="AD1303" s="63" t="s">
        <v>747</v>
      </c>
    </row>
    <row r="1304" spans="1:30" ht="51" customHeight="1" x14ac:dyDescent="0.2">
      <c r="A1304" s="61" t="s">
        <v>4984</v>
      </c>
      <c r="B1304" s="55" t="s">
        <v>743</v>
      </c>
      <c r="C1304" s="56" t="s">
        <v>744</v>
      </c>
      <c r="D1304" s="88" t="s">
        <v>4965</v>
      </c>
      <c r="E1304" s="57" t="s">
        <v>76</v>
      </c>
      <c r="F1304" s="62" t="s">
        <v>4985</v>
      </c>
      <c r="G1304" s="62" t="s">
        <v>3930</v>
      </c>
      <c r="H1304" s="59">
        <v>44908</v>
      </c>
      <c r="I1304" s="59">
        <v>45151</v>
      </c>
      <c r="J1304" s="48" t="str">
        <f>IF(Ugovori_OPULJP[[#This Row],[DATUM ZAVRŠETKA OPERACIJE]]&gt;DATE(2024,3,31),"u provedbi","završen")</f>
        <v>završen</v>
      </c>
      <c r="K1304" s="46" t="s">
        <v>271</v>
      </c>
      <c r="L1304" s="46" t="s">
        <v>271</v>
      </c>
      <c r="M1304" s="49">
        <v>0.85</v>
      </c>
      <c r="N1304" s="49">
        <v>0.15</v>
      </c>
      <c r="O1304" s="50">
        <f>Ugovori_OPULJP[[#This Row],[Bespovratna sredstva - Ukupno (EU+Nac) HRK
= Ukupna ugovorena vrijednost bespovratnih sredstava]]*Ugovori_OPULJP[[#This Row],[EU STOPA SUFINANCIRANJA %
EU CO-FINANCING RATE %]]</f>
        <v>1258637.5</v>
      </c>
      <c r="P1304" s="51">
        <f>Ugovori_OPULJP[[#This Row],[Bespovratna sredstva - EU dio - HRK]]/7.5345</f>
        <v>167049.9037759639</v>
      </c>
      <c r="Q1304" s="50">
        <f>Ugovori_OPULJP[[#This Row],[Bespovratna sredstva - Ukupno (EU+Nac) HRK
= Ukupna ugovorena vrijednost bespovratnih sredstava]]*Ugovori_OPULJP[[#This Row],[STOPA NACIONALNOG SUFINANCIRANJA %]]</f>
        <v>222112.5</v>
      </c>
      <c r="R1304" s="51">
        <f>Ugovori_OPULJP[[#This Row],[Bespovratna sredstva - Nacionalni dio - HRK]]/7.5345</f>
        <v>29479.394783993626</v>
      </c>
      <c r="S1304" s="52">
        <v>1480750</v>
      </c>
      <c r="T1304" s="51">
        <f>Ugovori_OPULJP[[#This Row],[Bespovratna sredstva - Ukupno (EU+Nac) HRK
= Ukupna ugovorena vrijednost bespovratnih sredstava]]/7.5345</f>
        <v>196529.2985599575</v>
      </c>
      <c r="U1304" s="50">
        <v>0</v>
      </c>
      <c r="V1304" s="51">
        <f>Ugovori_OPULJP[[#This Row],[Javni doprinos korisnika - HRK]]/7.5345</f>
        <v>0</v>
      </c>
      <c r="W1304" s="50">
        <v>0</v>
      </c>
      <c r="X1304" s="51">
        <f>Ugovori_OPULJP[[#This Row],[Privatni doprinos korisnika - HRK]]/7.5345</f>
        <v>0</v>
      </c>
      <c r="Y1304" s="52">
        <v>1480750</v>
      </c>
      <c r="Z1304" s="53">
        <f>Ugovori_OPULJP[[#This Row],[UKUPNI PRIHVATLJIVI IZDACI
TOTAL ELIGIBLE EXPENDITURE
= Bespovratna sredstva ukupno + doprinos korisnika
= Ukupni prihvatljivi troškovi
= Ukupna ugovorena vrijednost projekta HRK]]/7.5345</f>
        <v>196529.2985599575</v>
      </c>
      <c r="AA1304" s="57" t="s">
        <v>38</v>
      </c>
      <c r="AB1304" s="57" t="s">
        <v>35</v>
      </c>
      <c r="AC1304" s="56" t="s">
        <v>4986</v>
      </c>
      <c r="AD1304" s="63" t="s">
        <v>747</v>
      </c>
    </row>
    <row r="1305" spans="1:30" ht="51" customHeight="1" x14ac:dyDescent="0.2">
      <c r="A1305" s="61" t="s">
        <v>4987</v>
      </c>
      <c r="B1305" s="55" t="s">
        <v>743</v>
      </c>
      <c r="C1305" s="56" t="s">
        <v>744</v>
      </c>
      <c r="D1305" s="88" t="s">
        <v>4965</v>
      </c>
      <c r="E1305" s="57" t="s">
        <v>76</v>
      </c>
      <c r="F1305" s="62" t="s">
        <v>4988</v>
      </c>
      <c r="G1305" s="62" t="s">
        <v>3278</v>
      </c>
      <c r="H1305" s="59">
        <v>44771</v>
      </c>
      <c r="I1305" s="59">
        <v>45014</v>
      </c>
      <c r="J1305" s="48" t="str">
        <f>IF(Ugovori_OPULJP[[#This Row],[DATUM ZAVRŠETKA OPERACIJE]]&gt;DATE(2024,3,31),"u provedbi","završen")</f>
        <v>završen</v>
      </c>
      <c r="K1305" s="58" t="s">
        <v>594</v>
      </c>
      <c r="L1305" s="58" t="s">
        <v>594</v>
      </c>
      <c r="M1305" s="49">
        <v>0.85</v>
      </c>
      <c r="N1305" s="49">
        <v>0.15</v>
      </c>
      <c r="O1305" s="50">
        <f>Ugovori_OPULJP[[#This Row],[Bespovratna sredstva - Ukupno (EU+Nac) HRK
= Ukupna ugovorena vrijednost bespovratnih sredstava]]*Ugovori_OPULJP[[#This Row],[EU STOPA SUFINANCIRANJA %
EU CO-FINANCING RATE %]]</f>
        <v>672775</v>
      </c>
      <c r="P1305" s="51">
        <f>Ugovori_OPULJP[[#This Row],[Bespovratna sredstva - EU dio - HRK]]/7.5345</f>
        <v>89292.587431150037</v>
      </c>
      <c r="Q1305" s="50">
        <f>Ugovori_OPULJP[[#This Row],[Bespovratna sredstva - Ukupno (EU+Nac) HRK
= Ukupna ugovorena vrijednost bespovratnih sredstava]]*Ugovori_OPULJP[[#This Row],[STOPA NACIONALNOG SUFINANCIRANJA %]]</f>
        <v>118725</v>
      </c>
      <c r="R1305" s="51">
        <f>Ugovori_OPULJP[[#This Row],[Bespovratna sredstva - Nacionalni dio - HRK]]/7.5345</f>
        <v>15757.515429026478</v>
      </c>
      <c r="S1305" s="52">
        <v>791500</v>
      </c>
      <c r="T1305" s="53">
        <f>Ugovori_OPULJP[[#This Row],[Bespovratna sredstva - Ukupno (EU+Nac) HRK
= Ukupna ugovorena vrijednost bespovratnih sredstava]]/7.5345</f>
        <v>105050.10286017651</v>
      </c>
      <c r="U1305" s="50">
        <v>0</v>
      </c>
      <c r="V1305" s="51">
        <f>Ugovori_OPULJP[[#This Row],[Javni doprinos korisnika - HRK]]/7.5345</f>
        <v>0</v>
      </c>
      <c r="W1305" s="50">
        <v>0</v>
      </c>
      <c r="X1305" s="51">
        <f>Ugovori_OPULJP[[#This Row],[Privatni doprinos korisnika - HRK]]/7.5345</f>
        <v>0</v>
      </c>
      <c r="Y1305" s="52">
        <v>791500</v>
      </c>
      <c r="Z1305" s="53">
        <f>Ugovori_OPULJP[[#This Row],[UKUPNI PRIHVATLJIVI IZDACI
TOTAL ELIGIBLE EXPENDITURE
= Bespovratna sredstva ukupno + doprinos korisnika
= Ukupni prihvatljivi troškovi
= Ukupna ugovorena vrijednost projekta HRK]]/7.5345</f>
        <v>105050.10286017651</v>
      </c>
      <c r="AA1305" s="57" t="s">
        <v>38</v>
      </c>
      <c r="AB1305" s="57" t="s">
        <v>35</v>
      </c>
      <c r="AC1305" s="56" t="s">
        <v>4989</v>
      </c>
      <c r="AD1305" s="63" t="s">
        <v>747</v>
      </c>
    </row>
    <row r="1306" spans="1:30" ht="51" customHeight="1" x14ac:dyDescent="0.2">
      <c r="A1306" s="66" t="s">
        <v>4990</v>
      </c>
      <c r="B1306" s="55" t="s">
        <v>743</v>
      </c>
      <c r="C1306" s="56" t="s">
        <v>744</v>
      </c>
      <c r="D1306" s="88" t="s">
        <v>4965</v>
      </c>
      <c r="E1306" s="57" t="s">
        <v>76</v>
      </c>
      <c r="F1306" s="62" t="s">
        <v>4991</v>
      </c>
      <c r="G1306" s="62" t="s">
        <v>1803</v>
      </c>
      <c r="H1306" s="59">
        <v>44923</v>
      </c>
      <c r="I1306" s="59">
        <v>45166</v>
      </c>
      <c r="J1306" s="48" t="str">
        <f>IF(Ugovori_OPULJP[[#This Row],[DATUM ZAVRŠETKA OPERACIJE]]&gt;DATE(2024,3,31),"u provedbi","završen")</f>
        <v>završen</v>
      </c>
      <c r="K1306" s="58" t="s">
        <v>211</v>
      </c>
      <c r="L1306" s="46" t="s">
        <v>211</v>
      </c>
      <c r="M1306" s="49">
        <v>0.85</v>
      </c>
      <c r="N1306" s="49">
        <v>0.15</v>
      </c>
      <c r="O1306" s="50">
        <f>Ugovori_OPULJP[[#This Row],[Bespovratna sredstva - Ukupno (EU+Nac) HRK
= Ukupna ugovorena vrijednost bespovratnih sredstava]]*Ugovori_OPULJP[[#This Row],[EU STOPA SUFINANCIRANJA %
EU CO-FINANCING RATE %]]</f>
        <v>1049996.5</v>
      </c>
      <c r="P1306" s="51">
        <f>Ugovori_OPULJP[[#This Row],[Bespovratna sredstva - EU dio - HRK]]/7.5345</f>
        <v>139358.48430552791</v>
      </c>
      <c r="Q1306" s="50">
        <f>Ugovori_OPULJP[[#This Row],[Bespovratna sredstva - Ukupno (EU+Nac) HRK
= Ukupna ugovorena vrijednost bespovratnih sredstava]]*Ugovori_OPULJP[[#This Row],[STOPA NACIONALNOG SUFINANCIRANJA %]]</f>
        <v>185293.5</v>
      </c>
      <c r="R1306" s="51">
        <f>Ugovori_OPULJP[[#This Row],[Bespovratna sredstva - Nacionalni dio - HRK]]/7.5345</f>
        <v>24592.673700975512</v>
      </c>
      <c r="S1306" s="52">
        <v>1235290</v>
      </c>
      <c r="T1306" s="51">
        <f>Ugovori_OPULJP[[#This Row],[Bespovratna sredstva - Ukupno (EU+Nac) HRK
= Ukupna ugovorena vrijednost bespovratnih sredstava]]/7.5345</f>
        <v>163951.15800650342</v>
      </c>
      <c r="U1306" s="50">
        <v>0</v>
      </c>
      <c r="V1306" s="51">
        <f>Ugovori_OPULJP[[#This Row],[Javni doprinos korisnika - HRK]]/7.5345</f>
        <v>0</v>
      </c>
      <c r="W1306" s="50">
        <v>0</v>
      </c>
      <c r="X1306" s="51">
        <f>Ugovori_OPULJP[[#This Row],[Privatni doprinos korisnika - HRK]]/7.5345</f>
        <v>0</v>
      </c>
      <c r="Y1306" s="52">
        <v>1235290</v>
      </c>
      <c r="Z1306" s="53">
        <f>Ugovori_OPULJP[[#This Row],[UKUPNI PRIHVATLJIVI IZDACI
TOTAL ELIGIBLE EXPENDITURE
= Bespovratna sredstva ukupno + doprinos korisnika
= Ukupni prihvatljivi troškovi
= Ukupna ugovorena vrijednost projekta HRK]]/7.5345</f>
        <v>163951.15800650342</v>
      </c>
      <c r="AA1306" s="57" t="s">
        <v>38</v>
      </c>
      <c r="AB1306" s="57" t="s">
        <v>35</v>
      </c>
      <c r="AC1306" s="56" t="s">
        <v>4992</v>
      </c>
      <c r="AD1306" s="63" t="s">
        <v>747</v>
      </c>
    </row>
    <row r="1307" spans="1:30" ht="38.25" customHeight="1" x14ac:dyDescent="0.2">
      <c r="A1307" s="61" t="s">
        <v>4993</v>
      </c>
      <c r="B1307" s="55" t="s">
        <v>743</v>
      </c>
      <c r="C1307" s="56" t="s">
        <v>744</v>
      </c>
      <c r="D1307" s="88" t="s">
        <v>4965</v>
      </c>
      <c r="E1307" s="57" t="s">
        <v>76</v>
      </c>
      <c r="F1307" s="62" t="s">
        <v>4994</v>
      </c>
      <c r="G1307" s="62" t="s">
        <v>3337</v>
      </c>
      <c r="H1307" s="59">
        <v>44783</v>
      </c>
      <c r="I1307" s="59">
        <v>45026</v>
      </c>
      <c r="J1307" s="48" t="str">
        <f>IF(Ugovori_OPULJP[[#This Row],[DATUM ZAVRŠETKA OPERACIJE]]&gt;DATE(2024,3,31),"u provedbi","završen")</f>
        <v>završen</v>
      </c>
      <c r="K1307" s="46" t="s">
        <v>211</v>
      </c>
      <c r="L1307" s="46" t="s">
        <v>211</v>
      </c>
      <c r="M1307" s="49">
        <v>0.85</v>
      </c>
      <c r="N1307" s="49">
        <v>0.15</v>
      </c>
      <c r="O1307" s="50">
        <f>Ugovori_OPULJP[[#This Row],[Bespovratna sredstva - Ukupno (EU+Nac) HRK
= Ukupna ugovorena vrijednost bespovratnih sredstava]]*Ugovori_OPULJP[[#This Row],[EU STOPA SUFINANCIRANJA %
EU CO-FINANCING RATE %]]</f>
        <v>838992.5</v>
      </c>
      <c r="P1307" s="51">
        <f>Ugovori_OPULJP[[#This Row],[Bespovratna sredstva - EU dio - HRK]]/7.5345</f>
        <v>111353.44083880815</v>
      </c>
      <c r="Q1307" s="50">
        <f>Ugovori_OPULJP[[#This Row],[Bespovratna sredstva - Ukupno (EU+Nac) HRK
= Ukupna ugovorena vrijednost bespovratnih sredstava]]*Ugovori_OPULJP[[#This Row],[STOPA NACIONALNOG SUFINANCIRANJA %]]</f>
        <v>148057.5</v>
      </c>
      <c r="R1307" s="51">
        <f>Ugovori_OPULJP[[#This Row],[Bespovratna sredstva - Nacionalni dio - HRK]]/7.5345</f>
        <v>19650.607206848497</v>
      </c>
      <c r="S1307" s="52">
        <v>987050</v>
      </c>
      <c r="T1307" s="51">
        <f>Ugovori_OPULJP[[#This Row],[Bespovratna sredstva - Ukupno (EU+Nac) HRK
= Ukupna ugovorena vrijednost bespovratnih sredstava]]/7.5345</f>
        <v>131004.04804565664</v>
      </c>
      <c r="U1307" s="50">
        <v>0</v>
      </c>
      <c r="V1307" s="51">
        <f>Ugovori_OPULJP[[#This Row],[Javni doprinos korisnika - HRK]]/7.5345</f>
        <v>0</v>
      </c>
      <c r="W1307" s="50">
        <v>0</v>
      </c>
      <c r="X1307" s="51">
        <f>Ugovori_OPULJP[[#This Row],[Privatni doprinos korisnika - HRK]]/7.5345</f>
        <v>0</v>
      </c>
      <c r="Y1307" s="52">
        <v>987050</v>
      </c>
      <c r="Z1307" s="53">
        <f>Ugovori_OPULJP[[#This Row],[UKUPNI PRIHVATLJIVI IZDACI
TOTAL ELIGIBLE EXPENDITURE
= Bespovratna sredstva ukupno + doprinos korisnika
= Ukupni prihvatljivi troškovi
= Ukupna ugovorena vrijednost projekta HRK]]/7.5345</f>
        <v>131004.04804565664</v>
      </c>
      <c r="AA1307" s="57" t="s">
        <v>38</v>
      </c>
      <c r="AB1307" s="57" t="s">
        <v>35</v>
      </c>
      <c r="AC1307" s="56" t="s">
        <v>4995</v>
      </c>
      <c r="AD1307" s="63" t="s">
        <v>747</v>
      </c>
    </row>
    <row r="1308" spans="1:30" ht="38.25" customHeight="1" x14ac:dyDescent="0.2">
      <c r="A1308" s="97" t="s">
        <v>4996</v>
      </c>
      <c r="B1308" s="55" t="s">
        <v>743</v>
      </c>
      <c r="C1308" s="56" t="s">
        <v>744</v>
      </c>
      <c r="D1308" s="88" t="s">
        <v>4965</v>
      </c>
      <c r="E1308" s="57" t="s">
        <v>76</v>
      </c>
      <c r="F1308" s="62" t="s">
        <v>4997</v>
      </c>
      <c r="G1308" s="62" t="s">
        <v>4998</v>
      </c>
      <c r="H1308" s="59">
        <v>44872</v>
      </c>
      <c r="I1308" s="59">
        <v>45114</v>
      </c>
      <c r="J1308" s="48" t="str">
        <f>IF(Ugovori_OPULJP[[#This Row],[DATUM ZAVRŠETKA OPERACIJE]]&gt;DATE(2024,3,31),"u provedbi","završen")</f>
        <v>završen</v>
      </c>
      <c r="K1308" s="46" t="s">
        <v>37</v>
      </c>
      <c r="L1308" s="58" t="s">
        <v>37</v>
      </c>
      <c r="M1308" s="49">
        <v>0.85</v>
      </c>
      <c r="N1308" s="49">
        <v>0.15</v>
      </c>
      <c r="O1308" s="50">
        <f>Ugovori_OPULJP[[#This Row],[Bespovratna sredstva - Ukupno (EU+Nac) HRK
= Ukupna ugovorena vrijednost bespovratnih sredstava]]*Ugovori_OPULJP[[#This Row],[EU STOPA SUFINANCIRANJA %
EU CO-FINANCING RATE %]]</f>
        <v>1093100</v>
      </c>
      <c r="P1308" s="51">
        <f>Ugovori_OPULJP[[#This Row],[Bespovratna sredstva - EU dio - HRK]]/7.5345</f>
        <v>145079.30187802773</v>
      </c>
      <c r="Q1308" s="50">
        <f>Ugovori_OPULJP[[#This Row],[Bespovratna sredstva - Ukupno (EU+Nac) HRK
= Ukupna ugovorena vrijednost bespovratnih sredstava]]*Ugovori_OPULJP[[#This Row],[STOPA NACIONALNOG SUFINANCIRANJA %]]</f>
        <v>192900</v>
      </c>
      <c r="R1308" s="51">
        <f>Ugovori_OPULJP[[#This Row],[Bespovratna sredstva - Nacionalni dio - HRK]]/7.5345</f>
        <v>25602.229743181364</v>
      </c>
      <c r="S1308" s="52">
        <v>1286000</v>
      </c>
      <c r="T1308" s="51">
        <f>Ugovori_OPULJP[[#This Row],[Bespovratna sredstva - Ukupno (EU+Nac) HRK
= Ukupna ugovorena vrijednost bespovratnih sredstava]]/7.5345</f>
        <v>170681.53162120908</v>
      </c>
      <c r="U1308" s="50">
        <v>0</v>
      </c>
      <c r="V1308" s="51">
        <f>Ugovori_OPULJP[[#This Row],[Javni doprinos korisnika - HRK]]/7.5345</f>
        <v>0</v>
      </c>
      <c r="W1308" s="50">
        <v>0</v>
      </c>
      <c r="X1308" s="51">
        <f>Ugovori_OPULJP[[#This Row],[Privatni doprinos korisnika - HRK]]/7.5345</f>
        <v>0</v>
      </c>
      <c r="Y1308" s="52">
        <v>1286000</v>
      </c>
      <c r="Z1308" s="53">
        <f>Ugovori_OPULJP[[#This Row],[UKUPNI PRIHVATLJIVI IZDACI
TOTAL ELIGIBLE EXPENDITURE
= Bespovratna sredstva ukupno + doprinos korisnika
= Ukupni prihvatljivi troškovi
= Ukupna ugovorena vrijednost projekta HRK]]/7.5345</f>
        <v>170681.53162120908</v>
      </c>
      <c r="AA1308" s="57" t="s">
        <v>38</v>
      </c>
      <c r="AB1308" s="57" t="s">
        <v>35</v>
      </c>
      <c r="AC1308" s="56" t="s">
        <v>4999</v>
      </c>
      <c r="AD1308" s="63" t="s">
        <v>747</v>
      </c>
    </row>
    <row r="1309" spans="1:30" ht="51" customHeight="1" x14ac:dyDescent="0.2">
      <c r="A1309" s="61" t="s">
        <v>5000</v>
      </c>
      <c r="B1309" s="55" t="s">
        <v>743</v>
      </c>
      <c r="C1309" s="56" t="s">
        <v>744</v>
      </c>
      <c r="D1309" s="88" t="s">
        <v>4965</v>
      </c>
      <c r="E1309" s="57" t="s">
        <v>76</v>
      </c>
      <c r="F1309" s="62" t="s">
        <v>5001</v>
      </c>
      <c r="G1309" s="62" t="s">
        <v>1775</v>
      </c>
      <c r="H1309" s="59">
        <v>44902</v>
      </c>
      <c r="I1309" s="59">
        <v>45145</v>
      </c>
      <c r="J1309" s="48" t="str">
        <f>IF(Ugovori_OPULJP[[#This Row],[DATUM ZAVRŠETKA OPERACIJE]]&gt;DATE(2024,3,31),"u provedbi","završen")</f>
        <v>završen</v>
      </c>
      <c r="K1309" s="58" t="s">
        <v>271</v>
      </c>
      <c r="L1309" s="58" t="s">
        <v>271</v>
      </c>
      <c r="M1309" s="49">
        <v>0.85</v>
      </c>
      <c r="N1309" s="49">
        <v>0.15</v>
      </c>
      <c r="O1309" s="50">
        <f>Ugovori_OPULJP[[#This Row],[Bespovratna sredstva - Ukupno (EU+Nac) HRK
= Ukupna ugovorena vrijednost bespovratnih sredstava]]*Ugovori_OPULJP[[#This Row],[EU STOPA SUFINANCIRANJA %
EU CO-FINANCING RATE %]]</f>
        <v>586687</v>
      </c>
      <c r="P1309" s="51">
        <f>Ugovori_OPULJP[[#This Row],[Bespovratna sredstva - EU dio - HRK]]/7.5345</f>
        <v>77866.746300351704</v>
      </c>
      <c r="Q1309" s="50">
        <f>Ugovori_OPULJP[[#This Row],[Bespovratna sredstva - Ukupno (EU+Nac) HRK
= Ukupna ugovorena vrijednost bespovratnih sredstava]]*Ugovori_OPULJP[[#This Row],[STOPA NACIONALNOG SUFINANCIRANJA %]]</f>
        <v>103533</v>
      </c>
      <c r="R1309" s="51">
        <f>Ugovori_OPULJP[[#This Row],[Bespovratna sredstva - Nacionalni dio - HRK]]/7.5345</f>
        <v>13741.190523591478</v>
      </c>
      <c r="S1309" s="52">
        <v>690220</v>
      </c>
      <c r="T1309" s="51">
        <f>Ugovori_OPULJP[[#This Row],[Bespovratna sredstva - Ukupno (EU+Nac) HRK
= Ukupna ugovorena vrijednost bespovratnih sredstava]]/7.5345</f>
        <v>91607.936823943193</v>
      </c>
      <c r="U1309" s="50">
        <v>0</v>
      </c>
      <c r="V1309" s="51">
        <f>Ugovori_OPULJP[[#This Row],[Javni doprinos korisnika - HRK]]/7.5345</f>
        <v>0</v>
      </c>
      <c r="W1309" s="50">
        <v>0</v>
      </c>
      <c r="X1309" s="51">
        <f>Ugovori_OPULJP[[#This Row],[Privatni doprinos korisnika - HRK]]/7.5345</f>
        <v>0</v>
      </c>
      <c r="Y1309" s="52">
        <v>690220</v>
      </c>
      <c r="Z1309" s="53">
        <f>Ugovori_OPULJP[[#This Row],[UKUPNI PRIHVATLJIVI IZDACI
TOTAL ELIGIBLE EXPENDITURE
= Bespovratna sredstva ukupno + doprinos korisnika
= Ukupni prihvatljivi troškovi
= Ukupna ugovorena vrijednost projekta HRK]]/7.5345</f>
        <v>91607.936823943193</v>
      </c>
      <c r="AA1309" s="57" t="s">
        <v>38</v>
      </c>
      <c r="AB1309" s="57" t="s">
        <v>35</v>
      </c>
      <c r="AC1309" s="56" t="s">
        <v>5002</v>
      </c>
      <c r="AD1309" s="63" t="s">
        <v>747</v>
      </c>
    </row>
    <row r="1310" spans="1:30" ht="51" customHeight="1" x14ac:dyDescent="0.2">
      <c r="A1310" s="97" t="s">
        <v>5003</v>
      </c>
      <c r="B1310" s="55" t="s">
        <v>743</v>
      </c>
      <c r="C1310" s="56" t="s">
        <v>744</v>
      </c>
      <c r="D1310" s="88" t="s">
        <v>4965</v>
      </c>
      <c r="E1310" s="57" t="s">
        <v>76</v>
      </c>
      <c r="F1310" s="62" t="s">
        <v>5004</v>
      </c>
      <c r="G1310" s="45" t="s">
        <v>1861</v>
      </c>
      <c r="H1310" s="59">
        <v>44859</v>
      </c>
      <c r="I1310" s="59">
        <v>45071</v>
      </c>
      <c r="J1310" s="48" t="str">
        <f>IF(Ugovori_OPULJP[[#This Row],[DATUM ZAVRŠETKA OPERACIJE]]&gt;DATE(2024,3,31),"u provedbi","završen")</f>
        <v>završen</v>
      </c>
      <c r="K1310" s="46" t="s">
        <v>155</v>
      </c>
      <c r="L1310" s="46" t="s">
        <v>155</v>
      </c>
      <c r="M1310" s="49">
        <v>0.85</v>
      </c>
      <c r="N1310" s="49">
        <v>0.15</v>
      </c>
      <c r="O1310" s="50">
        <f>Ugovori_OPULJP[[#This Row],[Bespovratna sredstva - Ukupno (EU+Nac) HRK
= Ukupna ugovorena vrijednost bespovratnih sredstava]]*Ugovori_OPULJP[[#This Row],[EU STOPA SUFINANCIRANJA %
EU CO-FINANCING RATE %]]</f>
        <v>419900</v>
      </c>
      <c r="P1310" s="51">
        <f>Ugovori_OPULJP[[#This Row],[Bespovratna sredstva - EU dio - HRK]]/7.5345</f>
        <v>55730.307253301478</v>
      </c>
      <c r="Q1310" s="50">
        <f>Ugovori_OPULJP[[#This Row],[Bespovratna sredstva - Ukupno (EU+Nac) HRK
= Ukupna ugovorena vrijednost bespovratnih sredstava]]*Ugovori_OPULJP[[#This Row],[STOPA NACIONALNOG SUFINANCIRANJA %]]</f>
        <v>74100</v>
      </c>
      <c r="R1310" s="51">
        <f>Ugovori_OPULJP[[#This Row],[Bespovratna sredstva - Nacionalni dio - HRK]]/7.5345</f>
        <v>9834.7601035237894</v>
      </c>
      <c r="S1310" s="52">
        <v>494000</v>
      </c>
      <c r="T1310" s="51">
        <f>Ugovori_OPULJP[[#This Row],[Bespovratna sredstva - Ukupno (EU+Nac) HRK
= Ukupna ugovorena vrijednost bespovratnih sredstava]]/7.5345</f>
        <v>65565.067356825268</v>
      </c>
      <c r="U1310" s="50">
        <v>0</v>
      </c>
      <c r="V1310" s="51">
        <f>Ugovori_OPULJP[[#This Row],[Javni doprinos korisnika - HRK]]/7.5345</f>
        <v>0</v>
      </c>
      <c r="W1310" s="50">
        <v>0</v>
      </c>
      <c r="X1310" s="51">
        <f>Ugovori_OPULJP[[#This Row],[Privatni doprinos korisnika - HRK]]/7.5345</f>
        <v>0</v>
      </c>
      <c r="Y1310" s="52">
        <v>494000</v>
      </c>
      <c r="Z1310" s="53">
        <f>Ugovori_OPULJP[[#This Row],[UKUPNI PRIHVATLJIVI IZDACI
TOTAL ELIGIBLE EXPENDITURE
= Bespovratna sredstva ukupno + doprinos korisnika
= Ukupni prihvatljivi troškovi
= Ukupna ugovorena vrijednost projekta HRK]]/7.5345</f>
        <v>65565.067356825268</v>
      </c>
      <c r="AA1310" s="57" t="s">
        <v>38</v>
      </c>
      <c r="AB1310" s="57" t="s">
        <v>35</v>
      </c>
      <c r="AC1310" s="56" t="s">
        <v>5005</v>
      </c>
      <c r="AD1310" s="63" t="s">
        <v>747</v>
      </c>
    </row>
    <row r="1311" spans="1:30" ht="51" customHeight="1" x14ac:dyDescent="0.2">
      <c r="A1311" s="61" t="s">
        <v>5006</v>
      </c>
      <c r="B1311" s="55" t="s">
        <v>743</v>
      </c>
      <c r="C1311" s="56" t="s">
        <v>744</v>
      </c>
      <c r="D1311" s="88" t="s">
        <v>4965</v>
      </c>
      <c r="E1311" s="57" t="s">
        <v>76</v>
      </c>
      <c r="F1311" s="62" t="s">
        <v>5007</v>
      </c>
      <c r="G1311" s="62" t="s">
        <v>1832</v>
      </c>
      <c r="H1311" s="59">
        <v>44927</v>
      </c>
      <c r="I1311" s="59">
        <v>45170</v>
      </c>
      <c r="J1311" s="48" t="str">
        <f>IF(Ugovori_OPULJP[[#This Row],[DATUM ZAVRŠETKA OPERACIJE]]&gt;DATE(2024,3,31),"u provedbi","završen")</f>
        <v>završen</v>
      </c>
      <c r="K1311" s="46" t="s">
        <v>155</v>
      </c>
      <c r="L1311" s="46" t="s">
        <v>155</v>
      </c>
      <c r="M1311" s="49">
        <v>0.85</v>
      </c>
      <c r="N1311" s="49">
        <v>0.15</v>
      </c>
      <c r="O1311" s="50">
        <f>Ugovori_OPULJP[[#This Row],[Bespovratna sredstva - Ukupno (EU+Nac) HRK
= Ukupna ugovorena vrijednost bespovratnih sredstava]]*Ugovori_OPULJP[[#This Row],[EU STOPA SUFINANCIRANJA %
EU CO-FINANCING RATE %]]</f>
        <v>416797.5</v>
      </c>
      <c r="P1311" s="51">
        <f>Ugovori_OPULJP[[#This Row],[Bespovratna sredstva - EU dio - HRK]]/7.5345</f>
        <v>55318.5347401951</v>
      </c>
      <c r="Q1311" s="50">
        <f>Ugovori_OPULJP[[#This Row],[Bespovratna sredstva - Ukupno (EU+Nac) HRK
= Ukupna ugovorena vrijednost bespovratnih sredstava]]*Ugovori_OPULJP[[#This Row],[STOPA NACIONALNOG SUFINANCIRANJA %]]</f>
        <v>73552.5</v>
      </c>
      <c r="R1311" s="51">
        <f>Ugovori_OPULJP[[#This Row],[Bespovratna sredstva - Nacionalni dio - HRK]]/7.5345</f>
        <v>9762.0943659167824</v>
      </c>
      <c r="S1311" s="52">
        <v>490350</v>
      </c>
      <c r="T1311" s="51">
        <f>Ugovori_OPULJP[[#This Row],[Bespovratna sredstva - Ukupno (EU+Nac) HRK
= Ukupna ugovorena vrijednost bespovratnih sredstava]]/7.5345</f>
        <v>65080.629106111883</v>
      </c>
      <c r="U1311" s="50">
        <v>0</v>
      </c>
      <c r="V1311" s="51">
        <f>Ugovori_OPULJP[[#This Row],[Javni doprinos korisnika - HRK]]/7.5345</f>
        <v>0</v>
      </c>
      <c r="W1311" s="50">
        <v>0</v>
      </c>
      <c r="X1311" s="51">
        <f>Ugovori_OPULJP[[#This Row],[Privatni doprinos korisnika - HRK]]/7.5345</f>
        <v>0</v>
      </c>
      <c r="Y1311" s="52">
        <v>490350</v>
      </c>
      <c r="Z1311" s="53">
        <f>Ugovori_OPULJP[[#This Row],[UKUPNI PRIHVATLJIVI IZDACI
TOTAL ELIGIBLE EXPENDITURE
= Bespovratna sredstva ukupno + doprinos korisnika
= Ukupni prihvatljivi troškovi
= Ukupna ugovorena vrijednost projekta HRK]]/7.5345</f>
        <v>65080.629106111883</v>
      </c>
      <c r="AA1311" s="57" t="s">
        <v>38</v>
      </c>
      <c r="AB1311" s="57" t="s">
        <v>35</v>
      </c>
      <c r="AC1311" s="56" t="s">
        <v>5008</v>
      </c>
      <c r="AD1311" s="63" t="s">
        <v>747</v>
      </c>
    </row>
    <row r="1312" spans="1:30" ht="51" customHeight="1" x14ac:dyDescent="0.2">
      <c r="A1312" s="97" t="s">
        <v>5009</v>
      </c>
      <c r="B1312" s="55" t="s">
        <v>743</v>
      </c>
      <c r="C1312" s="56" t="s">
        <v>744</v>
      </c>
      <c r="D1312" s="88" t="s">
        <v>4965</v>
      </c>
      <c r="E1312" s="57" t="s">
        <v>76</v>
      </c>
      <c r="F1312" s="62" t="s">
        <v>5010</v>
      </c>
      <c r="G1312" s="62" t="s">
        <v>1811</v>
      </c>
      <c r="H1312" s="59">
        <v>44859</v>
      </c>
      <c r="I1312" s="59">
        <v>45102</v>
      </c>
      <c r="J1312" s="48" t="str">
        <f>IF(Ugovori_OPULJP[[#This Row],[DATUM ZAVRŠETKA OPERACIJE]]&gt;DATE(2024,3,31),"u provedbi","završen")</f>
        <v>završen</v>
      </c>
      <c r="K1312" s="46" t="s">
        <v>173</v>
      </c>
      <c r="L1312" s="46" t="s">
        <v>173</v>
      </c>
      <c r="M1312" s="49">
        <v>0.85</v>
      </c>
      <c r="N1312" s="49">
        <v>0.15</v>
      </c>
      <c r="O1312" s="50">
        <f>Ugovori_OPULJP[[#This Row],[Bespovratna sredstva - Ukupno (EU+Nac) HRK
= Ukupna ugovorena vrijednost bespovratnih sredstava]]*Ugovori_OPULJP[[#This Row],[EU STOPA SUFINANCIRANJA %
EU CO-FINANCING RATE %]]</f>
        <v>756432</v>
      </c>
      <c r="P1312" s="51">
        <f>Ugovori_OPULJP[[#This Row],[Bespovratna sredstva - EU dio - HRK]]/7.5345</f>
        <v>100395.77941469241</v>
      </c>
      <c r="Q1312" s="50">
        <f>Ugovori_OPULJP[[#This Row],[Bespovratna sredstva - Ukupno (EU+Nac) HRK
= Ukupna ugovorena vrijednost bespovratnih sredstava]]*Ugovori_OPULJP[[#This Row],[STOPA NACIONALNOG SUFINANCIRANJA %]]</f>
        <v>133488</v>
      </c>
      <c r="R1312" s="51">
        <f>Ugovori_OPULJP[[#This Row],[Bespovratna sredstva - Nacionalni dio - HRK]]/7.5345</f>
        <v>17716.902249651601</v>
      </c>
      <c r="S1312" s="52">
        <v>889920</v>
      </c>
      <c r="T1312" s="51">
        <f>Ugovori_OPULJP[[#This Row],[Bespovratna sredstva - Ukupno (EU+Nac) HRK
= Ukupna ugovorena vrijednost bespovratnih sredstava]]/7.5345</f>
        <v>118112.68166434401</v>
      </c>
      <c r="U1312" s="50">
        <v>0</v>
      </c>
      <c r="V1312" s="51">
        <f>Ugovori_OPULJP[[#This Row],[Javni doprinos korisnika - HRK]]/7.5345</f>
        <v>0</v>
      </c>
      <c r="W1312" s="50">
        <v>0</v>
      </c>
      <c r="X1312" s="51">
        <f>Ugovori_OPULJP[[#This Row],[Privatni doprinos korisnika - HRK]]/7.5345</f>
        <v>0</v>
      </c>
      <c r="Y1312" s="52">
        <v>889920</v>
      </c>
      <c r="Z1312" s="53">
        <f>Ugovori_OPULJP[[#This Row],[UKUPNI PRIHVATLJIVI IZDACI
TOTAL ELIGIBLE EXPENDITURE
= Bespovratna sredstva ukupno + doprinos korisnika
= Ukupni prihvatljivi troškovi
= Ukupna ugovorena vrijednost projekta HRK]]/7.5345</f>
        <v>118112.68166434401</v>
      </c>
      <c r="AA1312" s="57" t="s">
        <v>38</v>
      </c>
      <c r="AB1312" s="57" t="s">
        <v>35</v>
      </c>
      <c r="AC1312" s="56" t="s">
        <v>5011</v>
      </c>
      <c r="AD1312" s="63" t="s">
        <v>747</v>
      </c>
    </row>
    <row r="1313" spans="1:30" ht="38.25" customHeight="1" x14ac:dyDescent="0.2">
      <c r="A1313" s="97" t="s">
        <v>5012</v>
      </c>
      <c r="B1313" s="55" t="s">
        <v>743</v>
      </c>
      <c r="C1313" s="56" t="s">
        <v>744</v>
      </c>
      <c r="D1313" s="88" t="s">
        <v>4965</v>
      </c>
      <c r="E1313" s="57" t="s">
        <v>76</v>
      </c>
      <c r="F1313" s="62" t="s">
        <v>5013</v>
      </c>
      <c r="G1313" s="62" t="s">
        <v>3459</v>
      </c>
      <c r="H1313" s="59">
        <v>44859</v>
      </c>
      <c r="I1313" s="59">
        <v>45102</v>
      </c>
      <c r="J1313" s="48" t="str">
        <f>IF(Ugovori_OPULJP[[#This Row],[DATUM ZAVRŠETKA OPERACIJE]]&gt;DATE(2024,3,31),"u provedbi","završen")</f>
        <v>završen</v>
      </c>
      <c r="K1313" s="46" t="s">
        <v>173</v>
      </c>
      <c r="L1313" s="46" t="s">
        <v>173</v>
      </c>
      <c r="M1313" s="49">
        <v>0.85</v>
      </c>
      <c r="N1313" s="49">
        <v>0.15</v>
      </c>
      <c r="O1313" s="50">
        <f>Ugovori_OPULJP[[#This Row],[Bespovratna sredstva - Ukupno (EU+Nac) HRK
= Ukupna ugovorena vrijednost bespovratnih sredstava]]*Ugovori_OPULJP[[#This Row],[EU STOPA SUFINANCIRANJA %
EU CO-FINANCING RATE %]]</f>
        <v>420240</v>
      </c>
      <c r="P1313" s="51">
        <f>Ugovori_OPULJP[[#This Row],[Bespovratna sredstva - EU dio - HRK]]/7.5345</f>
        <v>55775.43300816245</v>
      </c>
      <c r="Q1313" s="50">
        <f>Ugovori_OPULJP[[#This Row],[Bespovratna sredstva - Ukupno (EU+Nac) HRK
= Ukupna ugovorena vrijednost bespovratnih sredstava]]*Ugovori_OPULJP[[#This Row],[STOPA NACIONALNOG SUFINANCIRANJA %]]</f>
        <v>74160</v>
      </c>
      <c r="R1313" s="51">
        <f>Ugovori_OPULJP[[#This Row],[Bespovratna sredstva - Nacionalni dio - HRK]]/7.5345</f>
        <v>9842.7234720286669</v>
      </c>
      <c r="S1313" s="52">
        <v>494400</v>
      </c>
      <c r="T1313" s="51">
        <f>Ugovori_OPULJP[[#This Row],[Bespovratna sredstva - Ukupno (EU+Nac) HRK
= Ukupna ugovorena vrijednost bespovratnih sredstava]]/7.5345</f>
        <v>65618.156480191115</v>
      </c>
      <c r="U1313" s="50">
        <v>0</v>
      </c>
      <c r="V1313" s="51">
        <f>Ugovori_OPULJP[[#This Row],[Javni doprinos korisnika - HRK]]/7.5345</f>
        <v>0</v>
      </c>
      <c r="W1313" s="50">
        <v>0</v>
      </c>
      <c r="X1313" s="51">
        <f>Ugovori_OPULJP[[#This Row],[Privatni doprinos korisnika - HRK]]/7.5345</f>
        <v>0</v>
      </c>
      <c r="Y1313" s="52">
        <v>494400</v>
      </c>
      <c r="Z1313" s="53">
        <f>Ugovori_OPULJP[[#This Row],[UKUPNI PRIHVATLJIVI IZDACI
TOTAL ELIGIBLE EXPENDITURE
= Bespovratna sredstva ukupno + doprinos korisnika
= Ukupni prihvatljivi troškovi
= Ukupna ugovorena vrijednost projekta HRK]]/7.5345</f>
        <v>65618.156480191115</v>
      </c>
      <c r="AA1313" s="57" t="s">
        <v>38</v>
      </c>
      <c r="AB1313" s="57" t="s">
        <v>35</v>
      </c>
      <c r="AC1313" s="56" t="s">
        <v>5014</v>
      </c>
      <c r="AD1313" s="63" t="s">
        <v>747</v>
      </c>
    </row>
    <row r="1314" spans="1:30" ht="38.25" customHeight="1" x14ac:dyDescent="0.2">
      <c r="A1314" s="97" t="s">
        <v>5015</v>
      </c>
      <c r="B1314" s="55" t="s">
        <v>743</v>
      </c>
      <c r="C1314" s="56" t="s">
        <v>744</v>
      </c>
      <c r="D1314" s="88" t="s">
        <v>4965</v>
      </c>
      <c r="E1314" s="57" t="s">
        <v>76</v>
      </c>
      <c r="F1314" s="62" t="s">
        <v>5016</v>
      </c>
      <c r="G1314" s="62" t="s">
        <v>5017</v>
      </c>
      <c r="H1314" s="59">
        <v>44859</v>
      </c>
      <c r="I1314" s="59">
        <v>45102</v>
      </c>
      <c r="J1314" s="48" t="str">
        <f>IF(Ugovori_OPULJP[[#This Row],[DATUM ZAVRŠETKA OPERACIJE]]&gt;DATE(2024,3,31),"u provedbi","završen")</f>
        <v>završen</v>
      </c>
      <c r="K1314" s="58" t="s">
        <v>173</v>
      </c>
      <c r="L1314" s="58" t="s">
        <v>173</v>
      </c>
      <c r="M1314" s="49">
        <v>0.85</v>
      </c>
      <c r="N1314" s="49">
        <v>0.15</v>
      </c>
      <c r="O1314" s="50">
        <f>Ugovori_OPULJP[[#This Row],[Bespovratna sredstva - Ukupno (EU+Nac) HRK
= Ukupna ugovorena vrijednost bespovratnih sredstava]]*Ugovori_OPULJP[[#This Row],[EU STOPA SUFINANCIRANJA %
EU CO-FINANCING RATE %]]</f>
        <v>1260646.628</v>
      </c>
      <c r="P1314" s="51">
        <f>Ugovori_OPULJP[[#This Row],[Bespovratna sredstva - EU dio - HRK]]/7.5345</f>
        <v>167316.56088658836</v>
      </c>
      <c r="Q1314" s="50">
        <f>Ugovori_OPULJP[[#This Row],[Bespovratna sredstva - Ukupno (EU+Nac) HRK
= Ukupna ugovorena vrijednost bespovratnih sredstava]]*Ugovori_OPULJP[[#This Row],[STOPA NACIONALNOG SUFINANCIRANJA %]]</f>
        <v>222467.052</v>
      </c>
      <c r="R1314" s="51">
        <f>Ugovori_OPULJP[[#This Row],[Bespovratna sredstva - Nacionalni dio - HRK]]/7.5345</f>
        <v>29526.45192116265</v>
      </c>
      <c r="S1314" s="52">
        <v>1483113.68</v>
      </c>
      <c r="T1314" s="51">
        <f>Ugovori_OPULJP[[#This Row],[Bespovratna sredstva - Ukupno (EU+Nac) HRK
= Ukupna ugovorena vrijednost bespovratnih sredstava]]/7.5345</f>
        <v>196843.01280775099</v>
      </c>
      <c r="U1314" s="50">
        <v>0</v>
      </c>
      <c r="V1314" s="51">
        <f>Ugovori_OPULJP[[#This Row],[Javni doprinos korisnika - HRK]]/7.5345</f>
        <v>0</v>
      </c>
      <c r="W1314" s="50">
        <v>0</v>
      </c>
      <c r="X1314" s="51">
        <f>Ugovori_OPULJP[[#This Row],[Privatni doprinos korisnika - HRK]]/7.5345</f>
        <v>0</v>
      </c>
      <c r="Y1314" s="52">
        <v>1483113.68</v>
      </c>
      <c r="Z1314" s="53">
        <f>Ugovori_OPULJP[[#This Row],[UKUPNI PRIHVATLJIVI IZDACI
TOTAL ELIGIBLE EXPENDITURE
= Bespovratna sredstva ukupno + doprinos korisnika
= Ukupni prihvatljivi troškovi
= Ukupna ugovorena vrijednost projekta HRK]]/7.5345</f>
        <v>196843.01280775099</v>
      </c>
      <c r="AA1314" s="57" t="s">
        <v>38</v>
      </c>
      <c r="AB1314" s="57" t="s">
        <v>35</v>
      </c>
      <c r="AC1314" s="56" t="s">
        <v>5018</v>
      </c>
      <c r="AD1314" s="63" t="s">
        <v>747</v>
      </c>
    </row>
    <row r="1315" spans="1:30" ht="38.25" customHeight="1" x14ac:dyDescent="0.2">
      <c r="A1315" s="61" t="s">
        <v>5019</v>
      </c>
      <c r="B1315" s="55" t="s">
        <v>743</v>
      </c>
      <c r="C1315" s="56" t="s">
        <v>744</v>
      </c>
      <c r="D1315" s="88" t="s">
        <v>4965</v>
      </c>
      <c r="E1315" s="57" t="s">
        <v>76</v>
      </c>
      <c r="F1315" s="62" t="s">
        <v>5020</v>
      </c>
      <c r="G1315" s="62" t="s">
        <v>172</v>
      </c>
      <c r="H1315" s="59">
        <v>44907</v>
      </c>
      <c r="I1315" s="59">
        <v>45150</v>
      </c>
      <c r="J1315" s="48" t="str">
        <f>IF(Ugovori_OPULJP[[#This Row],[DATUM ZAVRŠETKA OPERACIJE]]&gt;DATE(2024,3,31),"u provedbi","završen")</f>
        <v>završen</v>
      </c>
      <c r="K1315" s="58" t="s">
        <v>173</v>
      </c>
      <c r="L1315" s="58" t="s">
        <v>173</v>
      </c>
      <c r="M1315" s="49">
        <v>0.85</v>
      </c>
      <c r="N1315" s="49">
        <v>0.15</v>
      </c>
      <c r="O1315" s="50">
        <f>Ugovori_OPULJP[[#This Row],[Bespovratna sredstva - Ukupno (EU+Nac) HRK
= Ukupna ugovorena vrijednost bespovratnih sredstava]]*Ugovori_OPULJP[[#This Row],[EU STOPA SUFINANCIRANJA %
EU CO-FINANCING RATE %]]</f>
        <v>1260327.878</v>
      </c>
      <c r="P1315" s="51">
        <f>Ugovori_OPULJP[[#This Row],[Bespovratna sredstva - EU dio - HRK]]/7.5345</f>
        <v>167274.25549140619</v>
      </c>
      <c r="Q1315" s="50">
        <f>Ugovori_OPULJP[[#This Row],[Bespovratna sredstva - Ukupno (EU+Nac) HRK
= Ukupna ugovorena vrijednost bespovratnih sredstava]]*Ugovori_OPULJP[[#This Row],[STOPA NACIONALNOG SUFINANCIRANJA %]]</f>
        <v>222410.802</v>
      </c>
      <c r="R1315" s="51">
        <f>Ugovori_OPULJP[[#This Row],[Bespovratna sredstva - Nacionalni dio - HRK]]/7.5345</f>
        <v>29518.986263189327</v>
      </c>
      <c r="S1315" s="52">
        <v>1482738.68</v>
      </c>
      <c r="T1315" s="51">
        <f>Ugovori_OPULJP[[#This Row],[Bespovratna sredstva - Ukupno (EU+Nac) HRK
= Ukupna ugovorena vrijednost bespovratnih sredstava]]/7.5345</f>
        <v>196793.24175459551</v>
      </c>
      <c r="U1315" s="50">
        <v>0</v>
      </c>
      <c r="V1315" s="51">
        <f>Ugovori_OPULJP[[#This Row],[Javni doprinos korisnika - HRK]]/7.5345</f>
        <v>0</v>
      </c>
      <c r="W1315" s="50">
        <v>0</v>
      </c>
      <c r="X1315" s="51">
        <f>Ugovori_OPULJP[[#This Row],[Privatni doprinos korisnika - HRK]]/7.5345</f>
        <v>0</v>
      </c>
      <c r="Y1315" s="52">
        <v>1482738.68</v>
      </c>
      <c r="Z1315" s="53">
        <f>Ugovori_OPULJP[[#This Row],[UKUPNI PRIHVATLJIVI IZDACI
TOTAL ELIGIBLE EXPENDITURE
= Bespovratna sredstva ukupno + doprinos korisnika
= Ukupni prihvatljivi troškovi
= Ukupna ugovorena vrijednost projekta HRK]]/7.5345</f>
        <v>196793.24175459551</v>
      </c>
      <c r="AA1315" s="57" t="s">
        <v>38</v>
      </c>
      <c r="AB1315" s="57" t="s">
        <v>35</v>
      </c>
      <c r="AC1315" s="56" t="s">
        <v>5021</v>
      </c>
      <c r="AD1315" s="63" t="s">
        <v>747</v>
      </c>
    </row>
    <row r="1316" spans="1:30" ht="51" customHeight="1" x14ac:dyDescent="0.2">
      <c r="A1316" s="61" t="s">
        <v>5022</v>
      </c>
      <c r="B1316" s="55" t="s">
        <v>743</v>
      </c>
      <c r="C1316" s="56" t="s">
        <v>744</v>
      </c>
      <c r="D1316" s="88" t="s">
        <v>4965</v>
      </c>
      <c r="E1316" s="57" t="s">
        <v>76</v>
      </c>
      <c r="F1316" s="62" t="s">
        <v>4159</v>
      </c>
      <c r="G1316" s="62" t="s">
        <v>5023</v>
      </c>
      <c r="H1316" s="59">
        <v>44930</v>
      </c>
      <c r="I1316" s="59">
        <v>45173</v>
      </c>
      <c r="J1316" s="48" t="str">
        <f>IF(Ugovori_OPULJP[[#This Row],[DATUM ZAVRŠETKA OPERACIJE]]&gt;DATE(2024,3,31),"u provedbi","završen")</f>
        <v>završen</v>
      </c>
      <c r="K1316" s="67" t="s">
        <v>173</v>
      </c>
      <c r="L1316" s="67" t="s">
        <v>173</v>
      </c>
      <c r="M1316" s="49">
        <v>0.85</v>
      </c>
      <c r="N1316" s="49">
        <v>0.15</v>
      </c>
      <c r="O1316" s="50">
        <f>Ugovori_OPULJP[[#This Row],[Bespovratna sredstva - Ukupno (EU+Nac) HRK
= Ukupna ugovorena vrijednost bespovratnih sredstava]]*Ugovori_OPULJP[[#This Row],[EU STOPA SUFINANCIRANJA %
EU CO-FINANCING RATE %]]</f>
        <v>420240</v>
      </c>
      <c r="P1316" s="51">
        <f>Ugovori_OPULJP[[#This Row],[Bespovratna sredstva - EU dio - HRK]]/7.5345</f>
        <v>55775.43300816245</v>
      </c>
      <c r="Q1316" s="50">
        <f>Ugovori_OPULJP[[#This Row],[Bespovratna sredstva - Ukupno (EU+Nac) HRK
= Ukupna ugovorena vrijednost bespovratnih sredstava]]*Ugovori_OPULJP[[#This Row],[STOPA NACIONALNOG SUFINANCIRANJA %]]</f>
        <v>74160</v>
      </c>
      <c r="R1316" s="51">
        <f>Ugovori_OPULJP[[#This Row],[Bespovratna sredstva - Nacionalni dio - HRK]]/7.5345</f>
        <v>9842.7234720286669</v>
      </c>
      <c r="S1316" s="52">
        <v>494400</v>
      </c>
      <c r="T1316" s="51">
        <f>Ugovori_OPULJP[[#This Row],[Bespovratna sredstva - Ukupno (EU+Nac) HRK
= Ukupna ugovorena vrijednost bespovratnih sredstava]]/7.5345</f>
        <v>65618.156480191115</v>
      </c>
      <c r="U1316" s="50">
        <v>0</v>
      </c>
      <c r="V1316" s="51">
        <f>Ugovori_OPULJP[[#This Row],[Javni doprinos korisnika - HRK]]/7.5345</f>
        <v>0</v>
      </c>
      <c r="W1316" s="50">
        <v>0</v>
      </c>
      <c r="X1316" s="51">
        <f>Ugovori_OPULJP[[#This Row],[Privatni doprinos korisnika - HRK]]/7.5345</f>
        <v>0</v>
      </c>
      <c r="Y1316" s="52">
        <v>494400</v>
      </c>
      <c r="Z1316" s="53">
        <f>Ugovori_OPULJP[[#This Row],[UKUPNI PRIHVATLJIVI IZDACI
TOTAL ELIGIBLE EXPENDITURE
= Bespovratna sredstva ukupno + doprinos korisnika
= Ukupni prihvatljivi troškovi
= Ukupna ugovorena vrijednost projekta HRK]]/7.5345</f>
        <v>65618.156480191115</v>
      </c>
      <c r="AA1316" s="57" t="s">
        <v>38</v>
      </c>
      <c r="AB1316" s="57" t="s">
        <v>35</v>
      </c>
      <c r="AC1316" s="56" t="s">
        <v>5024</v>
      </c>
      <c r="AD1316" s="63" t="s">
        <v>747</v>
      </c>
    </row>
    <row r="1317" spans="1:30" ht="51" customHeight="1" x14ac:dyDescent="0.2">
      <c r="A1317" s="98" t="s">
        <v>5025</v>
      </c>
      <c r="B1317" s="55" t="s">
        <v>743</v>
      </c>
      <c r="C1317" s="56" t="s">
        <v>744</v>
      </c>
      <c r="D1317" s="88" t="s">
        <v>4965</v>
      </c>
      <c r="E1317" s="57" t="s">
        <v>76</v>
      </c>
      <c r="F1317" s="62" t="s">
        <v>5026</v>
      </c>
      <c r="G1317" s="62" t="s">
        <v>1380</v>
      </c>
      <c r="H1317" s="59">
        <v>44770</v>
      </c>
      <c r="I1317" s="59">
        <v>45013</v>
      </c>
      <c r="J1317" s="48" t="str">
        <f>IF(Ugovori_OPULJP[[#This Row],[DATUM ZAVRŠETKA OPERACIJE]]&gt;DATE(2024,3,31),"u provedbi","završen")</f>
        <v>završen</v>
      </c>
      <c r="K1317" s="67" t="s">
        <v>594</v>
      </c>
      <c r="L1317" s="67" t="s">
        <v>594</v>
      </c>
      <c r="M1317" s="49">
        <v>0.85</v>
      </c>
      <c r="N1317" s="49">
        <v>0.15</v>
      </c>
      <c r="O1317" s="50">
        <f>Ugovori_OPULJP[[#This Row],[Bespovratna sredstva - Ukupno (EU+Nac) HRK
= Ukupna ugovorena vrijednost bespovratnih sredstava]]*Ugovori_OPULJP[[#This Row],[EU STOPA SUFINANCIRANJA %
EU CO-FINANCING RATE %]]</f>
        <v>881229</v>
      </c>
      <c r="P1317" s="51">
        <f>Ugovori_OPULJP[[#This Row],[Bespovratna sredstva - EU dio - HRK]]/7.5345</f>
        <v>116959.1877364125</v>
      </c>
      <c r="Q1317" s="50">
        <f>Ugovori_OPULJP[[#This Row],[Bespovratna sredstva - Ukupno (EU+Nac) HRK
= Ukupna ugovorena vrijednost bespovratnih sredstava]]*Ugovori_OPULJP[[#This Row],[STOPA NACIONALNOG SUFINANCIRANJA %]]</f>
        <v>155511</v>
      </c>
      <c r="R1317" s="51">
        <f>Ugovori_OPULJP[[#This Row],[Bespovratna sredstva - Nacionalni dio - HRK]]/7.5345</f>
        <v>20639.856659366909</v>
      </c>
      <c r="S1317" s="52">
        <v>1036740</v>
      </c>
      <c r="T1317" s="53">
        <f>Ugovori_OPULJP[[#This Row],[Bespovratna sredstva - Ukupno (EU+Nac) HRK
= Ukupna ugovorena vrijednost bespovratnih sredstava]]/7.5345</f>
        <v>137599.04439577941</v>
      </c>
      <c r="U1317" s="50">
        <v>0</v>
      </c>
      <c r="V1317" s="51">
        <f>Ugovori_OPULJP[[#This Row],[Javni doprinos korisnika - HRK]]/7.5345</f>
        <v>0</v>
      </c>
      <c r="W1317" s="50">
        <v>0</v>
      </c>
      <c r="X1317" s="51">
        <f>Ugovori_OPULJP[[#This Row],[Privatni doprinos korisnika - HRK]]/7.5345</f>
        <v>0</v>
      </c>
      <c r="Y1317" s="52">
        <v>1036740</v>
      </c>
      <c r="Z1317" s="53">
        <f>Ugovori_OPULJP[[#This Row],[UKUPNI PRIHVATLJIVI IZDACI
TOTAL ELIGIBLE EXPENDITURE
= Bespovratna sredstva ukupno + doprinos korisnika
= Ukupni prihvatljivi troškovi
= Ukupna ugovorena vrijednost projekta HRK]]/7.5345</f>
        <v>137599.04439577941</v>
      </c>
      <c r="AA1317" s="57" t="s">
        <v>38</v>
      </c>
      <c r="AB1317" s="57" t="s">
        <v>35</v>
      </c>
      <c r="AC1317" s="56" t="s">
        <v>5027</v>
      </c>
      <c r="AD1317" s="63" t="s">
        <v>747</v>
      </c>
    </row>
    <row r="1318" spans="1:30" ht="51" customHeight="1" x14ac:dyDescent="0.2">
      <c r="A1318" s="97" t="s">
        <v>5028</v>
      </c>
      <c r="B1318" s="55" t="s">
        <v>743</v>
      </c>
      <c r="C1318" s="56" t="s">
        <v>744</v>
      </c>
      <c r="D1318" s="88" t="s">
        <v>4965</v>
      </c>
      <c r="E1318" s="57" t="s">
        <v>76</v>
      </c>
      <c r="F1318" s="62" t="s">
        <v>5029</v>
      </c>
      <c r="G1318" s="62" t="s">
        <v>5030</v>
      </c>
      <c r="H1318" s="59">
        <v>44830</v>
      </c>
      <c r="I1318" s="59">
        <v>45072</v>
      </c>
      <c r="J1318" s="48" t="str">
        <f>IF(Ugovori_OPULJP[[#This Row],[DATUM ZAVRŠETKA OPERACIJE]]&gt;DATE(2024,3,31),"u provedbi","završen")</f>
        <v>završen</v>
      </c>
      <c r="K1318" s="58" t="s">
        <v>37</v>
      </c>
      <c r="L1318" s="58" t="s">
        <v>37</v>
      </c>
      <c r="M1318" s="49">
        <v>0.85</v>
      </c>
      <c r="N1318" s="49">
        <v>0.15</v>
      </c>
      <c r="O1318" s="50">
        <f>Ugovori_OPULJP[[#This Row],[Bespovratna sredstva - Ukupno (EU+Nac) HRK
= Ukupna ugovorena vrijednost bespovratnih sredstava]]*Ugovori_OPULJP[[#This Row],[EU STOPA SUFINANCIRANJA %
EU CO-FINANCING RATE %]]</f>
        <v>1261825</v>
      </c>
      <c r="P1318" s="51">
        <f>Ugovori_OPULJP[[#This Row],[Bespovratna sredstva - EU dio - HRK]]/7.5345</f>
        <v>167472.95772778551</v>
      </c>
      <c r="Q1318" s="50">
        <f>Ugovori_OPULJP[[#This Row],[Bespovratna sredstva - Ukupno (EU+Nac) HRK
= Ukupna ugovorena vrijednost bespovratnih sredstava]]*Ugovori_OPULJP[[#This Row],[STOPA NACIONALNOG SUFINANCIRANJA %]]</f>
        <v>222675</v>
      </c>
      <c r="R1318" s="51">
        <f>Ugovori_OPULJP[[#This Row],[Bespovratna sredstva - Nacionalni dio - HRK]]/7.5345</f>
        <v>29554.051363726856</v>
      </c>
      <c r="S1318" s="52">
        <v>1484500</v>
      </c>
      <c r="T1318" s="51">
        <f>Ugovori_OPULJP[[#This Row],[Bespovratna sredstva - Ukupno (EU+Nac) HRK
= Ukupna ugovorena vrijednost bespovratnih sredstava]]/7.5345</f>
        <v>197027.00909151236</v>
      </c>
      <c r="U1318" s="50">
        <v>0</v>
      </c>
      <c r="V1318" s="51">
        <f>Ugovori_OPULJP[[#This Row],[Javni doprinos korisnika - HRK]]/7.5345</f>
        <v>0</v>
      </c>
      <c r="W1318" s="50">
        <v>0</v>
      </c>
      <c r="X1318" s="51">
        <f>Ugovori_OPULJP[[#This Row],[Privatni doprinos korisnika - HRK]]/7.5345</f>
        <v>0</v>
      </c>
      <c r="Y1318" s="52">
        <v>1484500</v>
      </c>
      <c r="Z1318" s="53">
        <f>Ugovori_OPULJP[[#This Row],[UKUPNI PRIHVATLJIVI IZDACI
TOTAL ELIGIBLE EXPENDITURE
= Bespovratna sredstva ukupno + doprinos korisnika
= Ukupni prihvatljivi troškovi
= Ukupna ugovorena vrijednost projekta HRK]]/7.5345</f>
        <v>197027.00909151236</v>
      </c>
      <c r="AA1318" s="57" t="s">
        <v>38</v>
      </c>
      <c r="AB1318" s="57" t="s">
        <v>35</v>
      </c>
      <c r="AC1318" s="56" t="s">
        <v>5031</v>
      </c>
      <c r="AD1318" s="63" t="s">
        <v>747</v>
      </c>
    </row>
    <row r="1319" spans="1:30" ht="51" customHeight="1" x14ac:dyDescent="0.2">
      <c r="A1319" s="61" t="s">
        <v>5032</v>
      </c>
      <c r="B1319" s="55" t="s">
        <v>743</v>
      </c>
      <c r="C1319" s="56" t="s">
        <v>744</v>
      </c>
      <c r="D1319" s="88" t="s">
        <v>4965</v>
      </c>
      <c r="E1319" s="57" t="s">
        <v>76</v>
      </c>
      <c r="F1319" s="62" t="s">
        <v>5033</v>
      </c>
      <c r="G1319" s="62" t="s">
        <v>2490</v>
      </c>
      <c r="H1319" s="59">
        <v>44928</v>
      </c>
      <c r="I1319" s="59">
        <v>45171</v>
      </c>
      <c r="J1319" s="48" t="str">
        <f>IF(Ugovori_OPULJP[[#This Row],[DATUM ZAVRŠETKA OPERACIJE]]&gt;DATE(2024,3,31),"u provedbi","završen")</f>
        <v>završen</v>
      </c>
      <c r="K1319" s="46" t="s">
        <v>594</v>
      </c>
      <c r="L1319" s="46" t="s">
        <v>594</v>
      </c>
      <c r="M1319" s="49">
        <v>0.85</v>
      </c>
      <c r="N1319" s="49">
        <v>0.15</v>
      </c>
      <c r="O1319" s="50">
        <f>Ugovori_OPULJP[[#This Row],[Bespovratna sredstva - Ukupno (EU+Nac) HRK
= Ukupna ugovorena vrijednost bespovratnih sredstava]]*Ugovori_OPULJP[[#This Row],[EU STOPA SUFINANCIRANJA %
EU CO-FINANCING RATE %]]</f>
        <v>420240</v>
      </c>
      <c r="P1319" s="51">
        <f>Ugovori_OPULJP[[#This Row],[Bespovratna sredstva - EU dio - HRK]]/7.5345</f>
        <v>55775.43300816245</v>
      </c>
      <c r="Q1319" s="50">
        <f>Ugovori_OPULJP[[#This Row],[Bespovratna sredstva - Ukupno (EU+Nac) HRK
= Ukupna ugovorena vrijednost bespovratnih sredstava]]*Ugovori_OPULJP[[#This Row],[STOPA NACIONALNOG SUFINANCIRANJA %]]</f>
        <v>74160</v>
      </c>
      <c r="R1319" s="51">
        <f>Ugovori_OPULJP[[#This Row],[Bespovratna sredstva - Nacionalni dio - HRK]]/7.5345</f>
        <v>9842.7234720286669</v>
      </c>
      <c r="S1319" s="52">
        <v>494400</v>
      </c>
      <c r="T1319" s="51">
        <f>Ugovori_OPULJP[[#This Row],[Bespovratna sredstva - Ukupno (EU+Nac) HRK
= Ukupna ugovorena vrijednost bespovratnih sredstava]]/7.5345</f>
        <v>65618.156480191115</v>
      </c>
      <c r="U1319" s="50">
        <v>0</v>
      </c>
      <c r="V1319" s="51">
        <f>Ugovori_OPULJP[[#This Row],[Javni doprinos korisnika - HRK]]/7.5345</f>
        <v>0</v>
      </c>
      <c r="W1319" s="50">
        <v>0</v>
      </c>
      <c r="X1319" s="51">
        <f>Ugovori_OPULJP[[#This Row],[Privatni doprinos korisnika - HRK]]/7.5345</f>
        <v>0</v>
      </c>
      <c r="Y1319" s="52">
        <v>494400</v>
      </c>
      <c r="Z1319" s="53">
        <f>Ugovori_OPULJP[[#This Row],[UKUPNI PRIHVATLJIVI IZDACI
TOTAL ELIGIBLE EXPENDITURE
= Bespovratna sredstva ukupno + doprinos korisnika
= Ukupni prihvatljivi troškovi
= Ukupna ugovorena vrijednost projekta HRK]]/7.5345</f>
        <v>65618.156480191115</v>
      </c>
      <c r="AA1319" s="57" t="s">
        <v>38</v>
      </c>
      <c r="AB1319" s="57" t="s">
        <v>35</v>
      </c>
      <c r="AC1319" s="56" t="s">
        <v>5034</v>
      </c>
      <c r="AD1319" s="63" t="s">
        <v>747</v>
      </c>
    </row>
    <row r="1320" spans="1:30" ht="51" customHeight="1" x14ac:dyDescent="0.2">
      <c r="A1320" s="61" t="s">
        <v>5035</v>
      </c>
      <c r="B1320" s="55" t="s">
        <v>743</v>
      </c>
      <c r="C1320" s="56" t="s">
        <v>744</v>
      </c>
      <c r="D1320" s="88" t="s">
        <v>4965</v>
      </c>
      <c r="E1320" s="57" t="s">
        <v>76</v>
      </c>
      <c r="F1320" s="62" t="s">
        <v>5036</v>
      </c>
      <c r="G1320" s="62" t="s">
        <v>5037</v>
      </c>
      <c r="H1320" s="59">
        <v>44929</v>
      </c>
      <c r="I1320" s="59">
        <v>45172</v>
      </c>
      <c r="J1320" s="48" t="str">
        <f>IF(Ugovori_OPULJP[[#This Row],[DATUM ZAVRŠETKA OPERACIJE]]&gt;DATE(2024,3,31),"u provedbi","završen")</f>
        <v>završen</v>
      </c>
      <c r="K1320" s="67" t="s">
        <v>173</v>
      </c>
      <c r="L1320" s="67" t="s">
        <v>173</v>
      </c>
      <c r="M1320" s="49">
        <v>0.85</v>
      </c>
      <c r="N1320" s="49">
        <v>0.15</v>
      </c>
      <c r="O1320" s="50">
        <f>Ugovori_OPULJP[[#This Row],[Bespovratna sredstva - Ukupno (EU+Nac) HRK
= Ukupna ugovorena vrijednost bespovratnih sredstava]]*Ugovori_OPULJP[[#This Row],[EU STOPA SUFINANCIRANJA %
EU CO-FINANCING RATE %]]</f>
        <v>420240</v>
      </c>
      <c r="P1320" s="51">
        <f>Ugovori_OPULJP[[#This Row],[Bespovratna sredstva - EU dio - HRK]]/7.5345</f>
        <v>55775.43300816245</v>
      </c>
      <c r="Q1320" s="50">
        <f>Ugovori_OPULJP[[#This Row],[Bespovratna sredstva - Ukupno (EU+Nac) HRK
= Ukupna ugovorena vrijednost bespovratnih sredstava]]*Ugovori_OPULJP[[#This Row],[STOPA NACIONALNOG SUFINANCIRANJA %]]</f>
        <v>74160</v>
      </c>
      <c r="R1320" s="51">
        <f>Ugovori_OPULJP[[#This Row],[Bespovratna sredstva - Nacionalni dio - HRK]]/7.5345</f>
        <v>9842.7234720286669</v>
      </c>
      <c r="S1320" s="52">
        <v>494400</v>
      </c>
      <c r="T1320" s="51">
        <f>Ugovori_OPULJP[[#This Row],[Bespovratna sredstva - Ukupno (EU+Nac) HRK
= Ukupna ugovorena vrijednost bespovratnih sredstava]]/7.5345</f>
        <v>65618.156480191115</v>
      </c>
      <c r="U1320" s="50">
        <v>0</v>
      </c>
      <c r="V1320" s="51">
        <f>Ugovori_OPULJP[[#This Row],[Javni doprinos korisnika - HRK]]/7.5345</f>
        <v>0</v>
      </c>
      <c r="W1320" s="50">
        <v>0</v>
      </c>
      <c r="X1320" s="51">
        <f>Ugovori_OPULJP[[#This Row],[Privatni doprinos korisnika - HRK]]/7.5345</f>
        <v>0</v>
      </c>
      <c r="Y1320" s="52">
        <v>494400</v>
      </c>
      <c r="Z1320" s="53">
        <f>Ugovori_OPULJP[[#This Row],[UKUPNI PRIHVATLJIVI IZDACI
TOTAL ELIGIBLE EXPENDITURE
= Bespovratna sredstva ukupno + doprinos korisnika
= Ukupni prihvatljivi troškovi
= Ukupna ugovorena vrijednost projekta HRK]]/7.5345</f>
        <v>65618.156480191115</v>
      </c>
      <c r="AA1320" s="57" t="s">
        <v>38</v>
      </c>
      <c r="AB1320" s="57" t="s">
        <v>35</v>
      </c>
      <c r="AC1320" s="56" t="s">
        <v>5038</v>
      </c>
      <c r="AD1320" s="63" t="s">
        <v>747</v>
      </c>
    </row>
    <row r="1321" spans="1:30" ht="51" customHeight="1" x14ac:dyDescent="0.2">
      <c r="A1321" s="97" t="s">
        <v>5039</v>
      </c>
      <c r="B1321" s="55" t="s">
        <v>743</v>
      </c>
      <c r="C1321" s="56" t="s">
        <v>744</v>
      </c>
      <c r="D1321" s="88" t="s">
        <v>4965</v>
      </c>
      <c r="E1321" s="57" t="s">
        <v>76</v>
      </c>
      <c r="F1321" s="62" t="s">
        <v>5040</v>
      </c>
      <c r="G1321" s="62" t="s">
        <v>5041</v>
      </c>
      <c r="H1321" s="59">
        <v>44770</v>
      </c>
      <c r="I1321" s="59">
        <v>45013</v>
      </c>
      <c r="J1321" s="48" t="str">
        <f>IF(Ugovori_OPULJP[[#This Row],[DATUM ZAVRŠETKA OPERACIJE]]&gt;DATE(2024,3,31),"u provedbi","završen")</f>
        <v>završen</v>
      </c>
      <c r="K1321" s="46" t="s">
        <v>271</v>
      </c>
      <c r="L1321" s="46" t="s">
        <v>271</v>
      </c>
      <c r="M1321" s="49">
        <v>0.85</v>
      </c>
      <c r="N1321" s="49">
        <v>0.15</v>
      </c>
      <c r="O1321" s="50">
        <f>Ugovori_OPULJP[[#This Row],[Bespovratna sredstva - Ukupno (EU+Nac) HRK
= Ukupna ugovorena vrijednost bespovratnih sredstava]]*Ugovori_OPULJP[[#This Row],[EU STOPA SUFINANCIRANJA %
EU CO-FINANCING RATE %]]</f>
        <v>1256215</v>
      </c>
      <c r="P1321" s="51">
        <f>Ugovori_OPULJP[[#This Row],[Bespovratna sredstva - EU dio - HRK]]/7.5345</f>
        <v>166728.38277257947</v>
      </c>
      <c r="Q1321" s="50">
        <f>Ugovori_OPULJP[[#This Row],[Bespovratna sredstva - Ukupno (EU+Nac) HRK
= Ukupna ugovorena vrijednost bespovratnih sredstava]]*Ugovori_OPULJP[[#This Row],[STOPA NACIONALNOG SUFINANCIRANJA %]]</f>
        <v>221685</v>
      </c>
      <c r="R1321" s="51">
        <f>Ugovori_OPULJP[[#This Row],[Bespovratna sredstva - Nacionalni dio - HRK]]/7.5345</f>
        <v>29422.655783396374</v>
      </c>
      <c r="S1321" s="52">
        <v>1477900</v>
      </c>
      <c r="T1321" s="53">
        <f>Ugovori_OPULJP[[#This Row],[Bespovratna sredstva - Ukupno (EU+Nac) HRK
= Ukupna ugovorena vrijednost bespovratnih sredstava]]/7.5345</f>
        <v>196151.03855597583</v>
      </c>
      <c r="U1321" s="50">
        <v>0</v>
      </c>
      <c r="V1321" s="51">
        <f>Ugovori_OPULJP[[#This Row],[Javni doprinos korisnika - HRK]]/7.5345</f>
        <v>0</v>
      </c>
      <c r="W1321" s="50">
        <v>0</v>
      </c>
      <c r="X1321" s="51">
        <f>Ugovori_OPULJP[[#This Row],[Privatni doprinos korisnika - HRK]]/7.5345</f>
        <v>0</v>
      </c>
      <c r="Y1321" s="52">
        <v>1477900</v>
      </c>
      <c r="Z1321" s="53">
        <f>Ugovori_OPULJP[[#This Row],[UKUPNI PRIHVATLJIVI IZDACI
TOTAL ELIGIBLE EXPENDITURE
= Bespovratna sredstva ukupno + doprinos korisnika
= Ukupni prihvatljivi troškovi
= Ukupna ugovorena vrijednost projekta HRK]]/7.5345</f>
        <v>196151.03855597583</v>
      </c>
      <c r="AA1321" s="57" t="s">
        <v>38</v>
      </c>
      <c r="AB1321" s="57" t="s">
        <v>35</v>
      </c>
      <c r="AC1321" s="56" t="s">
        <v>5042</v>
      </c>
      <c r="AD1321" s="63" t="s">
        <v>747</v>
      </c>
    </row>
    <row r="1322" spans="1:30" ht="51" customHeight="1" x14ac:dyDescent="0.2">
      <c r="A1322" s="61" t="s">
        <v>5043</v>
      </c>
      <c r="B1322" s="55" t="s">
        <v>743</v>
      </c>
      <c r="C1322" s="56" t="s">
        <v>744</v>
      </c>
      <c r="D1322" s="88" t="s">
        <v>4965</v>
      </c>
      <c r="E1322" s="57" t="s">
        <v>76</v>
      </c>
      <c r="F1322" s="62" t="s">
        <v>5044</v>
      </c>
      <c r="G1322" s="62" t="s">
        <v>1533</v>
      </c>
      <c r="H1322" s="59">
        <v>44927</v>
      </c>
      <c r="I1322" s="59">
        <v>45170</v>
      </c>
      <c r="J1322" s="48" t="str">
        <f>IF(Ugovori_OPULJP[[#This Row],[DATUM ZAVRŠETKA OPERACIJE]]&gt;DATE(2024,3,31),"u provedbi","završen")</f>
        <v>završen</v>
      </c>
      <c r="K1322" s="58" t="s">
        <v>594</v>
      </c>
      <c r="L1322" s="58" t="s">
        <v>594</v>
      </c>
      <c r="M1322" s="49">
        <v>0.85</v>
      </c>
      <c r="N1322" s="49">
        <v>0.15</v>
      </c>
      <c r="O1322" s="50">
        <f>Ugovori_OPULJP[[#This Row],[Bespovratna sredstva - Ukupno (EU+Nac) HRK
= Ukupna ugovorena vrijednost bespovratnih sredstava]]*Ugovori_OPULJP[[#This Row],[EU STOPA SUFINANCIRANJA %
EU CO-FINANCING RATE %]]</f>
        <v>378420</v>
      </c>
      <c r="P1322" s="51">
        <f>Ugovori_OPULJP[[#This Row],[Bespovratna sredstva - EU dio - HRK]]/7.5345</f>
        <v>50224.965160262786</v>
      </c>
      <c r="Q1322" s="50">
        <f>Ugovori_OPULJP[[#This Row],[Bespovratna sredstva - Ukupno (EU+Nac) HRK
= Ukupna ugovorena vrijednost bespovratnih sredstava]]*Ugovori_OPULJP[[#This Row],[STOPA NACIONALNOG SUFINANCIRANJA %]]</f>
        <v>66780</v>
      </c>
      <c r="R1322" s="51">
        <f>Ugovori_OPULJP[[#This Row],[Bespovratna sredstva - Nacionalni dio - HRK]]/7.5345</f>
        <v>8863.229145928728</v>
      </c>
      <c r="S1322" s="52">
        <v>445200</v>
      </c>
      <c r="T1322" s="51">
        <f>Ugovori_OPULJP[[#This Row],[Bespovratna sredstva - Ukupno (EU+Nac) HRK
= Ukupna ugovorena vrijednost bespovratnih sredstava]]/7.5345</f>
        <v>59088.194306191515</v>
      </c>
      <c r="U1322" s="50">
        <v>0</v>
      </c>
      <c r="V1322" s="51">
        <f>Ugovori_OPULJP[[#This Row],[Javni doprinos korisnika - HRK]]/7.5345</f>
        <v>0</v>
      </c>
      <c r="W1322" s="50">
        <v>0</v>
      </c>
      <c r="X1322" s="51">
        <f>Ugovori_OPULJP[[#This Row],[Privatni doprinos korisnika - HRK]]/7.5345</f>
        <v>0</v>
      </c>
      <c r="Y1322" s="52">
        <v>445200</v>
      </c>
      <c r="Z1322" s="53">
        <f>Ugovori_OPULJP[[#This Row],[UKUPNI PRIHVATLJIVI IZDACI
TOTAL ELIGIBLE EXPENDITURE
= Bespovratna sredstva ukupno + doprinos korisnika
= Ukupni prihvatljivi troškovi
= Ukupna ugovorena vrijednost projekta HRK]]/7.5345</f>
        <v>59088.194306191515</v>
      </c>
      <c r="AA1322" s="57" t="s">
        <v>38</v>
      </c>
      <c r="AB1322" s="57" t="s">
        <v>35</v>
      </c>
      <c r="AC1322" s="56" t="s">
        <v>5045</v>
      </c>
      <c r="AD1322" s="63" t="s">
        <v>747</v>
      </c>
    </row>
    <row r="1323" spans="1:30" ht="38.25" customHeight="1" x14ac:dyDescent="0.2">
      <c r="A1323" s="61" t="s">
        <v>5046</v>
      </c>
      <c r="B1323" s="55" t="s">
        <v>743</v>
      </c>
      <c r="C1323" s="56" t="s">
        <v>744</v>
      </c>
      <c r="D1323" s="88" t="s">
        <v>4965</v>
      </c>
      <c r="E1323" s="57" t="s">
        <v>76</v>
      </c>
      <c r="F1323" s="62" t="s">
        <v>5047</v>
      </c>
      <c r="G1323" s="62" t="s">
        <v>3740</v>
      </c>
      <c r="H1323" s="59">
        <v>44914</v>
      </c>
      <c r="I1323" s="59">
        <v>45157</v>
      </c>
      <c r="J1323" s="48" t="str">
        <f>IF(Ugovori_OPULJP[[#This Row],[DATUM ZAVRŠETKA OPERACIJE]]&gt;DATE(2024,3,31),"u provedbi","završen")</f>
        <v>završen</v>
      </c>
      <c r="K1323" s="67" t="s">
        <v>155</v>
      </c>
      <c r="L1323" s="67" t="s">
        <v>155</v>
      </c>
      <c r="M1323" s="49">
        <v>0.85</v>
      </c>
      <c r="N1323" s="49">
        <v>0.15</v>
      </c>
      <c r="O1323" s="50">
        <f>Ugovori_OPULJP[[#This Row],[Bespovratna sredstva - Ukupno (EU+Nac) HRK
= Ukupna ugovorena vrijednost bespovratnih sredstava]]*Ugovori_OPULJP[[#This Row],[EU STOPA SUFINANCIRANJA %
EU CO-FINANCING RATE %]]</f>
        <v>375414.39999999997</v>
      </c>
      <c r="P1323" s="51">
        <f>Ugovori_OPULJP[[#This Row],[Bespovratna sredstva - EU dio - HRK]]/7.5345</f>
        <v>49826.053487291785</v>
      </c>
      <c r="Q1323" s="50">
        <f>Ugovori_OPULJP[[#This Row],[Bespovratna sredstva - Ukupno (EU+Nac) HRK
= Ukupna ugovorena vrijednost bespovratnih sredstava]]*Ugovori_OPULJP[[#This Row],[STOPA NACIONALNOG SUFINANCIRANJA %]]</f>
        <v>66249.599999999991</v>
      </c>
      <c r="R1323" s="51">
        <f>Ugovori_OPULJP[[#This Row],[Bespovratna sredstva - Nacionalni dio - HRK]]/7.5345</f>
        <v>8792.8329683456086</v>
      </c>
      <c r="S1323" s="52">
        <v>441664</v>
      </c>
      <c r="T1323" s="51">
        <f>Ugovori_OPULJP[[#This Row],[Bespovratna sredstva - Ukupno (EU+Nac) HRK
= Ukupna ugovorena vrijednost bespovratnih sredstava]]/7.5345</f>
        <v>58618.886455637396</v>
      </c>
      <c r="U1323" s="50">
        <v>0</v>
      </c>
      <c r="V1323" s="51">
        <f>Ugovori_OPULJP[[#This Row],[Javni doprinos korisnika - HRK]]/7.5345</f>
        <v>0</v>
      </c>
      <c r="W1323" s="50">
        <v>0</v>
      </c>
      <c r="X1323" s="51">
        <f>Ugovori_OPULJP[[#This Row],[Privatni doprinos korisnika - HRK]]/7.5345</f>
        <v>0</v>
      </c>
      <c r="Y1323" s="52">
        <v>441664</v>
      </c>
      <c r="Z1323" s="53">
        <f>Ugovori_OPULJP[[#This Row],[UKUPNI PRIHVATLJIVI IZDACI
TOTAL ELIGIBLE EXPENDITURE
= Bespovratna sredstva ukupno + doprinos korisnika
= Ukupni prihvatljivi troškovi
= Ukupna ugovorena vrijednost projekta HRK]]/7.5345</f>
        <v>58618.886455637396</v>
      </c>
      <c r="AA1323" s="57" t="s">
        <v>38</v>
      </c>
      <c r="AB1323" s="57" t="s">
        <v>35</v>
      </c>
      <c r="AC1323" s="56" t="s">
        <v>5048</v>
      </c>
      <c r="AD1323" s="63" t="s">
        <v>747</v>
      </c>
    </row>
    <row r="1324" spans="1:30" ht="51" customHeight="1" x14ac:dyDescent="0.2">
      <c r="A1324" s="97" t="s">
        <v>5049</v>
      </c>
      <c r="B1324" s="55" t="s">
        <v>743</v>
      </c>
      <c r="C1324" s="56" t="s">
        <v>744</v>
      </c>
      <c r="D1324" s="88" t="s">
        <v>4965</v>
      </c>
      <c r="E1324" s="57" t="s">
        <v>76</v>
      </c>
      <c r="F1324" s="62" t="s">
        <v>5050</v>
      </c>
      <c r="G1324" s="62" t="s">
        <v>1717</v>
      </c>
      <c r="H1324" s="59">
        <v>44866</v>
      </c>
      <c r="I1324" s="59">
        <v>45078</v>
      </c>
      <c r="J1324" s="48" t="str">
        <f>IF(Ugovori_OPULJP[[#This Row],[DATUM ZAVRŠETKA OPERACIJE]]&gt;DATE(2024,3,31),"u provedbi","završen")</f>
        <v>završen</v>
      </c>
      <c r="K1324" s="46" t="s">
        <v>594</v>
      </c>
      <c r="L1324" s="46" t="s">
        <v>594</v>
      </c>
      <c r="M1324" s="49">
        <v>0.85</v>
      </c>
      <c r="N1324" s="49">
        <v>0.15</v>
      </c>
      <c r="O1324" s="50">
        <f>Ugovori_OPULJP[[#This Row],[Bespovratna sredstva - Ukupno (EU+Nac) HRK
= Ukupna ugovorena vrijednost bespovratnih sredstava]]*Ugovori_OPULJP[[#This Row],[EU STOPA SUFINANCIRANJA %
EU CO-FINANCING RATE %]]</f>
        <v>630360</v>
      </c>
      <c r="P1324" s="51">
        <f>Ugovori_OPULJP[[#This Row],[Bespovratna sredstva - EU dio - HRK]]/7.5345</f>
        <v>83663.149512243675</v>
      </c>
      <c r="Q1324" s="50">
        <f>Ugovori_OPULJP[[#This Row],[Bespovratna sredstva - Ukupno (EU+Nac) HRK
= Ukupna ugovorena vrijednost bespovratnih sredstava]]*Ugovori_OPULJP[[#This Row],[STOPA NACIONALNOG SUFINANCIRANJA %]]</f>
        <v>111240</v>
      </c>
      <c r="R1324" s="51">
        <f>Ugovori_OPULJP[[#This Row],[Bespovratna sredstva - Nacionalni dio - HRK]]/7.5345</f>
        <v>14764.085208043001</v>
      </c>
      <c r="S1324" s="52">
        <v>741600</v>
      </c>
      <c r="T1324" s="51">
        <f>Ugovori_OPULJP[[#This Row],[Bespovratna sredstva - Ukupno (EU+Nac) HRK
= Ukupna ugovorena vrijednost bespovratnih sredstava]]/7.5345</f>
        <v>98427.23472028668</v>
      </c>
      <c r="U1324" s="50">
        <v>0</v>
      </c>
      <c r="V1324" s="51">
        <f>Ugovori_OPULJP[[#This Row],[Javni doprinos korisnika - HRK]]/7.5345</f>
        <v>0</v>
      </c>
      <c r="W1324" s="50">
        <v>0</v>
      </c>
      <c r="X1324" s="51">
        <f>Ugovori_OPULJP[[#This Row],[Privatni doprinos korisnika - HRK]]/7.5345</f>
        <v>0</v>
      </c>
      <c r="Y1324" s="52">
        <v>741600</v>
      </c>
      <c r="Z1324" s="53">
        <f>Ugovori_OPULJP[[#This Row],[UKUPNI PRIHVATLJIVI IZDACI
TOTAL ELIGIBLE EXPENDITURE
= Bespovratna sredstva ukupno + doprinos korisnika
= Ukupni prihvatljivi troškovi
= Ukupna ugovorena vrijednost projekta HRK]]/7.5345</f>
        <v>98427.23472028668</v>
      </c>
      <c r="AA1324" s="57" t="s">
        <v>38</v>
      </c>
      <c r="AB1324" s="57" t="s">
        <v>35</v>
      </c>
      <c r="AC1324" s="56" t="s">
        <v>5051</v>
      </c>
      <c r="AD1324" s="63" t="s">
        <v>747</v>
      </c>
    </row>
    <row r="1325" spans="1:30" ht="38.25" customHeight="1" x14ac:dyDescent="0.2">
      <c r="A1325" s="97" t="s">
        <v>5052</v>
      </c>
      <c r="B1325" s="55" t="s">
        <v>743</v>
      </c>
      <c r="C1325" s="56" t="s">
        <v>744</v>
      </c>
      <c r="D1325" s="88" t="s">
        <v>4965</v>
      </c>
      <c r="E1325" s="57" t="s">
        <v>76</v>
      </c>
      <c r="F1325" s="62" t="s">
        <v>5053</v>
      </c>
      <c r="G1325" s="62" t="s">
        <v>2319</v>
      </c>
      <c r="H1325" s="59">
        <v>44859</v>
      </c>
      <c r="I1325" s="59">
        <v>45102</v>
      </c>
      <c r="J1325" s="48" t="str">
        <f>IF(Ugovori_OPULJP[[#This Row],[DATUM ZAVRŠETKA OPERACIJE]]&gt;DATE(2024,3,31),"u provedbi","završen")</f>
        <v>završen</v>
      </c>
      <c r="K1325" s="67" t="s">
        <v>155</v>
      </c>
      <c r="L1325" s="67" t="s">
        <v>155</v>
      </c>
      <c r="M1325" s="49">
        <v>0.85</v>
      </c>
      <c r="N1325" s="49">
        <v>0.15</v>
      </c>
      <c r="O1325" s="50">
        <f>Ugovori_OPULJP[[#This Row],[Bespovratna sredstva - Ukupno (EU+Nac) HRK
= Ukupna ugovorena vrijednost bespovratnih sredstava]]*Ugovori_OPULJP[[#This Row],[EU STOPA SUFINANCIRANJA %
EU CO-FINANCING RATE %]]</f>
        <v>416214.39999999997</v>
      </c>
      <c r="P1325" s="51">
        <f>Ugovori_OPULJP[[#This Row],[Bespovratna sredstva - EU dio - HRK]]/7.5345</f>
        <v>55241.144070608527</v>
      </c>
      <c r="Q1325" s="50">
        <f>Ugovori_OPULJP[[#This Row],[Bespovratna sredstva - Ukupno (EU+Nac) HRK
= Ukupna ugovorena vrijednost bespovratnih sredstava]]*Ugovori_OPULJP[[#This Row],[STOPA NACIONALNOG SUFINANCIRANJA %]]</f>
        <v>73449.599999999991</v>
      </c>
      <c r="R1325" s="51">
        <f>Ugovori_OPULJP[[#This Row],[Bespovratna sredstva - Nacionalni dio - HRK]]/7.5345</f>
        <v>9748.4371889309168</v>
      </c>
      <c r="S1325" s="52">
        <v>489664</v>
      </c>
      <c r="T1325" s="51">
        <f>Ugovori_OPULJP[[#This Row],[Bespovratna sredstva - Ukupno (EU+Nac) HRK
= Ukupna ugovorena vrijednost bespovratnih sredstava]]/7.5345</f>
        <v>64989.581259539445</v>
      </c>
      <c r="U1325" s="50">
        <v>0</v>
      </c>
      <c r="V1325" s="51">
        <f>Ugovori_OPULJP[[#This Row],[Javni doprinos korisnika - HRK]]/7.5345</f>
        <v>0</v>
      </c>
      <c r="W1325" s="50">
        <v>0</v>
      </c>
      <c r="X1325" s="51">
        <f>Ugovori_OPULJP[[#This Row],[Privatni doprinos korisnika - HRK]]/7.5345</f>
        <v>0</v>
      </c>
      <c r="Y1325" s="52">
        <v>489664</v>
      </c>
      <c r="Z1325" s="53">
        <f>Ugovori_OPULJP[[#This Row],[UKUPNI PRIHVATLJIVI IZDACI
TOTAL ELIGIBLE EXPENDITURE
= Bespovratna sredstva ukupno + doprinos korisnika
= Ukupni prihvatljivi troškovi
= Ukupna ugovorena vrijednost projekta HRK]]/7.5345</f>
        <v>64989.581259539445</v>
      </c>
      <c r="AA1325" s="57" t="s">
        <v>38</v>
      </c>
      <c r="AB1325" s="57" t="s">
        <v>35</v>
      </c>
      <c r="AC1325" s="56" t="s">
        <v>5054</v>
      </c>
      <c r="AD1325" s="63" t="s">
        <v>747</v>
      </c>
    </row>
    <row r="1326" spans="1:30" ht="38.25" customHeight="1" x14ac:dyDescent="0.2">
      <c r="A1326" s="61" t="s">
        <v>5055</v>
      </c>
      <c r="B1326" s="55" t="s">
        <v>743</v>
      </c>
      <c r="C1326" s="56" t="s">
        <v>744</v>
      </c>
      <c r="D1326" s="88" t="s">
        <v>4965</v>
      </c>
      <c r="E1326" s="57" t="s">
        <v>76</v>
      </c>
      <c r="F1326" s="62" t="s">
        <v>5056</v>
      </c>
      <c r="G1326" s="62" t="s">
        <v>2085</v>
      </c>
      <c r="H1326" s="59">
        <v>44998</v>
      </c>
      <c r="I1326" s="59">
        <v>45243</v>
      </c>
      <c r="J1326" s="48" t="str">
        <f>IF(Ugovori_OPULJP[[#This Row],[DATUM ZAVRŠETKA OPERACIJE]]&gt;DATE(2024,3,31),"u provedbi","završen")</f>
        <v>završen</v>
      </c>
      <c r="K1326" s="46" t="s">
        <v>211</v>
      </c>
      <c r="L1326" s="46" t="s">
        <v>211</v>
      </c>
      <c r="M1326" s="49">
        <v>0.85</v>
      </c>
      <c r="N1326" s="49">
        <v>0.15</v>
      </c>
      <c r="O1326" s="50">
        <f>Ugovori_OPULJP[[#This Row],[Bespovratna sredstva - Ukupno (EU+Nac) HRK
= Ukupna ugovorena vrijednost bespovratnih sredstava]]*Ugovori_OPULJP[[#This Row],[EU STOPA SUFINANCIRANJA %
EU CO-FINANCING RATE %]]</f>
        <v>1051365</v>
      </c>
      <c r="P1326" s="51">
        <f>Ugovori_OPULJP[[#This Row],[Bespovratna sredstva - EU dio - HRK]]/7.5345</f>
        <v>139540.11546884332</v>
      </c>
      <c r="Q1326" s="50">
        <f>Ugovori_OPULJP[[#This Row],[Bespovratna sredstva - Ukupno (EU+Nac) HRK
= Ukupna ugovorena vrijednost bespovratnih sredstava]]*Ugovori_OPULJP[[#This Row],[STOPA NACIONALNOG SUFINANCIRANJA %]]</f>
        <v>185535</v>
      </c>
      <c r="R1326" s="51">
        <f>Ugovori_OPULJP[[#This Row],[Bespovratna sredstva - Nacionalni dio - HRK]]/7.5345</f>
        <v>24624.726259207644</v>
      </c>
      <c r="S1326" s="52">
        <v>1236900</v>
      </c>
      <c r="T1326" s="51">
        <f>Ugovori_OPULJP[[#This Row],[Bespovratna sredstva - Ukupno (EU+Nac) HRK
= Ukupna ugovorena vrijednost bespovratnih sredstava]]/7.5345</f>
        <v>164164.84172805096</v>
      </c>
      <c r="U1326" s="50">
        <v>0</v>
      </c>
      <c r="V1326" s="51">
        <f>Ugovori_OPULJP[[#This Row],[Javni doprinos korisnika - HRK]]/7.5345</f>
        <v>0</v>
      </c>
      <c r="W1326" s="50">
        <v>0</v>
      </c>
      <c r="X1326" s="51">
        <f>Ugovori_OPULJP[[#This Row],[Privatni doprinos korisnika - HRK]]/7.5345</f>
        <v>0</v>
      </c>
      <c r="Y1326" s="52">
        <v>1236900</v>
      </c>
      <c r="Z1326" s="53">
        <f>Ugovori_OPULJP[[#This Row],[UKUPNI PRIHVATLJIVI IZDACI
TOTAL ELIGIBLE EXPENDITURE
= Bespovratna sredstva ukupno + doprinos korisnika
= Ukupni prihvatljivi troškovi
= Ukupna ugovorena vrijednost projekta HRK]]/7.5345</f>
        <v>164164.84172805096</v>
      </c>
      <c r="AA1326" s="57" t="s">
        <v>38</v>
      </c>
      <c r="AB1326" s="57" t="s">
        <v>35</v>
      </c>
      <c r="AC1326" s="56" t="s">
        <v>5057</v>
      </c>
      <c r="AD1326" s="63" t="s">
        <v>747</v>
      </c>
    </row>
    <row r="1327" spans="1:30" ht="51" customHeight="1" x14ac:dyDescent="0.2">
      <c r="A1327" s="61" t="s">
        <v>5058</v>
      </c>
      <c r="B1327" s="55" t="s">
        <v>743</v>
      </c>
      <c r="C1327" s="56" t="s">
        <v>744</v>
      </c>
      <c r="D1327" s="88" t="s">
        <v>4965</v>
      </c>
      <c r="E1327" s="57" t="s">
        <v>76</v>
      </c>
      <c r="F1327" s="62" t="s">
        <v>5059</v>
      </c>
      <c r="G1327" s="62" t="s">
        <v>3251</v>
      </c>
      <c r="H1327" s="59">
        <v>45000</v>
      </c>
      <c r="I1327" s="59">
        <v>45245</v>
      </c>
      <c r="J1327" s="48" t="str">
        <f>IF(Ugovori_OPULJP[[#This Row],[DATUM ZAVRŠETKA OPERACIJE]]&gt;DATE(2024,3,31),"u provedbi","završen")</f>
        <v>završen</v>
      </c>
      <c r="K1327" s="46" t="s">
        <v>5060</v>
      </c>
      <c r="L1327" s="46" t="s">
        <v>173</v>
      </c>
      <c r="M1327" s="49">
        <v>0.85</v>
      </c>
      <c r="N1327" s="49">
        <v>0.15</v>
      </c>
      <c r="O1327" s="50">
        <f>Ugovori_OPULJP[[#This Row],[Bespovratna sredstva - Ukupno (EU+Nac) HRK
= Ukupna ugovorena vrijednost bespovratnih sredstava]]*Ugovori_OPULJP[[#This Row],[EU STOPA SUFINANCIRANJA %
EU CO-FINANCING RATE %]]</f>
        <v>828520.5</v>
      </c>
      <c r="P1327" s="51">
        <f>Ugovori_OPULJP[[#This Row],[Bespovratna sredstva - EU dio - HRK]]/7.5345</f>
        <v>109963.56758909018</v>
      </c>
      <c r="Q1327" s="50">
        <f>Ugovori_OPULJP[[#This Row],[Bespovratna sredstva - Ukupno (EU+Nac) HRK
= Ukupna ugovorena vrijednost bespovratnih sredstava]]*Ugovori_OPULJP[[#This Row],[STOPA NACIONALNOG SUFINANCIRANJA %]]</f>
        <v>146209.5</v>
      </c>
      <c r="R1327" s="51">
        <f>Ugovori_OPULJP[[#This Row],[Bespovratna sredstva - Nacionalni dio - HRK]]/7.5345</f>
        <v>19405.335456898269</v>
      </c>
      <c r="S1327" s="52">
        <v>974730</v>
      </c>
      <c r="T1327" s="51">
        <f>Ugovori_OPULJP[[#This Row],[Bespovratna sredstva - Ukupno (EU+Nac) HRK
= Ukupna ugovorena vrijednost bespovratnih sredstava]]/7.5345</f>
        <v>129368.90304598845</v>
      </c>
      <c r="U1327" s="50">
        <v>0</v>
      </c>
      <c r="V1327" s="51">
        <f>Ugovori_OPULJP[[#This Row],[Javni doprinos korisnika - HRK]]/7.5345</f>
        <v>0</v>
      </c>
      <c r="W1327" s="50">
        <v>0</v>
      </c>
      <c r="X1327" s="51">
        <f>Ugovori_OPULJP[[#This Row],[Privatni doprinos korisnika - HRK]]/7.5345</f>
        <v>0</v>
      </c>
      <c r="Y1327" s="52">
        <v>974730</v>
      </c>
      <c r="Z1327" s="53">
        <f>Ugovori_OPULJP[[#This Row],[UKUPNI PRIHVATLJIVI IZDACI
TOTAL ELIGIBLE EXPENDITURE
= Bespovratna sredstva ukupno + doprinos korisnika
= Ukupni prihvatljivi troškovi
= Ukupna ugovorena vrijednost projekta HRK]]/7.5345</f>
        <v>129368.90304598845</v>
      </c>
      <c r="AA1327" s="57" t="s">
        <v>38</v>
      </c>
      <c r="AB1327" s="57" t="s">
        <v>35</v>
      </c>
      <c r="AC1327" s="56" t="s">
        <v>5061</v>
      </c>
      <c r="AD1327" s="63" t="s">
        <v>747</v>
      </c>
    </row>
    <row r="1328" spans="1:30" ht="38.25" customHeight="1" x14ac:dyDescent="0.2">
      <c r="A1328" s="97" t="s">
        <v>5062</v>
      </c>
      <c r="B1328" s="55" t="s">
        <v>743</v>
      </c>
      <c r="C1328" s="56" t="s">
        <v>744</v>
      </c>
      <c r="D1328" s="88" t="s">
        <v>4965</v>
      </c>
      <c r="E1328" s="57" t="s">
        <v>76</v>
      </c>
      <c r="F1328" s="62" t="s">
        <v>5063</v>
      </c>
      <c r="G1328" s="62" t="s">
        <v>1786</v>
      </c>
      <c r="H1328" s="59">
        <v>44859</v>
      </c>
      <c r="I1328" s="59">
        <v>45102</v>
      </c>
      <c r="J1328" s="48" t="str">
        <f>IF(Ugovori_OPULJP[[#This Row],[DATUM ZAVRŠETKA OPERACIJE]]&gt;DATE(2024,3,31),"u provedbi","završen")</f>
        <v>završen</v>
      </c>
      <c r="K1328" s="46" t="s">
        <v>271</v>
      </c>
      <c r="L1328" s="46" t="s">
        <v>271</v>
      </c>
      <c r="M1328" s="49">
        <v>0.85</v>
      </c>
      <c r="N1328" s="49">
        <v>0.15</v>
      </c>
      <c r="O1328" s="50">
        <f>Ugovori_OPULJP[[#This Row],[Bespovratna sredstva - Ukupno (EU+Nac) HRK
= Ukupna ugovorena vrijednost bespovratnih sredstava]]*Ugovori_OPULJP[[#This Row],[EU STOPA SUFINANCIRANJA %
EU CO-FINANCING RATE %]]</f>
        <v>420240</v>
      </c>
      <c r="P1328" s="51">
        <f>Ugovori_OPULJP[[#This Row],[Bespovratna sredstva - EU dio - HRK]]/7.5345</f>
        <v>55775.43300816245</v>
      </c>
      <c r="Q1328" s="50">
        <f>Ugovori_OPULJP[[#This Row],[Bespovratna sredstva - Ukupno (EU+Nac) HRK
= Ukupna ugovorena vrijednost bespovratnih sredstava]]*Ugovori_OPULJP[[#This Row],[STOPA NACIONALNOG SUFINANCIRANJA %]]</f>
        <v>74160</v>
      </c>
      <c r="R1328" s="51">
        <f>Ugovori_OPULJP[[#This Row],[Bespovratna sredstva - Nacionalni dio - HRK]]/7.5345</f>
        <v>9842.7234720286669</v>
      </c>
      <c r="S1328" s="52">
        <v>494400</v>
      </c>
      <c r="T1328" s="51">
        <f>Ugovori_OPULJP[[#This Row],[Bespovratna sredstva - Ukupno (EU+Nac) HRK
= Ukupna ugovorena vrijednost bespovratnih sredstava]]/7.5345</f>
        <v>65618.156480191115</v>
      </c>
      <c r="U1328" s="50">
        <v>0</v>
      </c>
      <c r="V1328" s="51">
        <f>Ugovori_OPULJP[[#This Row],[Javni doprinos korisnika - HRK]]/7.5345</f>
        <v>0</v>
      </c>
      <c r="W1328" s="50">
        <v>0</v>
      </c>
      <c r="X1328" s="51">
        <f>Ugovori_OPULJP[[#This Row],[Privatni doprinos korisnika - HRK]]/7.5345</f>
        <v>0</v>
      </c>
      <c r="Y1328" s="52">
        <v>494400</v>
      </c>
      <c r="Z1328" s="53">
        <f>Ugovori_OPULJP[[#This Row],[UKUPNI PRIHVATLJIVI IZDACI
TOTAL ELIGIBLE EXPENDITURE
= Bespovratna sredstva ukupno + doprinos korisnika
= Ukupni prihvatljivi troškovi
= Ukupna ugovorena vrijednost projekta HRK]]/7.5345</f>
        <v>65618.156480191115</v>
      </c>
      <c r="AA1328" s="57" t="s">
        <v>38</v>
      </c>
      <c r="AB1328" s="57" t="s">
        <v>35</v>
      </c>
      <c r="AC1328" s="56" t="s">
        <v>5064</v>
      </c>
      <c r="AD1328" s="63" t="s">
        <v>747</v>
      </c>
    </row>
    <row r="1329" spans="1:30" ht="38.25" customHeight="1" x14ac:dyDescent="0.2">
      <c r="A1329" s="61" t="s">
        <v>5065</v>
      </c>
      <c r="B1329" s="55" t="s">
        <v>743</v>
      </c>
      <c r="C1329" s="56" t="s">
        <v>744</v>
      </c>
      <c r="D1329" s="88" t="s">
        <v>4965</v>
      </c>
      <c r="E1329" s="57" t="s">
        <v>76</v>
      </c>
      <c r="F1329" s="62" t="s">
        <v>5066</v>
      </c>
      <c r="G1329" s="62" t="s">
        <v>5067</v>
      </c>
      <c r="H1329" s="59">
        <v>44928</v>
      </c>
      <c r="I1329" s="59">
        <v>45140</v>
      </c>
      <c r="J1329" s="48" t="str">
        <f>IF(Ugovori_OPULJP[[#This Row],[DATUM ZAVRŠETKA OPERACIJE]]&gt;DATE(2024,3,31),"u provedbi","završen")</f>
        <v>završen</v>
      </c>
      <c r="K1329" s="46" t="s">
        <v>130</v>
      </c>
      <c r="L1329" s="46" t="s">
        <v>130</v>
      </c>
      <c r="M1329" s="49">
        <v>0.85</v>
      </c>
      <c r="N1329" s="49">
        <v>0.15</v>
      </c>
      <c r="O1329" s="50">
        <f>Ugovori_OPULJP[[#This Row],[Bespovratna sredstva - Ukupno (EU+Nac) HRK
= Ukupna ugovorena vrijednost bespovratnih sredstava]]*Ugovori_OPULJP[[#This Row],[EU STOPA SUFINANCIRANJA %
EU CO-FINANCING RATE %]]</f>
        <v>820675</v>
      </c>
      <c r="P1329" s="51">
        <f>Ugovori_OPULJP[[#This Row],[Bespovratna sredstva - EU dio - HRK]]/7.5345</f>
        <v>108922.29079567322</v>
      </c>
      <c r="Q1329" s="50">
        <f>Ugovori_OPULJP[[#This Row],[Bespovratna sredstva - Ukupno (EU+Nac) HRK
= Ukupna ugovorena vrijednost bespovratnih sredstava]]*Ugovori_OPULJP[[#This Row],[STOPA NACIONALNOG SUFINANCIRANJA %]]</f>
        <v>144825</v>
      </c>
      <c r="R1329" s="51">
        <f>Ugovori_OPULJP[[#This Row],[Bespovratna sredstva - Nacionalni dio - HRK]]/7.5345</f>
        <v>19221.580728648216</v>
      </c>
      <c r="S1329" s="52">
        <v>965500</v>
      </c>
      <c r="T1329" s="51">
        <f>Ugovori_OPULJP[[#This Row],[Bespovratna sredstva - Ukupno (EU+Nac) HRK
= Ukupna ugovorena vrijednost bespovratnih sredstava]]/7.5345</f>
        <v>128143.87152432145</v>
      </c>
      <c r="U1329" s="50">
        <v>0</v>
      </c>
      <c r="V1329" s="51">
        <f>Ugovori_OPULJP[[#This Row],[Javni doprinos korisnika - HRK]]/7.5345</f>
        <v>0</v>
      </c>
      <c r="W1329" s="50">
        <v>0</v>
      </c>
      <c r="X1329" s="51">
        <f>Ugovori_OPULJP[[#This Row],[Privatni doprinos korisnika - HRK]]/7.5345</f>
        <v>0</v>
      </c>
      <c r="Y1329" s="52">
        <v>965500</v>
      </c>
      <c r="Z1329" s="53">
        <f>Ugovori_OPULJP[[#This Row],[UKUPNI PRIHVATLJIVI IZDACI
TOTAL ELIGIBLE EXPENDITURE
= Bespovratna sredstva ukupno + doprinos korisnika
= Ukupni prihvatljivi troškovi
= Ukupna ugovorena vrijednost projekta HRK]]/7.5345</f>
        <v>128143.87152432145</v>
      </c>
      <c r="AA1329" s="57" t="s">
        <v>38</v>
      </c>
      <c r="AB1329" s="57" t="s">
        <v>35</v>
      </c>
      <c r="AC1329" s="56" t="s">
        <v>5068</v>
      </c>
      <c r="AD1329" s="63" t="s">
        <v>747</v>
      </c>
    </row>
    <row r="1330" spans="1:30" ht="51" customHeight="1" x14ac:dyDescent="0.2">
      <c r="A1330" s="97" t="s">
        <v>5069</v>
      </c>
      <c r="B1330" s="55" t="s">
        <v>743</v>
      </c>
      <c r="C1330" s="56" t="s">
        <v>744</v>
      </c>
      <c r="D1330" s="88" t="s">
        <v>4965</v>
      </c>
      <c r="E1330" s="57" t="s">
        <v>76</v>
      </c>
      <c r="F1330" s="62" t="s">
        <v>5070</v>
      </c>
      <c r="G1330" s="62" t="s">
        <v>1845</v>
      </c>
      <c r="H1330" s="59">
        <v>44818</v>
      </c>
      <c r="I1330" s="59">
        <v>45060</v>
      </c>
      <c r="J1330" s="48" t="str">
        <f>IF(Ugovori_OPULJP[[#This Row],[DATUM ZAVRŠETKA OPERACIJE]]&gt;DATE(2024,3,31),"u provedbi","završen")</f>
        <v>završen</v>
      </c>
      <c r="K1330" s="46" t="s">
        <v>594</v>
      </c>
      <c r="L1330" s="46" t="s">
        <v>594</v>
      </c>
      <c r="M1330" s="49">
        <v>0.85</v>
      </c>
      <c r="N1330" s="49">
        <v>0.15</v>
      </c>
      <c r="O1330" s="50">
        <f>Ugovori_OPULJP[[#This Row],[Bespovratna sredstva - Ukupno (EU+Nac) HRK
= Ukupna ugovorena vrijednost bespovratnih sredstava]]*Ugovori_OPULJP[[#This Row],[EU STOPA SUFINANCIRANJA %
EU CO-FINANCING RATE %]]</f>
        <v>420240</v>
      </c>
      <c r="P1330" s="51">
        <f>Ugovori_OPULJP[[#This Row],[Bespovratna sredstva - EU dio - HRK]]/7.5345</f>
        <v>55775.43300816245</v>
      </c>
      <c r="Q1330" s="50">
        <f>Ugovori_OPULJP[[#This Row],[Bespovratna sredstva - Ukupno (EU+Nac) HRK
= Ukupna ugovorena vrijednost bespovratnih sredstava]]*Ugovori_OPULJP[[#This Row],[STOPA NACIONALNOG SUFINANCIRANJA %]]</f>
        <v>74160</v>
      </c>
      <c r="R1330" s="51">
        <f>Ugovori_OPULJP[[#This Row],[Bespovratna sredstva - Nacionalni dio - HRK]]/7.5345</f>
        <v>9842.7234720286669</v>
      </c>
      <c r="S1330" s="52">
        <v>494400</v>
      </c>
      <c r="T1330" s="51">
        <f>Ugovori_OPULJP[[#This Row],[Bespovratna sredstva - Ukupno (EU+Nac) HRK
= Ukupna ugovorena vrijednost bespovratnih sredstava]]/7.5345</f>
        <v>65618.156480191115</v>
      </c>
      <c r="U1330" s="50">
        <v>0</v>
      </c>
      <c r="V1330" s="51">
        <f>Ugovori_OPULJP[[#This Row],[Javni doprinos korisnika - HRK]]/7.5345</f>
        <v>0</v>
      </c>
      <c r="W1330" s="50">
        <v>0</v>
      </c>
      <c r="X1330" s="51">
        <f>Ugovori_OPULJP[[#This Row],[Privatni doprinos korisnika - HRK]]/7.5345</f>
        <v>0</v>
      </c>
      <c r="Y1330" s="52">
        <v>494400</v>
      </c>
      <c r="Z1330" s="53">
        <f>Ugovori_OPULJP[[#This Row],[UKUPNI PRIHVATLJIVI IZDACI
TOTAL ELIGIBLE EXPENDITURE
= Bespovratna sredstva ukupno + doprinos korisnika
= Ukupni prihvatljivi troškovi
= Ukupna ugovorena vrijednost projekta HRK]]/7.5345</f>
        <v>65618.156480191115</v>
      </c>
      <c r="AA1330" s="57" t="s">
        <v>38</v>
      </c>
      <c r="AB1330" s="57" t="s">
        <v>35</v>
      </c>
      <c r="AC1330" s="56" t="s">
        <v>5071</v>
      </c>
      <c r="AD1330" s="63" t="s">
        <v>747</v>
      </c>
    </row>
    <row r="1331" spans="1:30" ht="38.25" customHeight="1" x14ac:dyDescent="0.2">
      <c r="A1331" s="61" t="s">
        <v>5072</v>
      </c>
      <c r="B1331" s="55" t="s">
        <v>743</v>
      </c>
      <c r="C1331" s="56" t="s">
        <v>744</v>
      </c>
      <c r="D1331" s="88" t="s">
        <v>4965</v>
      </c>
      <c r="E1331" s="57" t="s">
        <v>76</v>
      </c>
      <c r="F1331" s="62" t="s">
        <v>3304</v>
      </c>
      <c r="G1331" s="62" t="s">
        <v>3305</v>
      </c>
      <c r="H1331" s="59">
        <v>44907</v>
      </c>
      <c r="I1331" s="59">
        <v>45150</v>
      </c>
      <c r="J1331" s="48" t="str">
        <f>IF(Ugovori_OPULJP[[#This Row],[DATUM ZAVRŠETKA OPERACIJE]]&gt;DATE(2024,3,31),"u provedbi","završen")</f>
        <v>završen</v>
      </c>
      <c r="K1331" s="46" t="s">
        <v>271</v>
      </c>
      <c r="L1331" s="46" t="s">
        <v>271</v>
      </c>
      <c r="M1331" s="49">
        <v>0.85</v>
      </c>
      <c r="N1331" s="49">
        <v>0.15</v>
      </c>
      <c r="O1331" s="50">
        <f>Ugovori_OPULJP[[#This Row],[Bespovratna sredstva - Ukupno (EU+Nac) HRK
= Ukupna ugovorena vrijednost bespovratnih sredstava]]*Ugovori_OPULJP[[#This Row],[EU STOPA SUFINANCIRANJA %
EU CO-FINANCING RATE %]]</f>
        <v>966552</v>
      </c>
      <c r="P1331" s="51">
        <f>Ugovori_OPULJP[[#This Row],[Bespovratna sredstva - EU dio - HRK]]/7.5345</f>
        <v>128283.49591877364</v>
      </c>
      <c r="Q1331" s="50">
        <f>Ugovori_OPULJP[[#This Row],[Bespovratna sredstva - Ukupno (EU+Nac) HRK
= Ukupna ugovorena vrijednost bespovratnih sredstava]]*Ugovori_OPULJP[[#This Row],[STOPA NACIONALNOG SUFINANCIRANJA %]]</f>
        <v>170568</v>
      </c>
      <c r="R1331" s="51">
        <f>Ugovori_OPULJP[[#This Row],[Bespovratna sredstva - Nacionalni dio - HRK]]/7.5345</f>
        <v>22638.263985665937</v>
      </c>
      <c r="S1331" s="52">
        <v>1137120</v>
      </c>
      <c r="T1331" s="51">
        <f>Ugovori_OPULJP[[#This Row],[Bespovratna sredstva - Ukupno (EU+Nac) HRK
= Ukupna ugovorena vrijednost bespovratnih sredstava]]/7.5345</f>
        <v>150921.75990443956</v>
      </c>
      <c r="U1331" s="50">
        <v>0</v>
      </c>
      <c r="V1331" s="51">
        <f>Ugovori_OPULJP[[#This Row],[Javni doprinos korisnika - HRK]]/7.5345</f>
        <v>0</v>
      </c>
      <c r="W1331" s="50">
        <v>0</v>
      </c>
      <c r="X1331" s="51">
        <f>Ugovori_OPULJP[[#This Row],[Privatni doprinos korisnika - HRK]]/7.5345</f>
        <v>0</v>
      </c>
      <c r="Y1331" s="52">
        <v>1137120</v>
      </c>
      <c r="Z1331" s="53">
        <f>Ugovori_OPULJP[[#This Row],[UKUPNI PRIHVATLJIVI IZDACI
TOTAL ELIGIBLE EXPENDITURE
= Bespovratna sredstva ukupno + doprinos korisnika
= Ukupni prihvatljivi troškovi
= Ukupna ugovorena vrijednost projekta HRK]]/7.5345</f>
        <v>150921.75990443956</v>
      </c>
      <c r="AA1331" s="57" t="s">
        <v>38</v>
      </c>
      <c r="AB1331" s="57" t="s">
        <v>35</v>
      </c>
      <c r="AC1331" s="56" t="s">
        <v>5073</v>
      </c>
      <c r="AD1331" s="63" t="s">
        <v>747</v>
      </c>
    </row>
    <row r="1332" spans="1:30" ht="38.25" customHeight="1" x14ac:dyDescent="0.2">
      <c r="A1332" s="66" t="s">
        <v>5074</v>
      </c>
      <c r="B1332" s="55" t="s">
        <v>743</v>
      </c>
      <c r="C1332" s="56" t="s">
        <v>744</v>
      </c>
      <c r="D1332" s="88" t="s">
        <v>4965</v>
      </c>
      <c r="E1332" s="57" t="s">
        <v>76</v>
      </c>
      <c r="F1332" s="62" t="s">
        <v>5075</v>
      </c>
      <c r="G1332" s="62" t="s">
        <v>5076</v>
      </c>
      <c r="H1332" s="59">
        <v>44942</v>
      </c>
      <c r="I1332" s="59">
        <v>45185</v>
      </c>
      <c r="J1332" s="48" t="str">
        <f>IF(Ugovori_OPULJP[[#This Row],[DATUM ZAVRŠETKA OPERACIJE]]&gt;DATE(2024,3,31),"u provedbi","završen")</f>
        <v>završen</v>
      </c>
      <c r="K1332" s="58" t="s">
        <v>271</v>
      </c>
      <c r="L1332" s="58" t="s">
        <v>271</v>
      </c>
      <c r="M1332" s="49">
        <v>0.85</v>
      </c>
      <c r="N1332" s="49">
        <v>0.15</v>
      </c>
      <c r="O1332" s="50">
        <f>Ugovori_OPULJP[[#This Row],[Bespovratna sredstva - Ukupno (EU+Nac) HRK
= Ukupna ugovorena vrijednost bespovratnih sredstava]]*Ugovori_OPULJP[[#This Row],[EU STOPA SUFINANCIRANJA %
EU CO-FINANCING RATE %]]</f>
        <v>502010</v>
      </c>
      <c r="P1332" s="51">
        <f>Ugovori_OPULJP[[#This Row],[Bespovratna sredstva - EU dio - HRK]]/7.5345</f>
        <v>66628.177052226427</v>
      </c>
      <c r="Q1332" s="50">
        <f>Ugovori_OPULJP[[#This Row],[Bespovratna sredstva - Ukupno (EU+Nac) HRK
= Ukupna ugovorena vrijednost bespovratnih sredstava]]*Ugovori_OPULJP[[#This Row],[STOPA NACIONALNOG SUFINANCIRANJA %]]</f>
        <v>88590</v>
      </c>
      <c r="R1332" s="51">
        <f>Ugovori_OPULJP[[#This Row],[Bespovratna sredstva - Nacionalni dio - HRK]]/7.5345</f>
        <v>11757.913597451721</v>
      </c>
      <c r="S1332" s="52">
        <v>590600</v>
      </c>
      <c r="T1332" s="51">
        <f>Ugovori_OPULJP[[#This Row],[Bespovratna sredstva - Ukupno (EU+Nac) HRK
= Ukupna ugovorena vrijednost bespovratnih sredstava]]/7.5345</f>
        <v>78386.090649678139</v>
      </c>
      <c r="U1332" s="50">
        <v>0</v>
      </c>
      <c r="V1332" s="51">
        <f>Ugovori_OPULJP[[#This Row],[Javni doprinos korisnika - HRK]]/7.5345</f>
        <v>0</v>
      </c>
      <c r="W1332" s="50">
        <v>0</v>
      </c>
      <c r="X1332" s="51">
        <f>Ugovori_OPULJP[[#This Row],[Privatni doprinos korisnika - HRK]]/7.5345</f>
        <v>0</v>
      </c>
      <c r="Y1332" s="52">
        <v>590600</v>
      </c>
      <c r="Z1332" s="53">
        <f>Ugovori_OPULJP[[#This Row],[UKUPNI PRIHVATLJIVI IZDACI
TOTAL ELIGIBLE EXPENDITURE
= Bespovratna sredstva ukupno + doprinos korisnika
= Ukupni prihvatljivi troškovi
= Ukupna ugovorena vrijednost projekta HRK]]/7.5345</f>
        <v>78386.090649678139</v>
      </c>
      <c r="AA1332" s="57" t="s">
        <v>38</v>
      </c>
      <c r="AB1332" s="57" t="s">
        <v>35</v>
      </c>
      <c r="AC1332" s="56" t="s">
        <v>5077</v>
      </c>
      <c r="AD1332" s="63" t="s">
        <v>747</v>
      </c>
    </row>
    <row r="1333" spans="1:30" ht="38.25" customHeight="1" x14ac:dyDescent="0.2">
      <c r="A1333" s="97" t="s">
        <v>5078</v>
      </c>
      <c r="B1333" s="55" t="s">
        <v>743</v>
      </c>
      <c r="C1333" s="56" t="s">
        <v>744</v>
      </c>
      <c r="D1333" s="88" t="s">
        <v>4965</v>
      </c>
      <c r="E1333" s="57" t="s">
        <v>76</v>
      </c>
      <c r="F1333" s="62" t="s">
        <v>5079</v>
      </c>
      <c r="G1333" s="62" t="s">
        <v>177</v>
      </c>
      <c r="H1333" s="59">
        <v>44770</v>
      </c>
      <c r="I1333" s="59">
        <v>45013</v>
      </c>
      <c r="J1333" s="48" t="str">
        <f>IF(Ugovori_OPULJP[[#This Row],[DATUM ZAVRŠETKA OPERACIJE]]&gt;DATE(2024,3,31),"u provedbi","završen")</f>
        <v>završen</v>
      </c>
      <c r="K1333" s="58" t="s">
        <v>37</v>
      </c>
      <c r="L1333" s="58" t="s">
        <v>37</v>
      </c>
      <c r="M1333" s="49">
        <v>0.85</v>
      </c>
      <c r="N1333" s="49">
        <v>0.15</v>
      </c>
      <c r="O1333" s="50">
        <f>Ugovori_OPULJP[[#This Row],[Bespovratna sredstva - Ukupno (EU+Nac) HRK
= Ukupna ugovorena vrijednost bespovratnih sredstava]]*Ugovori_OPULJP[[#This Row],[EU STOPA SUFINANCIRANJA %
EU CO-FINANCING RATE %]]</f>
        <v>420240</v>
      </c>
      <c r="P1333" s="51">
        <f>Ugovori_OPULJP[[#This Row],[Bespovratna sredstva - EU dio - HRK]]/7.5345</f>
        <v>55775.43300816245</v>
      </c>
      <c r="Q1333" s="50">
        <f>Ugovori_OPULJP[[#This Row],[Bespovratna sredstva - Ukupno (EU+Nac) HRK
= Ukupna ugovorena vrijednost bespovratnih sredstava]]*Ugovori_OPULJP[[#This Row],[STOPA NACIONALNOG SUFINANCIRANJA %]]</f>
        <v>74160</v>
      </c>
      <c r="R1333" s="51">
        <f>Ugovori_OPULJP[[#This Row],[Bespovratna sredstva - Nacionalni dio - HRK]]/7.5345</f>
        <v>9842.7234720286669</v>
      </c>
      <c r="S1333" s="52">
        <v>494400</v>
      </c>
      <c r="T1333" s="51">
        <f>Ugovori_OPULJP[[#This Row],[Bespovratna sredstva - Ukupno (EU+Nac) HRK
= Ukupna ugovorena vrijednost bespovratnih sredstava]]/7.5345</f>
        <v>65618.156480191115</v>
      </c>
      <c r="U1333" s="50">
        <v>0</v>
      </c>
      <c r="V1333" s="51">
        <f>Ugovori_OPULJP[[#This Row],[Javni doprinos korisnika - HRK]]/7.5345</f>
        <v>0</v>
      </c>
      <c r="W1333" s="50">
        <v>0</v>
      </c>
      <c r="X1333" s="51">
        <f>Ugovori_OPULJP[[#This Row],[Privatni doprinos korisnika - HRK]]/7.5345</f>
        <v>0</v>
      </c>
      <c r="Y1333" s="52">
        <v>494400</v>
      </c>
      <c r="Z1333" s="53">
        <f>Ugovori_OPULJP[[#This Row],[UKUPNI PRIHVATLJIVI IZDACI
TOTAL ELIGIBLE EXPENDITURE
= Bespovratna sredstva ukupno + doprinos korisnika
= Ukupni prihvatljivi troškovi
= Ukupna ugovorena vrijednost projekta HRK]]/7.5345</f>
        <v>65618.156480191115</v>
      </c>
      <c r="AA1333" s="57" t="s">
        <v>38</v>
      </c>
      <c r="AB1333" s="57" t="s">
        <v>35</v>
      </c>
      <c r="AC1333" s="56" t="s">
        <v>5080</v>
      </c>
      <c r="AD1333" s="63" t="s">
        <v>747</v>
      </c>
    </row>
    <row r="1334" spans="1:30" ht="38.25" customHeight="1" x14ac:dyDescent="0.2">
      <c r="A1334" s="61" t="s">
        <v>5081</v>
      </c>
      <c r="B1334" s="55" t="s">
        <v>743</v>
      </c>
      <c r="C1334" s="56" t="s">
        <v>744</v>
      </c>
      <c r="D1334" s="88" t="s">
        <v>4965</v>
      </c>
      <c r="E1334" s="57" t="s">
        <v>76</v>
      </c>
      <c r="F1334" s="62" t="s">
        <v>1414</v>
      </c>
      <c r="G1334" s="45" t="s">
        <v>1415</v>
      </c>
      <c r="H1334" s="59">
        <v>44998</v>
      </c>
      <c r="I1334" s="59">
        <v>45243</v>
      </c>
      <c r="J1334" s="48" t="str">
        <f>IF(Ugovori_OPULJP[[#This Row],[DATUM ZAVRŠETKA OPERACIJE]]&gt;DATE(2024,3,31),"u provedbi","završen")</f>
        <v>završen</v>
      </c>
      <c r="K1334" s="46" t="s">
        <v>211</v>
      </c>
      <c r="L1334" s="46" t="s">
        <v>211</v>
      </c>
      <c r="M1334" s="49">
        <v>0.85</v>
      </c>
      <c r="N1334" s="49">
        <v>0.15</v>
      </c>
      <c r="O1334" s="50">
        <f>Ugovori_OPULJP[[#This Row],[Bespovratna sredstva - Ukupno (EU+Nac) HRK
= Ukupna ugovorena vrijednost bespovratnih sredstava]]*Ugovori_OPULJP[[#This Row],[EU STOPA SUFINANCIRANJA %
EU CO-FINANCING RATE %]]</f>
        <v>1172575</v>
      </c>
      <c r="P1334" s="51">
        <f>Ugovori_OPULJP[[#This Row],[Bespovratna sredstva - EU dio - HRK]]/7.5345</f>
        <v>155627.44707678014</v>
      </c>
      <c r="Q1334" s="50">
        <f>Ugovori_OPULJP[[#This Row],[Bespovratna sredstva - Ukupno (EU+Nac) HRK
= Ukupna ugovorena vrijednost bespovratnih sredstava]]*Ugovori_OPULJP[[#This Row],[STOPA NACIONALNOG SUFINANCIRANJA %]]</f>
        <v>206925</v>
      </c>
      <c r="R1334" s="51">
        <f>Ugovori_OPULJP[[#This Row],[Bespovratna sredstva - Nacionalni dio - HRK]]/7.5345</f>
        <v>27463.667131196493</v>
      </c>
      <c r="S1334" s="52">
        <v>1379500</v>
      </c>
      <c r="T1334" s="51">
        <f>Ugovori_OPULJP[[#This Row],[Bespovratna sredstva - Ukupno (EU+Nac) HRK
= Ukupna ugovorena vrijednost bespovratnih sredstava]]/7.5345</f>
        <v>183091.11420797664</v>
      </c>
      <c r="U1334" s="50">
        <v>0</v>
      </c>
      <c r="V1334" s="51">
        <f>Ugovori_OPULJP[[#This Row],[Javni doprinos korisnika - HRK]]/7.5345</f>
        <v>0</v>
      </c>
      <c r="W1334" s="50">
        <v>0</v>
      </c>
      <c r="X1334" s="51">
        <f>Ugovori_OPULJP[[#This Row],[Privatni doprinos korisnika - HRK]]/7.5345</f>
        <v>0</v>
      </c>
      <c r="Y1334" s="52">
        <v>1379500</v>
      </c>
      <c r="Z1334" s="53">
        <f>Ugovori_OPULJP[[#This Row],[UKUPNI PRIHVATLJIVI IZDACI
TOTAL ELIGIBLE EXPENDITURE
= Bespovratna sredstva ukupno + doprinos korisnika
= Ukupni prihvatljivi troškovi
= Ukupna ugovorena vrijednost projekta HRK]]/7.5345</f>
        <v>183091.11420797664</v>
      </c>
      <c r="AA1334" s="57" t="s">
        <v>38</v>
      </c>
      <c r="AB1334" s="57" t="s">
        <v>35</v>
      </c>
      <c r="AC1334" s="56" t="s">
        <v>5082</v>
      </c>
      <c r="AD1334" s="63" t="s">
        <v>747</v>
      </c>
    </row>
    <row r="1335" spans="1:30" ht="38.25" customHeight="1" x14ac:dyDescent="0.2">
      <c r="A1335" s="61" t="s">
        <v>5083</v>
      </c>
      <c r="B1335" s="55" t="s">
        <v>743</v>
      </c>
      <c r="C1335" s="56" t="s">
        <v>744</v>
      </c>
      <c r="D1335" s="88" t="s">
        <v>4965</v>
      </c>
      <c r="E1335" s="57" t="s">
        <v>76</v>
      </c>
      <c r="F1335" s="62" t="s">
        <v>5084</v>
      </c>
      <c r="G1335" s="62" t="s">
        <v>3455</v>
      </c>
      <c r="H1335" s="59">
        <v>44894</v>
      </c>
      <c r="I1335" s="59">
        <v>45136</v>
      </c>
      <c r="J1335" s="48" t="str">
        <f>IF(Ugovori_OPULJP[[#This Row],[DATUM ZAVRŠETKA OPERACIJE]]&gt;DATE(2024,3,31),"u provedbi","završen")</f>
        <v>završen</v>
      </c>
      <c r="K1335" s="46" t="s">
        <v>211</v>
      </c>
      <c r="L1335" s="46" t="s">
        <v>211</v>
      </c>
      <c r="M1335" s="49">
        <v>0.85</v>
      </c>
      <c r="N1335" s="49">
        <v>0.15</v>
      </c>
      <c r="O1335" s="50">
        <f>Ugovori_OPULJP[[#This Row],[Bespovratna sredstva - Ukupno (EU+Nac) HRK
= Ukupna ugovorena vrijednost bespovratnih sredstava]]*Ugovori_OPULJP[[#This Row],[EU STOPA SUFINANCIRANJA %
EU CO-FINANCING RATE %]]</f>
        <v>1261570</v>
      </c>
      <c r="P1335" s="51">
        <f>Ugovori_OPULJP[[#This Row],[Bespovratna sredstva - EU dio - HRK]]/7.5345</f>
        <v>167439.11341163979</v>
      </c>
      <c r="Q1335" s="50">
        <f>Ugovori_OPULJP[[#This Row],[Bespovratna sredstva - Ukupno (EU+Nac) HRK
= Ukupna ugovorena vrijednost bespovratnih sredstava]]*Ugovori_OPULJP[[#This Row],[STOPA NACIONALNOG SUFINANCIRANJA %]]</f>
        <v>222630</v>
      </c>
      <c r="R1335" s="51">
        <f>Ugovori_OPULJP[[#This Row],[Bespovratna sredstva - Nacionalni dio - HRK]]/7.5345</f>
        <v>29548.078837348196</v>
      </c>
      <c r="S1335" s="52">
        <v>1484200</v>
      </c>
      <c r="T1335" s="51">
        <f>Ugovori_OPULJP[[#This Row],[Bespovratna sredstva - Ukupno (EU+Nac) HRK
= Ukupna ugovorena vrijednost bespovratnih sredstava]]/7.5345</f>
        <v>196987.19224898797</v>
      </c>
      <c r="U1335" s="50">
        <v>0</v>
      </c>
      <c r="V1335" s="51">
        <f>Ugovori_OPULJP[[#This Row],[Javni doprinos korisnika - HRK]]/7.5345</f>
        <v>0</v>
      </c>
      <c r="W1335" s="50">
        <v>0</v>
      </c>
      <c r="X1335" s="51">
        <f>Ugovori_OPULJP[[#This Row],[Privatni doprinos korisnika - HRK]]/7.5345</f>
        <v>0</v>
      </c>
      <c r="Y1335" s="52">
        <v>1484200</v>
      </c>
      <c r="Z1335" s="53">
        <f>Ugovori_OPULJP[[#This Row],[UKUPNI PRIHVATLJIVI IZDACI
TOTAL ELIGIBLE EXPENDITURE
= Bespovratna sredstva ukupno + doprinos korisnika
= Ukupni prihvatljivi troškovi
= Ukupna ugovorena vrijednost projekta HRK]]/7.5345</f>
        <v>196987.19224898797</v>
      </c>
      <c r="AA1335" s="57" t="s">
        <v>38</v>
      </c>
      <c r="AB1335" s="57" t="s">
        <v>35</v>
      </c>
      <c r="AC1335" s="56" t="s">
        <v>5085</v>
      </c>
      <c r="AD1335" s="63" t="s">
        <v>747</v>
      </c>
    </row>
    <row r="1336" spans="1:30" ht="38.25" customHeight="1" x14ac:dyDescent="0.2">
      <c r="A1336" s="66" t="s">
        <v>5086</v>
      </c>
      <c r="B1336" s="55" t="s">
        <v>743</v>
      </c>
      <c r="C1336" s="56" t="s">
        <v>744</v>
      </c>
      <c r="D1336" s="88" t="s">
        <v>4965</v>
      </c>
      <c r="E1336" s="57" t="s">
        <v>76</v>
      </c>
      <c r="F1336" s="62" t="s">
        <v>5087</v>
      </c>
      <c r="G1336" s="62" t="s">
        <v>685</v>
      </c>
      <c r="H1336" s="59">
        <v>44923</v>
      </c>
      <c r="I1336" s="59">
        <v>45166</v>
      </c>
      <c r="J1336" s="48" t="str">
        <f>IF(Ugovori_OPULJP[[#This Row],[DATUM ZAVRŠETKA OPERACIJE]]&gt;DATE(2024,3,31),"u provedbi","završen")</f>
        <v>završen</v>
      </c>
      <c r="K1336" s="58" t="s">
        <v>211</v>
      </c>
      <c r="L1336" s="46" t="s">
        <v>211</v>
      </c>
      <c r="M1336" s="49">
        <v>0.85</v>
      </c>
      <c r="N1336" s="49">
        <v>0.15</v>
      </c>
      <c r="O1336" s="50">
        <f>Ugovori_OPULJP[[#This Row],[Bespovratna sredstva - Ukupno (EU+Nac) HRK
= Ukupna ugovorena vrijednost bespovratnih sredstava]]*Ugovori_OPULJP[[#This Row],[EU STOPA SUFINANCIRANJA %
EU CO-FINANCING RATE %]]</f>
        <v>504645</v>
      </c>
      <c r="P1336" s="51">
        <f>Ugovori_OPULJP[[#This Row],[Bespovratna sredstva - EU dio - HRK]]/7.5345</f>
        <v>66977.901652398956</v>
      </c>
      <c r="Q1336" s="50">
        <f>Ugovori_OPULJP[[#This Row],[Bespovratna sredstva - Ukupno (EU+Nac) HRK
= Ukupna ugovorena vrijednost bespovratnih sredstava]]*Ugovori_OPULJP[[#This Row],[STOPA NACIONALNOG SUFINANCIRANJA %]]</f>
        <v>89055</v>
      </c>
      <c r="R1336" s="51">
        <f>Ugovori_OPULJP[[#This Row],[Bespovratna sredstva - Nacionalni dio - HRK]]/7.5345</f>
        <v>11819.629703364522</v>
      </c>
      <c r="S1336" s="52">
        <v>593700</v>
      </c>
      <c r="T1336" s="51">
        <f>Ugovori_OPULJP[[#This Row],[Bespovratna sredstva - Ukupno (EU+Nac) HRK
= Ukupna ugovorena vrijednost bespovratnih sredstava]]/7.5345</f>
        <v>78797.53135576348</v>
      </c>
      <c r="U1336" s="50">
        <v>0</v>
      </c>
      <c r="V1336" s="51">
        <f>Ugovori_OPULJP[[#This Row],[Javni doprinos korisnika - HRK]]/7.5345</f>
        <v>0</v>
      </c>
      <c r="W1336" s="50">
        <v>0</v>
      </c>
      <c r="X1336" s="51">
        <f>Ugovori_OPULJP[[#This Row],[Privatni doprinos korisnika - HRK]]/7.5345</f>
        <v>0</v>
      </c>
      <c r="Y1336" s="52">
        <v>593700</v>
      </c>
      <c r="Z1336" s="53">
        <f>Ugovori_OPULJP[[#This Row],[UKUPNI PRIHVATLJIVI IZDACI
TOTAL ELIGIBLE EXPENDITURE
= Bespovratna sredstva ukupno + doprinos korisnika
= Ukupni prihvatljivi troškovi
= Ukupna ugovorena vrijednost projekta HRK]]/7.5345</f>
        <v>78797.53135576348</v>
      </c>
      <c r="AA1336" s="57" t="s">
        <v>38</v>
      </c>
      <c r="AB1336" s="57" t="s">
        <v>35</v>
      </c>
      <c r="AC1336" s="56" t="s">
        <v>5088</v>
      </c>
      <c r="AD1336" s="63" t="s">
        <v>747</v>
      </c>
    </row>
    <row r="1337" spans="1:30" ht="51" customHeight="1" x14ac:dyDescent="0.2">
      <c r="A1337" s="61" t="s">
        <v>5089</v>
      </c>
      <c r="B1337" s="55" t="s">
        <v>743</v>
      </c>
      <c r="C1337" s="56" t="s">
        <v>744</v>
      </c>
      <c r="D1337" s="88" t="s">
        <v>4965</v>
      </c>
      <c r="E1337" s="57" t="s">
        <v>76</v>
      </c>
      <c r="F1337" s="62" t="s">
        <v>5090</v>
      </c>
      <c r="G1337" s="62" t="s">
        <v>5091</v>
      </c>
      <c r="H1337" s="59">
        <v>44998</v>
      </c>
      <c r="I1337" s="59">
        <v>45243</v>
      </c>
      <c r="J1337" s="48" t="str">
        <f>IF(Ugovori_OPULJP[[#This Row],[DATUM ZAVRŠETKA OPERACIJE]]&gt;DATE(2024,3,31),"u provedbi","završen")</f>
        <v>završen</v>
      </c>
      <c r="K1337" s="46" t="s">
        <v>211</v>
      </c>
      <c r="L1337" s="46" t="s">
        <v>211</v>
      </c>
      <c r="M1337" s="49">
        <v>0.85</v>
      </c>
      <c r="N1337" s="49">
        <v>0.15</v>
      </c>
      <c r="O1337" s="50">
        <f>Ugovori_OPULJP[[#This Row],[Bespovratna sredstva - Ukupno (EU+Nac) HRK
= Ukupna ugovorena vrijednost bespovratnih sredstava]]*Ugovori_OPULJP[[#This Row],[EU STOPA SUFINANCIRANJA %
EU CO-FINANCING RATE %]]</f>
        <v>629000</v>
      </c>
      <c r="P1337" s="51">
        <f>Ugovori_OPULJP[[#This Row],[Bespovratna sredstva - EU dio - HRK]]/7.5345</f>
        <v>83482.646492799788</v>
      </c>
      <c r="Q1337" s="50">
        <f>Ugovori_OPULJP[[#This Row],[Bespovratna sredstva - Ukupno (EU+Nac) HRK
= Ukupna ugovorena vrijednost bespovratnih sredstava]]*Ugovori_OPULJP[[#This Row],[STOPA NACIONALNOG SUFINANCIRANJA %]]</f>
        <v>111000</v>
      </c>
      <c r="R1337" s="51">
        <f>Ugovori_OPULJP[[#This Row],[Bespovratna sredstva - Nacionalni dio - HRK]]/7.5345</f>
        <v>14732.231734023491</v>
      </c>
      <c r="S1337" s="52">
        <v>740000</v>
      </c>
      <c r="T1337" s="51">
        <f>Ugovori_OPULJP[[#This Row],[Bespovratna sredstva - Ukupno (EU+Nac) HRK
= Ukupna ugovorena vrijednost bespovratnih sredstava]]/7.5345</f>
        <v>98214.878226823275</v>
      </c>
      <c r="U1337" s="50">
        <v>0</v>
      </c>
      <c r="V1337" s="51">
        <f>Ugovori_OPULJP[[#This Row],[Javni doprinos korisnika - HRK]]/7.5345</f>
        <v>0</v>
      </c>
      <c r="W1337" s="50">
        <v>0</v>
      </c>
      <c r="X1337" s="51">
        <f>Ugovori_OPULJP[[#This Row],[Privatni doprinos korisnika - HRK]]/7.5345</f>
        <v>0</v>
      </c>
      <c r="Y1337" s="52">
        <v>740000</v>
      </c>
      <c r="Z1337" s="53">
        <f>Ugovori_OPULJP[[#This Row],[UKUPNI PRIHVATLJIVI IZDACI
TOTAL ELIGIBLE EXPENDITURE
= Bespovratna sredstva ukupno + doprinos korisnika
= Ukupni prihvatljivi troškovi
= Ukupna ugovorena vrijednost projekta HRK]]/7.5345</f>
        <v>98214.878226823275</v>
      </c>
      <c r="AA1337" s="57" t="s">
        <v>38</v>
      </c>
      <c r="AB1337" s="57" t="s">
        <v>35</v>
      </c>
      <c r="AC1337" s="56" t="s">
        <v>5092</v>
      </c>
      <c r="AD1337" s="63" t="s">
        <v>747</v>
      </c>
    </row>
    <row r="1338" spans="1:30" ht="38.25" customHeight="1" x14ac:dyDescent="0.2">
      <c r="A1338" s="97" t="s">
        <v>5093</v>
      </c>
      <c r="B1338" s="55" t="s">
        <v>743</v>
      </c>
      <c r="C1338" s="56" t="s">
        <v>744</v>
      </c>
      <c r="D1338" s="88" t="s">
        <v>4965</v>
      </c>
      <c r="E1338" s="57" t="s">
        <v>76</v>
      </c>
      <c r="F1338" s="62" t="s">
        <v>5094</v>
      </c>
      <c r="G1338" s="62" t="s">
        <v>4009</v>
      </c>
      <c r="H1338" s="59">
        <v>44770</v>
      </c>
      <c r="I1338" s="59">
        <v>45013</v>
      </c>
      <c r="J1338" s="48" t="str">
        <f>IF(Ugovori_OPULJP[[#This Row],[DATUM ZAVRŠETKA OPERACIJE]]&gt;DATE(2024,3,31),"u provedbi","završen")</f>
        <v>završen</v>
      </c>
      <c r="K1338" s="58" t="s">
        <v>37</v>
      </c>
      <c r="L1338" s="58" t="s">
        <v>37</v>
      </c>
      <c r="M1338" s="49">
        <v>0.85</v>
      </c>
      <c r="N1338" s="49">
        <v>0.15</v>
      </c>
      <c r="O1338" s="50">
        <f>Ugovori_OPULJP[[#This Row],[Bespovratna sredstva - Ukupno (EU+Nac) HRK
= Ukupna ugovorena vrijednost bespovratnih sredstava]]*Ugovori_OPULJP[[#This Row],[EU STOPA SUFINANCIRANJA %
EU CO-FINANCING RATE %]]</f>
        <v>378143.75</v>
      </c>
      <c r="P1338" s="51">
        <f>Ugovori_OPULJP[[#This Row],[Bespovratna sredstva - EU dio - HRK]]/7.5345</f>
        <v>50188.300484438245</v>
      </c>
      <c r="Q1338" s="50">
        <f>Ugovori_OPULJP[[#This Row],[Bespovratna sredstva - Ukupno (EU+Nac) HRK
= Ukupna ugovorena vrijednost bespovratnih sredstava]]*Ugovori_OPULJP[[#This Row],[STOPA NACIONALNOG SUFINANCIRANJA %]]</f>
        <v>66731.25</v>
      </c>
      <c r="R1338" s="51">
        <f>Ugovori_OPULJP[[#This Row],[Bespovratna sredstva - Nacionalni dio - HRK]]/7.5345</f>
        <v>8856.7589090185138</v>
      </c>
      <c r="S1338" s="52">
        <v>444875</v>
      </c>
      <c r="T1338" s="53">
        <f>Ugovori_OPULJP[[#This Row],[Bespovratna sredstva - Ukupno (EU+Nac) HRK
= Ukupna ugovorena vrijednost bespovratnih sredstava]]/7.5345</f>
        <v>59045.059393456759</v>
      </c>
      <c r="U1338" s="50">
        <v>0</v>
      </c>
      <c r="V1338" s="51">
        <f>Ugovori_OPULJP[[#This Row],[Javni doprinos korisnika - HRK]]/7.5345</f>
        <v>0</v>
      </c>
      <c r="W1338" s="50">
        <v>0</v>
      </c>
      <c r="X1338" s="51">
        <f>Ugovori_OPULJP[[#This Row],[Privatni doprinos korisnika - HRK]]/7.5345</f>
        <v>0</v>
      </c>
      <c r="Y1338" s="52">
        <v>444875</v>
      </c>
      <c r="Z1338" s="53">
        <f>Ugovori_OPULJP[[#This Row],[UKUPNI PRIHVATLJIVI IZDACI
TOTAL ELIGIBLE EXPENDITURE
= Bespovratna sredstva ukupno + doprinos korisnika
= Ukupni prihvatljivi troškovi
= Ukupna ugovorena vrijednost projekta HRK]]/7.5345</f>
        <v>59045.059393456759</v>
      </c>
      <c r="AA1338" s="57" t="s">
        <v>38</v>
      </c>
      <c r="AB1338" s="57" t="s">
        <v>35</v>
      </c>
      <c r="AC1338" s="56" t="s">
        <v>5095</v>
      </c>
      <c r="AD1338" s="63" t="s">
        <v>747</v>
      </c>
    </row>
    <row r="1339" spans="1:30" ht="38.25" customHeight="1" x14ac:dyDescent="0.2">
      <c r="A1339" s="61" t="s">
        <v>5096</v>
      </c>
      <c r="B1339" s="55" t="s">
        <v>743</v>
      </c>
      <c r="C1339" s="56" t="s">
        <v>744</v>
      </c>
      <c r="D1339" s="88" t="s">
        <v>4965</v>
      </c>
      <c r="E1339" s="57" t="s">
        <v>76</v>
      </c>
      <c r="F1339" s="62" t="s">
        <v>5097</v>
      </c>
      <c r="G1339" s="62" t="s">
        <v>4034</v>
      </c>
      <c r="H1339" s="59">
        <v>44908</v>
      </c>
      <c r="I1339" s="59">
        <v>45151</v>
      </c>
      <c r="J1339" s="48" t="str">
        <f>IF(Ugovori_OPULJP[[#This Row],[DATUM ZAVRŠETKA OPERACIJE]]&gt;DATE(2024,3,31),"u provedbi","završen")</f>
        <v>završen</v>
      </c>
      <c r="K1339" s="46" t="s">
        <v>99</v>
      </c>
      <c r="L1339" s="46" t="s">
        <v>99</v>
      </c>
      <c r="M1339" s="49">
        <v>0.85</v>
      </c>
      <c r="N1339" s="49">
        <v>0.15</v>
      </c>
      <c r="O1339" s="50">
        <f>Ugovori_OPULJP[[#This Row],[Bespovratna sredstva - Ukupno (EU+Nac) HRK
= Ukupna ugovorena vrijednost bespovratnih sredstava]]*Ugovori_OPULJP[[#This Row],[EU STOPA SUFINANCIRANJA %
EU CO-FINANCING RATE %]]</f>
        <v>420325</v>
      </c>
      <c r="P1339" s="51">
        <f>Ugovori_OPULJP[[#This Row],[Bespovratna sredstva - EU dio - HRK]]/7.5345</f>
        <v>55786.71444687769</v>
      </c>
      <c r="Q1339" s="50">
        <f>Ugovori_OPULJP[[#This Row],[Bespovratna sredstva - Ukupno (EU+Nac) HRK
= Ukupna ugovorena vrijednost bespovratnih sredstava]]*Ugovori_OPULJP[[#This Row],[STOPA NACIONALNOG SUFINANCIRANJA %]]</f>
        <v>74175</v>
      </c>
      <c r="R1339" s="51">
        <f>Ugovori_OPULJP[[#This Row],[Bespovratna sredstva - Nacionalni dio - HRK]]/7.5345</f>
        <v>9844.7143141548877</v>
      </c>
      <c r="S1339" s="52">
        <v>494500</v>
      </c>
      <c r="T1339" s="51">
        <f>Ugovori_OPULJP[[#This Row],[Bespovratna sredstva - Ukupno (EU+Nac) HRK
= Ukupna ugovorena vrijednost bespovratnih sredstava]]/7.5345</f>
        <v>65631.428761032585</v>
      </c>
      <c r="U1339" s="50">
        <v>0</v>
      </c>
      <c r="V1339" s="51">
        <f>Ugovori_OPULJP[[#This Row],[Javni doprinos korisnika - HRK]]/7.5345</f>
        <v>0</v>
      </c>
      <c r="W1339" s="50">
        <v>0</v>
      </c>
      <c r="X1339" s="51">
        <f>Ugovori_OPULJP[[#This Row],[Privatni doprinos korisnika - HRK]]/7.5345</f>
        <v>0</v>
      </c>
      <c r="Y1339" s="52">
        <v>494500</v>
      </c>
      <c r="Z1339" s="53">
        <f>Ugovori_OPULJP[[#This Row],[UKUPNI PRIHVATLJIVI IZDACI
TOTAL ELIGIBLE EXPENDITURE
= Bespovratna sredstva ukupno + doprinos korisnika
= Ukupni prihvatljivi troškovi
= Ukupna ugovorena vrijednost projekta HRK]]/7.5345</f>
        <v>65631.428761032585</v>
      </c>
      <c r="AA1339" s="57" t="s">
        <v>38</v>
      </c>
      <c r="AB1339" s="57" t="s">
        <v>35</v>
      </c>
      <c r="AC1339" s="56" t="s">
        <v>5098</v>
      </c>
      <c r="AD1339" s="63" t="s">
        <v>747</v>
      </c>
    </row>
    <row r="1340" spans="1:30" ht="51" customHeight="1" x14ac:dyDescent="0.2">
      <c r="A1340" s="61" t="s">
        <v>5099</v>
      </c>
      <c r="B1340" s="55" t="s">
        <v>743</v>
      </c>
      <c r="C1340" s="56" t="s">
        <v>744</v>
      </c>
      <c r="D1340" s="88" t="s">
        <v>4965</v>
      </c>
      <c r="E1340" s="57" t="s">
        <v>76</v>
      </c>
      <c r="F1340" s="62" t="s">
        <v>5100</v>
      </c>
      <c r="G1340" s="62" t="s">
        <v>1748</v>
      </c>
      <c r="H1340" s="59">
        <v>44902</v>
      </c>
      <c r="I1340" s="59">
        <v>45145</v>
      </c>
      <c r="J1340" s="48" t="str">
        <f>IF(Ugovori_OPULJP[[#This Row],[DATUM ZAVRŠETKA OPERACIJE]]&gt;DATE(2024,3,31),"u provedbi","završen")</f>
        <v>završen</v>
      </c>
      <c r="K1340" s="46" t="s">
        <v>84</v>
      </c>
      <c r="L1340" s="46" t="s">
        <v>84</v>
      </c>
      <c r="M1340" s="49">
        <v>0.85</v>
      </c>
      <c r="N1340" s="49">
        <v>0.15</v>
      </c>
      <c r="O1340" s="50">
        <f>Ugovori_OPULJP[[#This Row],[Bespovratna sredstva - Ukupno (EU+Nac) HRK
= Ukupna ugovorena vrijednost bespovratnih sredstava]]*Ugovori_OPULJP[[#This Row],[EU STOPA SUFINANCIRANJA %
EU CO-FINANCING RATE %]]</f>
        <v>1045649.8125</v>
      </c>
      <c r="P1340" s="51">
        <f>Ugovori_OPULJP[[#This Row],[Bespovratna sredstva - EU dio - HRK]]/7.5345</f>
        <v>138781.57973322715</v>
      </c>
      <c r="Q1340" s="50">
        <f>Ugovori_OPULJP[[#This Row],[Bespovratna sredstva - Ukupno (EU+Nac) HRK
= Ukupna ugovorena vrijednost bespovratnih sredstava]]*Ugovori_OPULJP[[#This Row],[STOPA NACIONALNOG SUFINANCIRANJA %]]</f>
        <v>184526.4375</v>
      </c>
      <c r="R1340" s="51">
        <f>Ugovori_OPULJP[[#This Row],[Bespovratna sredstva - Nacionalni dio - HRK]]/7.5345</f>
        <v>24490.867011745966</v>
      </c>
      <c r="S1340" s="52">
        <v>1230176.25</v>
      </c>
      <c r="T1340" s="51">
        <f>Ugovori_OPULJP[[#This Row],[Bespovratna sredstva - Ukupno (EU+Nac) HRK
= Ukupna ugovorena vrijednost bespovratnih sredstava]]/7.5345</f>
        <v>163272.4467449731</v>
      </c>
      <c r="U1340" s="50">
        <v>0</v>
      </c>
      <c r="V1340" s="51">
        <f>Ugovori_OPULJP[[#This Row],[Javni doprinos korisnika - HRK]]/7.5345</f>
        <v>0</v>
      </c>
      <c r="W1340" s="50">
        <v>0</v>
      </c>
      <c r="X1340" s="51">
        <f>Ugovori_OPULJP[[#This Row],[Privatni doprinos korisnika - HRK]]/7.5345</f>
        <v>0</v>
      </c>
      <c r="Y1340" s="52">
        <v>1230176.25</v>
      </c>
      <c r="Z1340" s="53">
        <f>Ugovori_OPULJP[[#This Row],[UKUPNI PRIHVATLJIVI IZDACI
TOTAL ELIGIBLE EXPENDITURE
= Bespovratna sredstva ukupno + doprinos korisnika
= Ukupni prihvatljivi troškovi
= Ukupna ugovorena vrijednost projekta HRK]]/7.5345</f>
        <v>163272.4467449731</v>
      </c>
      <c r="AA1340" s="57" t="s">
        <v>38</v>
      </c>
      <c r="AB1340" s="57" t="s">
        <v>35</v>
      </c>
      <c r="AC1340" s="56" t="s">
        <v>5101</v>
      </c>
      <c r="AD1340" s="63" t="s">
        <v>747</v>
      </c>
    </row>
    <row r="1341" spans="1:30" ht="63.75" customHeight="1" x14ac:dyDescent="0.2">
      <c r="A1341" s="98" t="s">
        <v>5102</v>
      </c>
      <c r="B1341" s="55" t="s">
        <v>743</v>
      </c>
      <c r="C1341" s="56" t="s">
        <v>744</v>
      </c>
      <c r="D1341" s="88" t="s">
        <v>4965</v>
      </c>
      <c r="E1341" s="57" t="s">
        <v>76</v>
      </c>
      <c r="F1341" s="62" t="s">
        <v>5103</v>
      </c>
      <c r="G1341" s="45" t="s">
        <v>466</v>
      </c>
      <c r="H1341" s="59">
        <v>44820</v>
      </c>
      <c r="I1341" s="59">
        <v>45062</v>
      </c>
      <c r="J1341" s="48" t="str">
        <f>IF(Ugovori_OPULJP[[#This Row],[DATUM ZAVRŠETKA OPERACIJE]]&gt;DATE(2024,3,31),"u provedbi","završen")</f>
        <v>završen</v>
      </c>
      <c r="K1341" s="46" t="s">
        <v>94</v>
      </c>
      <c r="L1341" s="46" t="s">
        <v>94</v>
      </c>
      <c r="M1341" s="49">
        <v>0.85</v>
      </c>
      <c r="N1341" s="49">
        <v>0.15</v>
      </c>
      <c r="O1341" s="50">
        <f>Ugovori_OPULJP[[#This Row],[Bespovratna sredstva - Ukupno (EU+Nac) HRK
= Ukupna ugovorena vrijednost bespovratnih sredstava]]*Ugovori_OPULJP[[#This Row],[EU STOPA SUFINANCIRANJA %
EU CO-FINANCING RATE %]]</f>
        <v>624750</v>
      </c>
      <c r="P1341" s="51">
        <f>Ugovori_OPULJP[[#This Row],[Bespovratna sredstva - EU dio - HRK]]/7.5345</f>
        <v>82918.574557037617</v>
      </c>
      <c r="Q1341" s="50">
        <f>Ugovori_OPULJP[[#This Row],[Bespovratna sredstva - Ukupno (EU+Nac) HRK
= Ukupna ugovorena vrijednost bespovratnih sredstava]]*Ugovori_OPULJP[[#This Row],[STOPA NACIONALNOG SUFINANCIRANJA %]]</f>
        <v>110250</v>
      </c>
      <c r="R1341" s="51">
        <f>Ugovori_OPULJP[[#This Row],[Bespovratna sredstva - Nacionalni dio - HRK]]/7.5345</f>
        <v>14632.689627712522</v>
      </c>
      <c r="S1341" s="52">
        <v>735000</v>
      </c>
      <c r="T1341" s="51">
        <f>Ugovori_OPULJP[[#This Row],[Bespovratna sredstva - Ukupno (EU+Nac) HRK
= Ukupna ugovorena vrijednost bespovratnih sredstava]]/7.5345</f>
        <v>97551.264184750151</v>
      </c>
      <c r="U1341" s="50">
        <v>0</v>
      </c>
      <c r="V1341" s="51">
        <f>Ugovori_OPULJP[[#This Row],[Javni doprinos korisnika - HRK]]/7.5345</f>
        <v>0</v>
      </c>
      <c r="W1341" s="50">
        <v>0</v>
      </c>
      <c r="X1341" s="51">
        <f>Ugovori_OPULJP[[#This Row],[Privatni doprinos korisnika - HRK]]/7.5345</f>
        <v>0</v>
      </c>
      <c r="Y1341" s="52">
        <v>735000</v>
      </c>
      <c r="Z1341" s="53">
        <f>Ugovori_OPULJP[[#This Row],[UKUPNI PRIHVATLJIVI IZDACI
TOTAL ELIGIBLE EXPENDITURE
= Bespovratna sredstva ukupno + doprinos korisnika
= Ukupni prihvatljivi troškovi
= Ukupna ugovorena vrijednost projekta HRK]]/7.5345</f>
        <v>97551.264184750151</v>
      </c>
      <c r="AA1341" s="57" t="s">
        <v>38</v>
      </c>
      <c r="AB1341" s="57" t="s">
        <v>35</v>
      </c>
      <c r="AC1341" s="56" t="s">
        <v>5104</v>
      </c>
      <c r="AD1341" s="63" t="s">
        <v>747</v>
      </c>
    </row>
    <row r="1342" spans="1:30" ht="51" customHeight="1" x14ac:dyDescent="0.2">
      <c r="A1342" s="97" t="s">
        <v>5105</v>
      </c>
      <c r="B1342" s="55" t="s">
        <v>743</v>
      </c>
      <c r="C1342" s="56" t="s">
        <v>744</v>
      </c>
      <c r="D1342" s="88" t="s">
        <v>4965</v>
      </c>
      <c r="E1342" s="57" t="s">
        <v>76</v>
      </c>
      <c r="F1342" s="62" t="s">
        <v>5106</v>
      </c>
      <c r="G1342" s="62" t="s">
        <v>3428</v>
      </c>
      <c r="H1342" s="59">
        <v>44818</v>
      </c>
      <c r="I1342" s="59">
        <v>45060</v>
      </c>
      <c r="J1342" s="48" t="str">
        <f>IF(Ugovori_OPULJP[[#This Row],[DATUM ZAVRŠETKA OPERACIJE]]&gt;DATE(2024,3,31),"u provedbi","završen")</f>
        <v>završen</v>
      </c>
      <c r="K1342" s="46" t="s">
        <v>94</v>
      </c>
      <c r="L1342" s="46" t="s">
        <v>94</v>
      </c>
      <c r="M1342" s="49">
        <v>0.85</v>
      </c>
      <c r="N1342" s="49">
        <v>0.15</v>
      </c>
      <c r="O1342" s="50">
        <f>Ugovori_OPULJP[[#This Row],[Bespovratna sredstva - Ukupno (EU+Nac) HRK
= Ukupna ugovorena vrijednost bespovratnih sredstava]]*Ugovori_OPULJP[[#This Row],[EU STOPA SUFINANCIRANJA %
EU CO-FINANCING RATE %]]</f>
        <v>629371.0845</v>
      </c>
      <c r="P1342" s="51">
        <f>Ugovori_OPULJP[[#This Row],[Bespovratna sredstva - EU dio - HRK]]/7.5345</f>
        <v>83531.897869798922</v>
      </c>
      <c r="Q1342" s="50">
        <f>Ugovori_OPULJP[[#This Row],[Bespovratna sredstva - Ukupno (EU+Nac) HRK
= Ukupna ugovorena vrijednost bespovratnih sredstava]]*Ugovori_OPULJP[[#This Row],[STOPA NACIONALNOG SUFINANCIRANJA %]]</f>
        <v>111065.4855</v>
      </c>
      <c r="R1342" s="51">
        <f>Ugovori_OPULJP[[#This Row],[Bespovratna sredstva - Nacionalni dio - HRK]]/7.5345</f>
        <v>14740.923153493926</v>
      </c>
      <c r="S1342" s="52">
        <v>740436.57</v>
      </c>
      <c r="T1342" s="51">
        <f>Ugovori_OPULJP[[#This Row],[Bespovratna sredstva - Ukupno (EU+Nac) HRK
= Ukupna ugovorena vrijednost bespovratnih sredstava]]/7.5345</f>
        <v>98272.82102329284</v>
      </c>
      <c r="U1342" s="50">
        <v>0</v>
      </c>
      <c r="V1342" s="51">
        <f>Ugovori_OPULJP[[#This Row],[Javni doprinos korisnika - HRK]]/7.5345</f>
        <v>0</v>
      </c>
      <c r="W1342" s="50">
        <v>0</v>
      </c>
      <c r="X1342" s="51">
        <f>Ugovori_OPULJP[[#This Row],[Privatni doprinos korisnika - HRK]]/7.5345</f>
        <v>0</v>
      </c>
      <c r="Y1342" s="52">
        <v>740436.57</v>
      </c>
      <c r="Z1342" s="53">
        <f>Ugovori_OPULJP[[#This Row],[UKUPNI PRIHVATLJIVI IZDACI
TOTAL ELIGIBLE EXPENDITURE
= Bespovratna sredstva ukupno + doprinos korisnika
= Ukupni prihvatljivi troškovi
= Ukupna ugovorena vrijednost projekta HRK]]/7.5345</f>
        <v>98272.82102329284</v>
      </c>
      <c r="AA1342" s="57" t="s">
        <v>38</v>
      </c>
      <c r="AB1342" s="57" t="s">
        <v>35</v>
      </c>
      <c r="AC1342" s="56" t="s">
        <v>5107</v>
      </c>
      <c r="AD1342" s="63" t="s">
        <v>747</v>
      </c>
    </row>
    <row r="1343" spans="1:30" ht="38.25" customHeight="1" x14ac:dyDescent="0.2">
      <c r="A1343" s="97" t="s">
        <v>5108</v>
      </c>
      <c r="B1343" s="55" t="s">
        <v>743</v>
      </c>
      <c r="C1343" s="56" t="s">
        <v>744</v>
      </c>
      <c r="D1343" s="88" t="s">
        <v>4965</v>
      </c>
      <c r="E1343" s="57" t="s">
        <v>76</v>
      </c>
      <c r="F1343" s="62" t="s">
        <v>5109</v>
      </c>
      <c r="G1343" s="62" t="s">
        <v>3224</v>
      </c>
      <c r="H1343" s="59">
        <v>44818</v>
      </c>
      <c r="I1343" s="59">
        <v>45060</v>
      </c>
      <c r="J1343" s="48" t="str">
        <f>IF(Ugovori_OPULJP[[#This Row],[DATUM ZAVRŠETKA OPERACIJE]]&gt;DATE(2024,3,31),"u provedbi","završen")</f>
        <v>završen</v>
      </c>
      <c r="K1343" s="46" t="s">
        <v>104</v>
      </c>
      <c r="L1343" s="46" t="s">
        <v>104</v>
      </c>
      <c r="M1343" s="49">
        <v>0.85</v>
      </c>
      <c r="N1343" s="49">
        <v>0.15</v>
      </c>
      <c r="O1343" s="50">
        <f>Ugovori_OPULJP[[#This Row],[Bespovratna sredstva - Ukupno (EU+Nac) HRK
= Ukupna ugovorena vrijednost bespovratnih sredstava]]*Ugovori_OPULJP[[#This Row],[EU STOPA SUFINANCIRANJA %
EU CO-FINANCING RATE %]]</f>
        <v>630360</v>
      </c>
      <c r="P1343" s="51">
        <f>Ugovori_OPULJP[[#This Row],[Bespovratna sredstva - EU dio - HRK]]/7.5345</f>
        <v>83663.149512243675</v>
      </c>
      <c r="Q1343" s="50">
        <f>Ugovori_OPULJP[[#This Row],[Bespovratna sredstva - Ukupno (EU+Nac) HRK
= Ukupna ugovorena vrijednost bespovratnih sredstava]]*Ugovori_OPULJP[[#This Row],[STOPA NACIONALNOG SUFINANCIRANJA %]]</f>
        <v>111240</v>
      </c>
      <c r="R1343" s="51">
        <f>Ugovori_OPULJP[[#This Row],[Bespovratna sredstva - Nacionalni dio - HRK]]/7.5345</f>
        <v>14764.085208043001</v>
      </c>
      <c r="S1343" s="52">
        <v>741600</v>
      </c>
      <c r="T1343" s="51">
        <f>Ugovori_OPULJP[[#This Row],[Bespovratna sredstva - Ukupno (EU+Nac) HRK
= Ukupna ugovorena vrijednost bespovratnih sredstava]]/7.5345</f>
        <v>98427.23472028668</v>
      </c>
      <c r="U1343" s="50">
        <v>0</v>
      </c>
      <c r="V1343" s="51">
        <f>Ugovori_OPULJP[[#This Row],[Javni doprinos korisnika - HRK]]/7.5345</f>
        <v>0</v>
      </c>
      <c r="W1343" s="50">
        <v>0</v>
      </c>
      <c r="X1343" s="51">
        <f>Ugovori_OPULJP[[#This Row],[Privatni doprinos korisnika - HRK]]/7.5345</f>
        <v>0</v>
      </c>
      <c r="Y1343" s="52">
        <v>741600</v>
      </c>
      <c r="Z1343" s="53">
        <f>Ugovori_OPULJP[[#This Row],[UKUPNI PRIHVATLJIVI IZDACI
TOTAL ELIGIBLE EXPENDITURE
= Bespovratna sredstva ukupno + doprinos korisnika
= Ukupni prihvatljivi troškovi
= Ukupna ugovorena vrijednost projekta HRK]]/7.5345</f>
        <v>98427.23472028668</v>
      </c>
      <c r="AA1343" s="57" t="s">
        <v>38</v>
      </c>
      <c r="AB1343" s="57" t="s">
        <v>35</v>
      </c>
      <c r="AC1343" s="56" t="s">
        <v>5110</v>
      </c>
      <c r="AD1343" s="63" t="s">
        <v>747</v>
      </c>
    </row>
    <row r="1344" spans="1:30" ht="38.25" customHeight="1" x14ac:dyDescent="0.2">
      <c r="A1344" s="66" t="s">
        <v>5111</v>
      </c>
      <c r="B1344" s="55" t="s">
        <v>743</v>
      </c>
      <c r="C1344" s="56" t="s">
        <v>744</v>
      </c>
      <c r="D1344" s="88" t="s">
        <v>4965</v>
      </c>
      <c r="E1344" s="57" t="s">
        <v>76</v>
      </c>
      <c r="F1344" s="62" t="s">
        <v>5112</v>
      </c>
      <c r="G1344" s="62" t="s">
        <v>3509</v>
      </c>
      <c r="H1344" s="59">
        <v>44915</v>
      </c>
      <c r="I1344" s="59">
        <v>45158</v>
      </c>
      <c r="J1344" s="48" t="str">
        <f>IF(Ugovori_OPULJP[[#This Row],[DATUM ZAVRŠETKA OPERACIJE]]&gt;DATE(2024,3,31),"u provedbi","završen")</f>
        <v>završen</v>
      </c>
      <c r="K1344" s="58" t="s">
        <v>94</v>
      </c>
      <c r="L1344" s="46" t="s">
        <v>94</v>
      </c>
      <c r="M1344" s="49">
        <v>0.85</v>
      </c>
      <c r="N1344" s="49">
        <v>0.15</v>
      </c>
      <c r="O1344" s="50">
        <f>Ugovori_OPULJP[[#This Row],[Bespovratna sredstva - Ukupno (EU+Nac) HRK
= Ukupna ugovorena vrijednost bespovratnih sredstava]]*Ugovori_OPULJP[[#This Row],[EU STOPA SUFINANCIRANJA %
EU CO-FINANCING RATE %]]</f>
        <v>422322.5</v>
      </c>
      <c r="P1344" s="51">
        <f>Ugovori_OPULJP[[#This Row],[Bespovratna sredstva - EU dio - HRK]]/7.5345</f>
        <v>56051.828256685905</v>
      </c>
      <c r="Q1344" s="50">
        <f>Ugovori_OPULJP[[#This Row],[Bespovratna sredstva - Ukupno (EU+Nac) HRK
= Ukupna ugovorena vrijednost bespovratnih sredstava]]*Ugovori_OPULJP[[#This Row],[STOPA NACIONALNOG SUFINANCIRANJA %]]</f>
        <v>74527.5</v>
      </c>
      <c r="R1344" s="51">
        <f>Ugovori_OPULJP[[#This Row],[Bespovratna sredstva - Nacionalni dio - HRK]]/7.5345</f>
        <v>9891.4991041210433</v>
      </c>
      <c r="S1344" s="52">
        <v>496850</v>
      </c>
      <c r="T1344" s="51">
        <f>Ugovori_OPULJP[[#This Row],[Bespovratna sredstva - Ukupno (EU+Nac) HRK
= Ukupna ugovorena vrijednost bespovratnih sredstava]]/7.5345</f>
        <v>65943.327360806958</v>
      </c>
      <c r="U1344" s="50">
        <v>0</v>
      </c>
      <c r="V1344" s="51">
        <f>Ugovori_OPULJP[[#This Row],[Javni doprinos korisnika - HRK]]/7.5345</f>
        <v>0</v>
      </c>
      <c r="W1344" s="50">
        <v>0</v>
      </c>
      <c r="X1344" s="51">
        <f>Ugovori_OPULJP[[#This Row],[Privatni doprinos korisnika - HRK]]/7.5345</f>
        <v>0</v>
      </c>
      <c r="Y1344" s="52">
        <v>496850</v>
      </c>
      <c r="Z1344" s="53">
        <f>Ugovori_OPULJP[[#This Row],[UKUPNI PRIHVATLJIVI IZDACI
TOTAL ELIGIBLE EXPENDITURE
= Bespovratna sredstva ukupno + doprinos korisnika
= Ukupni prihvatljivi troškovi
= Ukupna ugovorena vrijednost projekta HRK]]/7.5345</f>
        <v>65943.327360806958</v>
      </c>
      <c r="AA1344" s="57" t="s">
        <v>38</v>
      </c>
      <c r="AB1344" s="57" t="s">
        <v>35</v>
      </c>
      <c r="AC1344" s="56" t="s">
        <v>5113</v>
      </c>
      <c r="AD1344" s="63" t="s">
        <v>747</v>
      </c>
    </row>
    <row r="1345" spans="1:30" ht="38.25" customHeight="1" x14ac:dyDescent="0.2">
      <c r="A1345" s="61" t="s">
        <v>5114</v>
      </c>
      <c r="B1345" s="55" t="s">
        <v>743</v>
      </c>
      <c r="C1345" s="56" t="s">
        <v>744</v>
      </c>
      <c r="D1345" s="88" t="s">
        <v>4965</v>
      </c>
      <c r="E1345" s="57" t="s">
        <v>76</v>
      </c>
      <c r="F1345" s="62" t="s">
        <v>5115</v>
      </c>
      <c r="G1345" s="62" t="s">
        <v>5116</v>
      </c>
      <c r="H1345" s="59">
        <v>44928</v>
      </c>
      <c r="I1345" s="59">
        <v>45140</v>
      </c>
      <c r="J1345" s="48" t="str">
        <f>IF(Ugovori_OPULJP[[#This Row],[DATUM ZAVRŠETKA OPERACIJE]]&gt;DATE(2024,3,31),"u provedbi","završen")</f>
        <v>završen</v>
      </c>
      <c r="K1345" s="58" t="s">
        <v>5117</v>
      </c>
      <c r="L1345" s="58" t="s">
        <v>99</v>
      </c>
      <c r="M1345" s="49">
        <v>0.85</v>
      </c>
      <c r="N1345" s="49">
        <v>0.15</v>
      </c>
      <c r="O1345" s="50">
        <f>Ugovori_OPULJP[[#This Row],[Bespovratna sredstva - Ukupno (EU+Nac) HRK
= Ukupna ugovorena vrijednost bespovratnih sredstava]]*Ugovori_OPULJP[[#This Row],[EU STOPA SUFINANCIRANJA %
EU CO-FINANCING RATE %]]</f>
        <v>967331.45</v>
      </c>
      <c r="P1345" s="51">
        <f>Ugovori_OPULJP[[#This Row],[Bespovratna sredstva - EU dio - HRK]]/7.5345</f>
        <v>128386.94671179241</v>
      </c>
      <c r="Q1345" s="50">
        <f>Ugovori_OPULJP[[#This Row],[Bespovratna sredstva - Ukupno (EU+Nac) HRK
= Ukupna ugovorena vrijednost bespovratnih sredstava]]*Ugovori_OPULJP[[#This Row],[STOPA NACIONALNOG SUFINANCIRANJA %]]</f>
        <v>170705.55</v>
      </c>
      <c r="R1345" s="51">
        <f>Ugovori_OPULJP[[#This Row],[Bespovratna sredstva - Nacionalni dio - HRK]]/7.5345</f>
        <v>22656.520007963365</v>
      </c>
      <c r="S1345" s="52">
        <v>1138037</v>
      </c>
      <c r="T1345" s="51">
        <f>Ugovori_OPULJP[[#This Row],[Bespovratna sredstva - Ukupno (EU+Nac) HRK
= Ukupna ugovorena vrijednost bespovratnih sredstava]]/7.5345</f>
        <v>151043.46671975579</v>
      </c>
      <c r="U1345" s="50">
        <v>0</v>
      </c>
      <c r="V1345" s="51">
        <f>Ugovori_OPULJP[[#This Row],[Javni doprinos korisnika - HRK]]/7.5345</f>
        <v>0</v>
      </c>
      <c r="W1345" s="50">
        <v>0</v>
      </c>
      <c r="X1345" s="51">
        <f>Ugovori_OPULJP[[#This Row],[Privatni doprinos korisnika - HRK]]/7.5345</f>
        <v>0</v>
      </c>
      <c r="Y1345" s="52">
        <v>1138037</v>
      </c>
      <c r="Z1345" s="53">
        <f>Ugovori_OPULJP[[#This Row],[UKUPNI PRIHVATLJIVI IZDACI
TOTAL ELIGIBLE EXPENDITURE
= Bespovratna sredstva ukupno + doprinos korisnika
= Ukupni prihvatljivi troškovi
= Ukupna ugovorena vrijednost projekta HRK]]/7.5345</f>
        <v>151043.46671975579</v>
      </c>
      <c r="AA1345" s="57" t="s">
        <v>38</v>
      </c>
      <c r="AB1345" s="57" t="s">
        <v>35</v>
      </c>
      <c r="AC1345" s="56" t="s">
        <v>5118</v>
      </c>
      <c r="AD1345" s="63" t="s">
        <v>747</v>
      </c>
    </row>
    <row r="1346" spans="1:30" ht="38.25" customHeight="1" x14ac:dyDescent="0.2">
      <c r="A1346" s="66" t="s">
        <v>5119</v>
      </c>
      <c r="B1346" s="55" t="s">
        <v>743</v>
      </c>
      <c r="C1346" s="56" t="s">
        <v>744</v>
      </c>
      <c r="D1346" s="88" t="s">
        <v>4965</v>
      </c>
      <c r="E1346" s="57" t="s">
        <v>76</v>
      </c>
      <c r="F1346" s="62" t="s">
        <v>5120</v>
      </c>
      <c r="G1346" s="62" t="s">
        <v>1521</v>
      </c>
      <c r="H1346" s="59">
        <v>44922</v>
      </c>
      <c r="I1346" s="59">
        <v>45165</v>
      </c>
      <c r="J1346" s="48" t="str">
        <f>IF(Ugovori_OPULJP[[#This Row],[DATUM ZAVRŠETKA OPERACIJE]]&gt;DATE(2024,3,31),"u provedbi","završen")</f>
        <v>završen</v>
      </c>
      <c r="K1346" s="58" t="s">
        <v>99</v>
      </c>
      <c r="L1346" s="46" t="s">
        <v>99</v>
      </c>
      <c r="M1346" s="49">
        <v>0.85</v>
      </c>
      <c r="N1346" s="49">
        <v>0.15</v>
      </c>
      <c r="O1346" s="50">
        <f>Ugovori_OPULJP[[#This Row],[Bespovratna sredstva - Ukupno (EU+Nac) HRK
= Ukupna ugovorena vrijednost bespovratnih sredstava]]*Ugovori_OPULJP[[#This Row],[EU STOPA SUFINANCIRANJA %
EU CO-FINANCING RATE %]]</f>
        <v>630360</v>
      </c>
      <c r="P1346" s="51">
        <f>Ugovori_OPULJP[[#This Row],[Bespovratna sredstva - EU dio - HRK]]/7.5345</f>
        <v>83663.149512243675</v>
      </c>
      <c r="Q1346" s="50">
        <f>Ugovori_OPULJP[[#This Row],[Bespovratna sredstva - Ukupno (EU+Nac) HRK
= Ukupna ugovorena vrijednost bespovratnih sredstava]]*Ugovori_OPULJP[[#This Row],[STOPA NACIONALNOG SUFINANCIRANJA %]]</f>
        <v>111240</v>
      </c>
      <c r="R1346" s="51">
        <f>Ugovori_OPULJP[[#This Row],[Bespovratna sredstva - Nacionalni dio - HRK]]/7.5345</f>
        <v>14764.085208043001</v>
      </c>
      <c r="S1346" s="52">
        <v>741600</v>
      </c>
      <c r="T1346" s="51">
        <f>Ugovori_OPULJP[[#This Row],[Bespovratna sredstva - Ukupno (EU+Nac) HRK
= Ukupna ugovorena vrijednost bespovratnih sredstava]]/7.5345</f>
        <v>98427.23472028668</v>
      </c>
      <c r="U1346" s="50">
        <v>0</v>
      </c>
      <c r="V1346" s="51">
        <f>Ugovori_OPULJP[[#This Row],[Javni doprinos korisnika - HRK]]/7.5345</f>
        <v>0</v>
      </c>
      <c r="W1346" s="50">
        <v>0</v>
      </c>
      <c r="X1346" s="51">
        <f>Ugovori_OPULJP[[#This Row],[Privatni doprinos korisnika - HRK]]/7.5345</f>
        <v>0</v>
      </c>
      <c r="Y1346" s="52">
        <v>741600</v>
      </c>
      <c r="Z1346" s="53">
        <f>Ugovori_OPULJP[[#This Row],[UKUPNI PRIHVATLJIVI IZDACI
TOTAL ELIGIBLE EXPENDITURE
= Bespovratna sredstva ukupno + doprinos korisnika
= Ukupni prihvatljivi troškovi
= Ukupna ugovorena vrijednost projekta HRK]]/7.5345</f>
        <v>98427.23472028668</v>
      </c>
      <c r="AA1346" s="57" t="s">
        <v>38</v>
      </c>
      <c r="AB1346" s="57" t="s">
        <v>35</v>
      </c>
      <c r="AC1346" s="56" t="s">
        <v>5121</v>
      </c>
      <c r="AD1346" s="63" t="s">
        <v>747</v>
      </c>
    </row>
    <row r="1347" spans="1:30" ht="38.25" customHeight="1" x14ac:dyDescent="0.2">
      <c r="A1347" s="61" t="s">
        <v>5122</v>
      </c>
      <c r="B1347" s="55" t="s">
        <v>743</v>
      </c>
      <c r="C1347" s="56" t="s">
        <v>744</v>
      </c>
      <c r="D1347" s="88" t="s">
        <v>4965</v>
      </c>
      <c r="E1347" s="57" t="s">
        <v>76</v>
      </c>
      <c r="F1347" s="62" t="s">
        <v>5123</v>
      </c>
      <c r="G1347" s="62" t="s">
        <v>1884</v>
      </c>
      <c r="H1347" s="59">
        <v>44907</v>
      </c>
      <c r="I1347" s="59">
        <v>45089</v>
      </c>
      <c r="J1347" s="48" t="str">
        <f>IF(Ugovori_OPULJP[[#This Row],[DATUM ZAVRŠETKA OPERACIJE]]&gt;DATE(2024,3,31),"u provedbi","završen")</f>
        <v>završen</v>
      </c>
      <c r="K1347" s="58" t="s">
        <v>79</v>
      </c>
      <c r="L1347" s="46" t="s">
        <v>79</v>
      </c>
      <c r="M1347" s="49">
        <v>0.85</v>
      </c>
      <c r="N1347" s="49">
        <v>0.15</v>
      </c>
      <c r="O1347" s="50">
        <f>Ugovori_OPULJP[[#This Row],[Bespovratna sredstva - Ukupno (EU+Nac) HRK
= Ukupna ugovorena vrijednost bespovratnih sredstava]]*Ugovori_OPULJP[[#This Row],[EU STOPA SUFINANCIRANJA %
EU CO-FINANCING RATE %]]</f>
        <v>504220</v>
      </c>
      <c r="P1347" s="51">
        <f>Ugovori_OPULJP[[#This Row],[Bespovratna sredstva - EU dio - HRK]]/7.5345</f>
        <v>66921.494458822752</v>
      </c>
      <c r="Q1347" s="50">
        <f>Ugovori_OPULJP[[#This Row],[Bespovratna sredstva - Ukupno (EU+Nac) HRK
= Ukupna ugovorena vrijednost bespovratnih sredstava]]*Ugovori_OPULJP[[#This Row],[STOPA NACIONALNOG SUFINANCIRANJA %]]</f>
        <v>88980</v>
      </c>
      <c r="R1347" s="51">
        <f>Ugovori_OPULJP[[#This Row],[Bespovratna sredstva - Nacionalni dio - HRK]]/7.5345</f>
        <v>11809.675492733426</v>
      </c>
      <c r="S1347" s="52">
        <v>593200</v>
      </c>
      <c r="T1347" s="51">
        <f>Ugovori_OPULJP[[#This Row],[Bespovratna sredstva - Ukupno (EU+Nac) HRK
= Ukupna ugovorena vrijednost bespovratnih sredstava]]/7.5345</f>
        <v>78731.169951556178</v>
      </c>
      <c r="U1347" s="50">
        <v>0</v>
      </c>
      <c r="V1347" s="51">
        <f>Ugovori_OPULJP[[#This Row],[Javni doprinos korisnika - HRK]]/7.5345</f>
        <v>0</v>
      </c>
      <c r="W1347" s="50">
        <v>0</v>
      </c>
      <c r="X1347" s="51">
        <f>Ugovori_OPULJP[[#This Row],[Privatni doprinos korisnika - HRK]]/7.5345</f>
        <v>0</v>
      </c>
      <c r="Y1347" s="52">
        <v>593200</v>
      </c>
      <c r="Z1347" s="53">
        <f>Ugovori_OPULJP[[#This Row],[UKUPNI PRIHVATLJIVI IZDACI
TOTAL ELIGIBLE EXPENDITURE
= Bespovratna sredstva ukupno + doprinos korisnika
= Ukupni prihvatljivi troškovi
= Ukupna ugovorena vrijednost projekta HRK]]/7.5345</f>
        <v>78731.169951556178</v>
      </c>
      <c r="AA1347" s="57" t="s">
        <v>38</v>
      </c>
      <c r="AB1347" s="57" t="s">
        <v>35</v>
      </c>
      <c r="AC1347" s="56" t="s">
        <v>5124</v>
      </c>
      <c r="AD1347" s="63" t="s">
        <v>747</v>
      </c>
    </row>
    <row r="1348" spans="1:30" ht="51" customHeight="1" x14ac:dyDescent="0.2">
      <c r="A1348" s="97" t="s">
        <v>5125</v>
      </c>
      <c r="B1348" s="55" t="s">
        <v>743</v>
      </c>
      <c r="C1348" s="56" t="s">
        <v>744</v>
      </c>
      <c r="D1348" s="88" t="s">
        <v>4965</v>
      </c>
      <c r="E1348" s="57" t="s">
        <v>76</v>
      </c>
      <c r="F1348" s="62" t="s">
        <v>5126</v>
      </c>
      <c r="G1348" s="62" t="s">
        <v>1247</v>
      </c>
      <c r="H1348" s="59">
        <v>44855</v>
      </c>
      <c r="I1348" s="59">
        <v>45098</v>
      </c>
      <c r="J1348" s="48" t="str">
        <f>IF(Ugovori_OPULJP[[#This Row],[DATUM ZAVRŠETKA OPERACIJE]]&gt;DATE(2024,3,31),"u provedbi","završen")</f>
        <v>završen</v>
      </c>
      <c r="K1348" s="46" t="s">
        <v>104</v>
      </c>
      <c r="L1348" s="46" t="s">
        <v>104</v>
      </c>
      <c r="M1348" s="49">
        <v>0.85</v>
      </c>
      <c r="N1348" s="49">
        <v>0.15</v>
      </c>
      <c r="O1348" s="50">
        <f>Ugovori_OPULJP[[#This Row],[Bespovratna sredstva - Ukupno (EU+Nac) HRK
= Ukupna ugovorena vrijednost bespovratnih sredstava]]*Ugovori_OPULJP[[#This Row],[EU STOPA SUFINANCIRANJA %
EU CO-FINANCING RATE %]]</f>
        <v>923040.5</v>
      </c>
      <c r="P1348" s="51">
        <f>Ugovori_OPULJP[[#This Row],[Bespovratna sredstva - EU dio - HRK]]/7.5345</f>
        <v>122508.52744044064</v>
      </c>
      <c r="Q1348" s="50">
        <f>Ugovori_OPULJP[[#This Row],[Bespovratna sredstva - Ukupno (EU+Nac) HRK
= Ukupna ugovorena vrijednost bespovratnih sredstava]]*Ugovori_OPULJP[[#This Row],[STOPA NACIONALNOG SUFINANCIRANJA %]]</f>
        <v>162889.5</v>
      </c>
      <c r="R1348" s="51">
        <f>Ugovori_OPULJP[[#This Row],[Bespovratna sredstva - Nacionalni dio - HRK]]/7.5345</f>
        <v>21619.15190125423</v>
      </c>
      <c r="S1348" s="52">
        <v>1085930</v>
      </c>
      <c r="T1348" s="51">
        <f>Ugovori_OPULJP[[#This Row],[Bespovratna sredstva - Ukupno (EU+Nac) HRK
= Ukupna ugovorena vrijednost bespovratnih sredstava]]/7.5345</f>
        <v>144127.67934169486</v>
      </c>
      <c r="U1348" s="50">
        <v>0</v>
      </c>
      <c r="V1348" s="51">
        <f>Ugovori_OPULJP[[#This Row],[Javni doprinos korisnika - HRK]]/7.5345</f>
        <v>0</v>
      </c>
      <c r="W1348" s="50">
        <v>0</v>
      </c>
      <c r="X1348" s="51">
        <f>Ugovori_OPULJP[[#This Row],[Privatni doprinos korisnika - HRK]]/7.5345</f>
        <v>0</v>
      </c>
      <c r="Y1348" s="52">
        <v>1085930</v>
      </c>
      <c r="Z1348" s="53">
        <f>Ugovori_OPULJP[[#This Row],[UKUPNI PRIHVATLJIVI IZDACI
TOTAL ELIGIBLE EXPENDITURE
= Bespovratna sredstva ukupno + doprinos korisnika
= Ukupni prihvatljivi troškovi
= Ukupna ugovorena vrijednost projekta HRK]]/7.5345</f>
        <v>144127.67934169486</v>
      </c>
      <c r="AA1348" s="57" t="s">
        <v>38</v>
      </c>
      <c r="AB1348" s="57" t="s">
        <v>35</v>
      </c>
      <c r="AC1348" s="56" t="s">
        <v>5127</v>
      </c>
      <c r="AD1348" s="63" t="s">
        <v>747</v>
      </c>
    </row>
    <row r="1349" spans="1:30" ht="38.25" customHeight="1" x14ac:dyDescent="0.2">
      <c r="A1349" s="97" t="s">
        <v>5128</v>
      </c>
      <c r="B1349" s="55" t="s">
        <v>743</v>
      </c>
      <c r="C1349" s="56" t="s">
        <v>744</v>
      </c>
      <c r="D1349" s="88" t="s">
        <v>4965</v>
      </c>
      <c r="E1349" s="57" t="s">
        <v>76</v>
      </c>
      <c r="F1349" s="62" t="s">
        <v>5129</v>
      </c>
      <c r="G1349" s="45" t="s">
        <v>3183</v>
      </c>
      <c r="H1349" s="59">
        <v>44855</v>
      </c>
      <c r="I1349" s="59">
        <v>45098</v>
      </c>
      <c r="J1349" s="48" t="str">
        <f>IF(Ugovori_OPULJP[[#This Row],[DATUM ZAVRŠETKA OPERACIJE]]&gt;DATE(2024,3,31),"u provedbi","završen")</f>
        <v>završen</v>
      </c>
      <c r="K1349" s="46" t="s">
        <v>99</v>
      </c>
      <c r="L1349" s="46" t="s">
        <v>99</v>
      </c>
      <c r="M1349" s="49">
        <v>0.85</v>
      </c>
      <c r="N1349" s="49">
        <v>0.15</v>
      </c>
      <c r="O1349" s="50">
        <f>Ugovori_OPULJP[[#This Row],[Bespovratna sredstva - Ukupno (EU+Nac) HRK
= Ukupna ugovorena vrijednost bespovratnih sredstava]]*Ugovori_OPULJP[[#This Row],[EU STOPA SUFINANCIRANJA %
EU CO-FINANCING RATE %]]</f>
        <v>1050600</v>
      </c>
      <c r="P1349" s="51">
        <f>Ugovori_OPULJP[[#This Row],[Bespovratna sredstva - EU dio - HRK]]/7.5345</f>
        <v>139438.58252040611</v>
      </c>
      <c r="Q1349" s="50">
        <f>Ugovori_OPULJP[[#This Row],[Bespovratna sredstva - Ukupno (EU+Nac) HRK
= Ukupna ugovorena vrijednost bespovratnih sredstava]]*Ugovori_OPULJP[[#This Row],[STOPA NACIONALNOG SUFINANCIRANJA %]]</f>
        <v>185400</v>
      </c>
      <c r="R1349" s="51">
        <f>Ugovori_OPULJP[[#This Row],[Bespovratna sredstva - Nacionalni dio - HRK]]/7.5345</f>
        <v>24606.80868007167</v>
      </c>
      <c r="S1349" s="52">
        <v>1236000</v>
      </c>
      <c r="T1349" s="51">
        <f>Ugovori_OPULJP[[#This Row],[Bespovratna sredstva - Ukupno (EU+Nac) HRK
= Ukupna ugovorena vrijednost bespovratnih sredstava]]/7.5345</f>
        <v>164045.39120047778</v>
      </c>
      <c r="U1349" s="50">
        <v>0</v>
      </c>
      <c r="V1349" s="51">
        <f>Ugovori_OPULJP[[#This Row],[Javni doprinos korisnika - HRK]]/7.5345</f>
        <v>0</v>
      </c>
      <c r="W1349" s="50">
        <v>0</v>
      </c>
      <c r="X1349" s="51">
        <f>Ugovori_OPULJP[[#This Row],[Privatni doprinos korisnika - HRK]]/7.5345</f>
        <v>0</v>
      </c>
      <c r="Y1349" s="52">
        <v>1236000</v>
      </c>
      <c r="Z1349" s="53">
        <f>Ugovori_OPULJP[[#This Row],[UKUPNI PRIHVATLJIVI IZDACI
TOTAL ELIGIBLE EXPENDITURE
= Bespovratna sredstva ukupno + doprinos korisnika
= Ukupni prihvatljivi troškovi
= Ukupna ugovorena vrijednost projekta HRK]]/7.5345</f>
        <v>164045.39120047778</v>
      </c>
      <c r="AA1349" s="57" t="s">
        <v>38</v>
      </c>
      <c r="AB1349" s="57" t="s">
        <v>35</v>
      </c>
      <c r="AC1349" s="56" t="s">
        <v>5130</v>
      </c>
      <c r="AD1349" s="63" t="s">
        <v>747</v>
      </c>
    </row>
    <row r="1350" spans="1:30" ht="38.25" customHeight="1" x14ac:dyDescent="0.2">
      <c r="A1350" s="97" t="s">
        <v>5131</v>
      </c>
      <c r="B1350" s="55" t="s">
        <v>743</v>
      </c>
      <c r="C1350" s="56" t="s">
        <v>744</v>
      </c>
      <c r="D1350" s="88" t="s">
        <v>4965</v>
      </c>
      <c r="E1350" s="57" t="s">
        <v>76</v>
      </c>
      <c r="F1350" s="62" t="s">
        <v>5132</v>
      </c>
      <c r="G1350" s="62" t="s">
        <v>5133</v>
      </c>
      <c r="H1350" s="59">
        <v>44818</v>
      </c>
      <c r="I1350" s="59">
        <v>45060</v>
      </c>
      <c r="J1350" s="48" t="str">
        <f>IF(Ugovori_OPULJP[[#This Row],[DATUM ZAVRŠETKA OPERACIJE]]&gt;DATE(2024,3,31),"u provedbi","završen")</f>
        <v>završen</v>
      </c>
      <c r="K1350" s="46" t="s">
        <v>104</v>
      </c>
      <c r="L1350" s="46" t="s">
        <v>104</v>
      </c>
      <c r="M1350" s="49">
        <v>0.85</v>
      </c>
      <c r="N1350" s="49">
        <v>0.15</v>
      </c>
      <c r="O1350" s="50">
        <f>Ugovori_OPULJP[[#This Row],[Bespovratna sredstva - Ukupno (EU+Nac) HRK
= Ukupna ugovorena vrijednost bespovratnih sredstava]]*Ugovori_OPULJP[[#This Row],[EU STOPA SUFINANCIRANJA %
EU CO-FINANCING RATE %]]</f>
        <v>1048305</v>
      </c>
      <c r="P1350" s="51">
        <f>Ugovori_OPULJP[[#This Row],[Bespovratna sredstva - EU dio - HRK]]/7.5345</f>
        <v>139133.98367509455</v>
      </c>
      <c r="Q1350" s="50">
        <f>Ugovori_OPULJP[[#This Row],[Bespovratna sredstva - Ukupno (EU+Nac) HRK
= Ukupna ugovorena vrijednost bespovratnih sredstava]]*Ugovori_OPULJP[[#This Row],[STOPA NACIONALNOG SUFINANCIRANJA %]]</f>
        <v>184995</v>
      </c>
      <c r="R1350" s="51">
        <f>Ugovori_OPULJP[[#This Row],[Bespovratna sredstva - Nacionalni dio - HRK]]/7.5345</f>
        <v>24553.055942663745</v>
      </c>
      <c r="S1350" s="52">
        <v>1233300</v>
      </c>
      <c r="T1350" s="51">
        <f>Ugovori_OPULJP[[#This Row],[Bespovratna sredstva - Ukupno (EU+Nac) HRK
= Ukupna ugovorena vrijednost bespovratnih sredstava]]/7.5345</f>
        <v>163687.0396177583</v>
      </c>
      <c r="U1350" s="50">
        <v>0</v>
      </c>
      <c r="V1350" s="51">
        <f>Ugovori_OPULJP[[#This Row],[Javni doprinos korisnika - HRK]]/7.5345</f>
        <v>0</v>
      </c>
      <c r="W1350" s="50">
        <v>0</v>
      </c>
      <c r="X1350" s="51">
        <f>Ugovori_OPULJP[[#This Row],[Privatni doprinos korisnika - HRK]]/7.5345</f>
        <v>0</v>
      </c>
      <c r="Y1350" s="52">
        <v>1233300</v>
      </c>
      <c r="Z1350" s="53">
        <f>Ugovori_OPULJP[[#This Row],[UKUPNI PRIHVATLJIVI IZDACI
TOTAL ELIGIBLE EXPENDITURE
= Bespovratna sredstva ukupno + doprinos korisnika
= Ukupni prihvatljivi troškovi
= Ukupna ugovorena vrijednost projekta HRK]]/7.5345</f>
        <v>163687.0396177583</v>
      </c>
      <c r="AA1350" s="57" t="s">
        <v>38</v>
      </c>
      <c r="AB1350" s="57" t="s">
        <v>35</v>
      </c>
      <c r="AC1350" s="56" t="s">
        <v>5134</v>
      </c>
      <c r="AD1350" s="63" t="s">
        <v>747</v>
      </c>
    </row>
    <row r="1351" spans="1:30" ht="38.25" customHeight="1" x14ac:dyDescent="0.2">
      <c r="A1351" s="61" t="s">
        <v>5135</v>
      </c>
      <c r="B1351" s="55" t="s">
        <v>743</v>
      </c>
      <c r="C1351" s="56" t="s">
        <v>744</v>
      </c>
      <c r="D1351" s="88" t="s">
        <v>4965</v>
      </c>
      <c r="E1351" s="57" t="s">
        <v>76</v>
      </c>
      <c r="F1351" s="62" t="s">
        <v>5136</v>
      </c>
      <c r="G1351" s="62" t="s">
        <v>865</v>
      </c>
      <c r="H1351" s="59">
        <v>44911</v>
      </c>
      <c r="I1351" s="59">
        <v>45154</v>
      </c>
      <c r="J1351" s="48" t="str">
        <f>IF(Ugovori_OPULJP[[#This Row],[DATUM ZAVRŠETKA OPERACIJE]]&gt;DATE(2024,3,31),"u provedbi","završen")</f>
        <v>završen</v>
      </c>
      <c r="K1351" s="58" t="s">
        <v>104</v>
      </c>
      <c r="L1351" s="58" t="s">
        <v>104</v>
      </c>
      <c r="M1351" s="49">
        <v>0.85</v>
      </c>
      <c r="N1351" s="49">
        <v>0.15</v>
      </c>
      <c r="O1351" s="50">
        <f>Ugovori_OPULJP[[#This Row],[Bespovratna sredstva - Ukupno (EU+Nac) HRK
= Ukupna ugovorena vrijednost bespovratnih sredstava]]*Ugovori_OPULJP[[#This Row],[EU STOPA SUFINANCIRANJA %
EU CO-FINANCING RATE %]]</f>
        <v>1260511.75</v>
      </c>
      <c r="P1351" s="51">
        <f>Ugovori_OPULJP[[#This Row],[Bespovratna sredstva - EU dio - HRK]]/7.5345</f>
        <v>167298.65949963499</v>
      </c>
      <c r="Q1351" s="50">
        <f>Ugovori_OPULJP[[#This Row],[Bespovratna sredstva - Ukupno (EU+Nac) HRK
= Ukupna ugovorena vrijednost bespovratnih sredstava]]*Ugovori_OPULJP[[#This Row],[STOPA NACIONALNOG SUFINANCIRANJA %]]</f>
        <v>222443.25</v>
      </c>
      <c r="R1351" s="51">
        <f>Ugovori_OPULJP[[#This Row],[Bespovratna sredstva - Nacionalni dio - HRK]]/7.5345</f>
        <v>29523.292852876766</v>
      </c>
      <c r="S1351" s="52">
        <v>1482955</v>
      </c>
      <c r="T1351" s="51">
        <f>Ugovori_OPULJP[[#This Row],[Bespovratna sredstva - Ukupno (EU+Nac) HRK
= Ukupna ugovorena vrijednost bespovratnih sredstava]]/7.5345</f>
        <v>196821.95235251175</v>
      </c>
      <c r="U1351" s="50">
        <v>0</v>
      </c>
      <c r="V1351" s="51">
        <f>Ugovori_OPULJP[[#This Row],[Javni doprinos korisnika - HRK]]/7.5345</f>
        <v>0</v>
      </c>
      <c r="W1351" s="50">
        <v>0</v>
      </c>
      <c r="X1351" s="51">
        <f>Ugovori_OPULJP[[#This Row],[Privatni doprinos korisnika - HRK]]/7.5345</f>
        <v>0</v>
      </c>
      <c r="Y1351" s="52">
        <v>1482955</v>
      </c>
      <c r="Z1351" s="53">
        <f>Ugovori_OPULJP[[#This Row],[UKUPNI PRIHVATLJIVI IZDACI
TOTAL ELIGIBLE EXPENDITURE
= Bespovratna sredstva ukupno + doprinos korisnika
= Ukupni prihvatljivi troškovi
= Ukupna ugovorena vrijednost projekta HRK]]/7.5345</f>
        <v>196821.95235251175</v>
      </c>
      <c r="AA1351" s="57" t="s">
        <v>38</v>
      </c>
      <c r="AB1351" s="57" t="s">
        <v>35</v>
      </c>
      <c r="AC1351" s="56" t="s">
        <v>5137</v>
      </c>
      <c r="AD1351" s="63" t="s">
        <v>747</v>
      </c>
    </row>
    <row r="1352" spans="1:30" ht="38.25" customHeight="1" x14ac:dyDescent="0.2">
      <c r="A1352" s="61" t="s">
        <v>5138</v>
      </c>
      <c r="B1352" s="55" t="s">
        <v>743</v>
      </c>
      <c r="C1352" s="56" t="s">
        <v>744</v>
      </c>
      <c r="D1352" s="88" t="s">
        <v>4965</v>
      </c>
      <c r="E1352" s="57" t="s">
        <v>76</v>
      </c>
      <c r="F1352" s="62" t="s">
        <v>5139</v>
      </c>
      <c r="G1352" s="62" t="s">
        <v>3169</v>
      </c>
      <c r="H1352" s="59">
        <v>44902</v>
      </c>
      <c r="I1352" s="59">
        <v>45145</v>
      </c>
      <c r="J1352" s="48" t="str">
        <f>IF(Ugovori_OPULJP[[#This Row],[DATUM ZAVRŠETKA OPERACIJE]]&gt;DATE(2024,3,31),"u provedbi","završen")</f>
        <v>završen</v>
      </c>
      <c r="K1352" s="58" t="s">
        <v>89</v>
      </c>
      <c r="L1352" s="58" t="s">
        <v>84</v>
      </c>
      <c r="M1352" s="49">
        <v>0.85</v>
      </c>
      <c r="N1352" s="49">
        <v>0.15</v>
      </c>
      <c r="O1352" s="50">
        <f>Ugovori_OPULJP[[#This Row],[Bespovratna sredstva - Ukupno (EU+Nac) HRK
= Ukupna ugovorena vrijednost bespovratnih sredstava]]*Ugovori_OPULJP[[#This Row],[EU STOPA SUFINANCIRANJA %
EU CO-FINANCING RATE %]]</f>
        <v>456280</v>
      </c>
      <c r="P1352" s="51">
        <f>Ugovori_OPULJP[[#This Row],[Bespovratna sredstva - EU dio - HRK]]/7.5345</f>
        <v>60558.76302342557</v>
      </c>
      <c r="Q1352" s="50">
        <f>Ugovori_OPULJP[[#This Row],[Bespovratna sredstva - Ukupno (EU+Nac) HRK
= Ukupna ugovorena vrijednost bespovratnih sredstava]]*Ugovori_OPULJP[[#This Row],[STOPA NACIONALNOG SUFINANCIRANJA %]]</f>
        <v>80520</v>
      </c>
      <c r="R1352" s="51">
        <f>Ugovori_OPULJP[[#This Row],[Bespovratna sredstva - Nacionalni dio - HRK]]/7.5345</f>
        <v>10686.84053354569</v>
      </c>
      <c r="S1352" s="52">
        <v>536800</v>
      </c>
      <c r="T1352" s="51">
        <f>Ugovori_OPULJP[[#This Row],[Bespovratna sredstva - Ukupno (EU+Nac) HRK
= Ukupna ugovorena vrijednost bespovratnih sredstava]]/7.5345</f>
        <v>71245.603556971255</v>
      </c>
      <c r="U1352" s="50">
        <v>0</v>
      </c>
      <c r="V1352" s="51">
        <f>Ugovori_OPULJP[[#This Row],[Javni doprinos korisnika - HRK]]/7.5345</f>
        <v>0</v>
      </c>
      <c r="W1352" s="50">
        <v>0</v>
      </c>
      <c r="X1352" s="51">
        <f>Ugovori_OPULJP[[#This Row],[Privatni doprinos korisnika - HRK]]/7.5345</f>
        <v>0</v>
      </c>
      <c r="Y1352" s="52">
        <v>536800</v>
      </c>
      <c r="Z1352" s="53">
        <f>Ugovori_OPULJP[[#This Row],[UKUPNI PRIHVATLJIVI IZDACI
TOTAL ELIGIBLE EXPENDITURE
= Bespovratna sredstva ukupno + doprinos korisnika
= Ukupni prihvatljivi troškovi
= Ukupna ugovorena vrijednost projekta HRK]]/7.5345</f>
        <v>71245.603556971255</v>
      </c>
      <c r="AA1352" s="57" t="s">
        <v>38</v>
      </c>
      <c r="AB1352" s="57" t="s">
        <v>35</v>
      </c>
      <c r="AC1352" s="56" t="s">
        <v>5140</v>
      </c>
      <c r="AD1352" s="63" t="s">
        <v>747</v>
      </c>
    </row>
    <row r="1353" spans="1:30" ht="38.25" customHeight="1" x14ac:dyDescent="0.2">
      <c r="A1353" s="97" t="s">
        <v>5141</v>
      </c>
      <c r="B1353" s="55" t="s">
        <v>743</v>
      </c>
      <c r="C1353" s="56" t="s">
        <v>744</v>
      </c>
      <c r="D1353" s="88" t="s">
        <v>4965</v>
      </c>
      <c r="E1353" s="57" t="s">
        <v>76</v>
      </c>
      <c r="F1353" s="62" t="s">
        <v>5142</v>
      </c>
      <c r="G1353" s="45" t="s">
        <v>1091</v>
      </c>
      <c r="H1353" s="59">
        <v>44770</v>
      </c>
      <c r="I1353" s="59">
        <v>45013</v>
      </c>
      <c r="J1353" s="48" t="str">
        <f>IF(Ugovori_OPULJP[[#This Row],[DATUM ZAVRŠETKA OPERACIJE]]&gt;DATE(2024,3,31),"u provedbi","završen")</f>
        <v>završen</v>
      </c>
      <c r="K1353" s="58" t="s">
        <v>89</v>
      </c>
      <c r="L1353" s="58" t="s">
        <v>84</v>
      </c>
      <c r="M1353" s="49">
        <v>0.85</v>
      </c>
      <c r="N1353" s="49">
        <v>0.15</v>
      </c>
      <c r="O1353" s="50">
        <f>Ugovori_OPULJP[[#This Row],[Bespovratna sredstva - Ukupno (EU+Nac) HRK
= Ukupna ugovorena vrijednost bespovratnih sredstava]]*Ugovori_OPULJP[[#This Row],[EU STOPA SUFINANCIRANJA %
EU CO-FINANCING RATE %]]</f>
        <v>417180</v>
      </c>
      <c r="P1353" s="51">
        <f>Ugovori_OPULJP[[#This Row],[Bespovratna sredstva - EU dio - HRK]]/7.5345</f>
        <v>55369.301214413696</v>
      </c>
      <c r="Q1353" s="50">
        <f>Ugovori_OPULJP[[#This Row],[Bespovratna sredstva - Ukupno (EU+Nac) HRK
= Ukupna ugovorena vrijednost bespovratnih sredstava]]*Ugovori_OPULJP[[#This Row],[STOPA NACIONALNOG SUFINANCIRANJA %]]</f>
        <v>73620</v>
      </c>
      <c r="R1353" s="51">
        <f>Ugovori_OPULJP[[#This Row],[Bespovratna sredstva - Nacionalni dio - HRK]]/7.5345</f>
        <v>9771.0531554847694</v>
      </c>
      <c r="S1353" s="52">
        <v>490800</v>
      </c>
      <c r="T1353" s="53">
        <f>Ugovori_OPULJP[[#This Row],[Bespovratna sredstva - Ukupno (EU+Nac) HRK
= Ukupna ugovorena vrijednost bespovratnih sredstava]]/7.5345</f>
        <v>65140.354369898465</v>
      </c>
      <c r="U1353" s="50">
        <v>0</v>
      </c>
      <c r="V1353" s="51">
        <f>Ugovori_OPULJP[[#This Row],[Javni doprinos korisnika - HRK]]/7.5345</f>
        <v>0</v>
      </c>
      <c r="W1353" s="50">
        <v>0</v>
      </c>
      <c r="X1353" s="51">
        <f>Ugovori_OPULJP[[#This Row],[Privatni doprinos korisnika - HRK]]/7.5345</f>
        <v>0</v>
      </c>
      <c r="Y1353" s="52">
        <v>490800</v>
      </c>
      <c r="Z1353" s="53">
        <f>Ugovori_OPULJP[[#This Row],[UKUPNI PRIHVATLJIVI IZDACI
TOTAL ELIGIBLE EXPENDITURE
= Bespovratna sredstva ukupno + doprinos korisnika
= Ukupni prihvatljivi troškovi
= Ukupna ugovorena vrijednost projekta HRK]]/7.5345</f>
        <v>65140.354369898465</v>
      </c>
      <c r="AA1353" s="57" t="s">
        <v>38</v>
      </c>
      <c r="AB1353" s="57" t="s">
        <v>35</v>
      </c>
      <c r="AC1353" s="56" t="s">
        <v>5143</v>
      </c>
      <c r="AD1353" s="63" t="s">
        <v>747</v>
      </c>
    </row>
    <row r="1354" spans="1:30" ht="51" customHeight="1" x14ac:dyDescent="0.2">
      <c r="A1354" s="61" t="s">
        <v>5144</v>
      </c>
      <c r="B1354" s="55" t="s">
        <v>743</v>
      </c>
      <c r="C1354" s="56" t="s">
        <v>744</v>
      </c>
      <c r="D1354" s="88" t="s">
        <v>4965</v>
      </c>
      <c r="E1354" s="57" t="s">
        <v>76</v>
      </c>
      <c r="F1354" s="62" t="s">
        <v>5145</v>
      </c>
      <c r="G1354" s="62" t="s">
        <v>641</v>
      </c>
      <c r="H1354" s="59">
        <v>44915</v>
      </c>
      <c r="I1354" s="59">
        <v>45158</v>
      </c>
      <c r="J1354" s="48" t="str">
        <f>IF(Ugovori_OPULJP[[#This Row],[DATUM ZAVRŠETKA OPERACIJE]]&gt;DATE(2024,3,31),"u provedbi","završen")</f>
        <v>završen</v>
      </c>
      <c r="K1354" s="58" t="s">
        <v>104</v>
      </c>
      <c r="L1354" s="58" t="s">
        <v>104</v>
      </c>
      <c r="M1354" s="49">
        <v>0.85</v>
      </c>
      <c r="N1354" s="49">
        <v>0.15</v>
      </c>
      <c r="O1354" s="50">
        <f>Ugovori_OPULJP[[#This Row],[Bespovratna sredstva - Ukupno (EU+Nac) HRK
= Ukupna ugovorena vrijednost bespovratnih sredstava]]*Ugovori_OPULJP[[#This Row],[EU STOPA SUFINANCIRANJA %
EU CO-FINANCING RATE %]]</f>
        <v>420367.5</v>
      </c>
      <c r="P1354" s="51">
        <f>Ugovori_OPULJP[[#This Row],[Bespovratna sredstva - EU dio - HRK]]/7.5345</f>
        <v>55792.355166235313</v>
      </c>
      <c r="Q1354" s="50">
        <f>Ugovori_OPULJP[[#This Row],[Bespovratna sredstva - Ukupno (EU+Nac) HRK
= Ukupna ugovorena vrijednost bespovratnih sredstava]]*Ugovori_OPULJP[[#This Row],[STOPA NACIONALNOG SUFINANCIRANJA %]]</f>
        <v>74182.5</v>
      </c>
      <c r="R1354" s="51">
        <f>Ugovori_OPULJP[[#This Row],[Bespovratna sredstva - Nacionalni dio - HRK]]/7.5345</f>
        <v>9845.7097352179971</v>
      </c>
      <c r="S1354" s="52">
        <v>494550</v>
      </c>
      <c r="T1354" s="51">
        <f>Ugovori_OPULJP[[#This Row],[Bespovratna sredstva - Ukupno (EU+Nac) HRK
= Ukupna ugovorena vrijednost bespovratnih sredstava]]/7.5345</f>
        <v>65638.064901453312</v>
      </c>
      <c r="U1354" s="50">
        <v>0</v>
      </c>
      <c r="V1354" s="51">
        <f>Ugovori_OPULJP[[#This Row],[Javni doprinos korisnika - HRK]]/7.5345</f>
        <v>0</v>
      </c>
      <c r="W1354" s="50">
        <v>0</v>
      </c>
      <c r="X1354" s="51">
        <f>Ugovori_OPULJP[[#This Row],[Privatni doprinos korisnika - HRK]]/7.5345</f>
        <v>0</v>
      </c>
      <c r="Y1354" s="52">
        <v>494550</v>
      </c>
      <c r="Z1354" s="53">
        <f>Ugovori_OPULJP[[#This Row],[UKUPNI PRIHVATLJIVI IZDACI
TOTAL ELIGIBLE EXPENDITURE
= Bespovratna sredstva ukupno + doprinos korisnika
= Ukupni prihvatljivi troškovi
= Ukupna ugovorena vrijednost projekta HRK]]/7.5345</f>
        <v>65638.064901453312</v>
      </c>
      <c r="AA1354" s="57" t="s">
        <v>38</v>
      </c>
      <c r="AB1354" s="57" t="s">
        <v>35</v>
      </c>
      <c r="AC1354" s="56" t="s">
        <v>5146</v>
      </c>
      <c r="AD1354" s="63" t="s">
        <v>747</v>
      </c>
    </row>
    <row r="1355" spans="1:30" ht="38.25" customHeight="1" x14ac:dyDescent="0.2">
      <c r="A1355" s="98" t="s">
        <v>5147</v>
      </c>
      <c r="B1355" s="55" t="s">
        <v>743</v>
      </c>
      <c r="C1355" s="56" t="s">
        <v>744</v>
      </c>
      <c r="D1355" s="88" t="s">
        <v>4965</v>
      </c>
      <c r="E1355" s="57" t="s">
        <v>76</v>
      </c>
      <c r="F1355" s="62" t="s">
        <v>5148</v>
      </c>
      <c r="G1355" s="62" t="s">
        <v>5149</v>
      </c>
      <c r="H1355" s="59">
        <v>44770</v>
      </c>
      <c r="I1355" s="59">
        <v>45013</v>
      </c>
      <c r="J1355" s="48" t="str">
        <f>IF(Ugovori_OPULJP[[#This Row],[DATUM ZAVRŠETKA OPERACIJE]]&gt;DATE(2024,3,31),"u provedbi","završen")</f>
        <v>završen</v>
      </c>
      <c r="K1355" s="46" t="s">
        <v>104</v>
      </c>
      <c r="L1355" s="46" t="s">
        <v>104</v>
      </c>
      <c r="M1355" s="49">
        <v>0.85</v>
      </c>
      <c r="N1355" s="49">
        <v>0.15</v>
      </c>
      <c r="O1355" s="50">
        <f>Ugovori_OPULJP[[#This Row],[Bespovratna sredstva - Ukupno (EU+Nac) HRK
= Ukupna ugovorena vrijednost bespovratnih sredstava]]*Ugovori_OPULJP[[#This Row],[EU STOPA SUFINANCIRANJA %
EU CO-FINANCING RATE %]]</f>
        <v>420240</v>
      </c>
      <c r="P1355" s="51">
        <f>Ugovori_OPULJP[[#This Row],[Bespovratna sredstva - EU dio - HRK]]/7.5345</f>
        <v>55775.43300816245</v>
      </c>
      <c r="Q1355" s="50">
        <f>Ugovori_OPULJP[[#This Row],[Bespovratna sredstva - Ukupno (EU+Nac) HRK
= Ukupna ugovorena vrijednost bespovratnih sredstava]]*Ugovori_OPULJP[[#This Row],[STOPA NACIONALNOG SUFINANCIRANJA %]]</f>
        <v>74160</v>
      </c>
      <c r="R1355" s="51">
        <f>Ugovori_OPULJP[[#This Row],[Bespovratna sredstva - Nacionalni dio - HRK]]/7.5345</f>
        <v>9842.7234720286669</v>
      </c>
      <c r="S1355" s="52">
        <v>494400</v>
      </c>
      <c r="T1355" s="53">
        <f>Ugovori_OPULJP[[#This Row],[Bespovratna sredstva - Ukupno (EU+Nac) HRK
= Ukupna ugovorena vrijednost bespovratnih sredstava]]/7.5345</f>
        <v>65618.156480191115</v>
      </c>
      <c r="U1355" s="50">
        <v>0</v>
      </c>
      <c r="V1355" s="51">
        <f>Ugovori_OPULJP[[#This Row],[Javni doprinos korisnika - HRK]]/7.5345</f>
        <v>0</v>
      </c>
      <c r="W1355" s="50">
        <v>0</v>
      </c>
      <c r="X1355" s="51">
        <f>Ugovori_OPULJP[[#This Row],[Privatni doprinos korisnika - HRK]]/7.5345</f>
        <v>0</v>
      </c>
      <c r="Y1355" s="52">
        <v>494400</v>
      </c>
      <c r="Z1355" s="53">
        <f>Ugovori_OPULJP[[#This Row],[UKUPNI PRIHVATLJIVI IZDACI
TOTAL ELIGIBLE EXPENDITURE
= Bespovratna sredstva ukupno + doprinos korisnika
= Ukupni prihvatljivi troškovi
= Ukupna ugovorena vrijednost projekta HRK]]/7.5345</f>
        <v>65618.156480191115</v>
      </c>
      <c r="AA1355" s="57" t="s">
        <v>38</v>
      </c>
      <c r="AB1355" s="57" t="s">
        <v>35</v>
      </c>
      <c r="AC1355" s="56" t="s">
        <v>5150</v>
      </c>
      <c r="AD1355" s="63" t="s">
        <v>747</v>
      </c>
    </row>
    <row r="1356" spans="1:30" ht="38.25" customHeight="1" x14ac:dyDescent="0.2">
      <c r="A1356" s="61" t="s">
        <v>5151</v>
      </c>
      <c r="B1356" s="55" t="s">
        <v>743</v>
      </c>
      <c r="C1356" s="56" t="s">
        <v>744</v>
      </c>
      <c r="D1356" s="88" t="s">
        <v>4965</v>
      </c>
      <c r="E1356" s="57" t="s">
        <v>76</v>
      </c>
      <c r="F1356" s="62" t="s">
        <v>5152</v>
      </c>
      <c r="G1356" s="62" t="s">
        <v>1152</v>
      </c>
      <c r="H1356" s="59">
        <v>44907</v>
      </c>
      <c r="I1356" s="59">
        <v>45150</v>
      </c>
      <c r="J1356" s="48" t="str">
        <f>IF(Ugovori_OPULJP[[#This Row],[DATUM ZAVRŠETKA OPERACIJE]]&gt;DATE(2024,3,31),"u provedbi","završen")</f>
        <v>završen</v>
      </c>
      <c r="K1356" s="46" t="s">
        <v>104</v>
      </c>
      <c r="L1356" s="46" t="s">
        <v>104</v>
      </c>
      <c r="M1356" s="49">
        <v>0.85</v>
      </c>
      <c r="N1356" s="49">
        <v>0.15</v>
      </c>
      <c r="O1356" s="50">
        <f>Ugovori_OPULJP[[#This Row],[Bespovratna sredstva - Ukupno (EU+Nac) HRK
= Ukupna ugovorena vrijednost bespovratnih sredstava]]*Ugovori_OPULJP[[#This Row],[EU STOPA SUFINANCIRANJA %
EU CO-FINANCING RATE %]]</f>
        <v>751954.625</v>
      </c>
      <c r="P1356" s="51">
        <f>Ugovori_OPULJP[[#This Row],[Bespovratna sredstva - EU dio - HRK]]/7.5345</f>
        <v>99801.529630366975</v>
      </c>
      <c r="Q1356" s="50">
        <f>Ugovori_OPULJP[[#This Row],[Bespovratna sredstva - Ukupno (EU+Nac) HRK
= Ukupna ugovorena vrijednost bespovratnih sredstava]]*Ugovori_OPULJP[[#This Row],[STOPA NACIONALNOG SUFINANCIRANJA %]]</f>
        <v>132697.875</v>
      </c>
      <c r="R1356" s="51">
        <f>Ugovori_OPULJP[[#This Row],[Bespovratna sredstva - Nacionalni dio - HRK]]/7.5345</f>
        <v>17612.034640652997</v>
      </c>
      <c r="S1356" s="52">
        <v>884652.5</v>
      </c>
      <c r="T1356" s="51">
        <f>Ugovori_OPULJP[[#This Row],[Bespovratna sredstva - Ukupno (EU+Nac) HRK
= Ukupna ugovorena vrijednost bespovratnih sredstava]]/7.5345</f>
        <v>117413.56427101998</v>
      </c>
      <c r="U1356" s="50">
        <v>0</v>
      </c>
      <c r="V1356" s="51">
        <f>Ugovori_OPULJP[[#This Row],[Javni doprinos korisnika - HRK]]/7.5345</f>
        <v>0</v>
      </c>
      <c r="W1356" s="50">
        <v>0</v>
      </c>
      <c r="X1356" s="51">
        <f>Ugovori_OPULJP[[#This Row],[Privatni doprinos korisnika - HRK]]/7.5345</f>
        <v>0</v>
      </c>
      <c r="Y1356" s="52">
        <v>884652.5</v>
      </c>
      <c r="Z1356" s="53">
        <f>Ugovori_OPULJP[[#This Row],[UKUPNI PRIHVATLJIVI IZDACI
TOTAL ELIGIBLE EXPENDITURE
= Bespovratna sredstva ukupno + doprinos korisnika
= Ukupni prihvatljivi troškovi
= Ukupna ugovorena vrijednost projekta HRK]]/7.5345</f>
        <v>117413.56427101998</v>
      </c>
      <c r="AA1356" s="57" t="s">
        <v>38</v>
      </c>
      <c r="AB1356" s="57" t="s">
        <v>35</v>
      </c>
      <c r="AC1356" s="56" t="s">
        <v>5153</v>
      </c>
      <c r="AD1356" s="63" t="s">
        <v>747</v>
      </c>
    </row>
    <row r="1357" spans="1:30" ht="38.25" customHeight="1" x14ac:dyDescent="0.2">
      <c r="A1357" s="61" t="s">
        <v>5154</v>
      </c>
      <c r="B1357" s="55" t="s">
        <v>743</v>
      </c>
      <c r="C1357" s="56" t="s">
        <v>744</v>
      </c>
      <c r="D1357" s="88" t="s">
        <v>4965</v>
      </c>
      <c r="E1357" s="57" t="s">
        <v>76</v>
      </c>
      <c r="F1357" s="62" t="s">
        <v>5155</v>
      </c>
      <c r="G1357" s="62" t="s">
        <v>5156</v>
      </c>
      <c r="H1357" s="59">
        <v>44928</v>
      </c>
      <c r="I1357" s="59">
        <v>45171</v>
      </c>
      <c r="J1357" s="48" t="str">
        <f>IF(Ugovori_OPULJP[[#This Row],[DATUM ZAVRŠETKA OPERACIJE]]&gt;DATE(2024,3,31),"u provedbi","završen")</f>
        <v>završen</v>
      </c>
      <c r="K1357" s="46" t="s">
        <v>104</v>
      </c>
      <c r="L1357" s="46" t="s">
        <v>104</v>
      </c>
      <c r="M1357" s="49">
        <v>0.85</v>
      </c>
      <c r="N1357" s="49">
        <v>0.15</v>
      </c>
      <c r="O1357" s="50">
        <f>Ugovori_OPULJP[[#This Row],[Bespovratna sredstva - Ukupno (EU+Nac) HRK
= Ukupna ugovorena vrijednost bespovratnih sredstava]]*Ugovori_OPULJP[[#This Row],[EU STOPA SUFINANCIRANJA %
EU CO-FINANCING RATE %]]</f>
        <v>1275000</v>
      </c>
      <c r="P1357" s="51">
        <f>Ugovori_OPULJP[[#This Row],[Bespovratna sredstva - EU dio - HRK]]/7.5345</f>
        <v>169221.5807286482</v>
      </c>
      <c r="Q1357" s="50">
        <f>Ugovori_OPULJP[[#This Row],[Bespovratna sredstva - Ukupno (EU+Nac) HRK
= Ukupna ugovorena vrijednost bespovratnih sredstava]]*Ugovori_OPULJP[[#This Row],[STOPA NACIONALNOG SUFINANCIRANJA %]]</f>
        <v>225000</v>
      </c>
      <c r="R1357" s="51">
        <f>Ugovori_OPULJP[[#This Row],[Bespovratna sredstva - Nacionalni dio - HRK]]/7.5345</f>
        <v>29862.631893290862</v>
      </c>
      <c r="S1357" s="52">
        <v>1500000</v>
      </c>
      <c r="T1357" s="51">
        <f>Ugovori_OPULJP[[#This Row],[Bespovratna sredstva - Ukupno (EU+Nac) HRK
= Ukupna ugovorena vrijednost bespovratnih sredstava]]/7.5345</f>
        <v>199084.21262193908</v>
      </c>
      <c r="U1357" s="50">
        <v>0</v>
      </c>
      <c r="V1357" s="51">
        <f>Ugovori_OPULJP[[#This Row],[Javni doprinos korisnika - HRK]]/7.5345</f>
        <v>0</v>
      </c>
      <c r="W1357" s="50">
        <v>0</v>
      </c>
      <c r="X1357" s="51">
        <f>Ugovori_OPULJP[[#This Row],[Privatni doprinos korisnika - HRK]]/7.5345</f>
        <v>0</v>
      </c>
      <c r="Y1357" s="52">
        <v>1500000</v>
      </c>
      <c r="Z1357" s="53">
        <f>Ugovori_OPULJP[[#This Row],[UKUPNI PRIHVATLJIVI IZDACI
TOTAL ELIGIBLE EXPENDITURE
= Bespovratna sredstva ukupno + doprinos korisnika
= Ukupni prihvatljivi troškovi
= Ukupna ugovorena vrijednost projekta HRK]]/7.5345</f>
        <v>199084.21262193908</v>
      </c>
      <c r="AA1357" s="57" t="s">
        <v>38</v>
      </c>
      <c r="AB1357" s="57" t="s">
        <v>35</v>
      </c>
      <c r="AC1357" s="56" t="s">
        <v>5157</v>
      </c>
      <c r="AD1357" s="63" t="s">
        <v>747</v>
      </c>
    </row>
    <row r="1358" spans="1:30" ht="51" customHeight="1" x14ac:dyDescent="0.2">
      <c r="A1358" s="61" t="s">
        <v>5158</v>
      </c>
      <c r="B1358" s="55" t="s">
        <v>743</v>
      </c>
      <c r="C1358" s="56" t="s">
        <v>744</v>
      </c>
      <c r="D1358" s="88" t="s">
        <v>4965</v>
      </c>
      <c r="E1358" s="57" t="s">
        <v>76</v>
      </c>
      <c r="F1358" s="62" t="s">
        <v>5159</v>
      </c>
      <c r="G1358" s="62" t="s">
        <v>3923</v>
      </c>
      <c r="H1358" s="59">
        <v>44910</v>
      </c>
      <c r="I1358" s="59">
        <v>45153</v>
      </c>
      <c r="J1358" s="48" t="str">
        <f>IF(Ugovori_OPULJP[[#This Row],[DATUM ZAVRŠETKA OPERACIJE]]&gt;DATE(2024,3,31),"u provedbi","završen")</f>
        <v>završen</v>
      </c>
      <c r="K1358" s="46" t="s">
        <v>99</v>
      </c>
      <c r="L1358" s="46" t="s">
        <v>99</v>
      </c>
      <c r="M1358" s="49">
        <v>0.85</v>
      </c>
      <c r="N1358" s="49">
        <v>0.15</v>
      </c>
      <c r="O1358" s="50">
        <f>Ugovori_OPULJP[[#This Row],[Bespovratna sredstva - Ukupno (EU+Nac) HRK
= Ukupna ugovorena vrijednost bespovratnih sredstava]]*Ugovori_OPULJP[[#This Row],[EU STOPA SUFINANCIRANJA %
EU CO-FINANCING RATE %]]</f>
        <v>629850</v>
      </c>
      <c r="P1358" s="51">
        <f>Ugovori_OPULJP[[#This Row],[Bespovratna sredstva - EU dio - HRK]]/7.5345</f>
        <v>83595.46087995221</v>
      </c>
      <c r="Q1358" s="50">
        <f>Ugovori_OPULJP[[#This Row],[Bespovratna sredstva - Ukupno (EU+Nac) HRK
= Ukupna ugovorena vrijednost bespovratnih sredstava]]*Ugovori_OPULJP[[#This Row],[STOPA NACIONALNOG SUFINANCIRANJA %]]</f>
        <v>111150</v>
      </c>
      <c r="R1358" s="51">
        <f>Ugovori_OPULJP[[#This Row],[Bespovratna sredstva - Nacionalni dio - HRK]]/7.5345</f>
        <v>14752.140155285684</v>
      </c>
      <c r="S1358" s="52">
        <v>741000</v>
      </c>
      <c r="T1358" s="51">
        <f>Ugovori_OPULJP[[#This Row],[Bespovratna sredstva - Ukupno (EU+Nac) HRK
= Ukupna ugovorena vrijednost bespovratnih sredstava]]/7.5345</f>
        <v>98347.601035237894</v>
      </c>
      <c r="U1358" s="50">
        <v>0</v>
      </c>
      <c r="V1358" s="51">
        <f>Ugovori_OPULJP[[#This Row],[Javni doprinos korisnika - HRK]]/7.5345</f>
        <v>0</v>
      </c>
      <c r="W1358" s="50">
        <v>0</v>
      </c>
      <c r="X1358" s="51">
        <f>Ugovori_OPULJP[[#This Row],[Privatni doprinos korisnika - HRK]]/7.5345</f>
        <v>0</v>
      </c>
      <c r="Y1358" s="52">
        <v>741000</v>
      </c>
      <c r="Z1358" s="53">
        <f>Ugovori_OPULJP[[#This Row],[UKUPNI PRIHVATLJIVI IZDACI
TOTAL ELIGIBLE EXPENDITURE
= Bespovratna sredstva ukupno + doprinos korisnika
= Ukupni prihvatljivi troškovi
= Ukupna ugovorena vrijednost projekta HRK]]/7.5345</f>
        <v>98347.601035237894</v>
      </c>
      <c r="AA1358" s="57" t="s">
        <v>38</v>
      </c>
      <c r="AB1358" s="57" t="s">
        <v>35</v>
      </c>
      <c r="AC1358" s="56" t="s">
        <v>5160</v>
      </c>
      <c r="AD1358" s="63" t="s">
        <v>747</v>
      </c>
    </row>
    <row r="1359" spans="1:30" ht="51" customHeight="1" x14ac:dyDescent="0.2">
      <c r="A1359" s="61" t="s">
        <v>5161</v>
      </c>
      <c r="B1359" s="55" t="s">
        <v>743</v>
      </c>
      <c r="C1359" s="56" t="s">
        <v>744</v>
      </c>
      <c r="D1359" s="88" t="s">
        <v>4965</v>
      </c>
      <c r="E1359" s="57" t="s">
        <v>76</v>
      </c>
      <c r="F1359" s="62" t="s">
        <v>5162</v>
      </c>
      <c r="G1359" s="62" t="s">
        <v>438</v>
      </c>
      <c r="H1359" s="59">
        <v>44907</v>
      </c>
      <c r="I1359" s="59">
        <v>45150</v>
      </c>
      <c r="J1359" s="48" t="str">
        <f>IF(Ugovori_OPULJP[[#This Row],[DATUM ZAVRŠETKA OPERACIJE]]&gt;DATE(2024,3,31),"u provedbi","završen")</f>
        <v>završen</v>
      </c>
      <c r="K1359" s="46" t="s">
        <v>104</v>
      </c>
      <c r="L1359" s="46" t="s">
        <v>104</v>
      </c>
      <c r="M1359" s="49">
        <v>0.85</v>
      </c>
      <c r="N1359" s="49">
        <v>0.15</v>
      </c>
      <c r="O1359" s="50">
        <f>Ugovori_OPULJP[[#This Row],[Bespovratna sredstva - Ukupno (EU+Nac) HRK
= Ukupna ugovorena vrijednost bespovratnih sredstava]]*Ugovori_OPULJP[[#This Row],[EU STOPA SUFINANCIRANJA %
EU CO-FINANCING RATE %]]</f>
        <v>1257304.2324999999</v>
      </c>
      <c r="P1359" s="51">
        <f>Ugovori_OPULJP[[#This Row],[Bespovratna sredstva - EU dio - HRK]]/7.5345</f>
        <v>166872.94876899594</v>
      </c>
      <c r="Q1359" s="50">
        <f>Ugovori_OPULJP[[#This Row],[Bespovratna sredstva - Ukupno (EU+Nac) HRK
= Ukupna ugovorena vrijednost bespovratnih sredstava]]*Ugovori_OPULJP[[#This Row],[STOPA NACIONALNOG SUFINANCIRANJA %]]</f>
        <v>221877.2175</v>
      </c>
      <c r="R1359" s="51">
        <f>Ugovori_OPULJP[[#This Row],[Bespovratna sredstva - Nacionalni dio - HRK]]/7.5345</f>
        <v>29448.167429822814</v>
      </c>
      <c r="S1359" s="52">
        <v>1479181.45</v>
      </c>
      <c r="T1359" s="51">
        <f>Ugovori_OPULJP[[#This Row],[Bespovratna sredstva - Ukupno (EU+Nac) HRK
= Ukupna ugovorena vrijednost bespovratnih sredstava]]/7.5345</f>
        <v>196321.11619881875</v>
      </c>
      <c r="U1359" s="50">
        <v>0</v>
      </c>
      <c r="V1359" s="51">
        <f>Ugovori_OPULJP[[#This Row],[Javni doprinos korisnika - HRK]]/7.5345</f>
        <v>0</v>
      </c>
      <c r="W1359" s="50">
        <v>0</v>
      </c>
      <c r="X1359" s="51">
        <f>Ugovori_OPULJP[[#This Row],[Privatni doprinos korisnika - HRK]]/7.5345</f>
        <v>0</v>
      </c>
      <c r="Y1359" s="52">
        <v>1479181.45</v>
      </c>
      <c r="Z1359" s="53">
        <f>Ugovori_OPULJP[[#This Row],[UKUPNI PRIHVATLJIVI IZDACI
TOTAL ELIGIBLE EXPENDITURE
= Bespovratna sredstva ukupno + doprinos korisnika
= Ukupni prihvatljivi troškovi
= Ukupna ugovorena vrijednost projekta HRK]]/7.5345</f>
        <v>196321.11619881875</v>
      </c>
      <c r="AA1359" s="57" t="s">
        <v>38</v>
      </c>
      <c r="AB1359" s="57" t="s">
        <v>35</v>
      </c>
      <c r="AC1359" s="56" t="s">
        <v>5163</v>
      </c>
      <c r="AD1359" s="63" t="s">
        <v>747</v>
      </c>
    </row>
    <row r="1360" spans="1:30" ht="51" customHeight="1" x14ac:dyDescent="0.2">
      <c r="A1360" s="97" t="s">
        <v>5164</v>
      </c>
      <c r="B1360" s="55" t="s">
        <v>743</v>
      </c>
      <c r="C1360" s="56" t="s">
        <v>744</v>
      </c>
      <c r="D1360" s="88" t="s">
        <v>4965</v>
      </c>
      <c r="E1360" s="57" t="s">
        <v>76</v>
      </c>
      <c r="F1360" s="62" t="s">
        <v>5165</v>
      </c>
      <c r="G1360" s="45" t="s">
        <v>1463</v>
      </c>
      <c r="H1360" s="59">
        <v>44770</v>
      </c>
      <c r="I1360" s="59">
        <v>45013</v>
      </c>
      <c r="J1360" s="48" t="str">
        <f>IF(Ugovori_OPULJP[[#This Row],[DATUM ZAVRŠETKA OPERACIJE]]&gt;DATE(2024,3,31),"u provedbi","završen")</f>
        <v>završen</v>
      </c>
      <c r="K1360" s="46" t="s">
        <v>99</v>
      </c>
      <c r="L1360" s="46" t="s">
        <v>99</v>
      </c>
      <c r="M1360" s="49">
        <v>0.85</v>
      </c>
      <c r="N1360" s="49">
        <v>0.15</v>
      </c>
      <c r="O1360" s="50">
        <f>Ugovori_OPULJP[[#This Row],[Bespovratna sredstva - Ukupno (EU+Nac) HRK
= Ukupna ugovorena vrijednost bespovratnih sredstava]]*Ugovori_OPULJP[[#This Row],[EU STOPA SUFINANCIRANJA %
EU CO-FINANCING RATE %]]</f>
        <v>1257205.25</v>
      </c>
      <c r="P1360" s="51">
        <f>Ugovori_OPULJP[[#This Row],[Bespovratna sredstva - EU dio - HRK]]/7.5345</f>
        <v>166859.81153361205</v>
      </c>
      <c r="Q1360" s="50">
        <f>Ugovori_OPULJP[[#This Row],[Bespovratna sredstva - Ukupno (EU+Nac) HRK
= Ukupna ugovorena vrijednost bespovratnih sredstava]]*Ugovori_OPULJP[[#This Row],[STOPA NACIONALNOG SUFINANCIRANJA %]]</f>
        <v>221859.75</v>
      </c>
      <c r="R1360" s="51">
        <f>Ugovori_OPULJP[[#This Row],[Bespovratna sredstva - Nacionalni dio - HRK]]/7.5345</f>
        <v>29445.849094166831</v>
      </c>
      <c r="S1360" s="52">
        <v>1479065</v>
      </c>
      <c r="T1360" s="53">
        <f>Ugovori_OPULJP[[#This Row],[Bespovratna sredstva - Ukupno (EU+Nac) HRK
= Ukupna ugovorena vrijednost bespovratnih sredstava]]/7.5345</f>
        <v>196305.66062777888</v>
      </c>
      <c r="U1360" s="50">
        <v>0</v>
      </c>
      <c r="V1360" s="51">
        <f>Ugovori_OPULJP[[#This Row],[Javni doprinos korisnika - HRK]]/7.5345</f>
        <v>0</v>
      </c>
      <c r="W1360" s="50">
        <v>0</v>
      </c>
      <c r="X1360" s="51">
        <f>Ugovori_OPULJP[[#This Row],[Privatni doprinos korisnika - HRK]]/7.5345</f>
        <v>0</v>
      </c>
      <c r="Y1360" s="52">
        <v>1479065</v>
      </c>
      <c r="Z1360" s="53">
        <f>Ugovori_OPULJP[[#This Row],[UKUPNI PRIHVATLJIVI IZDACI
TOTAL ELIGIBLE EXPENDITURE
= Bespovratna sredstva ukupno + doprinos korisnika
= Ukupni prihvatljivi troškovi
= Ukupna ugovorena vrijednost projekta HRK]]/7.5345</f>
        <v>196305.66062777888</v>
      </c>
      <c r="AA1360" s="57" t="s">
        <v>38</v>
      </c>
      <c r="AB1360" s="57" t="s">
        <v>35</v>
      </c>
      <c r="AC1360" s="56" t="s">
        <v>5166</v>
      </c>
      <c r="AD1360" s="63" t="s">
        <v>747</v>
      </c>
    </row>
    <row r="1361" spans="1:30" ht="38.25" customHeight="1" x14ac:dyDescent="0.2">
      <c r="A1361" s="61" t="s">
        <v>5167</v>
      </c>
      <c r="B1361" s="55" t="s">
        <v>743</v>
      </c>
      <c r="C1361" s="56" t="s">
        <v>744</v>
      </c>
      <c r="D1361" s="88" t="s">
        <v>4965</v>
      </c>
      <c r="E1361" s="57" t="s">
        <v>76</v>
      </c>
      <c r="F1361" s="62" t="s">
        <v>5168</v>
      </c>
      <c r="G1361" s="45" t="s">
        <v>3647</v>
      </c>
      <c r="H1361" s="59">
        <v>44915</v>
      </c>
      <c r="I1361" s="59">
        <v>45158</v>
      </c>
      <c r="J1361" s="48" t="str">
        <f>IF(Ugovori_OPULJP[[#This Row],[DATUM ZAVRŠETKA OPERACIJE]]&gt;DATE(2024,3,31),"u provedbi","završen")</f>
        <v>završen</v>
      </c>
      <c r="K1361" s="46" t="s">
        <v>99</v>
      </c>
      <c r="L1361" s="46" t="s">
        <v>99</v>
      </c>
      <c r="M1361" s="49">
        <v>0.85</v>
      </c>
      <c r="N1361" s="49">
        <v>0.15</v>
      </c>
      <c r="O1361" s="50">
        <f>Ugovori_OPULJP[[#This Row],[Bespovratna sredstva - Ukupno (EU+Nac) HRK
= Ukupna ugovorena vrijednost bespovratnih sredstava]]*Ugovori_OPULJP[[#This Row],[EU STOPA SUFINANCIRANJA %
EU CO-FINANCING RATE %]]</f>
        <v>417626.25</v>
      </c>
      <c r="P1361" s="51">
        <f>Ugovori_OPULJP[[#This Row],[Bespovratna sredstva - EU dio - HRK]]/7.5345</f>
        <v>55428.528767668722</v>
      </c>
      <c r="Q1361" s="50">
        <f>Ugovori_OPULJP[[#This Row],[Bespovratna sredstva - Ukupno (EU+Nac) HRK
= Ukupna ugovorena vrijednost bespovratnih sredstava]]*Ugovori_OPULJP[[#This Row],[STOPA NACIONALNOG SUFINANCIRANJA %]]</f>
        <v>73698.75</v>
      </c>
      <c r="R1361" s="51">
        <f>Ugovori_OPULJP[[#This Row],[Bespovratna sredstva - Nacionalni dio - HRK]]/7.5345</f>
        <v>9781.5050766474214</v>
      </c>
      <c r="S1361" s="52">
        <v>491325</v>
      </c>
      <c r="T1361" s="51">
        <f>Ugovori_OPULJP[[#This Row],[Bespovratna sredstva - Ukupno (EU+Nac) HRK
= Ukupna ugovorena vrijednost bespovratnih sredstava]]/7.5345</f>
        <v>65210.033844316145</v>
      </c>
      <c r="U1361" s="50">
        <v>0</v>
      </c>
      <c r="V1361" s="51">
        <f>Ugovori_OPULJP[[#This Row],[Javni doprinos korisnika - HRK]]/7.5345</f>
        <v>0</v>
      </c>
      <c r="W1361" s="50">
        <v>0</v>
      </c>
      <c r="X1361" s="51">
        <f>Ugovori_OPULJP[[#This Row],[Privatni doprinos korisnika - HRK]]/7.5345</f>
        <v>0</v>
      </c>
      <c r="Y1361" s="52">
        <v>491325</v>
      </c>
      <c r="Z1361" s="53">
        <f>Ugovori_OPULJP[[#This Row],[UKUPNI PRIHVATLJIVI IZDACI
TOTAL ELIGIBLE EXPENDITURE
= Bespovratna sredstva ukupno + doprinos korisnika
= Ukupni prihvatljivi troškovi
= Ukupna ugovorena vrijednost projekta HRK]]/7.5345</f>
        <v>65210.033844316145</v>
      </c>
      <c r="AA1361" s="57" t="s">
        <v>38</v>
      </c>
      <c r="AB1361" s="57" t="s">
        <v>35</v>
      </c>
      <c r="AC1361" s="56" t="s">
        <v>5169</v>
      </c>
      <c r="AD1361" s="63" t="s">
        <v>747</v>
      </c>
    </row>
    <row r="1362" spans="1:30" ht="51" customHeight="1" x14ac:dyDescent="0.2">
      <c r="A1362" s="61" t="s">
        <v>5170</v>
      </c>
      <c r="B1362" s="55" t="s">
        <v>743</v>
      </c>
      <c r="C1362" s="56" t="s">
        <v>744</v>
      </c>
      <c r="D1362" s="88" t="s">
        <v>4965</v>
      </c>
      <c r="E1362" s="57" t="s">
        <v>76</v>
      </c>
      <c r="F1362" s="62" t="s">
        <v>5171</v>
      </c>
      <c r="G1362" s="62" t="s">
        <v>3626</v>
      </c>
      <c r="H1362" s="59">
        <v>44922</v>
      </c>
      <c r="I1362" s="59">
        <v>45165</v>
      </c>
      <c r="J1362" s="48" t="str">
        <f>IF(Ugovori_OPULJP[[#This Row],[DATUM ZAVRŠETKA OPERACIJE]]&gt;DATE(2024,3,31),"u provedbi","završen")</f>
        <v>završen</v>
      </c>
      <c r="K1362" s="67" t="s">
        <v>99</v>
      </c>
      <c r="L1362" s="67" t="s">
        <v>99</v>
      </c>
      <c r="M1362" s="49">
        <v>0.85</v>
      </c>
      <c r="N1362" s="49">
        <v>0.15</v>
      </c>
      <c r="O1362" s="50">
        <f>Ugovori_OPULJP[[#This Row],[Bespovratna sredstva - Ukupno (EU+Nac) HRK
= Ukupna ugovorena vrijednost bespovratnih sredstava]]*Ugovori_OPULJP[[#This Row],[EU STOPA SUFINANCIRANJA %
EU CO-FINANCING RATE %]]</f>
        <v>1260688.125</v>
      </c>
      <c r="P1362" s="51">
        <f>Ugovori_OPULJP[[#This Row],[Bespovratna sredstva - EU dio - HRK]]/7.5345</f>
        <v>167322.06848496915</v>
      </c>
      <c r="Q1362" s="50">
        <f>Ugovori_OPULJP[[#This Row],[Bespovratna sredstva - Ukupno (EU+Nac) HRK
= Ukupna ugovorena vrijednost bespovratnih sredstava]]*Ugovori_OPULJP[[#This Row],[STOPA NACIONALNOG SUFINANCIRANJA %]]</f>
        <v>222474.375</v>
      </c>
      <c r="R1362" s="51">
        <f>Ugovori_OPULJP[[#This Row],[Bespovratna sredstva - Nacionalni dio - HRK]]/7.5345</f>
        <v>29527.423850288669</v>
      </c>
      <c r="S1362" s="52">
        <v>1483162.5</v>
      </c>
      <c r="T1362" s="51">
        <f>Ugovori_OPULJP[[#This Row],[Bespovratna sredstva - Ukupno (EU+Nac) HRK
= Ukupna ugovorena vrijednost bespovratnih sredstava]]/7.5345</f>
        <v>196849.49233525779</v>
      </c>
      <c r="U1362" s="50">
        <v>0</v>
      </c>
      <c r="V1362" s="51">
        <f>Ugovori_OPULJP[[#This Row],[Javni doprinos korisnika - HRK]]/7.5345</f>
        <v>0</v>
      </c>
      <c r="W1362" s="50">
        <v>0</v>
      </c>
      <c r="X1362" s="51">
        <f>Ugovori_OPULJP[[#This Row],[Privatni doprinos korisnika - HRK]]/7.5345</f>
        <v>0</v>
      </c>
      <c r="Y1362" s="52">
        <v>1483162.5</v>
      </c>
      <c r="Z1362" s="53">
        <f>Ugovori_OPULJP[[#This Row],[UKUPNI PRIHVATLJIVI IZDACI
TOTAL ELIGIBLE EXPENDITURE
= Bespovratna sredstva ukupno + doprinos korisnika
= Ukupni prihvatljivi troškovi
= Ukupna ugovorena vrijednost projekta HRK]]/7.5345</f>
        <v>196849.49233525779</v>
      </c>
      <c r="AA1362" s="57" t="s">
        <v>38</v>
      </c>
      <c r="AB1362" s="57" t="s">
        <v>35</v>
      </c>
      <c r="AC1362" s="56" t="s">
        <v>5172</v>
      </c>
      <c r="AD1362" s="63" t="s">
        <v>747</v>
      </c>
    </row>
    <row r="1363" spans="1:30" ht="38.25" customHeight="1" x14ac:dyDescent="0.2">
      <c r="A1363" s="97" t="s">
        <v>5173</v>
      </c>
      <c r="B1363" s="55" t="s">
        <v>743</v>
      </c>
      <c r="C1363" s="56" t="s">
        <v>744</v>
      </c>
      <c r="D1363" s="88" t="s">
        <v>4965</v>
      </c>
      <c r="E1363" s="57" t="s">
        <v>76</v>
      </c>
      <c r="F1363" s="62" t="s">
        <v>5174</v>
      </c>
      <c r="G1363" s="45" t="s">
        <v>2065</v>
      </c>
      <c r="H1363" s="59">
        <v>44853</v>
      </c>
      <c r="I1363" s="59">
        <v>45096</v>
      </c>
      <c r="J1363" s="48" t="str">
        <f>IF(Ugovori_OPULJP[[#This Row],[DATUM ZAVRŠETKA OPERACIJE]]&gt;DATE(2024,3,31),"u provedbi","završen")</f>
        <v>završen</v>
      </c>
      <c r="K1363" s="46" t="s">
        <v>249</v>
      </c>
      <c r="L1363" s="46" t="s">
        <v>249</v>
      </c>
      <c r="M1363" s="49">
        <v>0.85</v>
      </c>
      <c r="N1363" s="49">
        <v>0.15</v>
      </c>
      <c r="O1363" s="50">
        <f>Ugovori_OPULJP[[#This Row],[Bespovratna sredstva - Ukupno (EU+Nac) HRK
= Ukupna ugovorena vrijednost bespovratnih sredstava]]*Ugovori_OPULJP[[#This Row],[EU STOPA SUFINANCIRANJA %
EU CO-FINANCING RATE %]]</f>
        <v>1273257.5</v>
      </c>
      <c r="P1363" s="51">
        <f>Ugovori_OPULJP[[#This Row],[Bespovratna sredstva - EU dio - HRK]]/7.5345</f>
        <v>168990.31123498571</v>
      </c>
      <c r="Q1363" s="50">
        <f>Ugovori_OPULJP[[#This Row],[Bespovratna sredstva - Ukupno (EU+Nac) HRK
= Ukupna ugovorena vrijednost bespovratnih sredstava]]*Ugovori_OPULJP[[#This Row],[STOPA NACIONALNOG SUFINANCIRANJA %]]</f>
        <v>224692.5</v>
      </c>
      <c r="R1363" s="51">
        <f>Ugovori_OPULJP[[#This Row],[Bespovratna sredstva - Nacionalni dio - HRK]]/7.5345</f>
        <v>29821.819629703365</v>
      </c>
      <c r="S1363" s="52">
        <v>1497950</v>
      </c>
      <c r="T1363" s="51">
        <f>Ugovori_OPULJP[[#This Row],[Bespovratna sredstva - Ukupno (EU+Nac) HRK
= Ukupna ugovorena vrijednost bespovratnih sredstava]]/7.5345</f>
        <v>198812.1308646891</v>
      </c>
      <c r="U1363" s="50">
        <v>0</v>
      </c>
      <c r="V1363" s="51">
        <f>Ugovori_OPULJP[[#This Row],[Javni doprinos korisnika - HRK]]/7.5345</f>
        <v>0</v>
      </c>
      <c r="W1363" s="50">
        <v>0</v>
      </c>
      <c r="X1363" s="51">
        <f>Ugovori_OPULJP[[#This Row],[Privatni doprinos korisnika - HRK]]/7.5345</f>
        <v>0</v>
      </c>
      <c r="Y1363" s="52">
        <v>1497950</v>
      </c>
      <c r="Z1363" s="53">
        <f>Ugovori_OPULJP[[#This Row],[UKUPNI PRIHVATLJIVI IZDACI
TOTAL ELIGIBLE EXPENDITURE
= Bespovratna sredstva ukupno + doprinos korisnika
= Ukupni prihvatljivi troškovi
= Ukupna ugovorena vrijednost projekta HRK]]/7.5345</f>
        <v>198812.1308646891</v>
      </c>
      <c r="AA1363" s="57" t="s">
        <v>38</v>
      </c>
      <c r="AB1363" s="57" t="s">
        <v>35</v>
      </c>
      <c r="AC1363" s="56" t="s">
        <v>5175</v>
      </c>
      <c r="AD1363" s="63" t="s">
        <v>747</v>
      </c>
    </row>
    <row r="1364" spans="1:30" ht="38.25" customHeight="1" x14ac:dyDescent="0.2">
      <c r="A1364" s="61" t="s">
        <v>5176</v>
      </c>
      <c r="B1364" s="55" t="s">
        <v>743</v>
      </c>
      <c r="C1364" s="56" t="s">
        <v>744</v>
      </c>
      <c r="D1364" s="88" t="s">
        <v>4965</v>
      </c>
      <c r="E1364" s="57" t="s">
        <v>76</v>
      </c>
      <c r="F1364" s="45" t="s">
        <v>5177</v>
      </c>
      <c r="G1364" s="62" t="s">
        <v>848</v>
      </c>
      <c r="H1364" s="59">
        <v>44902</v>
      </c>
      <c r="I1364" s="59">
        <v>45145</v>
      </c>
      <c r="J1364" s="48" t="str">
        <f>IF(Ugovori_OPULJP[[#This Row],[DATUM ZAVRŠETKA OPERACIJE]]&gt;DATE(2024,3,31),"u provedbi","završen")</f>
        <v>završen</v>
      </c>
      <c r="K1364" s="46" t="s">
        <v>249</v>
      </c>
      <c r="L1364" s="46" t="s">
        <v>249</v>
      </c>
      <c r="M1364" s="49">
        <v>0.85</v>
      </c>
      <c r="N1364" s="49">
        <v>0.15</v>
      </c>
      <c r="O1364" s="50">
        <f>Ugovori_OPULJP[[#This Row],[Bespovratna sredstva - Ukupno (EU+Nac) HRK
= Ukupna ugovorena vrijednost bespovratnih sredstava]]*Ugovori_OPULJP[[#This Row],[EU STOPA SUFINANCIRANJA %
EU CO-FINANCING RATE %]]</f>
        <v>455889</v>
      </c>
      <c r="P1364" s="51">
        <f>Ugovori_OPULJP[[#This Row],[Bespovratna sredstva - EU dio - HRK]]/7.5345</f>
        <v>60506.868405335452</v>
      </c>
      <c r="Q1364" s="50">
        <f>Ugovori_OPULJP[[#This Row],[Bespovratna sredstva - Ukupno (EU+Nac) HRK
= Ukupna ugovorena vrijednost bespovratnih sredstava]]*Ugovori_OPULJP[[#This Row],[STOPA NACIONALNOG SUFINANCIRANJA %]]</f>
        <v>80451</v>
      </c>
      <c r="R1364" s="51">
        <f>Ugovori_OPULJP[[#This Row],[Bespovratna sredstva - Nacionalni dio - HRK]]/7.5345</f>
        <v>10677.68265976508</v>
      </c>
      <c r="S1364" s="52">
        <v>536340</v>
      </c>
      <c r="T1364" s="51">
        <f>Ugovori_OPULJP[[#This Row],[Bespovratna sredstva - Ukupno (EU+Nac) HRK
= Ukupna ugovorena vrijednost bespovratnih sredstava]]/7.5345</f>
        <v>71184.551065100532</v>
      </c>
      <c r="U1364" s="50">
        <v>0</v>
      </c>
      <c r="V1364" s="51">
        <f>Ugovori_OPULJP[[#This Row],[Javni doprinos korisnika - HRK]]/7.5345</f>
        <v>0</v>
      </c>
      <c r="W1364" s="50">
        <v>0</v>
      </c>
      <c r="X1364" s="51">
        <f>Ugovori_OPULJP[[#This Row],[Privatni doprinos korisnika - HRK]]/7.5345</f>
        <v>0</v>
      </c>
      <c r="Y1364" s="52">
        <v>536340</v>
      </c>
      <c r="Z1364" s="53">
        <f>Ugovori_OPULJP[[#This Row],[UKUPNI PRIHVATLJIVI IZDACI
TOTAL ELIGIBLE EXPENDITURE
= Bespovratna sredstva ukupno + doprinos korisnika
= Ukupni prihvatljivi troškovi
= Ukupna ugovorena vrijednost projekta HRK]]/7.5345</f>
        <v>71184.551065100532</v>
      </c>
      <c r="AA1364" s="57" t="s">
        <v>38</v>
      </c>
      <c r="AB1364" s="57" t="s">
        <v>35</v>
      </c>
      <c r="AC1364" s="56" t="s">
        <v>5178</v>
      </c>
      <c r="AD1364" s="63" t="s">
        <v>747</v>
      </c>
    </row>
    <row r="1365" spans="1:30" ht="38.25" customHeight="1" x14ac:dyDescent="0.2">
      <c r="A1365" s="61" t="s">
        <v>5179</v>
      </c>
      <c r="B1365" s="55" t="s">
        <v>743</v>
      </c>
      <c r="C1365" s="56" t="s">
        <v>744</v>
      </c>
      <c r="D1365" s="88" t="s">
        <v>4965</v>
      </c>
      <c r="E1365" s="57" t="s">
        <v>76</v>
      </c>
      <c r="F1365" s="62" t="s">
        <v>4259</v>
      </c>
      <c r="G1365" s="62" t="s">
        <v>1732</v>
      </c>
      <c r="H1365" s="59">
        <v>44902</v>
      </c>
      <c r="I1365" s="59">
        <v>45145</v>
      </c>
      <c r="J1365" s="48" t="str">
        <f>IF(Ugovori_OPULJP[[#This Row],[DATUM ZAVRŠETKA OPERACIJE]]&gt;DATE(2024,3,31),"u provedbi","završen")</f>
        <v>završen</v>
      </c>
      <c r="K1365" s="58" t="s">
        <v>249</v>
      </c>
      <c r="L1365" s="58" t="s">
        <v>249</v>
      </c>
      <c r="M1365" s="49">
        <v>0.85</v>
      </c>
      <c r="N1365" s="49">
        <v>0.15</v>
      </c>
      <c r="O1365" s="50">
        <f>Ugovori_OPULJP[[#This Row],[Bespovratna sredstva - Ukupno (EU+Nac) HRK
= Ukupna ugovorena vrijednost bespovratnih sredstava]]*Ugovori_OPULJP[[#This Row],[EU STOPA SUFINANCIRANJA %
EU CO-FINANCING RATE %]]</f>
        <v>753426.4</v>
      </c>
      <c r="P1365" s="51">
        <f>Ugovori_OPULJP[[#This Row],[Bespovratna sredstva - EU dio - HRK]]/7.5345</f>
        <v>99996.867741721406</v>
      </c>
      <c r="Q1365" s="50">
        <f>Ugovori_OPULJP[[#This Row],[Bespovratna sredstva - Ukupno (EU+Nac) HRK
= Ukupna ugovorena vrijednost bespovratnih sredstava]]*Ugovori_OPULJP[[#This Row],[STOPA NACIONALNOG SUFINANCIRANJA %]]</f>
        <v>132957.6</v>
      </c>
      <c r="R1365" s="51">
        <f>Ugovori_OPULJP[[#This Row],[Bespovratna sredstva - Nacionalni dio - HRK]]/7.5345</f>
        <v>17646.506072068485</v>
      </c>
      <c r="S1365" s="52">
        <v>886384</v>
      </c>
      <c r="T1365" s="51">
        <f>Ugovori_OPULJP[[#This Row],[Bespovratna sredstva - Ukupno (EU+Nac) HRK
= Ukupna ugovorena vrijednost bespovratnih sredstava]]/7.5345</f>
        <v>117643.37381378989</v>
      </c>
      <c r="U1365" s="50">
        <v>0</v>
      </c>
      <c r="V1365" s="51">
        <f>Ugovori_OPULJP[[#This Row],[Javni doprinos korisnika - HRK]]/7.5345</f>
        <v>0</v>
      </c>
      <c r="W1365" s="50">
        <v>0</v>
      </c>
      <c r="X1365" s="51">
        <f>Ugovori_OPULJP[[#This Row],[Privatni doprinos korisnika - HRK]]/7.5345</f>
        <v>0</v>
      </c>
      <c r="Y1365" s="52">
        <v>886384</v>
      </c>
      <c r="Z1365" s="53">
        <f>Ugovori_OPULJP[[#This Row],[UKUPNI PRIHVATLJIVI IZDACI
TOTAL ELIGIBLE EXPENDITURE
= Bespovratna sredstva ukupno + doprinos korisnika
= Ukupni prihvatljivi troškovi
= Ukupna ugovorena vrijednost projekta HRK]]/7.5345</f>
        <v>117643.37381378989</v>
      </c>
      <c r="AA1365" s="57" t="s">
        <v>38</v>
      </c>
      <c r="AB1365" s="57" t="s">
        <v>35</v>
      </c>
      <c r="AC1365" s="56" t="s">
        <v>5180</v>
      </c>
      <c r="AD1365" s="63" t="s">
        <v>747</v>
      </c>
    </row>
    <row r="1366" spans="1:30" ht="38.25" customHeight="1" x14ac:dyDescent="0.2">
      <c r="A1366" s="97" t="s">
        <v>5181</v>
      </c>
      <c r="B1366" s="55" t="s">
        <v>743</v>
      </c>
      <c r="C1366" s="56" t="s">
        <v>744</v>
      </c>
      <c r="D1366" s="88" t="s">
        <v>4965</v>
      </c>
      <c r="E1366" s="57" t="s">
        <v>76</v>
      </c>
      <c r="F1366" s="62" t="s">
        <v>5182</v>
      </c>
      <c r="G1366" s="62" t="s">
        <v>1934</v>
      </c>
      <c r="H1366" s="59">
        <v>44818</v>
      </c>
      <c r="I1366" s="59">
        <v>45060</v>
      </c>
      <c r="J1366" s="48" t="str">
        <f>IF(Ugovori_OPULJP[[#This Row],[DATUM ZAVRŠETKA OPERACIJE]]&gt;DATE(2024,3,31),"u provedbi","završen")</f>
        <v>završen</v>
      </c>
      <c r="K1366" s="46" t="s">
        <v>249</v>
      </c>
      <c r="L1366" s="46" t="s">
        <v>249</v>
      </c>
      <c r="M1366" s="49">
        <v>0.85</v>
      </c>
      <c r="N1366" s="49">
        <v>0.15</v>
      </c>
      <c r="O1366" s="50">
        <f>Ugovori_OPULJP[[#This Row],[Bespovratna sredstva - Ukupno (EU+Nac) HRK
= Ukupna ugovorena vrijednost bespovratnih sredstava]]*Ugovori_OPULJP[[#This Row],[EU STOPA SUFINANCIRANJA %
EU CO-FINANCING RATE %]]</f>
        <v>1088374</v>
      </c>
      <c r="P1366" s="51">
        <f>Ugovori_OPULJP[[#This Row],[Bespovratna sredstva - EU dio - HRK]]/7.5345</f>
        <v>144452.05388546022</v>
      </c>
      <c r="Q1366" s="50">
        <f>Ugovori_OPULJP[[#This Row],[Bespovratna sredstva - Ukupno (EU+Nac) HRK
= Ukupna ugovorena vrijednost bespovratnih sredstava]]*Ugovori_OPULJP[[#This Row],[STOPA NACIONALNOG SUFINANCIRANJA %]]</f>
        <v>192066</v>
      </c>
      <c r="R1366" s="51">
        <f>Ugovori_OPULJP[[#This Row],[Bespovratna sredstva - Nacionalni dio - HRK]]/7.5345</f>
        <v>25491.538920963565</v>
      </c>
      <c r="S1366" s="52">
        <v>1280440</v>
      </c>
      <c r="T1366" s="51">
        <f>Ugovori_OPULJP[[#This Row],[Bespovratna sredstva - Ukupno (EU+Nac) HRK
= Ukupna ugovorena vrijednost bespovratnih sredstava]]/7.5345</f>
        <v>169943.59280642378</v>
      </c>
      <c r="U1366" s="50">
        <v>0</v>
      </c>
      <c r="V1366" s="51">
        <f>Ugovori_OPULJP[[#This Row],[Javni doprinos korisnika - HRK]]/7.5345</f>
        <v>0</v>
      </c>
      <c r="W1366" s="50">
        <v>0</v>
      </c>
      <c r="X1366" s="51">
        <f>Ugovori_OPULJP[[#This Row],[Privatni doprinos korisnika - HRK]]/7.5345</f>
        <v>0</v>
      </c>
      <c r="Y1366" s="52">
        <v>1280440</v>
      </c>
      <c r="Z1366" s="53">
        <f>Ugovori_OPULJP[[#This Row],[UKUPNI PRIHVATLJIVI IZDACI
TOTAL ELIGIBLE EXPENDITURE
= Bespovratna sredstva ukupno + doprinos korisnika
= Ukupni prihvatljivi troškovi
= Ukupna ugovorena vrijednost projekta HRK]]/7.5345</f>
        <v>169943.59280642378</v>
      </c>
      <c r="AA1366" s="57" t="s">
        <v>38</v>
      </c>
      <c r="AB1366" s="57" t="s">
        <v>35</v>
      </c>
      <c r="AC1366" s="56" t="s">
        <v>5183</v>
      </c>
      <c r="AD1366" s="63" t="s">
        <v>747</v>
      </c>
    </row>
    <row r="1367" spans="1:30" ht="38.25" customHeight="1" x14ac:dyDescent="0.2">
      <c r="A1367" s="61" t="s">
        <v>5184</v>
      </c>
      <c r="B1367" s="55" t="s">
        <v>743</v>
      </c>
      <c r="C1367" s="56" t="s">
        <v>744</v>
      </c>
      <c r="D1367" s="88" t="s">
        <v>4965</v>
      </c>
      <c r="E1367" s="57" t="s">
        <v>76</v>
      </c>
      <c r="F1367" s="62" t="s">
        <v>5185</v>
      </c>
      <c r="G1367" s="62" t="s">
        <v>2592</v>
      </c>
      <c r="H1367" s="59">
        <v>44902</v>
      </c>
      <c r="I1367" s="59">
        <v>45145</v>
      </c>
      <c r="J1367" s="48" t="str">
        <f>IF(Ugovori_OPULJP[[#This Row],[DATUM ZAVRŠETKA OPERACIJE]]&gt;DATE(2024,3,31),"u provedbi","završen")</f>
        <v>završen</v>
      </c>
      <c r="K1367" s="58" t="s">
        <v>89</v>
      </c>
      <c r="L1367" s="58" t="s">
        <v>84</v>
      </c>
      <c r="M1367" s="49">
        <v>0.85</v>
      </c>
      <c r="N1367" s="49">
        <v>0.15</v>
      </c>
      <c r="O1367" s="50">
        <f>Ugovori_OPULJP[[#This Row],[Bespovratna sredstva - Ukupno (EU+Nac) HRK
= Ukupna ugovorena vrijednost bespovratnih sredstava]]*Ugovori_OPULJP[[#This Row],[EU STOPA SUFINANCIRANJA %
EU CO-FINANCING RATE %]]</f>
        <v>415565</v>
      </c>
      <c r="P1367" s="51">
        <f>Ugovori_OPULJP[[#This Row],[Bespovratna sredstva - EU dio - HRK]]/7.5345</f>
        <v>55154.953878824075</v>
      </c>
      <c r="Q1367" s="50">
        <f>Ugovori_OPULJP[[#This Row],[Bespovratna sredstva - Ukupno (EU+Nac) HRK
= Ukupna ugovorena vrijednost bespovratnih sredstava]]*Ugovori_OPULJP[[#This Row],[STOPA NACIONALNOG SUFINANCIRANJA %]]</f>
        <v>73335</v>
      </c>
      <c r="R1367" s="51">
        <f>Ugovori_OPULJP[[#This Row],[Bespovratna sredstva - Nacionalni dio - HRK]]/7.5345</f>
        <v>9733.2271550866008</v>
      </c>
      <c r="S1367" s="52">
        <v>488900</v>
      </c>
      <c r="T1367" s="51">
        <f>Ugovori_OPULJP[[#This Row],[Bespovratna sredstva - Ukupno (EU+Nac) HRK
= Ukupna ugovorena vrijednost bespovratnih sredstava]]/7.5345</f>
        <v>64888.181033910674</v>
      </c>
      <c r="U1367" s="50">
        <v>0</v>
      </c>
      <c r="V1367" s="51">
        <f>Ugovori_OPULJP[[#This Row],[Javni doprinos korisnika - HRK]]/7.5345</f>
        <v>0</v>
      </c>
      <c r="W1367" s="50">
        <v>0</v>
      </c>
      <c r="X1367" s="51">
        <f>Ugovori_OPULJP[[#This Row],[Privatni doprinos korisnika - HRK]]/7.5345</f>
        <v>0</v>
      </c>
      <c r="Y1367" s="52">
        <v>488900</v>
      </c>
      <c r="Z1367" s="53">
        <f>Ugovori_OPULJP[[#This Row],[UKUPNI PRIHVATLJIVI IZDACI
TOTAL ELIGIBLE EXPENDITURE
= Bespovratna sredstva ukupno + doprinos korisnika
= Ukupni prihvatljivi troškovi
= Ukupna ugovorena vrijednost projekta HRK]]/7.5345</f>
        <v>64888.181033910674</v>
      </c>
      <c r="AA1367" s="57" t="s">
        <v>38</v>
      </c>
      <c r="AB1367" s="57" t="s">
        <v>35</v>
      </c>
      <c r="AC1367" s="56" t="s">
        <v>5186</v>
      </c>
      <c r="AD1367" s="63" t="s">
        <v>747</v>
      </c>
    </row>
    <row r="1368" spans="1:30" ht="38.25" customHeight="1" x14ac:dyDescent="0.2">
      <c r="A1368" s="97" t="s">
        <v>5187</v>
      </c>
      <c r="B1368" s="55" t="s">
        <v>743</v>
      </c>
      <c r="C1368" s="56" t="s">
        <v>744</v>
      </c>
      <c r="D1368" s="88" t="s">
        <v>4965</v>
      </c>
      <c r="E1368" s="57" t="s">
        <v>76</v>
      </c>
      <c r="F1368" s="62" t="s">
        <v>5188</v>
      </c>
      <c r="G1368" s="62" t="s">
        <v>1427</v>
      </c>
      <c r="H1368" s="59">
        <v>44770</v>
      </c>
      <c r="I1368" s="59">
        <v>45013</v>
      </c>
      <c r="J1368" s="48" t="str">
        <f>IF(Ugovori_OPULJP[[#This Row],[DATUM ZAVRŠETKA OPERACIJE]]&gt;DATE(2024,3,31),"u provedbi","završen")</f>
        <v>završen</v>
      </c>
      <c r="K1368" s="46" t="s">
        <v>99</v>
      </c>
      <c r="L1368" s="46" t="s">
        <v>99</v>
      </c>
      <c r="M1368" s="49">
        <v>0.85</v>
      </c>
      <c r="N1368" s="49">
        <v>0.15</v>
      </c>
      <c r="O1368" s="50">
        <f>Ugovori_OPULJP[[#This Row],[Bespovratna sredstva - Ukupno (EU+Nac) HRK
= Ukupna ugovorena vrijednost bespovratnih sredstava]]*Ugovori_OPULJP[[#This Row],[EU STOPA SUFINANCIRANJA %
EU CO-FINANCING RATE %]]</f>
        <v>840480</v>
      </c>
      <c r="P1368" s="51">
        <f>Ugovori_OPULJP[[#This Row],[Bespovratna sredstva - EU dio - HRK]]/7.5345</f>
        <v>111550.8660163249</v>
      </c>
      <c r="Q1368" s="50">
        <f>Ugovori_OPULJP[[#This Row],[Bespovratna sredstva - Ukupno (EU+Nac) HRK
= Ukupna ugovorena vrijednost bespovratnih sredstava]]*Ugovori_OPULJP[[#This Row],[STOPA NACIONALNOG SUFINANCIRANJA %]]</f>
        <v>148320</v>
      </c>
      <c r="R1368" s="51">
        <f>Ugovori_OPULJP[[#This Row],[Bespovratna sredstva - Nacionalni dio - HRK]]/7.5345</f>
        <v>19685.446944057334</v>
      </c>
      <c r="S1368" s="52">
        <v>988800</v>
      </c>
      <c r="T1368" s="53">
        <f>Ugovori_OPULJP[[#This Row],[Bespovratna sredstva - Ukupno (EU+Nac) HRK
= Ukupna ugovorena vrijednost bespovratnih sredstava]]/7.5345</f>
        <v>131236.31296038223</v>
      </c>
      <c r="U1368" s="50">
        <v>0</v>
      </c>
      <c r="V1368" s="51">
        <f>Ugovori_OPULJP[[#This Row],[Javni doprinos korisnika - HRK]]/7.5345</f>
        <v>0</v>
      </c>
      <c r="W1368" s="50">
        <v>0</v>
      </c>
      <c r="X1368" s="51">
        <f>Ugovori_OPULJP[[#This Row],[Privatni doprinos korisnika - HRK]]/7.5345</f>
        <v>0</v>
      </c>
      <c r="Y1368" s="52">
        <v>988800</v>
      </c>
      <c r="Z1368" s="53">
        <f>Ugovori_OPULJP[[#This Row],[UKUPNI PRIHVATLJIVI IZDACI
TOTAL ELIGIBLE EXPENDITURE
= Bespovratna sredstva ukupno + doprinos korisnika
= Ukupni prihvatljivi troškovi
= Ukupna ugovorena vrijednost projekta HRK]]/7.5345</f>
        <v>131236.31296038223</v>
      </c>
      <c r="AA1368" s="57" t="s">
        <v>38</v>
      </c>
      <c r="AB1368" s="57" t="s">
        <v>35</v>
      </c>
      <c r="AC1368" s="56" t="s">
        <v>5189</v>
      </c>
      <c r="AD1368" s="63" t="s">
        <v>747</v>
      </c>
    </row>
    <row r="1369" spans="1:30" ht="51" customHeight="1" x14ac:dyDescent="0.2">
      <c r="A1369" s="98" t="s">
        <v>5190</v>
      </c>
      <c r="B1369" s="55" t="s">
        <v>743</v>
      </c>
      <c r="C1369" s="56" t="s">
        <v>744</v>
      </c>
      <c r="D1369" s="88" t="s">
        <v>4965</v>
      </c>
      <c r="E1369" s="57" t="s">
        <v>76</v>
      </c>
      <c r="F1369" s="45" t="s">
        <v>5191</v>
      </c>
      <c r="G1369" s="45" t="s">
        <v>1373</v>
      </c>
      <c r="H1369" s="59">
        <v>44781</v>
      </c>
      <c r="I1369" s="59">
        <v>45024</v>
      </c>
      <c r="J1369" s="48" t="str">
        <f>IF(Ugovori_OPULJP[[#This Row],[DATUM ZAVRŠETKA OPERACIJE]]&gt;DATE(2024,3,31),"u provedbi","završen")</f>
        <v>završen</v>
      </c>
      <c r="K1369" s="58" t="s">
        <v>104</v>
      </c>
      <c r="L1369" s="58" t="s">
        <v>104</v>
      </c>
      <c r="M1369" s="49">
        <v>0.85</v>
      </c>
      <c r="N1369" s="49">
        <v>0.15</v>
      </c>
      <c r="O1369" s="50">
        <f>Ugovori_OPULJP[[#This Row],[Bespovratna sredstva - Ukupno (EU+Nac) HRK
= Ukupna ugovorena vrijednost bespovratnih sredstava]]*Ugovori_OPULJP[[#This Row],[EU STOPA SUFINANCIRANJA %
EU CO-FINANCING RATE %]]</f>
        <v>1050468.25</v>
      </c>
      <c r="P1369" s="51">
        <f>Ugovori_OPULJP[[#This Row],[Bespovratna sredstva - EU dio - HRK]]/7.5345</f>
        <v>139421.09629039749</v>
      </c>
      <c r="Q1369" s="50">
        <f>Ugovori_OPULJP[[#This Row],[Bespovratna sredstva - Ukupno (EU+Nac) HRK
= Ukupna ugovorena vrijednost bespovratnih sredstava]]*Ugovori_OPULJP[[#This Row],[STOPA NACIONALNOG SUFINANCIRANJA %]]</f>
        <v>185376.75</v>
      </c>
      <c r="R1369" s="51">
        <f>Ugovori_OPULJP[[#This Row],[Bespovratna sredstva - Nacionalni dio - HRK]]/7.5345</f>
        <v>24603.722874776027</v>
      </c>
      <c r="S1369" s="52">
        <v>1235845</v>
      </c>
      <c r="T1369" s="51">
        <f>Ugovori_OPULJP[[#This Row],[Bespovratna sredstva - Ukupno (EU+Nac) HRK
= Ukupna ugovorena vrijednost bespovratnih sredstava]]/7.5345</f>
        <v>164024.81916517354</v>
      </c>
      <c r="U1369" s="50">
        <v>0</v>
      </c>
      <c r="V1369" s="51">
        <f>Ugovori_OPULJP[[#This Row],[Javni doprinos korisnika - HRK]]/7.5345</f>
        <v>0</v>
      </c>
      <c r="W1369" s="50">
        <v>0</v>
      </c>
      <c r="X1369" s="51">
        <f>Ugovori_OPULJP[[#This Row],[Privatni doprinos korisnika - HRK]]/7.5345</f>
        <v>0</v>
      </c>
      <c r="Y1369" s="52">
        <v>1235845</v>
      </c>
      <c r="Z1369" s="53">
        <f>Ugovori_OPULJP[[#This Row],[UKUPNI PRIHVATLJIVI IZDACI
TOTAL ELIGIBLE EXPENDITURE
= Bespovratna sredstva ukupno + doprinos korisnika
= Ukupni prihvatljivi troškovi
= Ukupna ugovorena vrijednost projekta HRK]]/7.5345</f>
        <v>164024.81916517354</v>
      </c>
      <c r="AA1369" s="57" t="s">
        <v>38</v>
      </c>
      <c r="AB1369" s="57" t="s">
        <v>35</v>
      </c>
      <c r="AC1369" s="56" t="s">
        <v>5192</v>
      </c>
      <c r="AD1369" s="63" t="s">
        <v>747</v>
      </c>
    </row>
    <row r="1370" spans="1:30" ht="51" customHeight="1" x14ac:dyDescent="0.2">
      <c r="A1370" s="61" t="s">
        <v>5193</v>
      </c>
      <c r="B1370" s="55" t="s">
        <v>743</v>
      </c>
      <c r="C1370" s="56" t="s">
        <v>744</v>
      </c>
      <c r="D1370" s="88" t="s">
        <v>4965</v>
      </c>
      <c r="E1370" s="57" t="s">
        <v>76</v>
      </c>
      <c r="F1370" s="62" t="s">
        <v>5194</v>
      </c>
      <c r="G1370" s="62" t="s">
        <v>1736</v>
      </c>
      <c r="H1370" s="59">
        <v>44918</v>
      </c>
      <c r="I1370" s="59">
        <v>45161</v>
      </c>
      <c r="J1370" s="48" t="str">
        <f>IF(Ugovori_OPULJP[[#This Row],[DATUM ZAVRŠETKA OPERACIJE]]&gt;DATE(2024,3,31),"u provedbi","završen")</f>
        <v>završen</v>
      </c>
      <c r="K1370" s="58" t="s">
        <v>99</v>
      </c>
      <c r="L1370" s="58" t="s">
        <v>99</v>
      </c>
      <c r="M1370" s="49">
        <v>0.85</v>
      </c>
      <c r="N1370" s="49">
        <v>0.15</v>
      </c>
      <c r="O1370" s="50">
        <f>Ugovori_OPULJP[[#This Row],[Bespovratna sredstva - Ukupno (EU+Nac) HRK
= Ukupna ugovorena vrijednost bespovratnih sredstava]]*Ugovori_OPULJP[[#This Row],[EU STOPA SUFINANCIRANJA %
EU CO-FINANCING RATE %]]</f>
        <v>394948.57299999997</v>
      </c>
      <c r="P1370" s="51">
        <f>Ugovori_OPULJP[[#This Row],[Bespovratna sredstva - EU dio - HRK]]/7.5345</f>
        <v>52418.683787908943</v>
      </c>
      <c r="Q1370" s="50">
        <f>Ugovori_OPULJP[[#This Row],[Bespovratna sredstva - Ukupno (EU+Nac) HRK
= Ukupna ugovorena vrijednost bespovratnih sredstava]]*Ugovori_OPULJP[[#This Row],[STOPA NACIONALNOG SUFINANCIRANJA %]]</f>
        <v>69696.807000000001</v>
      </c>
      <c r="R1370" s="51">
        <f>Ugovori_OPULJP[[#This Row],[Bespovratna sredstva - Nacionalni dio - HRK]]/7.5345</f>
        <v>9250.3559625721682</v>
      </c>
      <c r="S1370" s="52">
        <v>464645.38</v>
      </c>
      <c r="T1370" s="51">
        <f>Ugovori_OPULJP[[#This Row],[Bespovratna sredstva - Ukupno (EU+Nac) HRK
= Ukupna ugovorena vrijednost bespovratnih sredstava]]/7.5345</f>
        <v>61669.039750481119</v>
      </c>
      <c r="U1370" s="50">
        <v>0</v>
      </c>
      <c r="V1370" s="51">
        <f>Ugovori_OPULJP[[#This Row],[Javni doprinos korisnika - HRK]]/7.5345</f>
        <v>0</v>
      </c>
      <c r="W1370" s="50">
        <v>0</v>
      </c>
      <c r="X1370" s="51">
        <f>Ugovori_OPULJP[[#This Row],[Privatni doprinos korisnika - HRK]]/7.5345</f>
        <v>0</v>
      </c>
      <c r="Y1370" s="52">
        <v>464645.38</v>
      </c>
      <c r="Z1370" s="53">
        <f>Ugovori_OPULJP[[#This Row],[UKUPNI PRIHVATLJIVI IZDACI
TOTAL ELIGIBLE EXPENDITURE
= Bespovratna sredstva ukupno + doprinos korisnika
= Ukupni prihvatljivi troškovi
= Ukupna ugovorena vrijednost projekta HRK]]/7.5345</f>
        <v>61669.039750481119</v>
      </c>
      <c r="AA1370" s="57" t="s">
        <v>38</v>
      </c>
      <c r="AB1370" s="57" t="s">
        <v>35</v>
      </c>
      <c r="AC1370" s="56" t="s">
        <v>5195</v>
      </c>
      <c r="AD1370" s="63" t="s">
        <v>747</v>
      </c>
    </row>
    <row r="1371" spans="1:30" ht="51" customHeight="1" x14ac:dyDescent="0.2">
      <c r="A1371" s="61" t="s">
        <v>5196</v>
      </c>
      <c r="B1371" s="55" t="s">
        <v>743</v>
      </c>
      <c r="C1371" s="56" t="s">
        <v>744</v>
      </c>
      <c r="D1371" s="88" t="s">
        <v>4965</v>
      </c>
      <c r="E1371" s="57" t="s">
        <v>76</v>
      </c>
      <c r="F1371" s="62" t="s">
        <v>3877</v>
      </c>
      <c r="G1371" s="62" t="s">
        <v>1509</v>
      </c>
      <c r="H1371" s="59">
        <v>44927</v>
      </c>
      <c r="I1371" s="59">
        <v>45170</v>
      </c>
      <c r="J1371" s="48" t="str">
        <f>IF(Ugovori_OPULJP[[#This Row],[DATUM ZAVRŠETKA OPERACIJE]]&gt;DATE(2024,3,31),"u provedbi","završen")</f>
        <v>završen</v>
      </c>
      <c r="K1371" s="46" t="s">
        <v>99</v>
      </c>
      <c r="L1371" s="46" t="s">
        <v>99</v>
      </c>
      <c r="M1371" s="49">
        <v>0.85</v>
      </c>
      <c r="N1371" s="49">
        <v>0.15</v>
      </c>
      <c r="O1371" s="50">
        <f>Ugovori_OPULJP[[#This Row],[Bespovratna sredstva - Ukupno (EU+Nac) HRK
= Ukupna ugovorena vrijednost bespovratnih sredstava]]*Ugovori_OPULJP[[#This Row],[EU STOPA SUFINANCIRANJA %
EU CO-FINANCING RATE %]]</f>
        <v>839885</v>
      </c>
      <c r="P1371" s="51">
        <f>Ugovori_OPULJP[[#This Row],[Bespovratna sredstva - EU dio - HRK]]/7.5345</f>
        <v>111471.8959453182</v>
      </c>
      <c r="Q1371" s="50">
        <f>Ugovori_OPULJP[[#This Row],[Bespovratna sredstva - Ukupno (EU+Nac) HRK
= Ukupna ugovorena vrijednost bespovratnih sredstava]]*Ugovori_OPULJP[[#This Row],[STOPA NACIONALNOG SUFINANCIRANJA %]]</f>
        <v>148215</v>
      </c>
      <c r="R1371" s="51">
        <f>Ugovori_OPULJP[[#This Row],[Bespovratna sredstva - Nacionalni dio - HRK]]/7.5345</f>
        <v>19671.511049173798</v>
      </c>
      <c r="S1371" s="52">
        <v>988100</v>
      </c>
      <c r="T1371" s="51">
        <f>Ugovori_OPULJP[[#This Row],[Bespovratna sredstva - Ukupno (EU+Nac) HRK
= Ukupna ugovorena vrijednost bespovratnih sredstava]]/7.5345</f>
        <v>131143.40699449199</v>
      </c>
      <c r="U1371" s="50">
        <v>0</v>
      </c>
      <c r="V1371" s="51">
        <f>Ugovori_OPULJP[[#This Row],[Javni doprinos korisnika - HRK]]/7.5345</f>
        <v>0</v>
      </c>
      <c r="W1371" s="50">
        <v>0</v>
      </c>
      <c r="X1371" s="51">
        <f>Ugovori_OPULJP[[#This Row],[Privatni doprinos korisnika - HRK]]/7.5345</f>
        <v>0</v>
      </c>
      <c r="Y1371" s="52">
        <v>988100</v>
      </c>
      <c r="Z1371" s="53">
        <f>Ugovori_OPULJP[[#This Row],[UKUPNI PRIHVATLJIVI IZDACI
TOTAL ELIGIBLE EXPENDITURE
= Bespovratna sredstva ukupno + doprinos korisnika
= Ukupni prihvatljivi troškovi
= Ukupna ugovorena vrijednost projekta HRK]]/7.5345</f>
        <v>131143.40699449199</v>
      </c>
      <c r="AA1371" s="57" t="s">
        <v>38</v>
      </c>
      <c r="AB1371" s="57" t="s">
        <v>35</v>
      </c>
      <c r="AC1371" s="56" t="s">
        <v>5197</v>
      </c>
      <c r="AD1371" s="63" t="s">
        <v>747</v>
      </c>
    </row>
    <row r="1372" spans="1:30" ht="51" customHeight="1" x14ac:dyDescent="0.2">
      <c r="A1372" s="61" t="s">
        <v>5198</v>
      </c>
      <c r="B1372" s="55" t="s">
        <v>743</v>
      </c>
      <c r="C1372" s="56" t="s">
        <v>744</v>
      </c>
      <c r="D1372" s="88" t="s">
        <v>4965</v>
      </c>
      <c r="E1372" s="57" t="s">
        <v>76</v>
      </c>
      <c r="F1372" s="62" t="s">
        <v>5199</v>
      </c>
      <c r="G1372" s="62" t="s">
        <v>1365</v>
      </c>
      <c r="H1372" s="59">
        <v>44915</v>
      </c>
      <c r="I1372" s="59">
        <v>45158</v>
      </c>
      <c r="J1372" s="48" t="str">
        <f>IF(Ugovori_OPULJP[[#This Row],[DATUM ZAVRŠETKA OPERACIJE]]&gt;DATE(2024,3,31),"u provedbi","završen")</f>
        <v>završen</v>
      </c>
      <c r="K1372" s="58" t="s">
        <v>99</v>
      </c>
      <c r="L1372" s="46" t="s">
        <v>99</v>
      </c>
      <c r="M1372" s="49">
        <v>0.85</v>
      </c>
      <c r="N1372" s="49">
        <v>0.15</v>
      </c>
      <c r="O1372" s="50">
        <f>Ugovori_OPULJP[[#This Row],[Bespovratna sredstva - Ukupno (EU+Nac) HRK
= Ukupna ugovorena vrijednost bespovratnih sredstava]]*Ugovori_OPULJP[[#This Row],[EU STOPA SUFINANCIRANJA %
EU CO-FINANCING RATE %]]</f>
        <v>1274729.53</v>
      </c>
      <c r="P1372" s="51">
        <f>Ugovori_OPULJP[[#This Row],[Bespovratna sredstva - EU dio - HRK]]/7.5345</f>
        <v>169185.6831906563</v>
      </c>
      <c r="Q1372" s="50">
        <f>Ugovori_OPULJP[[#This Row],[Bespovratna sredstva - Ukupno (EU+Nac) HRK
= Ukupna ugovorena vrijednost bespovratnih sredstava]]*Ugovori_OPULJP[[#This Row],[STOPA NACIONALNOG SUFINANCIRANJA %]]</f>
        <v>224952.27</v>
      </c>
      <c r="R1372" s="51">
        <f>Ugovori_OPULJP[[#This Row],[Bespovratna sredstva - Nacionalni dio - HRK]]/7.5345</f>
        <v>29856.297033645227</v>
      </c>
      <c r="S1372" s="52">
        <v>1499681.8</v>
      </c>
      <c r="T1372" s="51">
        <f>Ugovori_OPULJP[[#This Row],[Bespovratna sredstva - Ukupno (EU+Nac) HRK
= Ukupna ugovorena vrijednost bespovratnih sredstava]]/7.5345</f>
        <v>199041.98022430154</v>
      </c>
      <c r="U1372" s="50">
        <v>0</v>
      </c>
      <c r="V1372" s="51">
        <f>Ugovori_OPULJP[[#This Row],[Javni doprinos korisnika - HRK]]/7.5345</f>
        <v>0</v>
      </c>
      <c r="W1372" s="50">
        <v>0</v>
      </c>
      <c r="X1372" s="51">
        <f>Ugovori_OPULJP[[#This Row],[Privatni doprinos korisnika - HRK]]/7.5345</f>
        <v>0</v>
      </c>
      <c r="Y1372" s="52">
        <v>1499681.8</v>
      </c>
      <c r="Z1372" s="53">
        <f>Ugovori_OPULJP[[#This Row],[UKUPNI PRIHVATLJIVI IZDACI
TOTAL ELIGIBLE EXPENDITURE
= Bespovratna sredstva ukupno + doprinos korisnika
= Ukupni prihvatljivi troškovi
= Ukupna ugovorena vrijednost projekta HRK]]/7.5345</f>
        <v>199041.98022430154</v>
      </c>
      <c r="AA1372" s="57" t="s">
        <v>38</v>
      </c>
      <c r="AB1372" s="57" t="s">
        <v>35</v>
      </c>
      <c r="AC1372" s="56" t="s">
        <v>5200</v>
      </c>
      <c r="AD1372" s="63" t="s">
        <v>747</v>
      </c>
    </row>
    <row r="1373" spans="1:30" ht="38.25" customHeight="1" x14ac:dyDescent="0.2">
      <c r="A1373" s="61" t="s">
        <v>5201</v>
      </c>
      <c r="B1373" s="55" t="s">
        <v>743</v>
      </c>
      <c r="C1373" s="56" t="s">
        <v>744</v>
      </c>
      <c r="D1373" s="88" t="s">
        <v>4965</v>
      </c>
      <c r="E1373" s="57" t="s">
        <v>76</v>
      </c>
      <c r="F1373" s="62" t="s">
        <v>3824</v>
      </c>
      <c r="G1373" s="62" t="s">
        <v>5202</v>
      </c>
      <c r="H1373" s="59">
        <v>44998</v>
      </c>
      <c r="I1373" s="59">
        <v>45243</v>
      </c>
      <c r="J1373" s="48" t="str">
        <f>IF(Ugovori_OPULJP[[#This Row],[DATUM ZAVRŠETKA OPERACIJE]]&gt;DATE(2024,3,31),"u provedbi","završen")</f>
        <v>završen</v>
      </c>
      <c r="K1373" s="67" t="s">
        <v>244</v>
      </c>
      <c r="L1373" s="58" t="s">
        <v>244</v>
      </c>
      <c r="M1373" s="49">
        <v>0.85</v>
      </c>
      <c r="N1373" s="49">
        <v>0.15</v>
      </c>
      <c r="O1373" s="50">
        <f>Ugovori_OPULJP[[#This Row],[Bespovratna sredstva - Ukupno (EU+Nac) HRK
= Ukupna ugovorena vrijednost bespovratnih sredstava]]*Ugovori_OPULJP[[#This Row],[EU STOPA SUFINANCIRANJA %
EU CO-FINANCING RATE %]]</f>
        <v>377825</v>
      </c>
      <c r="P1373" s="51">
        <f>Ugovori_OPULJP[[#This Row],[Bespovratna sredstva - EU dio - HRK]]/7.5345</f>
        <v>50145.995089256088</v>
      </c>
      <c r="Q1373" s="50">
        <f>Ugovori_OPULJP[[#This Row],[Bespovratna sredstva - Ukupno (EU+Nac) HRK
= Ukupna ugovorena vrijednost bespovratnih sredstava]]*Ugovori_OPULJP[[#This Row],[STOPA NACIONALNOG SUFINANCIRANJA %]]</f>
        <v>66675</v>
      </c>
      <c r="R1373" s="51">
        <f>Ugovori_OPULJP[[#This Row],[Bespovratna sredstva - Nacionalni dio - HRK]]/7.5345</f>
        <v>8849.2932510451919</v>
      </c>
      <c r="S1373" s="52">
        <v>444500</v>
      </c>
      <c r="T1373" s="51">
        <f>Ugovori_OPULJP[[#This Row],[Bespovratna sredstva - Ukupno (EU+Nac) HRK
= Ukupna ugovorena vrijednost bespovratnih sredstava]]/7.5345</f>
        <v>58995.288340301275</v>
      </c>
      <c r="U1373" s="50">
        <v>0</v>
      </c>
      <c r="V1373" s="51">
        <f>Ugovori_OPULJP[[#This Row],[Javni doprinos korisnika - HRK]]/7.5345</f>
        <v>0</v>
      </c>
      <c r="W1373" s="50">
        <v>0</v>
      </c>
      <c r="X1373" s="51">
        <f>Ugovori_OPULJP[[#This Row],[Privatni doprinos korisnika - HRK]]/7.5345</f>
        <v>0</v>
      </c>
      <c r="Y1373" s="52">
        <v>444500</v>
      </c>
      <c r="Z1373" s="53">
        <f>Ugovori_OPULJP[[#This Row],[UKUPNI PRIHVATLJIVI IZDACI
TOTAL ELIGIBLE EXPENDITURE
= Bespovratna sredstva ukupno + doprinos korisnika
= Ukupni prihvatljivi troškovi
= Ukupna ugovorena vrijednost projekta HRK]]/7.5345</f>
        <v>58995.288340301275</v>
      </c>
      <c r="AA1373" s="57" t="s">
        <v>38</v>
      </c>
      <c r="AB1373" s="57" t="s">
        <v>35</v>
      </c>
      <c r="AC1373" s="56" t="s">
        <v>5203</v>
      </c>
      <c r="AD1373" s="63" t="s">
        <v>747</v>
      </c>
    </row>
    <row r="1374" spans="1:30" ht="51" customHeight="1" x14ac:dyDescent="0.2">
      <c r="A1374" s="97" t="s">
        <v>5204</v>
      </c>
      <c r="B1374" s="55" t="s">
        <v>743</v>
      </c>
      <c r="C1374" s="56" t="s">
        <v>744</v>
      </c>
      <c r="D1374" s="88" t="s">
        <v>4965</v>
      </c>
      <c r="E1374" s="57" t="s">
        <v>76</v>
      </c>
      <c r="F1374" s="62" t="s">
        <v>5205</v>
      </c>
      <c r="G1374" s="62" t="s">
        <v>328</v>
      </c>
      <c r="H1374" s="59">
        <v>44818</v>
      </c>
      <c r="I1374" s="59">
        <v>45060</v>
      </c>
      <c r="J1374" s="48" t="str">
        <f>IF(Ugovori_OPULJP[[#This Row],[DATUM ZAVRŠETKA OPERACIJE]]&gt;DATE(2024,3,31),"u provedbi","završen")</f>
        <v>završen</v>
      </c>
      <c r="K1374" s="46" t="s">
        <v>104</v>
      </c>
      <c r="L1374" s="46" t="s">
        <v>104</v>
      </c>
      <c r="M1374" s="49">
        <v>0.85</v>
      </c>
      <c r="N1374" s="49">
        <v>0.15</v>
      </c>
      <c r="O1374" s="50">
        <f>Ugovori_OPULJP[[#This Row],[Bespovratna sredstva - Ukupno (EU+Nac) HRK
= Ukupna ugovorena vrijednost bespovratnih sredstava]]*Ugovori_OPULJP[[#This Row],[EU STOPA SUFINANCIRANJA %
EU CO-FINANCING RATE %]]</f>
        <v>1258368.4749999999</v>
      </c>
      <c r="P1374" s="51">
        <f>Ugovori_OPULJP[[#This Row],[Bespovratna sredstva - EU dio - HRK]]/7.5345</f>
        <v>167014.19802243012</v>
      </c>
      <c r="Q1374" s="50">
        <f>Ugovori_OPULJP[[#This Row],[Bespovratna sredstva - Ukupno (EU+Nac) HRK
= Ukupna ugovorena vrijednost bespovratnih sredstava]]*Ugovori_OPULJP[[#This Row],[STOPA NACIONALNOG SUFINANCIRANJA %]]</f>
        <v>222065.02499999999</v>
      </c>
      <c r="R1374" s="51">
        <f>Ugovori_OPULJP[[#This Row],[Bespovratna sredstva - Nacionalni dio - HRK]]/7.5345</f>
        <v>29473.093768664141</v>
      </c>
      <c r="S1374" s="52">
        <v>1480433.5</v>
      </c>
      <c r="T1374" s="51">
        <f>Ugovori_OPULJP[[#This Row],[Bespovratna sredstva - Ukupno (EU+Nac) HRK
= Ukupna ugovorena vrijednost bespovratnih sredstava]]/7.5345</f>
        <v>196487.29179109429</v>
      </c>
      <c r="U1374" s="50">
        <v>0</v>
      </c>
      <c r="V1374" s="51">
        <f>Ugovori_OPULJP[[#This Row],[Javni doprinos korisnika - HRK]]/7.5345</f>
        <v>0</v>
      </c>
      <c r="W1374" s="50">
        <v>0</v>
      </c>
      <c r="X1374" s="51">
        <f>Ugovori_OPULJP[[#This Row],[Privatni doprinos korisnika - HRK]]/7.5345</f>
        <v>0</v>
      </c>
      <c r="Y1374" s="52">
        <v>1480433.5</v>
      </c>
      <c r="Z1374" s="53">
        <f>Ugovori_OPULJP[[#This Row],[UKUPNI PRIHVATLJIVI IZDACI
TOTAL ELIGIBLE EXPENDITURE
= Bespovratna sredstva ukupno + doprinos korisnika
= Ukupni prihvatljivi troškovi
= Ukupna ugovorena vrijednost projekta HRK]]/7.5345</f>
        <v>196487.29179109429</v>
      </c>
      <c r="AA1374" s="57" t="s">
        <v>38</v>
      </c>
      <c r="AB1374" s="57" t="s">
        <v>35</v>
      </c>
      <c r="AC1374" s="56" t="s">
        <v>5206</v>
      </c>
      <c r="AD1374" s="63" t="s">
        <v>747</v>
      </c>
    </row>
    <row r="1375" spans="1:30" ht="38.25" customHeight="1" x14ac:dyDescent="0.2">
      <c r="A1375" s="97" t="s">
        <v>5207</v>
      </c>
      <c r="B1375" s="55" t="s">
        <v>743</v>
      </c>
      <c r="C1375" s="56" t="s">
        <v>744</v>
      </c>
      <c r="D1375" s="88" t="s">
        <v>4965</v>
      </c>
      <c r="E1375" s="57" t="s">
        <v>76</v>
      </c>
      <c r="F1375" s="62" t="s">
        <v>5208</v>
      </c>
      <c r="G1375" s="62" t="s">
        <v>1865</v>
      </c>
      <c r="H1375" s="59">
        <v>44853</v>
      </c>
      <c r="I1375" s="59">
        <v>45096</v>
      </c>
      <c r="J1375" s="48" t="str">
        <f>IF(Ugovori_OPULJP[[#This Row],[DATUM ZAVRŠETKA OPERACIJE]]&gt;DATE(2024,3,31),"u provedbi","završen")</f>
        <v>završen</v>
      </c>
      <c r="K1375" s="46" t="s">
        <v>249</v>
      </c>
      <c r="L1375" s="46" t="s">
        <v>249</v>
      </c>
      <c r="M1375" s="49">
        <v>0.85</v>
      </c>
      <c r="N1375" s="49">
        <v>0.15</v>
      </c>
      <c r="O1375" s="50">
        <f>Ugovori_OPULJP[[#This Row],[Bespovratna sredstva - Ukupno (EU+Nac) HRK
= Ukupna ugovorena vrijednost bespovratnih sredstava]]*Ugovori_OPULJP[[#This Row],[EU STOPA SUFINANCIRANJA %
EU CO-FINANCING RATE %]]</f>
        <v>1261400</v>
      </c>
      <c r="P1375" s="51">
        <f>Ugovori_OPULJP[[#This Row],[Bespovratna sredstva - EU dio - HRK]]/7.5345</f>
        <v>167416.55053420929</v>
      </c>
      <c r="Q1375" s="50">
        <f>Ugovori_OPULJP[[#This Row],[Bespovratna sredstva - Ukupno (EU+Nac) HRK
= Ukupna ugovorena vrijednost bespovratnih sredstava]]*Ugovori_OPULJP[[#This Row],[STOPA NACIONALNOG SUFINANCIRANJA %]]</f>
        <v>222600</v>
      </c>
      <c r="R1375" s="51">
        <f>Ugovori_OPULJP[[#This Row],[Bespovratna sredstva - Nacionalni dio - HRK]]/7.5345</f>
        <v>29544.097153095758</v>
      </c>
      <c r="S1375" s="52">
        <v>1484000</v>
      </c>
      <c r="T1375" s="51">
        <f>Ugovori_OPULJP[[#This Row],[Bespovratna sredstva - Ukupno (EU+Nac) HRK
= Ukupna ugovorena vrijednost bespovratnih sredstava]]/7.5345</f>
        <v>196960.64768730506</v>
      </c>
      <c r="U1375" s="50">
        <v>0</v>
      </c>
      <c r="V1375" s="51">
        <f>Ugovori_OPULJP[[#This Row],[Javni doprinos korisnika - HRK]]/7.5345</f>
        <v>0</v>
      </c>
      <c r="W1375" s="50">
        <v>0</v>
      </c>
      <c r="X1375" s="51">
        <f>Ugovori_OPULJP[[#This Row],[Privatni doprinos korisnika - HRK]]/7.5345</f>
        <v>0</v>
      </c>
      <c r="Y1375" s="52">
        <v>1484000</v>
      </c>
      <c r="Z1375" s="53">
        <f>Ugovori_OPULJP[[#This Row],[UKUPNI PRIHVATLJIVI IZDACI
TOTAL ELIGIBLE EXPENDITURE
= Bespovratna sredstva ukupno + doprinos korisnika
= Ukupni prihvatljivi troškovi
= Ukupna ugovorena vrijednost projekta HRK]]/7.5345</f>
        <v>196960.64768730506</v>
      </c>
      <c r="AA1375" s="57" t="s">
        <v>38</v>
      </c>
      <c r="AB1375" s="57" t="s">
        <v>35</v>
      </c>
      <c r="AC1375" s="56" t="s">
        <v>5209</v>
      </c>
      <c r="AD1375" s="63" t="s">
        <v>747</v>
      </c>
    </row>
    <row r="1376" spans="1:30" ht="38.25" customHeight="1" x14ac:dyDescent="0.2">
      <c r="A1376" s="97" t="s">
        <v>5210</v>
      </c>
      <c r="B1376" s="55" t="s">
        <v>743</v>
      </c>
      <c r="C1376" s="56" t="s">
        <v>744</v>
      </c>
      <c r="D1376" s="88" t="s">
        <v>4965</v>
      </c>
      <c r="E1376" s="57" t="s">
        <v>76</v>
      </c>
      <c r="F1376" s="62" t="s">
        <v>5211</v>
      </c>
      <c r="G1376" s="62" t="s">
        <v>3840</v>
      </c>
      <c r="H1376" s="59">
        <v>44783</v>
      </c>
      <c r="I1376" s="59">
        <v>45026</v>
      </c>
      <c r="J1376" s="48" t="str">
        <f>IF(Ugovori_OPULJP[[#This Row],[DATUM ZAVRŠETKA OPERACIJE]]&gt;DATE(2024,3,31),"u provedbi","završen")</f>
        <v>završen</v>
      </c>
      <c r="K1376" s="46" t="s">
        <v>249</v>
      </c>
      <c r="L1376" s="46" t="s">
        <v>249</v>
      </c>
      <c r="M1376" s="49">
        <v>0.85</v>
      </c>
      <c r="N1376" s="49">
        <v>0.15</v>
      </c>
      <c r="O1376" s="50">
        <f>Ugovori_OPULJP[[#This Row],[Bespovratna sredstva - Ukupno (EU+Nac) HRK
= Ukupna ugovorena vrijednost bespovratnih sredstava]]*Ugovori_OPULJP[[#This Row],[EU STOPA SUFINANCIRANJA %
EU CO-FINANCING RATE %]]</f>
        <v>630360</v>
      </c>
      <c r="P1376" s="51">
        <f>Ugovori_OPULJP[[#This Row],[Bespovratna sredstva - EU dio - HRK]]/7.5345</f>
        <v>83663.149512243675</v>
      </c>
      <c r="Q1376" s="50">
        <f>Ugovori_OPULJP[[#This Row],[Bespovratna sredstva - Ukupno (EU+Nac) HRK
= Ukupna ugovorena vrijednost bespovratnih sredstava]]*Ugovori_OPULJP[[#This Row],[STOPA NACIONALNOG SUFINANCIRANJA %]]</f>
        <v>111240</v>
      </c>
      <c r="R1376" s="51">
        <f>Ugovori_OPULJP[[#This Row],[Bespovratna sredstva - Nacionalni dio - HRK]]/7.5345</f>
        <v>14764.085208043001</v>
      </c>
      <c r="S1376" s="52">
        <v>741600</v>
      </c>
      <c r="T1376" s="51">
        <f>Ugovori_OPULJP[[#This Row],[Bespovratna sredstva - Ukupno (EU+Nac) HRK
= Ukupna ugovorena vrijednost bespovratnih sredstava]]/7.5345</f>
        <v>98427.23472028668</v>
      </c>
      <c r="U1376" s="50">
        <v>0</v>
      </c>
      <c r="V1376" s="51">
        <f>Ugovori_OPULJP[[#This Row],[Javni doprinos korisnika - HRK]]/7.5345</f>
        <v>0</v>
      </c>
      <c r="W1376" s="50">
        <v>0</v>
      </c>
      <c r="X1376" s="51">
        <f>Ugovori_OPULJP[[#This Row],[Privatni doprinos korisnika - HRK]]/7.5345</f>
        <v>0</v>
      </c>
      <c r="Y1376" s="52">
        <v>741600</v>
      </c>
      <c r="Z1376" s="53">
        <f>Ugovori_OPULJP[[#This Row],[UKUPNI PRIHVATLJIVI IZDACI
TOTAL ELIGIBLE EXPENDITURE
= Bespovratna sredstva ukupno + doprinos korisnika
= Ukupni prihvatljivi troškovi
= Ukupna ugovorena vrijednost projekta HRK]]/7.5345</f>
        <v>98427.23472028668</v>
      </c>
      <c r="AA1376" s="57" t="s">
        <v>38</v>
      </c>
      <c r="AB1376" s="57" t="s">
        <v>35</v>
      </c>
      <c r="AC1376" s="56" t="s">
        <v>5212</v>
      </c>
      <c r="AD1376" s="63" t="s">
        <v>747</v>
      </c>
    </row>
    <row r="1377" spans="1:30" ht="38.25" customHeight="1" x14ac:dyDescent="0.2">
      <c r="A1377" s="98" t="s">
        <v>5213</v>
      </c>
      <c r="B1377" s="55" t="s">
        <v>743</v>
      </c>
      <c r="C1377" s="56" t="s">
        <v>744</v>
      </c>
      <c r="D1377" s="88" t="s">
        <v>4965</v>
      </c>
      <c r="E1377" s="57" t="s">
        <v>76</v>
      </c>
      <c r="F1377" s="62" t="s">
        <v>5214</v>
      </c>
      <c r="G1377" s="62" t="s">
        <v>2987</v>
      </c>
      <c r="H1377" s="59">
        <v>44853</v>
      </c>
      <c r="I1377" s="59">
        <v>45096</v>
      </c>
      <c r="J1377" s="48" t="str">
        <f>IF(Ugovori_OPULJP[[#This Row],[DATUM ZAVRŠETKA OPERACIJE]]&gt;DATE(2024,3,31),"u provedbi","završen")</f>
        <v>završen</v>
      </c>
      <c r="K1377" s="58" t="s">
        <v>249</v>
      </c>
      <c r="L1377" s="58" t="s">
        <v>249</v>
      </c>
      <c r="M1377" s="49">
        <v>0.85</v>
      </c>
      <c r="N1377" s="49">
        <v>0.15</v>
      </c>
      <c r="O1377" s="50">
        <f>Ugovori_OPULJP[[#This Row],[Bespovratna sredstva - Ukupno (EU+Nac) HRK
= Ukupna ugovorena vrijednost bespovratnih sredstava]]*Ugovori_OPULJP[[#This Row],[EU STOPA SUFINANCIRANJA %
EU CO-FINANCING RATE %]]</f>
        <v>672384</v>
      </c>
      <c r="P1377" s="51">
        <f>Ugovori_OPULJP[[#This Row],[Bespovratna sredstva - EU dio - HRK]]/7.5345</f>
        <v>89240.692813059926</v>
      </c>
      <c r="Q1377" s="50">
        <f>Ugovori_OPULJP[[#This Row],[Bespovratna sredstva - Ukupno (EU+Nac) HRK
= Ukupna ugovorena vrijednost bespovratnih sredstava]]*Ugovori_OPULJP[[#This Row],[STOPA NACIONALNOG SUFINANCIRANJA %]]</f>
        <v>118656</v>
      </c>
      <c r="R1377" s="51">
        <f>Ugovori_OPULJP[[#This Row],[Bespovratna sredstva - Nacionalni dio - HRK]]/7.5345</f>
        <v>15748.357555245868</v>
      </c>
      <c r="S1377" s="52">
        <v>791040</v>
      </c>
      <c r="T1377" s="51">
        <f>Ugovori_OPULJP[[#This Row],[Bespovratna sredstva - Ukupno (EU+Nac) HRK
= Ukupna ugovorena vrijednost bespovratnih sredstava]]/7.5345</f>
        <v>104989.05036830579</v>
      </c>
      <c r="U1377" s="50">
        <v>0</v>
      </c>
      <c r="V1377" s="51">
        <f>Ugovori_OPULJP[[#This Row],[Javni doprinos korisnika - HRK]]/7.5345</f>
        <v>0</v>
      </c>
      <c r="W1377" s="50">
        <v>0</v>
      </c>
      <c r="X1377" s="51">
        <f>Ugovori_OPULJP[[#This Row],[Privatni doprinos korisnika - HRK]]/7.5345</f>
        <v>0</v>
      </c>
      <c r="Y1377" s="52">
        <v>791040</v>
      </c>
      <c r="Z1377" s="53">
        <f>Ugovori_OPULJP[[#This Row],[UKUPNI PRIHVATLJIVI IZDACI
TOTAL ELIGIBLE EXPENDITURE
= Bespovratna sredstva ukupno + doprinos korisnika
= Ukupni prihvatljivi troškovi
= Ukupna ugovorena vrijednost projekta HRK]]/7.5345</f>
        <v>104989.05036830579</v>
      </c>
      <c r="AA1377" s="57" t="s">
        <v>38</v>
      </c>
      <c r="AB1377" s="57" t="s">
        <v>35</v>
      </c>
      <c r="AC1377" s="56" t="s">
        <v>5215</v>
      </c>
      <c r="AD1377" s="63" t="s">
        <v>747</v>
      </c>
    </row>
    <row r="1378" spans="1:30" ht="38.25" customHeight="1" x14ac:dyDescent="0.2">
      <c r="A1378" s="61" t="s">
        <v>5216</v>
      </c>
      <c r="B1378" s="55" t="s">
        <v>743</v>
      </c>
      <c r="C1378" s="56" t="s">
        <v>744</v>
      </c>
      <c r="D1378" s="88" t="s">
        <v>4965</v>
      </c>
      <c r="E1378" s="57" t="s">
        <v>76</v>
      </c>
      <c r="F1378" s="62" t="s">
        <v>5217</v>
      </c>
      <c r="G1378" s="62" t="s">
        <v>1255</v>
      </c>
      <c r="H1378" s="59">
        <v>44907</v>
      </c>
      <c r="I1378" s="59">
        <v>45150</v>
      </c>
      <c r="J1378" s="48" t="str">
        <f>IF(Ugovori_OPULJP[[#This Row],[DATUM ZAVRŠETKA OPERACIJE]]&gt;DATE(2024,3,31),"u provedbi","završen")</f>
        <v>završen</v>
      </c>
      <c r="K1378" s="46" t="s">
        <v>104</v>
      </c>
      <c r="L1378" s="46" t="s">
        <v>104</v>
      </c>
      <c r="M1378" s="49">
        <v>0.85</v>
      </c>
      <c r="N1378" s="49">
        <v>0.15</v>
      </c>
      <c r="O1378" s="50">
        <f>Ugovori_OPULJP[[#This Row],[Bespovratna sredstva - Ukupno (EU+Nac) HRK
= Ukupna ugovorena vrijednost bespovratnih sredstava]]*Ugovori_OPULJP[[#This Row],[EU STOPA SUFINANCIRANJA %
EU CO-FINANCING RATE %]]</f>
        <v>839885</v>
      </c>
      <c r="P1378" s="51">
        <f>Ugovori_OPULJP[[#This Row],[Bespovratna sredstva - EU dio - HRK]]/7.5345</f>
        <v>111471.8959453182</v>
      </c>
      <c r="Q1378" s="50">
        <f>Ugovori_OPULJP[[#This Row],[Bespovratna sredstva - Ukupno (EU+Nac) HRK
= Ukupna ugovorena vrijednost bespovratnih sredstava]]*Ugovori_OPULJP[[#This Row],[STOPA NACIONALNOG SUFINANCIRANJA %]]</f>
        <v>148215</v>
      </c>
      <c r="R1378" s="51">
        <f>Ugovori_OPULJP[[#This Row],[Bespovratna sredstva - Nacionalni dio - HRK]]/7.5345</f>
        <v>19671.511049173798</v>
      </c>
      <c r="S1378" s="52">
        <v>988100</v>
      </c>
      <c r="T1378" s="51">
        <f>Ugovori_OPULJP[[#This Row],[Bespovratna sredstva - Ukupno (EU+Nac) HRK
= Ukupna ugovorena vrijednost bespovratnih sredstava]]/7.5345</f>
        <v>131143.40699449199</v>
      </c>
      <c r="U1378" s="50">
        <v>0</v>
      </c>
      <c r="V1378" s="51">
        <f>Ugovori_OPULJP[[#This Row],[Javni doprinos korisnika - HRK]]/7.5345</f>
        <v>0</v>
      </c>
      <c r="W1378" s="50">
        <v>0</v>
      </c>
      <c r="X1378" s="51">
        <f>Ugovori_OPULJP[[#This Row],[Privatni doprinos korisnika - HRK]]/7.5345</f>
        <v>0</v>
      </c>
      <c r="Y1378" s="52">
        <v>988100</v>
      </c>
      <c r="Z1378" s="53">
        <f>Ugovori_OPULJP[[#This Row],[UKUPNI PRIHVATLJIVI IZDACI
TOTAL ELIGIBLE EXPENDITURE
= Bespovratna sredstva ukupno + doprinos korisnika
= Ukupni prihvatljivi troškovi
= Ukupna ugovorena vrijednost projekta HRK]]/7.5345</f>
        <v>131143.40699449199</v>
      </c>
      <c r="AA1378" s="57" t="s">
        <v>38</v>
      </c>
      <c r="AB1378" s="57" t="s">
        <v>35</v>
      </c>
      <c r="AC1378" s="56" t="s">
        <v>5218</v>
      </c>
      <c r="AD1378" s="63" t="s">
        <v>747</v>
      </c>
    </row>
    <row r="1379" spans="1:30" ht="51" customHeight="1" x14ac:dyDescent="0.2">
      <c r="A1379" s="97" t="s">
        <v>5219</v>
      </c>
      <c r="B1379" s="55" t="s">
        <v>743</v>
      </c>
      <c r="C1379" s="56" t="s">
        <v>744</v>
      </c>
      <c r="D1379" s="88" t="s">
        <v>4965</v>
      </c>
      <c r="E1379" s="57" t="s">
        <v>76</v>
      </c>
      <c r="F1379" s="62" t="s">
        <v>5220</v>
      </c>
      <c r="G1379" s="62" t="s">
        <v>1869</v>
      </c>
      <c r="H1379" s="59">
        <v>44853</v>
      </c>
      <c r="I1379" s="59">
        <v>45096</v>
      </c>
      <c r="J1379" s="48" t="str">
        <f>IF(Ugovori_OPULJP[[#This Row],[DATUM ZAVRŠETKA OPERACIJE]]&gt;DATE(2024,3,31),"u provedbi","završen")</f>
        <v>završen</v>
      </c>
      <c r="K1379" s="46" t="s">
        <v>249</v>
      </c>
      <c r="L1379" s="46" t="s">
        <v>249</v>
      </c>
      <c r="M1379" s="49">
        <v>0.85</v>
      </c>
      <c r="N1379" s="49">
        <v>0.15</v>
      </c>
      <c r="O1379" s="50">
        <f>Ugovori_OPULJP[[#This Row],[Bespovratna sredstva - Ukupno (EU+Nac) HRK
= Ukupna ugovorena vrijednost bespovratnih sredstava]]*Ugovori_OPULJP[[#This Row],[EU STOPA SUFINANCIRANJA %
EU CO-FINANCING RATE %]]</f>
        <v>1008576</v>
      </c>
      <c r="P1379" s="51">
        <f>Ugovori_OPULJP[[#This Row],[Bespovratna sredstva - EU dio - HRK]]/7.5345</f>
        <v>133861.03921958987</v>
      </c>
      <c r="Q1379" s="50">
        <f>Ugovori_OPULJP[[#This Row],[Bespovratna sredstva - Ukupno (EU+Nac) HRK
= Ukupna ugovorena vrijednost bespovratnih sredstava]]*Ugovori_OPULJP[[#This Row],[STOPA NACIONALNOG SUFINANCIRANJA %]]</f>
        <v>177984</v>
      </c>
      <c r="R1379" s="51">
        <f>Ugovori_OPULJP[[#This Row],[Bespovratna sredstva - Nacionalni dio - HRK]]/7.5345</f>
        <v>23622.536332868804</v>
      </c>
      <c r="S1379" s="52">
        <v>1186560</v>
      </c>
      <c r="T1379" s="51">
        <f>Ugovori_OPULJP[[#This Row],[Bespovratna sredstva - Ukupno (EU+Nac) HRK
= Ukupna ugovorena vrijednost bespovratnih sredstava]]/7.5345</f>
        <v>157483.57555245867</v>
      </c>
      <c r="U1379" s="50">
        <v>0</v>
      </c>
      <c r="V1379" s="51">
        <f>Ugovori_OPULJP[[#This Row],[Javni doprinos korisnika - HRK]]/7.5345</f>
        <v>0</v>
      </c>
      <c r="W1379" s="50">
        <v>0</v>
      </c>
      <c r="X1379" s="51">
        <f>Ugovori_OPULJP[[#This Row],[Privatni doprinos korisnika - HRK]]/7.5345</f>
        <v>0</v>
      </c>
      <c r="Y1379" s="52">
        <v>1186560</v>
      </c>
      <c r="Z1379" s="53">
        <f>Ugovori_OPULJP[[#This Row],[UKUPNI PRIHVATLJIVI IZDACI
TOTAL ELIGIBLE EXPENDITURE
= Bespovratna sredstva ukupno + doprinos korisnika
= Ukupni prihvatljivi troškovi
= Ukupna ugovorena vrijednost projekta HRK]]/7.5345</f>
        <v>157483.57555245867</v>
      </c>
      <c r="AA1379" s="57" t="s">
        <v>38</v>
      </c>
      <c r="AB1379" s="57" t="s">
        <v>35</v>
      </c>
      <c r="AC1379" s="56" t="s">
        <v>5221</v>
      </c>
      <c r="AD1379" s="63" t="s">
        <v>747</v>
      </c>
    </row>
    <row r="1380" spans="1:30" ht="38.25" customHeight="1" x14ac:dyDescent="0.2">
      <c r="A1380" s="61" t="s">
        <v>5222</v>
      </c>
      <c r="B1380" s="55" t="s">
        <v>743</v>
      </c>
      <c r="C1380" s="56" t="s">
        <v>744</v>
      </c>
      <c r="D1380" s="88" t="s">
        <v>4965</v>
      </c>
      <c r="E1380" s="57" t="s">
        <v>76</v>
      </c>
      <c r="F1380" s="62" t="s">
        <v>3153</v>
      </c>
      <c r="G1380" s="62" t="s">
        <v>1411</v>
      </c>
      <c r="H1380" s="59">
        <v>44928</v>
      </c>
      <c r="I1380" s="59">
        <v>45171</v>
      </c>
      <c r="J1380" s="48" t="str">
        <f>IF(Ugovori_OPULJP[[#This Row],[DATUM ZAVRŠETKA OPERACIJE]]&gt;DATE(2024,3,31),"u provedbi","završen")</f>
        <v>završen</v>
      </c>
      <c r="K1380" s="46" t="s">
        <v>186</v>
      </c>
      <c r="L1380" s="46" t="s">
        <v>186</v>
      </c>
      <c r="M1380" s="49">
        <v>0.85</v>
      </c>
      <c r="N1380" s="49">
        <v>0.15</v>
      </c>
      <c r="O1380" s="50">
        <f>Ugovori_OPULJP[[#This Row],[Bespovratna sredstva - Ukupno (EU+Nac) HRK
= Ukupna ugovorena vrijednost bespovratnih sredstava]]*Ugovori_OPULJP[[#This Row],[EU STOPA SUFINANCIRANJA %
EU CO-FINANCING RATE %]]</f>
        <v>622200</v>
      </c>
      <c r="P1380" s="51">
        <f>Ugovori_OPULJP[[#This Row],[Bespovratna sredstva - EU dio - HRK]]/7.5345</f>
        <v>82580.13139558032</v>
      </c>
      <c r="Q1380" s="50">
        <f>Ugovori_OPULJP[[#This Row],[Bespovratna sredstva - Ukupno (EU+Nac) HRK
= Ukupna ugovorena vrijednost bespovratnih sredstava]]*Ugovori_OPULJP[[#This Row],[STOPA NACIONALNOG SUFINANCIRANJA %]]</f>
        <v>109800</v>
      </c>
      <c r="R1380" s="51">
        <f>Ugovori_OPULJP[[#This Row],[Bespovratna sredstva - Nacionalni dio - HRK]]/7.5345</f>
        <v>14572.964363925939</v>
      </c>
      <c r="S1380" s="52">
        <v>732000</v>
      </c>
      <c r="T1380" s="51">
        <f>Ugovori_OPULJP[[#This Row],[Bespovratna sredstva - Ukupno (EU+Nac) HRK
= Ukupna ugovorena vrijednost bespovratnih sredstava]]/7.5345</f>
        <v>97153.095759506265</v>
      </c>
      <c r="U1380" s="50">
        <v>0</v>
      </c>
      <c r="V1380" s="51">
        <f>Ugovori_OPULJP[[#This Row],[Javni doprinos korisnika - HRK]]/7.5345</f>
        <v>0</v>
      </c>
      <c r="W1380" s="50">
        <v>0</v>
      </c>
      <c r="X1380" s="51">
        <f>Ugovori_OPULJP[[#This Row],[Privatni doprinos korisnika - HRK]]/7.5345</f>
        <v>0</v>
      </c>
      <c r="Y1380" s="52">
        <v>732000</v>
      </c>
      <c r="Z1380" s="53">
        <f>Ugovori_OPULJP[[#This Row],[UKUPNI PRIHVATLJIVI IZDACI
TOTAL ELIGIBLE EXPENDITURE
= Bespovratna sredstva ukupno + doprinos korisnika
= Ukupni prihvatljivi troškovi
= Ukupna ugovorena vrijednost projekta HRK]]/7.5345</f>
        <v>97153.095759506265</v>
      </c>
      <c r="AA1380" s="57" t="s">
        <v>38</v>
      </c>
      <c r="AB1380" s="57" t="s">
        <v>35</v>
      </c>
      <c r="AC1380" s="56" t="s">
        <v>5223</v>
      </c>
      <c r="AD1380" s="63" t="s">
        <v>747</v>
      </c>
    </row>
    <row r="1381" spans="1:30" ht="38.25" customHeight="1" x14ac:dyDescent="0.2">
      <c r="A1381" s="97" t="s">
        <v>5224</v>
      </c>
      <c r="B1381" s="55" t="s">
        <v>743</v>
      </c>
      <c r="C1381" s="56" t="s">
        <v>744</v>
      </c>
      <c r="D1381" s="88" t="s">
        <v>4965</v>
      </c>
      <c r="E1381" s="57" t="s">
        <v>76</v>
      </c>
      <c r="F1381" s="62" t="s">
        <v>5225</v>
      </c>
      <c r="G1381" s="42" t="s">
        <v>4128</v>
      </c>
      <c r="H1381" s="59">
        <v>44858</v>
      </c>
      <c r="I1381" s="59">
        <v>45101</v>
      </c>
      <c r="J1381" s="48" t="str">
        <f>IF(Ugovori_OPULJP[[#This Row],[DATUM ZAVRŠETKA OPERACIJE]]&gt;DATE(2024,3,31),"u provedbi","završen")</f>
        <v>završen</v>
      </c>
      <c r="K1381" s="46" t="s">
        <v>249</v>
      </c>
      <c r="L1381" s="46" t="s">
        <v>249</v>
      </c>
      <c r="M1381" s="49">
        <v>0.85</v>
      </c>
      <c r="N1381" s="49">
        <v>0.15</v>
      </c>
      <c r="O1381" s="50">
        <f>Ugovori_OPULJP[[#This Row],[Bespovratna sredstva - Ukupno (EU+Nac) HRK
= Ukupna ugovorena vrijednost bespovratnih sredstava]]*Ugovori_OPULJP[[#This Row],[EU STOPA SUFINANCIRANJA %
EU CO-FINANCING RATE %]]</f>
        <v>1261400</v>
      </c>
      <c r="P1381" s="51">
        <f>Ugovori_OPULJP[[#This Row],[Bespovratna sredstva - EU dio - HRK]]/7.5345</f>
        <v>167416.55053420929</v>
      </c>
      <c r="Q1381" s="50">
        <f>Ugovori_OPULJP[[#This Row],[Bespovratna sredstva - Ukupno (EU+Nac) HRK
= Ukupna ugovorena vrijednost bespovratnih sredstava]]*Ugovori_OPULJP[[#This Row],[STOPA NACIONALNOG SUFINANCIRANJA %]]</f>
        <v>222600</v>
      </c>
      <c r="R1381" s="51">
        <f>Ugovori_OPULJP[[#This Row],[Bespovratna sredstva - Nacionalni dio - HRK]]/7.5345</f>
        <v>29544.097153095758</v>
      </c>
      <c r="S1381" s="52">
        <v>1484000</v>
      </c>
      <c r="T1381" s="51">
        <f>Ugovori_OPULJP[[#This Row],[Bespovratna sredstva - Ukupno (EU+Nac) HRK
= Ukupna ugovorena vrijednost bespovratnih sredstava]]/7.5345</f>
        <v>196960.64768730506</v>
      </c>
      <c r="U1381" s="50">
        <v>0</v>
      </c>
      <c r="V1381" s="51">
        <f>Ugovori_OPULJP[[#This Row],[Javni doprinos korisnika - HRK]]/7.5345</f>
        <v>0</v>
      </c>
      <c r="W1381" s="50">
        <v>0</v>
      </c>
      <c r="X1381" s="51">
        <f>Ugovori_OPULJP[[#This Row],[Privatni doprinos korisnika - HRK]]/7.5345</f>
        <v>0</v>
      </c>
      <c r="Y1381" s="52">
        <v>1484000</v>
      </c>
      <c r="Z1381" s="53">
        <f>Ugovori_OPULJP[[#This Row],[UKUPNI PRIHVATLJIVI IZDACI
TOTAL ELIGIBLE EXPENDITURE
= Bespovratna sredstva ukupno + doprinos korisnika
= Ukupni prihvatljivi troškovi
= Ukupna ugovorena vrijednost projekta HRK]]/7.5345</f>
        <v>196960.64768730506</v>
      </c>
      <c r="AA1381" s="57" t="s">
        <v>38</v>
      </c>
      <c r="AB1381" s="57" t="s">
        <v>35</v>
      </c>
      <c r="AC1381" s="56" t="s">
        <v>5226</v>
      </c>
      <c r="AD1381" s="63" t="s">
        <v>747</v>
      </c>
    </row>
    <row r="1382" spans="1:30" ht="38.25" customHeight="1" x14ac:dyDescent="0.2">
      <c r="A1382" s="61" t="s">
        <v>5227</v>
      </c>
      <c r="B1382" s="55" t="s">
        <v>743</v>
      </c>
      <c r="C1382" s="56" t="s">
        <v>744</v>
      </c>
      <c r="D1382" s="88" t="s">
        <v>4965</v>
      </c>
      <c r="E1382" s="57" t="s">
        <v>76</v>
      </c>
      <c r="F1382" s="62" t="s">
        <v>5228</v>
      </c>
      <c r="G1382" s="62" t="s">
        <v>5229</v>
      </c>
      <c r="H1382" s="59">
        <v>44902</v>
      </c>
      <c r="I1382" s="59">
        <v>45145</v>
      </c>
      <c r="J1382" s="48" t="str">
        <f>IF(Ugovori_OPULJP[[#This Row],[DATUM ZAVRŠETKA OPERACIJE]]&gt;DATE(2024,3,31),"u provedbi","završen")</f>
        <v>završen</v>
      </c>
      <c r="K1382" s="46" t="s">
        <v>249</v>
      </c>
      <c r="L1382" s="46" t="s">
        <v>249</v>
      </c>
      <c r="M1382" s="49">
        <v>0.85</v>
      </c>
      <c r="N1382" s="49">
        <v>0.15</v>
      </c>
      <c r="O1382" s="50">
        <f>Ugovori_OPULJP[[#This Row],[Bespovratna sredstva - Ukupno (EU+Nac) HRK
= Ukupna ugovorena vrijednost bespovratnih sredstava]]*Ugovori_OPULJP[[#This Row],[EU STOPA SUFINANCIRANJA %
EU CO-FINANCING RATE %]]</f>
        <v>1256470</v>
      </c>
      <c r="P1382" s="51">
        <f>Ugovori_OPULJP[[#This Row],[Bespovratna sredstva - EU dio - HRK]]/7.5345</f>
        <v>166762.22708872519</v>
      </c>
      <c r="Q1382" s="50">
        <f>Ugovori_OPULJP[[#This Row],[Bespovratna sredstva - Ukupno (EU+Nac) HRK
= Ukupna ugovorena vrijednost bespovratnih sredstava]]*Ugovori_OPULJP[[#This Row],[STOPA NACIONALNOG SUFINANCIRANJA %]]</f>
        <v>221730</v>
      </c>
      <c r="R1382" s="51">
        <f>Ugovori_OPULJP[[#This Row],[Bespovratna sredstva - Nacionalni dio - HRK]]/7.5345</f>
        <v>29428.628309775035</v>
      </c>
      <c r="S1382" s="52">
        <v>1478200</v>
      </c>
      <c r="T1382" s="51">
        <f>Ugovori_OPULJP[[#This Row],[Bespovratna sredstva - Ukupno (EU+Nac) HRK
= Ukupna ugovorena vrijednost bespovratnih sredstava]]/7.5345</f>
        <v>196190.85539850022</v>
      </c>
      <c r="U1382" s="50">
        <v>0</v>
      </c>
      <c r="V1382" s="51">
        <f>Ugovori_OPULJP[[#This Row],[Javni doprinos korisnika - HRK]]/7.5345</f>
        <v>0</v>
      </c>
      <c r="W1382" s="50">
        <v>0</v>
      </c>
      <c r="X1382" s="51">
        <f>Ugovori_OPULJP[[#This Row],[Privatni doprinos korisnika - HRK]]/7.5345</f>
        <v>0</v>
      </c>
      <c r="Y1382" s="52">
        <v>1478200</v>
      </c>
      <c r="Z1382" s="53">
        <f>Ugovori_OPULJP[[#This Row],[UKUPNI PRIHVATLJIVI IZDACI
TOTAL ELIGIBLE EXPENDITURE
= Bespovratna sredstva ukupno + doprinos korisnika
= Ukupni prihvatljivi troškovi
= Ukupna ugovorena vrijednost projekta HRK]]/7.5345</f>
        <v>196190.85539850022</v>
      </c>
      <c r="AA1382" s="57" t="s">
        <v>38</v>
      </c>
      <c r="AB1382" s="57" t="s">
        <v>35</v>
      </c>
      <c r="AC1382" s="56" t="s">
        <v>5230</v>
      </c>
      <c r="AD1382" s="63" t="s">
        <v>747</v>
      </c>
    </row>
    <row r="1383" spans="1:30" ht="51" customHeight="1" x14ac:dyDescent="0.2">
      <c r="A1383" s="97" t="s">
        <v>5231</v>
      </c>
      <c r="B1383" s="55" t="s">
        <v>743</v>
      </c>
      <c r="C1383" s="56" t="s">
        <v>744</v>
      </c>
      <c r="D1383" s="88" t="s">
        <v>4965</v>
      </c>
      <c r="E1383" s="57" t="s">
        <v>76</v>
      </c>
      <c r="F1383" s="62" t="s">
        <v>5232</v>
      </c>
      <c r="G1383" s="62" t="s">
        <v>559</v>
      </c>
      <c r="H1383" s="59">
        <v>44775</v>
      </c>
      <c r="I1383" s="59">
        <v>45018</v>
      </c>
      <c r="J1383" s="48" t="str">
        <f>IF(Ugovori_OPULJP[[#This Row],[DATUM ZAVRŠETKA OPERACIJE]]&gt;DATE(2024,3,31),"u provedbi","završen")</f>
        <v>završen</v>
      </c>
      <c r="K1383" s="46" t="s">
        <v>249</v>
      </c>
      <c r="L1383" s="46" t="s">
        <v>249</v>
      </c>
      <c r="M1383" s="49">
        <v>0.85</v>
      </c>
      <c r="N1383" s="49">
        <v>0.15</v>
      </c>
      <c r="O1383" s="50">
        <f>Ugovori_OPULJP[[#This Row],[Bespovratna sredstva - Ukupno (EU+Nac) HRK
= Ukupna ugovorena vrijednost bespovratnih sredstava]]*Ugovori_OPULJP[[#This Row],[EU STOPA SUFINANCIRANJA %
EU CO-FINANCING RATE %]]</f>
        <v>841075</v>
      </c>
      <c r="P1383" s="51">
        <f>Ugovori_OPULJP[[#This Row],[Bespovratna sredstva - EU dio - HRK]]/7.5345</f>
        <v>111629.8360873316</v>
      </c>
      <c r="Q1383" s="50">
        <f>Ugovori_OPULJP[[#This Row],[Bespovratna sredstva - Ukupno (EU+Nac) HRK
= Ukupna ugovorena vrijednost bespovratnih sredstava]]*Ugovori_OPULJP[[#This Row],[STOPA NACIONALNOG SUFINANCIRANJA %]]</f>
        <v>148425</v>
      </c>
      <c r="R1383" s="51">
        <f>Ugovori_OPULJP[[#This Row],[Bespovratna sredstva - Nacionalni dio - HRK]]/7.5345</f>
        <v>19699.38283894087</v>
      </c>
      <c r="S1383" s="52">
        <v>989500</v>
      </c>
      <c r="T1383" s="51">
        <f>Ugovori_OPULJP[[#This Row],[Bespovratna sredstva - Ukupno (EU+Nac) HRK
= Ukupna ugovorena vrijednost bespovratnih sredstava]]/7.5345</f>
        <v>131329.21892627247</v>
      </c>
      <c r="U1383" s="50">
        <v>0</v>
      </c>
      <c r="V1383" s="51">
        <f>Ugovori_OPULJP[[#This Row],[Javni doprinos korisnika - HRK]]/7.5345</f>
        <v>0</v>
      </c>
      <c r="W1383" s="50">
        <v>0</v>
      </c>
      <c r="X1383" s="51">
        <f>Ugovori_OPULJP[[#This Row],[Privatni doprinos korisnika - HRK]]/7.5345</f>
        <v>0</v>
      </c>
      <c r="Y1383" s="52">
        <v>989500</v>
      </c>
      <c r="Z1383" s="53">
        <f>Ugovori_OPULJP[[#This Row],[UKUPNI PRIHVATLJIVI IZDACI
TOTAL ELIGIBLE EXPENDITURE
= Bespovratna sredstva ukupno + doprinos korisnika
= Ukupni prihvatljivi troškovi
= Ukupna ugovorena vrijednost projekta HRK]]/7.5345</f>
        <v>131329.21892627247</v>
      </c>
      <c r="AA1383" s="57" t="s">
        <v>38</v>
      </c>
      <c r="AB1383" s="57" t="s">
        <v>35</v>
      </c>
      <c r="AC1383" s="56" t="s">
        <v>5233</v>
      </c>
      <c r="AD1383" s="63" t="s">
        <v>747</v>
      </c>
    </row>
    <row r="1384" spans="1:30" ht="51" customHeight="1" x14ac:dyDescent="0.2">
      <c r="A1384" s="61" t="s">
        <v>5234</v>
      </c>
      <c r="B1384" s="55" t="s">
        <v>743</v>
      </c>
      <c r="C1384" s="56" t="s">
        <v>744</v>
      </c>
      <c r="D1384" s="88" t="s">
        <v>4965</v>
      </c>
      <c r="E1384" s="57" t="s">
        <v>76</v>
      </c>
      <c r="F1384" s="62" t="s">
        <v>5235</v>
      </c>
      <c r="G1384" s="62" t="s">
        <v>4218</v>
      </c>
      <c r="H1384" s="59">
        <v>44902</v>
      </c>
      <c r="I1384" s="59">
        <v>45145</v>
      </c>
      <c r="J1384" s="48" t="str">
        <f>IF(Ugovori_OPULJP[[#This Row],[DATUM ZAVRŠETKA OPERACIJE]]&gt;DATE(2024,3,31),"u provedbi","završen")</f>
        <v>završen</v>
      </c>
      <c r="K1384" s="46" t="s">
        <v>249</v>
      </c>
      <c r="L1384" s="46" t="s">
        <v>249</v>
      </c>
      <c r="M1384" s="49">
        <v>0.85</v>
      </c>
      <c r="N1384" s="49">
        <v>0.15</v>
      </c>
      <c r="O1384" s="50">
        <f>Ugovori_OPULJP[[#This Row],[Bespovratna sredstva - Ukupno (EU+Nac) HRK
= Ukupna ugovorena vrijednost bespovratnih sredstava]]*Ugovori_OPULJP[[#This Row],[EU STOPA SUFINANCIRANJA %
EU CO-FINANCING RATE %]]</f>
        <v>629459</v>
      </c>
      <c r="P1384" s="51">
        <f>Ugovori_OPULJP[[#This Row],[Bespovratna sredstva - EU dio - HRK]]/7.5345</f>
        <v>83543.566261862099</v>
      </c>
      <c r="Q1384" s="50">
        <f>Ugovori_OPULJP[[#This Row],[Bespovratna sredstva - Ukupno (EU+Nac) HRK
= Ukupna ugovorena vrijednost bespovratnih sredstava]]*Ugovori_OPULJP[[#This Row],[STOPA NACIONALNOG SUFINANCIRANJA %]]</f>
        <v>111081</v>
      </c>
      <c r="R1384" s="51">
        <f>Ugovori_OPULJP[[#This Row],[Bespovratna sredstva - Nacionalni dio - HRK]]/7.5345</f>
        <v>14742.982281505076</v>
      </c>
      <c r="S1384" s="52">
        <v>740540</v>
      </c>
      <c r="T1384" s="51">
        <f>Ugovori_OPULJP[[#This Row],[Bespovratna sredstva - Ukupno (EU+Nac) HRK
= Ukupna ugovorena vrijednost bespovratnih sredstava]]/7.5345</f>
        <v>98286.548543367171</v>
      </c>
      <c r="U1384" s="50">
        <v>0</v>
      </c>
      <c r="V1384" s="51">
        <f>Ugovori_OPULJP[[#This Row],[Javni doprinos korisnika - HRK]]/7.5345</f>
        <v>0</v>
      </c>
      <c r="W1384" s="50">
        <v>0</v>
      </c>
      <c r="X1384" s="51">
        <f>Ugovori_OPULJP[[#This Row],[Privatni doprinos korisnika - HRK]]/7.5345</f>
        <v>0</v>
      </c>
      <c r="Y1384" s="52">
        <v>740540</v>
      </c>
      <c r="Z1384" s="53">
        <f>Ugovori_OPULJP[[#This Row],[UKUPNI PRIHVATLJIVI IZDACI
TOTAL ELIGIBLE EXPENDITURE
= Bespovratna sredstva ukupno + doprinos korisnika
= Ukupni prihvatljivi troškovi
= Ukupna ugovorena vrijednost projekta HRK]]/7.5345</f>
        <v>98286.548543367171</v>
      </c>
      <c r="AA1384" s="57" t="s">
        <v>38</v>
      </c>
      <c r="AB1384" s="57" t="s">
        <v>35</v>
      </c>
      <c r="AC1384" s="56" t="s">
        <v>5236</v>
      </c>
      <c r="AD1384" s="63" t="s">
        <v>747</v>
      </c>
    </row>
    <row r="1385" spans="1:30" ht="51" customHeight="1" x14ac:dyDescent="0.2">
      <c r="A1385" s="97" t="s">
        <v>5237</v>
      </c>
      <c r="B1385" s="55" t="s">
        <v>743</v>
      </c>
      <c r="C1385" s="56" t="s">
        <v>744</v>
      </c>
      <c r="D1385" s="88" t="s">
        <v>4965</v>
      </c>
      <c r="E1385" s="57" t="s">
        <v>76</v>
      </c>
      <c r="F1385" s="62" t="s">
        <v>5238</v>
      </c>
      <c r="G1385" s="62" t="s">
        <v>3366</v>
      </c>
      <c r="H1385" s="59">
        <v>44854</v>
      </c>
      <c r="I1385" s="59">
        <v>45097</v>
      </c>
      <c r="J1385" s="48" t="str">
        <f>IF(Ugovori_OPULJP[[#This Row],[DATUM ZAVRŠETKA OPERACIJE]]&gt;DATE(2024,3,31),"u provedbi","završen")</f>
        <v>završen</v>
      </c>
      <c r="K1385" s="46" t="s">
        <v>249</v>
      </c>
      <c r="L1385" s="46" t="s">
        <v>249</v>
      </c>
      <c r="M1385" s="49">
        <v>0.85</v>
      </c>
      <c r="N1385" s="49">
        <v>0.15</v>
      </c>
      <c r="O1385" s="50">
        <f>Ugovori_OPULJP[[#This Row],[Bespovratna sredstva - Ukupno (EU+Nac) HRK
= Ukupna ugovorena vrijednost bespovratnih sredstava]]*Ugovori_OPULJP[[#This Row],[EU STOPA SUFINANCIRANJA %
EU CO-FINANCING RATE %]]</f>
        <v>630360</v>
      </c>
      <c r="P1385" s="51">
        <f>Ugovori_OPULJP[[#This Row],[Bespovratna sredstva - EU dio - HRK]]/7.5345</f>
        <v>83663.149512243675</v>
      </c>
      <c r="Q1385" s="50">
        <f>Ugovori_OPULJP[[#This Row],[Bespovratna sredstva - Ukupno (EU+Nac) HRK
= Ukupna ugovorena vrijednost bespovratnih sredstava]]*Ugovori_OPULJP[[#This Row],[STOPA NACIONALNOG SUFINANCIRANJA %]]</f>
        <v>111240</v>
      </c>
      <c r="R1385" s="51">
        <f>Ugovori_OPULJP[[#This Row],[Bespovratna sredstva - Nacionalni dio - HRK]]/7.5345</f>
        <v>14764.085208043001</v>
      </c>
      <c r="S1385" s="52">
        <v>741600</v>
      </c>
      <c r="T1385" s="51">
        <f>Ugovori_OPULJP[[#This Row],[Bespovratna sredstva - Ukupno (EU+Nac) HRK
= Ukupna ugovorena vrijednost bespovratnih sredstava]]/7.5345</f>
        <v>98427.23472028668</v>
      </c>
      <c r="U1385" s="50">
        <v>0</v>
      </c>
      <c r="V1385" s="51">
        <f>Ugovori_OPULJP[[#This Row],[Javni doprinos korisnika - HRK]]/7.5345</f>
        <v>0</v>
      </c>
      <c r="W1385" s="50">
        <v>0</v>
      </c>
      <c r="X1385" s="51">
        <f>Ugovori_OPULJP[[#This Row],[Privatni doprinos korisnika - HRK]]/7.5345</f>
        <v>0</v>
      </c>
      <c r="Y1385" s="52">
        <v>741600</v>
      </c>
      <c r="Z1385" s="53">
        <f>Ugovori_OPULJP[[#This Row],[UKUPNI PRIHVATLJIVI IZDACI
TOTAL ELIGIBLE EXPENDITURE
= Bespovratna sredstva ukupno + doprinos korisnika
= Ukupni prihvatljivi troškovi
= Ukupna ugovorena vrijednost projekta HRK]]/7.5345</f>
        <v>98427.23472028668</v>
      </c>
      <c r="AA1385" s="57" t="s">
        <v>38</v>
      </c>
      <c r="AB1385" s="57" t="s">
        <v>35</v>
      </c>
      <c r="AC1385" s="56" t="s">
        <v>5239</v>
      </c>
      <c r="AD1385" s="63" t="s">
        <v>747</v>
      </c>
    </row>
    <row r="1386" spans="1:30" ht="38.25" customHeight="1" x14ac:dyDescent="0.2">
      <c r="A1386" s="61" t="s">
        <v>5240</v>
      </c>
      <c r="B1386" s="55" t="s">
        <v>743</v>
      </c>
      <c r="C1386" s="56" t="s">
        <v>744</v>
      </c>
      <c r="D1386" s="88" t="s">
        <v>4965</v>
      </c>
      <c r="E1386" s="57" t="s">
        <v>76</v>
      </c>
      <c r="F1386" s="62" t="s">
        <v>1937</v>
      </c>
      <c r="G1386" s="62" t="s">
        <v>1938</v>
      </c>
      <c r="H1386" s="59">
        <v>44902</v>
      </c>
      <c r="I1386" s="59">
        <v>45145</v>
      </c>
      <c r="J1386" s="48" t="str">
        <f>IF(Ugovori_OPULJP[[#This Row],[DATUM ZAVRŠETKA OPERACIJE]]&gt;DATE(2024,3,31),"u provedbi","završen")</f>
        <v>završen</v>
      </c>
      <c r="K1386" s="46" t="s">
        <v>249</v>
      </c>
      <c r="L1386" s="46" t="s">
        <v>249</v>
      </c>
      <c r="M1386" s="49">
        <v>0.85</v>
      </c>
      <c r="N1386" s="49">
        <v>0.15</v>
      </c>
      <c r="O1386" s="50">
        <f>Ugovori_OPULJP[[#This Row],[Bespovratna sredstva - Ukupno (EU+Nac) HRK
= Ukupna ugovorena vrijednost bespovratnih sredstava]]*Ugovori_OPULJP[[#This Row],[EU STOPA SUFINANCIRANJA %
EU CO-FINANCING RATE %]]</f>
        <v>713994.9</v>
      </c>
      <c r="P1386" s="51">
        <f>Ugovori_OPULJP[[#This Row],[Bespovratna sredstva - EU dio - HRK]]/7.5345</f>
        <v>94763.408321720082</v>
      </c>
      <c r="Q1386" s="50">
        <f>Ugovori_OPULJP[[#This Row],[Bespovratna sredstva - Ukupno (EU+Nac) HRK
= Ukupna ugovorena vrijednost bespovratnih sredstava]]*Ugovori_OPULJP[[#This Row],[STOPA NACIONALNOG SUFINANCIRANJA %]]</f>
        <v>125999.09999999999</v>
      </c>
      <c r="R1386" s="51">
        <f>Ugovori_OPULJP[[#This Row],[Bespovratna sredstva - Nacionalni dio - HRK]]/7.5345</f>
        <v>16722.954409715308</v>
      </c>
      <c r="S1386" s="52">
        <v>839994</v>
      </c>
      <c r="T1386" s="51">
        <f>Ugovori_OPULJP[[#This Row],[Bespovratna sredstva - Ukupno (EU+Nac) HRK
= Ukupna ugovorena vrijednost bespovratnih sredstava]]/7.5345</f>
        <v>111486.36273143539</v>
      </c>
      <c r="U1386" s="50">
        <v>0</v>
      </c>
      <c r="V1386" s="51">
        <f>Ugovori_OPULJP[[#This Row],[Javni doprinos korisnika - HRK]]/7.5345</f>
        <v>0</v>
      </c>
      <c r="W1386" s="50">
        <v>0</v>
      </c>
      <c r="X1386" s="51">
        <f>Ugovori_OPULJP[[#This Row],[Privatni doprinos korisnika - HRK]]/7.5345</f>
        <v>0</v>
      </c>
      <c r="Y1386" s="52">
        <v>839994</v>
      </c>
      <c r="Z1386" s="53">
        <f>Ugovori_OPULJP[[#This Row],[UKUPNI PRIHVATLJIVI IZDACI
TOTAL ELIGIBLE EXPENDITURE
= Bespovratna sredstva ukupno + doprinos korisnika
= Ukupni prihvatljivi troškovi
= Ukupna ugovorena vrijednost projekta HRK]]/7.5345</f>
        <v>111486.36273143539</v>
      </c>
      <c r="AA1386" s="57" t="s">
        <v>38</v>
      </c>
      <c r="AB1386" s="57" t="s">
        <v>35</v>
      </c>
      <c r="AC1386" s="56" t="s">
        <v>5241</v>
      </c>
      <c r="AD1386" s="63" t="s">
        <v>747</v>
      </c>
    </row>
    <row r="1387" spans="1:30" ht="51" customHeight="1" x14ac:dyDescent="0.2">
      <c r="A1387" s="61" t="s">
        <v>5242</v>
      </c>
      <c r="B1387" s="55" t="s">
        <v>743</v>
      </c>
      <c r="C1387" s="56" t="s">
        <v>744</v>
      </c>
      <c r="D1387" s="88" t="s">
        <v>4965</v>
      </c>
      <c r="E1387" s="57" t="s">
        <v>76</v>
      </c>
      <c r="F1387" s="62" t="s">
        <v>5243</v>
      </c>
      <c r="G1387" s="62" t="s">
        <v>3687</v>
      </c>
      <c r="H1387" s="59">
        <v>44908</v>
      </c>
      <c r="I1387" s="59">
        <v>45151</v>
      </c>
      <c r="J1387" s="48" t="str">
        <f>IF(Ugovori_OPULJP[[#This Row],[DATUM ZAVRŠETKA OPERACIJE]]&gt;DATE(2024,3,31),"u provedbi","završen")</f>
        <v>završen</v>
      </c>
      <c r="K1387" s="46" t="s">
        <v>5244</v>
      </c>
      <c r="L1387" s="46" t="s">
        <v>130</v>
      </c>
      <c r="M1387" s="49">
        <v>0.85</v>
      </c>
      <c r="N1387" s="49">
        <v>0.15</v>
      </c>
      <c r="O1387" s="50">
        <f>Ugovori_OPULJP[[#This Row],[Bespovratna sredstva - Ukupno (EU+Nac) HRK
= Ukupna ugovorena vrijednost bespovratnih sredstava]]*Ugovori_OPULJP[[#This Row],[EU STOPA SUFINANCIRANJA %
EU CO-FINANCING RATE %]]</f>
        <v>840140</v>
      </c>
      <c r="P1387" s="51">
        <f>Ugovori_OPULJP[[#This Row],[Bespovratna sredstva - EU dio - HRK]]/7.5345</f>
        <v>111505.74026146393</v>
      </c>
      <c r="Q1387" s="50">
        <f>Ugovori_OPULJP[[#This Row],[Bespovratna sredstva - Ukupno (EU+Nac) HRK
= Ukupna ugovorena vrijednost bespovratnih sredstava]]*Ugovori_OPULJP[[#This Row],[STOPA NACIONALNOG SUFINANCIRANJA %]]</f>
        <v>148260</v>
      </c>
      <c r="R1387" s="51">
        <f>Ugovori_OPULJP[[#This Row],[Bespovratna sredstva - Nacionalni dio - HRK]]/7.5345</f>
        <v>19677.483575552458</v>
      </c>
      <c r="S1387" s="52">
        <v>988400</v>
      </c>
      <c r="T1387" s="51">
        <f>Ugovori_OPULJP[[#This Row],[Bespovratna sredstva - Ukupno (EU+Nac) HRK
= Ukupna ugovorena vrijednost bespovratnih sredstava]]/7.5345</f>
        <v>131183.22383701638</v>
      </c>
      <c r="U1387" s="50">
        <v>0</v>
      </c>
      <c r="V1387" s="51">
        <f>Ugovori_OPULJP[[#This Row],[Javni doprinos korisnika - HRK]]/7.5345</f>
        <v>0</v>
      </c>
      <c r="W1387" s="50">
        <v>0</v>
      </c>
      <c r="X1387" s="51">
        <f>Ugovori_OPULJP[[#This Row],[Privatni doprinos korisnika - HRK]]/7.5345</f>
        <v>0</v>
      </c>
      <c r="Y1387" s="52">
        <v>988400</v>
      </c>
      <c r="Z1387" s="53">
        <f>Ugovori_OPULJP[[#This Row],[UKUPNI PRIHVATLJIVI IZDACI
TOTAL ELIGIBLE EXPENDITURE
= Bespovratna sredstva ukupno + doprinos korisnika
= Ukupni prihvatljivi troškovi
= Ukupna ugovorena vrijednost projekta HRK]]/7.5345</f>
        <v>131183.22383701638</v>
      </c>
      <c r="AA1387" s="57" t="s">
        <v>38</v>
      </c>
      <c r="AB1387" s="57" t="s">
        <v>35</v>
      </c>
      <c r="AC1387" s="56" t="s">
        <v>5245</v>
      </c>
      <c r="AD1387" s="63" t="s">
        <v>747</v>
      </c>
    </row>
    <row r="1388" spans="1:30" ht="51" customHeight="1" x14ac:dyDescent="0.2">
      <c r="A1388" s="97" t="s">
        <v>5246</v>
      </c>
      <c r="B1388" s="55" t="s">
        <v>743</v>
      </c>
      <c r="C1388" s="56" t="s">
        <v>744</v>
      </c>
      <c r="D1388" s="88" t="s">
        <v>4965</v>
      </c>
      <c r="E1388" s="57" t="s">
        <v>76</v>
      </c>
      <c r="F1388" s="62" t="s">
        <v>5247</v>
      </c>
      <c r="G1388" s="71" t="s">
        <v>1486</v>
      </c>
      <c r="H1388" s="59">
        <v>44818</v>
      </c>
      <c r="I1388" s="59">
        <v>45060</v>
      </c>
      <c r="J1388" s="48" t="str">
        <f>IF(Ugovori_OPULJP[[#This Row],[DATUM ZAVRŠETKA OPERACIJE]]&gt;DATE(2024,3,31),"u provedbi","završen")</f>
        <v>završen</v>
      </c>
      <c r="K1388" s="58" t="s">
        <v>186</v>
      </c>
      <c r="L1388" s="58" t="s">
        <v>186</v>
      </c>
      <c r="M1388" s="49">
        <v>0.85</v>
      </c>
      <c r="N1388" s="49">
        <v>0.15</v>
      </c>
      <c r="O1388" s="50">
        <f>Ugovori_OPULJP[[#This Row],[Bespovratna sredstva - Ukupno (EU+Nac) HRK
= Ukupna ugovorena vrijednost bespovratnih sredstava]]*Ugovori_OPULJP[[#This Row],[EU STOPA SUFINANCIRANJA %
EU CO-FINANCING RATE %]]</f>
        <v>1247494</v>
      </c>
      <c r="P1388" s="51">
        <f>Ugovori_OPULJP[[#This Row],[Bespovratna sredstva - EU dio - HRK]]/7.5345</f>
        <v>165570.90716039549</v>
      </c>
      <c r="Q1388" s="50">
        <f>Ugovori_OPULJP[[#This Row],[Bespovratna sredstva - Ukupno (EU+Nac) HRK
= Ukupna ugovorena vrijednost bespovratnih sredstava]]*Ugovori_OPULJP[[#This Row],[STOPA NACIONALNOG SUFINANCIRANJA %]]</f>
        <v>220146</v>
      </c>
      <c r="R1388" s="51">
        <f>Ugovori_OPULJP[[#This Row],[Bespovratna sredstva - Nacionalni dio - HRK]]/7.5345</f>
        <v>29218.395381246264</v>
      </c>
      <c r="S1388" s="52">
        <v>1467640</v>
      </c>
      <c r="T1388" s="51">
        <f>Ugovori_OPULJP[[#This Row],[Bespovratna sredstva - Ukupno (EU+Nac) HRK
= Ukupna ugovorena vrijednost bespovratnih sredstava]]/7.5345</f>
        <v>194789.30254164178</v>
      </c>
      <c r="U1388" s="50">
        <v>0</v>
      </c>
      <c r="V1388" s="51">
        <f>Ugovori_OPULJP[[#This Row],[Javni doprinos korisnika - HRK]]/7.5345</f>
        <v>0</v>
      </c>
      <c r="W1388" s="50">
        <v>0</v>
      </c>
      <c r="X1388" s="51">
        <f>Ugovori_OPULJP[[#This Row],[Privatni doprinos korisnika - HRK]]/7.5345</f>
        <v>0</v>
      </c>
      <c r="Y1388" s="52">
        <v>1467640</v>
      </c>
      <c r="Z1388" s="53">
        <f>Ugovori_OPULJP[[#This Row],[UKUPNI PRIHVATLJIVI IZDACI
TOTAL ELIGIBLE EXPENDITURE
= Bespovratna sredstva ukupno + doprinos korisnika
= Ukupni prihvatljivi troškovi
= Ukupna ugovorena vrijednost projekta HRK]]/7.5345</f>
        <v>194789.30254164178</v>
      </c>
      <c r="AA1388" s="57" t="s">
        <v>38</v>
      </c>
      <c r="AB1388" s="57" t="s">
        <v>35</v>
      </c>
      <c r="AC1388" s="56" t="s">
        <v>5248</v>
      </c>
      <c r="AD1388" s="63" t="s">
        <v>747</v>
      </c>
    </row>
    <row r="1389" spans="1:30" ht="38.25" customHeight="1" x14ac:dyDescent="0.2">
      <c r="A1389" s="61" t="s">
        <v>5249</v>
      </c>
      <c r="B1389" s="55" t="s">
        <v>743</v>
      </c>
      <c r="C1389" s="56" t="s">
        <v>744</v>
      </c>
      <c r="D1389" s="88" t="s">
        <v>4965</v>
      </c>
      <c r="E1389" s="57" t="s">
        <v>76</v>
      </c>
      <c r="F1389" s="62" t="s">
        <v>5250</v>
      </c>
      <c r="G1389" s="62" t="s">
        <v>3329</v>
      </c>
      <c r="H1389" s="59">
        <v>45000</v>
      </c>
      <c r="I1389" s="59">
        <v>45245</v>
      </c>
      <c r="J1389" s="48" t="str">
        <f>IF(Ugovori_OPULJP[[#This Row],[DATUM ZAVRŠETKA OPERACIJE]]&gt;DATE(2024,3,31),"u provedbi","završen")</f>
        <v>završen</v>
      </c>
      <c r="K1389" s="67" t="s">
        <v>99</v>
      </c>
      <c r="L1389" s="67" t="s">
        <v>99</v>
      </c>
      <c r="M1389" s="49">
        <v>0.85</v>
      </c>
      <c r="N1389" s="49">
        <v>0.15</v>
      </c>
      <c r="O1389" s="50">
        <f>Ugovori_OPULJP[[#This Row],[Bespovratna sredstva - Ukupno (EU+Nac) HRK
= Ukupna ugovorena vrijednost bespovratnih sredstava]]*Ugovori_OPULJP[[#This Row],[EU STOPA SUFINANCIRANJA %
EU CO-FINANCING RATE %]]</f>
        <v>1252266.75</v>
      </c>
      <c r="P1389" s="51">
        <f>Ugovori_OPULJP[[#This Row],[Bespovratna sredstva - EU dio - HRK]]/7.5345</f>
        <v>166204.3599442564</v>
      </c>
      <c r="Q1389" s="50">
        <f>Ugovori_OPULJP[[#This Row],[Bespovratna sredstva - Ukupno (EU+Nac) HRK
= Ukupna ugovorena vrijednost bespovratnih sredstava]]*Ugovori_OPULJP[[#This Row],[STOPA NACIONALNOG SUFINANCIRANJA %]]</f>
        <v>220988.25</v>
      </c>
      <c r="R1389" s="51">
        <f>Ugovori_OPULJP[[#This Row],[Bespovratna sredstva - Nacionalni dio - HRK]]/7.5345</f>
        <v>29330.181166633483</v>
      </c>
      <c r="S1389" s="52">
        <v>1473255</v>
      </c>
      <c r="T1389" s="51">
        <f>Ugovori_OPULJP[[#This Row],[Bespovratna sredstva - Ukupno (EU+Nac) HRK
= Ukupna ugovorena vrijednost bespovratnih sredstava]]/7.5345</f>
        <v>195534.5411108899</v>
      </c>
      <c r="U1389" s="50"/>
      <c r="V1389" s="51">
        <f>Ugovori_OPULJP[[#This Row],[Javni doprinos korisnika - HRK]]/7.5345</f>
        <v>0</v>
      </c>
      <c r="W1389" s="50"/>
      <c r="X1389" s="51">
        <f>Ugovori_OPULJP[[#This Row],[Privatni doprinos korisnika - HRK]]/7.5345</f>
        <v>0</v>
      </c>
      <c r="Y1389" s="85">
        <v>1473255</v>
      </c>
      <c r="Z1389" s="53">
        <f>Ugovori_OPULJP[[#This Row],[UKUPNI PRIHVATLJIVI IZDACI
TOTAL ELIGIBLE EXPENDITURE
= Bespovratna sredstva ukupno + doprinos korisnika
= Ukupni prihvatljivi troškovi
= Ukupna ugovorena vrijednost projekta HRK]]/7.5345</f>
        <v>195534.5411108899</v>
      </c>
      <c r="AA1389" s="57" t="s">
        <v>38</v>
      </c>
      <c r="AB1389" s="57" t="s">
        <v>35</v>
      </c>
      <c r="AC1389" s="56" t="s">
        <v>5251</v>
      </c>
      <c r="AD1389" s="63" t="s">
        <v>747</v>
      </c>
    </row>
    <row r="1390" spans="1:30" ht="38.25" customHeight="1" x14ac:dyDescent="0.2">
      <c r="A1390" s="97" t="s">
        <v>5252</v>
      </c>
      <c r="B1390" s="55" t="s">
        <v>743</v>
      </c>
      <c r="C1390" s="56" t="s">
        <v>744</v>
      </c>
      <c r="D1390" s="88" t="s">
        <v>4965</v>
      </c>
      <c r="E1390" s="57" t="s">
        <v>76</v>
      </c>
      <c r="F1390" s="62" t="s">
        <v>5253</v>
      </c>
      <c r="G1390" s="62" t="s">
        <v>5254</v>
      </c>
      <c r="H1390" s="59">
        <v>44855</v>
      </c>
      <c r="I1390" s="59">
        <v>45098</v>
      </c>
      <c r="J1390" s="48" t="str">
        <f>IF(Ugovori_OPULJP[[#This Row],[DATUM ZAVRŠETKA OPERACIJE]]&gt;DATE(2024,3,31),"u provedbi","završen")</f>
        <v>završen</v>
      </c>
      <c r="K1390" s="46" t="s">
        <v>186</v>
      </c>
      <c r="L1390" s="46" t="s">
        <v>186</v>
      </c>
      <c r="M1390" s="49">
        <v>0.85</v>
      </c>
      <c r="N1390" s="49">
        <v>0.15</v>
      </c>
      <c r="O1390" s="50">
        <f>Ugovori_OPULJP[[#This Row],[Bespovratna sredstva - Ukupno (EU+Nac) HRK
= Ukupna ugovorena vrijednost bespovratnih sredstava]]*Ugovori_OPULJP[[#This Row],[EU STOPA SUFINANCIRANJA %
EU CO-FINANCING RATE %]]</f>
        <v>714275.978</v>
      </c>
      <c r="P1390" s="51">
        <f>Ugovori_OPULJP[[#This Row],[Bespovratna sredstva - EU dio - HRK]]/7.5345</f>
        <v>94800.713783263651</v>
      </c>
      <c r="Q1390" s="50">
        <f>Ugovori_OPULJP[[#This Row],[Bespovratna sredstva - Ukupno (EU+Nac) HRK
= Ukupna ugovorena vrijednost bespovratnih sredstava]]*Ugovori_OPULJP[[#This Row],[STOPA NACIONALNOG SUFINANCIRANJA %]]</f>
        <v>126048.702</v>
      </c>
      <c r="R1390" s="51">
        <f>Ugovori_OPULJP[[#This Row],[Bespovratna sredstva - Nacionalni dio - HRK]]/7.5345</f>
        <v>16729.537726458293</v>
      </c>
      <c r="S1390" s="52">
        <v>840324.68</v>
      </c>
      <c r="T1390" s="51">
        <f>Ugovori_OPULJP[[#This Row],[Bespovratna sredstva - Ukupno (EU+Nac) HRK
= Ukupna ugovorena vrijednost bespovratnih sredstava]]/7.5345</f>
        <v>111530.25150972194</v>
      </c>
      <c r="U1390" s="50">
        <v>0</v>
      </c>
      <c r="V1390" s="51">
        <f>Ugovori_OPULJP[[#This Row],[Javni doprinos korisnika - HRK]]/7.5345</f>
        <v>0</v>
      </c>
      <c r="W1390" s="50">
        <v>0</v>
      </c>
      <c r="X1390" s="51">
        <f>Ugovori_OPULJP[[#This Row],[Privatni doprinos korisnika - HRK]]/7.5345</f>
        <v>0</v>
      </c>
      <c r="Y1390" s="52">
        <v>840324.68</v>
      </c>
      <c r="Z1390" s="53">
        <f>Ugovori_OPULJP[[#This Row],[UKUPNI PRIHVATLJIVI IZDACI
TOTAL ELIGIBLE EXPENDITURE
= Bespovratna sredstva ukupno + doprinos korisnika
= Ukupni prihvatljivi troškovi
= Ukupna ugovorena vrijednost projekta HRK]]/7.5345</f>
        <v>111530.25150972194</v>
      </c>
      <c r="AA1390" s="57" t="s">
        <v>38</v>
      </c>
      <c r="AB1390" s="57" t="s">
        <v>35</v>
      </c>
      <c r="AC1390" s="56" t="s">
        <v>5255</v>
      </c>
      <c r="AD1390" s="63" t="s">
        <v>747</v>
      </c>
    </row>
    <row r="1391" spans="1:30" ht="38.25" customHeight="1" x14ac:dyDescent="0.2">
      <c r="A1391" s="97" t="s">
        <v>5256</v>
      </c>
      <c r="B1391" s="55" t="s">
        <v>743</v>
      </c>
      <c r="C1391" s="56" t="s">
        <v>744</v>
      </c>
      <c r="D1391" s="88" t="s">
        <v>4965</v>
      </c>
      <c r="E1391" s="57" t="s">
        <v>76</v>
      </c>
      <c r="F1391" s="62" t="s">
        <v>5257</v>
      </c>
      <c r="G1391" s="62" t="s">
        <v>2057</v>
      </c>
      <c r="H1391" s="59">
        <v>44818</v>
      </c>
      <c r="I1391" s="59">
        <v>45060</v>
      </c>
      <c r="J1391" s="48" t="str">
        <f>IF(Ugovori_OPULJP[[#This Row],[DATUM ZAVRŠETKA OPERACIJE]]&gt;DATE(2024,3,31),"u provedbi","završen")</f>
        <v>završen</v>
      </c>
      <c r="K1391" s="46" t="s">
        <v>371</v>
      </c>
      <c r="L1391" s="46" t="s">
        <v>371</v>
      </c>
      <c r="M1391" s="49">
        <v>0.85</v>
      </c>
      <c r="N1391" s="49">
        <v>0.15</v>
      </c>
      <c r="O1391" s="50">
        <f>Ugovori_OPULJP[[#This Row],[Bespovratna sredstva - Ukupno (EU+Nac) HRK
= Ukupna ugovorena vrijednost bespovratnih sredstava]]*Ugovori_OPULJP[[#This Row],[EU STOPA SUFINANCIRANJA %
EU CO-FINANCING RATE %]]</f>
        <v>1092607</v>
      </c>
      <c r="P1391" s="51">
        <f>Ugovori_OPULJP[[#This Row],[Bespovratna sredstva - EU dio - HRK]]/7.5345</f>
        <v>145013.86953347933</v>
      </c>
      <c r="Q1391" s="50">
        <f>Ugovori_OPULJP[[#This Row],[Bespovratna sredstva - Ukupno (EU+Nac) HRK
= Ukupna ugovorena vrijednost bespovratnih sredstava]]*Ugovori_OPULJP[[#This Row],[STOPA NACIONALNOG SUFINANCIRANJA %]]</f>
        <v>192813</v>
      </c>
      <c r="R1391" s="51">
        <f>Ugovori_OPULJP[[#This Row],[Bespovratna sredstva - Nacionalni dio - HRK]]/7.5345</f>
        <v>25590.682858849294</v>
      </c>
      <c r="S1391" s="52">
        <v>1285420</v>
      </c>
      <c r="T1391" s="51">
        <f>Ugovori_OPULJP[[#This Row],[Bespovratna sredstva - Ukupno (EU+Nac) HRK
= Ukupna ugovorena vrijednost bespovratnih sredstava]]/7.5345</f>
        <v>170604.55239232862</v>
      </c>
      <c r="U1391" s="50">
        <v>0</v>
      </c>
      <c r="V1391" s="51">
        <f>Ugovori_OPULJP[[#This Row],[Javni doprinos korisnika - HRK]]/7.5345</f>
        <v>0</v>
      </c>
      <c r="W1391" s="50">
        <v>0</v>
      </c>
      <c r="X1391" s="51">
        <f>Ugovori_OPULJP[[#This Row],[Privatni doprinos korisnika - HRK]]/7.5345</f>
        <v>0</v>
      </c>
      <c r="Y1391" s="52">
        <v>1285420</v>
      </c>
      <c r="Z1391" s="53">
        <f>Ugovori_OPULJP[[#This Row],[UKUPNI PRIHVATLJIVI IZDACI
TOTAL ELIGIBLE EXPENDITURE
= Bespovratna sredstva ukupno + doprinos korisnika
= Ukupni prihvatljivi troškovi
= Ukupna ugovorena vrijednost projekta HRK]]/7.5345</f>
        <v>170604.55239232862</v>
      </c>
      <c r="AA1391" s="57" t="s">
        <v>38</v>
      </c>
      <c r="AB1391" s="57" t="s">
        <v>35</v>
      </c>
      <c r="AC1391" s="56" t="s">
        <v>5258</v>
      </c>
      <c r="AD1391" s="63" t="s">
        <v>747</v>
      </c>
    </row>
    <row r="1392" spans="1:30" ht="38.25" customHeight="1" x14ac:dyDescent="0.2">
      <c r="A1392" s="97" t="s">
        <v>5259</v>
      </c>
      <c r="B1392" s="55" t="s">
        <v>743</v>
      </c>
      <c r="C1392" s="56" t="s">
        <v>744</v>
      </c>
      <c r="D1392" s="88" t="s">
        <v>4965</v>
      </c>
      <c r="E1392" s="57" t="s">
        <v>76</v>
      </c>
      <c r="F1392" s="62" t="s">
        <v>1836</v>
      </c>
      <c r="G1392" s="62" t="s">
        <v>570</v>
      </c>
      <c r="H1392" s="59">
        <v>44855</v>
      </c>
      <c r="I1392" s="59">
        <v>45098</v>
      </c>
      <c r="J1392" s="48" t="str">
        <f>IF(Ugovori_OPULJP[[#This Row],[DATUM ZAVRŠETKA OPERACIJE]]&gt;DATE(2024,3,31),"u provedbi","završen")</f>
        <v>završen</v>
      </c>
      <c r="K1392" s="46" t="s">
        <v>371</v>
      </c>
      <c r="L1392" s="46" t="s">
        <v>371</v>
      </c>
      <c r="M1392" s="49">
        <v>0.85</v>
      </c>
      <c r="N1392" s="49">
        <v>0.15</v>
      </c>
      <c r="O1392" s="50">
        <f>Ugovori_OPULJP[[#This Row],[Bespovratna sredstva - Ukupno (EU+Nac) HRK
= Ukupna ugovorena vrijednost bespovratnih sredstava]]*Ugovori_OPULJP[[#This Row],[EU STOPA SUFINANCIRANJA %
EU CO-FINANCING RATE %]]</f>
        <v>420038.125</v>
      </c>
      <c r="P1392" s="51">
        <f>Ugovori_OPULJP[[#This Row],[Bespovratna sredstva - EU dio - HRK]]/7.5345</f>
        <v>55748.639591213745</v>
      </c>
      <c r="Q1392" s="50">
        <f>Ugovori_OPULJP[[#This Row],[Bespovratna sredstva - Ukupno (EU+Nac) HRK
= Ukupna ugovorena vrijednost bespovratnih sredstava]]*Ugovori_OPULJP[[#This Row],[STOPA NACIONALNOG SUFINANCIRANJA %]]</f>
        <v>74124.375</v>
      </c>
      <c r="R1392" s="51">
        <f>Ugovori_OPULJP[[#This Row],[Bespovratna sredstva - Nacionalni dio - HRK]]/7.5345</f>
        <v>9837.9952219788956</v>
      </c>
      <c r="S1392" s="52">
        <v>494162.5</v>
      </c>
      <c r="T1392" s="51">
        <f>Ugovori_OPULJP[[#This Row],[Bespovratna sredstva - Ukupno (EU+Nac) HRK
= Ukupna ugovorena vrijednost bespovratnih sredstava]]/7.5345</f>
        <v>65586.63481319265</v>
      </c>
      <c r="U1392" s="50">
        <v>0</v>
      </c>
      <c r="V1392" s="51">
        <f>Ugovori_OPULJP[[#This Row],[Javni doprinos korisnika - HRK]]/7.5345</f>
        <v>0</v>
      </c>
      <c r="W1392" s="50">
        <v>0</v>
      </c>
      <c r="X1392" s="51">
        <f>Ugovori_OPULJP[[#This Row],[Privatni doprinos korisnika - HRK]]/7.5345</f>
        <v>0</v>
      </c>
      <c r="Y1392" s="52">
        <v>494162.5</v>
      </c>
      <c r="Z1392" s="53">
        <f>Ugovori_OPULJP[[#This Row],[UKUPNI PRIHVATLJIVI IZDACI
TOTAL ELIGIBLE EXPENDITURE
= Bespovratna sredstva ukupno + doprinos korisnika
= Ukupni prihvatljivi troškovi
= Ukupna ugovorena vrijednost projekta HRK]]/7.5345</f>
        <v>65586.63481319265</v>
      </c>
      <c r="AA1392" s="57" t="s">
        <v>38</v>
      </c>
      <c r="AB1392" s="57" t="s">
        <v>35</v>
      </c>
      <c r="AC1392" s="56" t="s">
        <v>5260</v>
      </c>
      <c r="AD1392" s="63" t="s">
        <v>747</v>
      </c>
    </row>
    <row r="1393" spans="1:30" ht="38.25" customHeight="1" x14ac:dyDescent="0.2">
      <c r="A1393" s="97" t="s">
        <v>5261</v>
      </c>
      <c r="B1393" s="55" t="s">
        <v>743</v>
      </c>
      <c r="C1393" s="56" t="s">
        <v>744</v>
      </c>
      <c r="D1393" s="88" t="s">
        <v>4965</v>
      </c>
      <c r="E1393" s="57" t="s">
        <v>76</v>
      </c>
      <c r="F1393" s="62" t="s">
        <v>5262</v>
      </c>
      <c r="G1393" s="45" t="s">
        <v>3744</v>
      </c>
      <c r="H1393" s="59">
        <v>44818</v>
      </c>
      <c r="I1393" s="59">
        <v>45060</v>
      </c>
      <c r="J1393" s="48" t="str">
        <f>IF(Ugovori_OPULJP[[#This Row],[DATUM ZAVRŠETKA OPERACIJE]]&gt;DATE(2024,3,31),"u provedbi","završen")</f>
        <v>završen</v>
      </c>
      <c r="K1393" s="46" t="s">
        <v>186</v>
      </c>
      <c r="L1393" s="46" t="s">
        <v>186</v>
      </c>
      <c r="M1393" s="49">
        <v>0.85</v>
      </c>
      <c r="N1393" s="49">
        <v>0.15</v>
      </c>
      <c r="O1393" s="50">
        <f>Ugovori_OPULJP[[#This Row],[Bespovratna sredstva - Ukupno (EU+Nac) HRK
= Ukupna ugovorena vrijednost bespovratnih sredstava]]*Ugovori_OPULJP[[#This Row],[EU STOPA SUFINANCIRANJA %
EU CO-FINANCING RATE %]]</f>
        <v>1042100</v>
      </c>
      <c r="P1393" s="51">
        <f>Ugovori_OPULJP[[#This Row],[Bespovratna sredstva - EU dio - HRK]]/7.5345</f>
        <v>138310.4386488818</v>
      </c>
      <c r="Q1393" s="50">
        <f>Ugovori_OPULJP[[#This Row],[Bespovratna sredstva - Ukupno (EU+Nac) HRK
= Ukupna ugovorena vrijednost bespovratnih sredstava]]*Ugovori_OPULJP[[#This Row],[STOPA NACIONALNOG SUFINANCIRANJA %]]</f>
        <v>183900</v>
      </c>
      <c r="R1393" s="51">
        <f>Ugovori_OPULJP[[#This Row],[Bespovratna sredstva - Nacionalni dio - HRK]]/7.5345</f>
        <v>24407.724467449731</v>
      </c>
      <c r="S1393" s="52">
        <v>1226000</v>
      </c>
      <c r="T1393" s="51">
        <f>Ugovori_OPULJP[[#This Row],[Bespovratna sredstva - Ukupno (EU+Nac) HRK
= Ukupna ugovorena vrijednost bespovratnih sredstava]]/7.5345</f>
        <v>162718.16311633153</v>
      </c>
      <c r="U1393" s="50">
        <v>0</v>
      </c>
      <c r="V1393" s="51">
        <f>Ugovori_OPULJP[[#This Row],[Javni doprinos korisnika - HRK]]/7.5345</f>
        <v>0</v>
      </c>
      <c r="W1393" s="50">
        <v>0</v>
      </c>
      <c r="X1393" s="51">
        <f>Ugovori_OPULJP[[#This Row],[Privatni doprinos korisnika - HRK]]/7.5345</f>
        <v>0</v>
      </c>
      <c r="Y1393" s="52">
        <v>1226000</v>
      </c>
      <c r="Z1393" s="53">
        <f>Ugovori_OPULJP[[#This Row],[UKUPNI PRIHVATLJIVI IZDACI
TOTAL ELIGIBLE EXPENDITURE
= Bespovratna sredstva ukupno + doprinos korisnika
= Ukupni prihvatljivi troškovi
= Ukupna ugovorena vrijednost projekta HRK]]/7.5345</f>
        <v>162718.16311633153</v>
      </c>
      <c r="AA1393" s="57" t="s">
        <v>38</v>
      </c>
      <c r="AB1393" s="57" t="s">
        <v>35</v>
      </c>
      <c r="AC1393" s="56" t="s">
        <v>5263</v>
      </c>
      <c r="AD1393" s="63" t="s">
        <v>747</v>
      </c>
    </row>
    <row r="1394" spans="1:30" ht="38.25" customHeight="1" x14ac:dyDescent="0.2">
      <c r="A1394" s="97" t="s">
        <v>5264</v>
      </c>
      <c r="B1394" s="55" t="s">
        <v>743</v>
      </c>
      <c r="C1394" s="56" t="s">
        <v>744</v>
      </c>
      <c r="D1394" s="88" t="s">
        <v>4965</v>
      </c>
      <c r="E1394" s="57" t="s">
        <v>76</v>
      </c>
      <c r="F1394" s="62" t="s">
        <v>5265</v>
      </c>
      <c r="G1394" s="62" t="s">
        <v>1278</v>
      </c>
      <c r="H1394" s="59">
        <v>44818</v>
      </c>
      <c r="I1394" s="59">
        <v>45060</v>
      </c>
      <c r="J1394" s="48" t="str">
        <f>IF(Ugovori_OPULJP[[#This Row],[DATUM ZAVRŠETKA OPERACIJE]]&gt;DATE(2024,3,31),"u provedbi","završen")</f>
        <v>završen</v>
      </c>
      <c r="K1394" s="46" t="s">
        <v>333</v>
      </c>
      <c r="L1394" s="46" t="s">
        <v>333</v>
      </c>
      <c r="M1394" s="49">
        <v>0.85</v>
      </c>
      <c r="N1394" s="49">
        <v>0.15</v>
      </c>
      <c r="O1394" s="50">
        <f>Ugovori_OPULJP[[#This Row],[Bespovratna sredstva - Ukupno (EU+Nac) HRK
= Ukupna ugovorena vrijednost bespovratnih sredstava]]*Ugovori_OPULJP[[#This Row],[EU STOPA SUFINANCIRANJA %
EU CO-FINANCING RATE %]]</f>
        <v>1258467.5</v>
      </c>
      <c r="P1394" s="51">
        <f>Ugovori_OPULJP[[#This Row],[Bespovratna sredstva - EU dio - HRK]]/7.5345</f>
        <v>167027.34089853341</v>
      </c>
      <c r="Q1394" s="50">
        <f>Ugovori_OPULJP[[#This Row],[Bespovratna sredstva - Ukupno (EU+Nac) HRK
= Ukupna ugovorena vrijednost bespovratnih sredstava]]*Ugovori_OPULJP[[#This Row],[STOPA NACIONALNOG SUFINANCIRANJA %]]</f>
        <v>222082.5</v>
      </c>
      <c r="R1394" s="51">
        <f>Ugovori_OPULJP[[#This Row],[Bespovratna sredstva - Nacionalni dio - HRK]]/7.5345</f>
        <v>29475.413099741188</v>
      </c>
      <c r="S1394" s="52">
        <v>1480550</v>
      </c>
      <c r="T1394" s="51">
        <f>Ugovori_OPULJP[[#This Row],[Bespovratna sredstva - Ukupno (EU+Nac) HRK
= Ukupna ugovorena vrijednost bespovratnih sredstava]]/7.5345</f>
        <v>196502.75399827459</v>
      </c>
      <c r="U1394" s="50">
        <v>0</v>
      </c>
      <c r="V1394" s="51">
        <f>Ugovori_OPULJP[[#This Row],[Javni doprinos korisnika - HRK]]/7.5345</f>
        <v>0</v>
      </c>
      <c r="W1394" s="50">
        <v>0</v>
      </c>
      <c r="X1394" s="51">
        <f>Ugovori_OPULJP[[#This Row],[Privatni doprinos korisnika - HRK]]/7.5345</f>
        <v>0</v>
      </c>
      <c r="Y1394" s="52">
        <v>1480550</v>
      </c>
      <c r="Z1394" s="53">
        <f>Ugovori_OPULJP[[#This Row],[UKUPNI PRIHVATLJIVI IZDACI
TOTAL ELIGIBLE EXPENDITURE
= Bespovratna sredstva ukupno + doprinos korisnika
= Ukupni prihvatljivi troškovi
= Ukupna ugovorena vrijednost projekta HRK]]/7.5345</f>
        <v>196502.75399827459</v>
      </c>
      <c r="AA1394" s="57" t="s">
        <v>38</v>
      </c>
      <c r="AB1394" s="57" t="s">
        <v>35</v>
      </c>
      <c r="AC1394" s="56" t="s">
        <v>5266</v>
      </c>
      <c r="AD1394" s="63" t="s">
        <v>747</v>
      </c>
    </row>
    <row r="1395" spans="1:30" ht="51" customHeight="1" x14ac:dyDescent="0.2">
      <c r="A1395" s="61" t="s">
        <v>5267</v>
      </c>
      <c r="B1395" s="55" t="s">
        <v>743</v>
      </c>
      <c r="C1395" s="56" t="s">
        <v>744</v>
      </c>
      <c r="D1395" s="88" t="s">
        <v>4965</v>
      </c>
      <c r="E1395" s="57" t="s">
        <v>76</v>
      </c>
      <c r="F1395" s="62" t="s">
        <v>5268</v>
      </c>
      <c r="G1395" s="62" t="s">
        <v>5269</v>
      </c>
      <c r="H1395" s="59">
        <v>44922</v>
      </c>
      <c r="I1395" s="59">
        <v>45165</v>
      </c>
      <c r="J1395" s="48" t="str">
        <f>IF(Ugovori_OPULJP[[#This Row],[DATUM ZAVRŠETKA OPERACIJE]]&gt;DATE(2024,3,31),"u provedbi","završen")</f>
        <v>završen</v>
      </c>
      <c r="K1395" s="46" t="s">
        <v>186</v>
      </c>
      <c r="L1395" s="46" t="s">
        <v>186</v>
      </c>
      <c r="M1395" s="49">
        <v>0.85</v>
      </c>
      <c r="N1395" s="49">
        <v>0.15</v>
      </c>
      <c r="O1395" s="50">
        <f>Ugovori_OPULJP[[#This Row],[Bespovratna sredstva - Ukupno (EU+Nac) HRK
= Ukupna ugovorena vrijednost bespovratnih sredstava]]*Ugovori_OPULJP[[#This Row],[EU STOPA SUFINANCIRANJA %
EU CO-FINANCING RATE %]]</f>
        <v>1050005</v>
      </c>
      <c r="P1395" s="51">
        <f>Ugovori_OPULJP[[#This Row],[Bespovratna sredstva - EU dio - HRK]]/7.5345</f>
        <v>139359.61244939943</v>
      </c>
      <c r="Q1395" s="50">
        <f>Ugovori_OPULJP[[#This Row],[Bespovratna sredstva - Ukupno (EU+Nac) HRK
= Ukupna ugovorena vrijednost bespovratnih sredstava]]*Ugovori_OPULJP[[#This Row],[STOPA NACIONALNOG SUFINANCIRANJA %]]</f>
        <v>185295</v>
      </c>
      <c r="R1395" s="51">
        <f>Ugovori_OPULJP[[#This Row],[Bespovratna sredstva - Nacionalni dio - HRK]]/7.5345</f>
        <v>24592.872785188134</v>
      </c>
      <c r="S1395" s="52">
        <v>1235300</v>
      </c>
      <c r="T1395" s="51">
        <f>Ugovori_OPULJP[[#This Row],[Bespovratna sredstva - Ukupno (EU+Nac) HRK
= Ukupna ugovorena vrijednost bespovratnih sredstava]]/7.5345</f>
        <v>163952.48523458754</v>
      </c>
      <c r="U1395" s="50">
        <v>0</v>
      </c>
      <c r="V1395" s="51">
        <f>Ugovori_OPULJP[[#This Row],[Javni doprinos korisnika - HRK]]/7.5345</f>
        <v>0</v>
      </c>
      <c r="W1395" s="50">
        <v>0</v>
      </c>
      <c r="X1395" s="51">
        <f>Ugovori_OPULJP[[#This Row],[Privatni doprinos korisnika - HRK]]/7.5345</f>
        <v>0</v>
      </c>
      <c r="Y1395" s="52">
        <v>1235300</v>
      </c>
      <c r="Z1395" s="53">
        <f>Ugovori_OPULJP[[#This Row],[UKUPNI PRIHVATLJIVI IZDACI
TOTAL ELIGIBLE EXPENDITURE
= Bespovratna sredstva ukupno + doprinos korisnika
= Ukupni prihvatljivi troškovi
= Ukupna ugovorena vrijednost projekta HRK]]/7.5345</f>
        <v>163952.48523458754</v>
      </c>
      <c r="AA1395" s="57" t="s">
        <v>38</v>
      </c>
      <c r="AB1395" s="57" t="s">
        <v>35</v>
      </c>
      <c r="AC1395" s="56" t="s">
        <v>5270</v>
      </c>
      <c r="AD1395" s="63" t="s">
        <v>747</v>
      </c>
    </row>
    <row r="1396" spans="1:30" ht="38.25" customHeight="1" x14ac:dyDescent="0.2">
      <c r="A1396" s="61" t="s">
        <v>5271</v>
      </c>
      <c r="B1396" s="55" t="s">
        <v>743</v>
      </c>
      <c r="C1396" s="56" t="s">
        <v>744</v>
      </c>
      <c r="D1396" s="88" t="s">
        <v>4965</v>
      </c>
      <c r="E1396" s="57" t="s">
        <v>76</v>
      </c>
      <c r="F1396" s="62" t="s">
        <v>5272</v>
      </c>
      <c r="G1396" s="62" t="s">
        <v>1876</v>
      </c>
      <c r="H1396" s="59">
        <v>44922</v>
      </c>
      <c r="I1396" s="59">
        <v>45165</v>
      </c>
      <c r="J1396" s="48" t="str">
        <f>IF(Ugovori_OPULJP[[#This Row],[DATUM ZAVRŠETKA OPERACIJE]]&gt;DATE(2024,3,31),"u provedbi","završen")</f>
        <v>završen</v>
      </c>
      <c r="K1396" s="67" t="s">
        <v>338</v>
      </c>
      <c r="L1396" s="67" t="s">
        <v>338</v>
      </c>
      <c r="M1396" s="49">
        <v>0.85</v>
      </c>
      <c r="N1396" s="49">
        <v>0.15</v>
      </c>
      <c r="O1396" s="50">
        <f>Ugovori_OPULJP[[#This Row],[Bespovratna sredstva - Ukupno (EU+Nac) HRK
= Ukupna ugovorena vrijednost bespovratnih sredstava]]*Ugovori_OPULJP[[#This Row],[EU STOPA SUFINANCIRANJA %
EU CO-FINANCING RATE %]]</f>
        <v>838100</v>
      </c>
      <c r="P1396" s="51">
        <f>Ugovori_OPULJP[[#This Row],[Bespovratna sredstva - EU dio - HRK]]/7.5345</f>
        <v>111234.98573229808</v>
      </c>
      <c r="Q1396" s="50">
        <f>Ugovori_OPULJP[[#This Row],[Bespovratna sredstva - Ukupno (EU+Nac) HRK
= Ukupna ugovorena vrijednost bespovratnih sredstava]]*Ugovori_OPULJP[[#This Row],[STOPA NACIONALNOG SUFINANCIRANJA %]]</f>
        <v>147900</v>
      </c>
      <c r="R1396" s="51">
        <f>Ugovori_OPULJP[[#This Row],[Bespovratna sredstva - Nacionalni dio - HRK]]/7.5345</f>
        <v>19629.703364523193</v>
      </c>
      <c r="S1396" s="52">
        <v>986000</v>
      </c>
      <c r="T1396" s="51">
        <f>Ugovori_OPULJP[[#This Row],[Bespovratna sredstva - Ukupno (EU+Nac) HRK
= Ukupna ugovorena vrijednost bespovratnih sredstava]]/7.5345</f>
        <v>130864.68909682128</v>
      </c>
      <c r="U1396" s="50">
        <v>0</v>
      </c>
      <c r="V1396" s="51">
        <f>Ugovori_OPULJP[[#This Row],[Javni doprinos korisnika - HRK]]/7.5345</f>
        <v>0</v>
      </c>
      <c r="W1396" s="50">
        <v>0</v>
      </c>
      <c r="X1396" s="51">
        <f>Ugovori_OPULJP[[#This Row],[Privatni doprinos korisnika - HRK]]/7.5345</f>
        <v>0</v>
      </c>
      <c r="Y1396" s="52">
        <v>986000</v>
      </c>
      <c r="Z1396" s="53">
        <f>Ugovori_OPULJP[[#This Row],[UKUPNI PRIHVATLJIVI IZDACI
TOTAL ELIGIBLE EXPENDITURE
= Bespovratna sredstva ukupno + doprinos korisnika
= Ukupni prihvatljivi troškovi
= Ukupna ugovorena vrijednost projekta HRK]]/7.5345</f>
        <v>130864.68909682128</v>
      </c>
      <c r="AA1396" s="57" t="s">
        <v>38</v>
      </c>
      <c r="AB1396" s="57" t="s">
        <v>35</v>
      </c>
      <c r="AC1396" s="56" t="s">
        <v>5273</v>
      </c>
      <c r="AD1396" s="63" t="s">
        <v>747</v>
      </c>
    </row>
    <row r="1397" spans="1:30" ht="51" customHeight="1" x14ac:dyDescent="0.2">
      <c r="A1397" s="97" t="s">
        <v>5274</v>
      </c>
      <c r="B1397" s="55" t="s">
        <v>743</v>
      </c>
      <c r="C1397" s="56" t="s">
        <v>744</v>
      </c>
      <c r="D1397" s="88" t="s">
        <v>4965</v>
      </c>
      <c r="E1397" s="57" t="s">
        <v>76</v>
      </c>
      <c r="F1397" s="62" t="s">
        <v>5275</v>
      </c>
      <c r="G1397" s="62" t="s">
        <v>1695</v>
      </c>
      <c r="H1397" s="59">
        <v>44770</v>
      </c>
      <c r="I1397" s="59">
        <v>45013</v>
      </c>
      <c r="J1397" s="48" t="str">
        <f>IF(Ugovori_OPULJP[[#This Row],[DATUM ZAVRŠETKA OPERACIJE]]&gt;DATE(2024,3,31),"u provedbi","završen")</f>
        <v>završen</v>
      </c>
      <c r="K1397" s="46" t="s">
        <v>338</v>
      </c>
      <c r="L1397" s="46" t="s">
        <v>338</v>
      </c>
      <c r="M1397" s="49">
        <v>0.85</v>
      </c>
      <c r="N1397" s="49">
        <v>0.15</v>
      </c>
      <c r="O1397" s="50">
        <f>Ugovori_OPULJP[[#This Row],[Bespovratna sredstva - Ukupno (EU+Nac) HRK
= Ukupna ugovorena vrijednost bespovratnih sredstava]]*Ugovori_OPULJP[[#This Row],[EU STOPA SUFINANCIRANJA %
EU CO-FINANCING RATE %]]</f>
        <v>1275000</v>
      </c>
      <c r="P1397" s="51">
        <f>Ugovori_OPULJP[[#This Row],[Bespovratna sredstva - EU dio - HRK]]/7.5345</f>
        <v>169221.5807286482</v>
      </c>
      <c r="Q1397" s="50">
        <f>Ugovori_OPULJP[[#This Row],[Bespovratna sredstva - Ukupno (EU+Nac) HRK
= Ukupna ugovorena vrijednost bespovratnih sredstava]]*Ugovori_OPULJP[[#This Row],[STOPA NACIONALNOG SUFINANCIRANJA %]]</f>
        <v>225000</v>
      </c>
      <c r="R1397" s="51">
        <f>Ugovori_OPULJP[[#This Row],[Bespovratna sredstva - Nacionalni dio - HRK]]/7.5345</f>
        <v>29862.631893290862</v>
      </c>
      <c r="S1397" s="52">
        <v>1500000</v>
      </c>
      <c r="T1397" s="51">
        <f>Ugovori_OPULJP[[#This Row],[Bespovratna sredstva - Ukupno (EU+Nac) HRK
= Ukupna ugovorena vrijednost bespovratnih sredstava]]/7.5345</f>
        <v>199084.21262193908</v>
      </c>
      <c r="U1397" s="50">
        <v>0</v>
      </c>
      <c r="V1397" s="51">
        <f>Ugovori_OPULJP[[#This Row],[Javni doprinos korisnika - HRK]]/7.5345</f>
        <v>0</v>
      </c>
      <c r="W1397" s="50">
        <v>0</v>
      </c>
      <c r="X1397" s="51">
        <f>Ugovori_OPULJP[[#This Row],[Privatni doprinos korisnika - HRK]]/7.5345</f>
        <v>0</v>
      </c>
      <c r="Y1397" s="52">
        <v>1500000</v>
      </c>
      <c r="Z1397" s="53">
        <f>Ugovori_OPULJP[[#This Row],[UKUPNI PRIHVATLJIVI IZDACI
TOTAL ELIGIBLE EXPENDITURE
= Bespovratna sredstva ukupno + doprinos korisnika
= Ukupni prihvatljivi troškovi
= Ukupna ugovorena vrijednost projekta HRK]]/7.5345</f>
        <v>199084.21262193908</v>
      </c>
      <c r="AA1397" s="57" t="s">
        <v>38</v>
      </c>
      <c r="AB1397" s="57" t="s">
        <v>35</v>
      </c>
      <c r="AC1397" s="56" t="s">
        <v>5276</v>
      </c>
      <c r="AD1397" s="63" t="s">
        <v>747</v>
      </c>
    </row>
    <row r="1398" spans="1:30" ht="51" customHeight="1" x14ac:dyDescent="0.2">
      <c r="A1398" s="97" t="s">
        <v>5277</v>
      </c>
      <c r="B1398" s="55" t="s">
        <v>743</v>
      </c>
      <c r="C1398" s="56" t="s">
        <v>744</v>
      </c>
      <c r="D1398" s="88" t="s">
        <v>4965</v>
      </c>
      <c r="E1398" s="57" t="s">
        <v>76</v>
      </c>
      <c r="F1398" s="62" t="s">
        <v>5278</v>
      </c>
      <c r="G1398" s="62" t="s">
        <v>1679</v>
      </c>
      <c r="H1398" s="59">
        <v>44770</v>
      </c>
      <c r="I1398" s="59">
        <v>45013</v>
      </c>
      <c r="J1398" s="48" t="str">
        <f>IF(Ugovori_OPULJP[[#This Row],[DATUM ZAVRŠETKA OPERACIJE]]&gt;DATE(2024,3,31),"u provedbi","završen")</f>
        <v>završen</v>
      </c>
      <c r="K1398" s="67" t="s">
        <v>186</v>
      </c>
      <c r="L1398" s="67" t="s">
        <v>186</v>
      </c>
      <c r="M1398" s="49">
        <v>0.85</v>
      </c>
      <c r="N1398" s="49">
        <v>0.15</v>
      </c>
      <c r="O1398" s="50">
        <f>Ugovori_OPULJP[[#This Row],[Bespovratna sredstva - Ukupno (EU+Nac) HRK
= Ukupna ugovorena vrijednost bespovratnih sredstava]]*Ugovori_OPULJP[[#This Row],[EU STOPA SUFINANCIRANJA %
EU CO-FINANCING RATE %]]</f>
        <v>420240</v>
      </c>
      <c r="P1398" s="51">
        <f>Ugovori_OPULJP[[#This Row],[Bespovratna sredstva - EU dio - HRK]]/7.5345</f>
        <v>55775.43300816245</v>
      </c>
      <c r="Q1398" s="50">
        <f>Ugovori_OPULJP[[#This Row],[Bespovratna sredstva - Ukupno (EU+Nac) HRK
= Ukupna ugovorena vrijednost bespovratnih sredstava]]*Ugovori_OPULJP[[#This Row],[STOPA NACIONALNOG SUFINANCIRANJA %]]</f>
        <v>74160</v>
      </c>
      <c r="R1398" s="51">
        <f>Ugovori_OPULJP[[#This Row],[Bespovratna sredstva - Nacionalni dio - HRK]]/7.5345</f>
        <v>9842.7234720286669</v>
      </c>
      <c r="S1398" s="52">
        <v>494400</v>
      </c>
      <c r="T1398" s="53">
        <f>Ugovori_OPULJP[[#This Row],[Bespovratna sredstva - Ukupno (EU+Nac) HRK
= Ukupna ugovorena vrijednost bespovratnih sredstava]]/7.5345</f>
        <v>65618.156480191115</v>
      </c>
      <c r="U1398" s="50">
        <v>0</v>
      </c>
      <c r="V1398" s="51">
        <f>Ugovori_OPULJP[[#This Row],[Javni doprinos korisnika - HRK]]/7.5345</f>
        <v>0</v>
      </c>
      <c r="W1398" s="50">
        <v>0</v>
      </c>
      <c r="X1398" s="51">
        <f>Ugovori_OPULJP[[#This Row],[Privatni doprinos korisnika - HRK]]/7.5345</f>
        <v>0</v>
      </c>
      <c r="Y1398" s="52">
        <v>494400</v>
      </c>
      <c r="Z1398" s="53">
        <f>Ugovori_OPULJP[[#This Row],[UKUPNI PRIHVATLJIVI IZDACI
TOTAL ELIGIBLE EXPENDITURE
= Bespovratna sredstva ukupno + doprinos korisnika
= Ukupni prihvatljivi troškovi
= Ukupna ugovorena vrijednost projekta HRK]]/7.5345</f>
        <v>65618.156480191115</v>
      </c>
      <c r="AA1398" s="57" t="s">
        <v>38</v>
      </c>
      <c r="AB1398" s="57" t="s">
        <v>35</v>
      </c>
      <c r="AC1398" s="56" t="s">
        <v>5279</v>
      </c>
      <c r="AD1398" s="63" t="s">
        <v>747</v>
      </c>
    </row>
    <row r="1399" spans="1:30" ht="38.25" customHeight="1" x14ac:dyDescent="0.2">
      <c r="A1399" s="97" t="s">
        <v>5280</v>
      </c>
      <c r="B1399" s="55" t="s">
        <v>743</v>
      </c>
      <c r="C1399" s="56" t="s">
        <v>744</v>
      </c>
      <c r="D1399" s="88" t="s">
        <v>4965</v>
      </c>
      <c r="E1399" s="57" t="s">
        <v>76</v>
      </c>
      <c r="F1399" s="62" t="s">
        <v>5281</v>
      </c>
      <c r="G1399" s="62" t="s">
        <v>4580</v>
      </c>
      <c r="H1399" s="59">
        <v>44859</v>
      </c>
      <c r="I1399" s="59">
        <v>45102</v>
      </c>
      <c r="J1399" s="48" t="str">
        <f>IF(Ugovori_OPULJP[[#This Row],[DATUM ZAVRŠETKA OPERACIJE]]&gt;DATE(2024,3,31),"u provedbi","završen")</f>
        <v>završen</v>
      </c>
      <c r="K1399" s="67" t="s">
        <v>249</v>
      </c>
      <c r="L1399" s="67" t="s">
        <v>249</v>
      </c>
      <c r="M1399" s="49">
        <v>0.85</v>
      </c>
      <c r="N1399" s="49">
        <v>0.15</v>
      </c>
      <c r="O1399" s="50">
        <f>Ugovori_OPULJP[[#This Row],[Bespovratna sredstva - Ukupno (EU+Nac) HRK
= Ukupna ugovorena vrijednost bespovratnih sredstava]]*Ugovori_OPULJP[[#This Row],[EU STOPA SUFINANCIRANJA %
EU CO-FINANCING RATE %]]</f>
        <v>419602.5</v>
      </c>
      <c r="P1399" s="51">
        <f>Ugovori_OPULJP[[#This Row],[Bespovratna sredstva - EU dio - HRK]]/7.5345</f>
        <v>55690.822217798122</v>
      </c>
      <c r="Q1399" s="50">
        <f>Ugovori_OPULJP[[#This Row],[Bespovratna sredstva - Ukupno (EU+Nac) HRK
= Ukupna ugovorena vrijednost bespovratnih sredstava]]*Ugovori_OPULJP[[#This Row],[STOPA NACIONALNOG SUFINANCIRANJA %]]</f>
        <v>74047.5</v>
      </c>
      <c r="R1399" s="51">
        <f>Ugovori_OPULJP[[#This Row],[Bespovratna sredstva - Nacionalni dio - HRK]]/7.5345</f>
        <v>9827.7921560820214</v>
      </c>
      <c r="S1399" s="52">
        <v>493650</v>
      </c>
      <c r="T1399" s="51">
        <f>Ugovori_OPULJP[[#This Row],[Bespovratna sredstva - Ukupno (EU+Nac) HRK
= Ukupna ugovorena vrijednost bespovratnih sredstava]]/7.5345</f>
        <v>65518.614373880147</v>
      </c>
      <c r="U1399" s="50">
        <v>0</v>
      </c>
      <c r="V1399" s="51">
        <f>Ugovori_OPULJP[[#This Row],[Javni doprinos korisnika - HRK]]/7.5345</f>
        <v>0</v>
      </c>
      <c r="W1399" s="50">
        <v>0</v>
      </c>
      <c r="X1399" s="51">
        <f>Ugovori_OPULJP[[#This Row],[Privatni doprinos korisnika - HRK]]/7.5345</f>
        <v>0</v>
      </c>
      <c r="Y1399" s="52">
        <v>493650</v>
      </c>
      <c r="Z1399" s="53">
        <f>Ugovori_OPULJP[[#This Row],[UKUPNI PRIHVATLJIVI IZDACI
TOTAL ELIGIBLE EXPENDITURE
= Bespovratna sredstva ukupno + doprinos korisnika
= Ukupni prihvatljivi troškovi
= Ukupna ugovorena vrijednost projekta HRK]]/7.5345</f>
        <v>65518.614373880147</v>
      </c>
      <c r="AA1399" s="57" t="s">
        <v>38</v>
      </c>
      <c r="AB1399" s="57" t="s">
        <v>35</v>
      </c>
      <c r="AC1399" s="56" t="s">
        <v>5282</v>
      </c>
      <c r="AD1399" s="63" t="s">
        <v>747</v>
      </c>
    </row>
    <row r="1400" spans="1:30" ht="38.25" customHeight="1" x14ac:dyDescent="0.2">
      <c r="A1400" s="97" t="s">
        <v>5283</v>
      </c>
      <c r="B1400" s="55" t="s">
        <v>743</v>
      </c>
      <c r="C1400" s="56" t="s">
        <v>744</v>
      </c>
      <c r="D1400" s="88" t="s">
        <v>4965</v>
      </c>
      <c r="E1400" s="57" t="s">
        <v>76</v>
      </c>
      <c r="F1400" s="62" t="s">
        <v>5284</v>
      </c>
      <c r="G1400" s="62" t="s">
        <v>3691</v>
      </c>
      <c r="H1400" s="59">
        <v>44818</v>
      </c>
      <c r="I1400" s="59">
        <v>45060</v>
      </c>
      <c r="J1400" s="48" t="str">
        <f>IF(Ugovori_OPULJP[[#This Row],[DATUM ZAVRŠETKA OPERACIJE]]&gt;DATE(2024,3,31),"u provedbi","završen")</f>
        <v>završen</v>
      </c>
      <c r="K1400" s="46" t="s">
        <v>79</v>
      </c>
      <c r="L1400" s="46" t="s">
        <v>79</v>
      </c>
      <c r="M1400" s="49">
        <v>0.85</v>
      </c>
      <c r="N1400" s="49">
        <v>0.15</v>
      </c>
      <c r="O1400" s="50">
        <f>Ugovori_OPULJP[[#This Row],[Bespovratna sredstva - Ukupno (EU+Nac) HRK
= Ukupna ugovorena vrijednost bespovratnih sredstava]]*Ugovori_OPULJP[[#This Row],[EU STOPA SUFINANCIRANJA %
EU CO-FINANCING RATE %]]</f>
        <v>420200.05</v>
      </c>
      <c r="P1400" s="51">
        <f>Ugovori_OPULJP[[#This Row],[Bespovratna sredstva - EU dio - HRK]]/7.5345</f>
        <v>55770.130731966281</v>
      </c>
      <c r="Q1400" s="50">
        <f>Ugovori_OPULJP[[#This Row],[Bespovratna sredstva - Ukupno (EU+Nac) HRK
= Ukupna ugovorena vrijednost bespovratnih sredstava]]*Ugovori_OPULJP[[#This Row],[STOPA NACIONALNOG SUFINANCIRANJA %]]</f>
        <v>74152.95</v>
      </c>
      <c r="R1400" s="51">
        <f>Ugovori_OPULJP[[#This Row],[Bespovratna sredstva - Nacionalni dio - HRK]]/7.5345</f>
        <v>9841.7877762293447</v>
      </c>
      <c r="S1400" s="52">
        <v>494353</v>
      </c>
      <c r="T1400" s="51">
        <f>Ugovori_OPULJP[[#This Row],[Bespovratna sredstva - Ukupno (EU+Nac) HRK
= Ukupna ugovorena vrijednost bespovratnih sredstava]]/7.5345</f>
        <v>65611.918508195624</v>
      </c>
      <c r="U1400" s="50">
        <v>0</v>
      </c>
      <c r="V1400" s="51">
        <f>Ugovori_OPULJP[[#This Row],[Javni doprinos korisnika - HRK]]/7.5345</f>
        <v>0</v>
      </c>
      <c r="W1400" s="50">
        <v>0</v>
      </c>
      <c r="X1400" s="51">
        <f>Ugovori_OPULJP[[#This Row],[Privatni doprinos korisnika - HRK]]/7.5345</f>
        <v>0</v>
      </c>
      <c r="Y1400" s="52">
        <v>494353</v>
      </c>
      <c r="Z1400" s="53">
        <f>Ugovori_OPULJP[[#This Row],[UKUPNI PRIHVATLJIVI IZDACI
TOTAL ELIGIBLE EXPENDITURE
= Bespovratna sredstva ukupno + doprinos korisnika
= Ukupni prihvatljivi troškovi
= Ukupna ugovorena vrijednost projekta HRK]]/7.5345</f>
        <v>65611.918508195624</v>
      </c>
      <c r="AA1400" s="57" t="s">
        <v>38</v>
      </c>
      <c r="AB1400" s="57" t="s">
        <v>35</v>
      </c>
      <c r="AC1400" s="56" t="s">
        <v>5285</v>
      </c>
      <c r="AD1400" s="63" t="s">
        <v>747</v>
      </c>
    </row>
    <row r="1401" spans="1:30" ht="38.25" customHeight="1" x14ac:dyDescent="0.2">
      <c r="A1401" s="97" t="s">
        <v>5286</v>
      </c>
      <c r="B1401" s="55" t="s">
        <v>743</v>
      </c>
      <c r="C1401" s="56" t="s">
        <v>744</v>
      </c>
      <c r="D1401" s="88" t="s">
        <v>4965</v>
      </c>
      <c r="E1401" s="57" t="s">
        <v>76</v>
      </c>
      <c r="F1401" s="62" t="s">
        <v>4018</v>
      </c>
      <c r="G1401" s="62" t="s">
        <v>1974</v>
      </c>
      <c r="H1401" s="59">
        <v>44859</v>
      </c>
      <c r="I1401" s="59">
        <v>45102</v>
      </c>
      <c r="J1401" s="48" t="str">
        <f>IF(Ugovori_OPULJP[[#This Row],[DATUM ZAVRŠETKA OPERACIJE]]&gt;DATE(2024,3,31),"u provedbi","završen")</f>
        <v>završen</v>
      </c>
      <c r="K1401" s="46" t="s">
        <v>79</v>
      </c>
      <c r="L1401" s="46" t="s">
        <v>79</v>
      </c>
      <c r="M1401" s="49">
        <v>0.85</v>
      </c>
      <c r="N1401" s="49">
        <v>0.15</v>
      </c>
      <c r="O1401" s="50">
        <f>Ugovori_OPULJP[[#This Row],[Bespovratna sredstva - Ukupno (EU+Nac) HRK
= Ukupna ugovorena vrijednost bespovratnih sredstava]]*Ugovori_OPULJP[[#This Row],[EU STOPA SUFINANCIRANJA %
EU CO-FINANCING RATE %]]</f>
        <v>627937.5</v>
      </c>
      <c r="P1401" s="51">
        <f>Ugovori_OPULJP[[#This Row],[Bespovratna sredstva - EU dio - HRK]]/7.5345</f>
        <v>83341.628508859241</v>
      </c>
      <c r="Q1401" s="50">
        <f>Ugovori_OPULJP[[#This Row],[Bespovratna sredstva - Ukupno (EU+Nac) HRK
= Ukupna ugovorena vrijednost bespovratnih sredstava]]*Ugovori_OPULJP[[#This Row],[STOPA NACIONALNOG SUFINANCIRANJA %]]</f>
        <v>110812.5</v>
      </c>
      <c r="R1401" s="51">
        <f>Ugovori_OPULJP[[#This Row],[Bespovratna sredstva - Nacionalni dio - HRK]]/7.5345</f>
        <v>14707.346207445749</v>
      </c>
      <c r="S1401" s="52">
        <v>738750</v>
      </c>
      <c r="T1401" s="51">
        <f>Ugovori_OPULJP[[#This Row],[Bespovratna sredstva - Ukupno (EU+Nac) HRK
= Ukupna ugovorena vrijednost bespovratnih sredstava]]/7.5345</f>
        <v>98048.974716304991</v>
      </c>
      <c r="U1401" s="50">
        <v>0</v>
      </c>
      <c r="V1401" s="51">
        <f>Ugovori_OPULJP[[#This Row],[Javni doprinos korisnika - HRK]]/7.5345</f>
        <v>0</v>
      </c>
      <c r="W1401" s="50">
        <v>0</v>
      </c>
      <c r="X1401" s="51">
        <f>Ugovori_OPULJP[[#This Row],[Privatni doprinos korisnika - HRK]]/7.5345</f>
        <v>0</v>
      </c>
      <c r="Y1401" s="52">
        <v>738750</v>
      </c>
      <c r="Z1401" s="53">
        <f>Ugovori_OPULJP[[#This Row],[UKUPNI PRIHVATLJIVI IZDACI
TOTAL ELIGIBLE EXPENDITURE
= Bespovratna sredstva ukupno + doprinos korisnika
= Ukupni prihvatljivi troškovi
= Ukupna ugovorena vrijednost projekta HRK]]/7.5345</f>
        <v>98048.974716304991</v>
      </c>
      <c r="AA1401" s="57" t="s">
        <v>38</v>
      </c>
      <c r="AB1401" s="57" t="s">
        <v>35</v>
      </c>
      <c r="AC1401" s="56" t="s">
        <v>5287</v>
      </c>
      <c r="AD1401" s="63" t="s">
        <v>747</v>
      </c>
    </row>
    <row r="1402" spans="1:30" ht="51" customHeight="1" x14ac:dyDescent="0.2">
      <c r="A1402" s="97" t="s">
        <v>5288</v>
      </c>
      <c r="B1402" s="55" t="s">
        <v>743</v>
      </c>
      <c r="C1402" s="56" t="s">
        <v>744</v>
      </c>
      <c r="D1402" s="88" t="s">
        <v>4965</v>
      </c>
      <c r="E1402" s="57" t="s">
        <v>76</v>
      </c>
      <c r="F1402" s="62" t="s">
        <v>5289</v>
      </c>
      <c r="G1402" s="62" t="s">
        <v>1923</v>
      </c>
      <c r="H1402" s="59">
        <v>44853</v>
      </c>
      <c r="I1402" s="59">
        <v>45096</v>
      </c>
      <c r="J1402" s="48" t="str">
        <f>IF(Ugovori_OPULJP[[#This Row],[DATUM ZAVRŠETKA OPERACIJE]]&gt;DATE(2024,3,31),"u provedbi","završen")</f>
        <v>završen</v>
      </c>
      <c r="K1402" s="58" t="s">
        <v>249</v>
      </c>
      <c r="L1402" s="58" t="s">
        <v>249</v>
      </c>
      <c r="M1402" s="49">
        <v>0.85</v>
      </c>
      <c r="N1402" s="49">
        <v>0.15</v>
      </c>
      <c r="O1402" s="50">
        <f>Ugovori_OPULJP[[#This Row],[Bespovratna sredstva - Ukupno (EU+Nac) HRK
= Ukupna ugovorena vrijednost bespovratnih sredstava]]*Ugovori_OPULJP[[#This Row],[EU STOPA SUFINANCIRANJA %
EU CO-FINANCING RATE %]]</f>
        <v>841160</v>
      </c>
      <c r="P1402" s="51">
        <f>Ugovori_OPULJP[[#This Row],[Bespovratna sredstva - EU dio - HRK]]/7.5345</f>
        <v>111641.11752604684</v>
      </c>
      <c r="Q1402" s="50">
        <f>Ugovori_OPULJP[[#This Row],[Bespovratna sredstva - Ukupno (EU+Nac) HRK
= Ukupna ugovorena vrijednost bespovratnih sredstava]]*Ugovori_OPULJP[[#This Row],[STOPA NACIONALNOG SUFINANCIRANJA %]]</f>
        <v>148440</v>
      </c>
      <c r="R1402" s="51">
        <f>Ugovori_OPULJP[[#This Row],[Bespovratna sredstva - Nacionalni dio - HRK]]/7.5345</f>
        <v>19701.373681067089</v>
      </c>
      <c r="S1402" s="52">
        <v>989600</v>
      </c>
      <c r="T1402" s="51">
        <f>Ugovori_OPULJP[[#This Row],[Bespovratna sredstva - Ukupno (EU+Nac) HRK
= Ukupna ugovorena vrijednost bespovratnih sredstava]]/7.5345</f>
        <v>131342.49120711393</v>
      </c>
      <c r="U1402" s="50">
        <v>0</v>
      </c>
      <c r="V1402" s="51">
        <f>Ugovori_OPULJP[[#This Row],[Javni doprinos korisnika - HRK]]/7.5345</f>
        <v>0</v>
      </c>
      <c r="W1402" s="50">
        <v>0</v>
      </c>
      <c r="X1402" s="51">
        <f>Ugovori_OPULJP[[#This Row],[Privatni doprinos korisnika - HRK]]/7.5345</f>
        <v>0</v>
      </c>
      <c r="Y1402" s="52">
        <v>989600</v>
      </c>
      <c r="Z1402" s="53">
        <f>Ugovori_OPULJP[[#This Row],[UKUPNI PRIHVATLJIVI IZDACI
TOTAL ELIGIBLE EXPENDITURE
= Bespovratna sredstva ukupno + doprinos korisnika
= Ukupni prihvatljivi troškovi
= Ukupna ugovorena vrijednost projekta HRK]]/7.5345</f>
        <v>131342.49120711393</v>
      </c>
      <c r="AA1402" s="57" t="s">
        <v>38</v>
      </c>
      <c r="AB1402" s="57" t="s">
        <v>35</v>
      </c>
      <c r="AC1402" s="56" t="s">
        <v>5290</v>
      </c>
      <c r="AD1402" s="63" t="s">
        <v>747</v>
      </c>
    </row>
    <row r="1403" spans="1:30" ht="63.75" customHeight="1" x14ac:dyDescent="0.2">
      <c r="A1403" s="97" t="s">
        <v>5291</v>
      </c>
      <c r="B1403" s="55" t="s">
        <v>743</v>
      </c>
      <c r="C1403" s="56" t="s">
        <v>744</v>
      </c>
      <c r="D1403" s="88" t="s">
        <v>4965</v>
      </c>
      <c r="E1403" s="57" t="s">
        <v>76</v>
      </c>
      <c r="F1403" s="62" t="s">
        <v>5292</v>
      </c>
      <c r="G1403" s="45" t="s">
        <v>1384</v>
      </c>
      <c r="H1403" s="59">
        <v>44855</v>
      </c>
      <c r="I1403" s="59">
        <v>45098</v>
      </c>
      <c r="J1403" s="48" t="str">
        <f>IF(Ugovori_OPULJP[[#This Row],[DATUM ZAVRŠETKA OPERACIJE]]&gt;DATE(2024,3,31),"u provedbi","završen")</f>
        <v>završen</v>
      </c>
      <c r="K1403" s="46" t="s">
        <v>99</v>
      </c>
      <c r="L1403" s="46" t="s">
        <v>99</v>
      </c>
      <c r="M1403" s="49">
        <v>0.85</v>
      </c>
      <c r="N1403" s="49">
        <v>0.15</v>
      </c>
      <c r="O1403" s="50">
        <f>Ugovori_OPULJP[[#This Row],[Bespovratna sredstva - Ukupno (EU+Nac) HRK
= Ukupna ugovorena vrijednost bespovratnih sredstava]]*Ugovori_OPULJP[[#This Row],[EU STOPA SUFINANCIRANJA %
EU CO-FINANCING RATE %]]</f>
        <v>1257575</v>
      </c>
      <c r="P1403" s="51">
        <f>Ugovori_OPULJP[[#This Row],[Bespovratna sredstva - EU dio - HRK]]/7.5345</f>
        <v>166908.88579202336</v>
      </c>
      <c r="Q1403" s="50">
        <f>Ugovori_OPULJP[[#This Row],[Bespovratna sredstva - Ukupno (EU+Nac) HRK
= Ukupna ugovorena vrijednost bespovratnih sredstava]]*Ugovori_OPULJP[[#This Row],[STOPA NACIONALNOG SUFINANCIRANJA %]]</f>
        <v>221925</v>
      </c>
      <c r="R1403" s="51">
        <f>Ugovori_OPULJP[[#This Row],[Bespovratna sredstva - Nacionalni dio - HRK]]/7.5345</f>
        <v>29454.509257415884</v>
      </c>
      <c r="S1403" s="52">
        <v>1479500</v>
      </c>
      <c r="T1403" s="51">
        <f>Ugovori_OPULJP[[#This Row],[Bespovratna sredstva - Ukupno (EU+Nac) HRK
= Ukupna ugovorena vrijednost bespovratnih sredstava]]/7.5345</f>
        <v>196363.39504943925</v>
      </c>
      <c r="U1403" s="50">
        <v>0</v>
      </c>
      <c r="V1403" s="51">
        <f>Ugovori_OPULJP[[#This Row],[Javni doprinos korisnika - HRK]]/7.5345</f>
        <v>0</v>
      </c>
      <c r="W1403" s="50">
        <v>0</v>
      </c>
      <c r="X1403" s="51">
        <f>Ugovori_OPULJP[[#This Row],[Privatni doprinos korisnika - HRK]]/7.5345</f>
        <v>0</v>
      </c>
      <c r="Y1403" s="52">
        <v>1479500</v>
      </c>
      <c r="Z1403" s="53">
        <f>Ugovori_OPULJP[[#This Row],[UKUPNI PRIHVATLJIVI IZDACI
TOTAL ELIGIBLE EXPENDITURE
= Bespovratna sredstva ukupno + doprinos korisnika
= Ukupni prihvatljivi troškovi
= Ukupna ugovorena vrijednost projekta HRK]]/7.5345</f>
        <v>196363.39504943925</v>
      </c>
      <c r="AA1403" s="57" t="s">
        <v>38</v>
      </c>
      <c r="AB1403" s="57" t="s">
        <v>35</v>
      </c>
      <c r="AC1403" s="56" t="s">
        <v>5293</v>
      </c>
      <c r="AD1403" s="63" t="s">
        <v>747</v>
      </c>
    </row>
    <row r="1404" spans="1:30" ht="51" customHeight="1" x14ac:dyDescent="0.2">
      <c r="A1404" s="97" t="s">
        <v>5294</v>
      </c>
      <c r="B1404" s="55" t="s">
        <v>743</v>
      </c>
      <c r="C1404" s="56" t="s">
        <v>744</v>
      </c>
      <c r="D1404" s="88" t="s">
        <v>4965</v>
      </c>
      <c r="E1404" s="57" t="s">
        <v>76</v>
      </c>
      <c r="F1404" s="62" t="s">
        <v>5295</v>
      </c>
      <c r="G1404" s="62" t="s">
        <v>2186</v>
      </c>
      <c r="H1404" s="59">
        <v>44855</v>
      </c>
      <c r="I1404" s="59">
        <v>45098</v>
      </c>
      <c r="J1404" s="48" t="str">
        <f>IF(Ugovori_OPULJP[[#This Row],[DATUM ZAVRŠETKA OPERACIJE]]&gt;DATE(2024,3,31),"u provedbi","završen")</f>
        <v>završen</v>
      </c>
      <c r="K1404" s="46" t="s">
        <v>99</v>
      </c>
      <c r="L1404" s="46" t="s">
        <v>99</v>
      </c>
      <c r="M1404" s="49">
        <v>0.85</v>
      </c>
      <c r="N1404" s="49">
        <v>0.15</v>
      </c>
      <c r="O1404" s="50">
        <f>Ugovori_OPULJP[[#This Row],[Bespovratna sredstva - Ukupno (EU+Nac) HRK
= Ukupna ugovorena vrijednost bespovratnih sredstava]]*Ugovori_OPULJP[[#This Row],[EU STOPA SUFINANCIRANJA %
EU CO-FINANCING RATE %]]</f>
        <v>627172.5</v>
      </c>
      <c r="P1404" s="51">
        <f>Ugovori_OPULJP[[#This Row],[Bespovratna sredstva - EU dio - HRK]]/7.5345</f>
        <v>83240.095560422051</v>
      </c>
      <c r="Q1404" s="50">
        <f>Ugovori_OPULJP[[#This Row],[Bespovratna sredstva - Ukupno (EU+Nac) HRK
= Ukupna ugovorena vrijednost bespovratnih sredstava]]*Ugovori_OPULJP[[#This Row],[STOPA NACIONALNOG SUFINANCIRANJA %]]</f>
        <v>110677.5</v>
      </c>
      <c r="R1404" s="51">
        <f>Ugovori_OPULJP[[#This Row],[Bespovratna sredstva - Nacionalni dio - HRK]]/7.5345</f>
        <v>14689.428628309774</v>
      </c>
      <c r="S1404" s="52">
        <v>737850</v>
      </c>
      <c r="T1404" s="51">
        <f>Ugovori_OPULJP[[#This Row],[Bespovratna sredstva - Ukupno (EU+Nac) HRK
= Ukupna ugovorena vrijednost bespovratnih sredstava]]/7.5345</f>
        <v>97929.524188731826</v>
      </c>
      <c r="U1404" s="50">
        <v>0</v>
      </c>
      <c r="V1404" s="51">
        <f>Ugovori_OPULJP[[#This Row],[Javni doprinos korisnika - HRK]]/7.5345</f>
        <v>0</v>
      </c>
      <c r="W1404" s="50">
        <v>0</v>
      </c>
      <c r="X1404" s="51">
        <f>Ugovori_OPULJP[[#This Row],[Privatni doprinos korisnika - HRK]]/7.5345</f>
        <v>0</v>
      </c>
      <c r="Y1404" s="52">
        <v>737850</v>
      </c>
      <c r="Z1404" s="53">
        <f>Ugovori_OPULJP[[#This Row],[UKUPNI PRIHVATLJIVI IZDACI
TOTAL ELIGIBLE EXPENDITURE
= Bespovratna sredstva ukupno + doprinos korisnika
= Ukupni prihvatljivi troškovi
= Ukupna ugovorena vrijednost projekta HRK]]/7.5345</f>
        <v>97929.524188731826</v>
      </c>
      <c r="AA1404" s="57" t="s">
        <v>38</v>
      </c>
      <c r="AB1404" s="57" t="s">
        <v>35</v>
      </c>
      <c r="AC1404" s="56" t="s">
        <v>5296</v>
      </c>
      <c r="AD1404" s="63" t="s">
        <v>747</v>
      </c>
    </row>
    <row r="1405" spans="1:30" ht="51" customHeight="1" x14ac:dyDescent="0.2">
      <c r="A1405" s="66" t="s">
        <v>5297</v>
      </c>
      <c r="B1405" s="55" t="s">
        <v>743</v>
      </c>
      <c r="C1405" s="56" t="s">
        <v>744</v>
      </c>
      <c r="D1405" s="88" t="s">
        <v>4965</v>
      </c>
      <c r="E1405" s="57" t="s">
        <v>76</v>
      </c>
      <c r="F1405" s="62" t="s">
        <v>5298</v>
      </c>
      <c r="G1405" s="62" t="s">
        <v>3967</v>
      </c>
      <c r="H1405" s="59">
        <v>45000</v>
      </c>
      <c r="I1405" s="59">
        <v>45245</v>
      </c>
      <c r="J1405" s="48" t="str">
        <f>IF(Ugovori_OPULJP[[#This Row],[DATUM ZAVRŠETKA OPERACIJE]]&gt;DATE(2024,3,31),"u provedbi","završen")</f>
        <v>završen</v>
      </c>
      <c r="K1405" s="46" t="s">
        <v>371</v>
      </c>
      <c r="L1405" s="46" t="s">
        <v>371</v>
      </c>
      <c r="M1405" s="49">
        <v>0.85</v>
      </c>
      <c r="N1405" s="49">
        <v>0.15</v>
      </c>
      <c r="O1405" s="50">
        <f>Ugovori_OPULJP[[#This Row],[Bespovratna sredstva - Ukupno (EU+Nac) HRK
= Ukupna ugovorena vrijednost bespovratnih sredstava]]*Ugovori_OPULJP[[#This Row],[EU STOPA SUFINANCIRANJA %
EU CO-FINANCING RATE %]]</f>
        <v>623560</v>
      </c>
      <c r="P1405" s="51">
        <f>Ugovori_OPULJP[[#This Row],[Bespovratna sredstva - EU dio - HRK]]/7.5345</f>
        <v>82760.634415024222</v>
      </c>
      <c r="Q1405" s="50">
        <f>Ugovori_OPULJP[[#This Row],[Bespovratna sredstva - Ukupno (EU+Nac) HRK
= Ukupna ugovorena vrijednost bespovratnih sredstava]]*Ugovori_OPULJP[[#This Row],[STOPA NACIONALNOG SUFINANCIRANJA %]]</f>
        <v>110040</v>
      </c>
      <c r="R1405" s="51">
        <f>Ugovori_OPULJP[[#This Row],[Bespovratna sredstva - Nacionalni dio - HRK]]/7.5345</f>
        <v>14604.817837945449</v>
      </c>
      <c r="S1405" s="52">
        <v>733600</v>
      </c>
      <c r="T1405" s="51">
        <f>Ugovori_OPULJP[[#This Row],[Bespovratna sredstva - Ukupno (EU+Nac) HRK
= Ukupna ugovorena vrijednost bespovratnih sredstava]]/7.5345</f>
        <v>97365.45225296967</v>
      </c>
      <c r="U1405" s="50">
        <v>0</v>
      </c>
      <c r="V1405" s="51">
        <f>Ugovori_OPULJP[[#This Row],[Javni doprinos korisnika - HRK]]/7.5345</f>
        <v>0</v>
      </c>
      <c r="W1405" s="50">
        <v>0</v>
      </c>
      <c r="X1405" s="51">
        <f>Ugovori_OPULJP[[#This Row],[Privatni doprinos korisnika - HRK]]/7.5345</f>
        <v>0</v>
      </c>
      <c r="Y1405" s="52">
        <v>733600</v>
      </c>
      <c r="Z1405" s="53">
        <f>Ugovori_OPULJP[[#This Row],[UKUPNI PRIHVATLJIVI IZDACI
TOTAL ELIGIBLE EXPENDITURE
= Bespovratna sredstva ukupno + doprinos korisnika
= Ukupni prihvatljivi troškovi
= Ukupna ugovorena vrijednost projekta HRK]]/7.5345</f>
        <v>97365.45225296967</v>
      </c>
      <c r="AA1405" s="57" t="s">
        <v>38</v>
      </c>
      <c r="AB1405" s="57" t="s">
        <v>35</v>
      </c>
      <c r="AC1405" s="56" t="s">
        <v>5299</v>
      </c>
      <c r="AD1405" s="63" t="s">
        <v>747</v>
      </c>
    </row>
    <row r="1406" spans="1:30" ht="51" customHeight="1" x14ac:dyDescent="0.2">
      <c r="A1406" s="61" t="s">
        <v>5300</v>
      </c>
      <c r="B1406" s="55" t="s">
        <v>743</v>
      </c>
      <c r="C1406" s="56" t="s">
        <v>744</v>
      </c>
      <c r="D1406" s="88" t="s">
        <v>4965</v>
      </c>
      <c r="E1406" s="57" t="s">
        <v>76</v>
      </c>
      <c r="F1406" s="62" t="s">
        <v>5301</v>
      </c>
      <c r="G1406" s="62" t="s">
        <v>1671</v>
      </c>
      <c r="H1406" s="59">
        <v>44916</v>
      </c>
      <c r="I1406" s="59">
        <v>45128</v>
      </c>
      <c r="J1406" s="48" t="str">
        <f>IF(Ugovori_OPULJP[[#This Row],[DATUM ZAVRŠETKA OPERACIJE]]&gt;DATE(2024,3,31),"u provedbi","završen")</f>
        <v>završen</v>
      </c>
      <c r="K1406" s="58" t="s">
        <v>371</v>
      </c>
      <c r="L1406" s="58" t="s">
        <v>371</v>
      </c>
      <c r="M1406" s="49">
        <v>0.85</v>
      </c>
      <c r="N1406" s="49">
        <v>0.15</v>
      </c>
      <c r="O1406" s="50">
        <f>Ugovori_OPULJP[[#This Row],[Bespovratna sredstva - Ukupno (EU+Nac) HRK
= Ukupna ugovorena vrijednost bespovratnih sredstava]]*Ugovori_OPULJP[[#This Row],[EU STOPA SUFINANCIRANJA %
EU CO-FINANCING RATE %]]</f>
        <v>418036.8</v>
      </c>
      <c r="P1406" s="51">
        <f>Ugovori_OPULJP[[#This Row],[Bespovratna sredstva - EU dio - HRK]]/7.5345</f>
        <v>55483.018116663341</v>
      </c>
      <c r="Q1406" s="50">
        <f>Ugovori_OPULJP[[#This Row],[Bespovratna sredstva - Ukupno (EU+Nac) HRK
= Ukupna ugovorena vrijednost bespovratnih sredstava]]*Ugovori_OPULJP[[#This Row],[STOPA NACIONALNOG SUFINANCIRANJA %]]</f>
        <v>73771.199999999997</v>
      </c>
      <c r="R1406" s="51">
        <f>Ugovori_OPULJP[[#This Row],[Bespovratna sredstva - Nacionalni dio - HRK]]/7.5345</f>
        <v>9791.1208441170602</v>
      </c>
      <c r="S1406" s="52">
        <v>491808</v>
      </c>
      <c r="T1406" s="51">
        <f>Ugovori_OPULJP[[#This Row],[Bespovratna sredstva - Ukupno (EU+Nac) HRK
= Ukupna ugovorena vrijednost bespovratnih sredstava]]/7.5345</f>
        <v>65274.138960780409</v>
      </c>
      <c r="U1406" s="50">
        <v>0</v>
      </c>
      <c r="V1406" s="51">
        <f>Ugovori_OPULJP[[#This Row],[Javni doprinos korisnika - HRK]]/7.5345</f>
        <v>0</v>
      </c>
      <c r="W1406" s="50">
        <v>0</v>
      </c>
      <c r="X1406" s="51">
        <f>Ugovori_OPULJP[[#This Row],[Privatni doprinos korisnika - HRK]]/7.5345</f>
        <v>0</v>
      </c>
      <c r="Y1406" s="52">
        <v>491808</v>
      </c>
      <c r="Z1406" s="53">
        <f>Ugovori_OPULJP[[#This Row],[UKUPNI PRIHVATLJIVI IZDACI
TOTAL ELIGIBLE EXPENDITURE
= Bespovratna sredstva ukupno + doprinos korisnika
= Ukupni prihvatljivi troškovi
= Ukupna ugovorena vrijednost projekta HRK]]/7.5345</f>
        <v>65274.138960780409</v>
      </c>
      <c r="AA1406" s="57" t="s">
        <v>38</v>
      </c>
      <c r="AB1406" s="57" t="s">
        <v>35</v>
      </c>
      <c r="AC1406" s="56" t="s">
        <v>5302</v>
      </c>
      <c r="AD1406" s="63" t="s">
        <v>747</v>
      </c>
    </row>
    <row r="1407" spans="1:30" ht="51" customHeight="1" x14ac:dyDescent="0.2">
      <c r="A1407" s="61" t="s">
        <v>5303</v>
      </c>
      <c r="B1407" s="55" t="s">
        <v>743</v>
      </c>
      <c r="C1407" s="56" t="s">
        <v>744</v>
      </c>
      <c r="D1407" s="88" t="s">
        <v>4965</v>
      </c>
      <c r="E1407" s="57" t="s">
        <v>76</v>
      </c>
      <c r="F1407" s="62" t="s">
        <v>5304</v>
      </c>
      <c r="G1407" s="62" t="s">
        <v>1683</v>
      </c>
      <c r="H1407" s="59">
        <v>44925</v>
      </c>
      <c r="I1407" s="59">
        <v>45137</v>
      </c>
      <c r="J1407" s="48" t="str">
        <f>IF(Ugovori_OPULJP[[#This Row],[DATUM ZAVRŠETKA OPERACIJE]]&gt;DATE(2024,3,31),"u provedbi","završen")</f>
        <v>završen</v>
      </c>
      <c r="K1407" s="46" t="s">
        <v>371</v>
      </c>
      <c r="L1407" s="46" t="s">
        <v>371</v>
      </c>
      <c r="M1407" s="49">
        <v>0.85</v>
      </c>
      <c r="N1407" s="49">
        <v>0.15</v>
      </c>
      <c r="O1407" s="50">
        <f>Ugovori_OPULJP[[#This Row],[Bespovratna sredstva - Ukupno (EU+Nac) HRK
= Ukupna ugovorena vrijednost bespovratnih sredstava]]*Ugovori_OPULJP[[#This Row],[EU STOPA SUFINANCIRANJA %
EU CO-FINANCING RATE %]]</f>
        <v>837417.875</v>
      </c>
      <c r="P1407" s="51">
        <f>Ugovori_OPULJP[[#This Row],[Bespovratna sredstva - EU dio - HRK]]/7.5345</f>
        <v>111144.45218660827</v>
      </c>
      <c r="Q1407" s="50">
        <f>Ugovori_OPULJP[[#This Row],[Bespovratna sredstva - Ukupno (EU+Nac) HRK
= Ukupna ugovorena vrijednost bespovratnih sredstava]]*Ugovori_OPULJP[[#This Row],[STOPA NACIONALNOG SUFINANCIRANJA %]]</f>
        <v>147779.625</v>
      </c>
      <c r="R1407" s="51">
        <f>Ugovori_OPULJP[[#This Row],[Bespovratna sredstva - Nacionalni dio - HRK]]/7.5345</f>
        <v>19613.726856460282</v>
      </c>
      <c r="S1407" s="52">
        <v>985197.5</v>
      </c>
      <c r="T1407" s="51">
        <f>Ugovori_OPULJP[[#This Row],[Bespovratna sredstva - Ukupno (EU+Nac) HRK
= Ukupna ugovorena vrijednost bespovratnih sredstava]]/7.5345</f>
        <v>130758.17904306855</v>
      </c>
      <c r="U1407" s="50">
        <v>0</v>
      </c>
      <c r="V1407" s="51">
        <f>Ugovori_OPULJP[[#This Row],[Javni doprinos korisnika - HRK]]/7.5345</f>
        <v>0</v>
      </c>
      <c r="W1407" s="50">
        <v>0</v>
      </c>
      <c r="X1407" s="51">
        <f>Ugovori_OPULJP[[#This Row],[Privatni doprinos korisnika - HRK]]/7.5345</f>
        <v>0</v>
      </c>
      <c r="Y1407" s="52">
        <v>985197.5</v>
      </c>
      <c r="Z1407" s="53">
        <f>Ugovori_OPULJP[[#This Row],[UKUPNI PRIHVATLJIVI IZDACI
TOTAL ELIGIBLE EXPENDITURE
= Bespovratna sredstva ukupno + doprinos korisnika
= Ukupni prihvatljivi troškovi
= Ukupna ugovorena vrijednost projekta HRK]]/7.5345</f>
        <v>130758.17904306855</v>
      </c>
      <c r="AA1407" s="57" t="s">
        <v>38</v>
      </c>
      <c r="AB1407" s="57" t="s">
        <v>35</v>
      </c>
      <c r="AC1407" s="56" t="s">
        <v>5305</v>
      </c>
      <c r="AD1407" s="63" t="s">
        <v>747</v>
      </c>
    </row>
    <row r="1408" spans="1:30" ht="63.75" customHeight="1" x14ac:dyDescent="0.2">
      <c r="A1408" s="61" t="s">
        <v>5306</v>
      </c>
      <c r="B1408" s="55" t="s">
        <v>743</v>
      </c>
      <c r="C1408" s="56" t="s">
        <v>744</v>
      </c>
      <c r="D1408" s="88" t="s">
        <v>4965</v>
      </c>
      <c r="E1408" s="57" t="s">
        <v>76</v>
      </c>
      <c r="F1408" s="62" t="s">
        <v>5307</v>
      </c>
      <c r="G1408" s="62" t="s">
        <v>2045</v>
      </c>
      <c r="H1408" s="59">
        <v>44915</v>
      </c>
      <c r="I1408" s="59">
        <v>45127</v>
      </c>
      <c r="J1408" s="48" t="str">
        <f>IF(Ugovori_OPULJP[[#This Row],[DATUM ZAVRŠETKA OPERACIJE]]&gt;DATE(2024,3,31),"u provedbi","završen")</f>
        <v>završen</v>
      </c>
      <c r="K1408" s="46" t="s">
        <v>371</v>
      </c>
      <c r="L1408" s="46" t="s">
        <v>371</v>
      </c>
      <c r="M1408" s="49">
        <v>0.85</v>
      </c>
      <c r="N1408" s="49">
        <v>0.15</v>
      </c>
      <c r="O1408" s="50">
        <f>Ugovori_OPULJP[[#This Row],[Bespovratna sredstva - Ukupno (EU+Nac) HRK
= Ukupna ugovorena vrijednost bespovratnih sredstava]]*Ugovori_OPULJP[[#This Row],[EU STOPA SUFINANCIRANJA %
EU CO-FINANCING RATE %]]</f>
        <v>378159.89999999997</v>
      </c>
      <c r="P1408" s="51">
        <f>Ugovori_OPULJP[[#This Row],[Bespovratna sredstva - EU dio - HRK]]/7.5345</f>
        <v>50190.443957794138</v>
      </c>
      <c r="Q1408" s="50">
        <f>Ugovori_OPULJP[[#This Row],[Bespovratna sredstva - Ukupno (EU+Nac) HRK
= Ukupna ugovorena vrijednost bespovratnih sredstava]]*Ugovori_OPULJP[[#This Row],[STOPA NACIONALNOG SUFINANCIRANJA %]]</f>
        <v>66734.099999999991</v>
      </c>
      <c r="R1408" s="51">
        <f>Ugovori_OPULJP[[#This Row],[Bespovratna sredstva - Nacionalni dio - HRK]]/7.5345</f>
        <v>8857.1371690224951</v>
      </c>
      <c r="S1408" s="52">
        <v>444894</v>
      </c>
      <c r="T1408" s="51">
        <f>Ugovori_OPULJP[[#This Row],[Bespovratna sredstva - Ukupno (EU+Nac) HRK
= Ukupna ugovorena vrijednost bespovratnih sredstava]]/7.5345</f>
        <v>59047.581126816644</v>
      </c>
      <c r="U1408" s="50">
        <v>0</v>
      </c>
      <c r="V1408" s="51">
        <f>Ugovori_OPULJP[[#This Row],[Javni doprinos korisnika - HRK]]/7.5345</f>
        <v>0</v>
      </c>
      <c r="W1408" s="50">
        <v>0</v>
      </c>
      <c r="X1408" s="51">
        <f>Ugovori_OPULJP[[#This Row],[Privatni doprinos korisnika - HRK]]/7.5345</f>
        <v>0</v>
      </c>
      <c r="Y1408" s="52">
        <v>444894</v>
      </c>
      <c r="Z1408" s="53">
        <f>Ugovori_OPULJP[[#This Row],[UKUPNI PRIHVATLJIVI IZDACI
TOTAL ELIGIBLE EXPENDITURE
= Bespovratna sredstva ukupno + doprinos korisnika
= Ukupni prihvatljivi troškovi
= Ukupna ugovorena vrijednost projekta HRK]]/7.5345</f>
        <v>59047.581126816644</v>
      </c>
      <c r="AA1408" s="57" t="s">
        <v>38</v>
      </c>
      <c r="AB1408" s="57" t="s">
        <v>35</v>
      </c>
      <c r="AC1408" s="56" t="s">
        <v>5308</v>
      </c>
      <c r="AD1408" s="63" t="s">
        <v>747</v>
      </c>
    </row>
    <row r="1409" spans="1:30" ht="51" customHeight="1" x14ac:dyDescent="0.2">
      <c r="A1409" s="61" t="s">
        <v>5309</v>
      </c>
      <c r="B1409" s="55" t="s">
        <v>743</v>
      </c>
      <c r="C1409" s="56" t="s">
        <v>744</v>
      </c>
      <c r="D1409" s="88" t="s">
        <v>4965</v>
      </c>
      <c r="E1409" s="57" t="s">
        <v>76</v>
      </c>
      <c r="F1409" s="62" t="s">
        <v>5310</v>
      </c>
      <c r="G1409" s="62" t="s">
        <v>1597</v>
      </c>
      <c r="H1409" s="59">
        <v>44917</v>
      </c>
      <c r="I1409" s="59">
        <v>45129</v>
      </c>
      <c r="J1409" s="48" t="str">
        <f>IF(Ugovori_OPULJP[[#This Row],[DATUM ZAVRŠETKA OPERACIJE]]&gt;DATE(2024,3,31),"u provedbi","završen")</f>
        <v>završen</v>
      </c>
      <c r="K1409" s="58" t="s">
        <v>371</v>
      </c>
      <c r="L1409" s="58" t="s">
        <v>371</v>
      </c>
      <c r="M1409" s="49">
        <v>0.85</v>
      </c>
      <c r="N1409" s="49">
        <v>0.15</v>
      </c>
      <c r="O1409" s="50">
        <f>Ugovori_OPULJP[[#This Row],[Bespovratna sredstva - Ukupno (EU+Nac) HRK
= Ukupna ugovorena vrijednost bespovratnih sredstava]]*Ugovori_OPULJP[[#This Row],[EU STOPA SUFINANCIRANJA %
EU CO-FINANCING RATE %]]</f>
        <v>418036.8</v>
      </c>
      <c r="P1409" s="51">
        <f>Ugovori_OPULJP[[#This Row],[Bespovratna sredstva - EU dio - HRK]]/7.5345</f>
        <v>55483.018116663341</v>
      </c>
      <c r="Q1409" s="50">
        <f>Ugovori_OPULJP[[#This Row],[Bespovratna sredstva - Ukupno (EU+Nac) HRK
= Ukupna ugovorena vrijednost bespovratnih sredstava]]*Ugovori_OPULJP[[#This Row],[STOPA NACIONALNOG SUFINANCIRANJA %]]</f>
        <v>73771.199999999997</v>
      </c>
      <c r="R1409" s="51">
        <f>Ugovori_OPULJP[[#This Row],[Bespovratna sredstva - Nacionalni dio - HRK]]/7.5345</f>
        <v>9791.1208441170602</v>
      </c>
      <c r="S1409" s="52">
        <v>491808</v>
      </c>
      <c r="T1409" s="51">
        <f>Ugovori_OPULJP[[#This Row],[Bespovratna sredstva - Ukupno (EU+Nac) HRK
= Ukupna ugovorena vrijednost bespovratnih sredstava]]/7.5345</f>
        <v>65274.138960780409</v>
      </c>
      <c r="U1409" s="50">
        <v>0</v>
      </c>
      <c r="V1409" s="51">
        <f>Ugovori_OPULJP[[#This Row],[Javni doprinos korisnika - HRK]]/7.5345</f>
        <v>0</v>
      </c>
      <c r="W1409" s="50">
        <v>0</v>
      </c>
      <c r="X1409" s="51">
        <f>Ugovori_OPULJP[[#This Row],[Privatni doprinos korisnika - HRK]]/7.5345</f>
        <v>0</v>
      </c>
      <c r="Y1409" s="52">
        <v>491808</v>
      </c>
      <c r="Z1409" s="53">
        <f>Ugovori_OPULJP[[#This Row],[UKUPNI PRIHVATLJIVI IZDACI
TOTAL ELIGIBLE EXPENDITURE
= Bespovratna sredstva ukupno + doprinos korisnika
= Ukupni prihvatljivi troškovi
= Ukupna ugovorena vrijednost projekta HRK]]/7.5345</f>
        <v>65274.138960780409</v>
      </c>
      <c r="AA1409" s="57" t="s">
        <v>38</v>
      </c>
      <c r="AB1409" s="57" t="s">
        <v>35</v>
      </c>
      <c r="AC1409" s="56" t="s">
        <v>5311</v>
      </c>
      <c r="AD1409" s="63" t="s">
        <v>747</v>
      </c>
    </row>
    <row r="1410" spans="1:30" ht="38.25" customHeight="1" x14ac:dyDescent="0.2">
      <c r="A1410" s="61" t="s">
        <v>5312</v>
      </c>
      <c r="B1410" s="55" t="s">
        <v>743</v>
      </c>
      <c r="C1410" s="56" t="s">
        <v>744</v>
      </c>
      <c r="D1410" s="88" t="s">
        <v>4965</v>
      </c>
      <c r="E1410" s="57" t="s">
        <v>76</v>
      </c>
      <c r="F1410" s="62" t="s">
        <v>5313</v>
      </c>
      <c r="G1410" s="62" t="s">
        <v>1314</v>
      </c>
      <c r="H1410" s="59">
        <v>44910</v>
      </c>
      <c r="I1410" s="59">
        <v>45153</v>
      </c>
      <c r="J1410" s="48" t="str">
        <f>IF(Ugovori_OPULJP[[#This Row],[DATUM ZAVRŠETKA OPERACIJE]]&gt;DATE(2024,3,31),"u provedbi","završen")</f>
        <v>završen</v>
      </c>
      <c r="K1410" s="58" t="s">
        <v>104</v>
      </c>
      <c r="L1410" s="46" t="s">
        <v>104</v>
      </c>
      <c r="M1410" s="49">
        <v>0.85</v>
      </c>
      <c r="N1410" s="49">
        <v>0.15</v>
      </c>
      <c r="O1410" s="50">
        <f>Ugovori_OPULJP[[#This Row],[Bespovratna sredstva - Ukupno (EU+Nac) HRK
= Ukupna ugovorena vrijednost bespovratnih sredstava]]*Ugovori_OPULJP[[#This Row],[EU STOPA SUFINANCIRANJA %
EU CO-FINANCING RATE %]]</f>
        <v>840480</v>
      </c>
      <c r="P1410" s="51">
        <f>Ugovori_OPULJP[[#This Row],[Bespovratna sredstva - EU dio - HRK]]/7.5345</f>
        <v>111550.8660163249</v>
      </c>
      <c r="Q1410" s="50">
        <f>Ugovori_OPULJP[[#This Row],[Bespovratna sredstva - Ukupno (EU+Nac) HRK
= Ukupna ugovorena vrijednost bespovratnih sredstava]]*Ugovori_OPULJP[[#This Row],[STOPA NACIONALNOG SUFINANCIRANJA %]]</f>
        <v>148320</v>
      </c>
      <c r="R1410" s="51">
        <f>Ugovori_OPULJP[[#This Row],[Bespovratna sredstva - Nacionalni dio - HRK]]/7.5345</f>
        <v>19685.446944057334</v>
      </c>
      <c r="S1410" s="52">
        <v>988800</v>
      </c>
      <c r="T1410" s="51">
        <f>Ugovori_OPULJP[[#This Row],[Bespovratna sredstva - Ukupno (EU+Nac) HRK
= Ukupna ugovorena vrijednost bespovratnih sredstava]]/7.5345</f>
        <v>131236.31296038223</v>
      </c>
      <c r="U1410" s="50">
        <v>0</v>
      </c>
      <c r="V1410" s="51">
        <f>Ugovori_OPULJP[[#This Row],[Javni doprinos korisnika - HRK]]/7.5345</f>
        <v>0</v>
      </c>
      <c r="W1410" s="50">
        <v>0</v>
      </c>
      <c r="X1410" s="51">
        <f>Ugovori_OPULJP[[#This Row],[Privatni doprinos korisnika - HRK]]/7.5345</f>
        <v>0</v>
      </c>
      <c r="Y1410" s="52">
        <v>988800</v>
      </c>
      <c r="Z1410" s="53">
        <f>Ugovori_OPULJP[[#This Row],[UKUPNI PRIHVATLJIVI IZDACI
TOTAL ELIGIBLE EXPENDITURE
= Bespovratna sredstva ukupno + doprinos korisnika
= Ukupni prihvatljivi troškovi
= Ukupna ugovorena vrijednost projekta HRK]]/7.5345</f>
        <v>131236.31296038223</v>
      </c>
      <c r="AA1410" s="57" t="s">
        <v>38</v>
      </c>
      <c r="AB1410" s="57" t="s">
        <v>35</v>
      </c>
      <c r="AC1410" s="56" t="s">
        <v>5314</v>
      </c>
      <c r="AD1410" s="63" t="s">
        <v>747</v>
      </c>
    </row>
    <row r="1411" spans="1:30" ht="38.25" customHeight="1" x14ac:dyDescent="0.2">
      <c r="A1411" s="61" t="s">
        <v>5315</v>
      </c>
      <c r="B1411" s="55" t="s">
        <v>743</v>
      </c>
      <c r="C1411" s="56" t="s">
        <v>744</v>
      </c>
      <c r="D1411" s="88" t="s">
        <v>4965</v>
      </c>
      <c r="E1411" s="57" t="s">
        <v>76</v>
      </c>
      <c r="F1411" s="62" t="s">
        <v>5316</v>
      </c>
      <c r="G1411" s="45" t="s">
        <v>1767</v>
      </c>
      <c r="H1411" s="59">
        <v>44902</v>
      </c>
      <c r="I1411" s="59">
        <v>45145</v>
      </c>
      <c r="J1411" s="48" t="str">
        <f>IF(Ugovori_OPULJP[[#This Row],[DATUM ZAVRŠETKA OPERACIJE]]&gt;DATE(2024,3,31),"u provedbi","završen")</f>
        <v>završen</v>
      </c>
      <c r="K1411" s="46" t="s">
        <v>79</v>
      </c>
      <c r="L1411" s="46" t="s">
        <v>79</v>
      </c>
      <c r="M1411" s="49">
        <v>0.85</v>
      </c>
      <c r="N1411" s="49">
        <v>0.15</v>
      </c>
      <c r="O1411" s="50">
        <f>Ugovori_OPULJP[[#This Row],[Bespovratna sredstva - Ukupno (EU+Nac) HRK
= Ukupna ugovorena vrijednost bespovratnih sredstava]]*Ugovori_OPULJP[[#This Row],[EU STOPA SUFINANCIRANJA %
EU CO-FINANCING RATE %]]</f>
        <v>416755</v>
      </c>
      <c r="P1411" s="51">
        <f>Ugovori_OPULJP[[#This Row],[Bespovratna sredstva - EU dio - HRK]]/7.5345</f>
        <v>55312.894020837477</v>
      </c>
      <c r="Q1411" s="50">
        <f>Ugovori_OPULJP[[#This Row],[Bespovratna sredstva - Ukupno (EU+Nac) HRK
= Ukupna ugovorena vrijednost bespovratnih sredstava]]*Ugovori_OPULJP[[#This Row],[STOPA NACIONALNOG SUFINANCIRANJA %]]</f>
        <v>73545</v>
      </c>
      <c r="R1411" s="51">
        <f>Ugovori_OPULJP[[#This Row],[Bespovratna sredstva - Nacionalni dio - HRK]]/7.5345</f>
        <v>9761.0989448536729</v>
      </c>
      <c r="S1411" s="52">
        <v>490300</v>
      </c>
      <c r="T1411" s="51">
        <f>Ugovori_OPULJP[[#This Row],[Bespovratna sredstva - Ukupno (EU+Nac) HRK
= Ukupna ugovorena vrijednost bespovratnih sredstava]]/7.5345</f>
        <v>65073.992965691148</v>
      </c>
      <c r="U1411" s="50">
        <v>0</v>
      </c>
      <c r="V1411" s="51">
        <f>Ugovori_OPULJP[[#This Row],[Javni doprinos korisnika - HRK]]/7.5345</f>
        <v>0</v>
      </c>
      <c r="W1411" s="50">
        <v>0</v>
      </c>
      <c r="X1411" s="51">
        <f>Ugovori_OPULJP[[#This Row],[Privatni doprinos korisnika - HRK]]/7.5345</f>
        <v>0</v>
      </c>
      <c r="Y1411" s="52">
        <v>490300</v>
      </c>
      <c r="Z1411" s="53">
        <f>Ugovori_OPULJP[[#This Row],[UKUPNI PRIHVATLJIVI IZDACI
TOTAL ELIGIBLE EXPENDITURE
= Bespovratna sredstva ukupno + doprinos korisnika
= Ukupni prihvatljivi troškovi
= Ukupna ugovorena vrijednost projekta HRK]]/7.5345</f>
        <v>65073.992965691148</v>
      </c>
      <c r="AA1411" s="57" t="s">
        <v>38</v>
      </c>
      <c r="AB1411" s="57" t="s">
        <v>35</v>
      </c>
      <c r="AC1411" s="56" t="s">
        <v>5317</v>
      </c>
      <c r="AD1411" s="63" t="s">
        <v>747</v>
      </c>
    </row>
    <row r="1412" spans="1:30" ht="51" customHeight="1" x14ac:dyDescent="0.2">
      <c r="A1412" s="97" t="s">
        <v>5318</v>
      </c>
      <c r="B1412" s="55" t="s">
        <v>743</v>
      </c>
      <c r="C1412" s="56" t="s">
        <v>744</v>
      </c>
      <c r="D1412" s="88" t="s">
        <v>4965</v>
      </c>
      <c r="E1412" s="57" t="s">
        <v>76</v>
      </c>
      <c r="F1412" s="62" t="s">
        <v>5319</v>
      </c>
      <c r="G1412" s="62" t="s">
        <v>1950</v>
      </c>
      <c r="H1412" s="59">
        <v>44819</v>
      </c>
      <c r="I1412" s="59">
        <v>45061</v>
      </c>
      <c r="J1412" s="48" t="str">
        <f>IF(Ugovori_OPULJP[[#This Row],[DATUM ZAVRŠETKA OPERACIJE]]&gt;DATE(2024,3,31),"u provedbi","završen")</f>
        <v>završen</v>
      </c>
      <c r="K1412" s="46" t="s">
        <v>249</v>
      </c>
      <c r="L1412" s="46" t="s">
        <v>249</v>
      </c>
      <c r="M1412" s="49">
        <v>0.85</v>
      </c>
      <c r="N1412" s="49">
        <v>0.15</v>
      </c>
      <c r="O1412" s="50">
        <f>Ugovori_OPULJP[[#This Row],[Bespovratna sredstva - Ukupno (EU+Nac) HRK
= Ukupna ugovorena vrijednost bespovratnih sredstava]]*Ugovori_OPULJP[[#This Row],[EU STOPA SUFINANCIRANJA %
EU CO-FINANCING RATE %]]</f>
        <v>1274235</v>
      </c>
      <c r="P1412" s="51">
        <f>Ugovori_OPULJP[[#This Row],[Bespovratna sredstva - EU dio - HRK]]/7.5345</f>
        <v>169120.04778021103</v>
      </c>
      <c r="Q1412" s="50">
        <f>Ugovori_OPULJP[[#This Row],[Bespovratna sredstva - Ukupno (EU+Nac) HRK
= Ukupna ugovorena vrijednost bespovratnih sredstava]]*Ugovori_OPULJP[[#This Row],[STOPA NACIONALNOG SUFINANCIRANJA %]]</f>
        <v>224865</v>
      </c>
      <c r="R1412" s="51">
        <f>Ugovori_OPULJP[[#This Row],[Bespovratna sredstva - Nacionalni dio - HRK]]/7.5345</f>
        <v>29844.714314154884</v>
      </c>
      <c r="S1412" s="52">
        <v>1499100</v>
      </c>
      <c r="T1412" s="51">
        <f>Ugovori_OPULJP[[#This Row],[Bespovratna sredstva - Ukupno (EU+Nac) HRK
= Ukupna ugovorena vrijednost bespovratnih sredstava]]/7.5345</f>
        <v>198964.7620943659</v>
      </c>
      <c r="U1412" s="50">
        <v>0</v>
      </c>
      <c r="V1412" s="51">
        <f>Ugovori_OPULJP[[#This Row],[Javni doprinos korisnika - HRK]]/7.5345</f>
        <v>0</v>
      </c>
      <c r="W1412" s="50">
        <v>0</v>
      </c>
      <c r="X1412" s="51">
        <f>Ugovori_OPULJP[[#This Row],[Privatni doprinos korisnika - HRK]]/7.5345</f>
        <v>0</v>
      </c>
      <c r="Y1412" s="52">
        <v>1499100</v>
      </c>
      <c r="Z1412" s="53">
        <f>Ugovori_OPULJP[[#This Row],[UKUPNI PRIHVATLJIVI IZDACI
TOTAL ELIGIBLE EXPENDITURE
= Bespovratna sredstva ukupno + doprinos korisnika
= Ukupni prihvatljivi troškovi
= Ukupna ugovorena vrijednost projekta HRK]]/7.5345</f>
        <v>198964.7620943659</v>
      </c>
      <c r="AA1412" s="57" t="s">
        <v>38</v>
      </c>
      <c r="AB1412" s="57" t="s">
        <v>35</v>
      </c>
      <c r="AC1412" s="56" t="s">
        <v>5320</v>
      </c>
      <c r="AD1412" s="63" t="s">
        <v>747</v>
      </c>
    </row>
    <row r="1413" spans="1:30" ht="51" customHeight="1" x14ac:dyDescent="0.2">
      <c r="A1413" s="61" t="s">
        <v>5321</v>
      </c>
      <c r="B1413" s="55" t="s">
        <v>743</v>
      </c>
      <c r="C1413" s="56" t="s">
        <v>744</v>
      </c>
      <c r="D1413" s="88" t="s">
        <v>4965</v>
      </c>
      <c r="E1413" s="57" t="s">
        <v>76</v>
      </c>
      <c r="F1413" s="62" t="s">
        <v>5322</v>
      </c>
      <c r="G1413" s="62" t="s">
        <v>1251</v>
      </c>
      <c r="H1413" s="59">
        <v>44915</v>
      </c>
      <c r="I1413" s="59">
        <v>45158</v>
      </c>
      <c r="J1413" s="48" t="str">
        <f>IF(Ugovori_OPULJP[[#This Row],[DATUM ZAVRŠETKA OPERACIJE]]&gt;DATE(2024,3,31),"u provedbi","završen")</f>
        <v>završen</v>
      </c>
      <c r="K1413" s="46" t="s">
        <v>104</v>
      </c>
      <c r="L1413" s="46" t="s">
        <v>104</v>
      </c>
      <c r="M1413" s="49">
        <v>0.85</v>
      </c>
      <c r="N1413" s="49">
        <v>0.15</v>
      </c>
      <c r="O1413" s="50">
        <f>Ugovori_OPULJP[[#This Row],[Bespovratna sredstva - Ukupno (EU+Nac) HRK
= Ukupna ugovorena vrijednost bespovratnih sredstava]]*Ugovori_OPULJP[[#This Row],[EU STOPA SUFINANCIRANJA %
EU CO-FINANCING RATE %]]</f>
        <v>627774.29999999993</v>
      </c>
      <c r="P1413" s="51">
        <f>Ugovori_OPULJP[[#This Row],[Bespovratna sredstva - EU dio - HRK]]/7.5345</f>
        <v>83319.968146525964</v>
      </c>
      <c r="Q1413" s="50">
        <f>Ugovori_OPULJP[[#This Row],[Bespovratna sredstva - Ukupno (EU+Nac) HRK
= Ukupna ugovorena vrijednost bespovratnih sredstava]]*Ugovori_OPULJP[[#This Row],[STOPA NACIONALNOG SUFINANCIRANJA %]]</f>
        <v>110783.7</v>
      </c>
      <c r="R1413" s="51">
        <f>Ugovori_OPULJP[[#This Row],[Bespovratna sredstva - Nacionalni dio - HRK]]/7.5345</f>
        <v>14703.523790563408</v>
      </c>
      <c r="S1413" s="52">
        <v>738558</v>
      </c>
      <c r="T1413" s="51">
        <f>Ugovori_OPULJP[[#This Row],[Bespovratna sredstva - Ukupno (EU+Nac) HRK
= Ukupna ugovorena vrijednost bespovratnih sredstava]]/7.5345</f>
        <v>98023.491937089377</v>
      </c>
      <c r="U1413" s="50">
        <v>0</v>
      </c>
      <c r="V1413" s="51">
        <f>Ugovori_OPULJP[[#This Row],[Javni doprinos korisnika - HRK]]/7.5345</f>
        <v>0</v>
      </c>
      <c r="W1413" s="50">
        <v>0</v>
      </c>
      <c r="X1413" s="51">
        <f>Ugovori_OPULJP[[#This Row],[Privatni doprinos korisnika - HRK]]/7.5345</f>
        <v>0</v>
      </c>
      <c r="Y1413" s="52">
        <v>738558</v>
      </c>
      <c r="Z1413" s="53">
        <f>Ugovori_OPULJP[[#This Row],[UKUPNI PRIHVATLJIVI IZDACI
TOTAL ELIGIBLE EXPENDITURE
= Bespovratna sredstva ukupno + doprinos korisnika
= Ukupni prihvatljivi troškovi
= Ukupna ugovorena vrijednost projekta HRK]]/7.5345</f>
        <v>98023.491937089377</v>
      </c>
      <c r="AA1413" s="57" t="s">
        <v>38</v>
      </c>
      <c r="AB1413" s="57" t="s">
        <v>35</v>
      </c>
      <c r="AC1413" s="56" t="s">
        <v>5323</v>
      </c>
      <c r="AD1413" s="63" t="s">
        <v>747</v>
      </c>
    </row>
    <row r="1414" spans="1:30" ht="51" customHeight="1" x14ac:dyDescent="0.2">
      <c r="A1414" s="61" t="s">
        <v>5324</v>
      </c>
      <c r="B1414" s="55" t="s">
        <v>743</v>
      </c>
      <c r="C1414" s="56" t="s">
        <v>744</v>
      </c>
      <c r="D1414" s="88" t="s">
        <v>4965</v>
      </c>
      <c r="E1414" s="57" t="s">
        <v>76</v>
      </c>
      <c r="F1414" s="62" t="s">
        <v>5325</v>
      </c>
      <c r="G1414" s="62" t="s">
        <v>5326</v>
      </c>
      <c r="H1414" s="59">
        <v>44909</v>
      </c>
      <c r="I1414" s="59">
        <v>45152</v>
      </c>
      <c r="J1414" s="48" t="str">
        <f>IF(Ugovori_OPULJP[[#This Row],[DATUM ZAVRŠETKA OPERACIJE]]&gt;DATE(2024,3,31),"u provedbi","završen")</f>
        <v>završen</v>
      </c>
      <c r="K1414" s="46" t="s">
        <v>104</v>
      </c>
      <c r="L1414" s="46" t="s">
        <v>104</v>
      </c>
      <c r="M1414" s="49">
        <v>0.85</v>
      </c>
      <c r="N1414" s="49">
        <v>0.15</v>
      </c>
      <c r="O1414" s="50">
        <f>Ugovori_OPULJP[[#This Row],[Bespovratna sredstva - Ukupno (EU+Nac) HRK
= Ukupna ugovorena vrijednost bespovratnih sredstava]]*Ugovori_OPULJP[[#This Row],[EU STOPA SUFINANCIRANJA %
EU CO-FINANCING RATE %]]</f>
        <v>629259.25</v>
      </c>
      <c r="P1414" s="51">
        <f>Ugovori_OPULJP[[#This Row],[Bespovratna sredstva - EU dio - HRK]]/7.5345</f>
        <v>83517.054880881275</v>
      </c>
      <c r="Q1414" s="50">
        <f>Ugovori_OPULJP[[#This Row],[Bespovratna sredstva - Ukupno (EU+Nac) HRK
= Ukupna ugovorena vrijednost bespovratnih sredstava]]*Ugovori_OPULJP[[#This Row],[STOPA NACIONALNOG SUFINANCIRANJA %]]</f>
        <v>111045.75</v>
      </c>
      <c r="R1414" s="51">
        <f>Ugovori_OPULJP[[#This Row],[Bespovratna sredstva - Nacionalni dio - HRK]]/7.5345</f>
        <v>14738.303802508461</v>
      </c>
      <c r="S1414" s="52">
        <v>740305</v>
      </c>
      <c r="T1414" s="51">
        <f>Ugovori_OPULJP[[#This Row],[Bespovratna sredstva - Ukupno (EU+Nac) HRK
= Ukupna ugovorena vrijednost bespovratnih sredstava]]/7.5345</f>
        <v>98255.358683389728</v>
      </c>
      <c r="U1414" s="50">
        <v>0</v>
      </c>
      <c r="V1414" s="51">
        <f>Ugovori_OPULJP[[#This Row],[Javni doprinos korisnika - HRK]]/7.5345</f>
        <v>0</v>
      </c>
      <c r="W1414" s="50">
        <v>0</v>
      </c>
      <c r="X1414" s="51">
        <f>Ugovori_OPULJP[[#This Row],[Privatni doprinos korisnika - HRK]]/7.5345</f>
        <v>0</v>
      </c>
      <c r="Y1414" s="52">
        <v>740305</v>
      </c>
      <c r="Z1414" s="53">
        <f>Ugovori_OPULJP[[#This Row],[UKUPNI PRIHVATLJIVI IZDACI
TOTAL ELIGIBLE EXPENDITURE
= Bespovratna sredstva ukupno + doprinos korisnika
= Ukupni prihvatljivi troškovi
= Ukupna ugovorena vrijednost projekta HRK]]/7.5345</f>
        <v>98255.358683389728</v>
      </c>
      <c r="AA1414" s="57" t="s">
        <v>38</v>
      </c>
      <c r="AB1414" s="57" t="s">
        <v>35</v>
      </c>
      <c r="AC1414" s="56" t="s">
        <v>5327</v>
      </c>
      <c r="AD1414" s="63" t="s">
        <v>747</v>
      </c>
    </row>
    <row r="1415" spans="1:30" ht="51" customHeight="1" x14ac:dyDescent="0.2">
      <c r="A1415" s="97" t="s">
        <v>5328</v>
      </c>
      <c r="B1415" s="55" t="s">
        <v>743</v>
      </c>
      <c r="C1415" s="56" t="s">
        <v>744</v>
      </c>
      <c r="D1415" s="88" t="s">
        <v>4965</v>
      </c>
      <c r="E1415" s="57" t="s">
        <v>76</v>
      </c>
      <c r="F1415" s="62" t="s">
        <v>5329</v>
      </c>
      <c r="G1415" s="62" t="s">
        <v>1116</v>
      </c>
      <c r="H1415" s="59">
        <v>44855</v>
      </c>
      <c r="I1415" s="59">
        <v>45098</v>
      </c>
      <c r="J1415" s="48" t="str">
        <f>IF(Ugovori_OPULJP[[#This Row],[DATUM ZAVRŠETKA OPERACIJE]]&gt;DATE(2024,3,31),"u provedbi","završen")</f>
        <v>završen</v>
      </c>
      <c r="K1415" s="46" t="s">
        <v>104</v>
      </c>
      <c r="L1415" s="46" t="s">
        <v>104</v>
      </c>
      <c r="M1415" s="49">
        <v>0.85</v>
      </c>
      <c r="N1415" s="49">
        <v>0.15</v>
      </c>
      <c r="O1415" s="50">
        <f>Ugovori_OPULJP[[#This Row],[Bespovratna sredstva - Ukupno (EU+Nac) HRK
= Ukupna ugovorena vrijednost bespovratnih sredstava]]*Ugovori_OPULJP[[#This Row],[EU STOPA SUFINANCIRANJA %
EU CO-FINANCING RATE %]]</f>
        <v>1260720</v>
      </c>
      <c r="P1415" s="51">
        <f>Ugovori_OPULJP[[#This Row],[Bespovratna sredstva - EU dio - HRK]]/7.5345</f>
        <v>167326.29902448735</v>
      </c>
      <c r="Q1415" s="50">
        <f>Ugovori_OPULJP[[#This Row],[Bespovratna sredstva - Ukupno (EU+Nac) HRK
= Ukupna ugovorena vrijednost bespovratnih sredstava]]*Ugovori_OPULJP[[#This Row],[STOPA NACIONALNOG SUFINANCIRANJA %]]</f>
        <v>222480</v>
      </c>
      <c r="R1415" s="51">
        <f>Ugovori_OPULJP[[#This Row],[Bespovratna sredstva - Nacionalni dio - HRK]]/7.5345</f>
        <v>29528.170416086003</v>
      </c>
      <c r="S1415" s="52">
        <v>1483200</v>
      </c>
      <c r="T1415" s="51">
        <f>Ugovori_OPULJP[[#This Row],[Bespovratna sredstva - Ukupno (EU+Nac) HRK
= Ukupna ugovorena vrijednost bespovratnih sredstava]]/7.5345</f>
        <v>196854.46944057336</v>
      </c>
      <c r="U1415" s="50">
        <v>0</v>
      </c>
      <c r="V1415" s="51">
        <f>Ugovori_OPULJP[[#This Row],[Javni doprinos korisnika - HRK]]/7.5345</f>
        <v>0</v>
      </c>
      <c r="W1415" s="50">
        <v>0</v>
      </c>
      <c r="X1415" s="51">
        <f>Ugovori_OPULJP[[#This Row],[Privatni doprinos korisnika - HRK]]/7.5345</f>
        <v>0</v>
      </c>
      <c r="Y1415" s="52">
        <v>1483200</v>
      </c>
      <c r="Z1415" s="53">
        <f>Ugovori_OPULJP[[#This Row],[UKUPNI PRIHVATLJIVI IZDACI
TOTAL ELIGIBLE EXPENDITURE
= Bespovratna sredstva ukupno + doprinos korisnika
= Ukupni prihvatljivi troškovi
= Ukupna ugovorena vrijednost projekta HRK]]/7.5345</f>
        <v>196854.46944057336</v>
      </c>
      <c r="AA1415" s="57" t="s">
        <v>38</v>
      </c>
      <c r="AB1415" s="57" t="s">
        <v>35</v>
      </c>
      <c r="AC1415" s="56" t="s">
        <v>5330</v>
      </c>
      <c r="AD1415" s="63" t="s">
        <v>747</v>
      </c>
    </row>
    <row r="1416" spans="1:30" ht="89.25" customHeight="1" x14ac:dyDescent="0.2">
      <c r="A1416" s="97" t="s">
        <v>5331</v>
      </c>
      <c r="B1416" s="55" t="s">
        <v>743</v>
      </c>
      <c r="C1416" s="56" t="s">
        <v>744</v>
      </c>
      <c r="D1416" s="88" t="s">
        <v>4965</v>
      </c>
      <c r="E1416" s="57" t="s">
        <v>76</v>
      </c>
      <c r="F1416" s="62" t="s">
        <v>5332</v>
      </c>
      <c r="G1416" s="62" t="s">
        <v>2049</v>
      </c>
      <c r="H1416" s="59">
        <v>44855</v>
      </c>
      <c r="I1416" s="59">
        <v>45067</v>
      </c>
      <c r="J1416" s="48" t="str">
        <f>IF(Ugovori_OPULJP[[#This Row],[DATUM ZAVRŠETKA OPERACIJE]]&gt;DATE(2024,3,31),"u provedbi","završen")</f>
        <v>završen</v>
      </c>
      <c r="K1416" s="46" t="s">
        <v>371</v>
      </c>
      <c r="L1416" s="46" t="s">
        <v>371</v>
      </c>
      <c r="M1416" s="49">
        <v>0.85</v>
      </c>
      <c r="N1416" s="49">
        <v>0.15</v>
      </c>
      <c r="O1416" s="50">
        <f>Ugovori_OPULJP[[#This Row],[Bespovratna sredstva - Ukupno (EU+Nac) HRK
= Ukupna ugovorena vrijednost bespovratnih sredstava]]*Ugovori_OPULJP[[#This Row],[EU STOPA SUFINANCIRANJA %
EU CO-FINANCING RATE %]]</f>
        <v>377973.75</v>
      </c>
      <c r="P1416" s="51">
        <f>Ugovori_OPULJP[[#This Row],[Bespovratna sredstva - EU dio - HRK]]/7.5345</f>
        <v>50165.737607007759</v>
      </c>
      <c r="Q1416" s="50">
        <f>Ugovori_OPULJP[[#This Row],[Bespovratna sredstva - Ukupno (EU+Nac) HRK
= Ukupna ugovorena vrijednost bespovratnih sredstava]]*Ugovori_OPULJP[[#This Row],[STOPA NACIONALNOG SUFINANCIRANJA %]]</f>
        <v>66701.25</v>
      </c>
      <c r="R1416" s="51">
        <f>Ugovori_OPULJP[[#This Row],[Bespovratna sredstva - Nacionalni dio - HRK]]/7.5345</f>
        <v>8852.777224766076</v>
      </c>
      <c r="S1416" s="52">
        <v>444675</v>
      </c>
      <c r="T1416" s="51">
        <f>Ugovori_OPULJP[[#This Row],[Bespovratna sredstva - Ukupno (EU+Nac) HRK
= Ukupna ugovorena vrijednost bespovratnih sredstava]]/7.5345</f>
        <v>59018.514831773835</v>
      </c>
      <c r="U1416" s="50">
        <v>0</v>
      </c>
      <c r="V1416" s="51">
        <f>Ugovori_OPULJP[[#This Row],[Javni doprinos korisnika - HRK]]/7.5345</f>
        <v>0</v>
      </c>
      <c r="W1416" s="50">
        <v>0</v>
      </c>
      <c r="X1416" s="51">
        <f>Ugovori_OPULJP[[#This Row],[Privatni doprinos korisnika - HRK]]/7.5345</f>
        <v>0</v>
      </c>
      <c r="Y1416" s="52">
        <v>444675</v>
      </c>
      <c r="Z1416" s="53">
        <f>Ugovori_OPULJP[[#This Row],[UKUPNI PRIHVATLJIVI IZDACI
TOTAL ELIGIBLE EXPENDITURE
= Bespovratna sredstva ukupno + doprinos korisnika
= Ukupni prihvatljivi troškovi
= Ukupna ugovorena vrijednost projekta HRK]]/7.5345</f>
        <v>59018.514831773835</v>
      </c>
      <c r="AA1416" s="57" t="s">
        <v>38</v>
      </c>
      <c r="AB1416" s="57" t="s">
        <v>35</v>
      </c>
      <c r="AC1416" s="56" t="s">
        <v>5333</v>
      </c>
      <c r="AD1416" s="63" t="s">
        <v>747</v>
      </c>
    </row>
    <row r="1417" spans="1:30" ht="38.25" customHeight="1" x14ac:dyDescent="0.2">
      <c r="A1417" s="97" t="s">
        <v>5334</v>
      </c>
      <c r="B1417" s="55" t="s">
        <v>743</v>
      </c>
      <c r="C1417" s="56" t="s">
        <v>744</v>
      </c>
      <c r="D1417" s="88" t="s">
        <v>4965</v>
      </c>
      <c r="E1417" s="57" t="s">
        <v>76</v>
      </c>
      <c r="F1417" s="62" t="s">
        <v>5335</v>
      </c>
      <c r="G1417" s="62" t="s">
        <v>5336</v>
      </c>
      <c r="H1417" s="59">
        <v>44869</v>
      </c>
      <c r="I1417" s="59">
        <v>45111</v>
      </c>
      <c r="J1417" s="48" t="str">
        <f>IF(Ugovori_OPULJP[[#This Row],[DATUM ZAVRŠETKA OPERACIJE]]&gt;DATE(2024,3,31),"u provedbi","završen")</f>
        <v>završen</v>
      </c>
      <c r="K1417" s="58" t="s">
        <v>195</v>
      </c>
      <c r="L1417" s="58" t="s">
        <v>37</v>
      </c>
      <c r="M1417" s="49">
        <v>0.85</v>
      </c>
      <c r="N1417" s="49">
        <v>0.15</v>
      </c>
      <c r="O1417" s="50">
        <f>Ugovori_OPULJP[[#This Row],[Bespovratna sredstva - Ukupno (EU+Nac) HRK
= Ukupna ugovorena vrijednost bespovratnih sredstava]]*Ugovori_OPULJP[[#This Row],[EU STOPA SUFINANCIRANJA %
EU CO-FINANCING RATE %]]</f>
        <v>1244315</v>
      </c>
      <c r="P1417" s="51">
        <f>Ugovori_OPULJP[[#This Row],[Bespovratna sredstva - EU dio - HRK]]/7.5345</f>
        <v>165148.98135244541</v>
      </c>
      <c r="Q1417" s="50">
        <f>Ugovori_OPULJP[[#This Row],[Bespovratna sredstva - Ukupno (EU+Nac) HRK
= Ukupna ugovorena vrijednost bespovratnih sredstava]]*Ugovori_OPULJP[[#This Row],[STOPA NACIONALNOG SUFINANCIRANJA %]]</f>
        <v>219585</v>
      </c>
      <c r="R1417" s="51">
        <f>Ugovori_OPULJP[[#This Row],[Bespovratna sredstva - Nacionalni dio - HRK]]/7.5345</f>
        <v>29143.93788572566</v>
      </c>
      <c r="S1417" s="52">
        <v>1463900</v>
      </c>
      <c r="T1417" s="51">
        <f>Ugovori_OPULJP[[#This Row],[Bespovratna sredstva - Ukupno (EU+Nac) HRK
= Ukupna ugovorena vrijednost bespovratnih sredstava]]/7.5345</f>
        <v>194292.91923817107</v>
      </c>
      <c r="U1417" s="50">
        <v>0</v>
      </c>
      <c r="V1417" s="51">
        <f>Ugovori_OPULJP[[#This Row],[Javni doprinos korisnika - HRK]]/7.5345</f>
        <v>0</v>
      </c>
      <c r="W1417" s="50">
        <v>0</v>
      </c>
      <c r="X1417" s="51">
        <f>Ugovori_OPULJP[[#This Row],[Privatni doprinos korisnika - HRK]]/7.5345</f>
        <v>0</v>
      </c>
      <c r="Y1417" s="52">
        <v>1463900</v>
      </c>
      <c r="Z1417" s="53">
        <f>Ugovori_OPULJP[[#This Row],[UKUPNI PRIHVATLJIVI IZDACI
TOTAL ELIGIBLE EXPENDITURE
= Bespovratna sredstva ukupno + doprinos korisnika
= Ukupni prihvatljivi troškovi
= Ukupna ugovorena vrijednost projekta HRK]]/7.5345</f>
        <v>194292.91923817107</v>
      </c>
      <c r="AA1417" s="57" t="s">
        <v>38</v>
      </c>
      <c r="AB1417" s="57" t="s">
        <v>35</v>
      </c>
      <c r="AC1417" s="56" t="s">
        <v>5337</v>
      </c>
      <c r="AD1417" s="63" t="s">
        <v>747</v>
      </c>
    </row>
    <row r="1418" spans="1:30" ht="38.25" customHeight="1" x14ac:dyDescent="0.2">
      <c r="A1418" s="61" t="s">
        <v>5338</v>
      </c>
      <c r="B1418" s="55" t="s">
        <v>743</v>
      </c>
      <c r="C1418" s="56" t="s">
        <v>744</v>
      </c>
      <c r="D1418" s="88" t="s">
        <v>4965</v>
      </c>
      <c r="E1418" s="57" t="s">
        <v>76</v>
      </c>
      <c r="F1418" s="62" t="s">
        <v>5339</v>
      </c>
      <c r="G1418" s="62" t="s">
        <v>1230</v>
      </c>
      <c r="H1418" s="59">
        <v>44998</v>
      </c>
      <c r="I1418" s="59">
        <v>45243</v>
      </c>
      <c r="J1418" s="48" t="str">
        <f>IF(Ugovori_OPULJP[[#This Row],[DATUM ZAVRŠETKA OPERACIJE]]&gt;DATE(2024,3,31),"u provedbi","završen")</f>
        <v>završen</v>
      </c>
      <c r="K1418" s="46" t="s">
        <v>104</v>
      </c>
      <c r="L1418" s="46" t="s">
        <v>104</v>
      </c>
      <c r="M1418" s="49">
        <v>0.85</v>
      </c>
      <c r="N1418" s="49">
        <v>0.15</v>
      </c>
      <c r="O1418" s="50">
        <f>Ugovori_OPULJP[[#This Row],[Bespovratna sredstva - Ukupno (EU+Nac) HRK
= Ukupna ugovorena vrijednost bespovratnih sredstava]]*Ugovori_OPULJP[[#This Row],[EU STOPA SUFINANCIRANJA %
EU CO-FINANCING RATE %]]</f>
        <v>1243975</v>
      </c>
      <c r="P1418" s="51">
        <f>Ugovori_OPULJP[[#This Row],[Bespovratna sredstva - EU dio - HRK]]/7.5345</f>
        <v>165103.85559758445</v>
      </c>
      <c r="Q1418" s="50">
        <f>Ugovori_OPULJP[[#This Row],[Bespovratna sredstva - Ukupno (EU+Nac) HRK
= Ukupna ugovorena vrijednost bespovratnih sredstava]]*Ugovori_OPULJP[[#This Row],[STOPA NACIONALNOG SUFINANCIRANJA %]]</f>
        <v>219525</v>
      </c>
      <c r="R1418" s="51">
        <f>Ugovori_OPULJP[[#This Row],[Bespovratna sredstva - Nacionalni dio - HRK]]/7.5345</f>
        <v>29135.974517220784</v>
      </c>
      <c r="S1418" s="52">
        <v>1463500</v>
      </c>
      <c r="T1418" s="51">
        <f>Ugovori_OPULJP[[#This Row],[Bespovratna sredstva - Ukupno (EU+Nac) HRK
= Ukupna ugovorena vrijednost bespovratnih sredstava]]/7.5345</f>
        <v>194239.83011480523</v>
      </c>
      <c r="U1418" s="50">
        <v>0</v>
      </c>
      <c r="V1418" s="51">
        <f>Ugovori_OPULJP[[#This Row],[Javni doprinos korisnika - HRK]]/7.5345</f>
        <v>0</v>
      </c>
      <c r="W1418" s="50">
        <v>0</v>
      </c>
      <c r="X1418" s="51">
        <f>Ugovori_OPULJP[[#This Row],[Privatni doprinos korisnika - HRK]]/7.5345</f>
        <v>0</v>
      </c>
      <c r="Y1418" s="52">
        <v>1463500</v>
      </c>
      <c r="Z1418" s="53">
        <f>Ugovori_OPULJP[[#This Row],[UKUPNI PRIHVATLJIVI IZDACI
TOTAL ELIGIBLE EXPENDITURE
= Bespovratna sredstva ukupno + doprinos korisnika
= Ukupni prihvatljivi troškovi
= Ukupna ugovorena vrijednost projekta HRK]]/7.5345</f>
        <v>194239.83011480523</v>
      </c>
      <c r="AA1418" s="57" t="s">
        <v>38</v>
      </c>
      <c r="AB1418" s="57" t="s">
        <v>35</v>
      </c>
      <c r="AC1418" s="56" t="s">
        <v>5340</v>
      </c>
      <c r="AD1418" s="63" t="s">
        <v>747</v>
      </c>
    </row>
    <row r="1419" spans="1:30" ht="51" customHeight="1" x14ac:dyDescent="0.2">
      <c r="A1419" s="61" t="s">
        <v>5341</v>
      </c>
      <c r="B1419" s="55" t="s">
        <v>743</v>
      </c>
      <c r="C1419" s="56" t="s">
        <v>744</v>
      </c>
      <c r="D1419" s="88" t="s">
        <v>4965</v>
      </c>
      <c r="E1419" s="57" t="s">
        <v>76</v>
      </c>
      <c r="F1419" s="62" t="s">
        <v>5342</v>
      </c>
      <c r="G1419" s="62" t="s">
        <v>3214</v>
      </c>
      <c r="H1419" s="59">
        <v>44915</v>
      </c>
      <c r="I1419" s="59">
        <v>45158</v>
      </c>
      <c r="J1419" s="48" t="str">
        <f>IF(Ugovori_OPULJP[[#This Row],[DATUM ZAVRŠETKA OPERACIJE]]&gt;DATE(2024,3,31),"u provedbi","završen")</f>
        <v>završen</v>
      </c>
      <c r="K1419" s="46" t="s">
        <v>371</v>
      </c>
      <c r="L1419" s="46" t="s">
        <v>371</v>
      </c>
      <c r="M1419" s="49">
        <v>0.85</v>
      </c>
      <c r="N1419" s="49">
        <v>0.15</v>
      </c>
      <c r="O1419" s="50">
        <f>Ugovori_OPULJP[[#This Row],[Bespovratna sredstva - Ukupno (EU+Nac) HRK
= Ukupna ugovorena vrijednost bespovratnih sredstava]]*Ugovori_OPULJP[[#This Row],[EU STOPA SUFINANCIRANJA %
EU CO-FINANCING RATE %]]</f>
        <v>625260</v>
      </c>
      <c r="P1419" s="51">
        <f>Ugovori_OPULJP[[#This Row],[Bespovratna sredstva - EU dio - HRK]]/7.5345</f>
        <v>82986.263189329082</v>
      </c>
      <c r="Q1419" s="50">
        <f>Ugovori_OPULJP[[#This Row],[Bespovratna sredstva - Ukupno (EU+Nac) HRK
= Ukupna ugovorena vrijednost bespovratnih sredstava]]*Ugovori_OPULJP[[#This Row],[STOPA NACIONALNOG SUFINANCIRANJA %]]</f>
        <v>110340</v>
      </c>
      <c r="R1419" s="51">
        <f>Ugovori_OPULJP[[#This Row],[Bespovratna sredstva - Nacionalni dio - HRK]]/7.5345</f>
        <v>14644.634680469839</v>
      </c>
      <c r="S1419" s="52">
        <v>735600</v>
      </c>
      <c r="T1419" s="51">
        <f>Ugovori_OPULJP[[#This Row],[Bespovratna sredstva - Ukupno (EU+Nac) HRK
= Ukupna ugovorena vrijednost bespovratnih sredstava]]/7.5345</f>
        <v>97630.897869798922</v>
      </c>
      <c r="U1419" s="50">
        <v>0</v>
      </c>
      <c r="V1419" s="51">
        <f>Ugovori_OPULJP[[#This Row],[Javni doprinos korisnika - HRK]]/7.5345</f>
        <v>0</v>
      </c>
      <c r="W1419" s="50">
        <v>0</v>
      </c>
      <c r="X1419" s="51">
        <f>Ugovori_OPULJP[[#This Row],[Privatni doprinos korisnika - HRK]]/7.5345</f>
        <v>0</v>
      </c>
      <c r="Y1419" s="52">
        <v>735600</v>
      </c>
      <c r="Z1419" s="53">
        <f>Ugovori_OPULJP[[#This Row],[UKUPNI PRIHVATLJIVI IZDACI
TOTAL ELIGIBLE EXPENDITURE
= Bespovratna sredstva ukupno + doprinos korisnika
= Ukupni prihvatljivi troškovi
= Ukupna ugovorena vrijednost projekta HRK]]/7.5345</f>
        <v>97630.897869798922</v>
      </c>
      <c r="AA1419" s="57" t="s">
        <v>38</v>
      </c>
      <c r="AB1419" s="57" t="s">
        <v>35</v>
      </c>
      <c r="AC1419" s="56" t="s">
        <v>5343</v>
      </c>
      <c r="AD1419" s="63" t="s">
        <v>747</v>
      </c>
    </row>
    <row r="1420" spans="1:30" ht="38.25" customHeight="1" x14ac:dyDescent="0.2">
      <c r="A1420" s="97" t="s">
        <v>5344</v>
      </c>
      <c r="B1420" s="55" t="s">
        <v>743</v>
      </c>
      <c r="C1420" s="56" t="s">
        <v>744</v>
      </c>
      <c r="D1420" s="88" t="s">
        <v>4965</v>
      </c>
      <c r="E1420" s="57" t="s">
        <v>76</v>
      </c>
      <c r="F1420" s="62" t="s">
        <v>5345</v>
      </c>
      <c r="G1420" s="45" t="s">
        <v>2061</v>
      </c>
      <c r="H1420" s="59">
        <v>44818</v>
      </c>
      <c r="I1420" s="59">
        <v>45030</v>
      </c>
      <c r="J1420" s="48" t="str">
        <f>IF(Ugovori_OPULJP[[#This Row],[DATUM ZAVRŠETKA OPERACIJE]]&gt;DATE(2024,3,31),"u provedbi","završen")</f>
        <v>završen</v>
      </c>
      <c r="K1420" s="46" t="s">
        <v>371</v>
      </c>
      <c r="L1420" s="46" t="s">
        <v>371</v>
      </c>
      <c r="M1420" s="49">
        <v>0.85</v>
      </c>
      <c r="N1420" s="49">
        <v>0.15</v>
      </c>
      <c r="O1420" s="50">
        <f>Ugovori_OPULJP[[#This Row],[Bespovratna sredstva - Ukupno (EU+Nac) HRK
= Ukupna ugovorena vrijednost bespovratnih sredstava]]*Ugovori_OPULJP[[#This Row],[EU STOPA SUFINANCIRANJA %
EU CO-FINANCING RATE %]]</f>
        <v>628702.5</v>
      </c>
      <c r="P1420" s="51">
        <f>Ugovori_OPULJP[[#This Row],[Bespovratna sredstva - EU dio - HRK]]/7.5345</f>
        <v>83443.161457296432</v>
      </c>
      <c r="Q1420" s="50">
        <f>Ugovori_OPULJP[[#This Row],[Bespovratna sredstva - Ukupno (EU+Nac) HRK
= Ukupna ugovorena vrijednost bespovratnih sredstava]]*Ugovori_OPULJP[[#This Row],[STOPA NACIONALNOG SUFINANCIRANJA %]]</f>
        <v>110947.5</v>
      </c>
      <c r="R1420" s="51">
        <f>Ugovori_OPULJP[[#This Row],[Bespovratna sredstva - Nacionalni dio - HRK]]/7.5345</f>
        <v>14725.263786581723</v>
      </c>
      <c r="S1420" s="52">
        <v>739650</v>
      </c>
      <c r="T1420" s="51">
        <f>Ugovori_OPULJP[[#This Row],[Bespovratna sredstva - Ukupno (EU+Nac) HRK
= Ukupna ugovorena vrijednost bespovratnih sredstava]]/7.5345</f>
        <v>98168.425243878155</v>
      </c>
      <c r="U1420" s="50">
        <v>0</v>
      </c>
      <c r="V1420" s="51">
        <f>Ugovori_OPULJP[[#This Row],[Javni doprinos korisnika - HRK]]/7.5345</f>
        <v>0</v>
      </c>
      <c r="W1420" s="50">
        <v>0</v>
      </c>
      <c r="X1420" s="51">
        <f>Ugovori_OPULJP[[#This Row],[Privatni doprinos korisnika - HRK]]/7.5345</f>
        <v>0</v>
      </c>
      <c r="Y1420" s="52">
        <v>739650</v>
      </c>
      <c r="Z1420" s="53">
        <f>Ugovori_OPULJP[[#This Row],[UKUPNI PRIHVATLJIVI IZDACI
TOTAL ELIGIBLE EXPENDITURE
= Bespovratna sredstva ukupno + doprinos korisnika
= Ukupni prihvatljivi troškovi
= Ukupna ugovorena vrijednost projekta HRK]]/7.5345</f>
        <v>98168.425243878155</v>
      </c>
      <c r="AA1420" s="57" t="s">
        <v>38</v>
      </c>
      <c r="AB1420" s="57" t="s">
        <v>35</v>
      </c>
      <c r="AC1420" s="56" t="s">
        <v>5346</v>
      </c>
      <c r="AD1420" s="63" t="s">
        <v>747</v>
      </c>
    </row>
    <row r="1421" spans="1:30" ht="38.25" customHeight="1" x14ac:dyDescent="0.2">
      <c r="A1421" s="97" t="s">
        <v>5347</v>
      </c>
      <c r="B1421" s="55" t="s">
        <v>743</v>
      </c>
      <c r="C1421" s="56" t="s">
        <v>744</v>
      </c>
      <c r="D1421" s="88" t="s">
        <v>4965</v>
      </c>
      <c r="E1421" s="57" t="s">
        <v>76</v>
      </c>
      <c r="F1421" s="62" t="s">
        <v>5348</v>
      </c>
      <c r="G1421" s="62" t="s">
        <v>3711</v>
      </c>
      <c r="H1421" s="59">
        <v>44818</v>
      </c>
      <c r="I1421" s="59">
        <v>45060</v>
      </c>
      <c r="J1421" s="48" t="str">
        <f>IF(Ugovori_OPULJP[[#This Row],[DATUM ZAVRŠETKA OPERACIJE]]&gt;DATE(2024,3,31),"u provedbi","završen")</f>
        <v>završen</v>
      </c>
      <c r="K1421" s="58" t="s">
        <v>186</v>
      </c>
      <c r="L1421" s="58" t="s">
        <v>186</v>
      </c>
      <c r="M1421" s="49">
        <v>0.85</v>
      </c>
      <c r="N1421" s="49">
        <v>0.15</v>
      </c>
      <c r="O1421" s="50">
        <f>Ugovori_OPULJP[[#This Row],[Bespovratna sredstva - Ukupno (EU+Nac) HRK
= Ukupna ugovorena vrijednost bespovratnih sredstava]]*Ugovori_OPULJP[[#This Row],[EU STOPA SUFINANCIRANJA %
EU CO-FINANCING RATE %]]</f>
        <v>1260720</v>
      </c>
      <c r="P1421" s="51">
        <f>Ugovori_OPULJP[[#This Row],[Bespovratna sredstva - EU dio - HRK]]/7.5345</f>
        <v>167326.29902448735</v>
      </c>
      <c r="Q1421" s="50">
        <f>Ugovori_OPULJP[[#This Row],[Bespovratna sredstva - Ukupno (EU+Nac) HRK
= Ukupna ugovorena vrijednost bespovratnih sredstava]]*Ugovori_OPULJP[[#This Row],[STOPA NACIONALNOG SUFINANCIRANJA %]]</f>
        <v>222480</v>
      </c>
      <c r="R1421" s="51">
        <f>Ugovori_OPULJP[[#This Row],[Bespovratna sredstva - Nacionalni dio - HRK]]/7.5345</f>
        <v>29528.170416086003</v>
      </c>
      <c r="S1421" s="52">
        <v>1483200</v>
      </c>
      <c r="T1421" s="51">
        <f>Ugovori_OPULJP[[#This Row],[Bespovratna sredstva - Ukupno (EU+Nac) HRK
= Ukupna ugovorena vrijednost bespovratnih sredstava]]/7.5345</f>
        <v>196854.46944057336</v>
      </c>
      <c r="U1421" s="50">
        <v>0</v>
      </c>
      <c r="V1421" s="51">
        <f>Ugovori_OPULJP[[#This Row],[Javni doprinos korisnika - HRK]]/7.5345</f>
        <v>0</v>
      </c>
      <c r="W1421" s="50">
        <v>0</v>
      </c>
      <c r="X1421" s="51">
        <f>Ugovori_OPULJP[[#This Row],[Privatni doprinos korisnika - HRK]]/7.5345</f>
        <v>0</v>
      </c>
      <c r="Y1421" s="52">
        <v>1483200</v>
      </c>
      <c r="Z1421" s="53">
        <f>Ugovori_OPULJP[[#This Row],[UKUPNI PRIHVATLJIVI IZDACI
TOTAL ELIGIBLE EXPENDITURE
= Bespovratna sredstva ukupno + doprinos korisnika
= Ukupni prihvatljivi troškovi
= Ukupna ugovorena vrijednost projekta HRK]]/7.5345</f>
        <v>196854.46944057336</v>
      </c>
      <c r="AA1421" s="57" t="s">
        <v>38</v>
      </c>
      <c r="AB1421" s="57" t="s">
        <v>35</v>
      </c>
      <c r="AC1421" s="56" t="s">
        <v>5349</v>
      </c>
      <c r="AD1421" s="63" t="s">
        <v>747</v>
      </c>
    </row>
    <row r="1422" spans="1:30" ht="38.25" customHeight="1" x14ac:dyDescent="0.2">
      <c r="A1422" s="61" t="s">
        <v>5350</v>
      </c>
      <c r="B1422" s="55" t="s">
        <v>743</v>
      </c>
      <c r="C1422" s="56" t="s">
        <v>744</v>
      </c>
      <c r="D1422" s="88" t="s">
        <v>4965</v>
      </c>
      <c r="E1422" s="57" t="s">
        <v>76</v>
      </c>
      <c r="F1422" s="62" t="s">
        <v>5351</v>
      </c>
      <c r="G1422" s="62" t="s">
        <v>4537</v>
      </c>
      <c r="H1422" s="59">
        <v>44915</v>
      </c>
      <c r="I1422" s="59">
        <v>45158</v>
      </c>
      <c r="J1422" s="48" t="str">
        <f>IF(Ugovori_OPULJP[[#This Row],[DATUM ZAVRŠETKA OPERACIJE]]&gt;DATE(2024,3,31),"u provedbi","završen")</f>
        <v>završen</v>
      </c>
      <c r="K1422" s="58" t="s">
        <v>371</v>
      </c>
      <c r="L1422" s="46" t="s">
        <v>371</v>
      </c>
      <c r="M1422" s="49">
        <v>0.85</v>
      </c>
      <c r="N1422" s="49">
        <v>0.15</v>
      </c>
      <c r="O1422" s="50">
        <f>Ugovori_OPULJP[[#This Row],[Bespovratna sredstva - Ukupno (EU+Nac) HRK
= Ukupna ugovorena vrijednost bespovratnih sredstava]]*Ugovori_OPULJP[[#This Row],[EU STOPA SUFINANCIRANJA %
EU CO-FINANCING RATE %]]</f>
        <v>419730</v>
      </c>
      <c r="P1422" s="51">
        <f>Ugovori_OPULJP[[#This Row],[Bespovratna sredstva - EU dio - HRK]]/7.5345</f>
        <v>55707.744375870992</v>
      </c>
      <c r="Q1422" s="50">
        <f>Ugovori_OPULJP[[#This Row],[Bespovratna sredstva - Ukupno (EU+Nac) HRK
= Ukupna ugovorena vrijednost bespovratnih sredstava]]*Ugovori_OPULJP[[#This Row],[STOPA NACIONALNOG SUFINANCIRANJA %]]</f>
        <v>74070</v>
      </c>
      <c r="R1422" s="51">
        <f>Ugovori_OPULJP[[#This Row],[Bespovratna sredstva - Nacionalni dio - HRK]]/7.5345</f>
        <v>9830.7784192713516</v>
      </c>
      <c r="S1422" s="52">
        <v>493800</v>
      </c>
      <c r="T1422" s="51">
        <f>Ugovori_OPULJP[[#This Row],[Bespovratna sredstva - Ukupno (EU+Nac) HRK
= Ukupna ugovorena vrijednost bespovratnih sredstava]]/7.5345</f>
        <v>65538.522795142344</v>
      </c>
      <c r="U1422" s="50">
        <v>0</v>
      </c>
      <c r="V1422" s="51">
        <f>Ugovori_OPULJP[[#This Row],[Javni doprinos korisnika - HRK]]/7.5345</f>
        <v>0</v>
      </c>
      <c r="W1422" s="50">
        <v>0</v>
      </c>
      <c r="X1422" s="51">
        <f>Ugovori_OPULJP[[#This Row],[Privatni doprinos korisnika - HRK]]/7.5345</f>
        <v>0</v>
      </c>
      <c r="Y1422" s="52">
        <v>493800</v>
      </c>
      <c r="Z1422" s="53">
        <f>Ugovori_OPULJP[[#This Row],[UKUPNI PRIHVATLJIVI IZDACI
TOTAL ELIGIBLE EXPENDITURE
= Bespovratna sredstva ukupno + doprinos korisnika
= Ukupni prihvatljivi troškovi
= Ukupna ugovorena vrijednost projekta HRK]]/7.5345</f>
        <v>65538.522795142344</v>
      </c>
      <c r="AA1422" s="57" t="s">
        <v>38</v>
      </c>
      <c r="AB1422" s="57" t="s">
        <v>35</v>
      </c>
      <c r="AC1422" s="56" t="s">
        <v>5352</v>
      </c>
      <c r="AD1422" s="63" t="s">
        <v>747</v>
      </c>
    </row>
    <row r="1423" spans="1:30" ht="38.25" customHeight="1" x14ac:dyDescent="0.2">
      <c r="A1423" s="97" t="s">
        <v>5353</v>
      </c>
      <c r="B1423" s="55" t="s">
        <v>743</v>
      </c>
      <c r="C1423" s="56" t="s">
        <v>744</v>
      </c>
      <c r="D1423" s="88" t="s">
        <v>4965</v>
      </c>
      <c r="E1423" s="57" t="s">
        <v>76</v>
      </c>
      <c r="F1423" s="62" t="s">
        <v>1918</v>
      </c>
      <c r="G1423" s="62" t="s">
        <v>1214</v>
      </c>
      <c r="H1423" s="59">
        <v>44818</v>
      </c>
      <c r="I1423" s="59">
        <v>45060</v>
      </c>
      <c r="J1423" s="48" t="str">
        <f>IF(Ugovori_OPULJP[[#This Row],[DATUM ZAVRŠETKA OPERACIJE]]&gt;DATE(2024,3,31),"u provedbi","završen")</f>
        <v>završen</v>
      </c>
      <c r="K1423" s="46" t="s">
        <v>371</v>
      </c>
      <c r="L1423" s="46" t="s">
        <v>371</v>
      </c>
      <c r="M1423" s="49">
        <v>0.85</v>
      </c>
      <c r="N1423" s="49">
        <v>0.15</v>
      </c>
      <c r="O1423" s="50">
        <f>Ugovori_OPULJP[[#This Row],[Bespovratna sredstva - Ukupno (EU+Nac) HRK
= Ukupna ugovorena vrijednost bespovratnih sredstava]]*Ugovori_OPULJP[[#This Row],[EU STOPA SUFINANCIRANJA %
EU CO-FINANCING RATE %]]</f>
        <v>1257341.25</v>
      </c>
      <c r="P1423" s="51">
        <f>Ugovori_OPULJP[[#This Row],[Bespovratna sredstva - EU dio - HRK]]/7.5345</f>
        <v>166877.86183555642</v>
      </c>
      <c r="Q1423" s="50">
        <f>Ugovori_OPULJP[[#This Row],[Bespovratna sredstva - Ukupno (EU+Nac) HRK
= Ukupna ugovorena vrijednost bespovratnih sredstava]]*Ugovori_OPULJP[[#This Row],[STOPA NACIONALNOG SUFINANCIRANJA %]]</f>
        <v>221883.75</v>
      </c>
      <c r="R1423" s="51">
        <f>Ugovori_OPULJP[[#This Row],[Bespovratna sredstva - Nacionalni dio - HRK]]/7.5345</f>
        <v>29449.034441568783</v>
      </c>
      <c r="S1423" s="52">
        <v>1479225</v>
      </c>
      <c r="T1423" s="51">
        <f>Ugovori_OPULJP[[#This Row],[Bespovratna sredstva - Ukupno (EU+Nac) HRK
= Ukupna ugovorena vrijednost bespovratnih sredstava]]/7.5345</f>
        <v>196326.89627712523</v>
      </c>
      <c r="U1423" s="50">
        <v>0</v>
      </c>
      <c r="V1423" s="51">
        <f>Ugovori_OPULJP[[#This Row],[Javni doprinos korisnika - HRK]]/7.5345</f>
        <v>0</v>
      </c>
      <c r="W1423" s="50">
        <v>0</v>
      </c>
      <c r="X1423" s="51">
        <f>Ugovori_OPULJP[[#This Row],[Privatni doprinos korisnika - HRK]]/7.5345</f>
        <v>0</v>
      </c>
      <c r="Y1423" s="52">
        <v>1479225</v>
      </c>
      <c r="Z1423" s="53">
        <f>Ugovori_OPULJP[[#This Row],[UKUPNI PRIHVATLJIVI IZDACI
TOTAL ELIGIBLE EXPENDITURE
= Bespovratna sredstva ukupno + doprinos korisnika
= Ukupni prihvatljivi troškovi
= Ukupna ugovorena vrijednost projekta HRK]]/7.5345</f>
        <v>196326.89627712523</v>
      </c>
      <c r="AA1423" s="57" t="s">
        <v>38</v>
      </c>
      <c r="AB1423" s="57" t="s">
        <v>35</v>
      </c>
      <c r="AC1423" s="56" t="s">
        <v>5354</v>
      </c>
      <c r="AD1423" s="63" t="s">
        <v>747</v>
      </c>
    </row>
    <row r="1424" spans="1:30" ht="38.25" customHeight="1" x14ac:dyDescent="0.2">
      <c r="A1424" s="61" t="s">
        <v>5355</v>
      </c>
      <c r="B1424" s="55" t="s">
        <v>743</v>
      </c>
      <c r="C1424" s="56" t="s">
        <v>744</v>
      </c>
      <c r="D1424" s="88" t="s">
        <v>4965</v>
      </c>
      <c r="E1424" s="57" t="s">
        <v>76</v>
      </c>
      <c r="F1424" s="62" t="s">
        <v>5356</v>
      </c>
      <c r="G1424" s="62" t="s">
        <v>5357</v>
      </c>
      <c r="H1424" s="59">
        <v>44927</v>
      </c>
      <c r="I1424" s="59">
        <v>45170</v>
      </c>
      <c r="J1424" s="48" t="str">
        <f>IF(Ugovori_OPULJP[[#This Row],[DATUM ZAVRŠETKA OPERACIJE]]&gt;DATE(2024,3,31),"u provedbi","završen")</f>
        <v>završen</v>
      </c>
      <c r="K1424" s="67" t="s">
        <v>371</v>
      </c>
      <c r="L1424" s="67" t="s">
        <v>371</v>
      </c>
      <c r="M1424" s="49">
        <v>0.85</v>
      </c>
      <c r="N1424" s="49">
        <v>0.15</v>
      </c>
      <c r="O1424" s="50">
        <f>Ugovori_OPULJP[[#This Row],[Bespovratna sredstva - Ukupno (EU+Nac) HRK
= Ukupna ugovorena vrijednost bespovratnih sredstava]]*Ugovori_OPULJP[[#This Row],[EU STOPA SUFINANCIRANJA %
EU CO-FINANCING RATE %]]</f>
        <v>625260</v>
      </c>
      <c r="P1424" s="51">
        <f>Ugovori_OPULJP[[#This Row],[Bespovratna sredstva - EU dio - HRK]]/7.5345</f>
        <v>82986.263189329082</v>
      </c>
      <c r="Q1424" s="50">
        <f>Ugovori_OPULJP[[#This Row],[Bespovratna sredstva - Ukupno (EU+Nac) HRK
= Ukupna ugovorena vrijednost bespovratnih sredstava]]*Ugovori_OPULJP[[#This Row],[STOPA NACIONALNOG SUFINANCIRANJA %]]</f>
        <v>110340</v>
      </c>
      <c r="R1424" s="51">
        <f>Ugovori_OPULJP[[#This Row],[Bespovratna sredstva - Nacionalni dio - HRK]]/7.5345</f>
        <v>14644.634680469839</v>
      </c>
      <c r="S1424" s="52">
        <v>735600</v>
      </c>
      <c r="T1424" s="51">
        <f>Ugovori_OPULJP[[#This Row],[Bespovratna sredstva - Ukupno (EU+Nac) HRK
= Ukupna ugovorena vrijednost bespovratnih sredstava]]/7.5345</f>
        <v>97630.897869798922</v>
      </c>
      <c r="U1424" s="50">
        <v>0</v>
      </c>
      <c r="V1424" s="51">
        <f>Ugovori_OPULJP[[#This Row],[Javni doprinos korisnika - HRK]]/7.5345</f>
        <v>0</v>
      </c>
      <c r="W1424" s="50">
        <v>0</v>
      </c>
      <c r="X1424" s="51">
        <f>Ugovori_OPULJP[[#This Row],[Privatni doprinos korisnika - HRK]]/7.5345</f>
        <v>0</v>
      </c>
      <c r="Y1424" s="52">
        <v>735600</v>
      </c>
      <c r="Z1424" s="53">
        <f>Ugovori_OPULJP[[#This Row],[UKUPNI PRIHVATLJIVI IZDACI
TOTAL ELIGIBLE EXPENDITURE
= Bespovratna sredstva ukupno + doprinos korisnika
= Ukupni prihvatljivi troškovi
= Ukupna ugovorena vrijednost projekta HRK]]/7.5345</f>
        <v>97630.897869798922</v>
      </c>
      <c r="AA1424" s="57" t="s">
        <v>38</v>
      </c>
      <c r="AB1424" s="57" t="s">
        <v>35</v>
      </c>
      <c r="AC1424" s="56" t="s">
        <v>5358</v>
      </c>
      <c r="AD1424" s="63" t="s">
        <v>747</v>
      </c>
    </row>
    <row r="1425" spans="1:30" ht="38.25" customHeight="1" x14ac:dyDescent="0.2">
      <c r="A1425" s="61" t="s">
        <v>5359</v>
      </c>
      <c r="B1425" s="55" t="s">
        <v>743</v>
      </c>
      <c r="C1425" s="56" t="s">
        <v>744</v>
      </c>
      <c r="D1425" s="88" t="s">
        <v>4965</v>
      </c>
      <c r="E1425" s="57" t="s">
        <v>76</v>
      </c>
      <c r="F1425" s="62" t="s">
        <v>5360</v>
      </c>
      <c r="G1425" s="62" t="s">
        <v>5361</v>
      </c>
      <c r="H1425" s="59">
        <v>44915</v>
      </c>
      <c r="I1425" s="59">
        <v>45127</v>
      </c>
      <c r="J1425" s="48" t="str">
        <f>IF(Ugovori_OPULJP[[#This Row],[DATUM ZAVRŠETKA OPERACIJE]]&gt;DATE(2024,3,31),"u provedbi","završen")</f>
        <v>završen</v>
      </c>
      <c r="K1425" s="46" t="s">
        <v>371</v>
      </c>
      <c r="L1425" s="46" t="s">
        <v>371</v>
      </c>
      <c r="M1425" s="49">
        <v>0.85</v>
      </c>
      <c r="N1425" s="49">
        <v>0.15</v>
      </c>
      <c r="O1425" s="50">
        <f>Ugovori_OPULJP[[#This Row],[Bespovratna sredstva - Ukupno (EU+Nac) HRK
= Ukupna ugovorena vrijednost bespovratnih sredstava]]*Ugovori_OPULJP[[#This Row],[EU STOPA SUFINANCIRANJA %
EU CO-FINANCING RATE %]]</f>
        <v>419081.875</v>
      </c>
      <c r="P1425" s="51">
        <f>Ugovori_OPULJP[[#This Row],[Bespovratna sredstva - EU dio - HRK]]/7.5345</f>
        <v>55621.723405667261</v>
      </c>
      <c r="Q1425" s="50">
        <f>Ugovori_OPULJP[[#This Row],[Bespovratna sredstva - Ukupno (EU+Nac) HRK
= Ukupna ugovorena vrijednost bespovratnih sredstava]]*Ugovori_OPULJP[[#This Row],[STOPA NACIONALNOG SUFINANCIRANJA %]]</f>
        <v>73955.625</v>
      </c>
      <c r="R1425" s="51">
        <f>Ugovori_OPULJP[[#This Row],[Bespovratna sredstva - Nacionalni dio - HRK]]/7.5345</f>
        <v>9815.5982480589282</v>
      </c>
      <c r="S1425" s="52">
        <v>493037.5</v>
      </c>
      <c r="T1425" s="51">
        <f>Ugovori_OPULJP[[#This Row],[Bespovratna sredstva - Ukupno (EU+Nac) HRK
= Ukupna ugovorena vrijednost bespovratnih sredstava]]/7.5345</f>
        <v>65437.321653726191</v>
      </c>
      <c r="U1425" s="50">
        <v>0</v>
      </c>
      <c r="V1425" s="51">
        <f>Ugovori_OPULJP[[#This Row],[Javni doprinos korisnika - HRK]]/7.5345</f>
        <v>0</v>
      </c>
      <c r="W1425" s="50">
        <v>0</v>
      </c>
      <c r="X1425" s="51">
        <f>Ugovori_OPULJP[[#This Row],[Privatni doprinos korisnika - HRK]]/7.5345</f>
        <v>0</v>
      </c>
      <c r="Y1425" s="52">
        <v>493037.5</v>
      </c>
      <c r="Z1425" s="53">
        <f>Ugovori_OPULJP[[#This Row],[UKUPNI PRIHVATLJIVI IZDACI
TOTAL ELIGIBLE EXPENDITURE
= Bespovratna sredstva ukupno + doprinos korisnika
= Ukupni prihvatljivi troškovi
= Ukupna ugovorena vrijednost projekta HRK]]/7.5345</f>
        <v>65437.321653726191</v>
      </c>
      <c r="AA1425" s="57" t="s">
        <v>38</v>
      </c>
      <c r="AB1425" s="57" t="s">
        <v>35</v>
      </c>
      <c r="AC1425" s="56" t="s">
        <v>5362</v>
      </c>
      <c r="AD1425" s="63" t="s">
        <v>747</v>
      </c>
    </row>
    <row r="1426" spans="1:30" ht="38.25" customHeight="1" x14ac:dyDescent="0.2">
      <c r="A1426" s="61" t="s">
        <v>5363</v>
      </c>
      <c r="B1426" s="55" t="s">
        <v>743</v>
      </c>
      <c r="C1426" s="56" t="s">
        <v>744</v>
      </c>
      <c r="D1426" s="88" t="s">
        <v>4965</v>
      </c>
      <c r="E1426" s="57" t="s">
        <v>76</v>
      </c>
      <c r="F1426" s="62" t="s">
        <v>1622</v>
      </c>
      <c r="G1426" s="62" t="s">
        <v>5364</v>
      </c>
      <c r="H1426" s="59">
        <v>44922</v>
      </c>
      <c r="I1426" s="59">
        <v>45165</v>
      </c>
      <c r="J1426" s="48" t="str">
        <f>IF(Ugovori_OPULJP[[#This Row],[DATUM ZAVRŠETKA OPERACIJE]]&gt;DATE(2024,3,31),"u provedbi","završen")</f>
        <v>završen</v>
      </c>
      <c r="K1426" s="67" t="s">
        <v>186</v>
      </c>
      <c r="L1426" s="67" t="s">
        <v>186</v>
      </c>
      <c r="M1426" s="49">
        <v>0.85</v>
      </c>
      <c r="N1426" s="49">
        <v>0.15</v>
      </c>
      <c r="O1426" s="50">
        <f>Ugovori_OPULJP[[#This Row],[Bespovratna sredstva - Ukupno (EU+Nac) HRK
= Ukupna ugovorena vrijednost bespovratnih sredstava]]*Ugovori_OPULJP[[#This Row],[EU STOPA SUFINANCIRANJA %
EU CO-FINANCING RATE %]]</f>
        <v>417562.5</v>
      </c>
      <c r="P1426" s="51">
        <f>Ugovori_OPULJP[[#This Row],[Bespovratna sredstva - EU dio - HRK]]/7.5345</f>
        <v>55420.067688632291</v>
      </c>
      <c r="Q1426" s="50">
        <f>Ugovori_OPULJP[[#This Row],[Bespovratna sredstva - Ukupno (EU+Nac) HRK
= Ukupna ugovorena vrijednost bespovratnih sredstava]]*Ugovori_OPULJP[[#This Row],[STOPA NACIONALNOG SUFINANCIRANJA %]]</f>
        <v>73687.5</v>
      </c>
      <c r="R1426" s="51">
        <f>Ugovori_OPULJP[[#This Row],[Bespovratna sredstva - Nacionalni dio - HRK]]/7.5345</f>
        <v>9780.0119450527563</v>
      </c>
      <c r="S1426" s="52">
        <v>491250</v>
      </c>
      <c r="T1426" s="51">
        <f>Ugovori_OPULJP[[#This Row],[Bespovratna sredstva - Ukupno (EU+Nac) HRK
= Ukupna ugovorena vrijednost bespovratnih sredstava]]/7.5345</f>
        <v>65200.079633685047</v>
      </c>
      <c r="U1426" s="50">
        <v>0</v>
      </c>
      <c r="V1426" s="51">
        <f>Ugovori_OPULJP[[#This Row],[Javni doprinos korisnika - HRK]]/7.5345</f>
        <v>0</v>
      </c>
      <c r="W1426" s="50">
        <v>0</v>
      </c>
      <c r="X1426" s="51">
        <f>Ugovori_OPULJP[[#This Row],[Privatni doprinos korisnika - HRK]]/7.5345</f>
        <v>0</v>
      </c>
      <c r="Y1426" s="52">
        <v>491250</v>
      </c>
      <c r="Z1426" s="53">
        <f>Ugovori_OPULJP[[#This Row],[UKUPNI PRIHVATLJIVI IZDACI
TOTAL ELIGIBLE EXPENDITURE
= Bespovratna sredstva ukupno + doprinos korisnika
= Ukupni prihvatljivi troškovi
= Ukupna ugovorena vrijednost projekta HRK]]/7.5345</f>
        <v>65200.079633685047</v>
      </c>
      <c r="AA1426" s="57" t="s">
        <v>38</v>
      </c>
      <c r="AB1426" s="57" t="s">
        <v>35</v>
      </c>
      <c r="AC1426" s="56" t="s">
        <v>5365</v>
      </c>
      <c r="AD1426" s="63" t="s">
        <v>747</v>
      </c>
    </row>
    <row r="1427" spans="1:30" ht="38.25" customHeight="1" x14ac:dyDescent="0.2">
      <c r="A1427" s="97" t="s">
        <v>5366</v>
      </c>
      <c r="B1427" s="55" t="s">
        <v>743</v>
      </c>
      <c r="C1427" s="56" t="s">
        <v>744</v>
      </c>
      <c r="D1427" s="88" t="s">
        <v>4965</v>
      </c>
      <c r="E1427" s="57" t="s">
        <v>76</v>
      </c>
      <c r="F1427" s="62" t="s">
        <v>5367</v>
      </c>
      <c r="G1427" s="62" t="s">
        <v>1713</v>
      </c>
      <c r="H1427" s="59">
        <v>44855</v>
      </c>
      <c r="I1427" s="59">
        <v>45098</v>
      </c>
      <c r="J1427" s="48" t="str">
        <f>IF(Ugovori_OPULJP[[#This Row],[DATUM ZAVRŠETKA OPERACIJE]]&gt;DATE(2024,3,31),"u provedbi","završen")</f>
        <v>završen</v>
      </c>
      <c r="K1427" s="46" t="s">
        <v>186</v>
      </c>
      <c r="L1427" s="46" t="s">
        <v>186</v>
      </c>
      <c r="M1427" s="49">
        <v>0.85</v>
      </c>
      <c r="N1427" s="49">
        <v>0.15</v>
      </c>
      <c r="O1427" s="50">
        <f>Ugovori_OPULJP[[#This Row],[Bespovratna sredstva - Ukupno (EU+Nac) HRK
= Ukupna ugovorena vrijednost bespovratnih sredstava]]*Ugovori_OPULJP[[#This Row],[EU STOPA SUFINANCIRANJA %
EU CO-FINANCING RATE %]]</f>
        <v>1274978.75</v>
      </c>
      <c r="P1427" s="51">
        <f>Ugovori_OPULJP[[#This Row],[Bespovratna sredstva - EU dio - HRK]]/7.5345</f>
        <v>169218.76036896941</v>
      </c>
      <c r="Q1427" s="50">
        <f>Ugovori_OPULJP[[#This Row],[Bespovratna sredstva - Ukupno (EU+Nac) HRK
= Ukupna ugovorena vrijednost bespovratnih sredstava]]*Ugovori_OPULJP[[#This Row],[STOPA NACIONALNOG SUFINANCIRANJA %]]</f>
        <v>224996.25</v>
      </c>
      <c r="R1427" s="51">
        <f>Ugovori_OPULJP[[#This Row],[Bespovratna sredstva - Nacionalni dio - HRK]]/7.5345</f>
        <v>29862.134182759306</v>
      </c>
      <c r="S1427" s="52">
        <v>1499975</v>
      </c>
      <c r="T1427" s="51">
        <f>Ugovori_OPULJP[[#This Row],[Bespovratna sredstva - Ukupno (EU+Nac) HRK
= Ukupna ugovorena vrijednost bespovratnih sredstava]]/7.5345</f>
        <v>199080.89455172871</v>
      </c>
      <c r="U1427" s="50">
        <v>0</v>
      </c>
      <c r="V1427" s="51">
        <f>Ugovori_OPULJP[[#This Row],[Javni doprinos korisnika - HRK]]/7.5345</f>
        <v>0</v>
      </c>
      <c r="W1427" s="50">
        <v>0</v>
      </c>
      <c r="X1427" s="51">
        <f>Ugovori_OPULJP[[#This Row],[Privatni doprinos korisnika - HRK]]/7.5345</f>
        <v>0</v>
      </c>
      <c r="Y1427" s="52">
        <v>1499975</v>
      </c>
      <c r="Z1427" s="53">
        <f>Ugovori_OPULJP[[#This Row],[UKUPNI PRIHVATLJIVI IZDACI
TOTAL ELIGIBLE EXPENDITURE
= Bespovratna sredstva ukupno + doprinos korisnika
= Ukupni prihvatljivi troškovi
= Ukupna ugovorena vrijednost projekta HRK]]/7.5345</f>
        <v>199080.89455172871</v>
      </c>
      <c r="AA1427" s="57" t="s">
        <v>38</v>
      </c>
      <c r="AB1427" s="57" t="s">
        <v>35</v>
      </c>
      <c r="AC1427" s="56" t="s">
        <v>5368</v>
      </c>
      <c r="AD1427" s="63" t="s">
        <v>747</v>
      </c>
    </row>
    <row r="1428" spans="1:30" ht="38.25" customHeight="1" x14ac:dyDescent="0.2">
      <c r="A1428" s="61" t="s">
        <v>5369</v>
      </c>
      <c r="B1428" s="55" t="s">
        <v>743</v>
      </c>
      <c r="C1428" s="56" t="s">
        <v>744</v>
      </c>
      <c r="D1428" s="88" t="s">
        <v>4965</v>
      </c>
      <c r="E1428" s="57" t="s">
        <v>76</v>
      </c>
      <c r="F1428" s="62" t="s">
        <v>4085</v>
      </c>
      <c r="G1428" s="62" t="s">
        <v>5370</v>
      </c>
      <c r="H1428" s="59">
        <v>44931</v>
      </c>
      <c r="I1428" s="59">
        <v>45174</v>
      </c>
      <c r="J1428" s="48" t="str">
        <f>IF(Ugovori_OPULJP[[#This Row],[DATUM ZAVRŠETKA OPERACIJE]]&gt;DATE(2024,3,31),"u provedbi","završen")</f>
        <v>završen</v>
      </c>
      <c r="K1428" s="46" t="s">
        <v>186</v>
      </c>
      <c r="L1428" s="46" t="s">
        <v>186</v>
      </c>
      <c r="M1428" s="49">
        <v>0.85</v>
      </c>
      <c r="N1428" s="49">
        <v>0.15</v>
      </c>
      <c r="O1428" s="50">
        <f>Ugovori_OPULJP[[#This Row],[Bespovratna sredstva - Ukupno (EU+Nac) HRK
= Ukupna ugovorena vrijednost bespovratnih sredstava]]*Ugovori_OPULJP[[#This Row],[EU STOPA SUFINANCIRANJA %
EU CO-FINANCING RATE %]]</f>
        <v>378186.25</v>
      </c>
      <c r="P1428" s="51">
        <f>Ugovori_OPULJP[[#This Row],[Bespovratna sredstva - EU dio - HRK]]/7.5345</f>
        <v>50193.941203795868</v>
      </c>
      <c r="Q1428" s="50">
        <f>Ugovori_OPULJP[[#This Row],[Bespovratna sredstva - Ukupno (EU+Nac) HRK
= Ukupna ugovorena vrijednost bespovratnih sredstava]]*Ugovori_OPULJP[[#This Row],[STOPA NACIONALNOG SUFINANCIRANJA %]]</f>
        <v>66738.75</v>
      </c>
      <c r="R1428" s="51">
        <f>Ugovori_OPULJP[[#This Row],[Bespovratna sredstva - Nacionalni dio - HRK]]/7.5345</f>
        <v>8857.7543300816233</v>
      </c>
      <c r="S1428" s="52">
        <v>444925</v>
      </c>
      <c r="T1428" s="51">
        <f>Ugovori_OPULJP[[#This Row],[Bespovratna sredstva - Ukupno (EU+Nac) HRK
= Ukupna ugovorena vrijednost bespovratnih sredstava]]/7.5345</f>
        <v>59051.695533877493</v>
      </c>
      <c r="U1428" s="50">
        <v>0</v>
      </c>
      <c r="V1428" s="51">
        <f>Ugovori_OPULJP[[#This Row],[Javni doprinos korisnika - HRK]]/7.5345</f>
        <v>0</v>
      </c>
      <c r="W1428" s="50">
        <v>0</v>
      </c>
      <c r="X1428" s="51">
        <f>Ugovori_OPULJP[[#This Row],[Privatni doprinos korisnika - HRK]]/7.5345</f>
        <v>0</v>
      </c>
      <c r="Y1428" s="52">
        <v>444925</v>
      </c>
      <c r="Z1428" s="53">
        <f>Ugovori_OPULJP[[#This Row],[UKUPNI PRIHVATLJIVI IZDACI
TOTAL ELIGIBLE EXPENDITURE
= Bespovratna sredstva ukupno + doprinos korisnika
= Ukupni prihvatljivi troškovi
= Ukupna ugovorena vrijednost projekta HRK]]/7.5345</f>
        <v>59051.695533877493</v>
      </c>
      <c r="AA1428" s="57" t="s">
        <v>38</v>
      </c>
      <c r="AB1428" s="57" t="s">
        <v>35</v>
      </c>
      <c r="AC1428" s="56" t="s">
        <v>5371</v>
      </c>
      <c r="AD1428" s="63" t="s">
        <v>747</v>
      </c>
    </row>
    <row r="1429" spans="1:30" ht="38.25" customHeight="1" x14ac:dyDescent="0.2">
      <c r="A1429" s="97" t="s">
        <v>5372</v>
      </c>
      <c r="B1429" s="55" t="s">
        <v>743</v>
      </c>
      <c r="C1429" s="56" t="s">
        <v>744</v>
      </c>
      <c r="D1429" s="88" t="s">
        <v>4965</v>
      </c>
      <c r="E1429" s="57" t="s">
        <v>76</v>
      </c>
      <c r="F1429" s="62" t="s">
        <v>5373</v>
      </c>
      <c r="G1429" s="62" t="s">
        <v>5374</v>
      </c>
      <c r="H1429" s="59">
        <v>44789</v>
      </c>
      <c r="I1429" s="59">
        <v>45032</v>
      </c>
      <c r="J1429" s="48" t="str">
        <f>IF(Ugovori_OPULJP[[#This Row],[DATUM ZAVRŠETKA OPERACIJE]]&gt;DATE(2024,3,31),"u provedbi","završen")</f>
        <v>završen</v>
      </c>
      <c r="K1429" s="46" t="s">
        <v>338</v>
      </c>
      <c r="L1429" s="46" t="s">
        <v>338</v>
      </c>
      <c r="M1429" s="49">
        <v>0.85</v>
      </c>
      <c r="N1429" s="49">
        <v>0.15</v>
      </c>
      <c r="O1429" s="50">
        <f>Ugovori_OPULJP[[#This Row],[Bespovratna sredstva - Ukupno (EU+Nac) HRK
= Ukupna ugovorena vrijednost bespovratnih sredstava]]*Ugovori_OPULJP[[#This Row],[EU STOPA SUFINANCIRANJA %
EU CO-FINANCING RATE %]]</f>
        <v>499247.5</v>
      </c>
      <c r="P1429" s="51">
        <f>Ugovori_OPULJP[[#This Row],[Bespovratna sredstva - EU dio - HRK]]/7.5345</f>
        <v>66261.530293981021</v>
      </c>
      <c r="Q1429" s="50">
        <f>Ugovori_OPULJP[[#This Row],[Bespovratna sredstva - Ukupno (EU+Nac) HRK
= Ukupna ugovorena vrijednost bespovratnih sredstava]]*Ugovori_OPULJP[[#This Row],[STOPA NACIONALNOG SUFINANCIRANJA %]]</f>
        <v>88102.5</v>
      </c>
      <c r="R1429" s="51">
        <f>Ugovori_OPULJP[[#This Row],[Bespovratna sredstva - Nacionalni dio - HRK]]/7.5345</f>
        <v>11693.211228349592</v>
      </c>
      <c r="S1429" s="52">
        <v>587350</v>
      </c>
      <c r="T1429" s="51">
        <f>Ugovori_OPULJP[[#This Row],[Bespovratna sredstva - Ukupno (EU+Nac) HRK
= Ukupna ugovorena vrijednost bespovratnih sredstava]]/7.5345</f>
        <v>77954.741522330602</v>
      </c>
      <c r="U1429" s="50">
        <v>0</v>
      </c>
      <c r="V1429" s="51">
        <f>Ugovori_OPULJP[[#This Row],[Javni doprinos korisnika - HRK]]/7.5345</f>
        <v>0</v>
      </c>
      <c r="W1429" s="50">
        <v>0</v>
      </c>
      <c r="X1429" s="51">
        <f>Ugovori_OPULJP[[#This Row],[Privatni doprinos korisnika - HRK]]/7.5345</f>
        <v>0</v>
      </c>
      <c r="Y1429" s="52">
        <v>587350</v>
      </c>
      <c r="Z1429" s="53">
        <f>Ugovori_OPULJP[[#This Row],[UKUPNI PRIHVATLJIVI IZDACI
TOTAL ELIGIBLE EXPENDITURE
= Bespovratna sredstva ukupno + doprinos korisnika
= Ukupni prihvatljivi troškovi
= Ukupna ugovorena vrijednost projekta HRK]]/7.5345</f>
        <v>77954.741522330602</v>
      </c>
      <c r="AA1429" s="57" t="s">
        <v>38</v>
      </c>
      <c r="AB1429" s="57" t="s">
        <v>35</v>
      </c>
      <c r="AC1429" s="56" t="s">
        <v>5375</v>
      </c>
      <c r="AD1429" s="63" t="s">
        <v>747</v>
      </c>
    </row>
    <row r="1430" spans="1:30" ht="38.25" customHeight="1" x14ac:dyDescent="0.2">
      <c r="A1430" s="97" t="s">
        <v>5376</v>
      </c>
      <c r="B1430" s="55" t="s">
        <v>743</v>
      </c>
      <c r="C1430" s="56" t="s">
        <v>744</v>
      </c>
      <c r="D1430" s="88" t="s">
        <v>4965</v>
      </c>
      <c r="E1430" s="57" t="s">
        <v>76</v>
      </c>
      <c r="F1430" s="62" t="s">
        <v>5377</v>
      </c>
      <c r="G1430" s="62" t="s">
        <v>1498</v>
      </c>
      <c r="H1430" s="59">
        <v>44855</v>
      </c>
      <c r="I1430" s="59">
        <v>45098</v>
      </c>
      <c r="J1430" s="48" t="str">
        <f>IF(Ugovori_OPULJP[[#This Row],[DATUM ZAVRŠETKA OPERACIJE]]&gt;DATE(2024,3,31),"u provedbi","završen")</f>
        <v>završen</v>
      </c>
      <c r="K1430" s="46" t="s">
        <v>186</v>
      </c>
      <c r="L1430" s="46" t="s">
        <v>186</v>
      </c>
      <c r="M1430" s="49">
        <v>0.85</v>
      </c>
      <c r="N1430" s="49">
        <v>0.15</v>
      </c>
      <c r="O1430" s="50">
        <f>Ugovori_OPULJP[[#This Row],[Bespovratna sredstva - Ukupno (EU+Nac) HRK
= Ukupna ugovorena vrijednost bespovratnih sredstava]]*Ugovori_OPULJP[[#This Row],[EU STOPA SUFINANCIRANJA %
EU CO-FINANCING RATE %]]</f>
        <v>1275000</v>
      </c>
      <c r="P1430" s="51">
        <f>Ugovori_OPULJP[[#This Row],[Bespovratna sredstva - EU dio - HRK]]/7.5345</f>
        <v>169221.5807286482</v>
      </c>
      <c r="Q1430" s="50">
        <f>Ugovori_OPULJP[[#This Row],[Bespovratna sredstva - Ukupno (EU+Nac) HRK
= Ukupna ugovorena vrijednost bespovratnih sredstava]]*Ugovori_OPULJP[[#This Row],[STOPA NACIONALNOG SUFINANCIRANJA %]]</f>
        <v>225000</v>
      </c>
      <c r="R1430" s="51">
        <f>Ugovori_OPULJP[[#This Row],[Bespovratna sredstva - Nacionalni dio - HRK]]/7.5345</f>
        <v>29862.631893290862</v>
      </c>
      <c r="S1430" s="52">
        <v>1500000</v>
      </c>
      <c r="T1430" s="51">
        <f>Ugovori_OPULJP[[#This Row],[Bespovratna sredstva - Ukupno (EU+Nac) HRK
= Ukupna ugovorena vrijednost bespovratnih sredstava]]/7.5345</f>
        <v>199084.21262193908</v>
      </c>
      <c r="U1430" s="50">
        <v>0</v>
      </c>
      <c r="V1430" s="51">
        <f>Ugovori_OPULJP[[#This Row],[Javni doprinos korisnika - HRK]]/7.5345</f>
        <v>0</v>
      </c>
      <c r="W1430" s="50">
        <v>0</v>
      </c>
      <c r="X1430" s="51">
        <f>Ugovori_OPULJP[[#This Row],[Privatni doprinos korisnika - HRK]]/7.5345</f>
        <v>0</v>
      </c>
      <c r="Y1430" s="52">
        <v>1500000</v>
      </c>
      <c r="Z1430" s="53">
        <f>Ugovori_OPULJP[[#This Row],[UKUPNI PRIHVATLJIVI IZDACI
TOTAL ELIGIBLE EXPENDITURE
= Bespovratna sredstva ukupno + doprinos korisnika
= Ukupni prihvatljivi troškovi
= Ukupna ugovorena vrijednost projekta HRK]]/7.5345</f>
        <v>199084.21262193908</v>
      </c>
      <c r="AA1430" s="57" t="s">
        <v>38</v>
      </c>
      <c r="AB1430" s="57" t="s">
        <v>35</v>
      </c>
      <c r="AC1430" s="56" t="s">
        <v>5378</v>
      </c>
      <c r="AD1430" s="63" t="s">
        <v>747</v>
      </c>
    </row>
    <row r="1431" spans="1:30" ht="38.25" customHeight="1" x14ac:dyDescent="0.2">
      <c r="A1431" s="97" t="s">
        <v>5379</v>
      </c>
      <c r="B1431" s="55" t="s">
        <v>743</v>
      </c>
      <c r="C1431" s="56" t="s">
        <v>744</v>
      </c>
      <c r="D1431" s="88" t="s">
        <v>4965</v>
      </c>
      <c r="E1431" s="57" t="s">
        <v>76</v>
      </c>
      <c r="F1431" s="62" t="s">
        <v>5380</v>
      </c>
      <c r="G1431" s="62" t="s">
        <v>1900</v>
      </c>
      <c r="H1431" s="59">
        <v>44795</v>
      </c>
      <c r="I1431" s="59">
        <v>45038</v>
      </c>
      <c r="J1431" s="48" t="str">
        <f>IF(Ugovori_OPULJP[[#This Row],[DATUM ZAVRŠETKA OPERACIJE]]&gt;DATE(2024,3,31),"u provedbi","završen")</f>
        <v>završen</v>
      </c>
      <c r="K1431" s="46" t="s">
        <v>371</v>
      </c>
      <c r="L1431" s="46" t="s">
        <v>371</v>
      </c>
      <c r="M1431" s="49">
        <v>0.85</v>
      </c>
      <c r="N1431" s="49">
        <v>0.15</v>
      </c>
      <c r="O1431" s="50">
        <f>Ugovori_OPULJP[[#This Row],[Bespovratna sredstva - Ukupno (EU+Nac) HRK
= Ukupna ugovorena vrijednost bespovratnih sredstava]]*Ugovori_OPULJP[[#This Row],[EU STOPA SUFINANCIRANJA %
EU CO-FINANCING RATE %]]</f>
        <v>882538</v>
      </c>
      <c r="P1431" s="51">
        <f>Ugovori_OPULJP[[#This Row],[Bespovratna sredstva - EU dio - HRK]]/7.5345</f>
        <v>117132.92189262724</v>
      </c>
      <c r="Q1431" s="50">
        <f>Ugovori_OPULJP[[#This Row],[Bespovratna sredstva - Ukupno (EU+Nac) HRK
= Ukupna ugovorena vrijednost bespovratnih sredstava]]*Ugovori_OPULJP[[#This Row],[STOPA NACIONALNOG SUFINANCIRANJA %]]</f>
        <v>155742</v>
      </c>
      <c r="R1431" s="51">
        <f>Ugovori_OPULJP[[#This Row],[Bespovratna sredstva - Nacionalni dio - HRK]]/7.5345</f>
        <v>20670.51562811069</v>
      </c>
      <c r="S1431" s="52">
        <v>1038280</v>
      </c>
      <c r="T1431" s="51">
        <f>Ugovori_OPULJP[[#This Row],[Bespovratna sredstva - Ukupno (EU+Nac) HRK
= Ukupna ugovorena vrijednost bespovratnih sredstava]]/7.5345</f>
        <v>137803.43752073793</v>
      </c>
      <c r="U1431" s="50">
        <v>0</v>
      </c>
      <c r="V1431" s="51">
        <f>Ugovori_OPULJP[[#This Row],[Javni doprinos korisnika - HRK]]/7.5345</f>
        <v>0</v>
      </c>
      <c r="W1431" s="50">
        <v>0</v>
      </c>
      <c r="X1431" s="51">
        <f>Ugovori_OPULJP[[#This Row],[Privatni doprinos korisnika - HRK]]/7.5345</f>
        <v>0</v>
      </c>
      <c r="Y1431" s="52">
        <v>1038280</v>
      </c>
      <c r="Z1431" s="53">
        <f>Ugovori_OPULJP[[#This Row],[UKUPNI PRIHVATLJIVI IZDACI
TOTAL ELIGIBLE EXPENDITURE
= Bespovratna sredstva ukupno + doprinos korisnika
= Ukupni prihvatljivi troškovi
= Ukupna ugovorena vrijednost projekta HRK]]/7.5345</f>
        <v>137803.43752073793</v>
      </c>
      <c r="AA1431" s="57" t="s">
        <v>38</v>
      </c>
      <c r="AB1431" s="57" t="s">
        <v>35</v>
      </c>
      <c r="AC1431" s="56" t="s">
        <v>5381</v>
      </c>
      <c r="AD1431" s="63" t="s">
        <v>747</v>
      </c>
    </row>
    <row r="1432" spans="1:30" ht="38.25" customHeight="1" x14ac:dyDescent="0.2">
      <c r="A1432" s="97" t="s">
        <v>5382</v>
      </c>
      <c r="B1432" s="55" t="s">
        <v>743</v>
      </c>
      <c r="C1432" s="56" t="s">
        <v>744</v>
      </c>
      <c r="D1432" s="88" t="s">
        <v>4965</v>
      </c>
      <c r="E1432" s="57" t="s">
        <v>76</v>
      </c>
      <c r="F1432" s="62" t="s">
        <v>5383</v>
      </c>
      <c r="G1432" s="45" t="s">
        <v>653</v>
      </c>
      <c r="H1432" s="59">
        <v>44853</v>
      </c>
      <c r="I1432" s="59">
        <v>45096</v>
      </c>
      <c r="J1432" s="48" t="str">
        <f>IF(Ugovori_OPULJP[[#This Row],[DATUM ZAVRŠETKA OPERACIJE]]&gt;DATE(2024,3,31),"u provedbi","završen")</f>
        <v>završen</v>
      </c>
      <c r="K1432" s="46" t="s">
        <v>84</v>
      </c>
      <c r="L1432" s="46" t="s">
        <v>84</v>
      </c>
      <c r="M1432" s="49">
        <v>0.85</v>
      </c>
      <c r="N1432" s="49">
        <v>0.15</v>
      </c>
      <c r="O1432" s="50">
        <f>Ugovori_OPULJP[[#This Row],[Bespovratna sredstva - Ukupno (EU+Nac) HRK
= Ukupna ugovorena vrijednost bespovratnih sredstava]]*Ugovori_OPULJP[[#This Row],[EU STOPA SUFINANCIRANJA %
EU CO-FINANCING RATE %]]</f>
        <v>1260142</v>
      </c>
      <c r="P1432" s="51">
        <f>Ugovori_OPULJP[[#This Row],[Bespovratna sredstva - EU dio - HRK]]/7.5345</f>
        <v>167249.58524122369</v>
      </c>
      <c r="Q1432" s="50">
        <f>Ugovori_OPULJP[[#This Row],[Bespovratna sredstva - Ukupno (EU+Nac) HRK
= Ukupna ugovorena vrijednost bespovratnih sredstava]]*Ugovori_OPULJP[[#This Row],[STOPA NACIONALNOG SUFINANCIRANJA %]]</f>
        <v>222378</v>
      </c>
      <c r="R1432" s="51">
        <f>Ugovori_OPULJP[[#This Row],[Bespovratna sredstva - Nacionalni dio - HRK]]/7.5345</f>
        <v>29514.63268962771</v>
      </c>
      <c r="S1432" s="52">
        <v>1482520</v>
      </c>
      <c r="T1432" s="51">
        <f>Ugovori_OPULJP[[#This Row],[Bespovratna sredstva - Ukupno (EU+Nac) HRK
= Ukupna ugovorena vrijednost bespovratnih sredstava]]/7.5345</f>
        <v>196764.21793085142</v>
      </c>
      <c r="U1432" s="50">
        <v>0</v>
      </c>
      <c r="V1432" s="51">
        <f>Ugovori_OPULJP[[#This Row],[Javni doprinos korisnika - HRK]]/7.5345</f>
        <v>0</v>
      </c>
      <c r="W1432" s="50">
        <v>0</v>
      </c>
      <c r="X1432" s="51">
        <f>Ugovori_OPULJP[[#This Row],[Privatni doprinos korisnika - HRK]]/7.5345</f>
        <v>0</v>
      </c>
      <c r="Y1432" s="52">
        <v>1482520</v>
      </c>
      <c r="Z1432" s="53">
        <f>Ugovori_OPULJP[[#This Row],[UKUPNI PRIHVATLJIVI IZDACI
TOTAL ELIGIBLE EXPENDITURE
= Bespovratna sredstva ukupno + doprinos korisnika
= Ukupni prihvatljivi troškovi
= Ukupna ugovorena vrijednost projekta HRK]]/7.5345</f>
        <v>196764.21793085142</v>
      </c>
      <c r="AA1432" s="57" t="s">
        <v>38</v>
      </c>
      <c r="AB1432" s="57" t="s">
        <v>35</v>
      </c>
      <c r="AC1432" s="56" t="s">
        <v>5384</v>
      </c>
      <c r="AD1432" s="63" t="s">
        <v>747</v>
      </c>
    </row>
    <row r="1433" spans="1:30" ht="38.25" customHeight="1" x14ac:dyDescent="0.2">
      <c r="A1433" s="61" t="s">
        <v>5385</v>
      </c>
      <c r="B1433" s="55" t="s">
        <v>743</v>
      </c>
      <c r="C1433" s="56" t="s">
        <v>744</v>
      </c>
      <c r="D1433" s="88" t="s">
        <v>4965</v>
      </c>
      <c r="E1433" s="57" t="s">
        <v>76</v>
      </c>
      <c r="F1433" s="62" t="s">
        <v>5386</v>
      </c>
      <c r="G1433" s="62" t="s">
        <v>5387</v>
      </c>
      <c r="H1433" s="59">
        <v>44902</v>
      </c>
      <c r="I1433" s="59">
        <v>45145</v>
      </c>
      <c r="J1433" s="48" t="str">
        <f>IF(Ugovori_OPULJP[[#This Row],[DATUM ZAVRŠETKA OPERACIJE]]&gt;DATE(2024,3,31),"u provedbi","završen")</f>
        <v>završen</v>
      </c>
      <c r="K1433" s="67" t="s">
        <v>84</v>
      </c>
      <c r="L1433" s="58" t="s">
        <v>84</v>
      </c>
      <c r="M1433" s="49">
        <v>0.85</v>
      </c>
      <c r="N1433" s="49">
        <v>0.15</v>
      </c>
      <c r="O1433" s="50">
        <f>Ugovori_OPULJP[[#This Row],[Bespovratna sredstva - Ukupno (EU+Nac) HRK
= Ukupna ugovorena vrijednost bespovratnih sredstava]]*Ugovori_OPULJP[[#This Row],[EU STOPA SUFINANCIRANJA %
EU CO-FINANCING RATE %]]</f>
        <v>420240</v>
      </c>
      <c r="P1433" s="51">
        <f>Ugovori_OPULJP[[#This Row],[Bespovratna sredstva - EU dio - HRK]]/7.5345</f>
        <v>55775.43300816245</v>
      </c>
      <c r="Q1433" s="50">
        <f>Ugovori_OPULJP[[#This Row],[Bespovratna sredstva - Ukupno (EU+Nac) HRK
= Ukupna ugovorena vrijednost bespovratnih sredstava]]*Ugovori_OPULJP[[#This Row],[STOPA NACIONALNOG SUFINANCIRANJA %]]</f>
        <v>74160</v>
      </c>
      <c r="R1433" s="51">
        <f>Ugovori_OPULJP[[#This Row],[Bespovratna sredstva - Nacionalni dio - HRK]]/7.5345</f>
        <v>9842.7234720286669</v>
      </c>
      <c r="S1433" s="52">
        <v>494400</v>
      </c>
      <c r="T1433" s="51">
        <f>Ugovori_OPULJP[[#This Row],[Bespovratna sredstva - Ukupno (EU+Nac) HRK
= Ukupna ugovorena vrijednost bespovratnih sredstava]]/7.5345</f>
        <v>65618.156480191115</v>
      </c>
      <c r="U1433" s="50">
        <v>0</v>
      </c>
      <c r="V1433" s="51">
        <f>Ugovori_OPULJP[[#This Row],[Javni doprinos korisnika - HRK]]/7.5345</f>
        <v>0</v>
      </c>
      <c r="W1433" s="50">
        <v>0</v>
      </c>
      <c r="X1433" s="51">
        <f>Ugovori_OPULJP[[#This Row],[Privatni doprinos korisnika - HRK]]/7.5345</f>
        <v>0</v>
      </c>
      <c r="Y1433" s="52">
        <v>494400</v>
      </c>
      <c r="Z1433" s="53">
        <f>Ugovori_OPULJP[[#This Row],[UKUPNI PRIHVATLJIVI IZDACI
TOTAL ELIGIBLE EXPENDITURE
= Bespovratna sredstva ukupno + doprinos korisnika
= Ukupni prihvatljivi troškovi
= Ukupna ugovorena vrijednost projekta HRK]]/7.5345</f>
        <v>65618.156480191115</v>
      </c>
      <c r="AA1433" s="57" t="s">
        <v>38</v>
      </c>
      <c r="AB1433" s="57" t="s">
        <v>35</v>
      </c>
      <c r="AC1433" s="56" t="s">
        <v>5388</v>
      </c>
      <c r="AD1433" s="63" t="s">
        <v>747</v>
      </c>
    </row>
    <row r="1434" spans="1:30" ht="38.25" customHeight="1" x14ac:dyDescent="0.2">
      <c r="A1434" s="61" t="s">
        <v>5389</v>
      </c>
      <c r="B1434" s="55" t="s">
        <v>743</v>
      </c>
      <c r="C1434" s="56" t="s">
        <v>744</v>
      </c>
      <c r="D1434" s="88" t="s">
        <v>4965</v>
      </c>
      <c r="E1434" s="57" t="s">
        <v>76</v>
      </c>
      <c r="F1434" s="62" t="s">
        <v>5390</v>
      </c>
      <c r="G1434" s="62" t="s">
        <v>3310</v>
      </c>
      <c r="H1434" s="59">
        <v>44928</v>
      </c>
      <c r="I1434" s="59">
        <v>45171</v>
      </c>
      <c r="J1434" s="48" t="str">
        <f>IF(Ugovori_OPULJP[[#This Row],[DATUM ZAVRŠETKA OPERACIJE]]&gt;DATE(2024,3,31),"u provedbi","završen")</f>
        <v>završen</v>
      </c>
      <c r="K1434" s="67" t="s">
        <v>99</v>
      </c>
      <c r="L1434" s="67" t="s">
        <v>99</v>
      </c>
      <c r="M1434" s="49">
        <v>0.85</v>
      </c>
      <c r="N1434" s="49">
        <v>0.15</v>
      </c>
      <c r="O1434" s="50">
        <f>Ugovori_OPULJP[[#This Row],[Bespovratna sredstva - Ukupno (EU+Nac) HRK
= Ukupna ugovorena vrijednost bespovratnih sredstava]]*Ugovori_OPULJP[[#This Row],[EU STOPA SUFINANCIRANJA %
EU CO-FINANCING RATE %]]</f>
        <v>629000</v>
      </c>
      <c r="P1434" s="51">
        <f>Ugovori_OPULJP[[#This Row],[Bespovratna sredstva - EU dio - HRK]]/7.5345</f>
        <v>83482.646492799788</v>
      </c>
      <c r="Q1434" s="50">
        <f>Ugovori_OPULJP[[#This Row],[Bespovratna sredstva - Ukupno (EU+Nac) HRK
= Ukupna ugovorena vrijednost bespovratnih sredstava]]*Ugovori_OPULJP[[#This Row],[STOPA NACIONALNOG SUFINANCIRANJA %]]</f>
        <v>111000</v>
      </c>
      <c r="R1434" s="51">
        <f>Ugovori_OPULJP[[#This Row],[Bespovratna sredstva - Nacionalni dio - HRK]]/7.5345</f>
        <v>14732.231734023491</v>
      </c>
      <c r="S1434" s="52">
        <v>740000</v>
      </c>
      <c r="T1434" s="51">
        <f>Ugovori_OPULJP[[#This Row],[Bespovratna sredstva - Ukupno (EU+Nac) HRK
= Ukupna ugovorena vrijednost bespovratnih sredstava]]/7.5345</f>
        <v>98214.878226823275</v>
      </c>
      <c r="U1434" s="50">
        <v>0</v>
      </c>
      <c r="V1434" s="51">
        <f>Ugovori_OPULJP[[#This Row],[Javni doprinos korisnika - HRK]]/7.5345</f>
        <v>0</v>
      </c>
      <c r="W1434" s="50">
        <v>0</v>
      </c>
      <c r="X1434" s="51">
        <f>Ugovori_OPULJP[[#This Row],[Privatni doprinos korisnika - HRK]]/7.5345</f>
        <v>0</v>
      </c>
      <c r="Y1434" s="52">
        <v>740000</v>
      </c>
      <c r="Z1434" s="53">
        <f>Ugovori_OPULJP[[#This Row],[UKUPNI PRIHVATLJIVI IZDACI
TOTAL ELIGIBLE EXPENDITURE
= Bespovratna sredstva ukupno + doprinos korisnika
= Ukupni prihvatljivi troškovi
= Ukupna ugovorena vrijednost projekta HRK]]/7.5345</f>
        <v>98214.878226823275</v>
      </c>
      <c r="AA1434" s="57" t="s">
        <v>38</v>
      </c>
      <c r="AB1434" s="57" t="s">
        <v>35</v>
      </c>
      <c r="AC1434" s="56" t="s">
        <v>5391</v>
      </c>
      <c r="AD1434" s="63" t="s">
        <v>747</v>
      </c>
    </row>
    <row r="1435" spans="1:30" ht="38.25" customHeight="1" x14ac:dyDescent="0.2">
      <c r="A1435" s="61" t="s">
        <v>5392</v>
      </c>
      <c r="B1435" s="55" t="s">
        <v>743</v>
      </c>
      <c r="C1435" s="56" t="s">
        <v>744</v>
      </c>
      <c r="D1435" s="88" t="s">
        <v>4965</v>
      </c>
      <c r="E1435" s="57" t="s">
        <v>76</v>
      </c>
      <c r="F1435" s="62" t="s">
        <v>5393</v>
      </c>
      <c r="G1435" s="62" t="s">
        <v>3983</v>
      </c>
      <c r="H1435" s="59">
        <v>44902</v>
      </c>
      <c r="I1435" s="59">
        <v>45145</v>
      </c>
      <c r="J1435" s="48" t="str">
        <f>IF(Ugovori_OPULJP[[#This Row],[DATUM ZAVRŠETKA OPERACIJE]]&gt;DATE(2024,3,31),"u provedbi","završen")</f>
        <v>završen</v>
      </c>
      <c r="K1435" s="58" t="s">
        <v>79</v>
      </c>
      <c r="L1435" s="58" t="s">
        <v>79</v>
      </c>
      <c r="M1435" s="49">
        <v>0.85</v>
      </c>
      <c r="N1435" s="49">
        <v>0.15</v>
      </c>
      <c r="O1435" s="50">
        <f>Ugovori_OPULJP[[#This Row],[Bespovratna sredstva - Ukupno (EU+Nac) HRK
= Ukupna ugovorena vrijednost bespovratnih sredstava]]*Ugovori_OPULJP[[#This Row],[EU STOPA SUFINANCIRANJA %
EU CO-FINANCING RATE %]]</f>
        <v>378216</v>
      </c>
      <c r="P1435" s="51">
        <f>Ugovori_OPULJP[[#This Row],[Bespovratna sredstva - EU dio - HRK]]/7.5345</f>
        <v>50197.889707346207</v>
      </c>
      <c r="Q1435" s="50">
        <f>Ugovori_OPULJP[[#This Row],[Bespovratna sredstva - Ukupno (EU+Nac) HRK
= Ukupna ugovorena vrijednost bespovratnih sredstava]]*Ugovori_OPULJP[[#This Row],[STOPA NACIONALNOG SUFINANCIRANJA %]]</f>
        <v>66744</v>
      </c>
      <c r="R1435" s="51">
        <f>Ugovori_OPULJP[[#This Row],[Bespovratna sredstva - Nacionalni dio - HRK]]/7.5345</f>
        <v>8858.4511248258004</v>
      </c>
      <c r="S1435" s="52">
        <v>444960</v>
      </c>
      <c r="T1435" s="51">
        <f>Ugovori_OPULJP[[#This Row],[Bespovratna sredstva - Ukupno (EU+Nac) HRK
= Ukupna ugovorena vrijednost bespovratnih sredstava]]/7.5345</f>
        <v>59056.340832172005</v>
      </c>
      <c r="U1435" s="50">
        <v>0</v>
      </c>
      <c r="V1435" s="51">
        <f>Ugovori_OPULJP[[#This Row],[Javni doprinos korisnika - HRK]]/7.5345</f>
        <v>0</v>
      </c>
      <c r="W1435" s="50">
        <v>0</v>
      </c>
      <c r="X1435" s="51">
        <f>Ugovori_OPULJP[[#This Row],[Privatni doprinos korisnika - HRK]]/7.5345</f>
        <v>0</v>
      </c>
      <c r="Y1435" s="52">
        <v>444960</v>
      </c>
      <c r="Z1435" s="53">
        <f>Ugovori_OPULJP[[#This Row],[UKUPNI PRIHVATLJIVI IZDACI
TOTAL ELIGIBLE EXPENDITURE
= Bespovratna sredstva ukupno + doprinos korisnika
= Ukupni prihvatljivi troškovi
= Ukupna ugovorena vrijednost projekta HRK]]/7.5345</f>
        <v>59056.340832172005</v>
      </c>
      <c r="AA1435" s="57" t="s">
        <v>38</v>
      </c>
      <c r="AB1435" s="57" t="s">
        <v>35</v>
      </c>
      <c r="AC1435" s="56" t="s">
        <v>5394</v>
      </c>
      <c r="AD1435" s="63" t="s">
        <v>747</v>
      </c>
    </row>
    <row r="1436" spans="1:30" ht="51" customHeight="1" x14ac:dyDescent="0.2">
      <c r="A1436" s="97" t="s">
        <v>5395</v>
      </c>
      <c r="B1436" s="55" t="s">
        <v>743</v>
      </c>
      <c r="C1436" s="56" t="s">
        <v>744</v>
      </c>
      <c r="D1436" s="88" t="s">
        <v>4965</v>
      </c>
      <c r="E1436" s="57" t="s">
        <v>76</v>
      </c>
      <c r="F1436" s="62" t="s">
        <v>5396</v>
      </c>
      <c r="G1436" s="62" t="s">
        <v>5397</v>
      </c>
      <c r="H1436" s="59">
        <v>44818</v>
      </c>
      <c r="I1436" s="59">
        <v>45060</v>
      </c>
      <c r="J1436" s="48" t="str">
        <f>IF(Ugovori_OPULJP[[#This Row],[DATUM ZAVRŠETKA OPERACIJE]]&gt;DATE(2024,3,31),"u provedbi","završen")</f>
        <v>završen</v>
      </c>
      <c r="K1436" s="46" t="s">
        <v>79</v>
      </c>
      <c r="L1436" s="46" t="s">
        <v>79</v>
      </c>
      <c r="M1436" s="49">
        <v>0.85</v>
      </c>
      <c r="N1436" s="49">
        <v>0.15</v>
      </c>
      <c r="O1436" s="50">
        <f>Ugovori_OPULJP[[#This Row],[Bespovratna sredstva - Ukupno (EU+Nac) HRK
= Ukupna ugovorena vrijednost bespovratnih sredstava]]*Ugovori_OPULJP[[#This Row],[EU STOPA SUFINANCIRANJA %
EU CO-FINANCING RATE %]]</f>
        <v>420240</v>
      </c>
      <c r="P1436" s="51">
        <f>Ugovori_OPULJP[[#This Row],[Bespovratna sredstva - EU dio - HRK]]/7.5345</f>
        <v>55775.43300816245</v>
      </c>
      <c r="Q1436" s="50">
        <f>Ugovori_OPULJP[[#This Row],[Bespovratna sredstva - Ukupno (EU+Nac) HRK
= Ukupna ugovorena vrijednost bespovratnih sredstava]]*Ugovori_OPULJP[[#This Row],[STOPA NACIONALNOG SUFINANCIRANJA %]]</f>
        <v>74160</v>
      </c>
      <c r="R1436" s="51">
        <f>Ugovori_OPULJP[[#This Row],[Bespovratna sredstva - Nacionalni dio - HRK]]/7.5345</f>
        <v>9842.7234720286669</v>
      </c>
      <c r="S1436" s="52">
        <v>494400</v>
      </c>
      <c r="T1436" s="51">
        <f>Ugovori_OPULJP[[#This Row],[Bespovratna sredstva - Ukupno (EU+Nac) HRK
= Ukupna ugovorena vrijednost bespovratnih sredstava]]/7.5345</f>
        <v>65618.156480191115</v>
      </c>
      <c r="U1436" s="50">
        <v>0</v>
      </c>
      <c r="V1436" s="51">
        <f>Ugovori_OPULJP[[#This Row],[Javni doprinos korisnika - HRK]]/7.5345</f>
        <v>0</v>
      </c>
      <c r="W1436" s="50">
        <v>0</v>
      </c>
      <c r="X1436" s="51">
        <f>Ugovori_OPULJP[[#This Row],[Privatni doprinos korisnika - HRK]]/7.5345</f>
        <v>0</v>
      </c>
      <c r="Y1436" s="52">
        <v>494400</v>
      </c>
      <c r="Z1436" s="53">
        <f>Ugovori_OPULJP[[#This Row],[UKUPNI PRIHVATLJIVI IZDACI
TOTAL ELIGIBLE EXPENDITURE
= Bespovratna sredstva ukupno + doprinos korisnika
= Ukupni prihvatljivi troškovi
= Ukupna ugovorena vrijednost projekta HRK]]/7.5345</f>
        <v>65618.156480191115</v>
      </c>
      <c r="AA1436" s="57" t="s">
        <v>38</v>
      </c>
      <c r="AB1436" s="57" t="s">
        <v>35</v>
      </c>
      <c r="AC1436" s="56" t="s">
        <v>5398</v>
      </c>
      <c r="AD1436" s="63" t="s">
        <v>747</v>
      </c>
    </row>
    <row r="1437" spans="1:30" ht="38.25" customHeight="1" x14ac:dyDescent="0.2">
      <c r="A1437" s="97" t="s">
        <v>5399</v>
      </c>
      <c r="B1437" s="55" t="s">
        <v>743</v>
      </c>
      <c r="C1437" s="56" t="s">
        <v>744</v>
      </c>
      <c r="D1437" s="88" t="s">
        <v>4965</v>
      </c>
      <c r="E1437" s="57" t="s">
        <v>76</v>
      </c>
      <c r="F1437" s="62" t="s">
        <v>5400</v>
      </c>
      <c r="G1437" s="62" t="s">
        <v>2069</v>
      </c>
      <c r="H1437" s="59">
        <v>44770</v>
      </c>
      <c r="I1437" s="59">
        <v>45013</v>
      </c>
      <c r="J1437" s="48" t="str">
        <f>IF(Ugovori_OPULJP[[#This Row],[DATUM ZAVRŠETKA OPERACIJE]]&gt;DATE(2024,3,31),"u provedbi","završen")</f>
        <v>završen</v>
      </c>
      <c r="K1437" s="46" t="s">
        <v>79</v>
      </c>
      <c r="L1437" s="46" t="s">
        <v>79</v>
      </c>
      <c r="M1437" s="49">
        <v>0.85</v>
      </c>
      <c r="N1437" s="49">
        <v>0.15</v>
      </c>
      <c r="O1437" s="50">
        <f>Ugovori_OPULJP[[#This Row],[Bespovratna sredstva - Ukupno (EU+Nac) HRK
= Ukupna ugovorena vrijednost bespovratnih sredstava]]*Ugovori_OPULJP[[#This Row],[EU STOPA SUFINANCIRANJA %
EU CO-FINANCING RATE %]]</f>
        <v>417865.86499999999</v>
      </c>
      <c r="P1437" s="51">
        <f>Ugovori_OPULJP[[#This Row],[Bespovratna sredstva - EU dio - HRK]]/7.5345</f>
        <v>55460.331143406991</v>
      </c>
      <c r="Q1437" s="50">
        <f>Ugovori_OPULJP[[#This Row],[Bespovratna sredstva - Ukupno (EU+Nac) HRK
= Ukupna ugovorena vrijednost bespovratnih sredstava]]*Ugovori_OPULJP[[#This Row],[STOPA NACIONALNOG SUFINANCIRANJA %]]</f>
        <v>73741.035000000003</v>
      </c>
      <c r="R1437" s="51">
        <f>Ugovori_OPULJP[[#This Row],[Bespovratna sredstva - Nacionalni dio - HRK]]/7.5345</f>
        <v>9787.1172606012351</v>
      </c>
      <c r="S1437" s="52">
        <v>491606.9</v>
      </c>
      <c r="T1437" s="53">
        <f>Ugovori_OPULJP[[#This Row],[Bespovratna sredstva - Ukupno (EU+Nac) HRK
= Ukupna ugovorena vrijednost bespovratnih sredstava]]/7.5345</f>
        <v>65247.448404008232</v>
      </c>
      <c r="U1437" s="50">
        <v>0</v>
      </c>
      <c r="V1437" s="51">
        <f>Ugovori_OPULJP[[#This Row],[Javni doprinos korisnika - HRK]]/7.5345</f>
        <v>0</v>
      </c>
      <c r="W1437" s="50">
        <v>0</v>
      </c>
      <c r="X1437" s="51">
        <f>Ugovori_OPULJP[[#This Row],[Privatni doprinos korisnika - HRK]]/7.5345</f>
        <v>0</v>
      </c>
      <c r="Y1437" s="52">
        <v>491606.9</v>
      </c>
      <c r="Z1437" s="53">
        <f>Ugovori_OPULJP[[#This Row],[UKUPNI PRIHVATLJIVI IZDACI
TOTAL ELIGIBLE EXPENDITURE
= Bespovratna sredstva ukupno + doprinos korisnika
= Ukupni prihvatljivi troškovi
= Ukupna ugovorena vrijednost projekta HRK]]/7.5345</f>
        <v>65247.448404008232</v>
      </c>
      <c r="AA1437" s="57" t="s">
        <v>38</v>
      </c>
      <c r="AB1437" s="57" t="s">
        <v>35</v>
      </c>
      <c r="AC1437" s="56" t="s">
        <v>5401</v>
      </c>
      <c r="AD1437" s="63" t="s">
        <v>747</v>
      </c>
    </row>
    <row r="1438" spans="1:30" ht="38.25" customHeight="1" x14ac:dyDescent="0.2">
      <c r="A1438" s="61" t="s">
        <v>5402</v>
      </c>
      <c r="B1438" s="55" t="s">
        <v>743</v>
      </c>
      <c r="C1438" s="56" t="s">
        <v>744</v>
      </c>
      <c r="D1438" s="88" t="s">
        <v>4965</v>
      </c>
      <c r="E1438" s="57" t="s">
        <v>76</v>
      </c>
      <c r="F1438" s="62" t="s">
        <v>5403</v>
      </c>
      <c r="G1438" s="45" t="s">
        <v>2182</v>
      </c>
      <c r="H1438" s="59">
        <v>44907</v>
      </c>
      <c r="I1438" s="59">
        <v>45150</v>
      </c>
      <c r="J1438" s="48" t="str">
        <f>IF(Ugovori_OPULJP[[#This Row],[DATUM ZAVRŠETKA OPERACIJE]]&gt;DATE(2024,3,31),"u provedbi","završen")</f>
        <v>završen</v>
      </c>
      <c r="K1438" s="58" t="s">
        <v>79</v>
      </c>
      <c r="L1438" s="58" t="s">
        <v>79</v>
      </c>
      <c r="M1438" s="49">
        <v>0.85</v>
      </c>
      <c r="N1438" s="49">
        <v>0.15</v>
      </c>
      <c r="O1438" s="50">
        <f>Ugovori_OPULJP[[#This Row],[Bespovratna sredstva - Ukupno (EU+Nac) HRK
= Ukupna ugovorena vrijednost bespovratnih sredstava]]*Ugovori_OPULJP[[#This Row],[EU STOPA SUFINANCIRANJA %
EU CO-FINANCING RATE %]]</f>
        <v>619395</v>
      </c>
      <c r="P1438" s="51">
        <f>Ugovori_OPULJP[[#This Row],[Bespovratna sredstva - EU dio - HRK]]/7.5345</f>
        <v>82207.843917977298</v>
      </c>
      <c r="Q1438" s="50">
        <f>Ugovori_OPULJP[[#This Row],[Bespovratna sredstva - Ukupno (EU+Nac) HRK
= Ukupna ugovorena vrijednost bespovratnih sredstava]]*Ugovori_OPULJP[[#This Row],[STOPA NACIONALNOG SUFINANCIRANJA %]]</f>
        <v>109305</v>
      </c>
      <c r="R1438" s="51">
        <f>Ugovori_OPULJP[[#This Row],[Bespovratna sredstva - Nacionalni dio - HRK]]/7.5345</f>
        <v>14507.2665737607</v>
      </c>
      <c r="S1438" s="52">
        <v>728700</v>
      </c>
      <c r="T1438" s="51">
        <f>Ugovori_OPULJP[[#This Row],[Bespovratna sredstva - Ukupno (EU+Nac) HRK
= Ukupna ugovorena vrijednost bespovratnih sredstava]]/7.5345</f>
        <v>96715.110491738</v>
      </c>
      <c r="U1438" s="50">
        <v>0</v>
      </c>
      <c r="V1438" s="51">
        <f>Ugovori_OPULJP[[#This Row],[Javni doprinos korisnika - HRK]]/7.5345</f>
        <v>0</v>
      </c>
      <c r="W1438" s="50">
        <v>0</v>
      </c>
      <c r="X1438" s="51">
        <f>Ugovori_OPULJP[[#This Row],[Privatni doprinos korisnika - HRK]]/7.5345</f>
        <v>0</v>
      </c>
      <c r="Y1438" s="52">
        <v>728700</v>
      </c>
      <c r="Z1438" s="53">
        <f>Ugovori_OPULJP[[#This Row],[UKUPNI PRIHVATLJIVI IZDACI
TOTAL ELIGIBLE EXPENDITURE
= Bespovratna sredstva ukupno + doprinos korisnika
= Ukupni prihvatljivi troškovi
= Ukupna ugovorena vrijednost projekta HRK]]/7.5345</f>
        <v>96715.110491738</v>
      </c>
      <c r="AA1438" s="57" t="s">
        <v>38</v>
      </c>
      <c r="AB1438" s="57" t="s">
        <v>35</v>
      </c>
      <c r="AC1438" s="56" t="s">
        <v>5404</v>
      </c>
      <c r="AD1438" s="63" t="s">
        <v>747</v>
      </c>
    </row>
    <row r="1439" spans="1:30" ht="38.25" customHeight="1" x14ac:dyDescent="0.2">
      <c r="A1439" s="97" t="s">
        <v>5405</v>
      </c>
      <c r="B1439" s="55" t="s">
        <v>743</v>
      </c>
      <c r="C1439" s="56" t="s">
        <v>744</v>
      </c>
      <c r="D1439" s="88" t="s">
        <v>4965</v>
      </c>
      <c r="E1439" s="57" t="s">
        <v>76</v>
      </c>
      <c r="F1439" s="62" t="s">
        <v>5406</v>
      </c>
      <c r="G1439" s="62" t="s">
        <v>2017</v>
      </c>
      <c r="H1439" s="59">
        <v>44770</v>
      </c>
      <c r="I1439" s="59">
        <v>45013</v>
      </c>
      <c r="J1439" s="48" t="str">
        <f>IF(Ugovori_OPULJP[[#This Row],[DATUM ZAVRŠETKA OPERACIJE]]&gt;DATE(2024,3,31),"u provedbi","završen")</f>
        <v>završen</v>
      </c>
      <c r="K1439" s="67" t="s">
        <v>249</v>
      </c>
      <c r="L1439" s="67" t="s">
        <v>249</v>
      </c>
      <c r="M1439" s="49">
        <v>0.85</v>
      </c>
      <c r="N1439" s="49">
        <v>0.15</v>
      </c>
      <c r="O1439" s="50">
        <f>Ugovori_OPULJP[[#This Row],[Bespovratna sredstva - Ukupno (EU+Nac) HRK
= Ukupna ugovorena vrijednost bespovratnih sredstava]]*Ugovori_OPULJP[[#This Row],[EU STOPA SUFINANCIRANJA %
EU CO-FINANCING RATE %]]</f>
        <v>840352.5</v>
      </c>
      <c r="P1439" s="51">
        <f>Ugovori_OPULJP[[#This Row],[Bespovratna sredstva - EU dio - HRK]]/7.5345</f>
        <v>111533.94385825204</v>
      </c>
      <c r="Q1439" s="50">
        <f>Ugovori_OPULJP[[#This Row],[Bespovratna sredstva - Ukupno (EU+Nac) HRK
= Ukupna ugovorena vrijednost bespovratnih sredstava]]*Ugovori_OPULJP[[#This Row],[STOPA NACIONALNOG SUFINANCIRANJA %]]</f>
        <v>148297.5</v>
      </c>
      <c r="R1439" s="51">
        <f>Ugovori_OPULJP[[#This Row],[Bespovratna sredstva - Nacionalni dio - HRK]]/7.5345</f>
        <v>19682.460680868007</v>
      </c>
      <c r="S1439" s="52">
        <v>988650</v>
      </c>
      <c r="T1439" s="53">
        <f>Ugovori_OPULJP[[#This Row],[Bespovratna sredstva - Ukupno (EU+Nac) HRK
= Ukupna ugovorena vrijednost bespovratnih sredstava]]/7.5345</f>
        <v>131216.40453912003</v>
      </c>
      <c r="U1439" s="50">
        <v>0</v>
      </c>
      <c r="V1439" s="51">
        <f>Ugovori_OPULJP[[#This Row],[Javni doprinos korisnika - HRK]]/7.5345</f>
        <v>0</v>
      </c>
      <c r="W1439" s="50">
        <v>0</v>
      </c>
      <c r="X1439" s="51">
        <f>Ugovori_OPULJP[[#This Row],[Privatni doprinos korisnika - HRK]]/7.5345</f>
        <v>0</v>
      </c>
      <c r="Y1439" s="52">
        <v>988650</v>
      </c>
      <c r="Z1439" s="53">
        <f>Ugovori_OPULJP[[#This Row],[UKUPNI PRIHVATLJIVI IZDACI
TOTAL ELIGIBLE EXPENDITURE
= Bespovratna sredstva ukupno + doprinos korisnika
= Ukupni prihvatljivi troškovi
= Ukupna ugovorena vrijednost projekta HRK]]/7.5345</f>
        <v>131216.40453912003</v>
      </c>
      <c r="AA1439" s="57" t="s">
        <v>38</v>
      </c>
      <c r="AB1439" s="57" t="s">
        <v>35</v>
      </c>
      <c r="AC1439" s="56" t="s">
        <v>5407</v>
      </c>
      <c r="AD1439" s="63" t="s">
        <v>747</v>
      </c>
    </row>
    <row r="1440" spans="1:30" ht="38.25" customHeight="1" x14ac:dyDescent="0.2">
      <c r="A1440" s="61" t="s">
        <v>5408</v>
      </c>
      <c r="B1440" s="55" t="s">
        <v>743</v>
      </c>
      <c r="C1440" s="56" t="s">
        <v>744</v>
      </c>
      <c r="D1440" s="88" t="s">
        <v>4965</v>
      </c>
      <c r="E1440" s="57" t="s">
        <v>76</v>
      </c>
      <c r="F1440" s="62" t="s">
        <v>5409</v>
      </c>
      <c r="G1440" s="62" t="s">
        <v>5410</v>
      </c>
      <c r="H1440" s="59">
        <v>44907</v>
      </c>
      <c r="I1440" s="59">
        <v>45150</v>
      </c>
      <c r="J1440" s="48" t="str">
        <f>IF(Ugovori_OPULJP[[#This Row],[DATUM ZAVRŠETKA OPERACIJE]]&gt;DATE(2024,3,31),"u provedbi","završen")</f>
        <v>završen</v>
      </c>
      <c r="K1440" s="58" t="s">
        <v>89</v>
      </c>
      <c r="L1440" s="58" t="s">
        <v>84</v>
      </c>
      <c r="M1440" s="49">
        <v>0.85</v>
      </c>
      <c r="N1440" s="49">
        <v>0.15</v>
      </c>
      <c r="O1440" s="50">
        <f>Ugovori_OPULJP[[#This Row],[Bespovratna sredstva - Ukupno (EU+Nac) HRK
= Ukupna ugovorena vrijednost bespovratnih sredstava]]*Ugovori_OPULJP[[#This Row],[EU STOPA SUFINANCIRANJA %
EU CO-FINANCING RATE %]]</f>
        <v>1241455.5999999999</v>
      </c>
      <c r="P1440" s="51">
        <f>Ugovori_OPULJP[[#This Row],[Bespovratna sredstva - EU dio - HRK]]/7.5345</f>
        <v>164769.47375406462</v>
      </c>
      <c r="Q1440" s="50">
        <f>Ugovori_OPULJP[[#This Row],[Bespovratna sredstva - Ukupno (EU+Nac) HRK
= Ukupna ugovorena vrijednost bespovratnih sredstava]]*Ugovori_OPULJP[[#This Row],[STOPA NACIONALNOG SUFINANCIRANJA %]]</f>
        <v>219080.4</v>
      </c>
      <c r="R1440" s="51">
        <f>Ugovori_OPULJP[[#This Row],[Bespovratna sredstva - Nacionalni dio - HRK]]/7.5345</f>
        <v>29076.965956599641</v>
      </c>
      <c r="S1440" s="52">
        <v>1460536</v>
      </c>
      <c r="T1440" s="51">
        <f>Ugovori_OPULJP[[#This Row],[Bespovratna sredstva - Ukupno (EU+Nac) HRK
= Ukupna ugovorena vrijednost bespovratnih sredstava]]/7.5345</f>
        <v>193846.43971066427</v>
      </c>
      <c r="U1440" s="50">
        <v>0</v>
      </c>
      <c r="V1440" s="51">
        <f>Ugovori_OPULJP[[#This Row],[Javni doprinos korisnika - HRK]]/7.5345</f>
        <v>0</v>
      </c>
      <c r="W1440" s="50">
        <v>0</v>
      </c>
      <c r="X1440" s="51">
        <f>Ugovori_OPULJP[[#This Row],[Privatni doprinos korisnika - HRK]]/7.5345</f>
        <v>0</v>
      </c>
      <c r="Y1440" s="52">
        <v>1460536</v>
      </c>
      <c r="Z1440" s="53">
        <f>Ugovori_OPULJP[[#This Row],[UKUPNI PRIHVATLJIVI IZDACI
TOTAL ELIGIBLE EXPENDITURE
= Bespovratna sredstva ukupno + doprinos korisnika
= Ukupni prihvatljivi troškovi
= Ukupna ugovorena vrijednost projekta HRK]]/7.5345</f>
        <v>193846.43971066427</v>
      </c>
      <c r="AA1440" s="57" t="s">
        <v>38</v>
      </c>
      <c r="AB1440" s="57" t="s">
        <v>35</v>
      </c>
      <c r="AC1440" s="56" t="s">
        <v>5411</v>
      </c>
      <c r="AD1440" s="63" t="s">
        <v>747</v>
      </c>
    </row>
    <row r="1441" spans="1:30" ht="38.25" customHeight="1" x14ac:dyDescent="0.2">
      <c r="A1441" s="61" t="s">
        <v>5412</v>
      </c>
      <c r="B1441" s="55" t="s">
        <v>743</v>
      </c>
      <c r="C1441" s="56" t="s">
        <v>744</v>
      </c>
      <c r="D1441" s="88" t="s">
        <v>4965</v>
      </c>
      <c r="E1441" s="57" t="s">
        <v>76</v>
      </c>
      <c r="F1441" s="62" t="s">
        <v>5413</v>
      </c>
      <c r="G1441" s="45" t="s">
        <v>2732</v>
      </c>
      <c r="H1441" s="59">
        <v>44902</v>
      </c>
      <c r="I1441" s="59">
        <v>45145</v>
      </c>
      <c r="J1441" s="48" t="str">
        <f>IF(Ugovori_OPULJP[[#This Row],[DATUM ZAVRŠETKA OPERACIJE]]&gt;DATE(2024,3,31),"u provedbi","završen")</f>
        <v>završen</v>
      </c>
      <c r="K1441" s="58" t="s">
        <v>89</v>
      </c>
      <c r="L1441" s="58" t="s">
        <v>84</v>
      </c>
      <c r="M1441" s="49">
        <v>0.85</v>
      </c>
      <c r="N1441" s="49">
        <v>0.15</v>
      </c>
      <c r="O1441" s="50">
        <f>Ugovori_OPULJP[[#This Row],[Bespovratna sredstva - Ukupno (EU+Nac) HRK
= Ukupna ugovorena vrijednost bespovratnih sredstava]]*Ugovori_OPULJP[[#This Row],[EU STOPA SUFINANCIRANJA %
EU CO-FINANCING RATE %]]</f>
        <v>374680</v>
      </c>
      <c r="P1441" s="51">
        <f>Ugovori_OPULJP[[#This Row],[Bespovratna sredstva - EU dio - HRK]]/7.5345</f>
        <v>49728.581856792087</v>
      </c>
      <c r="Q1441" s="50">
        <f>Ugovori_OPULJP[[#This Row],[Bespovratna sredstva - Ukupno (EU+Nac) HRK
= Ukupna ugovorena vrijednost bespovratnih sredstava]]*Ugovori_OPULJP[[#This Row],[STOPA NACIONALNOG SUFINANCIRANJA %]]</f>
        <v>66120</v>
      </c>
      <c r="R1441" s="51">
        <f>Ugovori_OPULJP[[#This Row],[Bespovratna sredstva - Nacionalni dio - HRK]]/7.5345</f>
        <v>8775.6320923750736</v>
      </c>
      <c r="S1441" s="52">
        <v>440800</v>
      </c>
      <c r="T1441" s="51">
        <f>Ugovori_OPULJP[[#This Row],[Bespovratna sredstva - Ukupno (EU+Nac) HRK
= Ukupna ugovorena vrijednost bespovratnih sredstava]]/7.5345</f>
        <v>58504.213949167162</v>
      </c>
      <c r="U1441" s="50">
        <v>0</v>
      </c>
      <c r="V1441" s="51">
        <f>Ugovori_OPULJP[[#This Row],[Javni doprinos korisnika - HRK]]/7.5345</f>
        <v>0</v>
      </c>
      <c r="W1441" s="50">
        <v>0</v>
      </c>
      <c r="X1441" s="51">
        <f>Ugovori_OPULJP[[#This Row],[Privatni doprinos korisnika - HRK]]/7.5345</f>
        <v>0</v>
      </c>
      <c r="Y1441" s="52">
        <v>440800</v>
      </c>
      <c r="Z1441" s="53">
        <f>Ugovori_OPULJP[[#This Row],[UKUPNI PRIHVATLJIVI IZDACI
TOTAL ELIGIBLE EXPENDITURE
= Bespovratna sredstva ukupno + doprinos korisnika
= Ukupni prihvatljivi troškovi
= Ukupna ugovorena vrijednost projekta HRK]]/7.5345</f>
        <v>58504.213949167162</v>
      </c>
      <c r="AA1441" s="57" t="s">
        <v>38</v>
      </c>
      <c r="AB1441" s="57" t="s">
        <v>35</v>
      </c>
      <c r="AC1441" s="56" t="s">
        <v>5414</v>
      </c>
      <c r="AD1441" s="63" t="s">
        <v>747</v>
      </c>
    </row>
    <row r="1442" spans="1:30" ht="38.25" customHeight="1" x14ac:dyDescent="0.2">
      <c r="A1442" s="97" t="s">
        <v>5415</v>
      </c>
      <c r="B1442" s="55" t="s">
        <v>743</v>
      </c>
      <c r="C1442" s="56" t="s">
        <v>744</v>
      </c>
      <c r="D1442" s="88" t="s">
        <v>4965</v>
      </c>
      <c r="E1442" s="57" t="s">
        <v>76</v>
      </c>
      <c r="F1442" s="62" t="s">
        <v>5416</v>
      </c>
      <c r="G1442" s="45" t="s">
        <v>2272</v>
      </c>
      <c r="H1442" s="59">
        <v>44859</v>
      </c>
      <c r="I1442" s="59">
        <v>45102</v>
      </c>
      <c r="J1442" s="48" t="str">
        <f>IF(Ugovori_OPULJP[[#This Row],[DATUM ZAVRŠETKA OPERACIJE]]&gt;DATE(2024,3,31),"u provedbi","završen")</f>
        <v>završen</v>
      </c>
      <c r="K1442" s="58" t="s">
        <v>84</v>
      </c>
      <c r="L1442" s="58" t="s">
        <v>84</v>
      </c>
      <c r="M1442" s="49">
        <v>0.85</v>
      </c>
      <c r="N1442" s="49">
        <v>0.15</v>
      </c>
      <c r="O1442" s="50">
        <f>Ugovori_OPULJP[[#This Row],[Bespovratna sredstva - Ukupno (EU+Nac) HRK
= Ukupna ugovorena vrijednost bespovratnih sredstava]]*Ugovori_OPULJP[[#This Row],[EU STOPA SUFINANCIRANJA %
EU CO-FINANCING RATE %]]</f>
        <v>1245930</v>
      </c>
      <c r="P1442" s="51">
        <f>Ugovori_OPULJP[[#This Row],[Bespovratna sredstva - EU dio - HRK]]/7.5345</f>
        <v>165363.32868803502</v>
      </c>
      <c r="Q1442" s="50">
        <f>Ugovori_OPULJP[[#This Row],[Bespovratna sredstva - Ukupno (EU+Nac) HRK
= Ukupna ugovorena vrijednost bespovratnih sredstava]]*Ugovori_OPULJP[[#This Row],[STOPA NACIONALNOG SUFINANCIRANJA %]]</f>
        <v>219870</v>
      </c>
      <c r="R1442" s="51">
        <f>Ugovori_OPULJP[[#This Row],[Bespovratna sredstva - Nacionalni dio - HRK]]/7.5345</f>
        <v>29181.76388612383</v>
      </c>
      <c r="S1442" s="52">
        <v>1465800</v>
      </c>
      <c r="T1442" s="51">
        <f>Ugovori_OPULJP[[#This Row],[Bespovratna sredstva - Ukupno (EU+Nac) HRK
= Ukupna ugovorena vrijednost bespovratnih sredstava]]/7.5345</f>
        <v>194545.09257415886</v>
      </c>
      <c r="U1442" s="50">
        <v>0</v>
      </c>
      <c r="V1442" s="51">
        <f>Ugovori_OPULJP[[#This Row],[Javni doprinos korisnika - HRK]]/7.5345</f>
        <v>0</v>
      </c>
      <c r="W1442" s="50">
        <v>0</v>
      </c>
      <c r="X1442" s="51">
        <f>Ugovori_OPULJP[[#This Row],[Privatni doprinos korisnika - HRK]]/7.5345</f>
        <v>0</v>
      </c>
      <c r="Y1442" s="52">
        <v>1465800</v>
      </c>
      <c r="Z1442" s="53">
        <f>Ugovori_OPULJP[[#This Row],[UKUPNI PRIHVATLJIVI IZDACI
TOTAL ELIGIBLE EXPENDITURE
= Bespovratna sredstva ukupno + doprinos korisnika
= Ukupni prihvatljivi troškovi
= Ukupna ugovorena vrijednost projekta HRK]]/7.5345</f>
        <v>194545.09257415886</v>
      </c>
      <c r="AA1442" s="57" t="s">
        <v>38</v>
      </c>
      <c r="AB1442" s="57" t="s">
        <v>35</v>
      </c>
      <c r="AC1442" s="56" t="s">
        <v>5417</v>
      </c>
      <c r="AD1442" s="63" t="s">
        <v>747</v>
      </c>
    </row>
    <row r="1443" spans="1:30" ht="38.25" customHeight="1" x14ac:dyDescent="0.2">
      <c r="A1443" s="97" t="s">
        <v>5418</v>
      </c>
      <c r="B1443" s="55" t="s">
        <v>743</v>
      </c>
      <c r="C1443" s="56" t="s">
        <v>744</v>
      </c>
      <c r="D1443" s="88" t="s">
        <v>4965</v>
      </c>
      <c r="E1443" s="57" t="s">
        <v>76</v>
      </c>
      <c r="F1443" s="62" t="s">
        <v>5419</v>
      </c>
      <c r="G1443" s="45" t="s">
        <v>2748</v>
      </c>
      <c r="H1443" s="59">
        <v>44818</v>
      </c>
      <c r="I1443" s="59">
        <v>45060</v>
      </c>
      <c r="J1443" s="48" t="str">
        <f>IF(Ugovori_OPULJP[[#This Row],[DATUM ZAVRŠETKA OPERACIJE]]&gt;DATE(2024,3,31),"u provedbi","završen")</f>
        <v>završen</v>
      </c>
      <c r="K1443" s="58" t="s">
        <v>89</v>
      </c>
      <c r="L1443" s="58" t="s">
        <v>84</v>
      </c>
      <c r="M1443" s="49">
        <v>0.85</v>
      </c>
      <c r="N1443" s="49">
        <v>0.15</v>
      </c>
      <c r="O1443" s="50">
        <f>Ugovori_OPULJP[[#This Row],[Bespovratna sredstva - Ukupno (EU+Nac) HRK
= Ukupna ugovorena vrijednost bespovratnih sredstava]]*Ugovori_OPULJP[[#This Row],[EU STOPA SUFINANCIRANJA %
EU CO-FINANCING RATE %]]</f>
        <v>416075</v>
      </c>
      <c r="P1443" s="51">
        <f>Ugovori_OPULJP[[#This Row],[Bespovratna sredstva - EU dio - HRK]]/7.5345</f>
        <v>55222.642511115533</v>
      </c>
      <c r="Q1443" s="50">
        <f>Ugovori_OPULJP[[#This Row],[Bespovratna sredstva - Ukupno (EU+Nac) HRK
= Ukupna ugovorena vrijednost bespovratnih sredstava]]*Ugovori_OPULJP[[#This Row],[STOPA NACIONALNOG SUFINANCIRANJA %]]</f>
        <v>73425</v>
      </c>
      <c r="R1443" s="51">
        <f>Ugovori_OPULJP[[#This Row],[Bespovratna sredstva - Nacionalni dio - HRK]]/7.5345</f>
        <v>9745.1722078439179</v>
      </c>
      <c r="S1443" s="52">
        <v>489500</v>
      </c>
      <c r="T1443" s="51">
        <f>Ugovori_OPULJP[[#This Row],[Bespovratna sredstva - Ukupno (EU+Nac) HRK
= Ukupna ugovorena vrijednost bespovratnih sredstava]]/7.5345</f>
        <v>64967.814718959453</v>
      </c>
      <c r="U1443" s="50">
        <v>0</v>
      </c>
      <c r="V1443" s="51">
        <f>Ugovori_OPULJP[[#This Row],[Javni doprinos korisnika - HRK]]/7.5345</f>
        <v>0</v>
      </c>
      <c r="W1443" s="50">
        <v>0</v>
      </c>
      <c r="X1443" s="51">
        <f>Ugovori_OPULJP[[#This Row],[Privatni doprinos korisnika - HRK]]/7.5345</f>
        <v>0</v>
      </c>
      <c r="Y1443" s="52">
        <v>489500</v>
      </c>
      <c r="Z1443" s="53">
        <f>Ugovori_OPULJP[[#This Row],[UKUPNI PRIHVATLJIVI IZDACI
TOTAL ELIGIBLE EXPENDITURE
= Bespovratna sredstva ukupno + doprinos korisnika
= Ukupni prihvatljivi troškovi
= Ukupna ugovorena vrijednost projekta HRK]]/7.5345</f>
        <v>64967.814718959453</v>
      </c>
      <c r="AA1443" s="57" t="s">
        <v>38</v>
      </c>
      <c r="AB1443" s="57" t="s">
        <v>35</v>
      </c>
      <c r="AC1443" s="56" t="s">
        <v>5420</v>
      </c>
      <c r="AD1443" s="63" t="s">
        <v>747</v>
      </c>
    </row>
    <row r="1444" spans="1:30" ht="63.75" customHeight="1" x14ac:dyDescent="0.2">
      <c r="A1444" s="61" t="s">
        <v>5421</v>
      </c>
      <c r="B1444" s="55" t="s">
        <v>743</v>
      </c>
      <c r="C1444" s="56" t="s">
        <v>744</v>
      </c>
      <c r="D1444" s="88" t="s">
        <v>4965</v>
      </c>
      <c r="E1444" s="57" t="s">
        <v>76</v>
      </c>
      <c r="F1444" s="62" t="s">
        <v>5422</v>
      </c>
      <c r="G1444" s="62" t="s">
        <v>5423</v>
      </c>
      <c r="H1444" s="59">
        <v>44902</v>
      </c>
      <c r="I1444" s="59">
        <v>45145</v>
      </c>
      <c r="J1444" s="48" t="str">
        <f>IF(Ugovori_OPULJP[[#This Row],[DATUM ZAVRŠETKA OPERACIJE]]&gt;DATE(2024,3,31),"u provedbi","završen")</f>
        <v>završen</v>
      </c>
      <c r="K1444" s="58" t="s">
        <v>425</v>
      </c>
      <c r="L1444" s="58" t="s">
        <v>425</v>
      </c>
      <c r="M1444" s="49">
        <v>0.85</v>
      </c>
      <c r="N1444" s="49">
        <v>0.15</v>
      </c>
      <c r="O1444" s="50">
        <f>Ugovori_OPULJP[[#This Row],[Bespovratna sredstva - Ukupno (EU+Nac) HRK
= Ukupna ugovorena vrijednost bespovratnih sredstava]]*Ugovori_OPULJP[[#This Row],[EU STOPA SUFINANCIRANJA %
EU CO-FINANCING RATE %]]</f>
        <v>375338.75</v>
      </c>
      <c r="P1444" s="51">
        <f>Ugovori_OPULJP[[#This Row],[Bespovratna sredstva - EU dio - HRK]]/7.5345</f>
        <v>49816.013006835223</v>
      </c>
      <c r="Q1444" s="50">
        <f>Ugovori_OPULJP[[#This Row],[Bespovratna sredstva - Ukupno (EU+Nac) HRK
= Ukupna ugovorena vrijednost bespovratnih sredstava]]*Ugovori_OPULJP[[#This Row],[STOPA NACIONALNOG SUFINANCIRANJA %]]</f>
        <v>66236.25</v>
      </c>
      <c r="R1444" s="51">
        <f>Ugovori_OPULJP[[#This Row],[Bespovratna sredstva - Nacionalni dio - HRK]]/7.5345</f>
        <v>8791.0611188532748</v>
      </c>
      <c r="S1444" s="52">
        <v>441575</v>
      </c>
      <c r="T1444" s="51">
        <f>Ugovori_OPULJP[[#This Row],[Bespovratna sredstva - Ukupno (EU+Nac) HRK
= Ukupna ugovorena vrijednost bespovratnih sredstava]]/7.5345</f>
        <v>58607.074125688494</v>
      </c>
      <c r="U1444" s="50">
        <v>0</v>
      </c>
      <c r="V1444" s="51">
        <f>Ugovori_OPULJP[[#This Row],[Javni doprinos korisnika - HRK]]/7.5345</f>
        <v>0</v>
      </c>
      <c r="W1444" s="50">
        <v>0</v>
      </c>
      <c r="X1444" s="51">
        <f>Ugovori_OPULJP[[#This Row],[Privatni doprinos korisnika - HRK]]/7.5345</f>
        <v>0</v>
      </c>
      <c r="Y1444" s="52">
        <v>441575</v>
      </c>
      <c r="Z1444" s="53">
        <f>Ugovori_OPULJP[[#This Row],[UKUPNI PRIHVATLJIVI IZDACI
TOTAL ELIGIBLE EXPENDITURE
= Bespovratna sredstva ukupno + doprinos korisnika
= Ukupni prihvatljivi troškovi
= Ukupna ugovorena vrijednost projekta HRK]]/7.5345</f>
        <v>58607.074125688494</v>
      </c>
      <c r="AA1444" s="57" t="s">
        <v>38</v>
      </c>
      <c r="AB1444" s="57" t="s">
        <v>35</v>
      </c>
      <c r="AC1444" s="56" t="s">
        <v>5424</v>
      </c>
      <c r="AD1444" s="63" t="s">
        <v>747</v>
      </c>
    </row>
    <row r="1445" spans="1:30" ht="38.25" customHeight="1" x14ac:dyDescent="0.2">
      <c r="A1445" s="97" t="s">
        <v>5425</v>
      </c>
      <c r="B1445" s="55" t="s">
        <v>743</v>
      </c>
      <c r="C1445" s="56" t="s">
        <v>744</v>
      </c>
      <c r="D1445" s="88" t="s">
        <v>4965</v>
      </c>
      <c r="E1445" s="57" t="s">
        <v>76</v>
      </c>
      <c r="F1445" s="62" t="s">
        <v>5426</v>
      </c>
      <c r="G1445" s="62" t="s">
        <v>645</v>
      </c>
      <c r="H1445" s="59">
        <v>44770</v>
      </c>
      <c r="I1445" s="59">
        <v>44985</v>
      </c>
      <c r="J1445" s="48" t="str">
        <f>IF(Ugovori_OPULJP[[#This Row],[DATUM ZAVRŠETKA OPERACIJE]]&gt;DATE(2024,3,31),"u provedbi","završen")</f>
        <v>završen</v>
      </c>
      <c r="K1445" s="58" t="s">
        <v>84</v>
      </c>
      <c r="L1445" s="58" t="s">
        <v>84</v>
      </c>
      <c r="M1445" s="49">
        <v>0.85</v>
      </c>
      <c r="N1445" s="49">
        <v>0.15</v>
      </c>
      <c r="O1445" s="50">
        <f>Ugovori_OPULJP[[#This Row],[Bespovratna sredstva - Ukupno (EU+Nac) HRK
= Ukupna ugovorena vrijednost bespovratnih sredstava]]*Ugovori_OPULJP[[#This Row],[EU STOPA SUFINANCIRANJA %
EU CO-FINANCING RATE %]]</f>
        <v>1275000</v>
      </c>
      <c r="P1445" s="51">
        <f>Ugovori_OPULJP[[#This Row],[Bespovratna sredstva - EU dio - HRK]]/7.5345</f>
        <v>169221.5807286482</v>
      </c>
      <c r="Q1445" s="50">
        <f>Ugovori_OPULJP[[#This Row],[Bespovratna sredstva - Ukupno (EU+Nac) HRK
= Ukupna ugovorena vrijednost bespovratnih sredstava]]*Ugovori_OPULJP[[#This Row],[STOPA NACIONALNOG SUFINANCIRANJA %]]</f>
        <v>225000</v>
      </c>
      <c r="R1445" s="51">
        <f>Ugovori_OPULJP[[#This Row],[Bespovratna sredstva - Nacionalni dio - HRK]]/7.5345</f>
        <v>29862.631893290862</v>
      </c>
      <c r="S1445" s="52">
        <v>1500000</v>
      </c>
      <c r="T1445" s="53">
        <f>Ugovori_OPULJP[[#This Row],[Bespovratna sredstva - Ukupno (EU+Nac) HRK
= Ukupna ugovorena vrijednost bespovratnih sredstava]]/7.5345</f>
        <v>199084.21262193908</v>
      </c>
      <c r="U1445" s="50">
        <v>0</v>
      </c>
      <c r="V1445" s="51">
        <f>Ugovori_OPULJP[[#This Row],[Javni doprinos korisnika - HRK]]/7.5345</f>
        <v>0</v>
      </c>
      <c r="W1445" s="50">
        <v>0</v>
      </c>
      <c r="X1445" s="51">
        <f>Ugovori_OPULJP[[#This Row],[Privatni doprinos korisnika - HRK]]/7.5345</f>
        <v>0</v>
      </c>
      <c r="Y1445" s="52">
        <v>1500000</v>
      </c>
      <c r="Z1445" s="53">
        <f>Ugovori_OPULJP[[#This Row],[UKUPNI PRIHVATLJIVI IZDACI
TOTAL ELIGIBLE EXPENDITURE
= Bespovratna sredstva ukupno + doprinos korisnika
= Ukupni prihvatljivi troškovi
= Ukupna ugovorena vrijednost projekta HRK]]/7.5345</f>
        <v>199084.21262193908</v>
      </c>
      <c r="AA1445" s="57" t="s">
        <v>38</v>
      </c>
      <c r="AB1445" s="57" t="s">
        <v>35</v>
      </c>
      <c r="AC1445" s="56" t="s">
        <v>5427</v>
      </c>
      <c r="AD1445" s="63" t="s">
        <v>747</v>
      </c>
    </row>
    <row r="1446" spans="1:30" ht="38.25" customHeight="1" x14ac:dyDescent="0.2">
      <c r="A1446" s="61" t="s">
        <v>5428</v>
      </c>
      <c r="B1446" s="55" t="s">
        <v>743</v>
      </c>
      <c r="C1446" s="56" t="s">
        <v>744</v>
      </c>
      <c r="D1446" s="88" t="s">
        <v>4965</v>
      </c>
      <c r="E1446" s="57" t="s">
        <v>76</v>
      </c>
      <c r="F1446" s="62" t="s">
        <v>5429</v>
      </c>
      <c r="G1446" s="62" t="s">
        <v>3718</v>
      </c>
      <c r="H1446" s="59">
        <v>44903</v>
      </c>
      <c r="I1446" s="59">
        <v>45146</v>
      </c>
      <c r="J1446" s="48" t="str">
        <f>IF(Ugovori_OPULJP[[#This Row],[DATUM ZAVRŠETKA OPERACIJE]]&gt;DATE(2024,3,31),"u provedbi","završen")</f>
        <v>završen</v>
      </c>
      <c r="K1446" s="58" t="s">
        <v>84</v>
      </c>
      <c r="L1446" s="58" t="s">
        <v>84</v>
      </c>
      <c r="M1446" s="49">
        <v>0.85</v>
      </c>
      <c r="N1446" s="49">
        <v>0.15</v>
      </c>
      <c r="O1446" s="50">
        <f>Ugovori_OPULJP[[#This Row],[Bespovratna sredstva - Ukupno (EU+Nac) HRK
= Ukupna ugovorena vrijednost bespovratnih sredstava]]*Ugovori_OPULJP[[#This Row],[EU STOPA SUFINANCIRANJA %
EU CO-FINANCING RATE %]]</f>
        <v>835975</v>
      </c>
      <c r="P1446" s="51">
        <f>Ugovori_OPULJP[[#This Row],[Bespovratna sredstva - EU dio - HRK]]/7.5345</f>
        <v>110952.949764417</v>
      </c>
      <c r="Q1446" s="50">
        <f>Ugovori_OPULJP[[#This Row],[Bespovratna sredstva - Ukupno (EU+Nac) HRK
= Ukupna ugovorena vrijednost bespovratnih sredstava]]*Ugovori_OPULJP[[#This Row],[STOPA NACIONALNOG SUFINANCIRANJA %]]</f>
        <v>147525</v>
      </c>
      <c r="R1446" s="51">
        <f>Ugovori_OPULJP[[#This Row],[Bespovratna sredstva - Nacionalni dio - HRK]]/7.5345</f>
        <v>19579.932311367709</v>
      </c>
      <c r="S1446" s="52">
        <v>983500</v>
      </c>
      <c r="T1446" s="51">
        <f>Ugovori_OPULJP[[#This Row],[Bespovratna sredstva - Ukupno (EU+Nac) HRK
= Ukupna ugovorena vrijednost bespovratnih sredstava]]/7.5345</f>
        <v>130532.88207578471</v>
      </c>
      <c r="U1446" s="50">
        <v>0</v>
      </c>
      <c r="V1446" s="51">
        <f>Ugovori_OPULJP[[#This Row],[Javni doprinos korisnika - HRK]]/7.5345</f>
        <v>0</v>
      </c>
      <c r="W1446" s="50">
        <v>0</v>
      </c>
      <c r="X1446" s="51">
        <f>Ugovori_OPULJP[[#This Row],[Privatni doprinos korisnika - HRK]]/7.5345</f>
        <v>0</v>
      </c>
      <c r="Y1446" s="52">
        <v>983500</v>
      </c>
      <c r="Z1446" s="53">
        <f>Ugovori_OPULJP[[#This Row],[UKUPNI PRIHVATLJIVI IZDACI
TOTAL ELIGIBLE EXPENDITURE
= Bespovratna sredstva ukupno + doprinos korisnika
= Ukupni prihvatljivi troškovi
= Ukupna ugovorena vrijednost projekta HRK]]/7.5345</f>
        <v>130532.88207578471</v>
      </c>
      <c r="AA1446" s="57" t="s">
        <v>38</v>
      </c>
      <c r="AB1446" s="57" t="s">
        <v>35</v>
      </c>
      <c r="AC1446" s="56" t="s">
        <v>5430</v>
      </c>
      <c r="AD1446" s="63" t="s">
        <v>747</v>
      </c>
    </row>
    <row r="1447" spans="1:30" ht="38.25" customHeight="1" x14ac:dyDescent="0.2">
      <c r="A1447" s="61" t="s">
        <v>5431</v>
      </c>
      <c r="B1447" s="55" t="s">
        <v>743</v>
      </c>
      <c r="C1447" s="56" t="s">
        <v>744</v>
      </c>
      <c r="D1447" s="88" t="s">
        <v>4965</v>
      </c>
      <c r="E1447" s="57" t="s">
        <v>76</v>
      </c>
      <c r="F1447" s="62" t="s">
        <v>1941</v>
      </c>
      <c r="G1447" s="62" t="s">
        <v>1942</v>
      </c>
      <c r="H1447" s="59">
        <v>44910</v>
      </c>
      <c r="I1447" s="59">
        <v>45153</v>
      </c>
      <c r="J1447" s="48" t="str">
        <f>IF(Ugovori_OPULJP[[#This Row],[DATUM ZAVRŠETKA OPERACIJE]]&gt;DATE(2024,3,31),"u provedbi","završen")</f>
        <v>završen</v>
      </c>
      <c r="K1447" s="46" t="s">
        <v>99</v>
      </c>
      <c r="L1447" s="46" t="s">
        <v>99</v>
      </c>
      <c r="M1447" s="49">
        <v>0.85</v>
      </c>
      <c r="N1447" s="49">
        <v>0.15</v>
      </c>
      <c r="O1447" s="50">
        <f>Ugovori_OPULJP[[#This Row],[Bespovratna sredstva - Ukupno (EU+Nac) HRK
= Ukupna ugovorena vrijednost bespovratnih sredstava]]*Ugovori_OPULJP[[#This Row],[EU STOPA SUFINANCIRANJA %
EU CO-FINANCING RATE %]]</f>
        <v>835550</v>
      </c>
      <c r="P1447" s="51">
        <f>Ugovori_OPULJP[[#This Row],[Bespovratna sredstva - EU dio - HRK]]/7.5345</f>
        <v>110896.54257084079</v>
      </c>
      <c r="Q1447" s="50">
        <f>Ugovori_OPULJP[[#This Row],[Bespovratna sredstva - Ukupno (EU+Nac) HRK
= Ukupna ugovorena vrijednost bespovratnih sredstava]]*Ugovori_OPULJP[[#This Row],[STOPA NACIONALNOG SUFINANCIRANJA %]]</f>
        <v>147450</v>
      </c>
      <c r="R1447" s="51">
        <f>Ugovori_OPULJP[[#This Row],[Bespovratna sredstva - Nacionalni dio - HRK]]/7.5345</f>
        <v>19569.978100736611</v>
      </c>
      <c r="S1447" s="52">
        <v>983000</v>
      </c>
      <c r="T1447" s="51">
        <f>Ugovori_OPULJP[[#This Row],[Bespovratna sredstva - Ukupno (EU+Nac) HRK
= Ukupna ugovorena vrijednost bespovratnih sredstava]]/7.5345</f>
        <v>130466.5206715774</v>
      </c>
      <c r="U1447" s="50">
        <v>0</v>
      </c>
      <c r="V1447" s="51">
        <f>Ugovori_OPULJP[[#This Row],[Javni doprinos korisnika - HRK]]/7.5345</f>
        <v>0</v>
      </c>
      <c r="W1447" s="50">
        <v>0</v>
      </c>
      <c r="X1447" s="51">
        <f>Ugovori_OPULJP[[#This Row],[Privatni doprinos korisnika - HRK]]/7.5345</f>
        <v>0</v>
      </c>
      <c r="Y1447" s="52">
        <v>983000</v>
      </c>
      <c r="Z1447" s="53">
        <f>Ugovori_OPULJP[[#This Row],[UKUPNI PRIHVATLJIVI IZDACI
TOTAL ELIGIBLE EXPENDITURE
= Bespovratna sredstva ukupno + doprinos korisnika
= Ukupni prihvatljivi troškovi
= Ukupna ugovorena vrijednost projekta HRK]]/7.5345</f>
        <v>130466.5206715774</v>
      </c>
      <c r="AA1447" s="57" t="s">
        <v>38</v>
      </c>
      <c r="AB1447" s="57" t="s">
        <v>35</v>
      </c>
      <c r="AC1447" s="56" t="s">
        <v>5432</v>
      </c>
      <c r="AD1447" s="63" t="s">
        <v>747</v>
      </c>
    </row>
    <row r="1448" spans="1:30" ht="38.25" customHeight="1" x14ac:dyDescent="0.2">
      <c r="A1448" s="97" t="s">
        <v>5433</v>
      </c>
      <c r="B1448" s="55" t="s">
        <v>743</v>
      </c>
      <c r="C1448" s="56" t="s">
        <v>744</v>
      </c>
      <c r="D1448" s="88" t="s">
        <v>4965</v>
      </c>
      <c r="E1448" s="57" t="s">
        <v>76</v>
      </c>
      <c r="F1448" s="62" t="s">
        <v>5434</v>
      </c>
      <c r="G1448" s="62" t="s">
        <v>1259</v>
      </c>
      <c r="H1448" s="59">
        <v>44818</v>
      </c>
      <c r="I1448" s="59">
        <v>45060</v>
      </c>
      <c r="J1448" s="48" t="str">
        <f>IF(Ugovori_OPULJP[[#This Row],[DATUM ZAVRŠETKA OPERACIJE]]&gt;DATE(2024,3,31),"u provedbi","završen")</f>
        <v>završen</v>
      </c>
      <c r="K1448" s="46" t="s">
        <v>104</v>
      </c>
      <c r="L1448" s="46" t="s">
        <v>104</v>
      </c>
      <c r="M1448" s="49">
        <v>0.85</v>
      </c>
      <c r="N1448" s="49">
        <v>0.15</v>
      </c>
      <c r="O1448" s="50">
        <f>Ugovori_OPULJP[[#This Row],[Bespovratna sredstva - Ukupno (EU+Nac) HRK
= Ukupna ugovorena vrijednost bespovratnih sredstava]]*Ugovori_OPULJP[[#This Row],[EU STOPA SUFINANCIRANJA %
EU CO-FINANCING RATE %]]</f>
        <v>627512.5</v>
      </c>
      <c r="P1448" s="51">
        <f>Ugovori_OPULJP[[#This Row],[Bespovratna sredstva - EU dio - HRK]]/7.5345</f>
        <v>83285.221315283023</v>
      </c>
      <c r="Q1448" s="50">
        <f>Ugovori_OPULJP[[#This Row],[Bespovratna sredstva - Ukupno (EU+Nac) HRK
= Ukupna ugovorena vrijednost bespovratnih sredstava]]*Ugovori_OPULJP[[#This Row],[STOPA NACIONALNOG SUFINANCIRANJA %]]</f>
        <v>110737.5</v>
      </c>
      <c r="R1448" s="51">
        <f>Ugovori_OPULJP[[#This Row],[Bespovratna sredstva - Nacionalni dio - HRK]]/7.5345</f>
        <v>14697.391996814651</v>
      </c>
      <c r="S1448" s="52">
        <v>738250</v>
      </c>
      <c r="T1448" s="51">
        <f>Ugovori_OPULJP[[#This Row],[Bespovratna sredstva - Ukupno (EU+Nac) HRK
= Ukupna ugovorena vrijednost bespovratnih sredstava]]/7.5345</f>
        <v>97982.613312097674</v>
      </c>
      <c r="U1448" s="50">
        <v>0</v>
      </c>
      <c r="V1448" s="51">
        <f>Ugovori_OPULJP[[#This Row],[Javni doprinos korisnika - HRK]]/7.5345</f>
        <v>0</v>
      </c>
      <c r="W1448" s="50">
        <v>0</v>
      </c>
      <c r="X1448" s="51">
        <f>Ugovori_OPULJP[[#This Row],[Privatni doprinos korisnika - HRK]]/7.5345</f>
        <v>0</v>
      </c>
      <c r="Y1448" s="52">
        <v>738250</v>
      </c>
      <c r="Z1448" s="53">
        <f>Ugovori_OPULJP[[#This Row],[UKUPNI PRIHVATLJIVI IZDACI
TOTAL ELIGIBLE EXPENDITURE
= Bespovratna sredstva ukupno + doprinos korisnika
= Ukupni prihvatljivi troškovi
= Ukupna ugovorena vrijednost projekta HRK]]/7.5345</f>
        <v>97982.613312097674</v>
      </c>
      <c r="AA1448" s="57" t="s">
        <v>38</v>
      </c>
      <c r="AB1448" s="57" t="s">
        <v>35</v>
      </c>
      <c r="AC1448" s="56" t="s">
        <v>5435</v>
      </c>
      <c r="AD1448" s="63" t="s">
        <v>747</v>
      </c>
    </row>
    <row r="1449" spans="1:30" ht="38.25" customHeight="1" x14ac:dyDescent="0.2">
      <c r="A1449" s="61" t="s">
        <v>5436</v>
      </c>
      <c r="B1449" s="55" t="s">
        <v>743</v>
      </c>
      <c r="C1449" s="56" t="s">
        <v>744</v>
      </c>
      <c r="D1449" s="88" t="s">
        <v>4965</v>
      </c>
      <c r="E1449" s="57" t="s">
        <v>76</v>
      </c>
      <c r="F1449" s="62" t="s">
        <v>4176</v>
      </c>
      <c r="G1449" s="62" t="s">
        <v>1828</v>
      </c>
      <c r="H1449" s="59">
        <v>44924</v>
      </c>
      <c r="I1449" s="59">
        <v>45167</v>
      </c>
      <c r="J1449" s="48" t="str">
        <f>IF(Ugovori_OPULJP[[#This Row],[DATUM ZAVRŠETKA OPERACIJE]]&gt;DATE(2024,3,31),"u provedbi","završen")</f>
        <v>završen</v>
      </c>
      <c r="K1449" s="58" t="s">
        <v>271</v>
      </c>
      <c r="L1449" s="67" t="s">
        <v>271</v>
      </c>
      <c r="M1449" s="49">
        <v>0.85</v>
      </c>
      <c r="N1449" s="49">
        <v>0.15</v>
      </c>
      <c r="O1449" s="50">
        <f>Ugovori_OPULJP[[#This Row],[Bespovratna sredstva - Ukupno (EU+Nac) HRK
= Ukupna ugovorena vrijednost bespovratnih sredstava]]*Ugovori_OPULJP[[#This Row],[EU STOPA SUFINANCIRANJA %
EU CO-FINANCING RATE %]]</f>
        <v>417817.5</v>
      </c>
      <c r="P1449" s="51">
        <f>Ugovori_OPULJP[[#This Row],[Bespovratna sredstva - EU dio - HRK]]/7.5345</f>
        <v>55453.912004778016</v>
      </c>
      <c r="Q1449" s="50">
        <f>Ugovori_OPULJP[[#This Row],[Bespovratna sredstva - Ukupno (EU+Nac) HRK
= Ukupna ugovorena vrijednost bespovratnih sredstava]]*Ugovori_OPULJP[[#This Row],[STOPA NACIONALNOG SUFINANCIRANJA %]]</f>
        <v>73732.5</v>
      </c>
      <c r="R1449" s="51">
        <f>Ugovori_OPULJP[[#This Row],[Bespovratna sredstva - Nacionalni dio - HRK]]/7.5345</f>
        <v>9785.9844714314149</v>
      </c>
      <c r="S1449" s="52">
        <v>491550</v>
      </c>
      <c r="T1449" s="51">
        <f>Ugovori_OPULJP[[#This Row],[Bespovratna sredstva - Ukupno (EU+Nac) HRK
= Ukupna ugovorena vrijednost bespovratnih sredstava]]/7.5345</f>
        <v>65239.896476209433</v>
      </c>
      <c r="U1449" s="50">
        <v>0</v>
      </c>
      <c r="V1449" s="51">
        <f>Ugovori_OPULJP[[#This Row],[Javni doprinos korisnika - HRK]]/7.5345</f>
        <v>0</v>
      </c>
      <c r="W1449" s="50">
        <v>0</v>
      </c>
      <c r="X1449" s="51">
        <f>Ugovori_OPULJP[[#This Row],[Privatni doprinos korisnika - HRK]]/7.5345</f>
        <v>0</v>
      </c>
      <c r="Y1449" s="52">
        <v>491550</v>
      </c>
      <c r="Z1449" s="53">
        <f>Ugovori_OPULJP[[#This Row],[UKUPNI PRIHVATLJIVI IZDACI
TOTAL ELIGIBLE EXPENDITURE
= Bespovratna sredstva ukupno + doprinos korisnika
= Ukupni prihvatljivi troškovi
= Ukupna ugovorena vrijednost projekta HRK]]/7.5345</f>
        <v>65239.896476209433</v>
      </c>
      <c r="AA1449" s="57" t="s">
        <v>38</v>
      </c>
      <c r="AB1449" s="57" t="s">
        <v>35</v>
      </c>
      <c r="AC1449" s="56" t="s">
        <v>5437</v>
      </c>
      <c r="AD1449" s="63" t="s">
        <v>747</v>
      </c>
    </row>
    <row r="1450" spans="1:30" ht="51" customHeight="1" x14ac:dyDescent="0.2">
      <c r="A1450" s="97" t="s">
        <v>5438</v>
      </c>
      <c r="B1450" s="55" t="s">
        <v>743</v>
      </c>
      <c r="C1450" s="56" t="s">
        <v>744</v>
      </c>
      <c r="D1450" s="88" t="s">
        <v>4965</v>
      </c>
      <c r="E1450" s="57" t="s">
        <v>76</v>
      </c>
      <c r="F1450" s="62" t="s">
        <v>5439</v>
      </c>
      <c r="G1450" s="45" t="s">
        <v>1282</v>
      </c>
      <c r="H1450" s="59">
        <v>44818</v>
      </c>
      <c r="I1450" s="59">
        <v>45060</v>
      </c>
      <c r="J1450" s="48" t="str">
        <f>IF(Ugovori_OPULJP[[#This Row],[DATUM ZAVRŠETKA OPERACIJE]]&gt;DATE(2024,3,31),"u provedbi","završen")</f>
        <v>završen</v>
      </c>
      <c r="K1450" s="46" t="s">
        <v>211</v>
      </c>
      <c r="L1450" s="46" t="s">
        <v>211</v>
      </c>
      <c r="M1450" s="49">
        <v>0.85</v>
      </c>
      <c r="N1450" s="49">
        <v>0.15</v>
      </c>
      <c r="O1450" s="50">
        <f>Ugovori_OPULJP[[#This Row],[Bespovratna sredstva - Ukupno (EU+Nac) HRK
= Ukupna ugovorena vrijednost bespovratnih sredstava]]*Ugovori_OPULJP[[#This Row],[EU STOPA SUFINANCIRANJA %
EU CO-FINANCING RATE %]]</f>
        <v>1260720</v>
      </c>
      <c r="P1450" s="51">
        <f>Ugovori_OPULJP[[#This Row],[Bespovratna sredstva - EU dio - HRK]]/7.5345</f>
        <v>167326.29902448735</v>
      </c>
      <c r="Q1450" s="50">
        <f>Ugovori_OPULJP[[#This Row],[Bespovratna sredstva - Ukupno (EU+Nac) HRK
= Ukupna ugovorena vrijednost bespovratnih sredstava]]*Ugovori_OPULJP[[#This Row],[STOPA NACIONALNOG SUFINANCIRANJA %]]</f>
        <v>222480</v>
      </c>
      <c r="R1450" s="51">
        <f>Ugovori_OPULJP[[#This Row],[Bespovratna sredstva - Nacionalni dio - HRK]]/7.5345</f>
        <v>29528.170416086003</v>
      </c>
      <c r="S1450" s="52">
        <v>1483200</v>
      </c>
      <c r="T1450" s="51">
        <f>Ugovori_OPULJP[[#This Row],[Bespovratna sredstva - Ukupno (EU+Nac) HRK
= Ukupna ugovorena vrijednost bespovratnih sredstava]]/7.5345</f>
        <v>196854.46944057336</v>
      </c>
      <c r="U1450" s="50">
        <v>0</v>
      </c>
      <c r="V1450" s="51">
        <f>Ugovori_OPULJP[[#This Row],[Javni doprinos korisnika - HRK]]/7.5345</f>
        <v>0</v>
      </c>
      <c r="W1450" s="50">
        <v>0</v>
      </c>
      <c r="X1450" s="51">
        <f>Ugovori_OPULJP[[#This Row],[Privatni doprinos korisnika - HRK]]/7.5345</f>
        <v>0</v>
      </c>
      <c r="Y1450" s="52">
        <v>1483200</v>
      </c>
      <c r="Z1450" s="53">
        <f>Ugovori_OPULJP[[#This Row],[UKUPNI PRIHVATLJIVI IZDACI
TOTAL ELIGIBLE EXPENDITURE
= Bespovratna sredstva ukupno + doprinos korisnika
= Ukupni prihvatljivi troškovi
= Ukupna ugovorena vrijednost projekta HRK]]/7.5345</f>
        <v>196854.46944057336</v>
      </c>
      <c r="AA1450" s="57" t="s">
        <v>38</v>
      </c>
      <c r="AB1450" s="57" t="s">
        <v>35</v>
      </c>
      <c r="AC1450" s="56" t="s">
        <v>5440</v>
      </c>
      <c r="AD1450" s="63" t="s">
        <v>747</v>
      </c>
    </row>
    <row r="1451" spans="1:30" ht="38.25" customHeight="1" x14ac:dyDescent="0.2">
      <c r="A1451" s="98" t="s">
        <v>5441</v>
      </c>
      <c r="B1451" s="55" t="s">
        <v>743</v>
      </c>
      <c r="C1451" s="56" t="s">
        <v>744</v>
      </c>
      <c r="D1451" s="88" t="s">
        <v>4965</v>
      </c>
      <c r="E1451" s="57" t="s">
        <v>76</v>
      </c>
      <c r="F1451" s="62" t="s">
        <v>5442</v>
      </c>
      <c r="G1451" s="45" t="s">
        <v>1159</v>
      </c>
      <c r="H1451" s="59">
        <v>44894</v>
      </c>
      <c r="I1451" s="59">
        <v>45136</v>
      </c>
      <c r="J1451" s="48" t="str">
        <f>IF(Ugovori_OPULJP[[#This Row],[DATUM ZAVRŠETKA OPERACIJE]]&gt;DATE(2024,3,31),"u provedbi","završen")</f>
        <v>završen</v>
      </c>
      <c r="K1451" s="46" t="s">
        <v>211</v>
      </c>
      <c r="L1451" s="46" t="s">
        <v>211</v>
      </c>
      <c r="M1451" s="49">
        <v>0.85</v>
      </c>
      <c r="N1451" s="49">
        <v>0.15</v>
      </c>
      <c r="O1451" s="50">
        <f>Ugovori_OPULJP[[#This Row],[Bespovratna sredstva - Ukupno (EU+Nac) HRK
= Ukupna ugovorena vrijednost bespovratnih sredstava]]*Ugovori_OPULJP[[#This Row],[EU STOPA SUFINANCIRANJA %
EU CO-FINANCING RATE %]]</f>
        <v>1117070</v>
      </c>
      <c r="P1451" s="51">
        <f>Ugovori_OPULJP[[#This Row],[Bespovratna sredstva - EU dio - HRK]]/7.5345</f>
        <v>148260.66759572632</v>
      </c>
      <c r="Q1451" s="50">
        <f>Ugovori_OPULJP[[#This Row],[Bespovratna sredstva - Ukupno (EU+Nac) HRK
= Ukupna ugovorena vrijednost bespovratnih sredstava]]*Ugovori_OPULJP[[#This Row],[STOPA NACIONALNOG SUFINANCIRANJA %]]</f>
        <v>197130</v>
      </c>
      <c r="R1451" s="51">
        <f>Ugovori_OPULJP[[#This Row],[Bespovratna sredstva - Nacionalni dio - HRK]]/7.5345</f>
        <v>26163.647222775231</v>
      </c>
      <c r="S1451" s="52">
        <v>1314200</v>
      </c>
      <c r="T1451" s="51">
        <f>Ugovori_OPULJP[[#This Row],[Bespovratna sredstva - Ukupno (EU+Nac) HRK
= Ukupna ugovorena vrijednost bespovratnih sredstava]]/7.5345</f>
        <v>174424.31481850156</v>
      </c>
      <c r="U1451" s="50">
        <v>0</v>
      </c>
      <c r="V1451" s="51">
        <f>Ugovori_OPULJP[[#This Row],[Javni doprinos korisnika - HRK]]/7.5345</f>
        <v>0</v>
      </c>
      <c r="W1451" s="50">
        <v>0</v>
      </c>
      <c r="X1451" s="51">
        <f>Ugovori_OPULJP[[#This Row],[Privatni doprinos korisnika - HRK]]/7.5345</f>
        <v>0</v>
      </c>
      <c r="Y1451" s="52">
        <v>1314200</v>
      </c>
      <c r="Z1451" s="53">
        <f>Ugovori_OPULJP[[#This Row],[UKUPNI PRIHVATLJIVI IZDACI
TOTAL ELIGIBLE EXPENDITURE
= Bespovratna sredstva ukupno + doprinos korisnika
= Ukupni prihvatljivi troškovi
= Ukupna ugovorena vrijednost projekta HRK]]/7.5345</f>
        <v>174424.31481850156</v>
      </c>
      <c r="AA1451" s="57" t="s">
        <v>38</v>
      </c>
      <c r="AB1451" s="57" t="s">
        <v>35</v>
      </c>
      <c r="AC1451" s="56" t="s">
        <v>5443</v>
      </c>
      <c r="AD1451" s="63" t="s">
        <v>747</v>
      </c>
    </row>
    <row r="1452" spans="1:30" ht="38.25" customHeight="1" x14ac:dyDescent="0.2">
      <c r="A1452" s="97" t="s">
        <v>5444</v>
      </c>
      <c r="B1452" s="55" t="s">
        <v>743</v>
      </c>
      <c r="C1452" s="56" t="s">
        <v>744</v>
      </c>
      <c r="D1452" s="88" t="s">
        <v>4965</v>
      </c>
      <c r="E1452" s="57" t="s">
        <v>76</v>
      </c>
      <c r="F1452" s="62" t="s">
        <v>3859</v>
      </c>
      <c r="G1452" s="62" t="s">
        <v>3860</v>
      </c>
      <c r="H1452" s="59">
        <v>44818</v>
      </c>
      <c r="I1452" s="59">
        <v>45060</v>
      </c>
      <c r="J1452" s="48" t="str">
        <f>IF(Ugovori_OPULJP[[#This Row],[DATUM ZAVRŠETKA OPERACIJE]]&gt;DATE(2024,3,31),"u provedbi","završen")</f>
        <v>završen</v>
      </c>
      <c r="K1452" s="46" t="s">
        <v>130</v>
      </c>
      <c r="L1452" s="46" t="s">
        <v>130</v>
      </c>
      <c r="M1452" s="49">
        <v>0.85</v>
      </c>
      <c r="N1452" s="49">
        <v>0.15</v>
      </c>
      <c r="O1452" s="50">
        <f>Ugovori_OPULJP[[#This Row],[Bespovratna sredstva - Ukupno (EU+Nac) HRK
= Ukupna ugovorena vrijednost bespovratnih sredstava]]*Ugovori_OPULJP[[#This Row],[EU STOPA SUFINANCIRANJA %
EU CO-FINANCING RATE %]]</f>
        <v>629212.5</v>
      </c>
      <c r="P1452" s="51">
        <f>Ugovori_OPULJP[[#This Row],[Bespovratna sredstva - EU dio - HRK]]/7.5345</f>
        <v>83510.850089587897</v>
      </c>
      <c r="Q1452" s="50">
        <f>Ugovori_OPULJP[[#This Row],[Bespovratna sredstva - Ukupno (EU+Nac) HRK
= Ukupna ugovorena vrijednost bespovratnih sredstava]]*Ugovori_OPULJP[[#This Row],[STOPA NACIONALNOG SUFINANCIRANJA %]]</f>
        <v>111037.5</v>
      </c>
      <c r="R1452" s="51">
        <f>Ugovori_OPULJP[[#This Row],[Bespovratna sredstva - Nacionalni dio - HRK]]/7.5345</f>
        <v>14737.20883933904</v>
      </c>
      <c r="S1452" s="52">
        <v>740250</v>
      </c>
      <c r="T1452" s="51">
        <f>Ugovori_OPULJP[[#This Row],[Bespovratna sredstva - Ukupno (EU+Nac) HRK
= Ukupna ugovorena vrijednost bespovratnih sredstava]]/7.5345</f>
        <v>98248.058928926926</v>
      </c>
      <c r="U1452" s="50">
        <v>0</v>
      </c>
      <c r="V1452" s="51">
        <f>Ugovori_OPULJP[[#This Row],[Javni doprinos korisnika - HRK]]/7.5345</f>
        <v>0</v>
      </c>
      <c r="W1452" s="50">
        <v>0</v>
      </c>
      <c r="X1452" s="51">
        <f>Ugovori_OPULJP[[#This Row],[Privatni doprinos korisnika - HRK]]/7.5345</f>
        <v>0</v>
      </c>
      <c r="Y1452" s="52">
        <v>740250</v>
      </c>
      <c r="Z1452" s="53">
        <f>Ugovori_OPULJP[[#This Row],[UKUPNI PRIHVATLJIVI IZDACI
TOTAL ELIGIBLE EXPENDITURE
= Bespovratna sredstva ukupno + doprinos korisnika
= Ukupni prihvatljivi troškovi
= Ukupna ugovorena vrijednost projekta HRK]]/7.5345</f>
        <v>98248.058928926926</v>
      </c>
      <c r="AA1452" s="57" t="s">
        <v>38</v>
      </c>
      <c r="AB1452" s="57" t="s">
        <v>35</v>
      </c>
      <c r="AC1452" s="56" t="s">
        <v>5445</v>
      </c>
      <c r="AD1452" s="63" t="s">
        <v>747</v>
      </c>
    </row>
    <row r="1453" spans="1:30" ht="38.25" customHeight="1" x14ac:dyDescent="0.2">
      <c r="A1453" s="97" t="s">
        <v>5446</v>
      </c>
      <c r="B1453" s="55" t="s">
        <v>743</v>
      </c>
      <c r="C1453" s="56" t="s">
        <v>744</v>
      </c>
      <c r="D1453" s="88" t="s">
        <v>4965</v>
      </c>
      <c r="E1453" s="57" t="s">
        <v>76</v>
      </c>
      <c r="F1453" s="62" t="s">
        <v>5447</v>
      </c>
      <c r="G1453" s="45" t="s">
        <v>3463</v>
      </c>
      <c r="H1453" s="59">
        <v>44859</v>
      </c>
      <c r="I1453" s="59">
        <v>45102</v>
      </c>
      <c r="J1453" s="48" t="str">
        <f>IF(Ugovori_OPULJP[[#This Row],[DATUM ZAVRŠETKA OPERACIJE]]&gt;DATE(2024,3,31),"u provedbi","završen")</f>
        <v>završen</v>
      </c>
      <c r="K1453" s="46" t="s">
        <v>211</v>
      </c>
      <c r="L1453" s="46" t="s">
        <v>211</v>
      </c>
      <c r="M1453" s="49">
        <v>0.85</v>
      </c>
      <c r="N1453" s="49">
        <v>0.15</v>
      </c>
      <c r="O1453" s="50">
        <f>Ugovori_OPULJP[[#This Row],[Bespovratna sredstva - Ukupno (EU+Nac) HRK
= Ukupna ugovorena vrijednost bespovratnih sredstava]]*Ugovori_OPULJP[[#This Row],[EU STOPA SUFINANCIRANJA %
EU CO-FINANCING RATE %]]</f>
        <v>628320</v>
      </c>
      <c r="P1453" s="51">
        <f>Ugovori_OPULJP[[#This Row],[Bespovratna sredstva - EU dio - HRK]]/7.5345</f>
        <v>83392.394983077844</v>
      </c>
      <c r="Q1453" s="50">
        <f>Ugovori_OPULJP[[#This Row],[Bespovratna sredstva - Ukupno (EU+Nac) HRK
= Ukupna ugovorena vrijednost bespovratnih sredstava]]*Ugovori_OPULJP[[#This Row],[STOPA NACIONALNOG SUFINANCIRANJA %]]</f>
        <v>110880</v>
      </c>
      <c r="R1453" s="51">
        <f>Ugovori_OPULJP[[#This Row],[Bespovratna sredstva - Nacionalni dio - HRK]]/7.5345</f>
        <v>14716.304997013736</v>
      </c>
      <c r="S1453" s="52">
        <v>739200</v>
      </c>
      <c r="T1453" s="51">
        <f>Ugovori_OPULJP[[#This Row],[Bespovratna sredstva - Ukupno (EU+Nac) HRK
= Ukupna ugovorena vrijednost bespovratnih sredstava]]/7.5345</f>
        <v>98108.69998009158</v>
      </c>
      <c r="U1453" s="50">
        <v>0</v>
      </c>
      <c r="V1453" s="51">
        <f>Ugovori_OPULJP[[#This Row],[Javni doprinos korisnika - HRK]]/7.5345</f>
        <v>0</v>
      </c>
      <c r="W1453" s="50">
        <v>0</v>
      </c>
      <c r="X1453" s="51">
        <f>Ugovori_OPULJP[[#This Row],[Privatni doprinos korisnika - HRK]]/7.5345</f>
        <v>0</v>
      </c>
      <c r="Y1453" s="52">
        <v>739200</v>
      </c>
      <c r="Z1453" s="53">
        <f>Ugovori_OPULJP[[#This Row],[UKUPNI PRIHVATLJIVI IZDACI
TOTAL ELIGIBLE EXPENDITURE
= Bespovratna sredstva ukupno + doprinos korisnika
= Ukupni prihvatljivi troškovi
= Ukupna ugovorena vrijednost projekta HRK]]/7.5345</f>
        <v>98108.69998009158</v>
      </c>
      <c r="AA1453" s="57" t="s">
        <v>38</v>
      </c>
      <c r="AB1453" s="57" t="s">
        <v>35</v>
      </c>
      <c r="AC1453" s="56" t="s">
        <v>5448</v>
      </c>
      <c r="AD1453" s="63" t="s">
        <v>747</v>
      </c>
    </row>
    <row r="1454" spans="1:30" ht="51" customHeight="1" x14ac:dyDescent="0.2">
      <c r="A1454" s="61" t="s">
        <v>5449</v>
      </c>
      <c r="B1454" s="55" t="s">
        <v>743</v>
      </c>
      <c r="C1454" s="56" t="s">
        <v>744</v>
      </c>
      <c r="D1454" s="88" t="s">
        <v>4965</v>
      </c>
      <c r="E1454" s="57" t="s">
        <v>76</v>
      </c>
      <c r="F1454" s="62" t="s">
        <v>5450</v>
      </c>
      <c r="G1454" s="62" t="s">
        <v>5451</v>
      </c>
      <c r="H1454" s="59">
        <v>44924</v>
      </c>
      <c r="I1454" s="59">
        <v>45167</v>
      </c>
      <c r="J1454" s="48" t="str">
        <f>IF(Ugovori_OPULJP[[#This Row],[DATUM ZAVRŠETKA OPERACIJE]]&gt;DATE(2024,3,31),"u provedbi","završen")</f>
        <v>završen</v>
      </c>
      <c r="K1454" s="58" t="s">
        <v>271</v>
      </c>
      <c r="L1454" s="58" t="s">
        <v>271</v>
      </c>
      <c r="M1454" s="49">
        <v>0.85</v>
      </c>
      <c r="N1454" s="49">
        <v>0.15</v>
      </c>
      <c r="O1454" s="50">
        <f>Ugovori_OPULJP[[#This Row],[Bespovratna sredstva - Ukupno (EU+Nac) HRK
= Ukupna ugovorena vrijednost bespovratnih sredstava]]*Ugovori_OPULJP[[#This Row],[EU STOPA SUFINANCIRANJA %
EU CO-FINANCING RATE %]]</f>
        <v>420240</v>
      </c>
      <c r="P1454" s="51">
        <f>Ugovori_OPULJP[[#This Row],[Bespovratna sredstva - EU dio - HRK]]/7.5345</f>
        <v>55775.43300816245</v>
      </c>
      <c r="Q1454" s="50">
        <f>Ugovori_OPULJP[[#This Row],[Bespovratna sredstva - Ukupno (EU+Nac) HRK
= Ukupna ugovorena vrijednost bespovratnih sredstava]]*Ugovori_OPULJP[[#This Row],[STOPA NACIONALNOG SUFINANCIRANJA %]]</f>
        <v>74160</v>
      </c>
      <c r="R1454" s="51">
        <f>Ugovori_OPULJP[[#This Row],[Bespovratna sredstva - Nacionalni dio - HRK]]/7.5345</f>
        <v>9842.7234720286669</v>
      </c>
      <c r="S1454" s="52">
        <v>494400</v>
      </c>
      <c r="T1454" s="51">
        <f>Ugovori_OPULJP[[#This Row],[Bespovratna sredstva - Ukupno (EU+Nac) HRK
= Ukupna ugovorena vrijednost bespovratnih sredstava]]/7.5345</f>
        <v>65618.156480191115</v>
      </c>
      <c r="U1454" s="50">
        <v>0</v>
      </c>
      <c r="V1454" s="51">
        <f>Ugovori_OPULJP[[#This Row],[Javni doprinos korisnika - HRK]]/7.5345</f>
        <v>0</v>
      </c>
      <c r="W1454" s="50">
        <v>0</v>
      </c>
      <c r="X1454" s="51">
        <f>Ugovori_OPULJP[[#This Row],[Privatni doprinos korisnika - HRK]]/7.5345</f>
        <v>0</v>
      </c>
      <c r="Y1454" s="52">
        <v>494400</v>
      </c>
      <c r="Z1454" s="53">
        <f>Ugovori_OPULJP[[#This Row],[UKUPNI PRIHVATLJIVI IZDACI
TOTAL ELIGIBLE EXPENDITURE
= Bespovratna sredstva ukupno + doprinos korisnika
= Ukupni prihvatljivi troškovi
= Ukupna ugovorena vrijednost projekta HRK]]/7.5345</f>
        <v>65618.156480191115</v>
      </c>
      <c r="AA1454" s="57" t="s">
        <v>38</v>
      </c>
      <c r="AB1454" s="57" t="s">
        <v>35</v>
      </c>
      <c r="AC1454" s="56" t="s">
        <v>5452</v>
      </c>
      <c r="AD1454" s="63" t="s">
        <v>747</v>
      </c>
    </row>
    <row r="1455" spans="1:30" ht="51" customHeight="1" x14ac:dyDescent="0.2">
      <c r="A1455" s="61" t="s">
        <v>5453</v>
      </c>
      <c r="B1455" s="55" t="s">
        <v>743</v>
      </c>
      <c r="C1455" s="56" t="s">
        <v>744</v>
      </c>
      <c r="D1455" s="88" t="s">
        <v>4965</v>
      </c>
      <c r="E1455" s="57" t="s">
        <v>76</v>
      </c>
      <c r="F1455" s="62" t="s">
        <v>5454</v>
      </c>
      <c r="G1455" s="62" t="s">
        <v>1553</v>
      </c>
      <c r="H1455" s="59">
        <v>44894</v>
      </c>
      <c r="I1455" s="59">
        <v>45136</v>
      </c>
      <c r="J1455" s="48" t="str">
        <f>IF(Ugovori_OPULJP[[#This Row],[DATUM ZAVRŠETKA OPERACIJE]]&gt;DATE(2024,3,31),"u provedbi","završen")</f>
        <v>završen</v>
      </c>
      <c r="K1455" s="46" t="s">
        <v>211</v>
      </c>
      <c r="L1455" s="46" t="s">
        <v>211</v>
      </c>
      <c r="M1455" s="49">
        <v>0.85</v>
      </c>
      <c r="N1455" s="49">
        <v>0.15</v>
      </c>
      <c r="O1455" s="50">
        <f>Ugovori_OPULJP[[#This Row],[Bespovratna sredstva - Ukupno (EU+Nac) HRK
= Ukupna ugovorena vrijednost bespovratnih sredstava]]*Ugovori_OPULJP[[#This Row],[EU STOPA SUFINANCIRANJA %
EU CO-FINANCING RATE %]]</f>
        <v>419900</v>
      </c>
      <c r="P1455" s="51">
        <f>Ugovori_OPULJP[[#This Row],[Bespovratna sredstva - EU dio - HRK]]/7.5345</f>
        <v>55730.307253301478</v>
      </c>
      <c r="Q1455" s="50">
        <f>Ugovori_OPULJP[[#This Row],[Bespovratna sredstva - Ukupno (EU+Nac) HRK
= Ukupna ugovorena vrijednost bespovratnih sredstava]]*Ugovori_OPULJP[[#This Row],[STOPA NACIONALNOG SUFINANCIRANJA %]]</f>
        <v>74100</v>
      </c>
      <c r="R1455" s="51">
        <f>Ugovori_OPULJP[[#This Row],[Bespovratna sredstva - Nacionalni dio - HRK]]/7.5345</f>
        <v>9834.7601035237894</v>
      </c>
      <c r="S1455" s="52">
        <v>494000</v>
      </c>
      <c r="T1455" s="51">
        <f>Ugovori_OPULJP[[#This Row],[Bespovratna sredstva - Ukupno (EU+Nac) HRK
= Ukupna ugovorena vrijednost bespovratnih sredstava]]/7.5345</f>
        <v>65565.067356825268</v>
      </c>
      <c r="U1455" s="50">
        <v>0</v>
      </c>
      <c r="V1455" s="51">
        <f>Ugovori_OPULJP[[#This Row],[Javni doprinos korisnika - HRK]]/7.5345</f>
        <v>0</v>
      </c>
      <c r="W1455" s="50">
        <v>0</v>
      </c>
      <c r="X1455" s="51">
        <f>Ugovori_OPULJP[[#This Row],[Privatni doprinos korisnika - HRK]]/7.5345</f>
        <v>0</v>
      </c>
      <c r="Y1455" s="52">
        <v>494000</v>
      </c>
      <c r="Z1455" s="53">
        <f>Ugovori_OPULJP[[#This Row],[UKUPNI PRIHVATLJIVI IZDACI
TOTAL ELIGIBLE EXPENDITURE
= Bespovratna sredstva ukupno + doprinos korisnika
= Ukupni prihvatljivi troškovi
= Ukupna ugovorena vrijednost projekta HRK]]/7.5345</f>
        <v>65565.067356825268</v>
      </c>
      <c r="AA1455" s="57" t="s">
        <v>38</v>
      </c>
      <c r="AB1455" s="57" t="s">
        <v>35</v>
      </c>
      <c r="AC1455" s="56" t="s">
        <v>5455</v>
      </c>
      <c r="AD1455" s="63" t="s">
        <v>747</v>
      </c>
    </row>
    <row r="1456" spans="1:30" ht="51" customHeight="1" x14ac:dyDescent="0.2">
      <c r="A1456" s="66" t="s">
        <v>5456</v>
      </c>
      <c r="B1456" s="55" t="s">
        <v>743</v>
      </c>
      <c r="C1456" s="56" t="s">
        <v>744</v>
      </c>
      <c r="D1456" s="88" t="s">
        <v>4965</v>
      </c>
      <c r="E1456" s="57" t="s">
        <v>76</v>
      </c>
      <c r="F1456" s="62" t="s">
        <v>5457</v>
      </c>
      <c r="G1456" s="45" t="s">
        <v>2206</v>
      </c>
      <c r="H1456" s="59">
        <v>44923</v>
      </c>
      <c r="I1456" s="59">
        <v>45166</v>
      </c>
      <c r="J1456" s="48" t="str">
        <f>IF(Ugovori_OPULJP[[#This Row],[DATUM ZAVRŠETKA OPERACIJE]]&gt;DATE(2024,3,31),"u provedbi","završen")</f>
        <v>završen</v>
      </c>
      <c r="K1456" s="58" t="s">
        <v>211</v>
      </c>
      <c r="L1456" s="46" t="s">
        <v>211</v>
      </c>
      <c r="M1456" s="49">
        <v>0.85</v>
      </c>
      <c r="N1456" s="49">
        <v>0.15</v>
      </c>
      <c r="O1456" s="50">
        <f>Ugovori_OPULJP[[#This Row],[Bespovratna sredstva - Ukupno (EU+Nac) HRK
= Ukupna ugovorena vrijednost bespovratnih sredstava]]*Ugovori_OPULJP[[#This Row],[EU STOPA SUFINANCIRANJA %
EU CO-FINANCING RATE %]]</f>
        <v>839800</v>
      </c>
      <c r="P1456" s="51">
        <f>Ugovori_OPULJP[[#This Row],[Bespovratna sredstva - EU dio - HRK]]/7.5345</f>
        <v>111460.61450660296</v>
      </c>
      <c r="Q1456" s="50">
        <f>Ugovori_OPULJP[[#This Row],[Bespovratna sredstva - Ukupno (EU+Nac) HRK
= Ukupna ugovorena vrijednost bespovratnih sredstava]]*Ugovori_OPULJP[[#This Row],[STOPA NACIONALNOG SUFINANCIRANJA %]]</f>
        <v>148200</v>
      </c>
      <c r="R1456" s="51">
        <f>Ugovori_OPULJP[[#This Row],[Bespovratna sredstva - Nacionalni dio - HRK]]/7.5345</f>
        <v>19669.520207047579</v>
      </c>
      <c r="S1456" s="52">
        <v>988000</v>
      </c>
      <c r="T1456" s="51">
        <f>Ugovori_OPULJP[[#This Row],[Bespovratna sredstva - Ukupno (EU+Nac) HRK
= Ukupna ugovorena vrijednost bespovratnih sredstava]]/7.5345</f>
        <v>131130.13471365054</v>
      </c>
      <c r="U1456" s="50">
        <v>0</v>
      </c>
      <c r="V1456" s="51">
        <f>Ugovori_OPULJP[[#This Row],[Javni doprinos korisnika - HRK]]/7.5345</f>
        <v>0</v>
      </c>
      <c r="W1456" s="50">
        <v>0</v>
      </c>
      <c r="X1456" s="51">
        <f>Ugovori_OPULJP[[#This Row],[Privatni doprinos korisnika - HRK]]/7.5345</f>
        <v>0</v>
      </c>
      <c r="Y1456" s="52">
        <v>988000</v>
      </c>
      <c r="Z1456" s="53">
        <f>Ugovori_OPULJP[[#This Row],[UKUPNI PRIHVATLJIVI IZDACI
TOTAL ELIGIBLE EXPENDITURE
= Bespovratna sredstva ukupno + doprinos korisnika
= Ukupni prihvatljivi troškovi
= Ukupna ugovorena vrijednost projekta HRK]]/7.5345</f>
        <v>131130.13471365054</v>
      </c>
      <c r="AA1456" s="57" t="s">
        <v>38</v>
      </c>
      <c r="AB1456" s="57" t="s">
        <v>35</v>
      </c>
      <c r="AC1456" s="56" t="s">
        <v>5458</v>
      </c>
      <c r="AD1456" s="63" t="s">
        <v>747</v>
      </c>
    </row>
    <row r="1457" spans="1:30" ht="38.25" customHeight="1" x14ac:dyDescent="0.2">
      <c r="A1457" s="97" t="s">
        <v>5459</v>
      </c>
      <c r="B1457" s="55" t="s">
        <v>743</v>
      </c>
      <c r="C1457" s="56" t="s">
        <v>744</v>
      </c>
      <c r="D1457" s="88" t="s">
        <v>4965</v>
      </c>
      <c r="E1457" s="57" t="s">
        <v>76</v>
      </c>
      <c r="F1457" s="62" t="s">
        <v>1293</v>
      </c>
      <c r="G1457" s="45" t="s">
        <v>1198</v>
      </c>
      <c r="H1457" s="59">
        <v>44865</v>
      </c>
      <c r="I1457" s="59">
        <v>45107</v>
      </c>
      <c r="J1457" s="48" t="str">
        <f>IF(Ugovori_OPULJP[[#This Row],[DATUM ZAVRŠETKA OPERACIJE]]&gt;DATE(2024,3,31),"u provedbi","završen")</f>
        <v>završen</v>
      </c>
      <c r="K1457" s="46" t="s">
        <v>211</v>
      </c>
      <c r="L1457" s="46" t="s">
        <v>211</v>
      </c>
      <c r="M1457" s="49">
        <v>0.85</v>
      </c>
      <c r="N1457" s="49">
        <v>0.15</v>
      </c>
      <c r="O1457" s="50">
        <f>Ugovori_OPULJP[[#This Row],[Bespovratna sredstva - Ukupno (EU+Nac) HRK
= Ukupna ugovorena vrijednost bespovratnih sredstava]]*Ugovori_OPULJP[[#This Row],[EU STOPA SUFINANCIRANJA %
EU CO-FINANCING RATE %]]</f>
        <v>838695</v>
      </c>
      <c r="P1457" s="51">
        <f>Ugovori_OPULJP[[#This Row],[Bespovratna sredstva - EU dio - HRK]]/7.5345</f>
        <v>111313.95580330479</v>
      </c>
      <c r="Q1457" s="50">
        <f>Ugovori_OPULJP[[#This Row],[Bespovratna sredstva - Ukupno (EU+Nac) HRK
= Ukupna ugovorena vrijednost bespovratnih sredstava]]*Ugovori_OPULJP[[#This Row],[STOPA NACIONALNOG SUFINANCIRANJA %]]</f>
        <v>148005</v>
      </c>
      <c r="R1457" s="51">
        <f>Ugovori_OPULJP[[#This Row],[Bespovratna sredstva - Nacionalni dio - HRK]]/7.5345</f>
        <v>19643.639259406729</v>
      </c>
      <c r="S1457" s="52">
        <v>986700</v>
      </c>
      <c r="T1457" s="51">
        <f>Ugovori_OPULJP[[#This Row],[Bespovratna sredstva - Ukupno (EU+Nac) HRK
= Ukupna ugovorena vrijednost bespovratnih sredstava]]/7.5345</f>
        <v>130957.59506271152</v>
      </c>
      <c r="U1457" s="50">
        <v>0</v>
      </c>
      <c r="V1457" s="51">
        <f>Ugovori_OPULJP[[#This Row],[Javni doprinos korisnika - HRK]]/7.5345</f>
        <v>0</v>
      </c>
      <c r="W1457" s="50">
        <v>0</v>
      </c>
      <c r="X1457" s="51">
        <f>Ugovori_OPULJP[[#This Row],[Privatni doprinos korisnika - HRK]]/7.5345</f>
        <v>0</v>
      </c>
      <c r="Y1457" s="52">
        <v>986700</v>
      </c>
      <c r="Z1457" s="53">
        <f>Ugovori_OPULJP[[#This Row],[UKUPNI PRIHVATLJIVI IZDACI
TOTAL ELIGIBLE EXPENDITURE
= Bespovratna sredstva ukupno + doprinos korisnika
= Ukupni prihvatljivi troškovi
= Ukupna ugovorena vrijednost projekta HRK]]/7.5345</f>
        <v>130957.59506271152</v>
      </c>
      <c r="AA1457" s="57" t="s">
        <v>38</v>
      </c>
      <c r="AB1457" s="57" t="s">
        <v>35</v>
      </c>
      <c r="AC1457" s="56" t="s">
        <v>5460</v>
      </c>
      <c r="AD1457" s="63" t="s">
        <v>747</v>
      </c>
    </row>
    <row r="1458" spans="1:30" ht="38.25" customHeight="1" x14ac:dyDescent="0.2">
      <c r="A1458" s="97" t="s">
        <v>5461</v>
      </c>
      <c r="B1458" s="55" t="s">
        <v>743</v>
      </c>
      <c r="C1458" s="56" t="s">
        <v>744</v>
      </c>
      <c r="D1458" s="88" t="s">
        <v>4965</v>
      </c>
      <c r="E1458" s="57" t="s">
        <v>76</v>
      </c>
      <c r="F1458" s="62" t="s">
        <v>5462</v>
      </c>
      <c r="G1458" s="62" t="s">
        <v>3015</v>
      </c>
      <c r="H1458" s="59">
        <v>44859</v>
      </c>
      <c r="I1458" s="59">
        <v>45102</v>
      </c>
      <c r="J1458" s="48" t="str">
        <f>IF(Ugovori_OPULJP[[#This Row],[DATUM ZAVRŠETKA OPERACIJE]]&gt;DATE(2024,3,31),"u provedbi","završen")</f>
        <v>završen</v>
      </c>
      <c r="K1458" s="46" t="s">
        <v>155</v>
      </c>
      <c r="L1458" s="46" t="s">
        <v>155</v>
      </c>
      <c r="M1458" s="49">
        <v>0.85</v>
      </c>
      <c r="N1458" s="49">
        <v>0.15</v>
      </c>
      <c r="O1458" s="50">
        <f>Ugovori_OPULJP[[#This Row],[Bespovratna sredstva - Ukupno (EU+Nac) HRK
= Ukupna ugovorena vrijednost bespovratnih sredstava]]*Ugovori_OPULJP[[#This Row],[EU STOPA SUFINANCIRANJA %
EU CO-FINANCING RATE %]]</f>
        <v>420240</v>
      </c>
      <c r="P1458" s="51">
        <f>Ugovori_OPULJP[[#This Row],[Bespovratna sredstva - EU dio - HRK]]/7.5345</f>
        <v>55775.43300816245</v>
      </c>
      <c r="Q1458" s="50">
        <f>Ugovori_OPULJP[[#This Row],[Bespovratna sredstva - Ukupno (EU+Nac) HRK
= Ukupna ugovorena vrijednost bespovratnih sredstava]]*Ugovori_OPULJP[[#This Row],[STOPA NACIONALNOG SUFINANCIRANJA %]]</f>
        <v>74160</v>
      </c>
      <c r="R1458" s="51">
        <f>Ugovori_OPULJP[[#This Row],[Bespovratna sredstva - Nacionalni dio - HRK]]/7.5345</f>
        <v>9842.7234720286669</v>
      </c>
      <c r="S1458" s="52">
        <v>494400</v>
      </c>
      <c r="T1458" s="51">
        <f>Ugovori_OPULJP[[#This Row],[Bespovratna sredstva - Ukupno (EU+Nac) HRK
= Ukupna ugovorena vrijednost bespovratnih sredstava]]/7.5345</f>
        <v>65618.156480191115</v>
      </c>
      <c r="U1458" s="50">
        <v>0</v>
      </c>
      <c r="V1458" s="51">
        <f>Ugovori_OPULJP[[#This Row],[Javni doprinos korisnika - HRK]]/7.5345</f>
        <v>0</v>
      </c>
      <c r="W1458" s="50">
        <v>0</v>
      </c>
      <c r="X1458" s="51">
        <f>Ugovori_OPULJP[[#This Row],[Privatni doprinos korisnika - HRK]]/7.5345</f>
        <v>0</v>
      </c>
      <c r="Y1458" s="52">
        <v>494400</v>
      </c>
      <c r="Z1458" s="53">
        <f>Ugovori_OPULJP[[#This Row],[UKUPNI PRIHVATLJIVI IZDACI
TOTAL ELIGIBLE EXPENDITURE
= Bespovratna sredstva ukupno + doprinos korisnika
= Ukupni prihvatljivi troškovi
= Ukupna ugovorena vrijednost projekta HRK]]/7.5345</f>
        <v>65618.156480191115</v>
      </c>
      <c r="AA1458" s="57" t="s">
        <v>38</v>
      </c>
      <c r="AB1458" s="57" t="s">
        <v>35</v>
      </c>
      <c r="AC1458" s="56" t="s">
        <v>5463</v>
      </c>
      <c r="AD1458" s="63" t="s">
        <v>747</v>
      </c>
    </row>
    <row r="1459" spans="1:30" ht="51" customHeight="1" x14ac:dyDescent="0.2">
      <c r="A1459" s="61" t="s">
        <v>5464</v>
      </c>
      <c r="B1459" s="55" t="s">
        <v>743</v>
      </c>
      <c r="C1459" s="56" t="s">
        <v>744</v>
      </c>
      <c r="D1459" s="88" t="s">
        <v>4965</v>
      </c>
      <c r="E1459" s="57" t="s">
        <v>76</v>
      </c>
      <c r="F1459" s="62" t="s">
        <v>5465</v>
      </c>
      <c r="G1459" s="62" t="s">
        <v>4082</v>
      </c>
      <c r="H1459" s="59">
        <v>44931</v>
      </c>
      <c r="I1459" s="59">
        <v>45174</v>
      </c>
      <c r="J1459" s="48" t="str">
        <f>IF(Ugovori_OPULJP[[#This Row],[DATUM ZAVRŠETKA OPERACIJE]]&gt;DATE(2024,3,31),"u provedbi","završen")</f>
        <v>završen</v>
      </c>
      <c r="K1459" s="46" t="s">
        <v>271</v>
      </c>
      <c r="L1459" s="46" t="s">
        <v>271</v>
      </c>
      <c r="M1459" s="49">
        <v>0.85</v>
      </c>
      <c r="N1459" s="49">
        <v>0.15</v>
      </c>
      <c r="O1459" s="50">
        <f>Ugovori_OPULJP[[#This Row],[Bespovratna sredstva - Ukupno (EU+Nac) HRK
= Ukupna ugovorena vrijednost bespovratnih sredstava]]*Ugovori_OPULJP[[#This Row],[EU STOPA SUFINANCIRANJA %
EU CO-FINANCING RATE %]]</f>
        <v>371033.5</v>
      </c>
      <c r="P1459" s="51">
        <f>Ugovori_OPULJP[[#This Row],[Bespovratna sredstva - EU dio - HRK]]/7.5345</f>
        <v>49244.608135908151</v>
      </c>
      <c r="Q1459" s="50">
        <f>Ugovori_OPULJP[[#This Row],[Bespovratna sredstva - Ukupno (EU+Nac) HRK
= Ukupna ugovorena vrijednost bespovratnih sredstava]]*Ugovori_OPULJP[[#This Row],[STOPA NACIONALNOG SUFINANCIRANJA %]]</f>
        <v>65476.5</v>
      </c>
      <c r="R1459" s="51">
        <f>Ugovori_OPULJP[[#This Row],[Bespovratna sredstva - Nacionalni dio - HRK]]/7.5345</f>
        <v>8690.2249651602615</v>
      </c>
      <c r="S1459" s="52">
        <v>436510</v>
      </c>
      <c r="T1459" s="51">
        <f>Ugovori_OPULJP[[#This Row],[Bespovratna sredstva - Ukupno (EU+Nac) HRK
= Ukupna ugovorena vrijednost bespovratnih sredstava]]/7.5345</f>
        <v>57934.833101068412</v>
      </c>
      <c r="U1459" s="50">
        <v>0</v>
      </c>
      <c r="V1459" s="51">
        <f>Ugovori_OPULJP[[#This Row],[Javni doprinos korisnika - HRK]]/7.5345</f>
        <v>0</v>
      </c>
      <c r="W1459" s="50">
        <v>0</v>
      </c>
      <c r="X1459" s="51">
        <f>Ugovori_OPULJP[[#This Row],[Privatni doprinos korisnika - HRK]]/7.5345</f>
        <v>0</v>
      </c>
      <c r="Y1459" s="52">
        <v>436510</v>
      </c>
      <c r="Z1459" s="53">
        <f>Ugovori_OPULJP[[#This Row],[UKUPNI PRIHVATLJIVI IZDACI
TOTAL ELIGIBLE EXPENDITURE
= Bespovratna sredstva ukupno + doprinos korisnika
= Ukupni prihvatljivi troškovi
= Ukupna ugovorena vrijednost projekta HRK]]/7.5345</f>
        <v>57934.833101068412</v>
      </c>
      <c r="AA1459" s="57" t="s">
        <v>38</v>
      </c>
      <c r="AB1459" s="57" t="s">
        <v>35</v>
      </c>
      <c r="AC1459" s="56" t="s">
        <v>5466</v>
      </c>
      <c r="AD1459" s="63" t="s">
        <v>747</v>
      </c>
    </row>
    <row r="1460" spans="1:30" ht="51" customHeight="1" x14ac:dyDescent="0.2">
      <c r="A1460" s="61" t="s">
        <v>5467</v>
      </c>
      <c r="B1460" s="55" t="s">
        <v>743</v>
      </c>
      <c r="C1460" s="56" t="s">
        <v>744</v>
      </c>
      <c r="D1460" s="88" t="s">
        <v>4965</v>
      </c>
      <c r="E1460" s="57" t="s">
        <v>76</v>
      </c>
      <c r="F1460" s="62" t="s">
        <v>5468</v>
      </c>
      <c r="G1460" s="62" t="s">
        <v>4090</v>
      </c>
      <c r="H1460" s="59">
        <v>44928</v>
      </c>
      <c r="I1460" s="59">
        <v>45171</v>
      </c>
      <c r="J1460" s="48" t="str">
        <f>IF(Ugovori_OPULJP[[#This Row],[DATUM ZAVRŠETKA OPERACIJE]]&gt;DATE(2024,3,31),"u provedbi","završen")</f>
        <v>završen</v>
      </c>
      <c r="K1460" s="46" t="s">
        <v>130</v>
      </c>
      <c r="L1460" s="46" t="s">
        <v>130</v>
      </c>
      <c r="M1460" s="49">
        <v>0.85</v>
      </c>
      <c r="N1460" s="49">
        <v>0.15</v>
      </c>
      <c r="O1460" s="50">
        <f>Ugovori_OPULJP[[#This Row],[Bespovratna sredstva - Ukupno (EU+Nac) HRK
= Ukupna ugovorena vrijednost bespovratnih sredstava]]*Ugovori_OPULJP[[#This Row],[EU STOPA SUFINANCIRANJA %
EU CO-FINANCING RATE %]]</f>
        <v>412250</v>
      </c>
      <c r="P1460" s="51">
        <f>Ugovori_OPULJP[[#This Row],[Bespovratna sredstva - EU dio - HRK]]/7.5345</f>
        <v>54714.977768929588</v>
      </c>
      <c r="Q1460" s="50">
        <f>Ugovori_OPULJP[[#This Row],[Bespovratna sredstva - Ukupno (EU+Nac) HRK
= Ukupna ugovorena vrijednost bespovratnih sredstava]]*Ugovori_OPULJP[[#This Row],[STOPA NACIONALNOG SUFINANCIRANJA %]]</f>
        <v>72750</v>
      </c>
      <c r="R1460" s="51">
        <f>Ugovori_OPULJP[[#This Row],[Bespovratna sredstva - Nacionalni dio - HRK]]/7.5345</f>
        <v>9655.5843121640446</v>
      </c>
      <c r="S1460" s="52">
        <v>485000</v>
      </c>
      <c r="T1460" s="51">
        <f>Ugovori_OPULJP[[#This Row],[Bespovratna sredstva - Ukupno (EU+Nac) HRK
= Ukupna ugovorena vrijednost bespovratnih sredstava]]/7.5345</f>
        <v>64370.562081093631</v>
      </c>
      <c r="U1460" s="50">
        <v>0</v>
      </c>
      <c r="V1460" s="51">
        <f>Ugovori_OPULJP[[#This Row],[Javni doprinos korisnika - HRK]]/7.5345</f>
        <v>0</v>
      </c>
      <c r="W1460" s="50">
        <v>0</v>
      </c>
      <c r="X1460" s="51">
        <f>Ugovori_OPULJP[[#This Row],[Privatni doprinos korisnika - HRK]]/7.5345</f>
        <v>0</v>
      </c>
      <c r="Y1460" s="52">
        <v>485000</v>
      </c>
      <c r="Z1460" s="53">
        <f>Ugovori_OPULJP[[#This Row],[UKUPNI PRIHVATLJIVI IZDACI
TOTAL ELIGIBLE EXPENDITURE
= Bespovratna sredstva ukupno + doprinos korisnika
= Ukupni prihvatljivi troškovi
= Ukupna ugovorena vrijednost projekta HRK]]/7.5345</f>
        <v>64370.562081093631</v>
      </c>
      <c r="AA1460" s="57" t="s">
        <v>38</v>
      </c>
      <c r="AB1460" s="57" t="s">
        <v>35</v>
      </c>
      <c r="AC1460" s="56" t="s">
        <v>5469</v>
      </c>
      <c r="AD1460" s="63" t="s">
        <v>747</v>
      </c>
    </row>
    <row r="1461" spans="1:30" ht="51" customHeight="1" x14ac:dyDescent="0.2">
      <c r="A1461" s="97" t="s">
        <v>5470</v>
      </c>
      <c r="B1461" s="55" t="s">
        <v>743</v>
      </c>
      <c r="C1461" s="56" t="s">
        <v>744</v>
      </c>
      <c r="D1461" s="88" t="s">
        <v>4965</v>
      </c>
      <c r="E1461" s="57" t="s">
        <v>76</v>
      </c>
      <c r="F1461" s="62" t="s">
        <v>3339</v>
      </c>
      <c r="G1461" s="62" t="s">
        <v>5471</v>
      </c>
      <c r="H1461" s="59">
        <v>44792</v>
      </c>
      <c r="I1461" s="59">
        <v>45035</v>
      </c>
      <c r="J1461" s="48" t="str">
        <f>IF(Ugovori_OPULJP[[#This Row],[DATUM ZAVRŠETKA OPERACIJE]]&gt;DATE(2024,3,31),"u provedbi","završen")</f>
        <v>završen</v>
      </c>
      <c r="K1461" s="46" t="s">
        <v>543</v>
      </c>
      <c r="L1461" s="46" t="s">
        <v>211</v>
      </c>
      <c r="M1461" s="49">
        <v>0.85</v>
      </c>
      <c r="N1461" s="49">
        <v>0.15</v>
      </c>
      <c r="O1461" s="50">
        <f>Ugovori_OPULJP[[#This Row],[Bespovratna sredstva - Ukupno (EU+Nac) HRK
= Ukupna ugovorena vrijednost bespovratnih sredstava]]*Ugovori_OPULJP[[#This Row],[EU STOPA SUFINANCIRANJA %
EU CO-FINANCING RATE %]]</f>
        <v>1049750</v>
      </c>
      <c r="P1461" s="51">
        <f>Ugovori_OPULJP[[#This Row],[Bespovratna sredstva - EU dio - HRK]]/7.5345</f>
        <v>139325.7681332537</v>
      </c>
      <c r="Q1461" s="50">
        <f>Ugovori_OPULJP[[#This Row],[Bespovratna sredstva - Ukupno (EU+Nac) HRK
= Ukupna ugovorena vrijednost bespovratnih sredstava]]*Ugovori_OPULJP[[#This Row],[STOPA NACIONALNOG SUFINANCIRANJA %]]</f>
        <v>185250</v>
      </c>
      <c r="R1461" s="51">
        <f>Ugovori_OPULJP[[#This Row],[Bespovratna sredstva - Nacionalni dio - HRK]]/7.5345</f>
        <v>24586.900258809474</v>
      </c>
      <c r="S1461" s="52">
        <v>1235000</v>
      </c>
      <c r="T1461" s="51">
        <f>Ugovori_OPULJP[[#This Row],[Bespovratna sredstva - Ukupno (EU+Nac) HRK
= Ukupna ugovorena vrijednost bespovratnih sredstava]]/7.5345</f>
        <v>163912.66839206318</v>
      </c>
      <c r="U1461" s="50">
        <v>0</v>
      </c>
      <c r="V1461" s="51">
        <f>Ugovori_OPULJP[[#This Row],[Javni doprinos korisnika - HRK]]/7.5345</f>
        <v>0</v>
      </c>
      <c r="W1461" s="50">
        <v>0</v>
      </c>
      <c r="X1461" s="51">
        <f>Ugovori_OPULJP[[#This Row],[Privatni doprinos korisnika - HRK]]/7.5345</f>
        <v>0</v>
      </c>
      <c r="Y1461" s="52">
        <v>1235000</v>
      </c>
      <c r="Z1461" s="53">
        <f>Ugovori_OPULJP[[#This Row],[UKUPNI PRIHVATLJIVI IZDACI
TOTAL ELIGIBLE EXPENDITURE
= Bespovratna sredstva ukupno + doprinos korisnika
= Ukupni prihvatljivi troškovi
= Ukupna ugovorena vrijednost projekta HRK]]/7.5345</f>
        <v>163912.66839206318</v>
      </c>
      <c r="AA1461" s="57" t="s">
        <v>38</v>
      </c>
      <c r="AB1461" s="57" t="s">
        <v>35</v>
      </c>
      <c r="AC1461" s="56" t="s">
        <v>5472</v>
      </c>
      <c r="AD1461" s="63" t="s">
        <v>747</v>
      </c>
    </row>
    <row r="1462" spans="1:30" ht="51" customHeight="1" x14ac:dyDescent="0.2">
      <c r="A1462" s="97" t="s">
        <v>5473</v>
      </c>
      <c r="B1462" s="55" t="s">
        <v>743</v>
      </c>
      <c r="C1462" s="56" t="s">
        <v>744</v>
      </c>
      <c r="D1462" s="88" t="s">
        <v>4965</v>
      </c>
      <c r="E1462" s="57" t="s">
        <v>76</v>
      </c>
      <c r="F1462" s="62" t="s">
        <v>3339</v>
      </c>
      <c r="G1462" s="62" t="s">
        <v>3944</v>
      </c>
      <c r="H1462" s="59">
        <v>44770</v>
      </c>
      <c r="I1462" s="59">
        <v>45013</v>
      </c>
      <c r="J1462" s="48" t="str">
        <f>IF(Ugovori_OPULJP[[#This Row],[DATUM ZAVRŠETKA OPERACIJE]]&gt;DATE(2024,3,31),"u provedbi","završen")</f>
        <v>završen</v>
      </c>
      <c r="K1462" s="67" t="s">
        <v>154</v>
      </c>
      <c r="L1462" s="67" t="s">
        <v>155</v>
      </c>
      <c r="M1462" s="49">
        <v>0.85</v>
      </c>
      <c r="N1462" s="49">
        <v>0.15</v>
      </c>
      <c r="O1462" s="50">
        <f>Ugovori_OPULJP[[#This Row],[Bespovratna sredstva - Ukupno (EU+Nac) HRK
= Ukupna ugovorena vrijednost bespovratnih sredstava]]*Ugovori_OPULJP[[#This Row],[EU STOPA SUFINANCIRANJA %
EU CO-FINANCING RATE %]]</f>
        <v>378216</v>
      </c>
      <c r="P1462" s="51">
        <f>Ugovori_OPULJP[[#This Row],[Bespovratna sredstva - EU dio - HRK]]/7.5345</f>
        <v>50197.889707346207</v>
      </c>
      <c r="Q1462" s="50">
        <f>Ugovori_OPULJP[[#This Row],[Bespovratna sredstva - Ukupno (EU+Nac) HRK
= Ukupna ugovorena vrijednost bespovratnih sredstava]]*Ugovori_OPULJP[[#This Row],[STOPA NACIONALNOG SUFINANCIRANJA %]]</f>
        <v>66744</v>
      </c>
      <c r="R1462" s="51">
        <f>Ugovori_OPULJP[[#This Row],[Bespovratna sredstva - Nacionalni dio - HRK]]/7.5345</f>
        <v>8858.4511248258004</v>
      </c>
      <c r="S1462" s="52">
        <v>444960</v>
      </c>
      <c r="T1462" s="53">
        <f>Ugovori_OPULJP[[#This Row],[Bespovratna sredstva - Ukupno (EU+Nac) HRK
= Ukupna ugovorena vrijednost bespovratnih sredstava]]/7.5345</f>
        <v>59056.340832172005</v>
      </c>
      <c r="U1462" s="50">
        <v>0</v>
      </c>
      <c r="V1462" s="51">
        <f>Ugovori_OPULJP[[#This Row],[Javni doprinos korisnika - HRK]]/7.5345</f>
        <v>0</v>
      </c>
      <c r="W1462" s="50">
        <v>0</v>
      </c>
      <c r="X1462" s="51">
        <f>Ugovori_OPULJP[[#This Row],[Privatni doprinos korisnika - HRK]]/7.5345</f>
        <v>0</v>
      </c>
      <c r="Y1462" s="52">
        <v>444960</v>
      </c>
      <c r="Z1462" s="53">
        <f>Ugovori_OPULJP[[#This Row],[UKUPNI PRIHVATLJIVI IZDACI
TOTAL ELIGIBLE EXPENDITURE
= Bespovratna sredstva ukupno + doprinos korisnika
= Ukupni prihvatljivi troškovi
= Ukupna ugovorena vrijednost projekta HRK]]/7.5345</f>
        <v>59056.340832172005</v>
      </c>
      <c r="AA1462" s="57" t="s">
        <v>38</v>
      </c>
      <c r="AB1462" s="57" t="s">
        <v>35</v>
      </c>
      <c r="AC1462" s="56" t="s">
        <v>5474</v>
      </c>
      <c r="AD1462" s="63" t="s">
        <v>747</v>
      </c>
    </row>
    <row r="1463" spans="1:30" ht="51" customHeight="1" x14ac:dyDescent="0.2">
      <c r="A1463" s="97" t="s">
        <v>5475</v>
      </c>
      <c r="B1463" s="55" t="s">
        <v>743</v>
      </c>
      <c r="C1463" s="56" t="s">
        <v>744</v>
      </c>
      <c r="D1463" s="88" t="s">
        <v>4965</v>
      </c>
      <c r="E1463" s="57" t="s">
        <v>76</v>
      </c>
      <c r="F1463" s="62" t="s">
        <v>5476</v>
      </c>
      <c r="G1463" s="45" t="s">
        <v>1824</v>
      </c>
      <c r="H1463" s="59">
        <v>44770</v>
      </c>
      <c r="I1463" s="59">
        <v>45013</v>
      </c>
      <c r="J1463" s="48" t="str">
        <f>IF(Ugovori_OPULJP[[#This Row],[DATUM ZAVRŠETKA OPERACIJE]]&gt;DATE(2024,3,31),"u provedbi","završen")</f>
        <v>završen</v>
      </c>
      <c r="K1463" s="46" t="s">
        <v>271</v>
      </c>
      <c r="L1463" s="46" t="s">
        <v>271</v>
      </c>
      <c r="M1463" s="49">
        <v>0.85</v>
      </c>
      <c r="N1463" s="49">
        <v>0.15</v>
      </c>
      <c r="O1463" s="50">
        <f>Ugovori_OPULJP[[#This Row],[Bespovratna sredstva - Ukupno (EU+Nac) HRK
= Ukupna ugovorena vrijednost bespovratnih sredstava]]*Ugovori_OPULJP[[#This Row],[EU STOPA SUFINANCIRANJA %
EU CO-FINANCING RATE %]]</f>
        <v>630360</v>
      </c>
      <c r="P1463" s="51">
        <f>Ugovori_OPULJP[[#This Row],[Bespovratna sredstva - EU dio - HRK]]/7.5345</f>
        <v>83663.149512243675</v>
      </c>
      <c r="Q1463" s="50">
        <f>Ugovori_OPULJP[[#This Row],[Bespovratna sredstva - Ukupno (EU+Nac) HRK
= Ukupna ugovorena vrijednost bespovratnih sredstava]]*Ugovori_OPULJP[[#This Row],[STOPA NACIONALNOG SUFINANCIRANJA %]]</f>
        <v>111240</v>
      </c>
      <c r="R1463" s="51">
        <f>Ugovori_OPULJP[[#This Row],[Bespovratna sredstva - Nacionalni dio - HRK]]/7.5345</f>
        <v>14764.085208043001</v>
      </c>
      <c r="S1463" s="52">
        <v>741600</v>
      </c>
      <c r="T1463" s="53">
        <f>Ugovori_OPULJP[[#This Row],[Bespovratna sredstva - Ukupno (EU+Nac) HRK
= Ukupna ugovorena vrijednost bespovratnih sredstava]]/7.5345</f>
        <v>98427.23472028668</v>
      </c>
      <c r="U1463" s="50">
        <v>0</v>
      </c>
      <c r="V1463" s="51">
        <f>Ugovori_OPULJP[[#This Row],[Javni doprinos korisnika - HRK]]/7.5345</f>
        <v>0</v>
      </c>
      <c r="W1463" s="50">
        <v>0</v>
      </c>
      <c r="X1463" s="51">
        <f>Ugovori_OPULJP[[#This Row],[Privatni doprinos korisnika - HRK]]/7.5345</f>
        <v>0</v>
      </c>
      <c r="Y1463" s="52">
        <v>741600</v>
      </c>
      <c r="Z1463" s="53">
        <f>Ugovori_OPULJP[[#This Row],[UKUPNI PRIHVATLJIVI IZDACI
TOTAL ELIGIBLE EXPENDITURE
= Bespovratna sredstva ukupno + doprinos korisnika
= Ukupni prihvatljivi troškovi
= Ukupna ugovorena vrijednost projekta HRK]]/7.5345</f>
        <v>98427.23472028668</v>
      </c>
      <c r="AA1463" s="57" t="s">
        <v>38</v>
      </c>
      <c r="AB1463" s="57" t="s">
        <v>35</v>
      </c>
      <c r="AC1463" s="56" t="s">
        <v>5477</v>
      </c>
      <c r="AD1463" s="63" t="s">
        <v>747</v>
      </c>
    </row>
    <row r="1464" spans="1:30" ht="38.25" customHeight="1" x14ac:dyDescent="0.2">
      <c r="A1464" s="61" t="s">
        <v>5478</v>
      </c>
      <c r="B1464" s="55" t="s">
        <v>743</v>
      </c>
      <c r="C1464" s="56" t="s">
        <v>744</v>
      </c>
      <c r="D1464" s="88" t="s">
        <v>4965</v>
      </c>
      <c r="E1464" s="57" t="s">
        <v>76</v>
      </c>
      <c r="F1464" s="62" t="s">
        <v>5479</v>
      </c>
      <c r="G1464" s="62" t="s">
        <v>3297</v>
      </c>
      <c r="H1464" s="59">
        <v>44944</v>
      </c>
      <c r="I1464" s="59">
        <v>45187</v>
      </c>
      <c r="J1464" s="48" t="str">
        <f>IF(Ugovori_OPULJP[[#This Row],[DATUM ZAVRŠETKA OPERACIJE]]&gt;DATE(2024,3,31),"u provedbi","završen")</f>
        <v>završen</v>
      </c>
      <c r="K1464" s="67" t="s">
        <v>271</v>
      </c>
      <c r="L1464" s="67" t="s">
        <v>271</v>
      </c>
      <c r="M1464" s="49">
        <v>0.85</v>
      </c>
      <c r="N1464" s="49">
        <v>0.15</v>
      </c>
      <c r="O1464" s="50">
        <f>Ugovori_OPULJP[[#This Row],[Bespovratna sredstva - Ukupno (EU+Nac) HRK
= Ukupna ugovorena vrijednost bespovratnih sredstava]]*Ugovori_OPULJP[[#This Row],[EU STOPA SUFINANCIRANJA %
EU CO-FINANCING RATE %]]</f>
        <v>420240</v>
      </c>
      <c r="P1464" s="51">
        <f>Ugovori_OPULJP[[#This Row],[Bespovratna sredstva - EU dio - HRK]]/7.5345</f>
        <v>55775.43300816245</v>
      </c>
      <c r="Q1464" s="50">
        <f>Ugovori_OPULJP[[#This Row],[Bespovratna sredstva - Ukupno (EU+Nac) HRK
= Ukupna ugovorena vrijednost bespovratnih sredstava]]*Ugovori_OPULJP[[#This Row],[STOPA NACIONALNOG SUFINANCIRANJA %]]</f>
        <v>74160</v>
      </c>
      <c r="R1464" s="51">
        <f>Ugovori_OPULJP[[#This Row],[Bespovratna sredstva - Nacionalni dio - HRK]]/7.5345</f>
        <v>9842.7234720286669</v>
      </c>
      <c r="S1464" s="52">
        <v>494400</v>
      </c>
      <c r="T1464" s="51">
        <f>Ugovori_OPULJP[[#This Row],[Bespovratna sredstva - Ukupno (EU+Nac) HRK
= Ukupna ugovorena vrijednost bespovratnih sredstava]]/7.5345</f>
        <v>65618.156480191115</v>
      </c>
      <c r="U1464" s="50">
        <v>0</v>
      </c>
      <c r="V1464" s="51">
        <f>Ugovori_OPULJP[[#This Row],[Javni doprinos korisnika - HRK]]/7.5345</f>
        <v>0</v>
      </c>
      <c r="W1464" s="50">
        <v>0</v>
      </c>
      <c r="X1464" s="51">
        <f>Ugovori_OPULJP[[#This Row],[Privatni doprinos korisnika - HRK]]/7.5345</f>
        <v>0</v>
      </c>
      <c r="Y1464" s="52">
        <v>494400</v>
      </c>
      <c r="Z1464" s="53">
        <f>Ugovori_OPULJP[[#This Row],[UKUPNI PRIHVATLJIVI IZDACI
TOTAL ELIGIBLE EXPENDITURE
= Bespovratna sredstva ukupno + doprinos korisnika
= Ukupni prihvatljivi troškovi
= Ukupna ugovorena vrijednost projekta HRK]]/7.5345</f>
        <v>65618.156480191115</v>
      </c>
      <c r="AA1464" s="57" t="s">
        <v>38</v>
      </c>
      <c r="AB1464" s="57" t="s">
        <v>35</v>
      </c>
      <c r="AC1464" s="56" t="s">
        <v>5480</v>
      </c>
      <c r="AD1464" s="63" t="s">
        <v>747</v>
      </c>
    </row>
    <row r="1465" spans="1:30" ht="51" customHeight="1" x14ac:dyDescent="0.2">
      <c r="A1465" s="97" t="s">
        <v>5481</v>
      </c>
      <c r="B1465" s="55" t="s">
        <v>743</v>
      </c>
      <c r="C1465" s="56" t="s">
        <v>744</v>
      </c>
      <c r="D1465" s="88" t="s">
        <v>4965</v>
      </c>
      <c r="E1465" s="57" t="s">
        <v>76</v>
      </c>
      <c r="F1465" s="62" t="s">
        <v>5482</v>
      </c>
      <c r="G1465" s="62" t="s">
        <v>4086</v>
      </c>
      <c r="H1465" s="59">
        <v>44859</v>
      </c>
      <c r="I1465" s="59">
        <v>45102</v>
      </c>
      <c r="J1465" s="48" t="str">
        <f>IF(Ugovori_OPULJP[[#This Row],[DATUM ZAVRŠETKA OPERACIJE]]&gt;DATE(2024,3,31),"u provedbi","završen")</f>
        <v>završen</v>
      </c>
      <c r="K1465" s="58" t="s">
        <v>130</v>
      </c>
      <c r="L1465" s="58" t="s">
        <v>130</v>
      </c>
      <c r="M1465" s="49">
        <v>0.85</v>
      </c>
      <c r="N1465" s="49">
        <v>0.15</v>
      </c>
      <c r="O1465" s="50">
        <f>Ugovori_OPULJP[[#This Row],[Bespovratna sredstva - Ukupno (EU+Nac) HRK
= Ukupna ugovorena vrijednost bespovratnih sredstava]]*Ugovori_OPULJP[[#This Row],[EU STOPA SUFINANCIRANJA %
EU CO-FINANCING RATE %]]</f>
        <v>630360</v>
      </c>
      <c r="P1465" s="51">
        <f>Ugovori_OPULJP[[#This Row],[Bespovratna sredstva - EU dio - HRK]]/7.5345</f>
        <v>83663.149512243675</v>
      </c>
      <c r="Q1465" s="50">
        <f>Ugovori_OPULJP[[#This Row],[Bespovratna sredstva - Ukupno (EU+Nac) HRK
= Ukupna ugovorena vrijednost bespovratnih sredstava]]*Ugovori_OPULJP[[#This Row],[STOPA NACIONALNOG SUFINANCIRANJA %]]</f>
        <v>111240</v>
      </c>
      <c r="R1465" s="51">
        <f>Ugovori_OPULJP[[#This Row],[Bespovratna sredstva - Nacionalni dio - HRK]]/7.5345</f>
        <v>14764.085208043001</v>
      </c>
      <c r="S1465" s="52">
        <v>741600</v>
      </c>
      <c r="T1465" s="51">
        <f>Ugovori_OPULJP[[#This Row],[Bespovratna sredstva - Ukupno (EU+Nac) HRK
= Ukupna ugovorena vrijednost bespovratnih sredstava]]/7.5345</f>
        <v>98427.23472028668</v>
      </c>
      <c r="U1465" s="50">
        <v>0</v>
      </c>
      <c r="V1465" s="51">
        <f>Ugovori_OPULJP[[#This Row],[Javni doprinos korisnika - HRK]]/7.5345</f>
        <v>0</v>
      </c>
      <c r="W1465" s="50">
        <v>0</v>
      </c>
      <c r="X1465" s="51">
        <f>Ugovori_OPULJP[[#This Row],[Privatni doprinos korisnika - HRK]]/7.5345</f>
        <v>0</v>
      </c>
      <c r="Y1465" s="52">
        <v>741600</v>
      </c>
      <c r="Z1465" s="53">
        <f>Ugovori_OPULJP[[#This Row],[UKUPNI PRIHVATLJIVI IZDACI
TOTAL ELIGIBLE EXPENDITURE
= Bespovratna sredstva ukupno + doprinos korisnika
= Ukupni prihvatljivi troškovi
= Ukupna ugovorena vrijednost projekta HRK]]/7.5345</f>
        <v>98427.23472028668</v>
      </c>
      <c r="AA1465" s="57" t="s">
        <v>38</v>
      </c>
      <c r="AB1465" s="57" t="s">
        <v>35</v>
      </c>
      <c r="AC1465" s="56" t="s">
        <v>5483</v>
      </c>
      <c r="AD1465" s="63" t="s">
        <v>747</v>
      </c>
    </row>
    <row r="1466" spans="1:30" ht="47.25" customHeight="1" x14ac:dyDescent="0.2">
      <c r="A1466" s="97" t="s">
        <v>5484</v>
      </c>
      <c r="B1466" s="55" t="s">
        <v>743</v>
      </c>
      <c r="C1466" s="56" t="s">
        <v>744</v>
      </c>
      <c r="D1466" s="88" t="s">
        <v>4965</v>
      </c>
      <c r="E1466" s="57" t="s">
        <v>76</v>
      </c>
      <c r="F1466" s="62" t="s">
        <v>5485</v>
      </c>
      <c r="G1466" s="45" t="s">
        <v>3274</v>
      </c>
      <c r="H1466" s="59">
        <v>44770</v>
      </c>
      <c r="I1466" s="59">
        <v>45013</v>
      </c>
      <c r="J1466" s="48" t="str">
        <f>IF(Ugovori_OPULJP[[#This Row],[DATUM ZAVRŠETKA OPERACIJE]]&gt;DATE(2024,3,31),"u provedbi","završen")</f>
        <v>završen</v>
      </c>
      <c r="K1466" s="46" t="s">
        <v>594</v>
      </c>
      <c r="L1466" s="46" t="s">
        <v>594</v>
      </c>
      <c r="M1466" s="49">
        <v>0.85</v>
      </c>
      <c r="N1466" s="49">
        <v>0.15</v>
      </c>
      <c r="O1466" s="50">
        <f>Ugovori_OPULJP[[#This Row],[Bespovratna sredstva - Ukupno (EU+Nac) HRK
= Ukupna ugovorena vrijednost bespovratnih sredstava]]*Ugovori_OPULJP[[#This Row],[EU STOPA SUFINANCIRANJA %
EU CO-FINANCING RATE %]]</f>
        <v>416075</v>
      </c>
      <c r="P1466" s="51">
        <f>Ugovori_OPULJP[[#This Row],[Bespovratna sredstva - EU dio - HRK]]/7.5345</f>
        <v>55222.642511115533</v>
      </c>
      <c r="Q1466" s="50">
        <f>Ugovori_OPULJP[[#This Row],[Bespovratna sredstva - Ukupno (EU+Nac) HRK
= Ukupna ugovorena vrijednost bespovratnih sredstava]]*Ugovori_OPULJP[[#This Row],[STOPA NACIONALNOG SUFINANCIRANJA %]]</f>
        <v>73425</v>
      </c>
      <c r="R1466" s="51">
        <f>Ugovori_OPULJP[[#This Row],[Bespovratna sredstva - Nacionalni dio - HRK]]/7.5345</f>
        <v>9745.1722078439179</v>
      </c>
      <c r="S1466" s="52">
        <v>489500</v>
      </c>
      <c r="T1466" s="53">
        <f>Ugovori_OPULJP[[#This Row],[Bespovratna sredstva - Ukupno (EU+Nac) HRK
= Ukupna ugovorena vrijednost bespovratnih sredstava]]/7.5345</f>
        <v>64967.814718959453</v>
      </c>
      <c r="U1466" s="50">
        <v>0</v>
      </c>
      <c r="V1466" s="51">
        <f>Ugovori_OPULJP[[#This Row],[Javni doprinos korisnika - HRK]]/7.5345</f>
        <v>0</v>
      </c>
      <c r="W1466" s="50">
        <v>0</v>
      </c>
      <c r="X1466" s="51">
        <f>Ugovori_OPULJP[[#This Row],[Privatni doprinos korisnika - HRK]]/7.5345</f>
        <v>0</v>
      </c>
      <c r="Y1466" s="52">
        <v>489500</v>
      </c>
      <c r="Z1466" s="53">
        <f>Ugovori_OPULJP[[#This Row],[UKUPNI PRIHVATLJIVI IZDACI
TOTAL ELIGIBLE EXPENDITURE
= Bespovratna sredstva ukupno + doprinos korisnika
= Ukupni prihvatljivi troškovi
= Ukupna ugovorena vrijednost projekta HRK]]/7.5345</f>
        <v>64967.814718959453</v>
      </c>
      <c r="AA1466" s="57" t="s">
        <v>38</v>
      </c>
      <c r="AB1466" s="57" t="s">
        <v>35</v>
      </c>
      <c r="AC1466" s="56" t="s">
        <v>5486</v>
      </c>
      <c r="AD1466" s="63" t="s">
        <v>747</v>
      </c>
    </row>
    <row r="1467" spans="1:30" ht="63.75" customHeight="1" x14ac:dyDescent="0.2">
      <c r="A1467" s="97" t="s">
        <v>5487</v>
      </c>
      <c r="B1467" s="55" t="s">
        <v>743</v>
      </c>
      <c r="C1467" s="56" t="s">
        <v>744</v>
      </c>
      <c r="D1467" s="88" t="s">
        <v>4965</v>
      </c>
      <c r="E1467" s="57" t="s">
        <v>76</v>
      </c>
      <c r="F1467" s="62" t="s">
        <v>5488</v>
      </c>
      <c r="G1467" s="62" t="s">
        <v>5489</v>
      </c>
      <c r="H1467" s="59">
        <v>44789</v>
      </c>
      <c r="I1467" s="59">
        <v>45032</v>
      </c>
      <c r="J1467" s="48" t="str">
        <f>IF(Ugovori_OPULJP[[#This Row],[DATUM ZAVRŠETKA OPERACIJE]]&gt;DATE(2024,3,31),"u provedbi","završen")</f>
        <v>završen</v>
      </c>
      <c r="K1467" s="46" t="s">
        <v>37</v>
      </c>
      <c r="L1467" s="58" t="s">
        <v>37</v>
      </c>
      <c r="M1467" s="49">
        <v>0.85</v>
      </c>
      <c r="N1467" s="49">
        <v>0.15</v>
      </c>
      <c r="O1467" s="50">
        <f>Ugovori_OPULJP[[#This Row],[Bespovratna sredstva - Ukupno (EU+Nac) HRK
= Ukupna ugovorena vrijednost bespovratnih sredstava]]*Ugovori_OPULJP[[#This Row],[EU STOPA SUFINANCIRANJA %
EU CO-FINANCING RATE %]]</f>
        <v>1087150</v>
      </c>
      <c r="P1467" s="51">
        <f>Ugovori_OPULJP[[#This Row],[Bespovratna sredstva - EU dio - HRK]]/7.5345</f>
        <v>144289.6011679607</v>
      </c>
      <c r="Q1467" s="50">
        <f>Ugovori_OPULJP[[#This Row],[Bespovratna sredstva - Ukupno (EU+Nac) HRK
= Ukupna ugovorena vrijednost bespovratnih sredstava]]*Ugovori_OPULJP[[#This Row],[STOPA NACIONALNOG SUFINANCIRANJA %]]</f>
        <v>191850</v>
      </c>
      <c r="R1467" s="51">
        <f>Ugovori_OPULJP[[#This Row],[Bespovratna sredstva - Nacionalni dio - HRK]]/7.5345</f>
        <v>25462.870794346007</v>
      </c>
      <c r="S1467" s="52">
        <v>1279000</v>
      </c>
      <c r="T1467" s="51">
        <f>Ugovori_OPULJP[[#This Row],[Bespovratna sredstva - Ukupno (EU+Nac) HRK
= Ukupna ugovorena vrijednost bespovratnih sredstava]]/7.5345</f>
        <v>169752.47196230671</v>
      </c>
      <c r="U1467" s="50">
        <v>0</v>
      </c>
      <c r="V1467" s="51">
        <f>Ugovori_OPULJP[[#This Row],[Javni doprinos korisnika - HRK]]/7.5345</f>
        <v>0</v>
      </c>
      <c r="W1467" s="50">
        <v>0</v>
      </c>
      <c r="X1467" s="51">
        <f>Ugovori_OPULJP[[#This Row],[Privatni doprinos korisnika - HRK]]/7.5345</f>
        <v>0</v>
      </c>
      <c r="Y1467" s="52">
        <v>1279000</v>
      </c>
      <c r="Z1467" s="53">
        <f>Ugovori_OPULJP[[#This Row],[UKUPNI PRIHVATLJIVI IZDACI
TOTAL ELIGIBLE EXPENDITURE
= Bespovratna sredstva ukupno + doprinos korisnika
= Ukupni prihvatljivi troškovi
= Ukupna ugovorena vrijednost projekta HRK]]/7.5345</f>
        <v>169752.47196230671</v>
      </c>
      <c r="AA1467" s="57" t="s">
        <v>38</v>
      </c>
      <c r="AB1467" s="57" t="s">
        <v>35</v>
      </c>
      <c r="AC1467" s="56" t="s">
        <v>5490</v>
      </c>
      <c r="AD1467" s="63" t="s">
        <v>747</v>
      </c>
    </row>
    <row r="1468" spans="1:30" ht="38.25" customHeight="1" x14ac:dyDescent="0.2">
      <c r="A1468" s="97" t="s">
        <v>5491</v>
      </c>
      <c r="B1468" s="55" t="s">
        <v>743</v>
      </c>
      <c r="C1468" s="56" t="s">
        <v>744</v>
      </c>
      <c r="D1468" s="88" t="s">
        <v>4965</v>
      </c>
      <c r="E1468" s="57" t="s">
        <v>76</v>
      </c>
      <c r="F1468" s="62" t="s">
        <v>5492</v>
      </c>
      <c r="G1468" s="62" t="s">
        <v>1857</v>
      </c>
      <c r="H1468" s="59">
        <v>44826</v>
      </c>
      <c r="I1468" s="59">
        <v>45038</v>
      </c>
      <c r="J1468" s="48" t="str">
        <f>IF(Ugovori_OPULJP[[#This Row],[DATUM ZAVRŠETKA OPERACIJE]]&gt;DATE(2024,3,31),"u provedbi","završen")</f>
        <v>završen</v>
      </c>
      <c r="K1468" s="46" t="s">
        <v>155</v>
      </c>
      <c r="L1468" s="46" t="s">
        <v>155</v>
      </c>
      <c r="M1468" s="49">
        <v>0.85</v>
      </c>
      <c r="N1468" s="49">
        <v>0.15</v>
      </c>
      <c r="O1468" s="50">
        <f>Ugovori_OPULJP[[#This Row],[Bespovratna sredstva - Ukupno (EU+Nac) HRK
= Ukupna ugovorena vrijednost bespovratnih sredstava]]*Ugovori_OPULJP[[#This Row],[EU STOPA SUFINANCIRANJA %
EU CO-FINANCING RATE %]]</f>
        <v>840352.5</v>
      </c>
      <c r="P1468" s="51">
        <f>Ugovori_OPULJP[[#This Row],[Bespovratna sredstva - EU dio - HRK]]/7.5345</f>
        <v>111533.94385825204</v>
      </c>
      <c r="Q1468" s="50">
        <f>Ugovori_OPULJP[[#This Row],[Bespovratna sredstva - Ukupno (EU+Nac) HRK
= Ukupna ugovorena vrijednost bespovratnih sredstava]]*Ugovori_OPULJP[[#This Row],[STOPA NACIONALNOG SUFINANCIRANJA %]]</f>
        <v>148297.5</v>
      </c>
      <c r="R1468" s="51">
        <f>Ugovori_OPULJP[[#This Row],[Bespovratna sredstva - Nacionalni dio - HRK]]/7.5345</f>
        <v>19682.460680868007</v>
      </c>
      <c r="S1468" s="52">
        <v>988650</v>
      </c>
      <c r="T1468" s="51">
        <f>Ugovori_OPULJP[[#This Row],[Bespovratna sredstva - Ukupno (EU+Nac) HRK
= Ukupna ugovorena vrijednost bespovratnih sredstava]]/7.5345</f>
        <v>131216.40453912003</v>
      </c>
      <c r="U1468" s="50">
        <v>0</v>
      </c>
      <c r="V1468" s="51">
        <f>Ugovori_OPULJP[[#This Row],[Javni doprinos korisnika - HRK]]/7.5345</f>
        <v>0</v>
      </c>
      <c r="W1468" s="50">
        <v>0</v>
      </c>
      <c r="X1468" s="51">
        <f>Ugovori_OPULJP[[#This Row],[Privatni doprinos korisnika - HRK]]/7.5345</f>
        <v>0</v>
      </c>
      <c r="Y1468" s="52">
        <v>988650</v>
      </c>
      <c r="Z1468" s="53">
        <f>Ugovori_OPULJP[[#This Row],[UKUPNI PRIHVATLJIVI IZDACI
TOTAL ELIGIBLE EXPENDITURE
= Bespovratna sredstva ukupno + doprinos korisnika
= Ukupni prihvatljivi troškovi
= Ukupna ugovorena vrijednost projekta HRK]]/7.5345</f>
        <v>131216.40453912003</v>
      </c>
      <c r="AA1468" s="57" t="s">
        <v>38</v>
      </c>
      <c r="AB1468" s="57" t="s">
        <v>35</v>
      </c>
      <c r="AC1468" s="56" t="s">
        <v>5493</v>
      </c>
      <c r="AD1468" s="63" t="s">
        <v>747</v>
      </c>
    </row>
    <row r="1469" spans="1:30" ht="51" customHeight="1" x14ac:dyDescent="0.2">
      <c r="A1469" s="97" t="s">
        <v>5494</v>
      </c>
      <c r="B1469" s="55" t="s">
        <v>743</v>
      </c>
      <c r="C1469" s="56" t="s">
        <v>744</v>
      </c>
      <c r="D1469" s="88" t="s">
        <v>4965</v>
      </c>
      <c r="E1469" s="57" t="s">
        <v>76</v>
      </c>
      <c r="F1469" s="62" t="s">
        <v>5495</v>
      </c>
      <c r="G1469" s="62" t="s">
        <v>5496</v>
      </c>
      <c r="H1469" s="59">
        <v>44770</v>
      </c>
      <c r="I1469" s="59">
        <v>45013</v>
      </c>
      <c r="J1469" s="48" t="str">
        <f>IF(Ugovori_OPULJP[[#This Row],[DATUM ZAVRŠETKA OPERACIJE]]&gt;DATE(2024,3,31),"u provedbi","završen")</f>
        <v>završen</v>
      </c>
      <c r="K1469" s="67" t="s">
        <v>5497</v>
      </c>
      <c r="L1469" s="58" t="s">
        <v>37</v>
      </c>
      <c r="M1469" s="49">
        <v>0.85</v>
      </c>
      <c r="N1469" s="49">
        <v>0.15</v>
      </c>
      <c r="O1469" s="50">
        <f>Ugovori_OPULJP[[#This Row],[Bespovratna sredstva - Ukupno (EU+Nac) HRK
= Ukupna ugovorena vrijednost bespovratnih sredstava]]*Ugovori_OPULJP[[#This Row],[EU STOPA SUFINANCIRANJA %
EU CO-FINANCING RATE %]]</f>
        <v>1260550</v>
      </c>
      <c r="P1469" s="51">
        <f>Ugovori_OPULJP[[#This Row],[Bespovratna sredstva - EU dio - HRK]]/7.5345</f>
        <v>167303.73614705686</v>
      </c>
      <c r="Q1469" s="50">
        <f>Ugovori_OPULJP[[#This Row],[Bespovratna sredstva - Ukupno (EU+Nac) HRK
= Ukupna ugovorena vrijednost bespovratnih sredstava]]*Ugovori_OPULJP[[#This Row],[STOPA NACIONALNOG SUFINANCIRANJA %]]</f>
        <v>222450</v>
      </c>
      <c r="R1469" s="51">
        <f>Ugovori_OPULJP[[#This Row],[Bespovratna sredstva - Nacionalni dio - HRK]]/7.5345</f>
        <v>29524.188731833565</v>
      </c>
      <c r="S1469" s="52">
        <v>1483000</v>
      </c>
      <c r="T1469" s="51">
        <f>Ugovori_OPULJP[[#This Row],[Bespovratna sredstva - Ukupno (EU+Nac) HRK
= Ukupna ugovorena vrijednost bespovratnih sredstava]]/7.5345</f>
        <v>196827.92487889042</v>
      </c>
      <c r="U1469" s="50">
        <v>0</v>
      </c>
      <c r="V1469" s="51">
        <f>Ugovori_OPULJP[[#This Row],[Javni doprinos korisnika - HRK]]/7.5345</f>
        <v>0</v>
      </c>
      <c r="W1469" s="50">
        <v>0</v>
      </c>
      <c r="X1469" s="51">
        <f>Ugovori_OPULJP[[#This Row],[Privatni doprinos korisnika - HRK]]/7.5345</f>
        <v>0</v>
      </c>
      <c r="Y1469" s="52">
        <v>1483000</v>
      </c>
      <c r="Z1469" s="53">
        <f>Ugovori_OPULJP[[#This Row],[UKUPNI PRIHVATLJIVI IZDACI
TOTAL ELIGIBLE EXPENDITURE
= Bespovratna sredstva ukupno + doprinos korisnika
= Ukupni prihvatljivi troškovi
= Ukupna ugovorena vrijednost projekta HRK]]/7.5345</f>
        <v>196827.92487889042</v>
      </c>
      <c r="AA1469" s="57" t="s">
        <v>38</v>
      </c>
      <c r="AB1469" s="57" t="s">
        <v>35</v>
      </c>
      <c r="AC1469" s="56" t="s">
        <v>5498</v>
      </c>
      <c r="AD1469" s="63" t="s">
        <v>747</v>
      </c>
    </row>
    <row r="1470" spans="1:30" ht="51" customHeight="1" x14ac:dyDescent="0.2">
      <c r="A1470" s="61" t="s">
        <v>5499</v>
      </c>
      <c r="B1470" s="55" t="s">
        <v>743</v>
      </c>
      <c r="C1470" s="56" t="s">
        <v>744</v>
      </c>
      <c r="D1470" s="88" t="s">
        <v>4965</v>
      </c>
      <c r="E1470" s="57" t="s">
        <v>76</v>
      </c>
      <c r="F1470" s="62" t="s">
        <v>5500</v>
      </c>
      <c r="G1470" s="62" t="s">
        <v>1721</v>
      </c>
      <c r="H1470" s="59">
        <v>44927</v>
      </c>
      <c r="I1470" s="59">
        <v>45170</v>
      </c>
      <c r="J1470" s="48" t="str">
        <f>IF(Ugovori_OPULJP[[#This Row],[DATUM ZAVRŠETKA OPERACIJE]]&gt;DATE(2024,3,31),"u provedbi","završen")</f>
        <v>završen</v>
      </c>
      <c r="K1470" s="46" t="s">
        <v>155</v>
      </c>
      <c r="L1470" s="46" t="s">
        <v>155</v>
      </c>
      <c r="M1470" s="49">
        <v>0.85</v>
      </c>
      <c r="N1470" s="49">
        <v>0.15</v>
      </c>
      <c r="O1470" s="50">
        <f>Ugovori_OPULJP[[#This Row],[Bespovratna sredstva - Ukupno (EU+Nac) HRK
= Ukupna ugovorena vrijednost bespovratnih sredstava]]*Ugovori_OPULJP[[#This Row],[EU STOPA SUFINANCIRANJA %
EU CO-FINANCING RATE %]]</f>
        <v>378216</v>
      </c>
      <c r="P1470" s="51">
        <f>Ugovori_OPULJP[[#This Row],[Bespovratna sredstva - EU dio - HRK]]/7.5345</f>
        <v>50197.889707346207</v>
      </c>
      <c r="Q1470" s="50">
        <f>Ugovori_OPULJP[[#This Row],[Bespovratna sredstva - Ukupno (EU+Nac) HRK
= Ukupna ugovorena vrijednost bespovratnih sredstava]]*Ugovori_OPULJP[[#This Row],[STOPA NACIONALNOG SUFINANCIRANJA %]]</f>
        <v>66744</v>
      </c>
      <c r="R1470" s="51">
        <f>Ugovori_OPULJP[[#This Row],[Bespovratna sredstva - Nacionalni dio - HRK]]/7.5345</f>
        <v>8858.4511248258004</v>
      </c>
      <c r="S1470" s="52">
        <v>444960</v>
      </c>
      <c r="T1470" s="51">
        <f>Ugovori_OPULJP[[#This Row],[Bespovratna sredstva - Ukupno (EU+Nac) HRK
= Ukupna ugovorena vrijednost bespovratnih sredstava]]/7.5345</f>
        <v>59056.340832172005</v>
      </c>
      <c r="U1470" s="50">
        <v>0</v>
      </c>
      <c r="V1470" s="51">
        <f>Ugovori_OPULJP[[#This Row],[Javni doprinos korisnika - HRK]]/7.5345</f>
        <v>0</v>
      </c>
      <c r="W1470" s="50">
        <v>0</v>
      </c>
      <c r="X1470" s="51">
        <f>Ugovori_OPULJP[[#This Row],[Privatni doprinos korisnika - HRK]]/7.5345</f>
        <v>0</v>
      </c>
      <c r="Y1470" s="52">
        <v>444960</v>
      </c>
      <c r="Z1470" s="53">
        <f>Ugovori_OPULJP[[#This Row],[UKUPNI PRIHVATLJIVI IZDACI
TOTAL ELIGIBLE EXPENDITURE
= Bespovratna sredstva ukupno + doprinos korisnika
= Ukupni prihvatljivi troškovi
= Ukupna ugovorena vrijednost projekta HRK]]/7.5345</f>
        <v>59056.340832172005</v>
      </c>
      <c r="AA1470" s="57" t="s">
        <v>38</v>
      </c>
      <c r="AB1470" s="57" t="s">
        <v>35</v>
      </c>
      <c r="AC1470" s="56" t="s">
        <v>5501</v>
      </c>
      <c r="AD1470" s="63" t="s">
        <v>747</v>
      </c>
    </row>
    <row r="1471" spans="1:30" ht="38.25" customHeight="1" x14ac:dyDescent="0.2">
      <c r="A1471" s="61" t="s">
        <v>5502</v>
      </c>
      <c r="B1471" s="55" t="s">
        <v>743</v>
      </c>
      <c r="C1471" s="56" t="s">
        <v>744</v>
      </c>
      <c r="D1471" s="88" t="s">
        <v>4965</v>
      </c>
      <c r="E1471" s="57" t="s">
        <v>76</v>
      </c>
      <c r="F1471" s="62" t="s">
        <v>5503</v>
      </c>
      <c r="G1471" s="62" t="s">
        <v>3266</v>
      </c>
      <c r="H1471" s="59">
        <v>44916</v>
      </c>
      <c r="I1471" s="59">
        <v>45159</v>
      </c>
      <c r="J1471" s="48" t="str">
        <f>IF(Ugovori_OPULJP[[#This Row],[DATUM ZAVRŠETKA OPERACIJE]]&gt;DATE(2024,3,31),"u provedbi","završen")</f>
        <v>završen</v>
      </c>
      <c r="K1471" s="58" t="s">
        <v>130</v>
      </c>
      <c r="L1471" s="67" t="s">
        <v>130</v>
      </c>
      <c r="M1471" s="49">
        <v>0.85</v>
      </c>
      <c r="N1471" s="49">
        <v>0.15</v>
      </c>
      <c r="O1471" s="50">
        <f>Ugovori_OPULJP[[#This Row],[Bespovratna sredstva - Ukupno (EU+Nac) HRK
= Ukupna ugovorena vrijednost bespovratnih sredstava]]*Ugovori_OPULJP[[#This Row],[EU STOPA SUFINANCIRANJA %
EU CO-FINANCING RATE %]]</f>
        <v>457300</v>
      </c>
      <c r="P1471" s="51">
        <f>Ugovori_OPULJP[[#This Row],[Bespovratna sredstva - EU dio - HRK]]/7.5345</f>
        <v>60694.140288008493</v>
      </c>
      <c r="Q1471" s="50">
        <f>Ugovori_OPULJP[[#This Row],[Bespovratna sredstva - Ukupno (EU+Nac) HRK
= Ukupna ugovorena vrijednost bespovratnih sredstava]]*Ugovori_OPULJP[[#This Row],[STOPA NACIONALNOG SUFINANCIRANJA %]]</f>
        <v>80700</v>
      </c>
      <c r="R1471" s="51">
        <f>Ugovori_OPULJP[[#This Row],[Bespovratna sredstva - Nacionalni dio - HRK]]/7.5345</f>
        <v>10710.730639060323</v>
      </c>
      <c r="S1471" s="52">
        <v>538000</v>
      </c>
      <c r="T1471" s="51">
        <f>Ugovori_OPULJP[[#This Row],[Bespovratna sredstva - Ukupno (EU+Nac) HRK
= Ukupna ugovorena vrijednost bespovratnih sredstava]]/7.5345</f>
        <v>71404.870927068812</v>
      </c>
      <c r="U1471" s="50">
        <v>0</v>
      </c>
      <c r="V1471" s="51">
        <f>Ugovori_OPULJP[[#This Row],[Javni doprinos korisnika - HRK]]/7.5345</f>
        <v>0</v>
      </c>
      <c r="W1471" s="50">
        <v>0</v>
      </c>
      <c r="X1471" s="51">
        <f>Ugovori_OPULJP[[#This Row],[Privatni doprinos korisnika - HRK]]/7.5345</f>
        <v>0</v>
      </c>
      <c r="Y1471" s="52">
        <v>538000</v>
      </c>
      <c r="Z1471" s="53">
        <f>Ugovori_OPULJP[[#This Row],[UKUPNI PRIHVATLJIVI IZDACI
TOTAL ELIGIBLE EXPENDITURE
= Bespovratna sredstva ukupno + doprinos korisnika
= Ukupni prihvatljivi troškovi
= Ukupna ugovorena vrijednost projekta HRK]]/7.5345</f>
        <v>71404.870927068812</v>
      </c>
      <c r="AA1471" s="57" t="s">
        <v>38</v>
      </c>
      <c r="AB1471" s="57" t="s">
        <v>35</v>
      </c>
      <c r="AC1471" s="56" t="s">
        <v>5504</v>
      </c>
      <c r="AD1471" s="63" t="s">
        <v>747</v>
      </c>
    </row>
    <row r="1472" spans="1:30" ht="51" customHeight="1" x14ac:dyDescent="0.2">
      <c r="A1472" s="97" t="s">
        <v>5505</v>
      </c>
      <c r="B1472" s="55" t="s">
        <v>743</v>
      </c>
      <c r="C1472" s="56" t="s">
        <v>744</v>
      </c>
      <c r="D1472" s="88" t="s">
        <v>4965</v>
      </c>
      <c r="E1472" s="57" t="s">
        <v>76</v>
      </c>
      <c r="F1472" s="62" t="s">
        <v>5506</v>
      </c>
      <c r="G1472" s="62" t="s">
        <v>2759</v>
      </c>
      <c r="H1472" s="59">
        <v>44784</v>
      </c>
      <c r="I1472" s="59">
        <v>45027</v>
      </c>
      <c r="J1472" s="48" t="str">
        <f>IF(Ugovori_OPULJP[[#This Row],[DATUM ZAVRŠETKA OPERACIJE]]&gt;DATE(2024,3,31),"u provedbi","završen")</f>
        <v>završen</v>
      </c>
      <c r="K1472" s="67" t="s">
        <v>892</v>
      </c>
      <c r="L1472" s="58" t="s">
        <v>37</v>
      </c>
      <c r="M1472" s="49">
        <v>0.85</v>
      </c>
      <c r="N1472" s="49">
        <v>0.15</v>
      </c>
      <c r="O1472" s="50">
        <f>Ugovori_OPULJP[[#This Row],[Bespovratna sredstva - Ukupno (EU+Nac) HRK
= Ukupna ugovorena vrijednost bespovratnih sredstava]]*Ugovori_OPULJP[[#This Row],[EU STOPA SUFINANCIRANJA %
EU CO-FINANCING RATE %]]</f>
        <v>1092250</v>
      </c>
      <c r="P1472" s="51">
        <f>Ugovori_OPULJP[[#This Row],[Bespovratna sredstva - EU dio - HRK]]/7.5345</f>
        <v>144966.4874908753</v>
      </c>
      <c r="Q1472" s="50">
        <f>Ugovori_OPULJP[[#This Row],[Bespovratna sredstva - Ukupno (EU+Nac) HRK
= Ukupna ugovorena vrijednost bespovratnih sredstava]]*Ugovori_OPULJP[[#This Row],[STOPA NACIONALNOG SUFINANCIRANJA %]]</f>
        <v>192750</v>
      </c>
      <c r="R1472" s="51">
        <f>Ugovori_OPULJP[[#This Row],[Bespovratna sredstva - Nacionalni dio - HRK]]/7.5345</f>
        <v>25582.321321919171</v>
      </c>
      <c r="S1472" s="52">
        <v>1285000</v>
      </c>
      <c r="T1472" s="51">
        <f>Ugovori_OPULJP[[#This Row],[Bespovratna sredstva - Ukupno (EU+Nac) HRK
= Ukupna ugovorena vrijednost bespovratnih sredstava]]/7.5345</f>
        <v>170548.80881279448</v>
      </c>
      <c r="U1472" s="50">
        <v>0</v>
      </c>
      <c r="V1472" s="51">
        <f>Ugovori_OPULJP[[#This Row],[Javni doprinos korisnika - HRK]]/7.5345</f>
        <v>0</v>
      </c>
      <c r="W1472" s="50">
        <v>0</v>
      </c>
      <c r="X1472" s="51">
        <f>Ugovori_OPULJP[[#This Row],[Privatni doprinos korisnika - HRK]]/7.5345</f>
        <v>0</v>
      </c>
      <c r="Y1472" s="52">
        <v>1285000</v>
      </c>
      <c r="Z1472" s="53">
        <f>Ugovori_OPULJP[[#This Row],[UKUPNI PRIHVATLJIVI IZDACI
TOTAL ELIGIBLE EXPENDITURE
= Bespovratna sredstva ukupno + doprinos korisnika
= Ukupni prihvatljivi troškovi
= Ukupna ugovorena vrijednost projekta HRK]]/7.5345</f>
        <v>170548.80881279448</v>
      </c>
      <c r="AA1472" s="57" t="s">
        <v>38</v>
      </c>
      <c r="AB1472" s="57" t="s">
        <v>35</v>
      </c>
      <c r="AC1472" s="56" t="s">
        <v>5507</v>
      </c>
      <c r="AD1472" s="63" t="s">
        <v>747</v>
      </c>
    </row>
    <row r="1473" spans="1:30" ht="51" customHeight="1" x14ac:dyDescent="0.2">
      <c r="A1473" s="61" t="s">
        <v>5508</v>
      </c>
      <c r="B1473" s="55" t="s">
        <v>743</v>
      </c>
      <c r="C1473" s="56" t="s">
        <v>744</v>
      </c>
      <c r="D1473" s="88" t="s">
        <v>4965</v>
      </c>
      <c r="E1473" s="57" t="s">
        <v>76</v>
      </c>
      <c r="F1473" s="62" t="s">
        <v>5509</v>
      </c>
      <c r="G1473" s="62" t="s">
        <v>3520</v>
      </c>
      <c r="H1473" s="59">
        <v>44936</v>
      </c>
      <c r="I1473" s="59">
        <v>45179</v>
      </c>
      <c r="J1473" s="48" t="str">
        <f>IF(Ugovori_OPULJP[[#This Row],[DATUM ZAVRŠETKA OPERACIJE]]&gt;DATE(2024,3,31),"u provedbi","završen")</f>
        <v>završen</v>
      </c>
      <c r="K1473" s="67" t="s">
        <v>5510</v>
      </c>
      <c r="L1473" s="67" t="s">
        <v>37</v>
      </c>
      <c r="M1473" s="49">
        <v>0.85</v>
      </c>
      <c r="N1473" s="49">
        <v>0.15</v>
      </c>
      <c r="O1473" s="50">
        <f>Ugovori_OPULJP[[#This Row],[Bespovratna sredstva - Ukupno (EU+Nac) HRK
= Ukupna ugovorena vrijednost bespovratnih sredstava]]*Ugovori_OPULJP[[#This Row],[EU STOPA SUFINANCIRANJA %
EU CO-FINANCING RATE %]]</f>
        <v>1231437.5</v>
      </c>
      <c r="P1473" s="51">
        <f>Ugovori_OPULJP[[#This Row],[Bespovratna sredstva - EU dio - HRK]]/7.5345</f>
        <v>163439.84338708606</v>
      </c>
      <c r="Q1473" s="50">
        <f>Ugovori_OPULJP[[#This Row],[Bespovratna sredstva - Ukupno (EU+Nac) HRK
= Ukupna ugovorena vrijednost bespovratnih sredstava]]*Ugovori_OPULJP[[#This Row],[STOPA NACIONALNOG SUFINANCIRANJA %]]</f>
        <v>217312.5</v>
      </c>
      <c r="R1473" s="51">
        <f>Ugovori_OPULJP[[#This Row],[Bespovratna sredstva - Nacionalni dio - HRK]]/7.5345</f>
        <v>28842.325303603422</v>
      </c>
      <c r="S1473" s="52">
        <v>1448750</v>
      </c>
      <c r="T1473" s="51">
        <f>Ugovori_OPULJP[[#This Row],[Bespovratna sredstva - Ukupno (EU+Nac) HRK
= Ukupna ugovorena vrijednost bespovratnih sredstava]]/7.5345</f>
        <v>192282.16869068949</v>
      </c>
      <c r="U1473" s="50">
        <v>0</v>
      </c>
      <c r="V1473" s="51">
        <f>Ugovori_OPULJP[[#This Row],[Javni doprinos korisnika - HRK]]/7.5345</f>
        <v>0</v>
      </c>
      <c r="W1473" s="50">
        <v>0</v>
      </c>
      <c r="X1473" s="51">
        <f>Ugovori_OPULJP[[#This Row],[Privatni doprinos korisnika - HRK]]/7.5345</f>
        <v>0</v>
      </c>
      <c r="Y1473" s="52">
        <v>1448750</v>
      </c>
      <c r="Z1473" s="53">
        <f>Ugovori_OPULJP[[#This Row],[UKUPNI PRIHVATLJIVI IZDACI
TOTAL ELIGIBLE EXPENDITURE
= Bespovratna sredstva ukupno + doprinos korisnika
= Ukupni prihvatljivi troškovi
= Ukupna ugovorena vrijednost projekta HRK]]/7.5345</f>
        <v>192282.16869068949</v>
      </c>
      <c r="AA1473" s="57" t="s">
        <v>38</v>
      </c>
      <c r="AB1473" s="57" t="s">
        <v>35</v>
      </c>
      <c r="AC1473" s="56" t="s">
        <v>5511</v>
      </c>
      <c r="AD1473" s="63" t="s">
        <v>747</v>
      </c>
    </row>
    <row r="1474" spans="1:30" ht="51" customHeight="1" x14ac:dyDescent="0.2">
      <c r="A1474" s="97" t="s">
        <v>5512</v>
      </c>
      <c r="B1474" s="55" t="s">
        <v>743</v>
      </c>
      <c r="C1474" s="56" t="s">
        <v>744</v>
      </c>
      <c r="D1474" s="88" t="s">
        <v>4965</v>
      </c>
      <c r="E1474" s="57" t="s">
        <v>76</v>
      </c>
      <c r="F1474" s="62" t="s">
        <v>5513</v>
      </c>
      <c r="G1474" s="62" t="s">
        <v>5514</v>
      </c>
      <c r="H1474" s="59">
        <v>44869</v>
      </c>
      <c r="I1474" s="59">
        <v>45081</v>
      </c>
      <c r="J1474" s="48" t="str">
        <f>IF(Ugovori_OPULJP[[#This Row],[DATUM ZAVRŠETKA OPERACIJE]]&gt;DATE(2024,3,31),"u provedbi","završen")</f>
        <v>završen</v>
      </c>
      <c r="K1474" s="58" t="s">
        <v>5515</v>
      </c>
      <c r="L1474" s="58" t="s">
        <v>37</v>
      </c>
      <c r="M1474" s="49">
        <v>0.85</v>
      </c>
      <c r="N1474" s="49">
        <v>0.15</v>
      </c>
      <c r="O1474" s="50">
        <f>Ugovori_OPULJP[[#This Row],[Bespovratna sredstva - Ukupno (EU+Nac) HRK
= Ukupna ugovorena vrijednost bespovratnih sredstava]]*Ugovori_OPULJP[[#This Row],[EU STOPA SUFINANCIRANJA %
EU CO-FINANCING RATE %]]</f>
        <v>630275</v>
      </c>
      <c r="P1474" s="51">
        <f>Ugovori_OPULJP[[#This Row],[Bespovratna sredstva - EU dio - HRK]]/7.5345</f>
        <v>83651.868073528429</v>
      </c>
      <c r="Q1474" s="50">
        <f>Ugovori_OPULJP[[#This Row],[Bespovratna sredstva - Ukupno (EU+Nac) HRK
= Ukupna ugovorena vrijednost bespovratnih sredstava]]*Ugovori_OPULJP[[#This Row],[STOPA NACIONALNOG SUFINANCIRANJA %]]</f>
        <v>111225</v>
      </c>
      <c r="R1474" s="51">
        <f>Ugovori_OPULJP[[#This Row],[Bespovratna sredstva - Nacionalni dio - HRK]]/7.5345</f>
        <v>14762.094365916782</v>
      </c>
      <c r="S1474" s="52">
        <v>741500</v>
      </c>
      <c r="T1474" s="51">
        <f>Ugovori_OPULJP[[#This Row],[Bespovratna sredstva - Ukupno (EU+Nac) HRK
= Ukupna ugovorena vrijednost bespovratnih sredstava]]/7.5345</f>
        <v>98413.962439445211</v>
      </c>
      <c r="U1474" s="50">
        <v>0</v>
      </c>
      <c r="V1474" s="51">
        <f>Ugovori_OPULJP[[#This Row],[Javni doprinos korisnika - HRK]]/7.5345</f>
        <v>0</v>
      </c>
      <c r="W1474" s="50">
        <v>0</v>
      </c>
      <c r="X1474" s="51">
        <f>Ugovori_OPULJP[[#This Row],[Privatni doprinos korisnika - HRK]]/7.5345</f>
        <v>0</v>
      </c>
      <c r="Y1474" s="52">
        <v>741500</v>
      </c>
      <c r="Z1474" s="53">
        <f>Ugovori_OPULJP[[#This Row],[UKUPNI PRIHVATLJIVI IZDACI
TOTAL ELIGIBLE EXPENDITURE
= Bespovratna sredstva ukupno + doprinos korisnika
= Ukupni prihvatljivi troškovi
= Ukupna ugovorena vrijednost projekta HRK]]/7.5345</f>
        <v>98413.962439445211</v>
      </c>
      <c r="AA1474" s="57" t="s">
        <v>38</v>
      </c>
      <c r="AB1474" s="57" t="s">
        <v>35</v>
      </c>
      <c r="AC1474" s="56" t="s">
        <v>5516</v>
      </c>
      <c r="AD1474" s="63" t="s">
        <v>747</v>
      </c>
    </row>
    <row r="1475" spans="1:30" ht="51" customHeight="1" x14ac:dyDescent="0.2">
      <c r="A1475" s="61" t="s">
        <v>5517</v>
      </c>
      <c r="B1475" s="55" t="s">
        <v>743</v>
      </c>
      <c r="C1475" s="56" t="s">
        <v>744</v>
      </c>
      <c r="D1475" s="88" t="s">
        <v>4965</v>
      </c>
      <c r="E1475" s="57" t="s">
        <v>76</v>
      </c>
      <c r="F1475" s="62" t="s">
        <v>5518</v>
      </c>
      <c r="G1475" s="62" t="s">
        <v>2614</v>
      </c>
      <c r="H1475" s="59">
        <v>45001</v>
      </c>
      <c r="I1475" s="59">
        <v>45246</v>
      </c>
      <c r="J1475" s="48" t="str">
        <f>IF(Ugovori_OPULJP[[#This Row],[DATUM ZAVRŠETKA OPERACIJE]]&gt;DATE(2024,3,31),"u provedbi","završen")</f>
        <v>završen</v>
      </c>
      <c r="K1475" s="67" t="s">
        <v>5519</v>
      </c>
      <c r="L1475" s="67" t="s">
        <v>37</v>
      </c>
      <c r="M1475" s="49">
        <v>0.85</v>
      </c>
      <c r="N1475" s="49">
        <v>0.15</v>
      </c>
      <c r="O1475" s="50">
        <f>Ugovori_OPULJP[[#This Row],[Bespovratna sredstva - Ukupno (EU+Nac) HRK
= Ukupna ugovorena vrijednost bespovratnih sredstava]]*Ugovori_OPULJP[[#This Row],[EU STOPA SUFINANCIRANJA %
EU CO-FINANCING RATE %]]</f>
        <v>412316.3</v>
      </c>
      <c r="P1475" s="51">
        <f>Ugovori_OPULJP[[#This Row],[Bespovratna sredstva - EU dio - HRK]]/7.5345</f>
        <v>54723.777291127473</v>
      </c>
      <c r="Q1475" s="50">
        <f>Ugovori_OPULJP[[#This Row],[Bespovratna sredstva - Ukupno (EU+Nac) HRK
= Ukupna ugovorena vrijednost bespovratnih sredstava]]*Ugovori_OPULJP[[#This Row],[STOPA NACIONALNOG SUFINANCIRANJA %]]</f>
        <v>72761.7</v>
      </c>
      <c r="R1475" s="51">
        <f>Ugovori_OPULJP[[#This Row],[Bespovratna sredstva - Nacionalni dio - HRK]]/7.5345</f>
        <v>9657.1371690224951</v>
      </c>
      <c r="S1475" s="52">
        <v>485078</v>
      </c>
      <c r="T1475" s="51">
        <f>Ugovori_OPULJP[[#This Row],[Bespovratna sredstva - Ukupno (EU+Nac) HRK
= Ukupna ugovorena vrijednost bespovratnih sredstava]]/7.5345</f>
        <v>64380.914460149972</v>
      </c>
      <c r="U1475" s="50">
        <v>0</v>
      </c>
      <c r="V1475" s="51">
        <f>Ugovori_OPULJP[[#This Row],[Javni doprinos korisnika - HRK]]/7.5345</f>
        <v>0</v>
      </c>
      <c r="W1475" s="50">
        <v>0</v>
      </c>
      <c r="X1475" s="51">
        <f>Ugovori_OPULJP[[#This Row],[Privatni doprinos korisnika - HRK]]/7.5345</f>
        <v>0</v>
      </c>
      <c r="Y1475" s="52">
        <v>485078</v>
      </c>
      <c r="Z1475" s="53">
        <f>Ugovori_OPULJP[[#This Row],[UKUPNI PRIHVATLJIVI IZDACI
TOTAL ELIGIBLE EXPENDITURE
= Bespovratna sredstva ukupno + doprinos korisnika
= Ukupni prihvatljivi troškovi
= Ukupna ugovorena vrijednost projekta HRK]]/7.5345</f>
        <v>64380.914460149972</v>
      </c>
      <c r="AA1475" s="57" t="s">
        <v>38</v>
      </c>
      <c r="AB1475" s="57" t="s">
        <v>35</v>
      </c>
      <c r="AC1475" s="56" t="s">
        <v>5520</v>
      </c>
      <c r="AD1475" s="63" t="s">
        <v>747</v>
      </c>
    </row>
    <row r="1476" spans="1:30" ht="51" customHeight="1" x14ac:dyDescent="0.2">
      <c r="A1476" s="97" t="s">
        <v>5521</v>
      </c>
      <c r="B1476" s="55" t="s">
        <v>743</v>
      </c>
      <c r="C1476" s="56" t="s">
        <v>744</v>
      </c>
      <c r="D1476" s="88" t="s">
        <v>4965</v>
      </c>
      <c r="E1476" s="57" t="s">
        <v>76</v>
      </c>
      <c r="F1476" s="62" t="s">
        <v>5522</v>
      </c>
      <c r="G1476" s="62" t="s">
        <v>4506</v>
      </c>
      <c r="H1476" s="59">
        <v>44818</v>
      </c>
      <c r="I1476" s="59">
        <v>45060</v>
      </c>
      <c r="J1476" s="48" t="str">
        <f>IF(Ugovori_OPULJP[[#This Row],[DATUM ZAVRŠETKA OPERACIJE]]&gt;DATE(2024,3,31),"u provedbi","završen")</f>
        <v>završen</v>
      </c>
      <c r="K1476" s="67" t="s">
        <v>5523</v>
      </c>
      <c r="L1476" s="67" t="s">
        <v>37</v>
      </c>
      <c r="M1476" s="49">
        <v>0.85</v>
      </c>
      <c r="N1476" s="49">
        <v>0.15</v>
      </c>
      <c r="O1476" s="50">
        <f>Ugovori_OPULJP[[#This Row],[Bespovratna sredstva - Ukupno (EU+Nac) HRK
= Ukupna ugovorena vrijednost bespovratnih sredstava]]*Ugovori_OPULJP[[#This Row],[EU STOPA SUFINANCIRANJA %
EU CO-FINANCING RATE %]]</f>
        <v>1246865</v>
      </c>
      <c r="P1476" s="51">
        <f>Ugovori_OPULJP[[#This Row],[Bespovratna sredstva - EU dio - HRK]]/7.5345</f>
        <v>165487.42451390272</v>
      </c>
      <c r="Q1476" s="50">
        <f>Ugovori_OPULJP[[#This Row],[Bespovratna sredstva - Ukupno (EU+Nac) HRK
= Ukupna ugovorena vrijednost bespovratnih sredstava]]*Ugovori_OPULJP[[#This Row],[STOPA NACIONALNOG SUFINANCIRANJA %]]</f>
        <v>220035</v>
      </c>
      <c r="R1476" s="51">
        <f>Ugovori_OPULJP[[#This Row],[Bespovratna sredstva - Nacionalni dio - HRK]]/7.5345</f>
        <v>29203.663149512242</v>
      </c>
      <c r="S1476" s="52">
        <v>1466900</v>
      </c>
      <c r="T1476" s="51">
        <f>Ugovori_OPULJP[[#This Row],[Bespovratna sredstva - Ukupno (EU+Nac) HRK
= Ukupna ugovorena vrijednost bespovratnih sredstava]]/7.5345</f>
        <v>194691.08766341495</v>
      </c>
      <c r="U1476" s="50">
        <v>0</v>
      </c>
      <c r="V1476" s="51">
        <f>Ugovori_OPULJP[[#This Row],[Javni doprinos korisnika - HRK]]/7.5345</f>
        <v>0</v>
      </c>
      <c r="W1476" s="50">
        <v>0</v>
      </c>
      <c r="X1476" s="51">
        <f>Ugovori_OPULJP[[#This Row],[Privatni doprinos korisnika - HRK]]/7.5345</f>
        <v>0</v>
      </c>
      <c r="Y1476" s="52">
        <v>1466900</v>
      </c>
      <c r="Z1476" s="53">
        <f>Ugovori_OPULJP[[#This Row],[UKUPNI PRIHVATLJIVI IZDACI
TOTAL ELIGIBLE EXPENDITURE
= Bespovratna sredstva ukupno + doprinos korisnika
= Ukupni prihvatljivi troškovi
= Ukupna ugovorena vrijednost projekta HRK]]/7.5345</f>
        <v>194691.08766341495</v>
      </c>
      <c r="AA1476" s="57" t="s">
        <v>38</v>
      </c>
      <c r="AB1476" s="57" t="s">
        <v>35</v>
      </c>
      <c r="AC1476" s="56" t="s">
        <v>5524</v>
      </c>
      <c r="AD1476" s="63" t="s">
        <v>747</v>
      </c>
    </row>
    <row r="1477" spans="1:30" ht="51" customHeight="1" x14ac:dyDescent="0.2">
      <c r="A1477" s="97" t="s">
        <v>5525</v>
      </c>
      <c r="B1477" s="55" t="s">
        <v>743</v>
      </c>
      <c r="C1477" s="56" t="s">
        <v>744</v>
      </c>
      <c r="D1477" s="88" t="s">
        <v>4965</v>
      </c>
      <c r="E1477" s="57" t="s">
        <v>76</v>
      </c>
      <c r="F1477" s="62" t="s">
        <v>5526</v>
      </c>
      <c r="G1477" s="45" t="s">
        <v>1915</v>
      </c>
      <c r="H1477" s="59">
        <v>44770</v>
      </c>
      <c r="I1477" s="59">
        <v>45013</v>
      </c>
      <c r="J1477" s="48" t="str">
        <f>IF(Ugovori_OPULJP[[#This Row],[DATUM ZAVRŠETKA OPERACIJE]]&gt;DATE(2024,3,31),"u provedbi","završen")</f>
        <v>završen</v>
      </c>
      <c r="K1477" s="46" t="s">
        <v>155</v>
      </c>
      <c r="L1477" s="46" t="s">
        <v>155</v>
      </c>
      <c r="M1477" s="49">
        <v>0.85</v>
      </c>
      <c r="N1477" s="49">
        <v>0.15</v>
      </c>
      <c r="O1477" s="50">
        <f>Ugovori_OPULJP[[#This Row],[Bespovratna sredstva - Ukupno (EU+Nac) HRK
= Ukupna ugovorena vrijednost bespovratnih sredstava]]*Ugovori_OPULJP[[#This Row],[EU STOPA SUFINANCIRANJA %
EU CO-FINANCING RATE %]]</f>
        <v>420240</v>
      </c>
      <c r="P1477" s="51">
        <f>Ugovori_OPULJP[[#This Row],[Bespovratna sredstva - EU dio - HRK]]/7.5345</f>
        <v>55775.43300816245</v>
      </c>
      <c r="Q1477" s="50">
        <f>Ugovori_OPULJP[[#This Row],[Bespovratna sredstva - Ukupno (EU+Nac) HRK
= Ukupna ugovorena vrijednost bespovratnih sredstava]]*Ugovori_OPULJP[[#This Row],[STOPA NACIONALNOG SUFINANCIRANJA %]]</f>
        <v>74160</v>
      </c>
      <c r="R1477" s="51">
        <f>Ugovori_OPULJP[[#This Row],[Bespovratna sredstva - Nacionalni dio - HRK]]/7.5345</f>
        <v>9842.7234720286669</v>
      </c>
      <c r="S1477" s="52">
        <v>494400</v>
      </c>
      <c r="T1477" s="53">
        <f>Ugovori_OPULJP[[#This Row],[Bespovratna sredstva - Ukupno (EU+Nac) HRK
= Ukupna ugovorena vrijednost bespovratnih sredstava]]/7.5345</f>
        <v>65618.156480191115</v>
      </c>
      <c r="U1477" s="50">
        <v>0</v>
      </c>
      <c r="V1477" s="51">
        <f>Ugovori_OPULJP[[#This Row],[Javni doprinos korisnika - HRK]]/7.5345</f>
        <v>0</v>
      </c>
      <c r="W1477" s="50">
        <v>0</v>
      </c>
      <c r="X1477" s="51">
        <f>Ugovori_OPULJP[[#This Row],[Privatni doprinos korisnika - HRK]]/7.5345</f>
        <v>0</v>
      </c>
      <c r="Y1477" s="52">
        <v>494400</v>
      </c>
      <c r="Z1477" s="53">
        <f>Ugovori_OPULJP[[#This Row],[UKUPNI PRIHVATLJIVI IZDACI
TOTAL ELIGIBLE EXPENDITURE
= Bespovratna sredstva ukupno + doprinos korisnika
= Ukupni prihvatljivi troškovi
= Ukupna ugovorena vrijednost projekta HRK]]/7.5345</f>
        <v>65618.156480191115</v>
      </c>
      <c r="AA1477" s="57" t="s">
        <v>38</v>
      </c>
      <c r="AB1477" s="57" t="s">
        <v>35</v>
      </c>
      <c r="AC1477" s="56" t="s">
        <v>5527</v>
      </c>
      <c r="AD1477" s="63" t="s">
        <v>747</v>
      </c>
    </row>
    <row r="1478" spans="1:30" ht="38.25" customHeight="1" x14ac:dyDescent="0.2">
      <c r="A1478" s="97" t="s">
        <v>5528</v>
      </c>
      <c r="B1478" s="55" t="s">
        <v>743</v>
      </c>
      <c r="C1478" s="56" t="s">
        <v>744</v>
      </c>
      <c r="D1478" s="88" t="s">
        <v>4965</v>
      </c>
      <c r="E1478" s="57" t="s">
        <v>76</v>
      </c>
      <c r="F1478" s="62" t="s">
        <v>5529</v>
      </c>
      <c r="G1478" s="45" t="s">
        <v>2331</v>
      </c>
      <c r="H1478" s="59">
        <v>44818</v>
      </c>
      <c r="I1478" s="59">
        <v>45030</v>
      </c>
      <c r="J1478" s="48" t="str">
        <f>IF(Ugovori_OPULJP[[#This Row],[DATUM ZAVRŠETKA OPERACIJE]]&gt;DATE(2024,3,31),"u provedbi","završen")</f>
        <v>završen</v>
      </c>
      <c r="K1478" s="67" t="s">
        <v>271</v>
      </c>
      <c r="L1478" s="67" t="s">
        <v>37</v>
      </c>
      <c r="M1478" s="49">
        <v>0.85</v>
      </c>
      <c r="N1478" s="49">
        <v>0.15</v>
      </c>
      <c r="O1478" s="50">
        <f>Ugovori_OPULJP[[#This Row],[Bespovratna sredstva - Ukupno (EU+Nac) HRK
= Ukupna ugovorena vrijednost bespovratnih sredstava]]*Ugovori_OPULJP[[#This Row],[EU STOPA SUFINANCIRANJA %
EU CO-FINANCING RATE %]]</f>
        <v>618630</v>
      </c>
      <c r="P1478" s="51">
        <f>Ugovori_OPULJP[[#This Row],[Bespovratna sredstva - EU dio - HRK]]/7.5345</f>
        <v>82106.310969540107</v>
      </c>
      <c r="Q1478" s="50">
        <f>Ugovori_OPULJP[[#This Row],[Bespovratna sredstva - Ukupno (EU+Nac) HRK
= Ukupna ugovorena vrijednost bespovratnih sredstava]]*Ugovori_OPULJP[[#This Row],[STOPA NACIONALNOG SUFINANCIRANJA %]]</f>
        <v>109170</v>
      </c>
      <c r="R1478" s="51">
        <f>Ugovori_OPULJP[[#This Row],[Bespovratna sredstva - Nacionalni dio - HRK]]/7.5345</f>
        <v>14489.348994624725</v>
      </c>
      <c r="S1478" s="52">
        <v>727800</v>
      </c>
      <c r="T1478" s="51">
        <f>Ugovori_OPULJP[[#This Row],[Bespovratna sredstva - Ukupno (EU+Nac) HRK
= Ukupna ugovorena vrijednost bespovratnih sredstava]]/7.5345</f>
        <v>96595.659964164835</v>
      </c>
      <c r="U1478" s="50">
        <v>0</v>
      </c>
      <c r="V1478" s="51">
        <f>Ugovori_OPULJP[[#This Row],[Javni doprinos korisnika - HRK]]/7.5345</f>
        <v>0</v>
      </c>
      <c r="W1478" s="50">
        <v>0</v>
      </c>
      <c r="X1478" s="51">
        <f>Ugovori_OPULJP[[#This Row],[Privatni doprinos korisnika - HRK]]/7.5345</f>
        <v>0</v>
      </c>
      <c r="Y1478" s="52">
        <v>727800</v>
      </c>
      <c r="Z1478" s="53">
        <f>Ugovori_OPULJP[[#This Row],[UKUPNI PRIHVATLJIVI IZDACI
TOTAL ELIGIBLE EXPENDITURE
= Bespovratna sredstva ukupno + doprinos korisnika
= Ukupni prihvatljivi troškovi
= Ukupna ugovorena vrijednost projekta HRK]]/7.5345</f>
        <v>96595.659964164835</v>
      </c>
      <c r="AA1478" s="57" t="s">
        <v>38</v>
      </c>
      <c r="AB1478" s="57" t="s">
        <v>35</v>
      </c>
      <c r="AC1478" s="56" t="s">
        <v>5530</v>
      </c>
      <c r="AD1478" s="63" t="s">
        <v>747</v>
      </c>
    </row>
    <row r="1479" spans="1:30" ht="51" customHeight="1" x14ac:dyDescent="0.2">
      <c r="A1479" s="61" t="s">
        <v>5531</v>
      </c>
      <c r="B1479" s="55" t="s">
        <v>743</v>
      </c>
      <c r="C1479" s="56" t="s">
        <v>744</v>
      </c>
      <c r="D1479" s="88" t="s">
        <v>4965</v>
      </c>
      <c r="E1479" s="57" t="s">
        <v>76</v>
      </c>
      <c r="F1479" s="62" t="s">
        <v>5532</v>
      </c>
      <c r="G1479" s="62" t="s">
        <v>1663</v>
      </c>
      <c r="H1479" s="59">
        <v>44927</v>
      </c>
      <c r="I1479" s="59">
        <v>45170</v>
      </c>
      <c r="J1479" s="48" t="str">
        <f>IF(Ugovori_OPULJP[[#This Row],[DATUM ZAVRŠETKA OPERACIJE]]&gt;DATE(2024,3,31),"u provedbi","završen")</f>
        <v>završen</v>
      </c>
      <c r="K1479" s="58" t="s">
        <v>211</v>
      </c>
      <c r="L1479" s="67" t="s">
        <v>37</v>
      </c>
      <c r="M1479" s="49">
        <v>0.85</v>
      </c>
      <c r="N1479" s="49">
        <v>0.15</v>
      </c>
      <c r="O1479" s="50">
        <f>Ugovori_OPULJP[[#This Row],[Bespovratna sredstva - Ukupno (EU+Nac) HRK
= Ukupna ugovorena vrijednost bespovratnih sredstava]]*Ugovori_OPULJP[[#This Row],[EU STOPA SUFINANCIRANJA %
EU CO-FINANCING RATE %]]</f>
        <v>672350</v>
      </c>
      <c r="P1479" s="51">
        <f>Ugovori_OPULJP[[#This Row],[Bespovratna sredstva - EU dio - HRK]]/7.5345</f>
        <v>89236.180237573819</v>
      </c>
      <c r="Q1479" s="50">
        <f>Ugovori_OPULJP[[#This Row],[Bespovratna sredstva - Ukupno (EU+Nac) HRK
= Ukupna ugovorena vrijednost bespovratnih sredstava]]*Ugovori_OPULJP[[#This Row],[STOPA NACIONALNOG SUFINANCIRANJA %]]</f>
        <v>118650</v>
      </c>
      <c r="R1479" s="51">
        <f>Ugovori_OPULJP[[#This Row],[Bespovratna sredstva - Nacionalni dio - HRK]]/7.5345</f>
        <v>15747.56121839538</v>
      </c>
      <c r="S1479" s="52">
        <v>791000</v>
      </c>
      <c r="T1479" s="51">
        <f>Ugovori_OPULJP[[#This Row],[Bespovratna sredstva - Ukupno (EU+Nac) HRK
= Ukupna ugovorena vrijednost bespovratnih sredstava]]/7.5345</f>
        <v>104983.7414559692</v>
      </c>
      <c r="U1479" s="50">
        <v>0</v>
      </c>
      <c r="V1479" s="51">
        <f>Ugovori_OPULJP[[#This Row],[Javni doprinos korisnika - HRK]]/7.5345</f>
        <v>0</v>
      </c>
      <c r="W1479" s="50">
        <v>0</v>
      </c>
      <c r="X1479" s="51">
        <f>Ugovori_OPULJP[[#This Row],[Privatni doprinos korisnika - HRK]]/7.5345</f>
        <v>0</v>
      </c>
      <c r="Y1479" s="52">
        <v>791000</v>
      </c>
      <c r="Z1479" s="53">
        <f>Ugovori_OPULJP[[#This Row],[UKUPNI PRIHVATLJIVI IZDACI
TOTAL ELIGIBLE EXPENDITURE
= Bespovratna sredstva ukupno + doprinos korisnika
= Ukupni prihvatljivi troškovi
= Ukupna ugovorena vrijednost projekta HRK]]/7.5345</f>
        <v>104983.7414559692</v>
      </c>
      <c r="AA1479" s="57" t="s">
        <v>38</v>
      </c>
      <c r="AB1479" s="57" t="s">
        <v>35</v>
      </c>
      <c r="AC1479" s="56" t="s">
        <v>5533</v>
      </c>
      <c r="AD1479" s="63" t="s">
        <v>747</v>
      </c>
    </row>
    <row r="1480" spans="1:30" ht="63.75" customHeight="1" x14ac:dyDescent="0.2">
      <c r="A1480" s="97" t="s">
        <v>5534</v>
      </c>
      <c r="B1480" s="55" t="s">
        <v>743</v>
      </c>
      <c r="C1480" s="56" t="s">
        <v>744</v>
      </c>
      <c r="D1480" s="88" t="s">
        <v>4965</v>
      </c>
      <c r="E1480" s="57" t="s">
        <v>76</v>
      </c>
      <c r="F1480" s="62" t="s">
        <v>5535</v>
      </c>
      <c r="G1480" s="62" t="s">
        <v>632</v>
      </c>
      <c r="H1480" s="59">
        <v>44818</v>
      </c>
      <c r="I1480" s="59">
        <v>45060</v>
      </c>
      <c r="J1480" s="48" t="str">
        <f>IF(Ugovori_OPULJP[[#This Row],[DATUM ZAVRŠETKA OPERACIJE]]&gt;DATE(2024,3,31),"u provedbi","završen")</f>
        <v>završen</v>
      </c>
      <c r="K1480" s="46" t="s">
        <v>333</v>
      </c>
      <c r="L1480" s="46" t="s">
        <v>333</v>
      </c>
      <c r="M1480" s="49">
        <v>0.85</v>
      </c>
      <c r="N1480" s="49">
        <v>0.15</v>
      </c>
      <c r="O1480" s="50">
        <f>Ugovori_OPULJP[[#This Row],[Bespovratna sredstva - Ukupno (EU+Nac) HRK
= Ukupna ugovorena vrijednost bespovratnih sredstava]]*Ugovori_OPULJP[[#This Row],[EU STOPA SUFINANCIRANJA %
EU CO-FINANCING RATE %]]</f>
        <v>1259190</v>
      </c>
      <c r="P1480" s="51">
        <f>Ugovori_OPULJP[[#This Row],[Bespovratna sredstva - EU dio - HRK]]/7.5345</f>
        <v>167123.23312761297</v>
      </c>
      <c r="Q1480" s="50">
        <f>Ugovori_OPULJP[[#This Row],[Bespovratna sredstva - Ukupno (EU+Nac) HRK
= Ukupna ugovorena vrijednost bespovratnih sredstava]]*Ugovori_OPULJP[[#This Row],[STOPA NACIONALNOG SUFINANCIRANJA %]]</f>
        <v>222210</v>
      </c>
      <c r="R1480" s="51">
        <f>Ugovori_OPULJP[[#This Row],[Bespovratna sredstva - Nacionalni dio - HRK]]/7.5345</f>
        <v>29492.335257814055</v>
      </c>
      <c r="S1480" s="52">
        <v>1481400</v>
      </c>
      <c r="T1480" s="51">
        <f>Ugovori_OPULJP[[#This Row],[Bespovratna sredstva - Ukupno (EU+Nac) HRK
= Ukupna ugovorena vrijednost bespovratnih sredstava]]/7.5345</f>
        <v>196615.56838542703</v>
      </c>
      <c r="U1480" s="50">
        <v>0</v>
      </c>
      <c r="V1480" s="51">
        <f>Ugovori_OPULJP[[#This Row],[Javni doprinos korisnika - HRK]]/7.5345</f>
        <v>0</v>
      </c>
      <c r="W1480" s="50">
        <v>0</v>
      </c>
      <c r="X1480" s="51">
        <f>Ugovori_OPULJP[[#This Row],[Privatni doprinos korisnika - HRK]]/7.5345</f>
        <v>0</v>
      </c>
      <c r="Y1480" s="52">
        <v>1481400</v>
      </c>
      <c r="Z1480" s="53">
        <f>Ugovori_OPULJP[[#This Row],[UKUPNI PRIHVATLJIVI IZDACI
TOTAL ELIGIBLE EXPENDITURE
= Bespovratna sredstva ukupno + doprinos korisnika
= Ukupni prihvatljivi troškovi
= Ukupna ugovorena vrijednost projekta HRK]]/7.5345</f>
        <v>196615.56838542703</v>
      </c>
      <c r="AA1480" s="57" t="s">
        <v>38</v>
      </c>
      <c r="AB1480" s="57" t="s">
        <v>35</v>
      </c>
      <c r="AC1480" s="56" t="s">
        <v>5536</v>
      </c>
      <c r="AD1480" s="63" t="s">
        <v>747</v>
      </c>
    </row>
    <row r="1481" spans="1:30" ht="51" customHeight="1" x14ac:dyDescent="0.2">
      <c r="A1481" s="61" t="s">
        <v>5537</v>
      </c>
      <c r="B1481" s="55" t="s">
        <v>743</v>
      </c>
      <c r="C1481" s="56" t="s">
        <v>744</v>
      </c>
      <c r="D1481" s="88" t="s">
        <v>4965</v>
      </c>
      <c r="E1481" s="57" t="s">
        <v>76</v>
      </c>
      <c r="F1481" s="62" t="s">
        <v>5538</v>
      </c>
      <c r="G1481" s="62" t="s">
        <v>190</v>
      </c>
      <c r="H1481" s="59">
        <v>44902</v>
      </c>
      <c r="I1481" s="59">
        <v>45145</v>
      </c>
      <c r="J1481" s="48" t="str">
        <f>IF(Ugovori_OPULJP[[#This Row],[DATUM ZAVRŠETKA OPERACIJE]]&gt;DATE(2024,3,31),"u provedbi","završen")</f>
        <v>završen</v>
      </c>
      <c r="K1481" s="58" t="s">
        <v>84</v>
      </c>
      <c r="L1481" s="58" t="s">
        <v>84</v>
      </c>
      <c r="M1481" s="49">
        <v>0.85</v>
      </c>
      <c r="N1481" s="49">
        <v>0.15</v>
      </c>
      <c r="O1481" s="50">
        <f>Ugovori_OPULJP[[#This Row],[Bespovratna sredstva - Ukupno (EU+Nac) HRK
= Ukupna ugovorena vrijednost bespovratnih sredstava]]*Ugovori_OPULJP[[#This Row],[EU STOPA SUFINANCIRANJA %
EU CO-FINANCING RATE %]]</f>
        <v>827305</v>
      </c>
      <c r="P1481" s="51">
        <f>Ugovori_OPULJP[[#This Row],[Bespovratna sredstva - EU dio - HRK]]/7.5345</f>
        <v>109802.2430154622</v>
      </c>
      <c r="Q1481" s="50">
        <f>Ugovori_OPULJP[[#This Row],[Bespovratna sredstva - Ukupno (EU+Nac) HRK
= Ukupna ugovorena vrijednost bespovratnih sredstava]]*Ugovori_OPULJP[[#This Row],[STOPA NACIONALNOG SUFINANCIRANJA %]]</f>
        <v>145995</v>
      </c>
      <c r="R1481" s="51">
        <f>Ugovori_OPULJP[[#This Row],[Bespovratna sredstva - Nacionalni dio - HRK]]/7.5345</f>
        <v>19376.866414493328</v>
      </c>
      <c r="S1481" s="52">
        <v>973300</v>
      </c>
      <c r="T1481" s="51">
        <f>Ugovori_OPULJP[[#This Row],[Bespovratna sredstva - Ukupno (EU+Nac) HRK
= Ukupna ugovorena vrijednost bespovratnih sredstava]]/7.5345</f>
        <v>129179.10942995553</v>
      </c>
      <c r="U1481" s="50">
        <v>0</v>
      </c>
      <c r="V1481" s="51">
        <f>Ugovori_OPULJP[[#This Row],[Javni doprinos korisnika - HRK]]/7.5345</f>
        <v>0</v>
      </c>
      <c r="W1481" s="50">
        <v>0</v>
      </c>
      <c r="X1481" s="51">
        <f>Ugovori_OPULJP[[#This Row],[Privatni doprinos korisnika - HRK]]/7.5345</f>
        <v>0</v>
      </c>
      <c r="Y1481" s="52">
        <v>973300</v>
      </c>
      <c r="Z1481" s="53">
        <f>Ugovori_OPULJP[[#This Row],[UKUPNI PRIHVATLJIVI IZDACI
TOTAL ELIGIBLE EXPENDITURE
= Bespovratna sredstva ukupno + doprinos korisnika
= Ukupni prihvatljivi troškovi
= Ukupna ugovorena vrijednost projekta HRK]]/7.5345</f>
        <v>129179.10942995553</v>
      </c>
      <c r="AA1481" s="57" t="s">
        <v>38</v>
      </c>
      <c r="AB1481" s="57" t="s">
        <v>35</v>
      </c>
      <c r="AC1481" s="56" t="s">
        <v>5539</v>
      </c>
      <c r="AD1481" s="63" t="s">
        <v>747</v>
      </c>
    </row>
    <row r="1482" spans="1:30" ht="38.25" customHeight="1" x14ac:dyDescent="0.2">
      <c r="A1482" s="97" t="s">
        <v>5540</v>
      </c>
      <c r="B1482" s="55" t="s">
        <v>743</v>
      </c>
      <c r="C1482" s="56" t="s">
        <v>744</v>
      </c>
      <c r="D1482" s="88" t="s">
        <v>4965</v>
      </c>
      <c r="E1482" s="57" t="s">
        <v>76</v>
      </c>
      <c r="F1482" s="62" t="s">
        <v>5541</v>
      </c>
      <c r="G1482" s="62" t="s">
        <v>1066</v>
      </c>
      <c r="H1482" s="59">
        <v>44859</v>
      </c>
      <c r="I1482" s="59">
        <v>45102</v>
      </c>
      <c r="J1482" s="48" t="str">
        <f>IF(Ugovori_OPULJP[[#This Row],[DATUM ZAVRŠETKA OPERACIJE]]&gt;DATE(2024,3,31),"u provedbi","završen")</f>
        <v>završen</v>
      </c>
      <c r="K1482" s="58" t="s">
        <v>5542</v>
      </c>
      <c r="L1482" s="58" t="s">
        <v>37</v>
      </c>
      <c r="M1482" s="49">
        <v>0.85</v>
      </c>
      <c r="N1482" s="49">
        <v>0.15</v>
      </c>
      <c r="O1482" s="50">
        <f>Ugovori_OPULJP[[#This Row],[Bespovratna sredstva - Ukupno (EU+Nac) HRK
= Ukupna ugovorena vrijednost bespovratnih sredstava]]*Ugovori_OPULJP[[#This Row],[EU STOPA SUFINANCIRANJA %
EU CO-FINANCING RATE %]]</f>
        <v>1254549</v>
      </c>
      <c r="P1482" s="51">
        <f>Ugovori_OPULJP[[#This Row],[Bespovratna sredstva - EU dio - HRK]]/7.5345</f>
        <v>166507.26657376069</v>
      </c>
      <c r="Q1482" s="50">
        <f>Ugovori_OPULJP[[#This Row],[Bespovratna sredstva - Ukupno (EU+Nac) HRK
= Ukupna ugovorena vrijednost bespovratnih sredstava]]*Ugovori_OPULJP[[#This Row],[STOPA NACIONALNOG SUFINANCIRANJA %]]</f>
        <v>221391</v>
      </c>
      <c r="R1482" s="51">
        <f>Ugovori_OPULJP[[#This Row],[Bespovratna sredstva - Nacionalni dio - HRK]]/7.5345</f>
        <v>29383.635277722475</v>
      </c>
      <c r="S1482" s="52">
        <v>1475940</v>
      </c>
      <c r="T1482" s="51">
        <f>Ugovori_OPULJP[[#This Row],[Bespovratna sredstva - Ukupno (EU+Nac) HRK
= Ukupna ugovorena vrijednost bespovratnih sredstava]]/7.5345</f>
        <v>195890.90185148316</v>
      </c>
      <c r="U1482" s="50">
        <v>0</v>
      </c>
      <c r="V1482" s="51">
        <f>Ugovori_OPULJP[[#This Row],[Javni doprinos korisnika - HRK]]/7.5345</f>
        <v>0</v>
      </c>
      <c r="W1482" s="50">
        <v>0</v>
      </c>
      <c r="X1482" s="51">
        <f>Ugovori_OPULJP[[#This Row],[Privatni doprinos korisnika - HRK]]/7.5345</f>
        <v>0</v>
      </c>
      <c r="Y1482" s="52">
        <v>1475940</v>
      </c>
      <c r="Z1482" s="53">
        <f>Ugovori_OPULJP[[#This Row],[UKUPNI PRIHVATLJIVI IZDACI
TOTAL ELIGIBLE EXPENDITURE
= Bespovratna sredstva ukupno + doprinos korisnika
= Ukupni prihvatljivi troškovi
= Ukupna ugovorena vrijednost projekta HRK]]/7.5345</f>
        <v>195890.90185148316</v>
      </c>
      <c r="AA1482" s="57" t="s">
        <v>38</v>
      </c>
      <c r="AB1482" s="57" t="s">
        <v>35</v>
      </c>
      <c r="AC1482" s="56" t="s">
        <v>5543</v>
      </c>
      <c r="AD1482" s="63" t="s">
        <v>747</v>
      </c>
    </row>
    <row r="1483" spans="1:30" ht="51" customHeight="1" x14ac:dyDescent="0.2">
      <c r="A1483" s="61" t="s">
        <v>5544</v>
      </c>
      <c r="B1483" s="55" t="s">
        <v>743</v>
      </c>
      <c r="C1483" s="56" t="s">
        <v>744</v>
      </c>
      <c r="D1483" s="88" t="s">
        <v>4965</v>
      </c>
      <c r="E1483" s="57" t="s">
        <v>76</v>
      </c>
      <c r="F1483" s="62" t="s">
        <v>5545</v>
      </c>
      <c r="G1483" s="62" t="s">
        <v>83</v>
      </c>
      <c r="H1483" s="59">
        <v>44902</v>
      </c>
      <c r="I1483" s="59">
        <v>45145</v>
      </c>
      <c r="J1483" s="48" t="str">
        <f>IF(Ugovori_OPULJP[[#This Row],[DATUM ZAVRŠETKA OPERACIJE]]&gt;DATE(2024,3,31),"u provedbi","završen")</f>
        <v>završen</v>
      </c>
      <c r="K1483" s="58" t="s">
        <v>84</v>
      </c>
      <c r="L1483" s="58" t="s">
        <v>84</v>
      </c>
      <c r="M1483" s="49">
        <v>0.85</v>
      </c>
      <c r="N1483" s="49">
        <v>0.15</v>
      </c>
      <c r="O1483" s="50">
        <f>Ugovori_OPULJP[[#This Row],[Bespovratna sredstva - Ukupno (EU+Nac) HRK
= Ukupna ugovorena vrijednost bespovratnih sredstava]]*Ugovori_OPULJP[[#This Row],[EU STOPA SUFINANCIRANJA %
EU CO-FINANCING RATE %]]</f>
        <v>625175</v>
      </c>
      <c r="P1483" s="51">
        <f>Ugovori_OPULJP[[#This Row],[Bespovratna sredstva - EU dio - HRK]]/7.5345</f>
        <v>82974.981750613835</v>
      </c>
      <c r="Q1483" s="50">
        <f>Ugovori_OPULJP[[#This Row],[Bespovratna sredstva - Ukupno (EU+Nac) HRK
= Ukupna ugovorena vrijednost bespovratnih sredstava]]*Ugovori_OPULJP[[#This Row],[STOPA NACIONALNOG SUFINANCIRANJA %]]</f>
        <v>110325</v>
      </c>
      <c r="R1483" s="51">
        <f>Ugovori_OPULJP[[#This Row],[Bespovratna sredstva - Nacionalni dio - HRK]]/7.5345</f>
        <v>14642.643838343618</v>
      </c>
      <c r="S1483" s="52">
        <v>735500</v>
      </c>
      <c r="T1483" s="51">
        <f>Ugovori_OPULJP[[#This Row],[Bespovratna sredstva - Ukupno (EU+Nac) HRK
= Ukupna ugovorena vrijednost bespovratnih sredstava]]/7.5345</f>
        <v>97617.625588957453</v>
      </c>
      <c r="U1483" s="50">
        <v>0</v>
      </c>
      <c r="V1483" s="51">
        <f>Ugovori_OPULJP[[#This Row],[Javni doprinos korisnika - HRK]]/7.5345</f>
        <v>0</v>
      </c>
      <c r="W1483" s="50">
        <v>0</v>
      </c>
      <c r="X1483" s="51">
        <f>Ugovori_OPULJP[[#This Row],[Privatni doprinos korisnika - HRK]]/7.5345</f>
        <v>0</v>
      </c>
      <c r="Y1483" s="52">
        <v>735500</v>
      </c>
      <c r="Z1483" s="53">
        <f>Ugovori_OPULJP[[#This Row],[UKUPNI PRIHVATLJIVI IZDACI
TOTAL ELIGIBLE EXPENDITURE
= Bespovratna sredstva ukupno + doprinos korisnika
= Ukupni prihvatljivi troškovi
= Ukupna ugovorena vrijednost projekta HRK]]/7.5345</f>
        <v>97617.625588957453</v>
      </c>
      <c r="AA1483" s="57" t="s">
        <v>38</v>
      </c>
      <c r="AB1483" s="57" t="s">
        <v>35</v>
      </c>
      <c r="AC1483" s="56" t="s">
        <v>5546</v>
      </c>
      <c r="AD1483" s="63" t="s">
        <v>747</v>
      </c>
    </row>
    <row r="1484" spans="1:30" ht="51" customHeight="1" x14ac:dyDescent="0.2">
      <c r="A1484" s="61" t="s">
        <v>5547</v>
      </c>
      <c r="B1484" s="55" t="s">
        <v>743</v>
      </c>
      <c r="C1484" s="56" t="s">
        <v>744</v>
      </c>
      <c r="D1484" s="88" t="s">
        <v>4965</v>
      </c>
      <c r="E1484" s="57" t="s">
        <v>76</v>
      </c>
      <c r="F1484" s="62" t="s">
        <v>3578</v>
      </c>
      <c r="G1484" s="62" t="s">
        <v>1431</v>
      </c>
      <c r="H1484" s="59">
        <v>44917</v>
      </c>
      <c r="I1484" s="59">
        <v>45160</v>
      </c>
      <c r="J1484" s="48" t="str">
        <f>IF(Ugovori_OPULJP[[#This Row],[DATUM ZAVRŠETKA OPERACIJE]]&gt;DATE(2024,3,31),"u provedbi","završen")</f>
        <v>završen</v>
      </c>
      <c r="K1484" s="58" t="s">
        <v>99</v>
      </c>
      <c r="L1484" s="46" t="s">
        <v>99</v>
      </c>
      <c r="M1484" s="49">
        <v>0.85</v>
      </c>
      <c r="N1484" s="49">
        <v>0.15</v>
      </c>
      <c r="O1484" s="50">
        <f>Ugovori_OPULJP[[#This Row],[Bespovratna sredstva - Ukupno (EU+Nac) HRK
= Ukupna ugovorena vrijednost bespovratnih sredstava]]*Ugovori_OPULJP[[#This Row],[EU STOPA SUFINANCIRANJA %
EU CO-FINANCING RATE %]]</f>
        <v>1050600</v>
      </c>
      <c r="P1484" s="51">
        <f>Ugovori_OPULJP[[#This Row],[Bespovratna sredstva - EU dio - HRK]]/7.5345</f>
        <v>139438.58252040611</v>
      </c>
      <c r="Q1484" s="50">
        <f>Ugovori_OPULJP[[#This Row],[Bespovratna sredstva - Ukupno (EU+Nac) HRK
= Ukupna ugovorena vrijednost bespovratnih sredstava]]*Ugovori_OPULJP[[#This Row],[STOPA NACIONALNOG SUFINANCIRANJA %]]</f>
        <v>185400</v>
      </c>
      <c r="R1484" s="51">
        <f>Ugovori_OPULJP[[#This Row],[Bespovratna sredstva - Nacionalni dio - HRK]]/7.5345</f>
        <v>24606.80868007167</v>
      </c>
      <c r="S1484" s="52">
        <v>1236000</v>
      </c>
      <c r="T1484" s="51">
        <f>Ugovori_OPULJP[[#This Row],[Bespovratna sredstva - Ukupno (EU+Nac) HRK
= Ukupna ugovorena vrijednost bespovratnih sredstava]]/7.5345</f>
        <v>164045.39120047778</v>
      </c>
      <c r="U1484" s="50">
        <v>0</v>
      </c>
      <c r="V1484" s="51">
        <f>Ugovori_OPULJP[[#This Row],[Javni doprinos korisnika - HRK]]/7.5345</f>
        <v>0</v>
      </c>
      <c r="W1484" s="50">
        <v>0</v>
      </c>
      <c r="X1484" s="51">
        <f>Ugovori_OPULJP[[#This Row],[Privatni doprinos korisnika - HRK]]/7.5345</f>
        <v>0</v>
      </c>
      <c r="Y1484" s="52">
        <v>1236000</v>
      </c>
      <c r="Z1484" s="53">
        <f>Ugovori_OPULJP[[#This Row],[UKUPNI PRIHVATLJIVI IZDACI
TOTAL ELIGIBLE EXPENDITURE
= Bespovratna sredstva ukupno + doprinos korisnika
= Ukupni prihvatljivi troškovi
= Ukupna ugovorena vrijednost projekta HRK]]/7.5345</f>
        <v>164045.39120047778</v>
      </c>
      <c r="AA1484" s="57" t="s">
        <v>38</v>
      </c>
      <c r="AB1484" s="57" t="s">
        <v>35</v>
      </c>
      <c r="AC1484" s="56" t="s">
        <v>5548</v>
      </c>
      <c r="AD1484" s="63" t="s">
        <v>747</v>
      </c>
    </row>
    <row r="1485" spans="1:30" ht="38.25" customHeight="1" x14ac:dyDescent="0.2">
      <c r="A1485" s="61" t="s">
        <v>5549</v>
      </c>
      <c r="B1485" s="55" t="s">
        <v>743</v>
      </c>
      <c r="C1485" s="56" t="s">
        <v>744</v>
      </c>
      <c r="D1485" s="88" t="s">
        <v>4965</v>
      </c>
      <c r="E1485" s="57" t="s">
        <v>76</v>
      </c>
      <c r="F1485" s="62" t="s">
        <v>5550</v>
      </c>
      <c r="G1485" s="62" t="s">
        <v>3676</v>
      </c>
      <c r="H1485" s="59">
        <v>44922</v>
      </c>
      <c r="I1485" s="59">
        <v>45165</v>
      </c>
      <c r="J1485" s="48" t="str">
        <f>IF(Ugovori_OPULJP[[#This Row],[DATUM ZAVRŠETKA OPERACIJE]]&gt;DATE(2024,3,31),"u provedbi","završen")</f>
        <v>završen</v>
      </c>
      <c r="K1485" s="46" t="s">
        <v>333</v>
      </c>
      <c r="L1485" s="46" t="s">
        <v>333</v>
      </c>
      <c r="M1485" s="49">
        <v>0.85</v>
      </c>
      <c r="N1485" s="49">
        <v>0.15</v>
      </c>
      <c r="O1485" s="50">
        <f>Ugovori_OPULJP[[#This Row],[Bespovratna sredstva - Ukupno (EU+Nac) HRK
= Ukupna ugovorena vrijednost bespovratnih sredstava]]*Ugovori_OPULJP[[#This Row],[EU STOPA SUFINANCIRANJA %
EU CO-FINANCING RATE %]]</f>
        <v>919519.375</v>
      </c>
      <c r="P1485" s="51">
        <f>Ugovori_OPULJP[[#This Row],[Bespovratna sredstva - EU dio - HRK]]/7.5345</f>
        <v>122041.19384166168</v>
      </c>
      <c r="Q1485" s="50">
        <f>Ugovori_OPULJP[[#This Row],[Bespovratna sredstva - Ukupno (EU+Nac) HRK
= Ukupna ugovorena vrijednost bespovratnih sredstava]]*Ugovori_OPULJP[[#This Row],[STOPA NACIONALNOG SUFINANCIRANJA %]]</f>
        <v>162268.125</v>
      </c>
      <c r="R1485" s="51">
        <f>Ugovori_OPULJP[[#This Row],[Bespovratna sredstva - Nacionalni dio - HRK]]/7.5345</f>
        <v>21536.68126617559</v>
      </c>
      <c r="S1485" s="52">
        <v>1081787.5</v>
      </c>
      <c r="T1485" s="51">
        <f>Ugovori_OPULJP[[#This Row],[Bespovratna sredstva - Ukupno (EU+Nac) HRK
= Ukupna ugovorena vrijednost bespovratnih sredstava]]/7.5345</f>
        <v>143577.87510783729</v>
      </c>
      <c r="U1485" s="50">
        <v>0</v>
      </c>
      <c r="V1485" s="51">
        <f>Ugovori_OPULJP[[#This Row],[Javni doprinos korisnika - HRK]]/7.5345</f>
        <v>0</v>
      </c>
      <c r="W1485" s="50">
        <v>0</v>
      </c>
      <c r="X1485" s="51">
        <f>Ugovori_OPULJP[[#This Row],[Privatni doprinos korisnika - HRK]]/7.5345</f>
        <v>0</v>
      </c>
      <c r="Y1485" s="52">
        <v>1081787.5</v>
      </c>
      <c r="Z1485" s="53">
        <f>Ugovori_OPULJP[[#This Row],[UKUPNI PRIHVATLJIVI IZDACI
TOTAL ELIGIBLE EXPENDITURE
= Bespovratna sredstva ukupno + doprinos korisnika
= Ukupni prihvatljivi troškovi
= Ukupna ugovorena vrijednost projekta HRK]]/7.5345</f>
        <v>143577.87510783729</v>
      </c>
      <c r="AA1485" s="57" t="s">
        <v>38</v>
      </c>
      <c r="AB1485" s="57" t="s">
        <v>35</v>
      </c>
      <c r="AC1485" s="56" t="s">
        <v>5551</v>
      </c>
      <c r="AD1485" s="63" t="s">
        <v>747</v>
      </c>
    </row>
    <row r="1486" spans="1:30" ht="38.25" customHeight="1" x14ac:dyDescent="0.2">
      <c r="A1486" s="97" t="s">
        <v>5552</v>
      </c>
      <c r="B1486" s="55" t="s">
        <v>743</v>
      </c>
      <c r="C1486" s="56" t="s">
        <v>744</v>
      </c>
      <c r="D1486" s="88" t="s">
        <v>4965</v>
      </c>
      <c r="E1486" s="57" t="s">
        <v>76</v>
      </c>
      <c r="F1486" s="62" t="s">
        <v>5553</v>
      </c>
      <c r="G1486" s="62" t="s">
        <v>5554</v>
      </c>
      <c r="H1486" s="59">
        <v>44859</v>
      </c>
      <c r="I1486" s="59">
        <v>45102</v>
      </c>
      <c r="J1486" s="48" t="str">
        <f>IF(Ugovori_OPULJP[[#This Row],[DATUM ZAVRŠETKA OPERACIJE]]&gt;DATE(2024,3,31),"u provedbi","završen")</f>
        <v>završen</v>
      </c>
      <c r="K1486" s="46" t="s">
        <v>425</v>
      </c>
      <c r="L1486" s="46" t="s">
        <v>425</v>
      </c>
      <c r="M1486" s="49">
        <v>0.85</v>
      </c>
      <c r="N1486" s="49">
        <v>0.15</v>
      </c>
      <c r="O1486" s="50">
        <f>Ugovori_OPULJP[[#This Row],[Bespovratna sredstva - Ukupno (EU+Nac) HRK
= Ukupna ugovorena vrijednost bespovratnih sredstava]]*Ugovori_OPULJP[[#This Row],[EU STOPA SUFINANCIRANJA %
EU CO-FINANCING RATE %]]</f>
        <v>378131</v>
      </c>
      <c r="P1486" s="51">
        <f>Ugovori_OPULJP[[#This Row],[Bespovratna sredstva - EU dio - HRK]]/7.5345</f>
        <v>50186.60826863096</v>
      </c>
      <c r="Q1486" s="50">
        <f>Ugovori_OPULJP[[#This Row],[Bespovratna sredstva - Ukupno (EU+Nac) HRK
= Ukupna ugovorena vrijednost bespovratnih sredstava]]*Ugovori_OPULJP[[#This Row],[STOPA NACIONALNOG SUFINANCIRANJA %]]</f>
        <v>66729</v>
      </c>
      <c r="R1486" s="51">
        <f>Ugovori_OPULJP[[#This Row],[Bespovratna sredstva - Nacionalni dio - HRK]]/7.5345</f>
        <v>8856.4602826995815</v>
      </c>
      <c r="S1486" s="52">
        <v>444860</v>
      </c>
      <c r="T1486" s="51">
        <f>Ugovori_OPULJP[[#This Row],[Bespovratna sredstva - Ukupno (EU+Nac) HRK
= Ukupna ugovorena vrijednost bespovratnih sredstava]]/7.5345</f>
        <v>59043.068551330543</v>
      </c>
      <c r="U1486" s="50">
        <v>0</v>
      </c>
      <c r="V1486" s="51">
        <f>Ugovori_OPULJP[[#This Row],[Javni doprinos korisnika - HRK]]/7.5345</f>
        <v>0</v>
      </c>
      <c r="W1486" s="50">
        <v>0</v>
      </c>
      <c r="X1486" s="51">
        <f>Ugovori_OPULJP[[#This Row],[Privatni doprinos korisnika - HRK]]/7.5345</f>
        <v>0</v>
      </c>
      <c r="Y1486" s="52">
        <v>444860</v>
      </c>
      <c r="Z1486" s="53">
        <f>Ugovori_OPULJP[[#This Row],[UKUPNI PRIHVATLJIVI IZDACI
TOTAL ELIGIBLE EXPENDITURE
= Bespovratna sredstva ukupno + doprinos korisnika
= Ukupni prihvatljivi troškovi
= Ukupna ugovorena vrijednost projekta HRK]]/7.5345</f>
        <v>59043.068551330543</v>
      </c>
      <c r="AA1486" s="57" t="s">
        <v>38</v>
      </c>
      <c r="AB1486" s="57" t="s">
        <v>35</v>
      </c>
      <c r="AC1486" s="56" t="s">
        <v>5555</v>
      </c>
      <c r="AD1486" s="63" t="s">
        <v>747</v>
      </c>
    </row>
    <row r="1487" spans="1:30" ht="51" customHeight="1" x14ac:dyDescent="0.2">
      <c r="A1487" s="97" t="s">
        <v>5556</v>
      </c>
      <c r="B1487" s="55" t="s">
        <v>743</v>
      </c>
      <c r="C1487" s="56" t="s">
        <v>744</v>
      </c>
      <c r="D1487" s="88" t="s">
        <v>4965</v>
      </c>
      <c r="E1487" s="57" t="s">
        <v>76</v>
      </c>
      <c r="F1487" s="62" t="s">
        <v>5557</v>
      </c>
      <c r="G1487" s="62" t="s">
        <v>3194</v>
      </c>
      <c r="H1487" s="59">
        <v>44858</v>
      </c>
      <c r="I1487" s="59">
        <v>45101</v>
      </c>
      <c r="J1487" s="48" t="str">
        <f>IF(Ugovori_OPULJP[[#This Row],[DATUM ZAVRŠETKA OPERACIJE]]&gt;DATE(2024,3,31),"u provedbi","završen")</f>
        <v>završen</v>
      </c>
      <c r="K1487" s="58" t="s">
        <v>84</v>
      </c>
      <c r="L1487" s="58" t="s">
        <v>84</v>
      </c>
      <c r="M1487" s="49">
        <v>0.85</v>
      </c>
      <c r="N1487" s="49">
        <v>0.15</v>
      </c>
      <c r="O1487" s="50">
        <f>Ugovori_OPULJP[[#This Row],[Bespovratna sredstva - Ukupno (EU+Nac) HRK
= Ukupna ugovorena vrijednost bespovratnih sredstava]]*Ugovori_OPULJP[[#This Row],[EU STOPA SUFINANCIRANJA %
EU CO-FINANCING RATE %]]</f>
        <v>420580</v>
      </c>
      <c r="P1487" s="51">
        <f>Ugovori_OPULJP[[#This Row],[Bespovratna sredstva - EU dio - HRK]]/7.5345</f>
        <v>55820.558763023422</v>
      </c>
      <c r="Q1487" s="50">
        <f>Ugovori_OPULJP[[#This Row],[Bespovratna sredstva - Ukupno (EU+Nac) HRK
= Ukupna ugovorena vrijednost bespovratnih sredstava]]*Ugovori_OPULJP[[#This Row],[STOPA NACIONALNOG SUFINANCIRANJA %]]</f>
        <v>74220</v>
      </c>
      <c r="R1487" s="51">
        <f>Ugovori_OPULJP[[#This Row],[Bespovratna sredstva - Nacionalni dio - HRK]]/7.5345</f>
        <v>9850.6868405335445</v>
      </c>
      <c r="S1487" s="52">
        <v>494800</v>
      </c>
      <c r="T1487" s="51">
        <f>Ugovori_OPULJP[[#This Row],[Bespovratna sredstva - Ukupno (EU+Nac) HRK
= Ukupna ugovorena vrijednost bespovratnih sredstava]]/7.5345</f>
        <v>65671.245603556963</v>
      </c>
      <c r="U1487" s="50">
        <v>0</v>
      </c>
      <c r="V1487" s="51">
        <f>Ugovori_OPULJP[[#This Row],[Javni doprinos korisnika - HRK]]/7.5345</f>
        <v>0</v>
      </c>
      <c r="W1487" s="50">
        <v>0</v>
      </c>
      <c r="X1487" s="51">
        <f>Ugovori_OPULJP[[#This Row],[Privatni doprinos korisnika - HRK]]/7.5345</f>
        <v>0</v>
      </c>
      <c r="Y1487" s="52">
        <v>494800</v>
      </c>
      <c r="Z1487" s="53">
        <f>Ugovori_OPULJP[[#This Row],[UKUPNI PRIHVATLJIVI IZDACI
TOTAL ELIGIBLE EXPENDITURE
= Bespovratna sredstva ukupno + doprinos korisnika
= Ukupni prihvatljivi troškovi
= Ukupna ugovorena vrijednost projekta HRK]]/7.5345</f>
        <v>65671.245603556963</v>
      </c>
      <c r="AA1487" s="57" t="s">
        <v>38</v>
      </c>
      <c r="AB1487" s="57" t="s">
        <v>35</v>
      </c>
      <c r="AC1487" s="56" t="s">
        <v>5558</v>
      </c>
      <c r="AD1487" s="63" t="s">
        <v>747</v>
      </c>
    </row>
    <row r="1488" spans="1:30" ht="51" customHeight="1" x14ac:dyDescent="0.2">
      <c r="A1488" s="61" t="s">
        <v>5559</v>
      </c>
      <c r="B1488" s="55" t="s">
        <v>743</v>
      </c>
      <c r="C1488" s="56" t="s">
        <v>744</v>
      </c>
      <c r="D1488" s="88" t="s">
        <v>4965</v>
      </c>
      <c r="E1488" s="57" t="s">
        <v>76</v>
      </c>
      <c r="F1488" s="62" t="s">
        <v>5560</v>
      </c>
      <c r="G1488" s="62" t="s">
        <v>2249</v>
      </c>
      <c r="H1488" s="59">
        <v>44902</v>
      </c>
      <c r="I1488" s="59">
        <v>45145</v>
      </c>
      <c r="J1488" s="48" t="str">
        <f>IF(Ugovori_OPULJP[[#This Row],[DATUM ZAVRŠETKA OPERACIJE]]&gt;DATE(2024,3,31),"u provedbi","završen")</f>
        <v>završen</v>
      </c>
      <c r="K1488" s="46" t="s">
        <v>599</v>
      </c>
      <c r="L1488" s="46" t="s">
        <v>599</v>
      </c>
      <c r="M1488" s="49">
        <v>0.85</v>
      </c>
      <c r="N1488" s="49">
        <v>0.15</v>
      </c>
      <c r="O1488" s="50">
        <f>Ugovori_OPULJP[[#This Row],[Bespovratna sredstva - Ukupno (EU+Nac) HRK
= Ukupna ugovorena vrijednost bespovratnih sredstava]]*Ugovori_OPULJP[[#This Row],[EU STOPA SUFINANCIRANJA %
EU CO-FINANCING RATE %]]</f>
        <v>374690.625</v>
      </c>
      <c r="P1488" s="51">
        <f>Ugovori_OPULJP[[#This Row],[Bespovratna sredstva - EU dio - HRK]]/7.5345</f>
        <v>49729.992036631491</v>
      </c>
      <c r="Q1488" s="50">
        <f>Ugovori_OPULJP[[#This Row],[Bespovratna sredstva - Ukupno (EU+Nac) HRK
= Ukupna ugovorena vrijednost bespovratnih sredstava]]*Ugovori_OPULJP[[#This Row],[STOPA NACIONALNOG SUFINANCIRANJA %]]</f>
        <v>66121.875</v>
      </c>
      <c r="R1488" s="51">
        <f>Ugovori_OPULJP[[#This Row],[Bespovratna sredstva - Nacionalni dio - HRK]]/7.5345</f>
        <v>8775.8809476408514</v>
      </c>
      <c r="S1488" s="52">
        <v>440812.5</v>
      </c>
      <c r="T1488" s="51">
        <f>Ugovori_OPULJP[[#This Row],[Bespovratna sredstva - Ukupno (EU+Nac) HRK
= Ukupna ugovorena vrijednost bespovratnih sredstava]]/7.5345</f>
        <v>58505.872984272341</v>
      </c>
      <c r="U1488" s="50">
        <v>0</v>
      </c>
      <c r="V1488" s="51">
        <f>Ugovori_OPULJP[[#This Row],[Javni doprinos korisnika - HRK]]/7.5345</f>
        <v>0</v>
      </c>
      <c r="W1488" s="50">
        <v>0</v>
      </c>
      <c r="X1488" s="51">
        <f>Ugovori_OPULJP[[#This Row],[Privatni doprinos korisnika - HRK]]/7.5345</f>
        <v>0</v>
      </c>
      <c r="Y1488" s="52">
        <v>440812.5</v>
      </c>
      <c r="Z1488" s="53">
        <f>Ugovori_OPULJP[[#This Row],[UKUPNI PRIHVATLJIVI IZDACI
TOTAL ELIGIBLE EXPENDITURE
= Bespovratna sredstva ukupno + doprinos korisnika
= Ukupni prihvatljivi troškovi
= Ukupna ugovorena vrijednost projekta HRK]]/7.5345</f>
        <v>58505.872984272341</v>
      </c>
      <c r="AA1488" s="57" t="s">
        <v>38</v>
      </c>
      <c r="AB1488" s="57" t="s">
        <v>35</v>
      </c>
      <c r="AC1488" s="56" t="s">
        <v>5561</v>
      </c>
      <c r="AD1488" s="63" t="s">
        <v>747</v>
      </c>
    </row>
    <row r="1489" spans="1:30" ht="38.25" customHeight="1" x14ac:dyDescent="0.2">
      <c r="A1489" s="61" t="s">
        <v>5562</v>
      </c>
      <c r="B1489" s="55" t="s">
        <v>743</v>
      </c>
      <c r="C1489" s="56" t="s">
        <v>744</v>
      </c>
      <c r="D1489" s="88" t="s">
        <v>4965</v>
      </c>
      <c r="E1489" s="57" t="s">
        <v>76</v>
      </c>
      <c r="F1489" s="62" t="s">
        <v>5563</v>
      </c>
      <c r="G1489" s="62" t="s">
        <v>5564</v>
      </c>
      <c r="H1489" s="59">
        <v>44902</v>
      </c>
      <c r="I1489" s="59">
        <v>45145</v>
      </c>
      <c r="J1489" s="48" t="str">
        <f>IF(Ugovori_OPULJP[[#This Row],[DATUM ZAVRŠETKA OPERACIJE]]&gt;DATE(2024,3,31),"u provedbi","završen")</f>
        <v>završen</v>
      </c>
      <c r="K1489" s="46" t="s">
        <v>425</v>
      </c>
      <c r="L1489" s="46" t="s">
        <v>425</v>
      </c>
      <c r="M1489" s="49">
        <v>0.85</v>
      </c>
      <c r="N1489" s="49">
        <v>0.15</v>
      </c>
      <c r="O1489" s="50">
        <f>Ugovori_OPULJP[[#This Row],[Bespovratna sredstva - Ukupno (EU+Nac) HRK
= Ukupna ugovorena vrijednost bespovratnih sredstava]]*Ugovori_OPULJP[[#This Row],[EU STOPA SUFINANCIRANJA %
EU CO-FINANCING RATE %]]</f>
        <v>418861.9375</v>
      </c>
      <c r="P1489" s="51">
        <f>Ugovori_OPULJP[[#This Row],[Bespovratna sredstva - EU dio - HRK]]/7.5345</f>
        <v>55592.532682991572</v>
      </c>
      <c r="Q1489" s="50">
        <f>Ugovori_OPULJP[[#This Row],[Bespovratna sredstva - Ukupno (EU+Nac) HRK
= Ukupna ugovorena vrijednost bespovratnih sredstava]]*Ugovori_OPULJP[[#This Row],[STOPA NACIONALNOG SUFINANCIRANJA %]]</f>
        <v>73916.8125</v>
      </c>
      <c r="R1489" s="51">
        <f>Ugovori_OPULJP[[#This Row],[Bespovratna sredstva - Nacionalni dio - HRK]]/7.5345</f>
        <v>9810.4469440573357</v>
      </c>
      <c r="S1489" s="52">
        <v>492778.75</v>
      </c>
      <c r="T1489" s="51">
        <f>Ugovori_OPULJP[[#This Row],[Bespovratna sredstva - Ukupno (EU+Nac) HRK
= Ukupna ugovorena vrijednost bespovratnih sredstava]]/7.5345</f>
        <v>65402.979627048902</v>
      </c>
      <c r="U1489" s="50">
        <v>0</v>
      </c>
      <c r="V1489" s="51">
        <f>Ugovori_OPULJP[[#This Row],[Javni doprinos korisnika - HRK]]/7.5345</f>
        <v>0</v>
      </c>
      <c r="W1489" s="50">
        <v>0</v>
      </c>
      <c r="X1489" s="51">
        <f>Ugovori_OPULJP[[#This Row],[Privatni doprinos korisnika - HRK]]/7.5345</f>
        <v>0</v>
      </c>
      <c r="Y1489" s="52">
        <v>492778.75</v>
      </c>
      <c r="Z1489" s="53">
        <f>Ugovori_OPULJP[[#This Row],[UKUPNI PRIHVATLJIVI IZDACI
TOTAL ELIGIBLE EXPENDITURE
= Bespovratna sredstva ukupno + doprinos korisnika
= Ukupni prihvatljivi troškovi
= Ukupna ugovorena vrijednost projekta HRK]]/7.5345</f>
        <v>65402.979627048902</v>
      </c>
      <c r="AA1489" s="57" t="s">
        <v>38</v>
      </c>
      <c r="AB1489" s="57" t="s">
        <v>35</v>
      </c>
      <c r="AC1489" s="56" t="s">
        <v>5565</v>
      </c>
      <c r="AD1489" s="63" t="s">
        <v>747</v>
      </c>
    </row>
    <row r="1490" spans="1:30" ht="51" customHeight="1" x14ac:dyDescent="0.2">
      <c r="A1490" s="61" t="s">
        <v>5566</v>
      </c>
      <c r="B1490" s="55" t="s">
        <v>743</v>
      </c>
      <c r="C1490" s="56" t="s">
        <v>744</v>
      </c>
      <c r="D1490" s="88" t="s">
        <v>4965</v>
      </c>
      <c r="E1490" s="57" t="s">
        <v>76</v>
      </c>
      <c r="F1490" s="62" t="s">
        <v>5567</v>
      </c>
      <c r="G1490" s="62" t="s">
        <v>5568</v>
      </c>
      <c r="H1490" s="59">
        <v>44902</v>
      </c>
      <c r="I1490" s="59">
        <v>45145</v>
      </c>
      <c r="J1490" s="48" t="str">
        <f>IF(Ugovori_OPULJP[[#This Row],[DATUM ZAVRŠETKA OPERACIJE]]&gt;DATE(2024,3,31),"u provedbi","završen")</f>
        <v>završen</v>
      </c>
      <c r="K1490" s="46" t="s">
        <v>425</v>
      </c>
      <c r="L1490" s="46" t="s">
        <v>425</v>
      </c>
      <c r="M1490" s="49">
        <v>0.85</v>
      </c>
      <c r="N1490" s="49">
        <v>0.15</v>
      </c>
      <c r="O1490" s="50">
        <f>Ugovori_OPULJP[[#This Row],[Bespovratna sredstva - Ukupno (EU+Nac) HRK
= Ukupna ugovorena vrijednost bespovratnih sredstava]]*Ugovori_OPULJP[[#This Row],[EU STOPA SUFINANCIRANJA %
EU CO-FINANCING RATE %]]</f>
        <v>420240</v>
      </c>
      <c r="P1490" s="51">
        <f>Ugovori_OPULJP[[#This Row],[Bespovratna sredstva - EU dio - HRK]]/7.5345</f>
        <v>55775.43300816245</v>
      </c>
      <c r="Q1490" s="50">
        <f>Ugovori_OPULJP[[#This Row],[Bespovratna sredstva - Ukupno (EU+Nac) HRK
= Ukupna ugovorena vrijednost bespovratnih sredstava]]*Ugovori_OPULJP[[#This Row],[STOPA NACIONALNOG SUFINANCIRANJA %]]</f>
        <v>74160</v>
      </c>
      <c r="R1490" s="51">
        <f>Ugovori_OPULJP[[#This Row],[Bespovratna sredstva - Nacionalni dio - HRK]]/7.5345</f>
        <v>9842.7234720286669</v>
      </c>
      <c r="S1490" s="52">
        <v>494400</v>
      </c>
      <c r="T1490" s="51">
        <f>Ugovori_OPULJP[[#This Row],[Bespovratna sredstva - Ukupno (EU+Nac) HRK
= Ukupna ugovorena vrijednost bespovratnih sredstava]]/7.5345</f>
        <v>65618.156480191115</v>
      </c>
      <c r="U1490" s="50">
        <v>0</v>
      </c>
      <c r="V1490" s="51">
        <f>Ugovori_OPULJP[[#This Row],[Javni doprinos korisnika - HRK]]/7.5345</f>
        <v>0</v>
      </c>
      <c r="W1490" s="50">
        <v>0</v>
      </c>
      <c r="X1490" s="51">
        <f>Ugovori_OPULJP[[#This Row],[Privatni doprinos korisnika - HRK]]/7.5345</f>
        <v>0</v>
      </c>
      <c r="Y1490" s="52">
        <v>494400</v>
      </c>
      <c r="Z1490" s="53">
        <f>Ugovori_OPULJP[[#This Row],[UKUPNI PRIHVATLJIVI IZDACI
TOTAL ELIGIBLE EXPENDITURE
= Bespovratna sredstva ukupno + doprinos korisnika
= Ukupni prihvatljivi troškovi
= Ukupna ugovorena vrijednost projekta HRK]]/7.5345</f>
        <v>65618.156480191115</v>
      </c>
      <c r="AA1490" s="57" t="s">
        <v>38</v>
      </c>
      <c r="AB1490" s="57" t="s">
        <v>35</v>
      </c>
      <c r="AC1490" s="56" t="s">
        <v>5569</v>
      </c>
      <c r="AD1490" s="63" t="s">
        <v>747</v>
      </c>
    </row>
    <row r="1491" spans="1:30" ht="38.25" customHeight="1" x14ac:dyDescent="0.2">
      <c r="A1491" s="66" t="s">
        <v>5570</v>
      </c>
      <c r="B1491" s="55" t="s">
        <v>743</v>
      </c>
      <c r="C1491" s="56" t="s">
        <v>744</v>
      </c>
      <c r="D1491" s="88" t="s">
        <v>4965</v>
      </c>
      <c r="E1491" s="57" t="s">
        <v>76</v>
      </c>
      <c r="F1491" s="62" t="s">
        <v>5571</v>
      </c>
      <c r="G1491" s="62" t="s">
        <v>2348</v>
      </c>
      <c r="H1491" s="59">
        <v>44902</v>
      </c>
      <c r="I1491" s="59">
        <v>45145</v>
      </c>
      <c r="J1491" s="48" t="str">
        <f>IF(Ugovori_OPULJP[[#This Row],[DATUM ZAVRŠETKA OPERACIJE]]&gt;DATE(2024,3,31),"u provedbi","završen")</f>
        <v>završen</v>
      </c>
      <c r="K1491" s="58" t="s">
        <v>425</v>
      </c>
      <c r="L1491" s="46" t="s">
        <v>425</v>
      </c>
      <c r="M1491" s="49">
        <v>0.85</v>
      </c>
      <c r="N1491" s="49">
        <v>0.15</v>
      </c>
      <c r="O1491" s="50">
        <f>Ugovori_OPULJP[[#This Row],[Bespovratna sredstva - Ukupno (EU+Nac) HRK
= Ukupna ugovorena vrijednost bespovratnih sredstava]]*Ugovori_OPULJP[[#This Row],[EU STOPA SUFINANCIRANJA %
EU CO-FINANCING RATE %]]</f>
        <v>419602.5</v>
      </c>
      <c r="P1491" s="51">
        <f>Ugovori_OPULJP[[#This Row],[Bespovratna sredstva - EU dio - HRK]]/7.5345</f>
        <v>55690.822217798122</v>
      </c>
      <c r="Q1491" s="50">
        <f>Ugovori_OPULJP[[#This Row],[Bespovratna sredstva - Ukupno (EU+Nac) HRK
= Ukupna ugovorena vrijednost bespovratnih sredstava]]*Ugovori_OPULJP[[#This Row],[STOPA NACIONALNOG SUFINANCIRANJA %]]</f>
        <v>74047.5</v>
      </c>
      <c r="R1491" s="51">
        <f>Ugovori_OPULJP[[#This Row],[Bespovratna sredstva - Nacionalni dio - HRK]]/7.5345</f>
        <v>9827.7921560820214</v>
      </c>
      <c r="S1491" s="52">
        <v>493650</v>
      </c>
      <c r="T1491" s="51">
        <f>Ugovori_OPULJP[[#This Row],[Bespovratna sredstva - Ukupno (EU+Nac) HRK
= Ukupna ugovorena vrijednost bespovratnih sredstava]]/7.5345</f>
        <v>65518.614373880147</v>
      </c>
      <c r="U1491" s="50">
        <v>0</v>
      </c>
      <c r="V1491" s="51">
        <f>Ugovori_OPULJP[[#This Row],[Javni doprinos korisnika - HRK]]/7.5345</f>
        <v>0</v>
      </c>
      <c r="W1491" s="50">
        <v>0</v>
      </c>
      <c r="X1491" s="51">
        <f>Ugovori_OPULJP[[#This Row],[Privatni doprinos korisnika - HRK]]/7.5345</f>
        <v>0</v>
      </c>
      <c r="Y1491" s="52">
        <v>493650</v>
      </c>
      <c r="Z1491" s="53">
        <f>Ugovori_OPULJP[[#This Row],[UKUPNI PRIHVATLJIVI IZDACI
TOTAL ELIGIBLE EXPENDITURE
= Bespovratna sredstva ukupno + doprinos korisnika
= Ukupni prihvatljivi troškovi
= Ukupna ugovorena vrijednost projekta HRK]]/7.5345</f>
        <v>65518.614373880147</v>
      </c>
      <c r="AA1491" s="57" t="s">
        <v>38</v>
      </c>
      <c r="AB1491" s="57" t="s">
        <v>35</v>
      </c>
      <c r="AC1491" s="56" t="s">
        <v>5572</v>
      </c>
      <c r="AD1491" s="63" t="s">
        <v>747</v>
      </c>
    </row>
    <row r="1492" spans="1:30" ht="51" customHeight="1" x14ac:dyDescent="0.2">
      <c r="A1492" s="97" t="s">
        <v>5573</v>
      </c>
      <c r="B1492" s="55" t="s">
        <v>743</v>
      </c>
      <c r="C1492" s="56" t="s">
        <v>744</v>
      </c>
      <c r="D1492" s="88" t="s">
        <v>4965</v>
      </c>
      <c r="E1492" s="57" t="s">
        <v>76</v>
      </c>
      <c r="F1492" s="62" t="s">
        <v>5574</v>
      </c>
      <c r="G1492" s="62" t="s">
        <v>1318</v>
      </c>
      <c r="H1492" s="59">
        <v>44858</v>
      </c>
      <c r="I1492" s="59">
        <v>45101</v>
      </c>
      <c r="J1492" s="48" t="str">
        <f>IF(Ugovori_OPULJP[[#This Row],[DATUM ZAVRŠETKA OPERACIJE]]&gt;DATE(2024,3,31),"u provedbi","završen")</f>
        <v>završen</v>
      </c>
      <c r="K1492" s="67" t="s">
        <v>84</v>
      </c>
      <c r="L1492" s="67" t="s">
        <v>84</v>
      </c>
      <c r="M1492" s="49">
        <v>0.85</v>
      </c>
      <c r="N1492" s="49">
        <v>0.15</v>
      </c>
      <c r="O1492" s="50">
        <f>Ugovori_OPULJP[[#This Row],[Bespovratna sredstva - Ukupno (EU+Nac) HRK
= Ukupna ugovorena vrijednost bespovratnih sredstava]]*Ugovori_OPULJP[[#This Row],[EU STOPA SUFINANCIRANJA %
EU CO-FINANCING RATE %]]</f>
        <v>375912.5</v>
      </c>
      <c r="P1492" s="51">
        <f>Ugovori_OPULJP[[#This Row],[Bespovratna sredstva - EU dio - HRK]]/7.5345</f>
        <v>49892.162718163112</v>
      </c>
      <c r="Q1492" s="50">
        <f>Ugovori_OPULJP[[#This Row],[Bespovratna sredstva - Ukupno (EU+Nac) HRK
= Ukupna ugovorena vrijednost bespovratnih sredstava]]*Ugovori_OPULJP[[#This Row],[STOPA NACIONALNOG SUFINANCIRANJA %]]</f>
        <v>66337.5</v>
      </c>
      <c r="R1492" s="51">
        <f>Ugovori_OPULJP[[#This Row],[Bespovratna sredstva - Nacionalni dio - HRK]]/7.5345</f>
        <v>8804.4993032052553</v>
      </c>
      <c r="S1492" s="52">
        <v>442250</v>
      </c>
      <c r="T1492" s="51">
        <f>Ugovori_OPULJP[[#This Row],[Bespovratna sredstva - Ukupno (EU+Nac) HRK
= Ukupna ugovorena vrijednost bespovratnih sredstava]]/7.5345</f>
        <v>58696.662021368371</v>
      </c>
      <c r="U1492" s="50">
        <v>0</v>
      </c>
      <c r="V1492" s="51">
        <f>Ugovori_OPULJP[[#This Row],[Javni doprinos korisnika - HRK]]/7.5345</f>
        <v>0</v>
      </c>
      <c r="W1492" s="50">
        <v>0</v>
      </c>
      <c r="X1492" s="51">
        <f>Ugovori_OPULJP[[#This Row],[Privatni doprinos korisnika - HRK]]/7.5345</f>
        <v>0</v>
      </c>
      <c r="Y1492" s="52">
        <v>442250</v>
      </c>
      <c r="Z1492" s="53">
        <f>Ugovori_OPULJP[[#This Row],[UKUPNI PRIHVATLJIVI IZDACI
TOTAL ELIGIBLE EXPENDITURE
= Bespovratna sredstva ukupno + doprinos korisnika
= Ukupni prihvatljivi troškovi
= Ukupna ugovorena vrijednost projekta HRK]]/7.5345</f>
        <v>58696.662021368371</v>
      </c>
      <c r="AA1492" s="57" t="s">
        <v>38</v>
      </c>
      <c r="AB1492" s="57" t="s">
        <v>35</v>
      </c>
      <c r="AC1492" s="56" t="s">
        <v>5575</v>
      </c>
      <c r="AD1492" s="63" t="s">
        <v>747</v>
      </c>
    </row>
    <row r="1493" spans="1:30" ht="51" customHeight="1" x14ac:dyDescent="0.2">
      <c r="A1493" s="97" t="s">
        <v>5576</v>
      </c>
      <c r="B1493" s="55" t="s">
        <v>743</v>
      </c>
      <c r="C1493" s="56" t="s">
        <v>744</v>
      </c>
      <c r="D1493" s="88" t="s">
        <v>4965</v>
      </c>
      <c r="E1493" s="57" t="s">
        <v>76</v>
      </c>
      <c r="F1493" s="62" t="s">
        <v>5577</v>
      </c>
      <c r="G1493" s="62" t="s">
        <v>2323</v>
      </c>
      <c r="H1493" s="59">
        <v>44770</v>
      </c>
      <c r="I1493" s="59">
        <v>45013</v>
      </c>
      <c r="J1493" s="48" t="str">
        <f>IF(Ugovori_OPULJP[[#This Row],[DATUM ZAVRŠETKA OPERACIJE]]&gt;DATE(2024,3,31),"u provedbi","završen")</f>
        <v>završen</v>
      </c>
      <c r="K1493" s="46" t="s">
        <v>425</v>
      </c>
      <c r="L1493" s="46" t="s">
        <v>425</v>
      </c>
      <c r="M1493" s="49">
        <v>0.85</v>
      </c>
      <c r="N1493" s="49">
        <v>0.15</v>
      </c>
      <c r="O1493" s="50">
        <f>Ugovori_OPULJP[[#This Row],[Bespovratna sredstva - Ukupno (EU+Nac) HRK
= Ukupna ugovorena vrijednost bespovratnih sredstava]]*Ugovori_OPULJP[[#This Row],[EU STOPA SUFINANCIRANJA %
EU CO-FINANCING RATE %]]</f>
        <v>418918.25</v>
      </c>
      <c r="P1493" s="51">
        <f>Ugovori_OPULJP[[#This Row],[Bespovratna sredstva - EU dio - HRK]]/7.5345</f>
        <v>55600.006636140417</v>
      </c>
      <c r="Q1493" s="50">
        <f>Ugovori_OPULJP[[#This Row],[Bespovratna sredstva - Ukupno (EU+Nac) HRK
= Ukupna ugovorena vrijednost bespovratnih sredstava]]*Ugovori_OPULJP[[#This Row],[STOPA NACIONALNOG SUFINANCIRANJA %]]</f>
        <v>73926.75</v>
      </c>
      <c r="R1493" s="51">
        <f>Ugovori_OPULJP[[#This Row],[Bespovratna sredstva - Nacionalni dio - HRK]]/7.5345</f>
        <v>9811.7658769659556</v>
      </c>
      <c r="S1493" s="52">
        <v>492845</v>
      </c>
      <c r="T1493" s="53">
        <f>Ugovori_OPULJP[[#This Row],[Bespovratna sredstva - Ukupno (EU+Nac) HRK
= Ukupna ugovorena vrijednost bespovratnih sredstava]]/7.5345</f>
        <v>65411.772513106371</v>
      </c>
      <c r="U1493" s="50">
        <v>0</v>
      </c>
      <c r="V1493" s="51">
        <f>Ugovori_OPULJP[[#This Row],[Javni doprinos korisnika - HRK]]/7.5345</f>
        <v>0</v>
      </c>
      <c r="W1493" s="50">
        <v>0</v>
      </c>
      <c r="X1493" s="51">
        <f>Ugovori_OPULJP[[#This Row],[Privatni doprinos korisnika - HRK]]/7.5345</f>
        <v>0</v>
      </c>
      <c r="Y1493" s="52">
        <v>492845</v>
      </c>
      <c r="Z1493" s="53">
        <f>Ugovori_OPULJP[[#This Row],[UKUPNI PRIHVATLJIVI IZDACI
TOTAL ELIGIBLE EXPENDITURE
= Bespovratna sredstva ukupno + doprinos korisnika
= Ukupni prihvatljivi troškovi
= Ukupna ugovorena vrijednost projekta HRK]]/7.5345</f>
        <v>65411.772513106371</v>
      </c>
      <c r="AA1493" s="57" t="s">
        <v>38</v>
      </c>
      <c r="AB1493" s="57" t="s">
        <v>35</v>
      </c>
      <c r="AC1493" s="56" t="s">
        <v>5578</v>
      </c>
      <c r="AD1493" s="63" t="s">
        <v>747</v>
      </c>
    </row>
    <row r="1494" spans="1:30" ht="38.25" customHeight="1" x14ac:dyDescent="0.2">
      <c r="A1494" s="61" t="s">
        <v>5579</v>
      </c>
      <c r="B1494" s="55" t="s">
        <v>743</v>
      </c>
      <c r="C1494" s="56" t="s">
        <v>744</v>
      </c>
      <c r="D1494" s="88" t="s">
        <v>4965</v>
      </c>
      <c r="E1494" s="57" t="s">
        <v>76</v>
      </c>
      <c r="F1494" s="62" t="s">
        <v>5580</v>
      </c>
      <c r="G1494" s="62" t="s">
        <v>3774</v>
      </c>
      <c r="H1494" s="59">
        <v>44902</v>
      </c>
      <c r="I1494" s="59">
        <v>45145</v>
      </c>
      <c r="J1494" s="48" t="str">
        <f>IF(Ugovori_OPULJP[[#This Row],[DATUM ZAVRŠETKA OPERACIJE]]&gt;DATE(2024,3,31),"u provedbi","završen")</f>
        <v>završen</v>
      </c>
      <c r="K1494" s="67" t="s">
        <v>425</v>
      </c>
      <c r="L1494" s="67" t="s">
        <v>425</v>
      </c>
      <c r="M1494" s="49">
        <v>0.85</v>
      </c>
      <c r="N1494" s="49">
        <v>0.15</v>
      </c>
      <c r="O1494" s="50">
        <f>Ugovori_OPULJP[[#This Row],[Bespovratna sredstva - Ukupno (EU+Nac) HRK
= Ukupna ugovorena vrijednost bespovratnih sredstava]]*Ugovori_OPULJP[[#This Row],[EU STOPA SUFINANCIRANJA %
EU CO-FINANCING RATE %]]</f>
        <v>545860.4375</v>
      </c>
      <c r="P1494" s="51">
        <f>Ugovori_OPULJP[[#This Row],[Bespovratna sredstva - EU dio - HRK]]/7.5345</f>
        <v>72448.130267436456</v>
      </c>
      <c r="Q1494" s="50">
        <f>Ugovori_OPULJP[[#This Row],[Bespovratna sredstva - Ukupno (EU+Nac) HRK
= Ukupna ugovorena vrijednost bespovratnih sredstava]]*Ugovori_OPULJP[[#This Row],[STOPA NACIONALNOG SUFINANCIRANJA %]]</f>
        <v>96328.3125</v>
      </c>
      <c r="R1494" s="51">
        <f>Ugovori_OPULJP[[#This Row],[Bespovratna sredstva - Nacionalni dio - HRK]]/7.5345</f>
        <v>12784.964164841727</v>
      </c>
      <c r="S1494" s="52">
        <v>642188.75</v>
      </c>
      <c r="T1494" s="51">
        <f>Ugovori_OPULJP[[#This Row],[Bespovratna sredstva - Ukupno (EU+Nac) HRK
= Ukupna ugovorena vrijednost bespovratnih sredstava]]/7.5345</f>
        <v>85233.094432278187</v>
      </c>
      <c r="U1494" s="50">
        <v>0</v>
      </c>
      <c r="V1494" s="51">
        <f>Ugovori_OPULJP[[#This Row],[Javni doprinos korisnika - HRK]]/7.5345</f>
        <v>0</v>
      </c>
      <c r="W1494" s="50">
        <v>0</v>
      </c>
      <c r="X1494" s="51">
        <f>Ugovori_OPULJP[[#This Row],[Privatni doprinos korisnika - HRK]]/7.5345</f>
        <v>0</v>
      </c>
      <c r="Y1494" s="52">
        <v>642188.75</v>
      </c>
      <c r="Z1494" s="53">
        <f>Ugovori_OPULJP[[#This Row],[UKUPNI PRIHVATLJIVI IZDACI
TOTAL ELIGIBLE EXPENDITURE
= Bespovratna sredstva ukupno + doprinos korisnika
= Ukupni prihvatljivi troškovi
= Ukupna ugovorena vrijednost projekta HRK]]/7.5345</f>
        <v>85233.094432278187</v>
      </c>
      <c r="AA1494" s="57" t="s">
        <v>38</v>
      </c>
      <c r="AB1494" s="57" t="s">
        <v>35</v>
      </c>
      <c r="AC1494" s="56" t="s">
        <v>5581</v>
      </c>
      <c r="AD1494" s="63" t="s">
        <v>747</v>
      </c>
    </row>
    <row r="1495" spans="1:30" ht="38.25" customHeight="1" x14ac:dyDescent="0.2">
      <c r="A1495" s="97" t="s">
        <v>5582</v>
      </c>
      <c r="B1495" s="55" t="s">
        <v>743</v>
      </c>
      <c r="C1495" s="56" t="s">
        <v>744</v>
      </c>
      <c r="D1495" s="88" t="s">
        <v>4965</v>
      </c>
      <c r="E1495" s="57" t="s">
        <v>76</v>
      </c>
      <c r="F1495" s="62" t="s">
        <v>5583</v>
      </c>
      <c r="G1495" s="62" t="s">
        <v>3448</v>
      </c>
      <c r="H1495" s="59">
        <v>44859</v>
      </c>
      <c r="I1495" s="59">
        <v>45102</v>
      </c>
      <c r="J1495" s="48" t="str">
        <f>IF(Ugovori_OPULJP[[#This Row],[DATUM ZAVRŠETKA OPERACIJE]]&gt;DATE(2024,3,31),"u provedbi","završen")</f>
        <v>završen</v>
      </c>
      <c r="K1495" s="58" t="s">
        <v>425</v>
      </c>
      <c r="L1495" s="58" t="s">
        <v>425</v>
      </c>
      <c r="M1495" s="49">
        <v>0.85</v>
      </c>
      <c r="N1495" s="49">
        <v>0.15</v>
      </c>
      <c r="O1495" s="50">
        <f>Ugovori_OPULJP[[#This Row],[Bespovratna sredstva - Ukupno (EU+Nac) HRK
= Ukupna ugovorena vrijednost bespovratnih sredstava]]*Ugovori_OPULJP[[#This Row],[EU STOPA SUFINANCIRANJA %
EU CO-FINANCING RATE %]]</f>
        <v>377819.6875</v>
      </c>
      <c r="P1495" s="51">
        <f>Ugovori_OPULJP[[#This Row],[Bespovratna sredstva - EU dio - HRK]]/7.5345</f>
        <v>50145.289999336383</v>
      </c>
      <c r="Q1495" s="50">
        <f>Ugovori_OPULJP[[#This Row],[Bespovratna sredstva - Ukupno (EU+Nac) HRK
= Ukupna ugovorena vrijednost bespovratnih sredstava]]*Ugovori_OPULJP[[#This Row],[STOPA NACIONALNOG SUFINANCIRANJA %]]</f>
        <v>66674.0625</v>
      </c>
      <c r="R1495" s="51">
        <f>Ugovori_OPULJP[[#This Row],[Bespovratna sredstva - Nacionalni dio - HRK]]/7.5345</f>
        <v>8849.168823412303</v>
      </c>
      <c r="S1495" s="52">
        <v>444493.75</v>
      </c>
      <c r="T1495" s="51">
        <f>Ugovori_OPULJP[[#This Row],[Bespovratna sredstva - Ukupno (EU+Nac) HRK
= Ukupna ugovorena vrijednost bespovratnih sredstava]]/7.5345</f>
        <v>58994.458822748689</v>
      </c>
      <c r="U1495" s="50">
        <v>0</v>
      </c>
      <c r="V1495" s="51">
        <f>Ugovori_OPULJP[[#This Row],[Javni doprinos korisnika - HRK]]/7.5345</f>
        <v>0</v>
      </c>
      <c r="W1495" s="50">
        <v>0</v>
      </c>
      <c r="X1495" s="51">
        <f>Ugovori_OPULJP[[#This Row],[Privatni doprinos korisnika - HRK]]/7.5345</f>
        <v>0</v>
      </c>
      <c r="Y1495" s="52">
        <v>444493.75</v>
      </c>
      <c r="Z1495" s="53">
        <f>Ugovori_OPULJP[[#This Row],[UKUPNI PRIHVATLJIVI IZDACI
TOTAL ELIGIBLE EXPENDITURE
= Bespovratna sredstva ukupno + doprinos korisnika
= Ukupni prihvatljivi troškovi
= Ukupna ugovorena vrijednost projekta HRK]]/7.5345</f>
        <v>58994.458822748689</v>
      </c>
      <c r="AA1495" s="57" t="s">
        <v>38</v>
      </c>
      <c r="AB1495" s="57" t="s">
        <v>35</v>
      </c>
      <c r="AC1495" s="56" t="s">
        <v>5584</v>
      </c>
      <c r="AD1495" s="63" t="s">
        <v>747</v>
      </c>
    </row>
    <row r="1496" spans="1:30" ht="51" customHeight="1" x14ac:dyDescent="0.2">
      <c r="A1496" s="61" t="s">
        <v>5585</v>
      </c>
      <c r="B1496" s="55" t="s">
        <v>743</v>
      </c>
      <c r="C1496" s="56" t="s">
        <v>744</v>
      </c>
      <c r="D1496" s="88" t="s">
        <v>4965</v>
      </c>
      <c r="E1496" s="57" t="s">
        <v>76</v>
      </c>
      <c r="F1496" s="62" t="s">
        <v>5586</v>
      </c>
      <c r="G1496" s="62" t="s">
        <v>3606</v>
      </c>
      <c r="H1496" s="59">
        <v>44902</v>
      </c>
      <c r="I1496" s="59">
        <v>45145</v>
      </c>
      <c r="J1496" s="48" t="str">
        <f>IF(Ugovori_OPULJP[[#This Row],[DATUM ZAVRŠETKA OPERACIJE]]&gt;DATE(2024,3,31),"u provedbi","završen")</f>
        <v>završen</v>
      </c>
      <c r="K1496" s="46" t="s">
        <v>425</v>
      </c>
      <c r="L1496" s="46" t="s">
        <v>425</v>
      </c>
      <c r="M1496" s="49">
        <v>0.85</v>
      </c>
      <c r="N1496" s="49">
        <v>0.15</v>
      </c>
      <c r="O1496" s="50">
        <f>Ugovori_OPULJP[[#This Row],[Bespovratna sredstva - Ukupno (EU+Nac) HRK
= Ukupna ugovorena vrijednost bespovratnih sredstava]]*Ugovori_OPULJP[[#This Row],[EU STOPA SUFINANCIRANJA %
EU CO-FINANCING RATE %]]</f>
        <v>378215.91500000004</v>
      </c>
      <c r="P1496" s="51">
        <f>Ugovori_OPULJP[[#This Row],[Bespovratna sredstva - EU dio - HRK]]/7.5345</f>
        <v>50197.878425907496</v>
      </c>
      <c r="Q1496" s="50">
        <f>Ugovori_OPULJP[[#This Row],[Bespovratna sredstva - Ukupno (EU+Nac) HRK
= Ukupna ugovorena vrijednost bespovratnih sredstava]]*Ugovori_OPULJP[[#This Row],[STOPA NACIONALNOG SUFINANCIRANJA %]]</f>
        <v>66743.985000000001</v>
      </c>
      <c r="R1496" s="51">
        <f>Ugovori_OPULJP[[#This Row],[Bespovratna sredstva - Nacionalni dio - HRK]]/7.5345</f>
        <v>8858.449133983675</v>
      </c>
      <c r="S1496" s="52">
        <v>444959.9</v>
      </c>
      <c r="T1496" s="51">
        <f>Ugovori_OPULJP[[#This Row],[Bespovratna sredstva - Ukupno (EU+Nac) HRK
= Ukupna ugovorena vrijednost bespovratnih sredstava]]/7.5345</f>
        <v>59056.327559891164</v>
      </c>
      <c r="U1496" s="50">
        <v>0</v>
      </c>
      <c r="V1496" s="51">
        <f>Ugovori_OPULJP[[#This Row],[Javni doprinos korisnika - HRK]]/7.5345</f>
        <v>0</v>
      </c>
      <c r="W1496" s="50">
        <v>0</v>
      </c>
      <c r="X1496" s="51">
        <f>Ugovori_OPULJP[[#This Row],[Privatni doprinos korisnika - HRK]]/7.5345</f>
        <v>0</v>
      </c>
      <c r="Y1496" s="52">
        <v>444959.9</v>
      </c>
      <c r="Z1496" s="53">
        <f>Ugovori_OPULJP[[#This Row],[UKUPNI PRIHVATLJIVI IZDACI
TOTAL ELIGIBLE EXPENDITURE
= Bespovratna sredstva ukupno + doprinos korisnika
= Ukupni prihvatljivi troškovi
= Ukupna ugovorena vrijednost projekta HRK]]/7.5345</f>
        <v>59056.327559891164</v>
      </c>
      <c r="AA1496" s="57" t="s">
        <v>38</v>
      </c>
      <c r="AB1496" s="57" t="s">
        <v>35</v>
      </c>
      <c r="AC1496" s="56" t="s">
        <v>5587</v>
      </c>
      <c r="AD1496" s="63" t="s">
        <v>747</v>
      </c>
    </row>
    <row r="1497" spans="1:30" ht="38.25" customHeight="1" x14ac:dyDescent="0.2">
      <c r="A1497" s="97" t="s">
        <v>5588</v>
      </c>
      <c r="B1497" s="55" t="s">
        <v>743</v>
      </c>
      <c r="C1497" s="56" t="s">
        <v>744</v>
      </c>
      <c r="D1497" s="88" t="s">
        <v>4965</v>
      </c>
      <c r="E1497" s="57" t="s">
        <v>76</v>
      </c>
      <c r="F1497" s="62" t="s">
        <v>5589</v>
      </c>
      <c r="G1497" s="45" t="s">
        <v>2315</v>
      </c>
      <c r="H1497" s="59">
        <v>44853</v>
      </c>
      <c r="I1497" s="59">
        <v>45096</v>
      </c>
      <c r="J1497" s="48" t="str">
        <f>IF(Ugovori_OPULJP[[#This Row],[DATUM ZAVRŠETKA OPERACIJE]]&gt;DATE(2024,3,31),"u provedbi","završen")</f>
        <v>završen</v>
      </c>
      <c r="K1497" s="46" t="s">
        <v>84</v>
      </c>
      <c r="L1497" s="46" t="s">
        <v>84</v>
      </c>
      <c r="M1497" s="49">
        <v>0.85</v>
      </c>
      <c r="N1497" s="49">
        <v>0.15</v>
      </c>
      <c r="O1497" s="50">
        <f>Ugovori_OPULJP[[#This Row],[Bespovratna sredstva - Ukupno (EU+Nac) HRK
= Ukupna ugovorena vrijednost bespovratnih sredstava]]*Ugovori_OPULJP[[#This Row],[EU STOPA SUFINANCIRANJA %
EU CO-FINANCING RATE %]]</f>
        <v>378216</v>
      </c>
      <c r="P1497" s="51">
        <f>Ugovori_OPULJP[[#This Row],[Bespovratna sredstva - EU dio - HRK]]/7.5345</f>
        <v>50197.889707346207</v>
      </c>
      <c r="Q1497" s="50">
        <f>Ugovori_OPULJP[[#This Row],[Bespovratna sredstva - Ukupno (EU+Nac) HRK
= Ukupna ugovorena vrijednost bespovratnih sredstava]]*Ugovori_OPULJP[[#This Row],[STOPA NACIONALNOG SUFINANCIRANJA %]]</f>
        <v>66744</v>
      </c>
      <c r="R1497" s="51">
        <f>Ugovori_OPULJP[[#This Row],[Bespovratna sredstva - Nacionalni dio - HRK]]/7.5345</f>
        <v>8858.4511248258004</v>
      </c>
      <c r="S1497" s="52">
        <v>444960</v>
      </c>
      <c r="T1497" s="51">
        <f>Ugovori_OPULJP[[#This Row],[Bespovratna sredstva - Ukupno (EU+Nac) HRK
= Ukupna ugovorena vrijednost bespovratnih sredstava]]/7.5345</f>
        <v>59056.340832172005</v>
      </c>
      <c r="U1497" s="50">
        <v>0</v>
      </c>
      <c r="V1497" s="51">
        <f>Ugovori_OPULJP[[#This Row],[Javni doprinos korisnika - HRK]]/7.5345</f>
        <v>0</v>
      </c>
      <c r="W1497" s="50">
        <v>0</v>
      </c>
      <c r="X1497" s="51">
        <f>Ugovori_OPULJP[[#This Row],[Privatni doprinos korisnika - HRK]]/7.5345</f>
        <v>0</v>
      </c>
      <c r="Y1497" s="52">
        <v>444960</v>
      </c>
      <c r="Z1497" s="53">
        <f>Ugovori_OPULJP[[#This Row],[UKUPNI PRIHVATLJIVI IZDACI
TOTAL ELIGIBLE EXPENDITURE
= Bespovratna sredstva ukupno + doprinos korisnika
= Ukupni prihvatljivi troškovi
= Ukupna ugovorena vrijednost projekta HRK]]/7.5345</f>
        <v>59056.340832172005</v>
      </c>
      <c r="AA1497" s="57" t="s">
        <v>38</v>
      </c>
      <c r="AB1497" s="57" t="s">
        <v>35</v>
      </c>
      <c r="AC1497" s="56" t="s">
        <v>5590</v>
      </c>
      <c r="AD1497" s="63" t="s">
        <v>747</v>
      </c>
    </row>
    <row r="1498" spans="1:30" ht="38.25" customHeight="1" x14ac:dyDescent="0.2">
      <c r="A1498" s="61" t="s">
        <v>5591</v>
      </c>
      <c r="B1498" s="55" t="s">
        <v>743</v>
      </c>
      <c r="C1498" s="56" t="s">
        <v>744</v>
      </c>
      <c r="D1498" s="88" t="s">
        <v>4965</v>
      </c>
      <c r="E1498" s="57" t="s">
        <v>76</v>
      </c>
      <c r="F1498" s="62" t="s">
        <v>5592</v>
      </c>
      <c r="G1498" s="62" t="s">
        <v>2303</v>
      </c>
      <c r="H1498" s="59">
        <v>44902</v>
      </c>
      <c r="I1498" s="59">
        <v>45145</v>
      </c>
      <c r="J1498" s="48" t="str">
        <f>IF(Ugovori_OPULJP[[#This Row],[DATUM ZAVRŠETKA OPERACIJE]]&gt;DATE(2024,3,31),"u provedbi","završen")</f>
        <v>završen</v>
      </c>
      <c r="K1498" s="46" t="s">
        <v>425</v>
      </c>
      <c r="L1498" s="46" t="s">
        <v>425</v>
      </c>
      <c r="M1498" s="49">
        <v>0.85</v>
      </c>
      <c r="N1498" s="49">
        <v>0.15</v>
      </c>
      <c r="O1498" s="50">
        <f>Ugovori_OPULJP[[#This Row],[Bespovratna sredstva - Ukupno (EU+Nac) HRK
= Ukupna ugovorena vrijednost bespovratnih sredstava]]*Ugovori_OPULJP[[#This Row],[EU STOPA SUFINANCIRANJA %
EU CO-FINANCING RATE %]]</f>
        <v>630360</v>
      </c>
      <c r="P1498" s="51">
        <f>Ugovori_OPULJP[[#This Row],[Bespovratna sredstva - EU dio - HRK]]/7.5345</f>
        <v>83663.149512243675</v>
      </c>
      <c r="Q1498" s="50">
        <f>Ugovori_OPULJP[[#This Row],[Bespovratna sredstva - Ukupno (EU+Nac) HRK
= Ukupna ugovorena vrijednost bespovratnih sredstava]]*Ugovori_OPULJP[[#This Row],[STOPA NACIONALNOG SUFINANCIRANJA %]]</f>
        <v>111240</v>
      </c>
      <c r="R1498" s="51">
        <f>Ugovori_OPULJP[[#This Row],[Bespovratna sredstva - Nacionalni dio - HRK]]/7.5345</f>
        <v>14764.085208043001</v>
      </c>
      <c r="S1498" s="52">
        <v>741600</v>
      </c>
      <c r="T1498" s="51">
        <f>Ugovori_OPULJP[[#This Row],[Bespovratna sredstva - Ukupno (EU+Nac) HRK
= Ukupna ugovorena vrijednost bespovratnih sredstava]]/7.5345</f>
        <v>98427.23472028668</v>
      </c>
      <c r="U1498" s="50">
        <v>0</v>
      </c>
      <c r="V1498" s="51">
        <f>Ugovori_OPULJP[[#This Row],[Javni doprinos korisnika - HRK]]/7.5345</f>
        <v>0</v>
      </c>
      <c r="W1498" s="50">
        <v>0</v>
      </c>
      <c r="X1498" s="51">
        <f>Ugovori_OPULJP[[#This Row],[Privatni doprinos korisnika - HRK]]/7.5345</f>
        <v>0</v>
      </c>
      <c r="Y1498" s="52">
        <v>741600</v>
      </c>
      <c r="Z1498" s="53">
        <f>Ugovori_OPULJP[[#This Row],[UKUPNI PRIHVATLJIVI IZDACI
TOTAL ELIGIBLE EXPENDITURE
= Bespovratna sredstva ukupno + doprinos korisnika
= Ukupni prihvatljivi troškovi
= Ukupna ugovorena vrijednost projekta HRK]]/7.5345</f>
        <v>98427.23472028668</v>
      </c>
      <c r="AA1498" s="57" t="s">
        <v>38</v>
      </c>
      <c r="AB1498" s="57" t="s">
        <v>35</v>
      </c>
      <c r="AC1498" s="56" t="s">
        <v>5593</v>
      </c>
      <c r="AD1498" s="63" t="s">
        <v>747</v>
      </c>
    </row>
    <row r="1499" spans="1:30" ht="51" customHeight="1" x14ac:dyDescent="0.2">
      <c r="A1499" s="97" t="s">
        <v>5594</v>
      </c>
      <c r="B1499" s="55" t="s">
        <v>743</v>
      </c>
      <c r="C1499" s="56" t="s">
        <v>744</v>
      </c>
      <c r="D1499" s="88" t="s">
        <v>4965</v>
      </c>
      <c r="E1499" s="57" t="s">
        <v>76</v>
      </c>
      <c r="F1499" s="62" t="s">
        <v>5595</v>
      </c>
      <c r="G1499" s="62" t="s">
        <v>2139</v>
      </c>
      <c r="H1499" s="59">
        <v>44770</v>
      </c>
      <c r="I1499" s="59">
        <v>45013</v>
      </c>
      <c r="J1499" s="48" t="str">
        <f>IF(Ugovori_OPULJP[[#This Row],[DATUM ZAVRŠETKA OPERACIJE]]&gt;DATE(2024,3,31),"u provedbi","završen")</f>
        <v>završen</v>
      </c>
      <c r="K1499" s="67" t="s">
        <v>84</v>
      </c>
      <c r="L1499" s="67" t="s">
        <v>84</v>
      </c>
      <c r="M1499" s="49">
        <v>0.85</v>
      </c>
      <c r="N1499" s="49">
        <v>0.15</v>
      </c>
      <c r="O1499" s="50">
        <f>Ugovori_OPULJP[[#This Row],[Bespovratna sredstva - Ukupno (EU+Nac) HRK
= Ukupna ugovorena vrijednost bespovratnih sredstava]]*Ugovori_OPULJP[[#This Row],[EU STOPA SUFINANCIRANJA %
EU CO-FINANCING RATE %]]</f>
        <v>588336</v>
      </c>
      <c r="P1499" s="51">
        <f>Ugovori_OPULJP[[#This Row],[Bespovratna sredstva - EU dio - HRK]]/7.5345</f>
        <v>78085.606211427425</v>
      </c>
      <c r="Q1499" s="50">
        <f>Ugovori_OPULJP[[#This Row],[Bespovratna sredstva - Ukupno (EU+Nac) HRK
= Ukupna ugovorena vrijednost bespovratnih sredstava]]*Ugovori_OPULJP[[#This Row],[STOPA NACIONALNOG SUFINANCIRANJA %]]</f>
        <v>103824</v>
      </c>
      <c r="R1499" s="51">
        <f>Ugovori_OPULJP[[#This Row],[Bespovratna sredstva - Nacionalni dio - HRK]]/7.5345</f>
        <v>13779.812860840135</v>
      </c>
      <c r="S1499" s="52">
        <v>692160</v>
      </c>
      <c r="T1499" s="51">
        <f>Ugovori_OPULJP[[#This Row],[Bespovratna sredstva - Ukupno (EU+Nac) HRK
= Ukupna ugovorena vrijednost bespovratnih sredstava]]/7.5345</f>
        <v>91865.41907226757</v>
      </c>
      <c r="U1499" s="50">
        <v>0</v>
      </c>
      <c r="V1499" s="51">
        <f>Ugovori_OPULJP[[#This Row],[Javni doprinos korisnika - HRK]]/7.5345</f>
        <v>0</v>
      </c>
      <c r="W1499" s="50">
        <v>0</v>
      </c>
      <c r="X1499" s="51">
        <f>Ugovori_OPULJP[[#This Row],[Privatni doprinos korisnika - HRK]]/7.5345</f>
        <v>0</v>
      </c>
      <c r="Y1499" s="52">
        <v>692160</v>
      </c>
      <c r="Z1499" s="53">
        <f>Ugovori_OPULJP[[#This Row],[UKUPNI PRIHVATLJIVI IZDACI
TOTAL ELIGIBLE EXPENDITURE
= Bespovratna sredstva ukupno + doprinos korisnika
= Ukupni prihvatljivi troškovi
= Ukupna ugovorena vrijednost projekta HRK]]/7.5345</f>
        <v>91865.41907226757</v>
      </c>
      <c r="AA1499" s="57" t="s">
        <v>38</v>
      </c>
      <c r="AB1499" s="57" t="s">
        <v>35</v>
      </c>
      <c r="AC1499" s="56" t="s">
        <v>5596</v>
      </c>
      <c r="AD1499" s="63" t="s">
        <v>747</v>
      </c>
    </row>
    <row r="1500" spans="1:30" ht="51" customHeight="1" x14ac:dyDescent="0.2">
      <c r="A1500" s="61" t="s">
        <v>5597</v>
      </c>
      <c r="B1500" s="55" t="s">
        <v>743</v>
      </c>
      <c r="C1500" s="56" t="s">
        <v>744</v>
      </c>
      <c r="D1500" s="88" t="s">
        <v>4965</v>
      </c>
      <c r="E1500" s="57" t="s">
        <v>76</v>
      </c>
      <c r="F1500" s="62" t="s">
        <v>5598</v>
      </c>
      <c r="G1500" s="62" t="s">
        <v>5599</v>
      </c>
      <c r="H1500" s="59">
        <v>44902</v>
      </c>
      <c r="I1500" s="59">
        <v>45145</v>
      </c>
      <c r="J1500" s="48" t="str">
        <f>IF(Ugovori_OPULJP[[#This Row],[DATUM ZAVRŠETKA OPERACIJE]]&gt;DATE(2024,3,31),"u provedbi","završen")</f>
        <v>završen</v>
      </c>
      <c r="K1500" s="58" t="s">
        <v>84</v>
      </c>
      <c r="L1500" s="58" t="s">
        <v>84</v>
      </c>
      <c r="M1500" s="49">
        <v>0.85</v>
      </c>
      <c r="N1500" s="49">
        <v>0.15</v>
      </c>
      <c r="O1500" s="50">
        <f>Ugovori_OPULJP[[#This Row],[Bespovratna sredstva - Ukupno (EU+Nac) HRK
= Ukupna ugovorena vrijednost bespovratnih sredstava]]*Ugovori_OPULJP[[#This Row],[EU STOPA SUFINANCIRANJA %
EU CO-FINANCING RATE %]]</f>
        <v>416075</v>
      </c>
      <c r="P1500" s="51">
        <f>Ugovori_OPULJP[[#This Row],[Bespovratna sredstva - EU dio - HRK]]/7.5345</f>
        <v>55222.642511115533</v>
      </c>
      <c r="Q1500" s="50">
        <f>Ugovori_OPULJP[[#This Row],[Bespovratna sredstva - Ukupno (EU+Nac) HRK
= Ukupna ugovorena vrijednost bespovratnih sredstava]]*Ugovori_OPULJP[[#This Row],[STOPA NACIONALNOG SUFINANCIRANJA %]]</f>
        <v>73425</v>
      </c>
      <c r="R1500" s="51">
        <f>Ugovori_OPULJP[[#This Row],[Bespovratna sredstva - Nacionalni dio - HRK]]/7.5345</f>
        <v>9745.1722078439179</v>
      </c>
      <c r="S1500" s="52">
        <v>489500</v>
      </c>
      <c r="T1500" s="51">
        <f>Ugovori_OPULJP[[#This Row],[Bespovratna sredstva - Ukupno (EU+Nac) HRK
= Ukupna ugovorena vrijednost bespovratnih sredstava]]/7.5345</f>
        <v>64967.814718959453</v>
      </c>
      <c r="U1500" s="50">
        <v>0</v>
      </c>
      <c r="V1500" s="51">
        <f>Ugovori_OPULJP[[#This Row],[Javni doprinos korisnika - HRK]]/7.5345</f>
        <v>0</v>
      </c>
      <c r="W1500" s="50">
        <v>0</v>
      </c>
      <c r="X1500" s="51">
        <f>Ugovori_OPULJP[[#This Row],[Privatni doprinos korisnika - HRK]]/7.5345</f>
        <v>0</v>
      </c>
      <c r="Y1500" s="52">
        <v>489500</v>
      </c>
      <c r="Z1500" s="53">
        <f>Ugovori_OPULJP[[#This Row],[UKUPNI PRIHVATLJIVI IZDACI
TOTAL ELIGIBLE EXPENDITURE
= Bespovratna sredstva ukupno + doprinos korisnika
= Ukupni prihvatljivi troškovi
= Ukupna ugovorena vrijednost projekta HRK]]/7.5345</f>
        <v>64967.814718959453</v>
      </c>
      <c r="AA1500" s="57" t="s">
        <v>38</v>
      </c>
      <c r="AB1500" s="57" t="s">
        <v>35</v>
      </c>
      <c r="AC1500" s="56" t="s">
        <v>5600</v>
      </c>
      <c r="AD1500" s="63" t="s">
        <v>747</v>
      </c>
    </row>
    <row r="1501" spans="1:30" ht="38.25" customHeight="1" x14ac:dyDescent="0.2">
      <c r="A1501" s="97" t="s">
        <v>5601</v>
      </c>
      <c r="B1501" s="55" t="s">
        <v>743</v>
      </c>
      <c r="C1501" s="56" t="s">
        <v>744</v>
      </c>
      <c r="D1501" s="88" t="s">
        <v>4965</v>
      </c>
      <c r="E1501" s="57" t="s">
        <v>76</v>
      </c>
      <c r="F1501" s="62" t="s">
        <v>5602</v>
      </c>
      <c r="G1501" s="62" t="s">
        <v>194</v>
      </c>
      <c r="H1501" s="59">
        <v>44858</v>
      </c>
      <c r="I1501" s="59">
        <v>45101</v>
      </c>
      <c r="J1501" s="48" t="str">
        <f>IF(Ugovori_OPULJP[[#This Row],[DATUM ZAVRŠETKA OPERACIJE]]&gt;DATE(2024,3,31),"u provedbi","završen")</f>
        <v>završen</v>
      </c>
      <c r="K1501" s="58" t="s">
        <v>89</v>
      </c>
      <c r="L1501" s="58" t="s">
        <v>84</v>
      </c>
      <c r="M1501" s="49">
        <v>0.85</v>
      </c>
      <c r="N1501" s="49">
        <v>0.15</v>
      </c>
      <c r="O1501" s="50">
        <f>Ugovori_OPULJP[[#This Row],[Bespovratna sredstva - Ukupno (EU+Nac) HRK
= Ukupna ugovorena vrijednost bespovratnih sredstava]]*Ugovori_OPULJP[[#This Row],[EU STOPA SUFINANCIRANJA %
EU CO-FINANCING RATE %]]</f>
        <v>1229980.5999999999</v>
      </c>
      <c r="P1501" s="51">
        <f>Ugovori_OPULJP[[#This Row],[Bespovratna sredstva - EU dio - HRK]]/7.5345</f>
        <v>163246.47952750677</v>
      </c>
      <c r="Q1501" s="50">
        <f>Ugovori_OPULJP[[#This Row],[Bespovratna sredstva - Ukupno (EU+Nac) HRK
= Ukupna ugovorena vrijednost bespovratnih sredstava]]*Ugovori_OPULJP[[#This Row],[STOPA NACIONALNOG SUFINANCIRANJA %]]</f>
        <v>217055.4</v>
      </c>
      <c r="R1501" s="51">
        <f>Ugovori_OPULJP[[#This Row],[Bespovratna sredstva - Nacionalni dio - HRK]]/7.5345</f>
        <v>28808.202269560021</v>
      </c>
      <c r="S1501" s="52">
        <v>1447036</v>
      </c>
      <c r="T1501" s="51">
        <f>Ugovori_OPULJP[[#This Row],[Bespovratna sredstva - Ukupno (EU+Nac) HRK
= Ukupna ugovorena vrijednost bespovratnih sredstava]]/7.5345</f>
        <v>192054.68179706682</v>
      </c>
      <c r="U1501" s="50">
        <v>0</v>
      </c>
      <c r="V1501" s="51">
        <f>Ugovori_OPULJP[[#This Row],[Javni doprinos korisnika - HRK]]/7.5345</f>
        <v>0</v>
      </c>
      <c r="W1501" s="50">
        <v>0</v>
      </c>
      <c r="X1501" s="51">
        <f>Ugovori_OPULJP[[#This Row],[Privatni doprinos korisnika - HRK]]/7.5345</f>
        <v>0</v>
      </c>
      <c r="Y1501" s="52">
        <v>1447036</v>
      </c>
      <c r="Z1501" s="53">
        <f>Ugovori_OPULJP[[#This Row],[UKUPNI PRIHVATLJIVI IZDACI
TOTAL ELIGIBLE EXPENDITURE
= Bespovratna sredstva ukupno + doprinos korisnika
= Ukupni prihvatljivi troškovi
= Ukupna ugovorena vrijednost projekta HRK]]/7.5345</f>
        <v>192054.68179706682</v>
      </c>
      <c r="AA1501" s="57" t="s">
        <v>38</v>
      </c>
      <c r="AB1501" s="57" t="s">
        <v>35</v>
      </c>
      <c r="AC1501" s="56" t="s">
        <v>5603</v>
      </c>
      <c r="AD1501" s="63" t="s">
        <v>747</v>
      </c>
    </row>
    <row r="1502" spans="1:30" ht="51" customHeight="1" x14ac:dyDescent="0.2">
      <c r="A1502" s="61" t="s">
        <v>5604</v>
      </c>
      <c r="B1502" s="55" t="s">
        <v>743</v>
      </c>
      <c r="C1502" s="56" t="s">
        <v>744</v>
      </c>
      <c r="D1502" s="88" t="s">
        <v>4965</v>
      </c>
      <c r="E1502" s="57" t="s">
        <v>76</v>
      </c>
      <c r="F1502" s="62" t="s">
        <v>5605</v>
      </c>
      <c r="G1502" s="45" t="s">
        <v>3147</v>
      </c>
      <c r="H1502" s="59">
        <v>44902</v>
      </c>
      <c r="I1502" s="59">
        <v>45145</v>
      </c>
      <c r="J1502" s="48" t="str">
        <f>IF(Ugovori_OPULJP[[#This Row],[DATUM ZAVRŠETKA OPERACIJE]]&gt;DATE(2024,3,31),"u provedbi","završen")</f>
        <v>završen</v>
      </c>
      <c r="K1502" s="58" t="s">
        <v>89</v>
      </c>
      <c r="L1502" s="58" t="s">
        <v>84</v>
      </c>
      <c r="M1502" s="49">
        <v>0.85</v>
      </c>
      <c r="N1502" s="49">
        <v>0.15</v>
      </c>
      <c r="O1502" s="50">
        <f>Ugovori_OPULJP[[#This Row],[Bespovratna sredstva - Ukupno (EU+Nac) HRK
= Ukupna ugovorena vrijednost bespovratnih sredstava]]*Ugovori_OPULJP[[#This Row],[EU STOPA SUFINANCIRANJA %
EU CO-FINANCING RATE %]]</f>
        <v>415820</v>
      </c>
      <c r="P1502" s="51">
        <f>Ugovori_OPULJP[[#This Row],[Bespovratna sredstva - EU dio - HRK]]/7.5345</f>
        <v>55188.798194969801</v>
      </c>
      <c r="Q1502" s="50">
        <f>Ugovori_OPULJP[[#This Row],[Bespovratna sredstva - Ukupno (EU+Nac) HRK
= Ukupna ugovorena vrijednost bespovratnih sredstava]]*Ugovori_OPULJP[[#This Row],[STOPA NACIONALNOG SUFINANCIRANJA %]]</f>
        <v>73380</v>
      </c>
      <c r="R1502" s="51">
        <f>Ugovori_OPULJP[[#This Row],[Bespovratna sredstva - Nacionalni dio - HRK]]/7.5345</f>
        <v>9739.1996814652593</v>
      </c>
      <c r="S1502" s="52">
        <v>489200</v>
      </c>
      <c r="T1502" s="51">
        <f>Ugovori_OPULJP[[#This Row],[Bespovratna sredstva - Ukupno (EU+Nac) HRK
= Ukupna ugovorena vrijednost bespovratnih sredstava]]/7.5345</f>
        <v>64927.99787643506</v>
      </c>
      <c r="U1502" s="50">
        <v>0</v>
      </c>
      <c r="V1502" s="51">
        <f>Ugovori_OPULJP[[#This Row],[Javni doprinos korisnika - HRK]]/7.5345</f>
        <v>0</v>
      </c>
      <c r="W1502" s="50">
        <v>0</v>
      </c>
      <c r="X1502" s="51">
        <f>Ugovori_OPULJP[[#This Row],[Privatni doprinos korisnika - HRK]]/7.5345</f>
        <v>0</v>
      </c>
      <c r="Y1502" s="52">
        <v>489200</v>
      </c>
      <c r="Z1502" s="53">
        <f>Ugovori_OPULJP[[#This Row],[UKUPNI PRIHVATLJIVI IZDACI
TOTAL ELIGIBLE EXPENDITURE
= Bespovratna sredstva ukupno + doprinos korisnika
= Ukupni prihvatljivi troškovi
= Ukupna ugovorena vrijednost projekta HRK]]/7.5345</f>
        <v>64927.99787643506</v>
      </c>
      <c r="AA1502" s="57" t="s">
        <v>38</v>
      </c>
      <c r="AB1502" s="57" t="s">
        <v>35</v>
      </c>
      <c r="AC1502" s="56" t="s">
        <v>5606</v>
      </c>
      <c r="AD1502" s="63" t="s">
        <v>747</v>
      </c>
    </row>
    <row r="1503" spans="1:30" ht="25.5" customHeight="1" x14ac:dyDescent="0.2">
      <c r="A1503" s="61" t="s">
        <v>5607</v>
      </c>
      <c r="B1503" s="55" t="s">
        <v>743</v>
      </c>
      <c r="C1503" s="56" t="s">
        <v>744</v>
      </c>
      <c r="D1503" s="88" t="s">
        <v>4965</v>
      </c>
      <c r="E1503" s="57" t="s">
        <v>76</v>
      </c>
      <c r="F1503" s="62" t="s">
        <v>5608</v>
      </c>
      <c r="G1503" s="62" t="s">
        <v>5609</v>
      </c>
      <c r="H1503" s="59">
        <v>44902</v>
      </c>
      <c r="I1503" s="59">
        <v>45145</v>
      </c>
      <c r="J1503" s="48" t="str">
        <f>IF(Ugovori_OPULJP[[#This Row],[DATUM ZAVRŠETKA OPERACIJE]]&gt;DATE(2024,3,31),"u provedbi","završen")</f>
        <v>završen</v>
      </c>
      <c r="K1503" s="58" t="s">
        <v>84</v>
      </c>
      <c r="L1503" s="58" t="s">
        <v>84</v>
      </c>
      <c r="M1503" s="49">
        <v>0.85</v>
      </c>
      <c r="N1503" s="49">
        <v>0.15</v>
      </c>
      <c r="O1503" s="50">
        <f>Ugovori_OPULJP[[#This Row],[Bespovratna sredstva - Ukupno (EU+Nac) HRK
= Ukupna ugovorena vrijednost bespovratnih sredstava]]*Ugovori_OPULJP[[#This Row],[EU STOPA SUFINANCIRANJA %
EU CO-FINANCING RATE %]]</f>
        <v>756393.75</v>
      </c>
      <c r="P1503" s="51">
        <f>Ugovori_OPULJP[[#This Row],[Bespovratna sredstva - EU dio - HRK]]/7.5345</f>
        <v>100390.70276727054</v>
      </c>
      <c r="Q1503" s="50">
        <f>Ugovori_OPULJP[[#This Row],[Bespovratna sredstva - Ukupno (EU+Nac) HRK
= Ukupna ugovorena vrijednost bespovratnih sredstava]]*Ugovori_OPULJP[[#This Row],[STOPA NACIONALNOG SUFINANCIRANJA %]]</f>
        <v>133481.25</v>
      </c>
      <c r="R1503" s="51">
        <f>Ugovori_OPULJP[[#This Row],[Bespovratna sredstva - Nacionalni dio - HRK]]/7.5345</f>
        <v>17716.006370694802</v>
      </c>
      <c r="S1503" s="52">
        <v>889875</v>
      </c>
      <c r="T1503" s="51">
        <f>Ugovori_OPULJP[[#This Row],[Bespovratna sredstva - Ukupno (EU+Nac) HRK
= Ukupna ugovorena vrijednost bespovratnih sredstava]]/7.5345</f>
        <v>118106.70913796536</v>
      </c>
      <c r="U1503" s="50">
        <v>0</v>
      </c>
      <c r="V1503" s="51">
        <f>Ugovori_OPULJP[[#This Row],[Javni doprinos korisnika - HRK]]/7.5345</f>
        <v>0</v>
      </c>
      <c r="W1503" s="50">
        <v>0</v>
      </c>
      <c r="X1503" s="51">
        <f>Ugovori_OPULJP[[#This Row],[Privatni doprinos korisnika - HRK]]/7.5345</f>
        <v>0</v>
      </c>
      <c r="Y1503" s="52">
        <v>889875</v>
      </c>
      <c r="Z1503" s="53">
        <f>Ugovori_OPULJP[[#This Row],[UKUPNI PRIHVATLJIVI IZDACI
TOTAL ELIGIBLE EXPENDITURE
= Bespovratna sredstva ukupno + doprinos korisnika
= Ukupni prihvatljivi troškovi
= Ukupna ugovorena vrijednost projekta HRK]]/7.5345</f>
        <v>118106.70913796536</v>
      </c>
      <c r="AA1503" s="57" t="s">
        <v>38</v>
      </c>
      <c r="AB1503" s="57" t="s">
        <v>35</v>
      </c>
      <c r="AC1503" s="56" t="s">
        <v>5610</v>
      </c>
      <c r="AD1503" s="63" t="s">
        <v>747</v>
      </c>
    </row>
    <row r="1504" spans="1:30" ht="51" customHeight="1" x14ac:dyDescent="0.2">
      <c r="A1504" s="97" t="s">
        <v>5611</v>
      </c>
      <c r="B1504" s="55" t="s">
        <v>743</v>
      </c>
      <c r="C1504" s="56" t="s">
        <v>744</v>
      </c>
      <c r="D1504" s="88" t="s">
        <v>4965</v>
      </c>
      <c r="E1504" s="57" t="s">
        <v>76</v>
      </c>
      <c r="F1504" s="62" t="s">
        <v>5612</v>
      </c>
      <c r="G1504" s="45" t="s">
        <v>2311</v>
      </c>
      <c r="H1504" s="59">
        <v>44853</v>
      </c>
      <c r="I1504" s="59">
        <v>45096</v>
      </c>
      <c r="J1504" s="48" t="str">
        <f>IF(Ugovori_OPULJP[[#This Row],[DATUM ZAVRŠETKA OPERACIJE]]&gt;DATE(2024,3,31),"u provedbi","završen")</f>
        <v>završen</v>
      </c>
      <c r="K1504" s="58" t="s">
        <v>89</v>
      </c>
      <c r="L1504" s="58" t="s">
        <v>84</v>
      </c>
      <c r="M1504" s="49">
        <v>0.85</v>
      </c>
      <c r="N1504" s="49">
        <v>0.15</v>
      </c>
      <c r="O1504" s="50">
        <f>Ugovori_OPULJP[[#This Row],[Bespovratna sredstva - Ukupno (EU+Nac) HRK
= Ukupna ugovorena vrijednost bespovratnih sredstava]]*Ugovori_OPULJP[[#This Row],[EU STOPA SUFINANCIRANJA %
EU CO-FINANCING RATE %]]</f>
        <v>836230</v>
      </c>
      <c r="P1504" s="51">
        <f>Ugovori_OPULJP[[#This Row],[Bespovratna sredstva - EU dio - HRK]]/7.5345</f>
        <v>110986.79408056274</v>
      </c>
      <c r="Q1504" s="50">
        <f>Ugovori_OPULJP[[#This Row],[Bespovratna sredstva - Ukupno (EU+Nac) HRK
= Ukupna ugovorena vrijednost bespovratnih sredstava]]*Ugovori_OPULJP[[#This Row],[STOPA NACIONALNOG SUFINANCIRANJA %]]</f>
        <v>147570</v>
      </c>
      <c r="R1504" s="51">
        <f>Ugovori_OPULJP[[#This Row],[Bespovratna sredstva - Nacionalni dio - HRK]]/7.5345</f>
        <v>19585.904837746366</v>
      </c>
      <c r="S1504" s="52">
        <v>983800</v>
      </c>
      <c r="T1504" s="51">
        <f>Ugovori_OPULJP[[#This Row],[Bespovratna sredstva - Ukupno (EU+Nac) HRK
= Ukupna ugovorena vrijednost bespovratnih sredstava]]/7.5345</f>
        <v>130572.69891830911</v>
      </c>
      <c r="U1504" s="50">
        <v>0</v>
      </c>
      <c r="V1504" s="51">
        <f>Ugovori_OPULJP[[#This Row],[Javni doprinos korisnika - HRK]]/7.5345</f>
        <v>0</v>
      </c>
      <c r="W1504" s="50">
        <v>0</v>
      </c>
      <c r="X1504" s="51">
        <f>Ugovori_OPULJP[[#This Row],[Privatni doprinos korisnika - HRK]]/7.5345</f>
        <v>0</v>
      </c>
      <c r="Y1504" s="52">
        <v>983800</v>
      </c>
      <c r="Z1504" s="53">
        <f>Ugovori_OPULJP[[#This Row],[UKUPNI PRIHVATLJIVI IZDACI
TOTAL ELIGIBLE EXPENDITURE
= Bespovratna sredstva ukupno + doprinos korisnika
= Ukupni prihvatljivi troškovi
= Ukupna ugovorena vrijednost projekta HRK]]/7.5345</f>
        <v>130572.69891830911</v>
      </c>
      <c r="AA1504" s="57" t="s">
        <v>38</v>
      </c>
      <c r="AB1504" s="57" t="s">
        <v>35</v>
      </c>
      <c r="AC1504" s="56" t="s">
        <v>5613</v>
      </c>
      <c r="AD1504" s="63" t="s">
        <v>747</v>
      </c>
    </row>
    <row r="1505" spans="1:30" ht="51" customHeight="1" x14ac:dyDescent="0.2">
      <c r="A1505" s="97" t="s">
        <v>5614</v>
      </c>
      <c r="B1505" s="55" t="s">
        <v>743</v>
      </c>
      <c r="C1505" s="56" t="s">
        <v>744</v>
      </c>
      <c r="D1505" s="88" t="s">
        <v>4965</v>
      </c>
      <c r="E1505" s="57" t="s">
        <v>76</v>
      </c>
      <c r="F1505" s="62" t="s">
        <v>5615</v>
      </c>
      <c r="G1505" s="62" t="s">
        <v>3190</v>
      </c>
      <c r="H1505" s="59">
        <v>44853</v>
      </c>
      <c r="I1505" s="59">
        <v>45096</v>
      </c>
      <c r="J1505" s="48" t="str">
        <f>IF(Ugovori_OPULJP[[#This Row],[DATUM ZAVRŠETKA OPERACIJE]]&gt;DATE(2024,3,31),"u provedbi","završen")</f>
        <v>završen</v>
      </c>
      <c r="K1505" s="67" t="s">
        <v>84</v>
      </c>
      <c r="L1505" s="67" t="s">
        <v>84</v>
      </c>
      <c r="M1505" s="49">
        <v>0.85</v>
      </c>
      <c r="N1505" s="49">
        <v>0.15</v>
      </c>
      <c r="O1505" s="50">
        <f>Ugovori_OPULJP[[#This Row],[Bespovratna sredstva - Ukupno (EU+Nac) HRK
= Ukupna ugovorena vrijednost bespovratnih sredstava]]*Ugovori_OPULJP[[#This Row],[EU STOPA SUFINANCIRANJA %
EU CO-FINANCING RATE %]]</f>
        <v>714408</v>
      </c>
      <c r="P1505" s="51">
        <f>Ugovori_OPULJP[[#This Row],[Bespovratna sredstva - EU dio - HRK]]/7.5345</f>
        <v>94818.236113876163</v>
      </c>
      <c r="Q1505" s="50">
        <f>Ugovori_OPULJP[[#This Row],[Bespovratna sredstva - Ukupno (EU+Nac) HRK
= Ukupna ugovorena vrijednost bespovratnih sredstava]]*Ugovori_OPULJP[[#This Row],[STOPA NACIONALNOG SUFINANCIRANJA %]]</f>
        <v>126072</v>
      </c>
      <c r="R1505" s="51">
        <f>Ugovori_OPULJP[[#This Row],[Bespovratna sredstva - Nacionalni dio - HRK]]/7.5345</f>
        <v>16732.629902448734</v>
      </c>
      <c r="S1505" s="52">
        <v>840480</v>
      </c>
      <c r="T1505" s="51">
        <f>Ugovori_OPULJP[[#This Row],[Bespovratna sredstva - Ukupno (EU+Nac) HRK
= Ukupna ugovorena vrijednost bespovratnih sredstava]]/7.5345</f>
        <v>111550.8660163249</v>
      </c>
      <c r="U1505" s="50">
        <v>0</v>
      </c>
      <c r="V1505" s="51">
        <f>Ugovori_OPULJP[[#This Row],[Javni doprinos korisnika - HRK]]/7.5345</f>
        <v>0</v>
      </c>
      <c r="W1505" s="50">
        <v>0</v>
      </c>
      <c r="X1505" s="51">
        <f>Ugovori_OPULJP[[#This Row],[Privatni doprinos korisnika - HRK]]/7.5345</f>
        <v>0</v>
      </c>
      <c r="Y1505" s="52">
        <v>840480</v>
      </c>
      <c r="Z1505" s="53">
        <f>Ugovori_OPULJP[[#This Row],[UKUPNI PRIHVATLJIVI IZDACI
TOTAL ELIGIBLE EXPENDITURE
= Bespovratna sredstva ukupno + doprinos korisnika
= Ukupni prihvatljivi troškovi
= Ukupna ugovorena vrijednost projekta HRK]]/7.5345</f>
        <v>111550.8660163249</v>
      </c>
      <c r="AA1505" s="57" t="s">
        <v>38</v>
      </c>
      <c r="AB1505" s="57" t="s">
        <v>35</v>
      </c>
      <c r="AC1505" s="56" t="s">
        <v>5616</v>
      </c>
      <c r="AD1505" s="63" t="s">
        <v>747</v>
      </c>
    </row>
    <row r="1506" spans="1:30" ht="38.25" customHeight="1" x14ac:dyDescent="0.2">
      <c r="A1506" s="97" t="s">
        <v>5617</v>
      </c>
      <c r="B1506" s="55" t="s">
        <v>743</v>
      </c>
      <c r="C1506" s="56" t="s">
        <v>744</v>
      </c>
      <c r="D1506" s="88" t="s">
        <v>4965</v>
      </c>
      <c r="E1506" s="57" t="s">
        <v>76</v>
      </c>
      <c r="F1506" s="62" t="s">
        <v>5618</v>
      </c>
      <c r="G1506" s="62" t="s">
        <v>1057</v>
      </c>
      <c r="H1506" s="59">
        <v>44770</v>
      </c>
      <c r="I1506" s="59">
        <v>45013</v>
      </c>
      <c r="J1506" s="48" t="str">
        <f>IF(Ugovori_OPULJP[[#This Row],[DATUM ZAVRŠETKA OPERACIJE]]&gt;DATE(2024,3,31),"u provedbi","završen")</f>
        <v>završen</v>
      </c>
      <c r="K1506" s="58" t="s">
        <v>84</v>
      </c>
      <c r="L1506" s="58" t="s">
        <v>84</v>
      </c>
      <c r="M1506" s="49">
        <v>0.85</v>
      </c>
      <c r="N1506" s="49">
        <v>0.15</v>
      </c>
      <c r="O1506" s="50">
        <f>Ugovori_OPULJP[[#This Row],[Bespovratna sredstva - Ukupno (EU+Nac) HRK
= Ukupna ugovorena vrijednost bespovratnih sredstava]]*Ugovori_OPULJP[[#This Row],[EU STOPA SUFINANCIRANJA %
EU CO-FINANCING RATE %]]</f>
        <v>826370</v>
      </c>
      <c r="P1506" s="51">
        <f>Ugovori_OPULJP[[#This Row],[Bespovratna sredstva - EU dio - HRK]]/7.5345</f>
        <v>109678.14718959453</v>
      </c>
      <c r="Q1506" s="50">
        <f>Ugovori_OPULJP[[#This Row],[Bespovratna sredstva - Ukupno (EU+Nac) HRK
= Ukupna ugovorena vrijednost bespovratnih sredstava]]*Ugovori_OPULJP[[#This Row],[STOPA NACIONALNOG SUFINANCIRANJA %]]</f>
        <v>145830</v>
      </c>
      <c r="R1506" s="51">
        <f>Ugovori_OPULJP[[#This Row],[Bespovratna sredstva - Nacionalni dio - HRK]]/7.5345</f>
        <v>19354.967151104916</v>
      </c>
      <c r="S1506" s="52">
        <v>972200</v>
      </c>
      <c r="T1506" s="53">
        <f>Ugovori_OPULJP[[#This Row],[Bespovratna sredstva - Ukupno (EU+Nac) HRK
= Ukupna ugovorena vrijednost bespovratnih sredstava]]/7.5345</f>
        <v>129033.11434069944</v>
      </c>
      <c r="U1506" s="50">
        <v>0</v>
      </c>
      <c r="V1506" s="51">
        <f>Ugovori_OPULJP[[#This Row],[Javni doprinos korisnika - HRK]]/7.5345</f>
        <v>0</v>
      </c>
      <c r="W1506" s="50">
        <v>0</v>
      </c>
      <c r="X1506" s="51">
        <f>Ugovori_OPULJP[[#This Row],[Privatni doprinos korisnika - HRK]]/7.5345</f>
        <v>0</v>
      </c>
      <c r="Y1506" s="52">
        <v>972200</v>
      </c>
      <c r="Z1506" s="53">
        <f>Ugovori_OPULJP[[#This Row],[UKUPNI PRIHVATLJIVI IZDACI
TOTAL ELIGIBLE EXPENDITURE
= Bespovratna sredstva ukupno + doprinos korisnika
= Ukupni prihvatljivi troškovi
= Ukupna ugovorena vrijednost projekta HRK]]/7.5345</f>
        <v>129033.11434069944</v>
      </c>
      <c r="AA1506" s="57" t="s">
        <v>38</v>
      </c>
      <c r="AB1506" s="57" t="s">
        <v>35</v>
      </c>
      <c r="AC1506" s="56" t="s">
        <v>5619</v>
      </c>
      <c r="AD1506" s="63" t="s">
        <v>747</v>
      </c>
    </row>
    <row r="1507" spans="1:30" ht="51" customHeight="1" x14ac:dyDescent="0.2">
      <c r="A1507" s="98" t="s">
        <v>5620</v>
      </c>
      <c r="B1507" s="55" t="s">
        <v>743</v>
      </c>
      <c r="C1507" s="56" t="s">
        <v>744</v>
      </c>
      <c r="D1507" s="88" t="s">
        <v>4965</v>
      </c>
      <c r="E1507" s="57" t="s">
        <v>76</v>
      </c>
      <c r="F1507" s="62" t="s">
        <v>5621</v>
      </c>
      <c r="G1507" s="62" t="s">
        <v>5622</v>
      </c>
      <c r="H1507" s="59">
        <v>44770</v>
      </c>
      <c r="I1507" s="59">
        <v>44985</v>
      </c>
      <c r="J1507" s="48" t="str">
        <f>IF(Ugovori_OPULJP[[#This Row],[DATUM ZAVRŠETKA OPERACIJE]]&gt;DATE(2024,3,31),"u provedbi","završen")</f>
        <v>završen</v>
      </c>
      <c r="K1507" s="58" t="s">
        <v>84</v>
      </c>
      <c r="L1507" s="58" t="s">
        <v>84</v>
      </c>
      <c r="M1507" s="49">
        <v>0.85</v>
      </c>
      <c r="N1507" s="49">
        <v>0.15</v>
      </c>
      <c r="O1507" s="50">
        <f>Ugovori_OPULJP[[#This Row],[Bespovratna sredstva - Ukupno (EU+Nac) HRK
= Ukupna ugovorena vrijednost bespovratnih sredstava]]*Ugovori_OPULJP[[#This Row],[EU STOPA SUFINANCIRANJA %
EU CO-FINANCING RATE %]]</f>
        <v>414800</v>
      </c>
      <c r="P1507" s="51">
        <f>Ugovori_OPULJP[[#This Row],[Bespovratna sredstva - EU dio - HRK]]/7.5345</f>
        <v>55053.420930386885</v>
      </c>
      <c r="Q1507" s="50">
        <f>Ugovori_OPULJP[[#This Row],[Bespovratna sredstva - Ukupno (EU+Nac) HRK
= Ukupna ugovorena vrijednost bespovratnih sredstava]]*Ugovori_OPULJP[[#This Row],[STOPA NACIONALNOG SUFINANCIRANJA %]]</f>
        <v>73200</v>
      </c>
      <c r="R1507" s="51">
        <f>Ugovori_OPULJP[[#This Row],[Bespovratna sredstva - Nacionalni dio - HRK]]/7.5345</f>
        <v>9715.3095759506268</v>
      </c>
      <c r="S1507" s="52">
        <v>488000</v>
      </c>
      <c r="T1507" s="53">
        <f>Ugovori_OPULJP[[#This Row],[Bespovratna sredstva - Ukupno (EU+Nac) HRK
= Ukupna ugovorena vrijednost bespovratnih sredstava]]/7.5345</f>
        <v>64768.73050633751</v>
      </c>
      <c r="U1507" s="50">
        <v>0</v>
      </c>
      <c r="V1507" s="51">
        <f>Ugovori_OPULJP[[#This Row],[Javni doprinos korisnika - HRK]]/7.5345</f>
        <v>0</v>
      </c>
      <c r="W1507" s="50">
        <v>0</v>
      </c>
      <c r="X1507" s="51">
        <f>Ugovori_OPULJP[[#This Row],[Privatni doprinos korisnika - HRK]]/7.5345</f>
        <v>0</v>
      </c>
      <c r="Y1507" s="52">
        <v>488000</v>
      </c>
      <c r="Z1507" s="53">
        <f>Ugovori_OPULJP[[#This Row],[UKUPNI PRIHVATLJIVI IZDACI
TOTAL ELIGIBLE EXPENDITURE
= Bespovratna sredstva ukupno + doprinos korisnika
= Ukupni prihvatljivi troškovi
= Ukupna ugovorena vrijednost projekta HRK]]/7.5345</f>
        <v>64768.73050633751</v>
      </c>
      <c r="AA1507" s="57" t="s">
        <v>38</v>
      </c>
      <c r="AB1507" s="57" t="s">
        <v>35</v>
      </c>
      <c r="AC1507" s="56" t="s">
        <v>5623</v>
      </c>
      <c r="AD1507" s="63" t="s">
        <v>747</v>
      </c>
    </row>
    <row r="1508" spans="1:30" ht="51" customHeight="1" x14ac:dyDescent="0.2">
      <c r="A1508" s="61" t="s">
        <v>5624</v>
      </c>
      <c r="B1508" s="55" t="s">
        <v>743</v>
      </c>
      <c r="C1508" s="56" t="s">
        <v>744</v>
      </c>
      <c r="D1508" s="88" t="s">
        <v>4965</v>
      </c>
      <c r="E1508" s="57" t="s">
        <v>76</v>
      </c>
      <c r="F1508" s="62" t="s">
        <v>5625</v>
      </c>
      <c r="G1508" s="45" t="s">
        <v>1403</v>
      </c>
      <c r="H1508" s="59">
        <v>44902</v>
      </c>
      <c r="I1508" s="59">
        <v>45114</v>
      </c>
      <c r="J1508" s="48" t="str">
        <f>IF(Ugovori_OPULJP[[#This Row],[DATUM ZAVRŠETKA OPERACIJE]]&gt;DATE(2024,3,31),"u provedbi","završen")</f>
        <v>završen</v>
      </c>
      <c r="K1508" s="58" t="s">
        <v>84</v>
      </c>
      <c r="L1508" s="58" t="s">
        <v>84</v>
      </c>
      <c r="M1508" s="49">
        <v>0.85</v>
      </c>
      <c r="N1508" s="49">
        <v>0.15</v>
      </c>
      <c r="O1508" s="50">
        <f>Ugovori_OPULJP[[#This Row],[Bespovratna sredstva - Ukupno (EU+Nac) HRK
= Ukupna ugovorena vrijednost bespovratnih sredstava]]*Ugovori_OPULJP[[#This Row],[EU STOPA SUFINANCIRANJA %
EU CO-FINANCING RATE %]]</f>
        <v>1260720</v>
      </c>
      <c r="P1508" s="51">
        <f>Ugovori_OPULJP[[#This Row],[Bespovratna sredstva - EU dio - HRK]]/7.5345</f>
        <v>167326.29902448735</v>
      </c>
      <c r="Q1508" s="50">
        <f>Ugovori_OPULJP[[#This Row],[Bespovratna sredstva - Ukupno (EU+Nac) HRK
= Ukupna ugovorena vrijednost bespovratnih sredstava]]*Ugovori_OPULJP[[#This Row],[STOPA NACIONALNOG SUFINANCIRANJA %]]</f>
        <v>222480</v>
      </c>
      <c r="R1508" s="51">
        <f>Ugovori_OPULJP[[#This Row],[Bespovratna sredstva - Nacionalni dio - HRK]]/7.5345</f>
        <v>29528.170416086003</v>
      </c>
      <c r="S1508" s="52">
        <v>1483200</v>
      </c>
      <c r="T1508" s="51">
        <f>Ugovori_OPULJP[[#This Row],[Bespovratna sredstva - Ukupno (EU+Nac) HRK
= Ukupna ugovorena vrijednost bespovratnih sredstava]]/7.5345</f>
        <v>196854.46944057336</v>
      </c>
      <c r="U1508" s="50">
        <v>0</v>
      </c>
      <c r="V1508" s="51">
        <f>Ugovori_OPULJP[[#This Row],[Javni doprinos korisnika - HRK]]/7.5345</f>
        <v>0</v>
      </c>
      <c r="W1508" s="50">
        <v>0</v>
      </c>
      <c r="X1508" s="51">
        <f>Ugovori_OPULJP[[#This Row],[Privatni doprinos korisnika - HRK]]/7.5345</f>
        <v>0</v>
      </c>
      <c r="Y1508" s="52">
        <v>1483200</v>
      </c>
      <c r="Z1508" s="53">
        <f>Ugovori_OPULJP[[#This Row],[UKUPNI PRIHVATLJIVI IZDACI
TOTAL ELIGIBLE EXPENDITURE
= Bespovratna sredstva ukupno + doprinos korisnika
= Ukupni prihvatljivi troškovi
= Ukupna ugovorena vrijednost projekta HRK]]/7.5345</f>
        <v>196854.46944057336</v>
      </c>
      <c r="AA1508" s="57" t="s">
        <v>38</v>
      </c>
      <c r="AB1508" s="57" t="s">
        <v>35</v>
      </c>
      <c r="AC1508" s="56" t="s">
        <v>5626</v>
      </c>
      <c r="AD1508" s="63" t="s">
        <v>747</v>
      </c>
    </row>
    <row r="1509" spans="1:30" ht="51" customHeight="1" x14ac:dyDescent="0.2">
      <c r="A1509" s="97" t="s">
        <v>5627</v>
      </c>
      <c r="B1509" s="55" t="s">
        <v>743</v>
      </c>
      <c r="C1509" s="56" t="s">
        <v>744</v>
      </c>
      <c r="D1509" s="88" t="s">
        <v>4965</v>
      </c>
      <c r="E1509" s="57" t="s">
        <v>76</v>
      </c>
      <c r="F1509" s="62" t="s">
        <v>5628</v>
      </c>
      <c r="G1509" s="62" t="s">
        <v>5629</v>
      </c>
      <c r="H1509" s="59">
        <v>44820</v>
      </c>
      <c r="I1509" s="59">
        <v>45062</v>
      </c>
      <c r="J1509" s="48" t="str">
        <f>IF(Ugovori_OPULJP[[#This Row],[DATUM ZAVRŠETKA OPERACIJE]]&gt;DATE(2024,3,31),"u provedbi","završen")</f>
        <v>završen</v>
      </c>
      <c r="K1509" s="58" t="s">
        <v>89</v>
      </c>
      <c r="L1509" s="58" t="s">
        <v>84</v>
      </c>
      <c r="M1509" s="49">
        <v>0.85</v>
      </c>
      <c r="N1509" s="49">
        <v>0.15</v>
      </c>
      <c r="O1509" s="50">
        <f>Ugovori_OPULJP[[#This Row],[Bespovratna sredstva - Ukupno (EU+Nac) HRK
= Ukupna ugovorena vrijednost bespovratnih sredstava]]*Ugovori_OPULJP[[#This Row],[EU STOPA SUFINANCIRANJA %
EU CO-FINANCING RATE %]]</f>
        <v>1253282.5</v>
      </c>
      <c r="P1509" s="51">
        <f>Ugovori_OPULJP[[#This Row],[Bespovratna sredstva - EU dio - HRK]]/7.5345</f>
        <v>166339.17313690356</v>
      </c>
      <c r="Q1509" s="50">
        <f>Ugovori_OPULJP[[#This Row],[Bespovratna sredstva - Ukupno (EU+Nac) HRK
= Ukupna ugovorena vrijednost bespovratnih sredstava]]*Ugovori_OPULJP[[#This Row],[STOPA NACIONALNOG SUFINANCIRANJA %]]</f>
        <v>221167.5</v>
      </c>
      <c r="R1509" s="51">
        <f>Ugovori_OPULJP[[#This Row],[Bespovratna sredstva - Nacionalni dio - HRK]]/7.5345</f>
        <v>29353.971730041805</v>
      </c>
      <c r="S1509" s="52">
        <v>1474450</v>
      </c>
      <c r="T1509" s="51">
        <f>Ugovori_OPULJP[[#This Row],[Bespovratna sredstva - Ukupno (EU+Nac) HRK
= Ukupna ugovorena vrijednost bespovratnih sredstava]]/7.5345</f>
        <v>195693.14486694537</v>
      </c>
      <c r="U1509" s="50">
        <v>0</v>
      </c>
      <c r="V1509" s="51">
        <f>Ugovori_OPULJP[[#This Row],[Javni doprinos korisnika - HRK]]/7.5345</f>
        <v>0</v>
      </c>
      <c r="W1509" s="50">
        <v>0</v>
      </c>
      <c r="X1509" s="51">
        <f>Ugovori_OPULJP[[#This Row],[Privatni doprinos korisnika - HRK]]/7.5345</f>
        <v>0</v>
      </c>
      <c r="Y1509" s="52">
        <v>1474450</v>
      </c>
      <c r="Z1509" s="53">
        <f>Ugovori_OPULJP[[#This Row],[UKUPNI PRIHVATLJIVI IZDACI
TOTAL ELIGIBLE EXPENDITURE
= Bespovratna sredstva ukupno + doprinos korisnika
= Ukupni prihvatljivi troškovi
= Ukupna ugovorena vrijednost projekta HRK]]/7.5345</f>
        <v>195693.14486694537</v>
      </c>
      <c r="AA1509" s="57" t="s">
        <v>38</v>
      </c>
      <c r="AB1509" s="57" t="s">
        <v>35</v>
      </c>
      <c r="AC1509" s="56" t="s">
        <v>5630</v>
      </c>
      <c r="AD1509" s="63" t="s">
        <v>747</v>
      </c>
    </row>
    <row r="1510" spans="1:30" ht="51" customHeight="1" x14ac:dyDescent="0.2">
      <c r="A1510" s="61" t="s">
        <v>5631</v>
      </c>
      <c r="B1510" s="55" t="s">
        <v>743</v>
      </c>
      <c r="C1510" s="56" t="s">
        <v>744</v>
      </c>
      <c r="D1510" s="88" t="s">
        <v>4965</v>
      </c>
      <c r="E1510" s="57" t="s">
        <v>76</v>
      </c>
      <c r="F1510" s="62" t="s">
        <v>5632</v>
      </c>
      <c r="G1510" s="62" t="s">
        <v>4132</v>
      </c>
      <c r="H1510" s="59">
        <v>44922</v>
      </c>
      <c r="I1510" s="59">
        <v>45104</v>
      </c>
      <c r="J1510" s="48" t="str">
        <f>IF(Ugovori_OPULJP[[#This Row],[DATUM ZAVRŠETKA OPERACIJE]]&gt;DATE(2024,3,31),"u provedbi","završen")</f>
        <v>završen</v>
      </c>
      <c r="K1510" s="58" t="s">
        <v>94</v>
      </c>
      <c r="L1510" s="67" t="s">
        <v>94</v>
      </c>
      <c r="M1510" s="49">
        <v>0.85</v>
      </c>
      <c r="N1510" s="49">
        <v>0.15</v>
      </c>
      <c r="O1510" s="50">
        <f>Ugovori_OPULJP[[#This Row],[Bespovratna sredstva - Ukupno (EU+Nac) HRK
= Ukupna ugovorena vrijednost bespovratnih sredstava]]*Ugovori_OPULJP[[#This Row],[EU STOPA SUFINANCIRANJA %
EU CO-FINANCING RATE %]]</f>
        <v>420601.84499999997</v>
      </c>
      <c r="P1510" s="51">
        <f>Ugovori_OPULJP[[#This Row],[Bespovratna sredstva - EU dio - HRK]]/7.5345</f>
        <v>55823.458092773239</v>
      </c>
      <c r="Q1510" s="50">
        <f>Ugovori_OPULJP[[#This Row],[Bespovratna sredstva - Ukupno (EU+Nac) HRK
= Ukupna ugovorena vrijednost bespovratnih sredstava]]*Ugovori_OPULJP[[#This Row],[STOPA NACIONALNOG SUFINANCIRANJA %]]</f>
        <v>74223.854999999996</v>
      </c>
      <c r="R1510" s="51">
        <f>Ugovori_OPULJP[[#This Row],[Bespovratna sredstva - Nacionalni dio - HRK]]/7.5345</f>
        <v>9851.1984869599837</v>
      </c>
      <c r="S1510" s="52">
        <v>494825.7</v>
      </c>
      <c r="T1510" s="51">
        <f>Ugovori_OPULJP[[#This Row],[Bespovratna sredstva - Ukupno (EU+Nac) HRK
= Ukupna ugovorena vrijednost bespovratnih sredstava]]/7.5345</f>
        <v>65674.65657973323</v>
      </c>
      <c r="U1510" s="50">
        <v>0</v>
      </c>
      <c r="V1510" s="51">
        <f>Ugovori_OPULJP[[#This Row],[Javni doprinos korisnika - HRK]]/7.5345</f>
        <v>0</v>
      </c>
      <c r="W1510" s="50">
        <v>0</v>
      </c>
      <c r="X1510" s="51">
        <f>Ugovori_OPULJP[[#This Row],[Privatni doprinos korisnika - HRK]]/7.5345</f>
        <v>0</v>
      </c>
      <c r="Y1510" s="52">
        <v>494825.7</v>
      </c>
      <c r="Z1510" s="53">
        <f>Ugovori_OPULJP[[#This Row],[UKUPNI PRIHVATLJIVI IZDACI
TOTAL ELIGIBLE EXPENDITURE
= Bespovratna sredstva ukupno + doprinos korisnika
= Ukupni prihvatljivi troškovi
= Ukupna ugovorena vrijednost projekta HRK]]/7.5345</f>
        <v>65674.65657973323</v>
      </c>
      <c r="AA1510" s="57" t="s">
        <v>38</v>
      </c>
      <c r="AB1510" s="57" t="s">
        <v>35</v>
      </c>
      <c r="AC1510" s="56" t="s">
        <v>5633</v>
      </c>
      <c r="AD1510" s="63" t="s">
        <v>747</v>
      </c>
    </row>
    <row r="1511" spans="1:30" ht="38.25" customHeight="1" x14ac:dyDescent="0.2">
      <c r="A1511" s="97" t="s">
        <v>5634</v>
      </c>
      <c r="B1511" s="55" t="s">
        <v>743</v>
      </c>
      <c r="C1511" s="56" t="s">
        <v>744</v>
      </c>
      <c r="D1511" s="88" t="s">
        <v>4965</v>
      </c>
      <c r="E1511" s="57" t="s">
        <v>76</v>
      </c>
      <c r="F1511" s="62" t="s">
        <v>5635</v>
      </c>
      <c r="G1511" s="62" t="s">
        <v>3064</v>
      </c>
      <c r="H1511" s="59">
        <v>44818</v>
      </c>
      <c r="I1511" s="59">
        <v>45060</v>
      </c>
      <c r="J1511" s="48" t="str">
        <f>IF(Ugovori_OPULJP[[#This Row],[DATUM ZAVRŠETKA OPERACIJE]]&gt;DATE(2024,3,31),"u provedbi","završen")</f>
        <v>završen</v>
      </c>
      <c r="K1511" s="58" t="s">
        <v>155</v>
      </c>
      <c r="L1511" s="46" t="s">
        <v>155</v>
      </c>
      <c r="M1511" s="49">
        <v>0.85</v>
      </c>
      <c r="N1511" s="49">
        <v>0.15</v>
      </c>
      <c r="O1511" s="50">
        <f>Ugovori_OPULJP[[#This Row],[Bespovratna sredstva - Ukupno (EU+Nac) HRK
= Ukupna ugovorena vrijednost bespovratnih sredstava]]*Ugovori_OPULJP[[#This Row],[EU STOPA SUFINANCIRANJA %
EU CO-FINANCING RATE %]]</f>
        <v>378207.5</v>
      </c>
      <c r="P1511" s="51">
        <f>Ugovori_OPULJP[[#This Row],[Bespovratna sredstva - EU dio - HRK]]/7.5345</f>
        <v>50196.761563474683</v>
      </c>
      <c r="Q1511" s="50">
        <f>Ugovori_OPULJP[[#This Row],[Bespovratna sredstva - Ukupno (EU+Nac) HRK
= Ukupna ugovorena vrijednost bespovratnih sredstava]]*Ugovori_OPULJP[[#This Row],[STOPA NACIONALNOG SUFINANCIRANJA %]]</f>
        <v>66742.5</v>
      </c>
      <c r="R1511" s="51">
        <f>Ugovori_OPULJP[[#This Row],[Bespovratna sredstva - Nacionalni dio - HRK]]/7.5345</f>
        <v>8858.2520406131789</v>
      </c>
      <c r="S1511" s="52">
        <v>444950</v>
      </c>
      <c r="T1511" s="51">
        <f>Ugovori_OPULJP[[#This Row],[Bespovratna sredstva - Ukupno (EU+Nac) HRK
= Ukupna ugovorena vrijednost bespovratnih sredstava]]/7.5345</f>
        <v>59055.013604087857</v>
      </c>
      <c r="U1511" s="50">
        <v>0</v>
      </c>
      <c r="V1511" s="51">
        <f>Ugovori_OPULJP[[#This Row],[Javni doprinos korisnika - HRK]]/7.5345</f>
        <v>0</v>
      </c>
      <c r="W1511" s="50">
        <v>0</v>
      </c>
      <c r="X1511" s="51">
        <f>Ugovori_OPULJP[[#This Row],[Privatni doprinos korisnika - HRK]]/7.5345</f>
        <v>0</v>
      </c>
      <c r="Y1511" s="52">
        <v>444950</v>
      </c>
      <c r="Z1511" s="53">
        <f>Ugovori_OPULJP[[#This Row],[UKUPNI PRIHVATLJIVI IZDACI
TOTAL ELIGIBLE EXPENDITURE
= Bespovratna sredstva ukupno + doprinos korisnika
= Ukupni prihvatljivi troškovi
= Ukupna ugovorena vrijednost projekta HRK]]/7.5345</f>
        <v>59055.013604087857</v>
      </c>
      <c r="AA1511" s="57" t="s">
        <v>38</v>
      </c>
      <c r="AB1511" s="57" t="s">
        <v>35</v>
      </c>
      <c r="AC1511" s="56" t="s">
        <v>5636</v>
      </c>
      <c r="AD1511" s="63" t="s">
        <v>747</v>
      </c>
    </row>
    <row r="1512" spans="1:30" ht="51" customHeight="1" x14ac:dyDescent="0.2">
      <c r="A1512" s="97" t="s">
        <v>5637</v>
      </c>
      <c r="B1512" s="55" t="s">
        <v>743</v>
      </c>
      <c r="C1512" s="56" t="s">
        <v>744</v>
      </c>
      <c r="D1512" s="88" t="s">
        <v>4965</v>
      </c>
      <c r="E1512" s="57" t="s">
        <v>76</v>
      </c>
      <c r="F1512" s="62" t="s">
        <v>5638</v>
      </c>
      <c r="G1512" s="62" t="s">
        <v>5639</v>
      </c>
      <c r="H1512" s="59">
        <v>44818</v>
      </c>
      <c r="I1512" s="59">
        <v>45060</v>
      </c>
      <c r="J1512" s="48" t="str">
        <f>IF(Ugovori_OPULJP[[#This Row],[DATUM ZAVRŠETKA OPERACIJE]]&gt;DATE(2024,3,31),"u provedbi","završen")</f>
        <v>završen</v>
      </c>
      <c r="K1512" s="58" t="s">
        <v>94</v>
      </c>
      <c r="L1512" s="58" t="s">
        <v>94</v>
      </c>
      <c r="M1512" s="49">
        <v>0.85</v>
      </c>
      <c r="N1512" s="49">
        <v>0.15</v>
      </c>
      <c r="O1512" s="50">
        <f>Ugovori_OPULJP[[#This Row],[Bespovratna sredstva - Ukupno (EU+Nac) HRK
= Ukupna ugovorena vrijednost bespovratnih sredstava]]*Ugovori_OPULJP[[#This Row],[EU STOPA SUFINANCIRANJA %
EU CO-FINANCING RATE %]]</f>
        <v>1259589.5425</v>
      </c>
      <c r="P1512" s="51">
        <f>Ugovori_OPULJP[[#This Row],[Bespovratna sredstva - EU dio - HRK]]/7.5345</f>
        <v>167176.26153029397</v>
      </c>
      <c r="Q1512" s="50">
        <f>Ugovori_OPULJP[[#This Row],[Bespovratna sredstva - Ukupno (EU+Nac) HRK
= Ukupna ugovorena vrijednost bespovratnih sredstava]]*Ugovori_OPULJP[[#This Row],[STOPA NACIONALNOG SUFINANCIRANJA %]]</f>
        <v>222280.50750000001</v>
      </c>
      <c r="R1512" s="51">
        <f>Ugovori_OPULJP[[#This Row],[Bespovratna sredstva - Nacionalni dio - HRK]]/7.5345</f>
        <v>29501.69321122835</v>
      </c>
      <c r="S1512" s="52">
        <v>1481870.05</v>
      </c>
      <c r="T1512" s="51">
        <f>Ugovori_OPULJP[[#This Row],[Bespovratna sredstva - Ukupno (EU+Nac) HRK
= Ukupna ugovorena vrijednost bespovratnih sredstava]]/7.5345</f>
        <v>196677.95474152232</v>
      </c>
      <c r="U1512" s="50">
        <v>0</v>
      </c>
      <c r="V1512" s="51">
        <f>Ugovori_OPULJP[[#This Row],[Javni doprinos korisnika - HRK]]/7.5345</f>
        <v>0</v>
      </c>
      <c r="W1512" s="50">
        <v>0</v>
      </c>
      <c r="X1512" s="51">
        <f>Ugovori_OPULJP[[#This Row],[Privatni doprinos korisnika - HRK]]/7.5345</f>
        <v>0</v>
      </c>
      <c r="Y1512" s="52">
        <v>1481870.05</v>
      </c>
      <c r="Z1512" s="53">
        <f>Ugovori_OPULJP[[#This Row],[UKUPNI PRIHVATLJIVI IZDACI
TOTAL ELIGIBLE EXPENDITURE
= Bespovratna sredstva ukupno + doprinos korisnika
= Ukupni prihvatljivi troškovi
= Ukupna ugovorena vrijednost projekta HRK]]/7.5345</f>
        <v>196677.95474152232</v>
      </c>
      <c r="AA1512" s="57" t="s">
        <v>38</v>
      </c>
      <c r="AB1512" s="57" t="s">
        <v>35</v>
      </c>
      <c r="AC1512" s="56" t="s">
        <v>5640</v>
      </c>
      <c r="AD1512" s="63" t="s">
        <v>747</v>
      </c>
    </row>
    <row r="1513" spans="1:30" ht="38.25" customHeight="1" x14ac:dyDescent="0.2">
      <c r="A1513" s="61" t="s">
        <v>5641</v>
      </c>
      <c r="B1513" s="55" t="s">
        <v>743</v>
      </c>
      <c r="C1513" s="56" t="s">
        <v>744</v>
      </c>
      <c r="D1513" s="88" t="s">
        <v>4965</v>
      </c>
      <c r="E1513" s="57" t="s">
        <v>76</v>
      </c>
      <c r="F1513" s="62" t="s">
        <v>5642</v>
      </c>
      <c r="G1513" s="62" t="s">
        <v>5643</v>
      </c>
      <c r="H1513" s="59">
        <v>44930</v>
      </c>
      <c r="I1513" s="59">
        <v>45173</v>
      </c>
      <c r="J1513" s="48" t="str">
        <f>IF(Ugovori_OPULJP[[#This Row],[DATUM ZAVRŠETKA OPERACIJE]]&gt;DATE(2024,3,31),"u provedbi","završen")</f>
        <v>završen</v>
      </c>
      <c r="K1513" s="46" t="s">
        <v>94</v>
      </c>
      <c r="L1513" s="46" t="s">
        <v>94</v>
      </c>
      <c r="M1513" s="49">
        <v>0.85</v>
      </c>
      <c r="N1513" s="49">
        <v>0.15</v>
      </c>
      <c r="O1513" s="50">
        <f>Ugovori_OPULJP[[#This Row],[Bespovratna sredstva - Ukupno (EU+Nac) HRK
= Ukupna ugovorena vrijednost bespovratnih sredstava]]*Ugovori_OPULJP[[#This Row],[EU STOPA SUFINANCIRANJA %
EU CO-FINANCING RATE %]]</f>
        <v>840480</v>
      </c>
      <c r="P1513" s="51">
        <f>Ugovori_OPULJP[[#This Row],[Bespovratna sredstva - EU dio - HRK]]/7.5345</f>
        <v>111550.8660163249</v>
      </c>
      <c r="Q1513" s="50">
        <f>Ugovori_OPULJP[[#This Row],[Bespovratna sredstva - Ukupno (EU+Nac) HRK
= Ukupna ugovorena vrijednost bespovratnih sredstava]]*Ugovori_OPULJP[[#This Row],[STOPA NACIONALNOG SUFINANCIRANJA %]]</f>
        <v>148320</v>
      </c>
      <c r="R1513" s="51">
        <f>Ugovori_OPULJP[[#This Row],[Bespovratna sredstva - Nacionalni dio - HRK]]/7.5345</f>
        <v>19685.446944057334</v>
      </c>
      <c r="S1513" s="52">
        <v>988800</v>
      </c>
      <c r="T1513" s="51">
        <f>Ugovori_OPULJP[[#This Row],[Bespovratna sredstva - Ukupno (EU+Nac) HRK
= Ukupna ugovorena vrijednost bespovratnih sredstava]]/7.5345</f>
        <v>131236.31296038223</v>
      </c>
      <c r="U1513" s="50">
        <v>0</v>
      </c>
      <c r="V1513" s="51">
        <f>Ugovori_OPULJP[[#This Row],[Javni doprinos korisnika - HRK]]/7.5345</f>
        <v>0</v>
      </c>
      <c r="W1513" s="50">
        <v>0</v>
      </c>
      <c r="X1513" s="51">
        <f>Ugovori_OPULJP[[#This Row],[Privatni doprinos korisnika - HRK]]/7.5345</f>
        <v>0</v>
      </c>
      <c r="Y1513" s="52">
        <v>988800</v>
      </c>
      <c r="Z1513" s="53">
        <f>Ugovori_OPULJP[[#This Row],[UKUPNI PRIHVATLJIVI IZDACI
TOTAL ELIGIBLE EXPENDITURE
= Bespovratna sredstva ukupno + doprinos korisnika
= Ukupni prihvatljivi troškovi
= Ukupna ugovorena vrijednost projekta HRK]]/7.5345</f>
        <v>131236.31296038223</v>
      </c>
      <c r="AA1513" s="57" t="s">
        <v>38</v>
      </c>
      <c r="AB1513" s="57" t="s">
        <v>35</v>
      </c>
      <c r="AC1513" s="56" t="s">
        <v>5644</v>
      </c>
      <c r="AD1513" s="63" t="s">
        <v>747</v>
      </c>
    </row>
    <row r="1514" spans="1:30" ht="51" customHeight="1" x14ac:dyDescent="0.2">
      <c r="A1514" s="97" t="s">
        <v>5645</v>
      </c>
      <c r="B1514" s="55" t="s">
        <v>743</v>
      </c>
      <c r="C1514" s="56" t="s">
        <v>744</v>
      </c>
      <c r="D1514" s="88" t="s">
        <v>4965</v>
      </c>
      <c r="E1514" s="57" t="s">
        <v>76</v>
      </c>
      <c r="F1514" s="62" t="s">
        <v>5646</v>
      </c>
      <c r="G1514" s="45" t="s">
        <v>3748</v>
      </c>
      <c r="H1514" s="59">
        <v>44770</v>
      </c>
      <c r="I1514" s="59">
        <v>45013</v>
      </c>
      <c r="J1514" s="48" t="str">
        <f>IF(Ugovori_OPULJP[[#This Row],[DATUM ZAVRŠETKA OPERACIJE]]&gt;DATE(2024,3,31),"u provedbi","završen")</f>
        <v>završen</v>
      </c>
      <c r="K1514" s="46" t="s">
        <v>333</v>
      </c>
      <c r="L1514" s="46" t="s">
        <v>333</v>
      </c>
      <c r="M1514" s="49">
        <v>0.85</v>
      </c>
      <c r="N1514" s="49">
        <v>0.15</v>
      </c>
      <c r="O1514" s="50">
        <f>Ugovori_OPULJP[[#This Row],[Bespovratna sredstva - Ukupno (EU+Nac) HRK
= Ukupna ugovorena vrijednost bespovratnih sredstava]]*Ugovori_OPULJP[[#This Row],[EU STOPA SUFINANCIRANJA %
EU CO-FINANCING RATE %]]</f>
        <v>839800</v>
      </c>
      <c r="P1514" s="51">
        <f>Ugovori_OPULJP[[#This Row],[Bespovratna sredstva - EU dio - HRK]]/7.5345</f>
        <v>111460.61450660296</v>
      </c>
      <c r="Q1514" s="50">
        <f>Ugovori_OPULJP[[#This Row],[Bespovratna sredstva - Ukupno (EU+Nac) HRK
= Ukupna ugovorena vrijednost bespovratnih sredstava]]*Ugovori_OPULJP[[#This Row],[STOPA NACIONALNOG SUFINANCIRANJA %]]</f>
        <v>148200</v>
      </c>
      <c r="R1514" s="51">
        <f>Ugovori_OPULJP[[#This Row],[Bespovratna sredstva - Nacionalni dio - HRK]]/7.5345</f>
        <v>19669.520207047579</v>
      </c>
      <c r="S1514" s="52">
        <v>988000</v>
      </c>
      <c r="T1514" s="53">
        <f>Ugovori_OPULJP[[#This Row],[Bespovratna sredstva - Ukupno (EU+Nac) HRK
= Ukupna ugovorena vrijednost bespovratnih sredstava]]/7.5345</f>
        <v>131130.13471365054</v>
      </c>
      <c r="U1514" s="50">
        <v>0</v>
      </c>
      <c r="V1514" s="51">
        <f>Ugovori_OPULJP[[#This Row],[Javni doprinos korisnika - HRK]]/7.5345</f>
        <v>0</v>
      </c>
      <c r="W1514" s="50">
        <v>0</v>
      </c>
      <c r="X1514" s="51">
        <f>Ugovori_OPULJP[[#This Row],[Privatni doprinos korisnika - HRK]]/7.5345</f>
        <v>0</v>
      </c>
      <c r="Y1514" s="52">
        <v>988000</v>
      </c>
      <c r="Z1514" s="53">
        <f>Ugovori_OPULJP[[#This Row],[UKUPNI PRIHVATLJIVI IZDACI
TOTAL ELIGIBLE EXPENDITURE
= Bespovratna sredstva ukupno + doprinos korisnika
= Ukupni prihvatljivi troškovi
= Ukupna ugovorena vrijednost projekta HRK]]/7.5345</f>
        <v>131130.13471365054</v>
      </c>
      <c r="AA1514" s="57" t="s">
        <v>38</v>
      </c>
      <c r="AB1514" s="57" t="s">
        <v>35</v>
      </c>
      <c r="AC1514" s="56" t="s">
        <v>5647</v>
      </c>
      <c r="AD1514" s="63" t="s">
        <v>747</v>
      </c>
    </row>
    <row r="1515" spans="1:30" ht="51" customHeight="1" x14ac:dyDescent="0.2">
      <c r="A1515" s="61" t="s">
        <v>5648</v>
      </c>
      <c r="B1515" s="55" t="s">
        <v>743</v>
      </c>
      <c r="C1515" s="56" t="s">
        <v>744</v>
      </c>
      <c r="D1515" s="88" t="s">
        <v>4965</v>
      </c>
      <c r="E1515" s="57" t="s">
        <v>76</v>
      </c>
      <c r="F1515" s="62" t="s">
        <v>5649</v>
      </c>
      <c r="G1515" s="62" t="s">
        <v>5650</v>
      </c>
      <c r="H1515" s="59">
        <v>44902</v>
      </c>
      <c r="I1515" s="59">
        <v>45145</v>
      </c>
      <c r="J1515" s="48" t="str">
        <f>IF(Ugovori_OPULJP[[#This Row],[DATUM ZAVRŠETKA OPERACIJE]]&gt;DATE(2024,3,31),"u provedbi","završen")</f>
        <v>završen</v>
      </c>
      <c r="K1515" s="58" t="s">
        <v>89</v>
      </c>
      <c r="L1515" s="58" t="s">
        <v>84</v>
      </c>
      <c r="M1515" s="49">
        <v>0.85</v>
      </c>
      <c r="N1515" s="49">
        <v>0.15</v>
      </c>
      <c r="O1515" s="50">
        <f>Ugovori_OPULJP[[#This Row],[Bespovratna sredstva - Ukupno (EU+Nac) HRK
= Ukupna ugovorena vrijednost bespovratnih sredstava]]*Ugovori_OPULJP[[#This Row],[EU STOPA SUFINANCIRANJA %
EU CO-FINANCING RATE %]]</f>
        <v>416075</v>
      </c>
      <c r="P1515" s="51">
        <f>Ugovori_OPULJP[[#This Row],[Bespovratna sredstva - EU dio - HRK]]/7.5345</f>
        <v>55222.642511115533</v>
      </c>
      <c r="Q1515" s="50">
        <f>Ugovori_OPULJP[[#This Row],[Bespovratna sredstva - Ukupno (EU+Nac) HRK
= Ukupna ugovorena vrijednost bespovratnih sredstava]]*Ugovori_OPULJP[[#This Row],[STOPA NACIONALNOG SUFINANCIRANJA %]]</f>
        <v>73425</v>
      </c>
      <c r="R1515" s="51">
        <f>Ugovori_OPULJP[[#This Row],[Bespovratna sredstva - Nacionalni dio - HRK]]/7.5345</f>
        <v>9745.1722078439179</v>
      </c>
      <c r="S1515" s="52">
        <v>489500</v>
      </c>
      <c r="T1515" s="51">
        <f>Ugovori_OPULJP[[#This Row],[Bespovratna sredstva - Ukupno (EU+Nac) HRK
= Ukupna ugovorena vrijednost bespovratnih sredstava]]/7.5345</f>
        <v>64967.814718959453</v>
      </c>
      <c r="U1515" s="50">
        <v>0</v>
      </c>
      <c r="V1515" s="51">
        <f>Ugovori_OPULJP[[#This Row],[Javni doprinos korisnika - HRK]]/7.5345</f>
        <v>0</v>
      </c>
      <c r="W1515" s="50">
        <v>0</v>
      </c>
      <c r="X1515" s="51">
        <f>Ugovori_OPULJP[[#This Row],[Privatni doprinos korisnika - HRK]]/7.5345</f>
        <v>0</v>
      </c>
      <c r="Y1515" s="52">
        <v>489500</v>
      </c>
      <c r="Z1515" s="53">
        <f>Ugovori_OPULJP[[#This Row],[UKUPNI PRIHVATLJIVI IZDACI
TOTAL ELIGIBLE EXPENDITURE
= Bespovratna sredstva ukupno + doprinos korisnika
= Ukupni prihvatljivi troškovi
= Ukupna ugovorena vrijednost projekta HRK]]/7.5345</f>
        <v>64967.814718959453</v>
      </c>
      <c r="AA1515" s="57" t="s">
        <v>38</v>
      </c>
      <c r="AB1515" s="57" t="s">
        <v>35</v>
      </c>
      <c r="AC1515" s="56" t="s">
        <v>5651</v>
      </c>
      <c r="AD1515" s="63" t="s">
        <v>747</v>
      </c>
    </row>
    <row r="1516" spans="1:30" ht="25.5" customHeight="1" x14ac:dyDescent="0.2">
      <c r="A1516" s="61" t="s">
        <v>5652</v>
      </c>
      <c r="B1516" s="55" t="s">
        <v>743</v>
      </c>
      <c r="C1516" s="56" t="s">
        <v>744</v>
      </c>
      <c r="D1516" s="88" t="s">
        <v>4965</v>
      </c>
      <c r="E1516" s="57" t="s">
        <v>76</v>
      </c>
      <c r="F1516" s="62" t="s">
        <v>5653</v>
      </c>
      <c r="G1516" s="62" t="s">
        <v>3173</v>
      </c>
      <c r="H1516" s="59">
        <v>44902</v>
      </c>
      <c r="I1516" s="59">
        <v>45145</v>
      </c>
      <c r="J1516" s="48" t="str">
        <f>IF(Ugovori_OPULJP[[#This Row],[DATUM ZAVRŠETKA OPERACIJE]]&gt;DATE(2024,3,31),"u provedbi","završen")</f>
        <v>završen</v>
      </c>
      <c r="K1516" s="58" t="s">
        <v>84</v>
      </c>
      <c r="L1516" s="58" t="s">
        <v>84</v>
      </c>
      <c r="M1516" s="49">
        <v>0.85</v>
      </c>
      <c r="N1516" s="49">
        <v>0.15</v>
      </c>
      <c r="O1516" s="50">
        <f>Ugovori_OPULJP[[#This Row],[Bespovratna sredstva - Ukupno (EU+Nac) HRK
= Ukupna ugovorena vrijednost bespovratnih sredstava]]*Ugovori_OPULJP[[#This Row],[EU STOPA SUFINANCIRANJA %
EU CO-FINANCING RATE %]]</f>
        <v>377995</v>
      </c>
      <c r="P1516" s="51">
        <f>Ugovori_OPULJP[[#This Row],[Bespovratna sredstva - EU dio - HRK]]/7.5345</f>
        <v>50168.557966686574</v>
      </c>
      <c r="Q1516" s="50">
        <f>Ugovori_OPULJP[[#This Row],[Bespovratna sredstva - Ukupno (EU+Nac) HRK
= Ukupna ugovorena vrijednost bespovratnih sredstava]]*Ugovori_OPULJP[[#This Row],[STOPA NACIONALNOG SUFINANCIRANJA %]]</f>
        <v>66705</v>
      </c>
      <c r="R1516" s="51">
        <f>Ugovori_OPULJP[[#This Row],[Bespovratna sredstva - Nacionalni dio - HRK]]/7.5345</f>
        <v>8853.2749352976298</v>
      </c>
      <c r="S1516" s="52">
        <v>444700</v>
      </c>
      <c r="T1516" s="51">
        <f>Ugovori_OPULJP[[#This Row],[Bespovratna sredstva - Ukupno (EU+Nac) HRK
= Ukupna ugovorena vrijednost bespovratnih sredstava]]/7.5345</f>
        <v>59021.832901984206</v>
      </c>
      <c r="U1516" s="50">
        <v>0</v>
      </c>
      <c r="V1516" s="51">
        <f>Ugovori_OPULJP[[#This Row],[Javni doprinos korisnika - HRK]]/7.5345</f>
        <v>0</v>
      </c>
      <c r="W1516" s="50">
        <v>0</v>
      </c>
      <c r="X1516" s="51">
        <f>Ugovori_OPULJP[[#This Row],[Privatni doprinos korisnika - HRK]]/7.5345</f>
        <v>0</v>
      </c>
      <c r="Y1516" s="52">
        <v>444700</v>
      </c>
      <c r="Z1516" s="53">
        <f>Ugovori_OPULJP[[#This Row],[UKUPNI PRIHVATLJIVI IZDACI
TOTAL ELIGIBLE EXPENDITURE
= Bespovratna sredstva ukupno + doprinos korisnika
= Ukupni prihvatljivi troškovi
= Ukupna ugovorena vrijednost projekta HRK]]/7.5345</f>
        <v>59021.832901984206</v>
      </c>
      <c r="AA1516" s="57" t="s">
        <v>38</v>
      </c>
      <c r="AB1516" s="57" t="s">
        <v>35</v>
      </c>
      <c r="AC1516" s="56" t="s">
        <v>5654</v>
      </c>
      <c r="AD1516" s="63" t="s">
        <v>747</v>
      </c>
    </row>
    <row r="1517" spans="1:30" ht="51" customHeight="1" x14ac:dyDescent="0.2">
      <c r="A1517" s="61" t="s">
        <v>5655</v>
      </c>
      <c r="B1517" s="55" t="s">
        <v>743</v>
      </c>
      <c r="C1517" s="56" t="s">
        <v>744</v>
      </c>
      <c r="D1517" s="88" t="s">
        <v>4965</v>
      </c>
      <c r="E1517" s="57" t="s">
        <v>76</v>
      </c>
      <c r="F1517" s="62" t="s">
        <v>5656</v>
      </c>
      <c r="G1517" s="62" t="s">
        <v>3228</v>
      </c>
      <c r="H1517" s="59">
        <v>44907</v>
      </c>
      <c r="I1517" s="59">
        <v>45150</v>
      </c>
      <c r="J1517" s="48" t="str">
        <f>IF(Ugovori_OPULJP[[#This Row],[DATUM ZAVRŠETKA OPERACIJE]]&gt;DATE(2024,3,31),"u provedbi","završen")</f>
        <v>završen</v>
      </c>
      <c r="K1517" s="58" t="s">
        <v>84</v>
      </c>
      <c r="L1517" s="46" t="s">
        <v>84</v>
      </c>
      <c r="M1517" s="49">
        <v>0.85</v>
      </c>
      <c r="N1517" s="49">
        <v>0.15</v>
      </c>
      <c r="O1517" s="50">
        <f>Ugovori_OPULJP[[#This Row],[Bespovratna sredstva - Ukupno (EU+Nac) HRK
= Ukupna ugovorena vrijednost bespovratnih sredstava]]*Ugovori_OPULJP[[#This Row],[EU STOPA SUFINANCIRANJA %
EU CO-FINANCING RATE %]]</f>
        <v>1049580</v>
      </c>
      <c r="P1517" s="51">
        <f>Ugovori_OPULJP[[#This Row],[Bespovratna sredstva - EU dio - HRK]]/7.5345</f>
        <v>139303.20525582321</v>
      </c>
      <c r="Q1517" s="50">
        <f>Ugovori_OPULJP[[#This Row],[Bespovratna sredstva - Ukupno (EU+Nac) HRK
= Ukupna ugovorena vrijednost bespovratnih sredstava]]*Ugovori_OPULJP[[#This Row],[STOPA NACIONALNOG SUFINANCIRANJA %]]</f>
        <v>185220</v>
      </c>
      <c r="R1517" s="51">
        <f>Ugovori_OPULJP[[#This Row],[Bespovratna sredstva - Nacionalni dio - HRK]]/7.5345</f>
        <v>24582.918574557036</v>
      </c>
      <c r="S1517" s="52">
        <v>1234800</v>
      </c>
      <c r="T1517" s="51">
        <f>Ugovori_OPULJP[[#This Row],[Bespovratna sredstva - Ukupno (EU+Nac) HRK
= Ukupna ugovorena vrijednost bespovratnih sredstava]]/7.5345</f>
        <v>163886.12383038024</v>
      </c>
      <c r="U1517" s="50">
        <v>0</v>
      </c>
      <c r="V1517" s="51">
        <f>Ugovori_OPULJP[[#This Row],[Javni doprinos korisnika - HRK]]/7.5345</f>
        <v>0</v>
      </c>
      <c r="W1517" s="50">
        <v>0</v>
      </c>
      <c r="X1517" s="51">
        <f>Ugovori_OPULJP[[#This Row],[Privatni doprinos korisnika - HRK]]/7.5345</f>
        <v>0</v>
      </c>
      <c r="Y1517" s="52">
        <v>1234800</v>
      </c>
      <c r="Z1517" s="53">
        <f>Ugovori_OPULJP[[#This Row],[UKUPNI PRIHVATLJIVI IZDACI
TOTAL ELIGIBLE EXPENDITURE
= Bespovratna sredstva ukupno + doprinos korisnika
= Ukupni prihvatljivi troškovi
= Ukupna ugovorena vrijednost projekta HRK]]/7.5345</f>
        <v>163886.12383038024</v>
      </c>
      <c r="AA1517" s="57" t="s">
        <v>38</v>
      </c>
      <c r="AB1517" s="57" t="s">
        <v>35</v>
      </c>
      <c r="AC1517" s="56" t="s">
        <v>5657</v>
      </c>
      <c r="AD1517" s="63" t="s">
        <v>747</v>
      </c>
    </row>
    <row r="1518" spans="1:30" ht="25.5" customHeight="1" x14ac:dyDescent="0.2">
      <c r="A1518" s="61" t="s">
        <v>5658</v>
      </c>
      <c r="B1518" s="55" t="s">
        <v>743</v>
      </c>
      <c r="C1518" s="56" t="s">
        <v>744</v>
      </c>
      <c r="D1518" s="88" t="s">
        <v>4965</v>
      </c>
      <c r="E1518" s="57" t="s">
        <v>76</v>
      </c>
      <c r="F1518" s="62" t="s">
        <v>5659</v>
      </c>
      <c r="G1518" s="62" t="s">
        <v>3235</v>
      </c>
      <c r="H1518" s="59">
        <v>44907</v>
      </c>
      <c r="I1518" s="59">
        <v>45150</v>
      </c>
      <c r="J1518" s="48" t="str">
        <f>IF(Ugovori_OPULJP[[#This Row],[DATUM ZAVRŠETKA OPERACIJE]]&gt;DATE(2024,3,31),"u provedbi","završen")</f>
        <v>završen</v>
      </c>
      <c r="K1518" s="58" t="s">
        <v>84</v>
      </c>
      <c r="L1518" s="46" t="s">
        <v>84</v>
      </c>
      <c r="M1518" s="49">
        <v>0.85</v>
      </c>
      <c r="N1518" s="49">
        <v>0.15</v>
      </c>
      <c r="O1518" s="50">
        <f>Ugovori_OPULJP[[#This Row],[Bespovratna sredstva - Ukupno (EU+Nac) HRK
= Ukupna ugovorena vrijednost bespovratnih sredstava]]*Ugovori_OPULJP[[#This Row],[EU STOPA SUFINANCIRANJA %
EU CO-FINANCING RATE %]]</f>
        <v>1050855</v>
      </c>
      <c r="P1518" s="51">
        <f>Ugovori_OPULJP[[#This Row],[Bespovratna sredstva - EU dio - HRK]]/7.5345</f>
        <v>139472.42683655187</v>
      </c>
      <c r="Q1518" s="50">
        <f>Ugovori_OPULJP[[#This Row],[Bespovratna sredstva - Ukupno (EU+Nac) HRK
= Ukupna ugovorena vrijednost bespovratnih sredstava]]*Ugovori_OPULJP[[#This Row],[STOPA NACIONALNOG SUFINANCIRANJA %]]</f>
        <v>185445</v>
      </c>
      <c r="R1518" s="51">
        <f>Ugovori_OPULJP[[#This Row],[Bespovratna sredstva - Nacionalni dio - HRK]]/7.5345</f>
        <v>24612.781206450327</v>
      </c>
      <c r="S1518" s="52">
        <v>1236300</v>
      </c>
      <c r="T1518" s="51">
        <f>Ugovori_OPULJP[[#This Row],[Bespovratna sredstva - Ukupno (EU+Nac) HRK
= Ukupna ugovorena vrijednost bespovratnih sredstava]]/7.5345</f>
        <v>164085.20804300217</v>
      </c>
      <c r="U1518" s="50">
        <v>0</v>
      </c>
      <c r="V1518" s="51">
        <f>Ugovori_OPULJP[[#This Row],[Javni doprinos korisnika - HRK]]/7.5345</f>
        <v>0</v>
      </c>
      <c r="W1518" s="50">
        <v>0</v>
      </c>
      <c r="X1518" s="51">
        <f>Ugovori_OPULJP[[#This Row],[Privatni doprinos korisnika - HRK]]/7.5345</f>
        <v>0</v>
      </c>
      <c r="Y1518" s="52">
        <v>1236300</v>
      </c>
      <c r="Z1518" s="53">
        <f>Ugovori_OPULJP[[#This Row],[UKUPNI PRIHVATLJIVI IZDACI
TOTAL ELIGIBLE EXPENDITURE
= Bespovratna sredstva ukupno + doprinos korisnika
= Ukupni prihvatljivi troškovi
= Ukupna ugovorena vrijednost projekta HRK]]/7.5345</f>
        <v>164085.20804300217</v>
      </c>
      <c r="AA1518" s="57" t="s">
        <v>38</v>
      </c>
      <c r="AB1518" s="57" t="s">
        <v>35</v>
      </c>
      <c r="AC1518" s="56" t="s">
        <v>5660</v>
      </c>
      <c r="AD1518" s="63" t="s">
        <v>747</v>
      </c>
    </row>
    <row r="1519" spans="1:30" ht="51" customHeight="1" x14ac:dyDescent="0.2">
      <c r="A1519" s="97" t="s">
        <v>5661</v>
      </c>
      <c r="B1519" s="55" t="s">
        <v>743</v>
      </c>
      <c r="C1519" s="56" t="s">
        <v>744</v>
      </c>
      <c r="D1519" s="88" t="s">
        <v>4965</v>
      </c>
      <c r="E1519" s="57" t="s">
        <v>76</v>
      </c>
      <c r="F1519" s="62" t="s">
        <v>5662</v>
      </c>
      <c r="G1519" s="62" t="s">
        <v>5663</v>
      </c>
      <c r="H1519" s="59">
        <v>44855</v>
      </c>
      <c r="I1519" s="59">
        <v>45098</v>
      </c>
      <c r="J1519" s="48" t="str">
        <f>IF(Ugovori_OPULJP[[#This Row],[DATUM ZAVRŠETKA OPERACIJE]]&gt;DATE(2024,3,31),"u provedbi","završen")</f>
        <v>završen</v>
      </c>
      <c r="K1519" s="46" t="s">
        <v>94</v>
      </c>
      <c r="L1519" s="46" t="s">
        <v>94</v>
      </c>
      <c r="M1519" s="49">
        <v>0.85</v>
      </c>
      <c r="N1519" s="49">
        <v>0.15</v>
      </c>
      <c r="O1519" s="50">
        <f>Ugovori_OPULJP[[#This Row],[Bespovratna sredstva - Ukupno (EU+Nac) HRK
= Ukupna ugovorena vrijednost bespovratnih sredstava]]*Ugovori_OPULJP[[#This Row],[EU STOPA SUFINANCIRANJA %
EU CO-FINANCING RATE %]]</f>
        <v>1260502.1875</v>
      </c>
      <c r="P1519" s="51">
        <f>Ugovori_OPULJP[[#This Row],[Bespovratna sredstva - EU dio - HRK]]/7.5345</f>
        <v>167297.39033777954</v>
      </c>
      <c r="Q1519" s="50">
        <f>Ugovori_OPULJP[[#This Row],[Bespovratna sredstva - Ukupno (EU+Nac) HRK
= Ukupna ugovorena vrijednost bespovratnih sredstava]]*Ugovori_OPULJP[[#This Row],[STOPA NACIONALNOG SUFINANCIRANJA %]]</f>
        <v>222441.5625</v>
      </c>
      <c r="R1519" s="51">
        <f>Ugovori_OPULJP[[#This Row],[Bespovratna sredstva - Nacionalni dio - HRK]]/7.5345</f>
        <v>29523.068883137566</v>
      </c>
      <c r="S1519" s="52">
        <v>1482943.75</v>
      </c>
      <c r="T1519" s="51">
        <f>Ugovori_OPULJP[[#This Row],[Bespovratna sredstva - Ukupno (EU+Nac) HRK
= Ukupna ugovorena vrijednost bespovratnih sredstava]]/7.5345</f>
        <v>196820.45922091711</v>
      </c>
      <c r="U1519" s="50">
        <v>0</v>
      </c>
      <c r="V1519" s="51">
        <f>Ugovori_OPULJP[[#This Row],[Javni doprinos korisnika - HRK]]/7.5345</f>
        <v>0</v>
      </c>
      <c r="W1519" s="50">
        <v>0</v>
      </c>
      <c r="X1519" s="51">
        <f>Ugovori_OPULJP[[#This Row],[Privatni doprinos korisnika - HRK]]/7.5345</f>
        <v>0</v>
      </c>
      <c r="Y1519" s="52">
        <v>1482943.75</v>
      </c>
      <c r="Z1519" s="53">
        <f>Ugovori_OPULJP[[#This Row],[UKUPNI PRIHVATLJIVI IZDACI
TOTAL ELIGIBLE EXPENDITURE
= Bespovratna sredstva ukupno + doprinos korisnika
= Ukupni prihvatljivi troškovi
= Ukupna ugovorena vrijednost projekta HRK]]/7.5345</f>
        <v>196820.45922091711</v>
      </c>
      <c r="AA1519" s="57" t="s">
        <v>38</v>
      </c>
      <c r="AB1519" s="57" t="s">
        <v>35</v>
      </c>
      <c r="AC1519" s="56" t="s">
        <v>5664</v>
      </c>
      <c r="AD1519" s="63" t="s">
        <v>747</v>
      </c>
    </row>
    <row r="1520" spans="1:30" ht="48" customHeight="1" x14ac:dyDescent="0.2">
      <c r="A1520" s="61" t="s">
        <v>5665</v>
      </c>
      <c r="B1520" s="55" t="s">
        <v>743</v>
      </c>
      <c r="C1520" s="56" t="s">
        <v>744</v>
      </c>
      <c r="D1520" s="88" t="s">
        <v>4965</v>
      </c>
      <c r="E1520" s="57" t="s">
        <v>76</v>
      </c>
      <c r="F1520" s="62" t="s">
        <v>5666</v>
      </c>
      <c r="G1520" s="62" t="s">
        <v>629</v>
      </c>
      <c r="H1520" s="59">
        <v>44915</v>
      </c>
      <c r="I1520" s="59">
        <v>45158</v>
      </c>
      <c r="J1520" s="48" t="str">
        <f>IF(Ugovori_OPULJP[[#This Row],[DATUM ZAVRŠETKA OPERACIJE]]&gt;DATE(2024,3,31),"u provedbi","završen")</f>
        <v>završen</v>
      </c>
      <c r="K1520" s="58" t="s">
        <v>99</v>
      </c>
      <c r="L1520" s="46" t="s">
        <v>99</v>
      </c>
      <c r="M1520" s="49">
        <v>0.85</v>
      </c>
      <c r="N1520" s="49">
        <v>0.15</v>
      </c>
      <c r="O1520" s="50">
        <f>Ugovori_OPULJP[[#This Row],[Bespovratna sredstva - Ukupno (EU+Nac) HRK
= Ukupna ugovorena vrijednost bespovratnih sredstava]]*Ugovori_OPULJP[[#This Row],[EU STOPA SUFINANCIRANJA %
EU CO-FINANCING RATE %]]</f>
        <v>1257638.75</v>
      </c>
      <c r="P1520" s="51">
        <f>Ugovori_OPULJP[[#This Row],[Bespovratna sredstva - EU dio - HRK]]/7.5345</f>
        <v>166917.3468710598</v>
      </c>
      <c r="Q1520" s="50">
        <f>Ugovori_OPULJP[[#This Row],[Bespovratna sredstva - Ukupno (EU+Nac) HRK
= Ukupna ugovorena vrijednost bespovratnih sredstava]]*Ugovori_OPULJP[[#This Row],[STOPA NACIONALNOG SUFINANCIRANJA %]]</f>
        <v>221936.25</v>
      </c>
      <c r="R1520" s="51">
        <f>Ugovori_OPULJP[[#This Row],[Bespovratna sredstva - Nacionalni dio - HRK]]/7.5345</f>
        <v>29456.002389010551</v>
      </c>
      <c r="S1520" s="52">
        <v>1479575</v>
      </c>
      <c r="T1520" s="51">
        <f>Ugovori_OPULJP[[#This Row],[Bespovratna sredstva - Ukupno (EU+Nac) HRK
= Ukupna ugovorena vrijednost bespovratnih sredstava]]/7.5345</f>
        <v>196373.34926007033</v>
      </c>
      <c r="U1520" s="50">
        <v>0</v>
      </c>
      <c r="V1520" s="51">
        <f>Ugovori_OPULJP[[#This Row],[Javni doprinos korisnika - HRK]]/7.5345</f>
        <v>0</v>
      </c>
      <c r="W1520" s="50">
        <v>0</v>
      </c>
      <c r="X1520" s="51">
        <f>Ugovori_OPULJP[[#This Row],[Privatni doprinos korisnika - HRK]]/7.5345</f>
        <v>0</v>
      </c>
      <c r="Y1520" s="52">
        <v>1479575</v>
      </c>
      <c r="Z1520" s="53">
        <f>Ugovori_OPULJP[[#This Row],[UKUPNI PRIHVATLJIVI IZDACI
TOTAL ELIGIBLE EXPENDITURE
= Bespovratna sredstva ukupno + doprinos korisnika
= Ukupni prihvatljivi troškovi
= Ukupna ugovorena vrijednost projekta HRK]]/7.5345</f>
        <v>196373.34926007033</v>
      </c>
      <c r="AA1520" s="57" t="s">
        <v>38</v>
      </c>
      <c r="AB1520" s="57" t="s">
        <v>35</v>
      </c>
      <c r="AC1520" s="56" t="s">
        <v>5667</v>
      </c>
      <c r="AD1520" s="63" t="s">
        <v>747</v>
      </c>
    </row>
    <row r="1521" spans="1:30" ht="51" customHeight="1" x14ac:dyDescent="0.2">
      <c r="A1521" s="61" t="s">
        <v>5668</v>
      </c>
      <c r="B1521" s="55" t="s">
        <v>743</v>
      </c>
      <c r="C1521" s="56" t="s">
        <v>744</v>
      </c>
      <c r="D1521" s="88" t="s">
        <v>4965</v>
      </c>
      <c r="E1521" s="57" t="s">
        <v>76</v>
      </c>
      <c r="F1521" s="62" t="s">
        <v>5669</v>
      </c>
      <c r="G1521" s="45" t="s">
        <v>3736</v>
      </c>
      <c r="H1521" s="59">
        <v>44908</v>
      </c>
      <c r="I1521" s="59">
        <v>45151</v>
      </c>
      <c r="J1521" s="48" t="str">
        <f>IF(Ugovori_OPULJP[[#This Row],[DATUM ZAVRŠETKA OPERACIJE]]&gt;DATE(2024,3,31),"u provedbi","završen")</f>
        <v>završen</v>
      </c>
      <c r="K1521" s="58" t="s">
        <v>599</v>
      </c>
      <c r="L1521" s="46" t="s">
        <v>599</v>
      </c>
      <c r="M1521" s="49">
        <v>0.85</v>
      </c>
      <c r="N1521" s="49">
        <v>0.15</v>
      </c>
      <c r="O1521" s="50">
        <f>Ugovori_OPULJP[[#This Row],[Bespovratna sredstva - Ukupno (EU+Nac) HRK
= Ukupna ugovorena vrijednost bespovratnih sredstava]]*Ugovori_OPULJP[[#This Row],[EU STOPA SUFINANCIRANJA %
EU CO-FINANCING RATE %]]</f>
        <v>840310</v>
      </c>
      <c r="P1521" s="51">
        <f>Ugovori_OPULJP[[#This Row],[Bespovratna sredstva - EU dio - HRK]]/7.5345</f>
        <v>111528.30313889441</v>
      </c>
      <c r="Q1521" s="50">
        <f>Ugovori_OPULJP[[#This Row],[Bespovratna sredstva - Ukupno (EU+Nac) HRK
= Ukupna ugovorena vrijednost bespovratnih sredstava]]*Ugovori_OPULJP[[#This Row],[STOPA NACIONALNOG SUFINANCIRANJA %]]</f>
        <v>148290</v>
      </c>
      <c r="R1521" s="51">
        <f>Ugovori_OPULJP[[#This Row],[Bespovratna sredstva - Nacionalni dio - HRK]]/7.5345</f>
        <v>19681.465259804896</v>
      </c>
      <c r="S1521" s="52">
        <v>988600</v>
      </c>
      <c r="T1521" s="51">
        <f>Ugovori_OPULJP[[#This Row],[Bespovratna sredstva - Ukupno (EU+Nac) HRK
= Ukupna ugovorena vrijednost bespovratnih sredstava]]/7.5345</f>
        <v>131209.76839869932</v>
      </c>
      <c r="U1521" s="50">
        <v>0</v>
      </c>
      <c r="V1521" s="51">
        <f>Ugovori_OPULJP[[#This Row],[Javni doprinos korisnika - HRK]]/7.5345</f>
        <v>0</v>
      </c>
      <c r="W1521" s="50">
        <v>0</v>
      </c>
      <c r="X1521" s="51">
        <f>Ugovori_OPULJP[[#This Row],[Privatni doprinos korisnika - HRK]]/7.5345</f>
        <v>0</v>
      </c>
      <c r="Y1521" s="52">
        <v>988600</v>
      </c>
      <c r="Z1521" s="53">
        <f>Ugovori_OPULJP[[#This Row],[UKUPNI PRIHVATLJIVI IZDACI
TOTAL ELIGIBLE EXPENDITURE
= Bespovratna sredstva ukupno + doprinos korisnika
= Ukupni prihvatljivi troškovi
= Ukupna ugovorena vrijednost projekta HRK]]/7.5345</f>
        <v>131209.76839869932</v>
      </c>
      <c r="AA1521" s="57" t="s">
        <v>38</v>
      </c>
      <c r="AB1521" s="57" t="s">
        <v>35</v>
      </c>
      <c r="AC1521" s="56" t="s">
        <v>5670</v>
      </c>
      <c r="AD1521" s="63" t="s">
        <v>747</v>
      </c>
    </row>
    <row r="1522" spans="1:30" ht="48" customHeight="1" x14ac:dyDescent="0.2">
      <c r="A1522" s="97" t="s">
        <v>5671</v>
      </c>
      <c r="B1522" s="55" t="s">
        <v>743</v>
      </c>
      <c r="C1522" s="56" t="s">
        <v>744</v>
      </c>
      <c r="D1522" s="88" t="s">
        <v>4965</v>
      </c>
      <c r="E1522" s="57" t="s">
        <v>76</v>
      </c>
      <c r="F1522" s="62" t="s">
        <v>5672</v>
      </c>
      <c r="G1522" s="62" t="s">
        <v>2005</v>
      </c>
      <c r="H1522" s="59">
        <v>44859</v>
      </c>
      <c r="I1522" s="59">
        <v>45102</v>
      </c>
      <c r="J1522" s="48" t="str">
        <f>IF(Ugovori_OPULJP[[#This Row],[DATUM ZAVRŠETKA OPERACIJE]]&gt;DATE(2024,3,31),"u provedbi","završen")</f>
        <v>završen</v>
      </c>
      <c r="K1522" s="46" t="s">
        <v>130</v>
      </c>
      <c r="L1522" s="46" t="s">
        <v>130</v>
      </c>
      <c r="M1522" s="49">
        <v>0.85</v>
      </c>
      <c r="N1522" s="49">
        <v>0.15</v>
      </c>
      <c r="O1522" s="50">
        <f>Ugovori_OPULJP[[#This Row],[Bespovratna sredstva - Ukupno (EU+Nac) HRK
= Ukupna ugovorena vrijednost bespovratnih sredstava]]*Ugovori_OPULJP[[#This Row],[EU STOPA SUFINANCIRANJA %
EU CO-FINANCING RATE %]]</f>
        <v>457300</v>
      </c>
      <c r="P1522" s="51">
        <f>Ugovori_OPULJP[[#This Row],[Bespovratna sredstva - EU dio - HRK]]/7.5345</f>
        <v>60694.140288008493</v>
      </c>
      <c r="Q1522" s="50">
        <f>Ugovori_OPULJP[[#This Row],[Bespovratna sredstva - Ukupno (EU+Nac) HRK
= Ukupna ugovorena vrijednost bespovratnih sredstava]]*Ugovori_OPULJP[[#This Row],[STOPA NACIONALNOG SUFINANCIRANJA %]]</f>
        <v>80700</v>
      </c>
      <c r="R1522" s="51">
        <f>Ugovori_OPULJP[[#This Row],[Bespovratna sredstva - Nacionalni dio - HRK]]/7.5345</f>
        <v>10710.730639060323</v>
      </c>
      <c r="S1522" s="52">
        <v>538000</v>
      </c>
      <c r="T1522" s="51">
        <f>Ugovori_OPULJP[[#This Row],[Bespovratna sredstva - Ukupno (EU+Nac) HRK
= Ukupna ugovorena vrijednost bespovratnih sredstava]]/7.5345</f>
        <v>71404.870927068812</v>
      </c>
      <c r="U1522" s="50">
        <v>0</v>
      </c>
      <c r="V1522" s="51">
        <f>Ugovori_OPULJP[[#This Row],[Javni doprinos korisnika - HRK]]/7.5345</f>
        <v>0</v>
      </c>
      <c r="W1522" s="50">
        <v>0</v>
      </c>
      <c r="X1522" s="51">
        <f>Ugovori_OPULJP[[#This Row],[Privatni doprinos korisnika - HRK]]/7.5345</f>
        <v>0</v>
      </c>
      <c r="Y1522" s="52">
        <v>538000</v>
      </c>
      <c r="Z1522" s="53">
        <f>Ugovori_OPULJP[[#This Row],[UKUPNI PRIHVATLJIVI IZDACI
TOTAL ELIGIBLE EXPENDITURE
= Bespovratna sredstva ukupno + doprinos korisnika
= Ukupni prihvatljivi troškovi
= Ukupna ugovorena vrijednost projekta HRK]]/7.5345</f>
        <v>71404.870927068812</v>
      </c>
      <c r="AA1522" s="57" t="s">
        <v>38</v>
      </c>
      <c r="AB1522" s="57" t="s">
        <v>35</v>
      </c>
      <c r="AC1522" s="56" t="s">
        <v>5673</v>
      </c>
      <c r="AD1522" s="63" t="s">
        <v>747</v>
      </c>
    </row>
    <row r="1523" spans="1:30" ht="51" customHeight="1" x14ac:dyDescent="0.2">
      <c r="A1523" s="61" t="s">
        <v>5674</v>
      </c>
      <c r="B1523" s="55" t="s">
        <v>743</v>
      </c>
      <c r="C1523" s="56" t="s">
        <v>744</v>
      </c>
      <c r="D1523" s="88" t="s">
        <v>4965</v>
      </c>
      <c r="E1523" s="57" t="s">
        <v>76</v>
      </c>
      <c r="F1523" s="62" t="s">
        <v>5675</v>
      </c>
      <c r="G1523" s="62" t="s">
        <v>2153</v>
      </c>
      <c r="H1523" s="59">
        <v>44902</v>
      </c>
      <c r="I1523" s="59">
        <v>45145</v>
      </c>
      <c r="J1523" s="48" t="str">
        <f>IF(Ugovori_OPULJP[[#This Row],[DATUM ZAVRŠETKA OPERACIJE]]&gt;DATE(2024,3,31),"u provedbi","završen")</f>
        <v>završen</v>
      </c>
      <c r="K1523" s="58" t="s">
        <v>599</v>
      </c>
      <c r="L1523" s="46" t="s">
        <v>599</v>
      </c>
      <c r="M1523" s="49">
        <v>0.85</v>
      </c>
      <c r="N1523" s="49">
        <v>0.15</v>
      </c>
      <c r="O1523" s="50">
        <f>Ugovori_OPULJP[[#This Row],[Bespovratna sredstva - Ukupno (EU+Nac) HRK
= Ukupna ugovorena vrijednost bespovratnih sredstava]]*Ugovori_OPULJP[[#This Row],[EU STOPA SUFINANCIRANJA %
EU CO-FINANCING RATE %]]</f>
        <v>630317.5</v>
      </c>
      <c r="P1523" s="51">
        <f>Ugovori_OPULJP[[#This Row],[Bespovratna sredstva - EU dio - HRK]]/7.5345</f>
        <v>83657.508792886059</v>
      </c>
      <c r="Q1523" s="50">
        <f>Ugovori_OPULJP[[#This Row],[Bespovratna sredstva - Ukupno (EU+Nac) HRK
= Ukupna ugovorena vrijednost bespovratnih sredstava]]*Ugovori_OPULJP[[#This Row],[STOPA NACIONALNOG SUFINANCIRANJA %]]</f>
        <v>111232.5</v>
      </c>
      <c r="R1523" s="51">
        <f>Ugovori_OPULJP[[#This Row],[Bespovratna sredstva - Nacionalni dio - HRK]]/7.5345</f>
        <v>14763.089786979892</v>
      </c>
      <c r="S1523" s="52">
        <v>741550</v>
      </c>
      <c r="T1523" s="51">
        <f>Ugovori_OPULJP[[#This Row],[Bespovratna sredstva - Ukupno (EU+Nac) HRK
= Ukupna ugovorena vrijednost bespovratnih sredstava]]/7.5345</f>
        <v>98420.598579865939</v>
      </c>
      <c r="U1523" s="50">
        <v>0</v>
      </c>
      <c r="V1523" s="51">
        <f>Ugovori_OPULJP[[#This Row],[Javni doprinos korisnika - HRK]]/7.5345</f>
        <v>0</v>
      </c>
      <c r="W1523" s="50">
        <v>0</v>
      </c>
      <c r="X1523" s="51">
        <f>Ugovori_OPULJP[[#This Row],[Privatni doprinos korisnika - HRK]]/7.5345</f>
        <v>0</v>
      </c>
      <c r="Y1523" s="52">
        <v>741550</v>
      </c>
      <c r="Z1523" s="53">
        <f>Ugovori_OPULJP[[#This Row],[UKUPNI PRIHVATLJIVI IZDACI
TOTAL ELIGIBLE EXPENDITURE
= Bespovratna sredstva ukupno + doprinos korisnika
= Ukupni prihvatljivi troškovi
= Ukupna ugovorena vrijednost projekta HRK]]/7.5345</f>
        <v>98420.598579865939</v>
      </c>
      <c r="AA1523" s="57" t="s">
        <v>38</v>
      </c>
      <c r="AB1523" s="57" t="s">
        <v>35</v>
      </c>
      <c r="AC1523" s="56" t="s">
        <v>5676</v>
      </c>
      <c r="AD1523" s="63" t="s">
        <v>747</v>
      </c>
    </row>
    <row r="1524" spans="1:30" ht="48" customHeight="1" x14ac:dyDescent="0.2">
      <c r="A1524" s="61" t="s">
        <v>5677</v>
      </c>
      <c r="B1524" s="55" t="s">
        <v>743</v>
      </c>
      <c r="C1524" s="56" t="s">
        <v>744</v>
      </c>
      <c r="D1524" s="88" t="s">
        <v>4965</v>
      </c>
      <c r="E1524" s="57" t="s">
        <v>76</v>
      </c>
      <c r="F1524" s="62" t="s">
        <v>5678</v>
      </c>
      <c r="G1524" s="62" t="s">
        <v>1849</v>
      </c>
      <c r="H1524" s="59">
        <v>44902</v>
      </c>
      <c r="I1524" s="59">
        <v>45145</v>
      </c>
      <c r="J1524" s="48" t="str">
        <f>IF(Ugovori_OPULJP[[#This Row],[DATUM ZAVRŠETKA OPERACIJE]]&gt;DATE(2024,3,31),"u provedbi","završen")</f>
        <v>završen</v>
      </c>
      <c r="K1524" s="46" t="s">
        <v>599</v>
      </c>
      <c r="L1524" s="46" t="s">
        <v>599</v>
      </c>
      <c r="M1524" s="49">
        <v>0.85</v>
      </c>
      <c r="N1524" s="49">
        <v>0.15</v>
      </c>
      <c r="O1524" s="50">
        <f>Ugovori_OPULJP[[#This Row],[Bespovratna sredstva - Ukupno (EU+Nac) HRK
= Ukupna ugovorena vrijednost bespovratnih sredstava]]*Ugovori_OPULJP[[#This Row],[EU STOPA SUFINANCIRANJA %
EU CO-FINANCING RATE %]]</f>
        <v>628311.5</v>
      </c>
      <c r="P1524" s="51">
        <f>Ugovori_OPULJP[[#This Row],[Bespovratna sredstva - EU dio - HRK]]/7.5345</f>
        <v>83391.266839206306</v>
      </c>
      <c r="Q1524" s="50">
        <f>Ugovori_OPULJP[[#This Row],[Bespovratna sredstva - Ukupno (EU+Nac) HRK
= Ukupna ugovorena vrijednost bespovratnih sredstava]]*Ugovori_OPULJP[[#This Row],[STOPA NACIONALNOG SUFINANCIRANJA %]]</f>
        <v>110878.5</v>
      </c>
      <c r="R1524" s="51">
        <f>Ugovori_OPULJP[[#This Row],[Bespovratna sredstva - Nacionalni dio - HRK]]/7.5345</f>
        <v>14716.105912801115</v>
      </c>
      <c r="S1524" s="52">
        <v>739190</v>
      </c>
      <c r="T1524" s="51">
        <f>Ugovori_OPULJP[[#This Row],[Bespovratna sredstva - Ukupno (EU+Nac) HRK
= Ukupna ugovorena vrijednost bespovratnih sredstava]]/7.5345</f>
        <v>98107.372752007432</v>
      </c>
      <c r="U1524" s="50">
        <v>0</v>
      </c>
      <c r="V1524" s="51">
        <f>Ugovori_OPULJP[[#This Row],[Javni doprinos korisnika - HRK]]/7.5345</f>
        <v>0</v>
      </c>
      <c r="W1524" s="50">
        <v>0</v>
      </c>
      <c r="X1524" s="51">
        <f>Ugovori_OPULJP[[#This Row],[Privatni doprinos korisnika - HRK]]/7.5345</f>
        <v>0</v>
      </c>
      <c r="Y1524" s="52">
        <v>739190</v>
      </c>
      <c r="Z1524" s="53">
        <f>Ugovori_OPULJP[[#This Row],[UKUPNI PRIHVATLJIVI IZDACI
TOTAL ELIGIBLE EXPENDITURE
= Bespovratna sredstva ukupno + doprinos korisnika
= Ukupni prihvatljivi troškovi
= Ukupna ugovorena vrijednost projekta HRK]]/7.5345</f>
        <v>98107.372752007432</v>
      </c>
      <c r="AA1524" s="57" t="s">
        <v>38</v>
      </c>
      <c r="AB1524" s="57" t="s">
        <v>35</v>
      </c>
      <c r="AC1524" s="56" t="s">
        <v>5679</v>
      </c>
      <c r="AD1524" s="63" t="s">
        <v>747</v>
      </c>
    </row>
    <row r="1525" spans="1:30" ht="36" customHeight="1" x14ac:dyDescent="0.2">
      <c r="A1525" s="97" t="s">
        <v>5680</v>
      </c>
      <c r="B1525" s="55" t="s">
        <v>743</v>
      </c>
      <c r="C1525" s="56" t="s">
        <v>744</v>
      </c>
      <c r="D1525" s="88" t="s">
        <v>4965</v>
      </c>
      <c r="E1525" s="57" t="s">
        <v>76</v>
      </c>
      <c r="F1525" s="62" t="s">
        <v>5681</v>
      </c>
      <c r="G1525" s="62" t="s">
        <v>5682</v>
      </c>
      <c r="H1525" s="59">
        <v>44781</v>
      </c>
      <c r="I1525" s="59">
        <v>45024</v>
      </c>
      <c r="J1525" s="48" t="str">
        <f>IF(Ugovori_OPULJP[[#This Row],[DATUM ZAVRŠETKA OPERACIJE]]&gt;DATE(2024,3,31),"u provedbi","završen")</f>
        <v>završen</v>
      </c>
      <c r="K1525" s="46" t="s">
        <v>249</v>
      </c>
      <c r="L1525" s="46" t="s">
        <v>249</v>
      </c>
      <c r="M1525" s="49">
        <v>0.85</v>
      </c>
      <c r="N1525" s="49">
        <v>0.15</v>
      </c>
      <c r="O1525" s="50">
        <f>Ugovori_OPULJP[[#This Row],[Bespovratna sredstva - Ukupno (EU+Nac) HRK
= Ukupna ugovorena vrijednost bespovratnih sredstava]]*Ugovori_OPULJP[[#This Row],[EU STOPA SUFINANCIRANJA %
EU CO-FINANCING RATE %]]</f>
        <v>1260040</v>
      </c>
      <c r="P1525" s="51">
        <f>Ugovori_OPULJP[[#This Row],[Bespovratna sredstva - EU dio - HRK]]/7.5345</f>
        <v>167236.04751476541</v>
      </c>
      <c r="Q1525" s="50">
        <f>Ugovori_OPULJP[[#This Row],[Bespovratna sredstva - Ukupno (EU+Nac) HRK
= Ukupna ugovorena vrijednost bespovratnih sredstava]]*Ugovori_OPULJP[[#This Row],[STOPA NACIONALNOG SUFINANCIRANJA %]]</f>
        <v>222360</v>
      </c>
      <c r="R1525" s="51">
        <f>Ugovori_OPULJP[[#This Row],[Bespovratna sredstva - Nacionalni dio - HRK]]/7.5345</f>
        <v>29512.243679076248</v>
      </c>
      <c r="S1525" s="52">
        <v>1482400</v>
      </c>
      <c r="T1525" s="51">
        <f>Ugovori_OPULJP[[#This Row],[Bespovratna sredstva - Ukupno (EU+Nac) HRK
= Ukupna ugovorena vrijednost bespovratnih sredstava]]/7.5345</f>
        <v>196748.29119384164</v>
      </c>
      <c r="U1525" s="50">
        <v>0</v>
      </c>
      <c r="V1525" s="51">
        <f>Ugovori_OPULJP[[#This Row],[Javni doprinos korisnika - HRK]]/7.5345</f>
        <v>0</v>
      </c>
      <c r="W1525" s="50">
        <v>0</v>
      </c>
      <c r="X1525" s="51">
        <f>Ugovori_OPULJP[[#This Row],[Privatni doprinos korisnika - HRK]]/7.5345</f>
        <v>0</v>
      </c>
      <c r="Y1525" s="52">
        <v>1482400</v>
      </c>
      <c r="Z1525" s="53">
        <f>Ugovori_OPULJP[[#This Row],[UKUPNI PRIHVATLJIVI IZDACI
TOTAL ELIGIBLE EXPENDITURE
= Bespovratna sredstva ukupno + doprinos korisnika
= Ukupni prihvatljivi troškovi
= Ukupna ugovorena vrijednost projekta HRK]]/7.5345</f>
        <v>196748.29119384164</v>
      </c>
      <c r="AA1525" s="57" t="s">
        <v>38</v>
      </c>
      <c r="AB1525" s="57" t="s">
        <v>35</v>
      </c>
      <c r="AC1525" s="56" t="s">
        <v>5683</v>
      </c>
      <c r="AD1525" s="63" t="s">
        <v>747</v>
      </c>
    </row>
    <row r="1526" spans="1:30" ht="51" customHeight="1" x14ac:dyDescent="0.2">
      <c r="A1526" s="66" t="s">
        <v>5684</v>
      </c>
      <c r="B1526" s="55" t="s">
        <v>743</v>
      </c>
      <c r="C1526" s="56" t="s">
        <v>744</v>
      </c>
      <c r="D1526" s="88" t="s">
        <v>4965</v>
      </c>
      <c r="E1526" s="57" t="s">
        <v>76</v>
      </c>
      <c r="F1526" s="62" t="s">
        <v>2040</v>
      </c>
      <c r="G1526" s="62" t="s">
        <v>5685</v>
      </c>
      <c r="H1526" s="59">
        <v>44923</v>
      </c>
      <c r="I1526" s="59">
        <v>45166</v>
      </c>
      <c r="J1526" s="48" t="str">
        <f>IF(Ugovori_OPULJP[[#This Row],[DATUM ZAVRŠETKA OPERACIJE]]&gt;DATE(2024,3,31),"u provedbi","završen")</f>
        <v>završen</v>
      </c>
      <c r="K1526" s="58" t="s">
        <v>211</v>
      </c>
      <c r="L1526" s="46" t="s">
        <v>37</v>
      </c>
      <c r="M1526" s="49">
        <v>0.85</v>
      </c>
      <c r="N1526" s="49">
        <v>0.15</v>
      </c>
      <c r="O1526" s="50">
        <f>Ugovori_OPULJP[[#This Row],[Bespovratna sredstva - Ukupno (EU+Nac) HRK
= Ukupna ugovorena vrijednost bespovratnih sredstava]]*Ugovori_OPULJP[[#This Row],[EU STOPA SUFINANCIRANJA %
EU CO-FINANCING RATE %]]</f>
        <v>492745</v>
      </c>
      <c r="P1526" s="51">
        <f>Ugovori_OPULJP[[#This Row],[Bespovratna sredstva - EU dio - HRK]]/7.5345</f>
        <v>65398.500232264909</v>
      </c>
      <c r="Q1526" s="50">
        <f>Ugovori_OPULJP[[#This Row],[Bespovratna sredstva - Ukupno (EU+Nac) HRK
= Ukupna ugovorena vrijednost bespovratnih sredstava]]*Ugovori_OPULJP[[#This Row],[STOPA NACIONALNOG SUFINANCIRANJA %]]</f>
        <v>86955</v>
      </c>
      <c r="R1526" s="51">
        <f>Ugovori_OPULJP[[#This Row],[Bespovratna sredstva - Nacionalni dio - HRK]]/7.5345</f>
        <v>11540.911805693808</v>
      </c>
      <c r="S1526" s="52">
        <v>579700</v>
      </c>
      <c r="T1526" s="51">
        <f>Ugovori_OPULJP[[#This Row],[Bespovratna sredstva - Ukupno (EU+Nac) HRK
= Ukupna ugovorena vrijednost bespovratnih sredstava]]/7.5345</f>
        <v>76939.412037958726</v>
      </c>
      <c r="U1526" s="50">
        <v>0</v>
      </c>
      <c r="V1526" s="51">
        <f>Ugovori_OPULJP[[#This Row],[Javni doprinos korisnika - HRK]]/7.5345</f>
        <v>0</v>
      </c>
      <c r="W1526" s="50">
        <v>0</v>
      </c>
      <c r="X1526" s="51">
        <f>Ugovori_OPULJP[[#This Row],[Privatni doprinos korisnika - HRK]]/7.5345</f>
        <v>0</v>
      </c>
      <c r="Y1526" s="52">
        <v>579700</v>
      </c>
      <c r="Z1526" s="53">
        <f>Ugovori_OPULJP[[#This Row],[UKUPNI PRIHVATLJIVI IZDACI
TOTAL ELIGIBLE EXPENDITURE
= Bespovratna sredstva ukupno + doprinos korisnika
= Ukupni prihvatljivi troškovi
= Ukupna ugovorena vrijednost projekta HRK]]/7.5345</f>
        <v>76939.412037958726</v>
      </c>
      <c r="AA1526" s="57" t="s">
        <v>38</v>
      </c>
      <c r="AB1526" s="57" t="s">
        <v>35</v>
      </c>
      <c r="AC1526" s="56" t="s">
        <v>5686</v>
      </c>
      <c r="AD1526" s="63" t="s">
        <v>747</v>
      </c>
    </row>
    <row r="1527" spans="1:30" ht="25.5" customHeight="1" x14ac:dyDescent="0.2">
      <c r="A1527" s="97" t="s">
        <v>5687</v>
      </c>
      <c r="B1527" s="55" t="s">
        <v>743</v>
      </c>
      <c r="C1527" s="56" t="s">
        <v>744</v>
      </c>
      <c r="D1527" s="88" t="s">
        <v>4965</v>
      </c>
      <c r="E1527" s="57" t="s">
        <v>76</v>
      </c>
      <c r="F1527" s="62" t="s">
        <v>5688</v>
      </c>
      <c r="G1527" s="62" t="s">
        <v>1655</v>
      </c>
      <c r="H1527" s="59">
        <v>44853</v>
      </c>
      <c r="I1527" s="59">
        <v>45065</v>
      </c>
      <c r="J1527" s="48" t="str">
        <f>IF(Ugovori_OPULJP[[#This Row],[DATUM ZAVRŠETKA OPERACIJE]]&gt;DATE(2024,3,31),"u provedbi","završen")</f>
        <v>završen</v>
      </c>
      <c r="K1527" s="46" t="s">
        <v>425</v>
      </c>
      <c r="L1527" s="46" t="s">
        <v>425</v>
      </c>
      <c r="M1527" s="49">
        <v>0.85</v>
      </c>
      <c r="N1527" s="49">
        <v>0.15</v>
      </c>
      <c r="O1527" s="50">
        <f>Ugovori_OPULJP[[#This Row],[Bespovratna sredstva - Ukupno (EU+Nac) HRK
= Ukupna ugovorena vrijednost bespovratnih sredstava]]*Ugovori_OPULJP[[#This Row],[EU STOPA SUFINANCIRANJA %
EU CO-FINANCING RATE %]]</f>
        <v>1248225</v>
      </c>
      <c r="P1527" s="51">
        <f>Ugovori_OPULJP[[#This Row],[Bespovratna sredstva - EU dio - HRK]]/7.5345</f>
        <v>165667.92753334661</v>
      </c>
      <c r="Q1527" s="50">
        <f>Ugovori_OPULJP[[#This Row],[Bespovratna sredstva - Ukupno (EU+Nac) HRK
= Ukupna ugovorena vrijednost bespovratnih sredstava]]*Ugovori_OPULJP[[#This Row],[STOPA NACIONALNOG SUFINANCIRANJA %]]</f>
        <v>220275</v>
      </c>
      <c r="R1527" s="51">
        <f>Ugovori_OPULJP[[#This Row],[Bespovratna sredstva - Nacionalni dio - HRK]]/7.5345</f>
        <v>29235.516623531752</v>
      </c>
      <c r="S1527" s="52">
        <v>1468500</v>
      </c>
      <c r="T1527" s="51">
        <f>Ugovori_OPULJP[[#This Row],[Bespovratna sredstva - Ukupno (EU+Nac) HRK
= Ukupna ugovorena vrijednost bespovratnih sredstava]]/7.5345</f>
        <v>194903.44415687834</v>
      </c>
      <c r="U1527" s="50">
        <v>0</v>
      </c>
      <c r="V1527" s="51">
        <f>Ugovori_OPULJP[[#This Row],[Javni doprinos korisnika - HRK]]/7.5345</f>
        <v>0</v>
      </c>
      <c r="W1527" s="50">
        <v>0</v>
      </c>
      <c r="X1527" s="51">
        <f>Ugovori_OPULJP[[#This Row],[Privatni doprinos korisnika - HRK]]/7.5345</f>
        <v>0</v>
      </c>
      <c r="Y1527" s="52">
        <v>1468500</v>
      </c>
      <c r="Z1527" s="53">
        <f>Ugovori_OPULJP[[#This Row],[UKUPNI PRIHVATLJIVI IZDACI
TOTAL ELIGIBLE EXPENDITURE
= Bespovratna sredstva ukupno + doprinos korisnika
= Ukupni prihvatljivi troškovi
= Ukupna ugovorena vrijednost projekta HRK]]/7.5345</f>
        <v>194903.44415687834</v>
      </c>
      <c r="AA1527" s="57" t="s">
        <v>38</v>
      </c>
      <c r="AB1527" s="57" t="s">
        <v>35</v>
      </c>
      <c r="AC1527" s="56" t="s">
        <v>5689</v>
      </c>
      <c r="AD1527" s="63" t="s">
        <v>747</v>
      </c>
    </row>
    <row r="1528" spans="1:30" ht="51" customHeight="1" x14ac:dyDescent="0.2">
      <c r="A1528" s="97" t="s">
        <v>5690</v>
      </c>
      <c r="B1528" s="55" t="s">
        <v>743</v>
      </c>
      <c r="C1528" s="56" t="s">
        <v>744</v>
      </c>
      <c r="D1528" s="88" t="s">
        <v>4965</v>
      </c>
      <c r="E1528" s="57" t="s">
        <v>76</v>
      </c>
      <c r="F1528" s="62" t="s">
        <v>5691</v>
      </c>
      <c r="G1528" s="62" t="s">
        <v>3315</v>
      </c>
      <c r="H1528" s="59">
        <v>44859</v>
      </c>
      <c r="I1528" s="59">
        <v>45102</v>
      </c>
      <c r="J1528" s="48" t="str">
        <f>IF(Ugovori_OPULJP[[#This Row],[DATUM ZAVRŠETKA OPERACIJE]]&gt;DATE(2024,3,31),"u provedbi","završen")</f>
        <v>završen</v>
      </c>
      <c r="K1528" s="58" t="s">
        <v>2370</v>
      </c>
      <c r="L1528" s="58" t="s">
        <v>37</v>
      </c>
      <c r="M1528" s="49">
        <v>0.85</v>
      </c>
      <c r="N1528" s="49">
        <v>0.15</v>
      </c>
      <c r="O1528" s="50">
        <f>Ugovori_OPULJP[[#This Row],[Bespovratna sredstva - Ukupno (EU+Nac) HRK
= Ukupna ugovorena vrijednost bespovratnih sredstava]]*Ugovori_OPULJP[[#This Row],[EU STOPA SUFINANCIRANJA %
EU CO-FINANCING RATE %]]</f>
        <v>630360</v>
      </c>
      <c r="P1528" s="51">
        <f>Ugovori_OPULJP[[#This Row],[Bespovratna sredstva - EU dio - HRK]]/7.5345</f>
        <v>83663.149512243675</v>
      </c>
      <c r="Q1528" s="50">
        <f>Ugovori_OPULJP[[#This Row],[Bespovratna sredstva - Ukupno (EU+Nac) HRK
= Ukupna ugovorena vrijednost bespovratnih sredstava]]*Ugovori_OPULJP[[#This Row],[STOPA NACIONALNOG SUFINANCIRANJA %]]</f>
        <v>111240</v>
      </c>
      <c r="R1528" s="51">
        <f>Ugovori_OPULJP[[#This Row],[Bespovratna sredstva - Nacionalni dio - HRK]]/7.5345</f>
        <v>14764.085208043001</v>
      </c>
      <c r="S1528" s="52">
        <v>741600</v>
      </c>
      <c r="T1528" s="51">
        <f>Ugovori_OPULJP[[#This Row],[Bespovratna sredstva - Ukupno (EU+Nac) HRK
= Ukupna ugovorena vrijednost bespovratnih sredstava]]/7.5345</f>
        <v>98427.23472028668</v>
      </c>
      <c r="U1528" s="50">
        <v>0</v>
      </c>
      <c r="V1528" s="51">
        <f>Ugovori_OPULJP[[#This Row],[Javni doprinos korisnika - HRK]]/7.5345</f>
        <v>0</v>
      </c>
      <c r="W1528" s="50">
        <v>0</v>
      </c>
      <c r="X1528" s="51">
        <f>Ugovori_OPULJP[[#This Row],[Privatni doprinos korisnika - HRK]]/7.5345</f>
        <v>0</v>
      </c>
      <c r="Y1528" s="52">
        <v>741600</v>
      </c>
      <c r="Z1528" s="53">
        <f>Ugovori_OPULJP[[#This Row],[UKUPNI PRIHVATLJIVI IZDACI
TOTAL ELIGIBLE EXPENDITURE
= Bespovratna sredstva ukupno + doprinos korisnika
= Ukupni prihvatljivi troškovi
= Ukupna ugovorena vrijednost projekta HRK]]/7.5345</f>
        <v>98427.23472028668</v>
      </c>
      <c r="AA1528" s="57" t="s">
        <v>38</v>
      </c>
      <c r="AB1528" s="57" t="s">
        <v>35</v>
      </c>
      <c r="AC1528" s="56" t="s">
        <v>5692</v>
      </c>
      <c r="AD1528" s="63" t="s">
        <v>747</v>
      </c>
    </row>
    <row r="1529" spans="1:30" ht="38.25" customHeight="1" x14ac:dyDescent="0.2">
      <c r="A1529" s="97" t="s">
        <v>5693</v>
      </c>
      <c r="B1529" s="55" t="s">
        <v>743</v>
      </c>
      <c r="C1529" s="56" t="s">
        <v>744</v>
      </c>
      <c r="D1529" s="88" t="s">
        <v>4965</v>
      </c>
      <c r="E1529" s="57" t="s">
        <v>76</v>
      </c>
      <c r="F1529" s="62" t="s">
        <v>5694</v>
      </c>
      <c r="G1529" s="45" t="s">
        <v>168</v>
      </c>
      <c r="H1529" s="59">
        <v>44859</v>
      </c>
      <c r="I1529" s="59">
        <v>45102</v>
      </c>
      <c r="J1529" s="48" t="str">
        <f>IF(Ugovori_OPULJP[[#This Row],[DATUM ZAVRŠETKA OPERACIJE]]&gt;DATE(2024,3,31),"u provedbi","završen")</f>
        <v>završen</v>
      </c>
      <c r="K1529" s="58" t="s">
        <v>37</v>
      </c>
      <c r="L1529" s="58" t="s">
        <v>37</v>
      </c>
      <c r="M1529" s="49">
        <v>0.85</v>
      </c>
      <c r="N1529" s="49">
        <v>0.15</v>
      </c>
      <c r="O1529" s="50">
        <f>Ugovori_OPULJP[[#This Row],[Bespovratna sredstva - Ukupno (EU+Nac) HRK
= Ukupna ugovorena vrijednost bespovratnih sredstava]]*Ugovori_OPULJP[[#This Row],[EU STOPA SUFINANCIRANJA %
EU CO-FINANCING RATE %]]</f>
        <v>378132.0625</v>
      </c>
      <c r="P1529" s="51">
        <f>Ugovori_OPULJP[[#This Row],[Bespovratna sredstva - EU dio - HRK]]/7.5345</f>
        <v>50186.749286614904</v>
      </c>
      <c r="Q1529" s="50">
        <f>Ugovori_OPULJP[[#This Row],[Bespovratna sredstva - Ukupno (EU+Nac) HRK
= Ukupna ugovorena vrijednost bespovratnih sredstava]]*Ugovori_OPULJP[[#This Row],[STOPA NACIONALNOG SUFINANCIRANJA %]]</f>
        <v>66729.1875</v>
      </c>
      <c r="R1529" s="51">
        <f>Ugovori_OPULJP[[#This Row],[Bespovratna sredstva - Nacionalni dio - HRK]]/7.5345</f>
        <v>8856.4851682261597</v>
      </c>
      <c r="S1529" s="52">
        <v>444861.25</v>
      </c>
      <c r="T1529" s="51">
        <f>Ugovori_OPULJP[[#This Row],[Bespovratna sredstva - Ukupno (EU+Nac) HRK
= Ukupna ugovorena vrijednost bespovratnih sredstava]]/7.5345</f>
        <v>59043.234454841062</v>
      </c>
      <c r="U1529" s="50">
        <v>0</v>
      </c>
      <c r="V1529" s="51">
        <f>Ugovori_OPULJP[[#This Row],[Javni doprinos korisnika - HRK]]/7.5345</f>
        <v>0</v>
      </c>
      <c r="W1529" s="50">
        <v>0</v>
      </c>
      <c r="X1529" s="51">
        <f>Ugovori_OPULJP[[#This Row],[Privatni doprinos korisnika - HRK]]/7.5345</f>
        <v>0</v>
      </c>
      <c r="Y1529" s="52">
        <v>444861.25</v>
      </c>
      <c r="Z1529" s="53">
        <f>Ugovori_OPULJP[[#This Row],[UKUPNI PRIHVATLJIVI IZDACI
TOTAL ELIGIBLE EXPENDITURE
= Bespovratna sredstva ukupno + doprinos korisnika
= Ukupni prihvatljivi troškovi
= Ukupna ugovorena vrijednost projekta HRK]]/7.5345</f>
        <v>59043.234454841062</v>
      </c>
      <c r="AA1529" s="57" t="s">
        <v>38</v>
      </c>
      <c r="AB1529" s="57" t="s">
        <v>35</v>
      </c>
      <c r="AC1529" s="56" t="s">
        <v>5695</v>
      </c>
      <c r="AD1529" s="63" t="s">
        <v>747</v>
      </c>
    </row>
    <row r="1530" spans="1:30" ht="51" customHeight="1" x14ac:dyDescent="0.2">
      <c r="A1530" s="97" t="s">
        <v>5696</v>
      </c>
      <c r="B1530" s="55" t="s">
        <v>743</v>
      </c>
      <c r="C1530" s="56" t="s">
        <v>744</v>
      </c>
      <c r="D1530" s="88" t="s">
        <v>4965</v>
      </c>
      <c r="E1530" s="57" t="s">
        <v>76</v>
      </c>
      <c r="F1530" s="62" t="s">
        <v>5697</v>
      </c>
      <c r="G1530" s="45" t="s">
        <v>3598</v>
      </c>
      <c r="H1530" s="59">
        <v>44818</v>
      </c>
      <c r="I1530" s="59">
        <v>45060</v>
      </c>
      <c r="J1530" s="48" t="str">
        <f>IF(Ugovori_OPULJP[[#This Row],[DATUM ZAVRŠETKA OPERACIJE]]&gt;DATE(2024,3,31),"u provedbi","završen")</f>
        <v>završen</v>
      </c>
      <c r="K1530" s="58" t="s">
        <v>2475</v>
      </c>
      <c r="L1530" s="58" t="s">
        <v>37</v>
      </c>
      <c r="M1530" s="49">
        <v>0.85</v>
      </c>
      <c r="N1530" s="49">
        <v>0.15</v>
      </c>
      <c r="O1530" s="50">
        <f>Ugovori_OPULJP[[#This Row],[Bespovratna sredstva - Ukupno (EU+Nac) HRK
= Ukupna ugovorena vrijednost bespovratnih sredstava]]*Ugovori_OPULJP[[#This Row],[EU STOPA SUFINANCIRANJA %
EU CO-FINANCING RATE %]]</f>
        <v>756245</v>
      </c>
      <c r="P1530" s="51">
        <f>Ugovori_OPULJP[[#This Row],[Bespovratna sredstva - EU dio - HRK]]/7.5345</f>
        <v>100370.96024951887</v>
      </c>
      <c r="Q1530" s="50">
        <f>Ugovori_OPULJP[[#This Row],[Bespovratna sredstva - Ukupno (EU+Nac) HRK
= Ukupna ugovorena vrijednost bespovratnih sredstava]]*Ugovori_OPULJP[[#This Row],[STOPA NACIONALNOG SUFINANCIRANJA %]]</f>
        <v>133455</v>
      </c>
      <c r="R1530" s="51">
        <f>Ugovori_OPULJP[[#This Row],[Bespovratna sredstva - Nacionalni dio - HRK]]/7.5345</f>
        <v>17712.52239697392</v>
      </c>
      <c r="S1530" s="52">
        <v>889700</v>
      </c>
      <c r="T1530" s="51">
        <f>Ugovori_OPULJP[[#This Row],[Bespovratna sredstva - Ukupno (EU+Nac) HRK
= Ukupna ugovorena vrijednost bespovratnih sredstava]]/7.5345</f>
        <v>118083.48264649279</v>
      </c>
      <c r="U1530" s="50">
        <v>0</v>
      </c>
      <c r="V1530" s="51">
        <f>Ugovori_OPULJP[[#This Row],[Javni doprinos korisnika - HRK]]/7.5345</f>
        <v>0</v>
      </c>
      <c r="W1530" s="50">
        <v>0</v>
      </c>
      <c r="X1530" s="51">
        <f>Ugovori_OPULJP[[#This Row],[Privatni doprinos korisnika - HRK]]/7.5345</f>
        <v>0</v>
      </c>
      <c r="Y1530" s="52">
        <v>889700</v>
      </c>
      <c r="Z1530" s="53">
        <f>Ugovori_OPULJP[[#This Row],[UKUPNI PRIHVATLJIVI IZDACI
TOTAL ELIGIBLE EXPENDITURE
= Bespovratna sredstva ukupno + doprinos korisnika
= Ukupni prihvatljivi troškovi
= Ukupna ugovorena vrijednost projekta HRK]]/7.5345</f>
        <v>118083.48264649279</v>
      </c>
      <c r="AA1530" s="57" t="s">
        <v>38</v>
      </c>
      <c r="AB1530" s="57" t="s">
        <v>35</v>
      </c>
      <c r="AC1530" s="56" t="s">
        <v>5698</v>
      </c>
      <c r="AD1530" s="63" t="s">
        <v>747</v>
      </c>
    </row>
    <row r="1531" spans="1:30" ht="36" customHeight="1" x14ac:dyDescent="0.2">
      <c r="A1531" s="97" t="s">
        <v>5699</v>
      </c>
      <c r="B1531" s="55" t="s">
        <v>743</v>
      </c>
      <c r="C1531" s="56" t="s">
        <v>744</v>
      </c>
      <c r="D1531" s="88" t="s">
        <v>4965</v>
      </c>
      <c r="E1531" s="57" t="s">
        <v>76</v>
      </c>
      <c r="F1531" s="62" t="s">
        <v>5700</v>
      </c>
      <c r="G1531" s="62" t="s">
        <v>181</v>
      </c>
      <c r="H1531" s="59">
        <v>44789</v>
      </c>
      <c r="I1531" s="59">
        <v>45001</v>
      </c>
      <c r="J1531" s="48" t="str">
        <f>IF(Ugovori_OPULJP[[#This Row],[DATUM ZAVRŠETKA OPERACIJE]]&gt;DATE(2024,3,31),"u provedbi","završen")</f>
        <v>završen</v>
      </c>
      <c r="K1531" s="67" t="s">
        <v>5701</v>
      </c>
      <c r="L1531" s="58" t="s">
        <v>37</v>
      </c>
      <c r="M1531" s="49">
        <v>0.85</v>
      </c>
      <c r="N1531" s="49">
        <v>0.15</v>
      </c>
      <c r="O1531" s="50">
        <f>Ugovori_OPULJP[[#This Row],[Bespovratna sredstva - Ukupno (EU+Nac) HRK
= Ukupna ugovorena vrijednost bespovratnih sredstava]]*Ugovori_OPULJP[[#This Row],[EU STOPA SUFINANCIRANJA %
EU CO-FINANCING RATE %]]</f>
        <v>630232.5</v>
      </c>
      <c r="P1531" s="51">
        <f>Ugovori_OPULJP[[#This Row],[Bespovratna sredstva - EU dio - HRK]]/7.5345</f>
        <v>83646.227354170813</v>
      </c>
      <c r="Q1531" s="50">
        <f>Ugovori_OPULJP[[#This Row],[Bespovratna sredstva - Ukupno (EU+Nac) HRK
= Ukupna ugovorena vrijednost bespovratnih sredstava]]*Ugovori_OPULJP[[#This Row],[STOPA NACIONALNOG SUFINANCIRANJA %]]</f>
        <v>111217.5</v>
      </c>
      <c r="R1531" s="51">
        <f>Ugovori_OPULJP[[#This Row],[Bespovratna sredstva - Nacionalni dio - HRK]]/7.5345</f>
        <v>14761.098944853673</v>
      </c>
      <c r="S1531" s="52">
        <v>741450</v>
      </c>
      <c r="T1531" s="51">
        <f>Ugovori_OPULJP[[#This Row],[Bespovratna sredstva - Ukupno (EU+Nac) HRK
= Ukupna ugovorena vrijednost bespovratnih sredstava]]/7.5345</f>
        <v>98407.326299024484</v>
      </c>
      <c r="U1531" s="50">
        <v>0</v>
      </c>
      <c r="V1531" s="51">
        <f>Ugovori_OPULJP[[#This Row],[Javni doprinos korisnika - HRK]]/7.5345</f>
        <v>0</v>
      </c>
      <c r="W1531" s="50">
        <v>0</v>
      </c>
      <c r="X1531" s="51">
        <f>Ugovori_OPULJP[[#This Row],[Privatni doprinos korisnika - HRK]]/7.5345</f>
        <v>0</v>
      </c>
      <c r="Y1531" s="52">
        <v>741450</v>
      </c>
      <c r="Z1531" s="53">
        <f>Ugovori_OPULJP[[#This Row],[UKUPNI PRIHVATLJIVI IZDACI
TOTAL ELIGIBLE EXPENDITURE
= Bespovratna sredstva ukupno + doprinos korisnika
= Ukupni prihvatljivi troškovi
= Ukupna ugovorena vrijednost projekta HRK]]/7.5345</f>
        <v>98407.326299024484</v>
      </c>
      <c r="AA1531" s="57" t="s">
        <v>38</v>
      </c>
      <c r="AB1531" s="57" t="s">
        <v>35</v>
      </c>
      <c r="AC1531" s="56" t="s">
        <v>5702</v>
      </c>
      <c r="AD1531" s="63" t="s">
        <v>747</v>
      </c>
    </row>
    <row r="1532" spans="1:30" ht="38.25" customHeight="1" x14ac:dyDescent="0.2">
      <c r="A1532" s="97" t="s">
        <v>5703</v>
      </c>
      <c r="B1532" s="55" t="s">
        <v>743</v>
      </c>
      <c r="C1532" s="56" t="s">
        <v>744</v>
      </c>
      <c r="D1532" s="88" t="s">
        <v>4965</v>
      </c>
      <c r="E1532" s="57" t="s">
        <v>76</v>
      </c>
      <c r="F1532" s="62" t="s">
        <v>5704</v>
      </c>
      <c r="G1532" s="62" t="s">
        <v>164</v>
      </c>
      <c r="H1532" s="59">
        <v>44770</v>
      </c>
      <c r="I1532" s="59">
        <v>45013</v>
      </c>
      <c r="J1532" s="48" t="str">
        <f>IF(Ugovori_OPULJP[[#This Row],[DATUM ZAVRŠETKA OPERACIJE]]&gt;DATE(2024,3,31),"u provedbi","završen")</f>
        <v>završen</v>
      </c>
      <c r="K1532" s="58" t="s">
        <v>37</v>
      </c>
      <c r="L1532" s="58" t="s">
        <v>84</v>
      </c>
      <c r="M1532" s="49">
        <v>0.85</v>
      </c>
      <c r="N1532" s="49">
        <v>0.15</v>
      </c>
      <c r="O1532" s="50">
        <f>Ugovori_OPULJP[[#This Row],[Bespovratna sredstva - Ukupno (EU+Nac) HRK
= Ukupna ugovorena vrijednost bespovratnih sredstava]]*Ugovori_OPULJP[[#This Row],[EU STOPA SUFINANCIRANJA %
EU CO-FINANCING RATE %]]</f>
        <v>418136.25</v>
      </c>
      <c r="P1532" s="51">
        <f>Ugovori_OPULJP[[#This Row],[Bespovratna sredstva - EU dio - HRK]]/7.5345</f>
        <v>55496.21739996018</v>
      </c>
      <c r="Q1532" s="50">
        <f>Ugovori_OPULJP[[#This Row],[Bespovratna sredstva - Ukupno (EU+Nac) HRK
= Ukupna ugovorena vrijednost bespovratnih sredstava]]*Ugovori_OPULJP[[#This Row],[STOPA NACIONALNOG SUFINANCIRANJA %]]</f>
        <v>73788.75</v>
      </c>
      <c r="R1532" s="51">
        <f>Ugovori_OPULJP[[#This Row],[Bespovratna sredstva - Nacionalni dio - HRK]]/7.5345</f>
        <v>9793.4501294047368</v>
      </c>
      <c r="S1532" s="52">
        <v>491925</v>
      </c>
      <c r="T1532" s="53">
        <f>Ugovori_OPULJP[[#This Row],[Bespovratna sredstva - Ukupno (EU+Nac) HRK
= Ukupna ugovorena vrijednost bespovratnih sredstava]]/7.5345</f>
        <v>65289.667529364917</v>
      </c>
      <c r="U1532" s="50">
        <v>0</v>
      </c>
      <c r="V1532" s="51">
        <f>Ugovori_OPULJP[[#This Row],[Javni doprinos korisnika - HRK]]/7.5345</f>
        <v>0</v>
      </c>
      <c r="W1532" s="50">
        <v>0</v>
      </c>
      <c r="X1532" s="51">
        <f>Ugovori_OPULJP[[#This Row],[Privatni doprinos korisnika - HRK]]/7.5345</f>
        <v>0</v>
      </c>
      <c r="Y1532" s="52">
        <v>491925</v>
      </c>
      <c r="Z1532" s="53">
        <f>Ugovori_OPULJP[[#This Row],[UKUPNI PRIHVATLJIVI IZDACI
TOTAL ELIGIBLE EXPENDITURE
= Bespovratna sredstva ukupno + doprinos korisnika
= Ukupni prihvatljivi troškovi
= Ukupna ugovorena vrijednost projekta HRK]]/7.5345</f>
        <v>65289.667529364917</v>
      </c>
      <c r="AA1532" s="57" t="s">
        <v>38</v>
      </c>
      <c r="AB1532" s="57" t="s">
        <v>35</v>
      </c>
      <c r="AC1532" s="56" t="s">
        <v>5705</v>
      </c>
      <c r="AD1532" s="63" t="s">
        <v>747</v>
      </c>
    </row>
    <row r="1533" spans="1:30" ht="51" customHeight="1" x14ac:dyDescent="0.2">
      <c r="A1533" s="98" t="s">
        <v>5706</v>
      </c>
      <c r="B1533" s="55" t="s">
        <v>743</v>
      </c>
      <c r="C1533" s="56" t="s">
        <v>744</v>
      </c>
      <c r="D1533" s="88" t="s">
        <v>4965</v>
      </c>
      <c r="E1533" s="57" t="s">
        <v>76</v>
      </c>
      <c r="F1533" s="62" t="s">
        <v>5707</v>
      </c>
      <c r="G1533" s="62" t="s">
        <v>913</v>
      </c>
      <c r="H1533" s="59">
        <v>44770</v>
      </c>
      <c r="I1533" s="59">
        <v>45013</v>
      </c>
      <c r="J1533" s="48" t="str">
        <f>IF(Ugovori_OPULJP[[#This Row],[DATUM ZAVRŠETKA OPERACIJE]]&gt;DATE(2024,3,31),"u provedbi","završen")</f>
        <v>završen</v>
      </c>
      <c r="K1533" s="67" t="s">
        <v>594</v>
      </c>
      <c r="L1533" s="58" t="s">
        <v>594</v>
      </c>
      <c r="M1533" s="49">
        <v>0.85</v>
      </c>
      <c r="N1533" s="49">
        <v>0.15</v>
      </c>
      <c r="O1533" s="50">
        <f>Ugovori_OPULJP[[#This Row],[Bespovratna sredstva - Ukupno (EU+Nac) HRK
= Ukupna ugovorena vrijednost bespovratnih sredstava]]*Ugovori_OPULJP[[#This Row],[EU STOPA SUFINANCIRANJA %
EU CO-FINANCING RATE %]]</f>
        <v>420240</v>
      </c>
      <c r="P1533" s="51">
        <f>Ugovori_OPULJP[[#This Row],[Bespovratna sredstva - EU dio - HRK]]/7.5345</f>
        <v>55775.43300816245</v>
      </c>
      <c r="Q1533" s="50">
        <f>Ugovori_OPULJP[[#This Row],[Bespovratna sredstva - Ukupno (EU+Nac) HRK
= Ukupna ugovorena vrijednost bespovratnih sredstava]]*Ugovori_OPULJP[[#This Row],[STOPA NACIONALNOG SUFINANCIRANJA %]]</f>
        <v>74160</v>
      </c>
      <c r="R1533" s="51">
        <f>Ugovori_OPULJP[[#This Row],[Bespovratna sredstva - Nacionalni dio - HRK]]/7.5345</f>
        <v>9842.7234720286669</v>
      </c>
      <c r="S1533" s="52">
        <v>494400</v>
      </c>
      <c r="T1533" s="53">
        <f>Ugovori_OPULJP[[#This Row],[Bespovratna sredstva - Ukupno (EU+Nac) HRK
= Ukupna ugovorena vrijednost bespovratnih sredstava]]/7.5345</f>
        <v>65618.156480191115</v>
      </c>
      <c r="U1533" s="50">
        <v>0</v>
      </c>
      <c r="V1533" s="51">
        <f>Ugovori_OPULJP[[#This Row],[Javni doprinos korisnika - HRK]]/7.5345</f>
        <v>0</v>
      </c>
      <c r="W1533" s="50">
        <v>0</v>
      </c>
      <c r="X1533" s="51">
        <f>Ugovori_OPULJP[[#This Row],[Privatni doprinos korisnika - HRK]]/7.5345</f>
        <v>0</v>
      </c>
      <c r="Y1533" s="52">
        <v>494400</v>
      </c>
      <c r="Z1533" s="53">
        <f>Ugovori_OPULJP[[#This Row],[UKUPNI PRIHVATLJIVI IZDACI
TOTAL ELIGIBLE EXPENDITURE
= Bespovratna sredstva ukupno + doprinos korisnika
= Ukupni prihvatljivi troškovi
= Ukupna ugovorena vrijednost projekta HRK]]/7.5345</f>
        <v>65618.156480191115</v>
      </c>
      <c r="AA1533" s="57" t="s">
        <v>38</v>
      </c>
      <c r="AB1533" s="57" t="s">
        <v>35</v>
      </c>
      <c r="AC1533" s="56" t="s">
        <v>5708</v>
      </c>
      <c r="AD1533" s="63" t="s">
        <v>747</v>
      </c>
    </row>
    <row r="1534" spans="1:30" ht="38.25" customHeight="1" x14ac:dyDescent="0.2">
      <c r="A1534" s="97" t="s">
        <v>5709</v>
      </c>
      <c r="B1534" s="55" t="s">
        <v>743</v>
      </c>
      <c r="C1534" s="56" t="s">
        <v>744</v>
      </c>
      <c r="D1534" s="88" t="s">
        <v>4965</v>
      </c>
      <c r="E1534" s="57" t="s">
        <v>76</v>
      </c>
      <c r="F1534" s="62" t="s">
        <v>5710</v>
      </c>
      <c r="G1534" s="45" t="s">
        <v>3523</v>
      </c>
      <c r="H1534" s="59">
        <v>44869</v>
      </c>
      <c r="I1534" s="59">
        <v>45111</v>
      </c>
      <c r="J1534" s="48" t="str">
        <f>IF(Ugovori_OPULJP[[#This Row],[DATUM ZAVRŠETKA OPERACIJE]]&gt;DATE(2024,3,31),"u provedbi","završen")</f>
        <v>završen</v>
      </c>
      <c r="K1534" s="58" t="s">
        <v>5510</v>
      </c>
      <c r="L1534" s="58" t="s">
        <v>37</v>
      </c>
      <c r="M1534" s="49">
        <v>0.85</v>
      </c>
      <c r="N1534" s="49">
        <v>0.15</v>
      </c>
      <c r="O1534" s="50">
        <f>Ugovori_OPULJP[[#This Row],[Bespovratna sredstva - Ukupno (EU+Nac) HRK
= Ukupna ugovorena vrijednost bespovratnih sredstava]]*Ugovori_OPULJP[[#This Row],[EU STOPA SUFINANCIRANJA %
EU CO-FINANCING RATE %]]</f>
        <v>1238110</v>
      </c>
      <c r="P1534" s="51">
        <f>Ugovori_OPULJP[[#This Row],[Bespovratna sredstva - EU dio - HRK]]/7.5345</f>
        <v>164325.43632623265</v>
      </c>
      <c r="Q1534" s="50">
        <f>Ugovori_OPULJP[[#This Row],[Bespovratna sredstva - Ukupno (EU+Nac) HRK
= Ukupna ugovorena vrijednost bespovratnih sredstava]]*Ugovori_OPULJP[[#This Row],[STOPA NACIONALNOG SUFINANCIRANJA %]]</f>
        <v>218490</v>
      </c>
      <c r="R1534" s="51">
        <f>Ugovori_OPULJP[[#This Row],[Bespovratna sredstva - Nacionalni dio - HRK]]/7.5345</f>
        <v>28998.606410511646</v>
      </c>
      <c r="S1534" s="52">
        <v>1456600</v>
      </c>
      <c r="T1534" s="51">
        <f>Ugovori_OPULJP[[#This Row],[Bespovratna sredstva - Ukupno (EU+Nac) HRK
= Ukupna ugovorena vrijednost bespovratnih sredstava]]/7.5345</f>
        <v>193324.0427367443</v>
      </c>
      <c r="U1534" s="50">
        <v>0</v>
      </c>
      <c r="V1534" s="51">
        <f>Ugovori_OPULJP[[#This Row],[Javni doprinos korisnika - HRK]]/7.5345</f>
        <v>0</v>
      </c>
      <c r="W1534" s="50">
        <v>0</v>
      </c>
      <c r="X1534" s="51">
        <f>Ugovori_OPULJP[[#This Row],[Privatni doprinos korisnika - HRK]]/7.5345</f>
        <v>0</v>
      </c>
      <c r="Y1534" s="52">
        <v>1456600</v>
      </c>
      <c r="Z1534" s="53">
        <f>Ugovori_OPULJP[[#This Row],[UKUPNI PRIHVATLJIVI IZDACI
TOTAL ELIGIBLE EXPENDITURE
= Bespovratna sredstva ukupno + doprinos korisnika
= Ukupni prihvatljivi troškovi
= Ukupna ugovorena vrijednost projekta HRK]]/7.5345</f>
        <v>193324.0427367443</v>
      </c>
      <c r="AA1534" s="57" t="s">
        <v>38</v>
      </c>
      <c r="AB1534" s="57" t="s">
        <v>35</v>
      </c>
      <c r="AC1534" s="56" t="s">
        <v>5711</v>
      </c>
      <c r="AD1534" s="63" t="s">
        <v>747</v>
      </c>
    </row>
    <row r="1535" spans="1:30" ht="51" customHeight="1" x14ac:dyDescent="0.2">
      <c r="A1535" s="98" t="s">
        <v>5712</v>
      </c>
      <c r="B1535" s="55" t="s">
        <v>743</v>
      </c>
      <c r="C1535" s="56" t="s">
        <v>744</v>
      </c>
      <c r="D1535" s="88" t="s">
        <v>4965</v>
      </c>
      <c r="E1535" s="57" t="s">
        <v>76</v>
      </c>
      <c r="F1535" s="45" t="s">
        <v>5713</v>
      </c>
      <c r="G1535" s="45" t="s">
        <v>816</v>
      </c>
      <c r="H1535" s="59">
        <v>44770</v>
      </c>
      <c r="I1535" s="59">
        <v>45013</v>
      </c>
      <c r="J1535" s="48" t="str">
        <f>IF(Ugovori_OPULJP[[#This Row],[DATUM ZAVRŠETKA OPERACIJE]]&gt;DATE(2024,3,31),"u provedbi","završen")</f>
        <v>završen</v>
      </c>
      <c r="K1535" s="58" t="s">
        <v>130</v>
      </c>
      <c r="L1535" s="67" t="s">
        <v>130</v>
      </c>
      <c r="M1535" s="49">
        <v>0.85</v>
      </c>
      <c r="N1535" s="49">
        <v>0.15</v>
      </c>
      <c r="O1535" s="50">
        <f>Ugovori_OPULJP[[#This Row],[Bespovratna sredstva - Ukupno (EU+Nac) HRK
= Ukupna ugovorena vrijednost bespovratnih sredstava]]*Ugovori_OPULJP[[#This Row],[EU STOPA SUFINANCIRANJA %
EU CO-FINANCING RATE %]]</f>
        <v>378216</v>
      </c>
      <c r="P1535" s="51">
        <f>Ugovori_OPULJP[[#This Row],[Bespovratna sredstva - EU dio - HRK]]/7.5345</f>
        <v>50197.889707346207</v>
      </c>
      <c r="Q1535" s="50">
        <f>Ugovori_OPULJP[[#This Row],[Bespovratna sredstva - Ukupno (EU+Nac) HRK
= Ukupna ugovorena vrijednost bespovratnih sredstava]]*Ugovori_OPULJP[[#This Row],[STOPA NACIONALNOG SUFINANCIRANJA %]]</f>
        <v>66744</v>
      </c>
      <c r="R1535" s="51">
        <f>Ugovori_OPULJP[[#This Row],[Bespovratna sredstva - Nacionalni dio - HRK]]/7.5345</f>
        <v>8858.4511248258004</v>
      </c>
      <c r="S1535" s="52">
        <v>444960</v>
      </c>
      <c r="T1535" s="51">
        <f>Ugovori_OPULJP[[#This Row],[Bespovratna sredstva - Ukupno (EU+Nac) HRK
= Ukupna ugovorena vrijednost bespovratnih sredstava]]/7.5345</f>
        <v>59056.340832172005</v>
      </c>
      <c r="U1535" s="50">
        <v>0</v>
      </c>
      <c r="V1535" s="51">
        <f>Ugovori_OPULJP[[#This Row],[Javni doprinos korisnika - HRK]]/7.5345</f>
        <v>0</v>
      </c>
      <c r="W1535" s="50">
        <v>0</v>
      </c>
      <c r="X1535" s="51">
        <f>Ugovori_OPULJP[[#This Row],[Privatni doprinos korisnika - HRK]]/7.5345</f>
        <v>0</v>
      </c>
      <c r="Y1535" s="52">
        <v>444960</v>
      </c>
      <c r="Z1535" s="53">
        <f>Ugovori_OPULJP[[#This Row],[UKUPNI PRIHVATLJIVI IZDACI
TOTAL ELIGIBLE EXPENDITURE
= Bespovratna sredstva ukupno + doprinos korisnika
= Ukupni prihvatljivi troškovi
= Ukupna ugovorena vrijednost projekta HRK]]/7.5345</f>
        <v>59056.340832172005</v>
      </c>
      <c r="AA1535" s="57" t="s">
        <v>38</v>
      </c>
      <c r="AB1535" s="57" t="s">
        <v>35</v>
      </c>
      <c r="AC1535" s="56" t="s">
        <v>5714</v>
      </c>
      <c r="AD1535" s="63" t="s">
        <v>747</v>
      </c>
    </row>
    <row r="1536" spans="1:30" ht="47.25" customHeight="1" x14ac:dyDescent="0.2">
      <c r="A1536" s="61" t="s">
        <v>5715</v>
      </c>
      <c r="B1536" s="55" t="s">
        <v>743</v>
      </c>
      <c r="C1536" s="56" t="s">
        <v>744</v>
      </c>
      <c r="D1536" s="88" t="s">
        <v>4965</v>
      </c>
      <c r="E1536" s="57" t="s">
        <v>76</v>
      </c>
      <c r="F1536" s="62" t="s">
        <v>5716</v>
      </c>
      <c r="G1536" s="62" t="s">
        <v>3467</v>
      </c>
      <c r="H1536" s="59">
        <v>44923</v>
      </c>
      <c r="I1536" s="59">
        <v>45166</v>
      </c>
      <c r="J1536" s="48" t="str">
        <f>IF(Ugovori_OPULJP[[#This Row],[DATUM ZAVRŠETKA OPERACIJE]]&gt;DATE(2024,3,31),"u provedbi","završen")</f>
        <v>završen</v>
      </c>
      <c r="K1536" s="58" t="s">
        <v>211</v>
      </c>
      <c r="L1536" s="67" t="s">
        <v>211</v>
      </c>
      <c r="M1536" s="49">
        <v>0.85</v>
      </c>
      <c r="N1536" s="49">
        <v>0.15</v>
      </c>
      <c r="O1536" s="50">
        <f>Ugovori_OPULJP[[#This Row],[Bespovratna sredstva - Ukupno (EU+Nac) HRK
= Ukupna ugovorena vrijednost bespovratnih sredstava]]*Ugovori_OPULJP[[#This Row],[EU STOPA SUFINANCIRANJA %
EU CO-FINANCING RATE %]]</f>
        <v>744699.28</v>
      </c>
      <c r="P1536" s="51">
        <f>Ugovori_OPULJP[[#This Row],[Bespovratna sredstva - EU dio - HRK]]/7.5345</f>
        <v>98838.579865949956</v>
      </c>
      <c r="Q1536" s="50">
        <f>Ugovori_OPULJP[[#This Row],[Bespovratna sredstva - Ukupno (EU+Nac) HRK
= Ukupna ugovorena vrijednost bespovratnih sredstava]]*Ugovori_OPULJP[[#This Row],[STOPA NACIONALNOG SUFINANCIRANJA %]]</f>
        <v>131417.51999999999</v>
      </c>
      <c r="R1536" s="51">
        <f>Ugovori_OPULJP[[#This Row],[Bespovratna sredstva - Nacionalni dio - HRK]]/7.5345</f>
        <v>17442.102329285284</v>
      </c>
      <c r="S1536" s="52">
        <v>876116.8</v>
      </c>
      <c r="T1536" s="51">
        <f>Ugovori_OPULJP[[#This Row],[Bespovratna sredstva - Ukupno (EU+Nac) HRK
= Ukupna ugovorena vrijednost bespovratnih sredstava]]/7.5345</f>
        <v>116280.68219523525</v>
      </c>
      <c r="U1536" s="50">
        <v>0</v>
      </c>
      <c r="V1536" s="51">
        <f>Ugovori_OPULJP[[#This Row],[Javni doprinos korisnika - HRK]]/7.5345</f>
        <v>0</v>
      </c>
      <c r="W1536" s="50">
        <v>0</v>
      </c>
      <c r="X1536" s="51">
        <f>Ugovori_OPULJP[[#This Row],[Privatni doprinos korisnika - HRK]]/7.5345</f>
        <v>0</v>
      </c>
      <c r="Y1536" s="52">
        <v>876116.8</v>
      </c>
      <c r="Z1536" s="53">
        <f>Ugovori_OPULJP[[#This Row],[UKUPNI PRIHVATLJIVI IZDACI
TOTAL ELIGIBLE EXPENDITURE
= Bespovratna sredstva ukupno + doprinos korisnika
= Ukupni prihvatljivi troškovi
= Ukupna ugovorena vrijednost projekta HRK]]/7.5345</f>
        <v>116280.68219523525</v>
      </c>
      <c r="AA1536" s="57" t="s">
        <v>38</v>
      </c>
      <c r="AB1536" s="57" t="s">
        <v>35</v>
      </c>
      <c r="AC1536" s="56" t="s">
        <v>5717</v>
      </c>
      <c r="AD1536" s="63" t="s">
        <v>747</v>
      </c>
    </row>
    <row r="1537" spans="1:30" ht="48" customHeight="1" x14ac:dyDescent="0.2">
      <c r="A1537" s="61" t="s">
        <v>5718</v>
      </c>
      <c r="B1537" s="55" t="s">
        <v>743</v>
      </c>
      <c r="C1537" s="56" t="s">
        <v>744</v>
      </c>
      <c r="D1537" s="88" t="s">
        <v>4965</v>
      </c>
      <c r="E1537" s="57" t="s">
        <v>76</v>
      </c>
      <c r="F1537" s="62" t="s">
        <v>5719</v>
      </c>
      <c r="G1537" s="62" t="s">
        <v>1423</v>
      </c>
      <c r="H1537" s="59">
        <v>44894</v>
      </c>
      <c r="I1537" s="59">
        <v>45136</v>
      </c>
      <c r="J1537" s="48" t="str">
        <f>IF(Ugovori_OPULJP[[#This Row],[DATUM ZAVRŠETKA OPERACIJE]]&gt;DATE(2024,3,31),"u provedbi","završen")</f>
        <v>završen</v>
      </c>
      <c r="K1537" s="46" t="s">
        <v>211</v>
      </c>
      <c r="L1537" s="46" t="s">
        <v>211</v>
      </c>
      <c r="M1537" s="49">
        <v>0.85</v>
      </c>
      <c r="N1537" s="49">
        <v>0.15</v>
      </c>
      <c r="O1537" s="50">
        <f>Ugovori_OPULJP[[#This Row],[Bespovratna sredstva - Ukupno (EU+Nac) HRK
= Ukupna ugovorena vrijednost bespovratnih sredstava]]*Ugovori_OPULJP[[#This Row],[EU STOPA SUFINANCIRANJA %
EU CO-FINANCING RATE %]]</f>
        <v>1260720</v>
      </c>
      <c r="P1537" s="51">
        <f>Ugovori_OPULJP[[#This Row],[Bespovratna sredstva - EU dio - HRK]]/7.5345</f>
        <v>167326.29902448735</v>
      </c>
      <c r="Q1537" s="50">
        <f>Ugovori_OPULJP[[#This Row],[Bespovratna sredstva - Ukupno (EU+Nac) HRK
= Ukupna ugovorena vrijednost bespovratnih sredstava]]*Ugovori_OPULJP[[#This Row],[STOPA NACIONALNOG SUFINANCIRANJA %]]</f>
        <v>222480</v>
      </c>
      <c r="R1537" s="51">
        <f>Ugovori_OPULJP[[#This Row],[Bespovratna sredstva - Nacionalni dio - HRK]]/7.5345</f>
        <v>29528.170416086003</v>
      </c>
      <c r="S1537" s="52">
        <v>1483200</v>
      </c>
      <c r="T1537" s="51">
        <f>Ugovori_OPULJP[[#This Row],[Bespovratna sredstva - Ukupno (EU+Nac) HRK
= Ukupna ugovorena vrijednost bespovratnih sredstava]]/7.5345</f>
        <v>196854.46944057336</v>
      </c>
      <c r="U1537" s="50">
        <v>0</v>
      </c>
      <c r="V1537" s="51">
        <f>Ugovori_OPULJP[[#This Row],[Javni doprinos korisnika - HRK]]/7.5345</f>
        <v>0</v>
      </c>
      <c r="W1537" s="50">
        <v>0</v>
      </c>
      <c r="X1537" s="51">
        <f>Ugovori_OPULJP[[#This Row],[Privatni doprinos korisnika - HRK]]/7.5345</f>
        <v>0</v>
      </c>
      <c r="Y1537" s="52">
        <v>1483200</v>
      </c>
      <c r="Z1537" s="53">
        <f>Ugovori_OPULJP[[#This Row],[UKUPNI PRIHVATLJIVI IZDACI
TOTAL ELIGIBLE EXPENDITURE
= Bespovratna sredstva ukupno + doprinos korisnika
= Ukupni prihvatljivi troškovi
= Ukupna ugovorena vrijednost projekta HRK]]/7.5345</f>
        <v>196854.46944057336</v>
      </c>
      <c r="AA1537" s="57" t="s">
        <v>38</v>
      </c>
      <c r="AB1537" s="57" t="s">
        <v>35</v>
      </c>
      <c r="AC1537" s="56" t="s">
        <v>5720</v>
      </c>
      <c r="AD1537" s="63" t="s">
        <v>747</v>
      </c>
    </row>
    <row r="1538" spans="1:30" ht="51" customHeight="1" x14ac:dyDescent="0.2">
      <c r="A1538" s="97" t="s">
        <v>5721</v>
      </c>
      <c r="B1538" s="55" t="s">
        <v>743</v>
      </c>
      <c r="C1538" s="56" t="s">
        <v>744</v>
      </c>
      <c r="D1538" s="88" t="s">
        <v>4965</v>
      </c>
      <c r="E1538" s="57" t="s">
        <v>76</v>
      </c>
      <c r="F1538" s="62" t="s">
        <v>5722</v>
      </c>
      <c r="G1538" s="62" t="s">
        <v>2710</v>
      </c>
      <c r="H1538" s="59">
        <v>44789</v>
      </c>
      <c r="I1538" s="59">
        <v>45032</v>
      </c>
      <c r="J1538" s="48" t="str">
        <f>IF(Ugovori_OPULJP[[#This Row],[DATUM ZAVRŠETKA OPERACIJE]]&gt;DATE(2024,3,31),"u provedbi","završen")</f>
        <v>završen</v>
      </c>
      <c r="K1538" s="46" t="s">
        <v>338</v>
      </c>
      <c r="L1538" s="46" t="s">
        <v>338</v>
      </c>
      <c r="M1538" s="49">
        <v>0.85</v>
      </c>
      <c r="N1538" s="49">
        <v>0.15</v>
      </c>
      <c r="O1538" s="50">
        <f>Ugovori_OPULJP[[#This Row],[Bespovratna sredstva - Ukupno (EU+Nac) HRK
= Ukupna ugovorena vrijednost bespovratnih sredstava]]*Ugovori_OPULJP[[#This Row],[EU STOPA SUFINANCIRANJA %
EU CO-FINANCING RATE %]]</f>
        <v>1261106.75</v>
      </c>
      <c r="P1538" s="51">
        <f>Ugovori_OPULJP[[#This Row],[Bespovratna sredstva - EU dio - HRK]]/7.5345</f>
        <v>167377.6295706417</v>
      </c>
      <c r="Q1538" s="50">
        <f>Ugovori_OPULJP[[#This Row],[Bespovratna sredstva - Ukupno (EU+Nac) HRK
= Ukupna ugovorena vrijednost bespovratnih sredstava]]*Ugovori_OPULJP[[#This Row],[STOPA NACIONALNOG SUFINANCIRANJA %]]</f>
        <v>222548.25</v>
      </c>
      <c r="R1538" s="51">
        <f>Ugovori_OPULJP[[#This Row],[Bespovratna sredstva - Nacionalni dio - HRK]]/7.5345</f>
        <v>29537.228747760302</v>
      </c>
      <c r="S1538" s="52">
        <v>1483655</v>
      </c>
      <c r="T1538" s="51">
        <f>Ugovori_OPULJP[[#This Row],[Bespovratna sredstva - Ukupno (EU+Nac) HRK
= Ukupna ugovorena vrijednost bespovratnih sredstava]]/7.5345</f>
        <v>196914.858318402</v>
      </c>
      <c r="U1538" s="50">
        <v>0</v>
      </c>
      <c r="V1538" s="51">
        <f>Ugovori_OPULJP[[#This Row],[Javni doprinos korisnika - HRK]]/7.5345</f>
        <v>0</v>
      </c>
      <c r="W1538" s="50">
        <v>0</v>
      </c>
      <c r="X1538" s="51">
        <f>Ugovori_OPULJP[[#This Row],[Privatni doprinos korisnika - HRK]]/7.5345</f>
        <v>0</v>
      </c>
      <c r="Y1538" s="52">
        <v>1483655</v>
      </c>
      <c r="Z1538" s="53">
        <f>Ugovori_OPULJP[[#This Row],[UKUPNI PRIHVATLJIVI IZDACI
TOTAL ELIGIBLE EXPENDITURE
= Bespovratna sredstva ukupno + doprinos korisnika
= Ukupni prihvatljivi troškovi
= Ukupna ugovorena vrijednost projekta HRK]]/7.5345</f>
        <v>196914.858318402</v>
      </c>
      <c r="AA1538" s="57" t="s">
        <v>38</v>
      </c>
      <c r="AB1538" s="57" t="s">
        <v>35</v>
      </c>
      <c r="AC1538" s="56" t="s">
        <v>5723</v>
      </c>
      <c r="AD1538" s="63" t="s">
        <v>747</v>
      </c>
    </row>
    <row r="1539" spans="1:30" ht="51" customHeight="1" x14ac:dyDescent="0.2">
      <c r="A1539" s="61" t="s">
        <v>5724</v>
      </c>
      <c r="B1539" s="55" t="s">
        <v>743</v>
      </c>
      <c r="C1539" s="56" t="s">
        <v>744</v>
      </c>
      <c r="D1539" s="88" t="s">
        <v>4965</v>
      </c>
      <c r="E1539" s="57" t="s">
        <v>76</v>
      </c>
      <c r="F1539" s="62" t="s">
        <v>5725</v>
      </c>
      <c r="G1539" s="62" t="s">
        <v>3333</v>
      </c>
      <c r="H1539" s="59">
        <v>44923</v>
      </c>
      <c r="I1539" s="59">
        <v>45166</v>
      </c>
      <c r="J1539" s="48" t="str">
        <f>IF(Ugovori_OPULJP[[#This Row],[DATUM ZAVRŠETKA OPERACIJE]]&gt;DATE(2024,3,31),"u provedbi","završen")</f>
        <v>završen</v>
      </c>
      <c r="K1539" s="46" t="s">
        <v>211</v>
      </c>
      <c r="L1539" s="46" t="s">
        <v>211</v>
      </c>
      <c r="M1539" s="49">
        <v>0.85</v>
      </c>
      <c r="N1539" s="49">
        <v>0.15</v>
      </c>
      <c r="O1539" s="50">
        <f>Ugovori_OPULJP[[#This Row],[Bespovratna sredstva - Ukupno (EU+Nac) HRK
= Ukupna ugovorena vrijednost bespovratnih sredstava]]*Ugovori_OPULJP[[#This Row],[EU STOPA SUFINANCIRANJA %
EU CO-FINANCING RATE %]]</f>
        <v>840480</v>
      </c>
      <c r="P1539" s="51">
        <f>Ugovori_OPULJP[[#This Row],[Bespovratna sredstva - EU dio - HRK]]/7.5345</f>
        <v>111550.8660163249</v>
      </c>
      <c r="Q1539" s="50">
        <f>Ugovori_OPULJP[[#This Row],[Bespovratna sredstva - Ukupno (EU+Nac) HRK
= Ukupna ugovorena vrijednost bespovratnih sredstava]]*Ugovori_OPULJP[[#This Row],[STOPA NACIONALNOG SUFINANCIRANJA %]]</f>
        <v>148320</v>
      </c>
      <c r="R1539" s="51">
        <f>Ugovori_OPULJP[[#This Row],[Bespovratna sredstva - Nacionalni dio - HRK]]/7.5345</f>
        <v>19685.446944057334</v>
      </c>
      <c r="S1539" s="52">
        <v>988800</v>
      </c>
      <c r="T1539" s="51">
        <f>Ugovori_OPULJP[[#This Row],[Bespovratna sredstva - Ukupno (EU+Nac) HRK
= Ukupna ugovorena vrijednost bespovratnih sredstava]]/7.5345</f>
        <v>131236.31296038223</v>
      </c>
      <c r="U1539" s="50">
        <v>0</v>
      </c>
      <c r="V1539" s="51">
        <f>Ugovori_OPULJP[[#This Row],[Javni doprinos korisnika - HRK]]/7.5345</f>
        <v>0</v>
      </c>
      <c r="W1539" s="50">
        <v>0</v>
      </c>
      <c r="X1539" s="51">
        <f>Ugovori_OPULJP[[#This Row],[Privatni doprinos korisnika - HRK]]/7.5345</f>
        <v>0</v>
      </c>
      <c r="Y1539" s="52">
        <v>988800</v>
      </c>
      <c r="Z1539" s="53">
        <f>Ugovori_OPULJP[[#This Row],[UKUPNI PRIHVATLJIVI IZDACI
TOTAL ELIGIBLE EXPENDITURE
= Bespovratna sredstva ukupno + doprinos korisnika
= Ukupni prihvatljivi troškovi
= Ukupna ugovorena vrijednost projekta HRK]]/7.5345</f>
        <v>131236.31296038223</v>
      </c>
      <c r="AA1539" s="57" t="s">
        <v>38</v>
      </c>
      <c r="AB1539" s="57" t="s">
        <v>35</v>
      </c>
      <c r="AC1539" s="56" t="s">
        <v>5726</v>
      </c>
      <c r="AD1539" s="63" t="s">
        <v>747</v>
      </c>
    </row>
    <row r="1540" spans="1:30" ht="38.25" customHeight="1" x14ac:dyDescent="0.2">
      <c r="A1540" s="61" t="s">
        <v>5727</v>
      </c>
      <c r="B1540" s="55" t="s">
        <v>743</v>
      </c>
      <c r="C1540" s="56" t="s">
        <v>744</v>
      </c>
      <c r="D1540" s="88" t="s">
        <v>4965</v>
      </c>
      <c r="E1540" s="57" t="s">
        <v>76</v>
      </c>
      <c r="F1540" s="62" t="s">
        <v>5728</v>
      </c>
      <c r="G1540" s="62" t="s">
        <v>1699</v>
      </c>
      <c r="H1540" s="59">
        <v>44902</v>
      </c>
      <c r="I1540" s="59">
        <v>45145</v>
      </c>
      <c r="J1540" s="48" t="str">
        <f>IF(Ugovori_OPULJP[[#This Row],[DATUM ZAVRŠETKA OPERACIJE]]&gt;DATE(2024,3,31),"u provedbi","završen")</f>
        <v>završen</v>
      </c>
      <c r="K1540" s="46" t="s">
        <v>599</v>
      </c>
      <c r="L1540" s="46" t="s">
        <v>599</v>
      </c>
      <c r="M1540" s="49">
        <v>0.85</v>
      </c>
      <c r="N1540" s="49">
        <v>0.15</v>
      </c>
      <c r="O1540" s="50">
        <f>Ugovori_OPULJP[[#This Row],[Bespovratna sredstva - Ukupno (EU+Nac) HRK
= Ukupna ugovorena vrijednost bespovratnih sredstava]]*Ugovori_OPULJP[[#This Row],[EU STOPA SUFINANCIRANJA %
EU CO-FINANCING RATE %]]</f>
        <v>412513.5</v>
      </c>
      <c r="P1540" s="51">
        <f>Ugovori_OPULJP[[#This Row],[Bespovratna sredstva - EU dio - HRK]]/7.5345</f>
        <v>54749.950228946844</v>
      </c>
      <c r="Q1540" s="50">
        <f>Ugovori_OPULJP[[#This Row],[Bespovratna sredstva - Ukupno (EU+Nac) HRK
= Ukupna ugovorena vrijednost bespovratnih sredstava]]*Ugovori_OPULJP[[#This Row],[STOPA NACIONALNOG SUFINANCIRANJA %]]</f>
        <v>72796.5</v>
      </c>
      <c r="R1540" s="51">
        <f>Ugovori_OPULJP[[#This Row],[Bespovratna sredstva - Nacionalni dio - HRK]]/7.5345</f>
        <v>9661.7559227553247</v>
      </c>
      <c r="S1540" s="52">
        <v>485310</v>
      </c>
      <c r="T1540" s="51">
        <f>Ugovori_OPULJP[[#This Row],[Bespovratna sredstva - Ukupno (EU+Nac) HRK
= Ukupna ugovorena vrijednost bespovratnih sredstava]]/7.5345</f>
        <v>64411.706151702165</v>
      </c>
      <c r="U1540" s="50">
        <v>0</v>
      </c>
      <c r="V1540" s="51">
        <f>Ugovori_OPULJP[[#This Row],[Javni doprinos korisnika - HRK]]/7.5345</f>
        <v>0</v>
      </c>
      <c r="W1540" s="50">
        <v>0</v>
      </c>
      <c r="X1540" s="51">
        <f>Ugovori_OPULJP[[#This Row],[Privatni doprinos korisnika - HRK]]/7.5345</f>
        <v>0</v>
      </c>
      <c r="Y1540" s="52">
        <v>485310</v>
      </c>
      <c r="Z1540" s="53">
        <f>Ugovori_OPULJP[[#This Row],[UKUPNI PRIHVATLJIVI IZDACI
TOTAL ELIGIBLE EXPENDITURE
= Bespovratna sredstva ukupno + doprinos korisnika
= Ukupni prihvatljivi troškovi
= Ukupna ugovorena vrijednost projekta HRK]]/7.5345</f>
        <v>64411.706151702165</v>
      </c>
      <c r="AA1540" s="57" t="s">
        <v>38</v>
      </c>
      <c r="AB1540" s="57" t="s">
        <v>35</v>
      </c>
      <c r="AC1540" s="56" t="s">
        <v>5729</v>
      </c>
      <c r="AD1540" s="63" t="s">
        <v>747</v>
      </c>
    </row>
    <row r="1541" spans="1:30" ht="36" customHeight="1" x14ac:dyDescent="0.2">
      <c r="A1541" s="61" t="s">
        <v>5730</v>
      </c>
      <c r="B1541" s="55" t="s">
        <v>743</v>
      </c>
      <c r="C1541" s="56" t="s">
        <v>744</v>
      </c>
      <c r="D1541" s="88" t="s">
        <v>4965</v>
      </c>
      <c r="E1541" s="57" t="s">
        <v>76</v>
      </c>
      <c r="F1541" s="62" t="s">
        <v>5731</v>
      </c>
      <c r="G1541" s="62" t="s">
        <v>1601</v>
      </c>
      <c r="H1541" s="59">
        <v>44915</v>
      </c>
      <c r="I1541" s="59">
        <v>45158</v>
      </c>
      <c r="J1541" s="48" t="str">
        <f>IF(Ugovori_OPULJP[[#This Row],[DATUM ZAVRŠETKA OPERACIJE]]&gt;DATE(2024,3,31),"u provedbi","završen")</f>
        <v>završen</v>
      </c>
      <c r="K1541" s="58" t="s">
        <v>99</v>
      </c>
      <c r="L1541" s="58" t="s">
        <v>99</v>
      </c>
      <c r="M1541" s="49">
        <v>0.85</v>
      </c>
      <c r="N1541" s="49">
        <v>0.15</v>
      </c>
      <c r="O1541" s="50">
        <f>Ugovori_OPULJP[[#This Row],[Bespovratna sredstva - Ukupno (EU+Nac) HRK
= Ukupna ugovorena vrijednost bespovratnih sredstava]]*Ugovori_OPULJP[[#This Row],[EU STOPA SUFINANCIRANJA %
EU CO-FINANCING RATE %]]</f>
        <v>840310</v>
      </c>
      <c r="P1541" s="51">
        <f>Ugovori_OPULJP[[#This Row],[Bespovratna sredstva - EU dio - HRK]]/7.5345</f>
        <v>111528.30313889441</v>
      </c>
      <c r="Q1541" s="50">
        <f>Ugovori_OPULJP[[#This Row],[Bespovratna sredstva - Ukupno (EU+Nac) HRK
= Ukupna ugovorena vrijednost bespovratnih sredstava]]*Ugovori_OPULJP[[#This Row],[STOPA NACIONALNOG SUFINANCIRANJA %]]</f>
        <v>148290</v>
      </c>
      <c r="R1541" s="51">
        <f>Ugovori_OPULJP[[#This Row],[Bespovratna sredstva - Nacionalni dio - HRK]]/7.5345</f>
        <v>19681.465259804896</v>
      </c>
      <c r="S1541" s="52">
        <v>988600</v>
      </c>
      <c r="T1541" s="51">
        <f>Ugovori_OPULJP[[#This Row],[Bespovratna sredstva - Ukupno (EU+Nac) HRK
= Ukupna ugovorena vrijednost bespovratnih sredstava]]/7.5345</f>
        <v>131209.76839869932</v>
      </c>
      <c r="U1541" s="50">
        <v>0</v>
      </c>
      <c r="V1541" s="51">
        <f>Ugovori_OPULJP[[#This Row],[Javni doprinos korisnika - HRK]]/7.5345</f>
        <v>0</v>
      </c>
      <c r="W1541" s="50">
        <v>0</v>
      </c>
      <c r="X1541" s="51">
        <f>Ugovori_OPULJP[[#This Row],[Privatni doprinos korisnika - HRK]]/7.5345</f>
        <v>0</v>
      </c>
      <c r="Y1541" s="52">
        <v>988600</v>
      </c>
      <c r="Z1541" s="53">
        <f>Ugovori_OPULJP[[#This Row],[UKUPNI PRIHVATLJIVI IZDACI
TOTAL ELIGIBLE EXPENDITURE
= Bespovratna sredstva ukupno + doprinos korisnika
= Ukupni prihvatljivi troškovi
= Ukupna ugovorena vrijednost projekta HRK]]/7.5345</f>
        <v>131209.76839869932</v>
      </c>
      <c r="AA1541" s="57" t="s">
        <v>38</v>
      </c>
      <c r="AB1541" s="57" t="s">
        <v>35</v>
      </c>
      <c r="AC1541" s="56" t="s">
        <v>5732</v>
      </c>
      <c r="AD1541" s="63" t="s">
        <v>747</v>
      </c>
    </row>
    <row r="1542" spans="1:30" ht="51" customHeight="1" x14ac:dyDescent="0.2">
      <c r="A1542" s="97" t="s">
        <v>5733</v>
      </c>
      <c r="B1542" s="55" t="s">
        <v>743</v>
      </c>
      <c r="C1542" s="56" t="s">
        <v>744</v>
      </c>
      <c r="D1542" s="88" t="s">
        <v>4965</v>
      </c>
      <c r="E1542" s="57" t="s">
        <v>76</v>
      </c>
      <c r="F1542" s="62" t="s">
        <v>5734</v>
      </c>
      <c r="G1542" s="62" t="s">
        <v>4434</v>
      </c>
      <c r="H1542" s="59">
        <v>44785</v>
      </c>
      <c r="I1542" s="59">
        <v>45028</v>
      </c>
      <c r="J1542" s="48" t="str">
        <f>IF(Ugovori_OPULJP[[#This Row],[DATUM ZAVRŠETKA OPERACIJE]]&gt;DATE(2024,3,31),"u provedbi","završen")</f>
        <v>završen</v>
      </c>
      <c r="K1542" s="67" t="s">
        <v>5735</v>
      </c>
      <c r="L1542" s="58" t="s">
        <v>425</v>
      </c>
      <c r="M1542" s="49">
        <v>0.85</v>
      </c>
      <c r="N1542" s="49">
        <v>0.15</v>
      </c>
      <c r="O1542" s="50">
        <f>Ugovori_OPULJP[[#This Row],[Bespovratna sredstva - Ukupno (EU+Nac) HRK
= Ukupna ugovorena vrijednost bespovratnih sredstava]]*Ugovori_OPULJP[[#This Row],[EU STOPA SUFINANCIRANJA %
EU CO-FINANCING RATE %]]</f>
        <v>1243087.175</v>
      </c>
      <c r="P1542" s="51">
        <f>Ugovori_OPULJP[[#This Row],[Bespovratna sredstva - EU dio - HRK]]/7.5345</f>
        <v>164986.02097020374</v>
      </c>
      <c r="Q1542" s="50">
        <f>Ugovori_OPULJP[[#This Row],[Bespovratna sredstva - Ukupno (EU+Nac) HRK
= Ukupna ugovorena vrijednost bespovratnih sredstava]]*Ugovori_OPULJP[[#This Row],[STOPA NACIONALNOG SUFINANCIRANJA %]]</f>
        <v>219368.32499999998</v>
      </c>
      <c r="R1542" s="51">
        <f>Ugovori_OPULJP[[#This Row],[Bespovratna sredstva - Nacionalni dio - HRK]]/7.5345</f>
        <v>29115.180171212418</v>
      </c>
      <c r="S1542" s="52">
        <v>1462455.5</v>
      </c>
      <c r="T1542" s="51">
        <f>Ugovori_OPULJP[[#This Row],[Bespovratna sredstva - Ukupno (EU+Nac) HRK
= Ukupna ugovorena vrijednost bespovratnih sredstava]]/7.5345</f>
        <v>194101.20114141615</v>
      </c>
      <c r="U1542" s="50">
        <v>0</v>
      </c>
      <c r="V1542" s="51">
        <f>Ugovori_OPULJP[[#This Row],[Javni doprinos korisnika - HRK]]/7.5345</f>
        <v>0</v>
      </c>
      <c r="W1542" s="50">
        <v>0</v>
      </c>
      <c r="X1542" s="51">
        <f>Ugovori_OPULJP[[#This Row],[Privatni doprinos korisnika - HRK]]/7.5345</f>
        <v>0</v>
      </c>
      <c r="Y1542" s="52">
        <v>1462455.5</v>
      </c>
      <c r="Z1542" s="53">
        <f>Ugovori_OPULJP[[#This Row],[UKUPNI PRIHVATLJIVI IZDACI
TOTAL ELIGIBLE EXPENDITURE
= Bespovratna sredstva ukupno + doprinos korisnika
= Ukupni prihvatljivi troškovi
= Ukupna ugovorena vrijednost projekta HRK]]/7.5345</f>
        <v>194101.20114141615</v>
      </c>
      <c r="AA1542" s="57" t="s">
        <v>38</v>
      </c>
      <c r="AB1542" s="57" t="s">
        <v>35</v>
      </c>
      <c r="AC1542" s="56" t="s">
        <v>5736</v>
      </c>
      <c r="AD1542" s="63" t="s">
        <v>747</v>
      </c>
    </row>
    <row r="1543" spans="1:30" ht="51" customHeight="1" x14ac:dyDescent="0.2">
      <c r="A1543" s="97" t="s">
        <v>5737</v>
      </c>
      <c r="B1543" s="55" t="s">
        <v>743</v>
      </c>
      <c r="C1543" s="56" t="s">
        <v>744</v>
      </c>
      <c r="D1543" s="88" t="s">
        <v>4965</v>
      </c>
      <c r="E1543" s="57" t="s">
        <v>76</v>
      </c>
      <c r="F1543" s="62" t="s">
        <v>5738</v>
      </c>
      <c r="G1543" s="45" t="s">
        <v>1691</v>
      </c>
      <c r="H1543" s="59">
        <v>44872</v>
      </c>
      <c r="I1543" s="59">
        <v>45114</v>
      </c>
      <c r="J1543" s="48" t="str">
        <f>IF(Ugovori_OPULJP[[#This Row],[DATUM ZAVRŠETKA OPERACIJE]]&gt;DATE(2024,3,31),"u provedbi","završen")</f>
        <v>završen</v>
      </c>
      <c r="K1543" s="58" t="s">
        <v>130</v>
      </c>
      <c r="L1543" s="58" t="s">
        <v>130</v>
      </c>
      <c r="M1543" s="49">
        <v>0.85</v>
      </c>
      <c r="N1543" s="49">
        <v>0.15</v>
      </c>
      <c r="O1543" s="50">
        <f>Ugovori_OPULJP[[#This Row],[Bespovratna sredstva - Ukupno (EU+Nac) HRK
= Ukupna ugovorena vrijednost bespovratnih sredstava]]*Ugovori_OPULJP[[#This Row],[EU STOPA SUFINANCIRANJA %
EU CO-FINANCING RATE %]]</f>
        <v>1260720</v>
      </c>
      <c r="P1543" s="51">
        <f>Ugovori_OPULJP[[#This Row],[Bespovratna sredstva - EU dio - HRK]]/7.5345</f>
        <v>167326.29902448735</v>
      </c>
      <c r="Q1543" s="50">
        <f>Ugovori_OPULJP[[#This Row],[Bespovratna sredstva - Ukupno (EU+Nac) HRK
= Ukupna ugovorena vrijednost bespovratnih sredstava]]*Ugovori_OPULJP[[#This Row],[STOPA NACIONALNOG SUFINANCIRANJA %]]</f>
        <v>222480</v>
      </c>
      <c r="R1543" s="51">
        <f>Ugovori_OPULJP[[#This Row],[Bespovratna sredstva - Nacionalni dio - HRK]]/7.5345</f>
        <v>29528.170416086003</v>
      </c>
      <c r="S1543" s="52">
        <v>1483200</v>
      </c>
      <c r="T1543" s="51">
        <f>Ugovori_OPULJP[[#This Row],[Bespovratna sredstva - Ukupno (EU+Nac) HRK
= Ukupna ugovorena vrijednost bespovratnih sredstava]]/7.5345</f>
        <v>196854.46944057336</v>
      </c>
      <c r="U1543" s="50">
        <v>0</v>
      </c>
      <c r="V1543" s="51">
        <f>Ugovori_OPULJP[[#This Row],[Javni doprinos korisnika - HRK]]/7.5345</f>
        <v>0</v>
      </c>
      <c r="W1543" s="50">
        <v>0</v>
      </c>
      <c r="X1543" s="51">
        <f>Ugovori_OPULJP[[#This Row],[Privatni doprinos korisnika - HRK]]/7.5345</f>
        <v>0</v>
      </c>
      <c r="Y1543" s="52">
        <v>1483200</v>
      </c>
      <c r="Z1543" s="53">
        <f>Ugovori_OPULJP[[#This Row],[UKUPNI PRIHVATLJIVI IZDACI
TOTAL ELIGIBLE EXPENDITURE
= Bespovratna sredstva ukupno + doprinos korisnika
= Ukupni prihvatljivi troškovi
= Ukupna ugovorena vrijednost projekta HRK]]/7.5345</f>
        <v>196854.46944057336</v>
      </c>
      <c r="AA1543" s="57" t="s">
        <v>38</v>
      </c>
      <c r="AB1543" s="57" t="s">
        <v>35</v>
      </c>
      <c r="AC1543" s="56" t="s">
        <v>5739</v>
      </c>
      <c r="AD1543" s="63" t="s">
        <v>747</v>
      </c>
    </row>
    <row r="1544" spans="1:30" ht="51" customHeight="1" x14ac:dyDescent="0.2">
      <c r="A1544" s="97" t="s">
        <v>5740</v>
      </c>
      <c r="B1544" s="55" t="s">
        <v>743</v>
      </c>
      <c r="C1544" s="56" t="s">
        <v>744</v>
      </c>
      <c r="D1544" s="88" t="s">
        <v>4965</v>
      </c>
      <c r="E1544" s="57" t="s">
        <v>76</v>
      </c>
      <c r="F1544" s="62" t="s">
        <v>5741</v>
      </c>
      <c r="G1544" s="62" t="s">
        <v>5742</v>
      </c>
      <c r="H1544" s="59">
        <v>44869</v>
      </c>
      <c r="I1544" s="59">
        <v>45111</v>
      </c>
      <c r="J1544" s="48" t="str">
        <f>IF(Ugovori_OPULJP[[#This Row],[DATUM ZAVRŠETKA OPERACIJE]]&gt;DATE(2024,3,31),"u provedbi","završen")</f>
        <v>završen</v>
      </c>
      <c r="K1544" s="58" t="s">
        <v>195</v>
      </c>
      <c r="L1544" s="58" t="s">
        <v>37</v>
      </c>
      <c r="M1544" s="49">
        <v>0.85</v>
      </c>
      <c r="N1544" s="49">
        <v>0.15</v>
      </c>
      <c r="O1544" s="50">
        <f>Ugovori_OPULJP[[#This Row],[Bespovratna sredstva - Ukupno (EU+Nac) HRK
= Ukupna ugovorena vrijednost bespovratnih sredstava]]*Ugovori_OPULJP[[#This Row],[EU STOPA SUFINANCIRANJA %
EU CO-FINANCING RATE %]]</f>
        <v>1238110</v>
      </c>
      <c r="P1544" s="51">
        <f>Ugovori_OPULJP[[#This Row],[Bespovratna sredstva - EU dio - HRK]]/7.5345</f>
        <v>164325.43632623265</v>
      </c>
      <c r="Q1544" s="50">
        <f>Ugovori_OPULJP[[#This Row],[Bespovratna sredstva - Ukupno (EU+Nac) HRK
= Ukupna ugovorena vrijednost bespovratnih sredstava]]*Ugovori_OPULJP[[#This Row],[STOPA NACIONALNOG SUFINANCIRANJA %]]</f>
        <v>218490</v>
      </c>
      <c r="R1544" s="51">
        <f>Ugovori_OPULJP[[#This Row],[Bespovratna sredstva - Nacionalni dio - HRK]]/7.5345</f>
        <v>28998.606410511646</v>
      </c>
      <c r="S1544" s="52">
        <v>1456600</v>
      </c>
      <c r="T1544" s="51">
        <f>Ugovori_OPULJP[[#This Row],[Bespovratna sredstva - Ukupno (EU+Nac) HRK
= Ukupna ugovorena vrijednost bespovratnih sredstava]]/7.5345</f>
        <v>193324.0427367443</v>
      </c>
      <c r="U1544" s="50">
        <v>0</v>
      </c>
      <c r="V1544" s="51">
        <f>Ugovori_OPULJP[[#This Row],[Javni doprinos korisnika - HRK]]/7.5345</f>
        <v>0</v>
      </c>
      <c r="W1544" s="50">
        <v>0</v>
      </c>
      <c r="X1544" s="51">
        <f>Ugovori_OPULJP[[#This Row],[Privatni doprinos korisnika - HRK]]/7.5345</f>
        <v>0</v>
      </c>
      <c r="Y1544" s="52">
        <v>1456600</v>
      </c>
      <c r="Z1544" s="53">
        <f>Ugovori_OPULJP[[#This Row],[UKUPNI PRIHVATLJIVI IZDACI
TOTAL ELIGIBLE EXPENDITURE
= Bespovratna sredstva ukupno + doprinos korisnika
= Ukupni prihvatljivi troškovi
= Ukupna ugovorena vrijednost projekta HRK]]/7.5345</f>
        <v>193324.0427367443</v>
      </c>
      <c r="AA1544" s="57" t="s">
        <v>38</v>
      </c>
      <c r="AB1544" s="57" t="s">
        <v>35</v>
      </c>
      <c r="AC1544" s="56" t="s">
        <v>5743</v>
      </c>
      <c r="AD1544" s="63" t="s">
        <v>747</v>
      </c>
    </row>
    <row r="1545" spans="1:30" ht="38.25" customHeight="1" x14ac:dyDescent="0.2">
      <c r="A1545" s="61" t="s">
        <v>5744</v>
      </c>
      <c r="B1545" s="55" t="s">
        <v>743</v>
      </c>
      <c r="C1545" s="56" t="s">
        <v>744</v>
      </c>
      <c r="D1545" s="88" t="s">
        <v>4965</v>
      </c>
      <c r="E1545" s="57" t="s">
        <v>76</v>
      </c>
      <c r="F1545" s="62" t="s">
        <v>5745</v>
      </c>
      <c r="G1545" s="45" t="s">
        <v>1210</v>
      </c>
      <c r="H1545" s="59">
        <v>44923</v>
      </c>
      <c r="I1545" s="59">
        <v>45166</v>
      </c>
      <c r="J1545" s="48" t="str">
        <f>IF(Ugovori_OPULJP[[#This Row],[DATUM ZAVRŠETKA OPERACIJE]]&gt;DATE(2024,3,31),"u provedbi","završen")</f>
        <v>završen</v>
      </c>
      <c r="K1545" s="46" t="s">
        <v>211</v>
      </c>
      <c r="L1545" s="46" t="s">
        <v>211</v>
      </c>
      <c r="M1545" s="49">
        <v>0.85</v>
      </c>
      <c r="N1545" s="49">
        <v>0.15</v>
      </c>
      <c r="O1545" s="50">
        <f>Ugovori_OPULJP[[#This Row],[Bespovratna sredstva - Ukupno (EU+Nac) HRK
= Ukupna ugovorena vrijednost bespovratnih sredstava]]*Ugovori_OPULJP[[#This Row],[EU STOPA SUFINANCIRANJA %
EU CO-FINANCING RATE %]]</f>
        <v>626960</v>
      </c>
      <c r="P1545" s="51">
        <f>Ugovori_OPULJP[[#This Row],[Bespovratna sredstva - EU dio - HRK]]/7.5345</f>
        <v>83211.891963633941</v>
      </c>
      <c r="Q1545" s="50">
        <f>Ugovori_OPULJP[[#This Row],[Bespovratna sredstva - Ukupno (EU+Nac) HRK
= Ukupna ugovorena vrijednost bespovratnih sredstava]]*Ugovori_OPULJP[[#This Row],[STOPA NACIONALNOG SUFINANCIRANJA %]]</f>
        <v>110640</v>
      </c>
      <c r="R1545" s="51">
        <f>Ugovori_OPULJP[[#This Row],[Bespovratna sredstva - Nacionalni dio - HRK]]/7.5345</f>
        <v>14684.451522994226</v>
      </c>
      <c r="S1545" s="52">
        <v>737600</v>
      </c>
      <c r="T1545" s="51">
        <f>Ugovori_OPULJP[[#This Row],[Bespovratna sredstva - Ukupno (EU+Nac) HRK
= Ukupna ugovorena vrijednost bespovratnih sredstava]]/7.5345</f>
        <v>97896.343486628175</v>
      </c>
      <c r="U1545" s="50">
        <v>0</v>
      </c>
      <c r="V1545" s="51">
        <f>Ugovori_OPULJP[[#This Row],[Javni doprinos korisnika - HRK]]/7.5345</f>
        <v>0</v>
      </c>
      <c r="W1545" s="50">
        <v>0</v>
      </c>
      <c r="X1545" s="51">
        <f>Ugovori_OPULJP[[#This Row],[Privatni doprinos korisnika - HRK]]/7.5345</f>
        <v>0</v>
      </c>
      <c r="Y1545" s="52">
        <v>737600</v>
      </c>
      <c r="Z1545" s="53">
        <f>Ugovori_OPULJP[[#This Row],[UKUPNI PRIHVATLJIVI IZDACI
TOTAL ELIGIBLE EXPENDITURE
= Bespovratna sredstva ukupno + doprinos korisnika
= Ukupni prihvatljivi troškovi
= Ukupna ugovorena vrijednost projekta HRK]]/7.5345</f>
        <v>97896.343486628175</v>
      </c>
      <c r="AA1545" s="57" t="s">
        <v>38</v>
      </c>
      <c r="AB1545" s="57" t="s">
        <v>35</v>
      </c>
      <c r="AC1545" s="56" t="s">
        <v>5746</v>
      </c>
      <c r="AD1545" s="63" t="s">
        <v>747</v>
      </c>
    </row>
    <row r="1546" spans="1:30" ht="51" customHeight="1" x14ac:dyDescent="0.2">
      <c r="A1546" s="61" t="s">
        <v>5747</v>
      </c>
      <c r="B1546" s="55" t="s">
        <v>743</v>
      </c>
      <c r="C1546" s="56" t="s">
        <v>744</v>
      </c>
      <c r="D1546" s="88" t="s">
        <v>4965</v>
      </c>
      <c r="E1546" s="57" t="s">
        <v>76</v>
      </c>
      <c r="F1546" s="62" t="s">
        <v>5748</v>
      </c>
      <c r="G1546" s="45" t="s">
        <v>1888</v>
      </c>
      <c r="H1546" s="59">
        <v>44917</v>
      </c>
      <c r="I1546" s="59">
        <v>45160</v>
      </c>
      <c r="J1546" s="48" t="str">
        <f>IF(Ugovori_OPULJP[[#This Row],[DATUM ZAVRŠETKA OPERACIJE]]&gt;DATE(2024,3,31),"u provedbi","završen")</f>
        <v>završen</v>
      </c>
      <c r="K1546" s="58" t="s">
        <v>99</v>
      </c>
      <c r="L1546" s="46" t="s">
        <v>99</v>
      </c>
      <c r="M1546" s="49">
        <v>0.85</v>
      </c>
      <c r="N1546" s="49">
        <v>0.15</v>
      </c>
      <c r="O1546" s="50">
        <f>Ugovori_OPULJP[[#This Row],[Bespovratna sredstva - Ukupno (EU+Nac) HRK
= Ukupna ugovorena vrijednost bespovratnih sredstava]]*Ugovori_OPULJP[[#This Row],[EU STOPA SUFINANCIRANJA %
EU CO-FINANCING RATE %]]</f>
        <v>1260720</v>
      </c>
      <c r="P1546" s="51">
        <f>Ugovori_OPULJP[[#This Row],[Bespovratna sredstva - EU dio - HRK]]/7.5345</f>
        <v>167326.29902448735</v>
      </c>
      <c r="Q1546" s="50">
        <f>Ugovori_OPULJP[[#This Row],[Bespovratna sredstva - Ukupno (EU+Nac) HRK
= Ukupna ugovorena vrijednost bespovratnih sredstava]]*Ugovori_OPULJP[[#This Row],[STOPA NACIONALNOG SUFINANCIRANJA %]]</f>
        <v>222480</v>
      </c>
      <c r="R1546" s="51">
        <f>Ugovori_OPULJP[[#This Row],[Bespovratna sredstva - Nacionalni dio - HRK]]/7.5345</f>
        <v>29528.170416086003</v>
      </c>
      <c r="S1546" s="52">
        <v>1483200</v>
      </c>
      <c r="T1546" s="51">
        <f>Ugovori_OPULJP[[#This Row],[Bespovratna sredstva - Ukupno (EU+Nac) HRK
= Ukupna ugovorena vrijednost bespovratnih sredstava]]/7.5345</f>
        <v>196854.46944057336</v>
      </c>
      <c r="U1546" s="50">
        <v>0</v>
      </c>
      <c r="V1546" s="51">
        <f>Ugovori_OPULJP[[#This Row],[Javni doprinos korisnika - HRK]]/7.5345</f>
        <v>0</v>
      </c>
      <c r="W1546" s="50">
        <v>0</v>
      </c>
      <c r="X1546" s="51">
        <f>Ugovori_OPULJP[[#This Row],[Privatni doprinos korisnika - HRK]]/7.5345</f>
        <v>0</v>
      </c>
      <c r="Y1546" s="52">
        <v>1483200</v>
      </c>
      <c r="Z1546" s="53">
        <f>Ugovori_OPULJP[[#This Row],[UKUPNI PRIHVATLJIVI IZDACI
TOTAL ELIGIBLE EXPENDITURE
= Bespovratna sredstva ukupno + doprinos korisnika
= Ukupni prihvatljivi troškovi
= Ukupna ugovorena vrijednost projekta HRK]]/7.5345</f>
        <v>196854.46944057336</v>
      </c>
      <c r="AA1546" s="57" t="s">
        <v>38</v>
      </c>
      <c r="AB1546" s="57" t="s">
        <v>35</v>
      </c>
      <c r="AC1546" s="56" t="s">
        <v>5749</v>
      </c>
      <c r="AD1546" s="63" t="s">
        <v>747</v>
      </c>
    </row>
    <row r="1547" spans="1:30" ht="63.75" customHeight="1" x14ac:dyDescent="0.2">
      <c r="A1547" s="97" t="s">
        <v>5750</v>
      </c>
      <c r="B1547" s="55" t="s">
        <v>743</v>
      </c>
      <c r="C1547" s="56" t="s">
        <v>744</v>
      </c>
      <c r="D1547" s="88" t="s">
        <v>4965</v>
      </c>
      <c r="E1547" s="57" t="s">
        <v>76</v>
      </c>
      <c r="F1547" s="62" t="s">
        <v>5751</v>
      </c>
      <c r="G1547" s="62" t="s">
        <v>1541</v>
      </c>
      <c r="H1547" s="59">
        <v>44770</v>
      </c>
      <c r="I1547" s="59">
        <v>45013</v>
      </c>
      <c r="J1547" s="48" t="str">
        <f>IF(Ugovori_OPULJP[[#This Row],[DATUM ZAVRŠETKA OPERACIJE]]&gt;DATE(2024,3,31),"u provedbi","završen")</f>
        <v>završen</v>
      </c>
      <c r="K1547" s="58" t="s">
        <v>84</v>
      </c>
      <c r="L1547" s="67" t="s">
        <v>84</v>
      </c>
      <c r="M1547" s="49">
        <v>0.85</v>
      </c>
      <c r="N1547" s="49">
        <v>0.15</v>
      </c>
      <c r="O1547" s="50">
        <f>Ugovori_OPULJP[[#This Row],[Bespovratna sredstva - Ukupno (EU+Nac) HRK
= Ukupna ugovorena vrijednost bespovratnih sredstava]]*Ugovori_OPULJP[[#This Row],[EU STOPA SUFINANCIRANJA %
EU CO-FINANCING RATE %]]</f>
        <v>840480</v>
      </c>
      <c r="P1547" s="51">
        <f>Ugovori_OPULJP[[#This Row],[Bespovratna sredstva - EU dio - HRK]]/7.5345</f>
        <v>111550.8660163249</v>
      </c>
      <c r="Q1547" s="50">
        <f>Ugovori_OPULJP[[#This Row],[Bespovratna sredstva - Ukupno (EU+Nac) HRK
= Ukupna ugovorena vrijednost bespovratnih sredstava]]*Ugovori_OPULJP[[#This Row],[STOPA NACIONALNOG SUFINANCIRANJA %]]</f>
        <v>148320</v>
      </c>
      <c r="R1547" s="51">
        <f>Ugovori_OPULJP[[#This Row],[Bespovratna sredstva - Nacionalni dio - HRK]]/7.5345</f>
        <v>19685.446944057334</v>
      </c>
      <c r="S1547" s="52">
        <v>988800</v>
      </c>
      <c r="T1547" s="51">
        <f>Ugovori_OPULJP[[#This Row],[Bespovratna sredstva - Ukupno (EU+Nac) HRK
= Ukupna ugovorena vrijednost bespovratnih sredstava]]/7.5345</f>
        <v>131236.31296038223</v>
      </c>
      <c r="U1547" s="50">
        <v>0</v>
      </c>
      <c r="V1547" s="51">
        <f>Ugovori_OPULJP[[#This Row],[Javni doprinos korisnika - HRK]]/7.5345</f>
        <v>0</v>
      </c>
      <c r="W1547" s="50">
        <v>0</v>
      </c>
      <c r="X1547" s="51">
        <f>Ugovori_OPULJP[[#This Row],[Privatni doprinos korisnika - HRK]]/7.5345</f>
        <v>0</v>
      </c>
      <c r="Y1547" s="52">
        <v>988800</v>
      </c>
      <c r="Z1547" s="53">
        <f>Ugovori_OPULJP[[#This Row],[UKUPNI PRIHVATLJIVI IZDACI
TOTAL ELIGIBLE EXPENDITURE
= Bespovratna sredstva ukupno + doprinos korisnika
= Ukupni prihvatljivi troškovi
= Ukupna ugovorena vrijednost projekta HRK]]/7.5345</f>
        <v>131236.31296038223</v>
      </c>
      <c r="AA1547" s="57" t="s">
        <v>38</v>
      </c>
      <c r="AB1547" s="57" t="s">
        <v>35</v>
      </c>
      <c r="AC1547" s="56" t="s">
        <v>5752</v>
      </c>
      <c r="AD1547" s="63" t="s">
        <v>747</v>
      </c>
    </row>
    <row r="1548" spans="1:30" ht="51" customHeight="1" x14ac:dyDescent="0.2">
      <c r="A1548" s="97" t="s">
        <v>5753</v>
      </c>
      <c r="B1548" s="55" t="s">
        <v>743</v>
      </c>
      <c r="C1548" s="56" t="s">
        <v>744</v>
      </c>
      <c r="D1548" s="88" t="s">
        <v>4965</v>
      </c>
      <c r="E1548" s="57" t="s">
        <v>76</v>
      </c>
      <c r="F1548" s="62" t="s">
        <v>5754</v>
      </c>
      <c r="G1548" s="62" t="s">
        <v>2264</v>
      </c>
      <c r="H1548" s="59">
        <v>44853</v>
      </c>
      <c r="I1548" s="59">
        <v>45096</v>
      </c>
      <c r="J1548" s="48" t="str">
        <f>IF(Ugovori_OPULJP[[#This Row],[DATUM ZAVRŠETKA OPERACIJE]]&gt;DATE(2024,3,31),"u provedbi","završen")</f>
        <v>završen</v>
      </c>
      <c r="K1548" s="46" t="s">
        <v>84</v>
      </c>
      <c r="L1548" s="46" t="s">
        <v>84</v>
      </c>
      <c r="M1548" s="49">
        <v>0.85</v>
      </c>
      <c r="N1548" s="49">
        <v>0.15</v>
      </c>
      <c r="O1548" s="50">
        <f>Ugovori_OPULJP[[#This Row],[Bespovratna sredstva - Ukupno (EU+Nac) HRK
= Ukupna ugovorena vrijednost bespovratnih sredstava]]*Ugovori_OPULJP[[#This Row],[EU STOPA SUFINANCIRANJA %
EU CO-FINANCING RATE %]]</f>
        <v>418540</v>
      </c>
      <c r="P1548" s="51">
        <f>Ugovori_OPULJP[[#This Row],[Bespovratna sredstva - EU dio - HRK]]/7.5345</f>
        <v>55549.804233857583</v>
      </c>
      <c r="Q1548" s="50">
        <f>Ugovori_OPULJP[[#This Row],[Bespovratna sredstva - Ukupno (EU+Nac) HRK
= Ukupna ugovorena vrijednost bespovratnih sredstava]]*Ugovori_OPULJP[[#This Row],[STOPA NACIONALNOG SUFINANCIRANJA %]]</f>
        <v>73860</v>
      </c>
      <c r="R1548" s="51">
        <f>Ugovori_OPULJP[[#This Row],[Bespovratna sredstva - Nacionalni dio - HRK]]/7.5345</f>
        <v>9802.9066295042794</v>
      </c>
      <c r="S1548" s="52">
        <v>492400</v>
      </c>
      <c r="T1548" s="51">
        <f>Ugovori_OPULJP[[#This Row],[Bespovratna sredstva - Ukupno (EU+Nac) HRK
= Ukupna ugovorena vrijednost bespovratnih sredstava]]/7.5345</f>
        <v>65352.710863361863</v>
      </c>
      <c r="U1548" s="50">
        <v>0</v>
      </c>
      <c r="V1548" s="51">
        <f>Ugovori_OPULJP[[#This Row],[Javni doprinos korisnika - HRK]]/7.5345</f>
        <v>0</v>
      </c>
      <c r="W1548" s="50">
        <v>0</v>
      </c>
      <c r="X1548" s="51">
        <f>Ugovori_OPULJP[[#This Row],[Privatni doprinos korisnika - HRK]]/7.5345</f>
        <v>0</v>
      </c>
      <c r="Y1548" s="52">
        <v>492400</v>
      </c>
      <c r="Z1548" s="53">
        <f>Ugovori_OPULJP[[#This Row],[UKUPNI PRIHVATLJIVI IZDACI
TOTAL ELIGIBLE EXPENDITURE
= Bespovratna sredstva ukupno + doprinos korisnika
= Ukupni prihvatljivi troškovi
= Ukupna ugovorena vrijednost projekta HRK]]/7.5345</f>
        <v>65352.710863361863</v>
      </c>
      <c r="AA1548" s="57" t="s">
        <v>38</v>
      </c>
      <c r="AB1548" s="57" t="s">
        <v>35</v>
      </c>
      <c r="AC1548" s="56" t="s">
        <v>5755</v>
      </c>
      <c r="AD1548" s="63" t="s">
        <v>747</v>
      </c>
    </row>
    <row r="1549" spans="1:30" ht="38.25" customHeight="1" x14ac:dyDescent="0.2">
      <c r="A1549" s="97" t="s">
        <v>5756</v>
      </c>
      <c r="B1549" s="55" t="s">
        <v>743</v>
      </c>
      <c r="C1549" s="56" t="s">
        <v>744</v>
      </c>
      <c r="D1549" s="88" t="s">
        <v>4965</v>
      </c>
      <c r="E1549" s="57" t="s">
        <v>76</v>
      </c>
      <c r="F1549" s="62" t="s">
        <v>5757</v>
      </c>
      <c r="G1549" s="62" t="s">
        <v>2001</v>
      </c>
      <c r="H1549" s="59">
        <v>44855</v>
      </c>
      <c r="I1549" s="59">
        <v>45098</v>
      </c>
      <c r="J1549" s="48" t="str">
        <f>IF(Ugovori_OPULJP[[#This Row],[DATUM ZAVRŠETKA OPERACIJE]]&gt;DATE(2024,3,31),"u provedbi","završen")</f>
        <v>završen</v>
      </c>
      <c r="K1549" s="46" t="s">
        <v>99</v>
      </c>
      <c r="L1549" s="46" t="s">
        <v>99</v>
      </c>
      <c r="M1549" s="49">
        <v>0.85</v>
      </c>
      <c r="N1549" s="49">
        <v>0.15</v>
      </c>
      <c r="O1549" s="50">
        <f>Ugovori_OPULJP[[#This Row],[Bespovratna sredstva - Ukupno (EU+Nac) HRK
= Ukupna ugovorena vrijednost bespovratnih sredstava]]*Ugovori_OPULJP[[#This Row],[EU STOPA SUFINANCIRANJA %
EU CO-FINANCING RATE %]]</f>
        <v>1274729.53</v>
      </c>
      <c r="P1549" s="51">
        <f>Ugovori_OPULJP[[#This Row],[Bespovratna sredstva - EU dio - HRK]]/7.5345</f>
        <v>169185.6831906563</v>
      </c>
      <c r="Q1549" s="50">
        <f>Ugovori_OPULJP[[#This Row],[Bespovratna sredstva - Ukupno (EU+Nac) HRK
= Ukupna ugovorena vrijednost bespovratnih sredstava]]*Ugovori_OPULJP[[#This Row],[STOPA NACIONALNOG SUFINANCIRANJA %]]</f>
        <v>224952.27</v>
      </c>
      <c r="R1549" s="51">
        <f>Ugovori_OPULJP[[#This Row],[Bespovratna sredstva - Nacionalni dio - HRK]]/7.5345</f>
        <v>29856.297033645227</v>
      </c>
      <c r="S1549" s="52">
        <v>1499681.8</v>
      </c>
      <c r="T1549" s="51">
        <f>Ugovori_OPULJP[[#This Row],[Bespovratna sredstva - Ukupno (EU+Nac) HRK
= Ukupna ugovorena vrijednost bespovratnih sredstava]]/7.5345</f>
        <v>199041.98022430154</v>
      </c>
      <c r="U1549" s="50">
        <v>0</v>
      </c>
      <c r="V1549" s="51">
        <f>Ugovori_OPULJP[[#This Row],[Javni doprinos korisnika - HRK]]/7.5345</f>
        <v>0</v>
      </c>
      <c r="W1549" s="50">
        <v>0</v>
      </c>
      <c r="X1549" s="51">
        <f>Ugovori_OPULJP[[#This Row],[Privatni doprinos korisnika - HRK]]/7.5345</f>
        <v>0</v>
      </c>
      <c r="Y1549" s="52">
        <v>1499681.8</v>
      </c>
      <c r="Z1549" s="53">
        <f>Ugovori_OPULJP[[#This Row],[UKUPNI PRIHVATLJIVI IZDACI
TOTAL ELIGIBLE EXPENDITURE
= Bespovratna sredstva ukupno + doprinos korisnika
= Ukupni prihvatljivi troškovi
= Ukupna ugovorena vrijednost projekta HRK]]/7.5345</f>
        <v>199041.98022430154</v>
      </c>
      <c r="AA1549" s="57" t="s">
        <v>38</v>
      </c>
      <c r="AB1549" s="57" t="s">
        <v>35</v>
      </c>
      <c r="AC1549" s="56" t="s">
        <v>5758</v>
      </c>
      <c r="AD1549" s="63" t="s">
        <v>747</v>
      </c>
    </row>
    <row r="1550" spans="1:30" ht="38.25" customHeight="1" x14ac:dyDescent="0.2">
      <c r="A1550" s="61" t="s">
        <v>5759</v>
      </c>
      <c r="B1550" s="55" t="s">
        <v>743</v>
      </c>
      <c r="C1550" s="56" t="s">
        <v>744</v>
      </c>
      <c r="D1550" s="88" t="s">
        <v>4965</v>
      </c>
      <c r="E1550" s="57" t="s">
        <v>76</v>
      </c>
      <c r="F1550" s="62" t="s">
        <v>5760</v>
      </c>
      <c r="G1550" s="45" t="s">
        <v>1482</v>
      </c>
      <c r="H1550" s="59">
        <v>44916</v>
      </c>
      <c r="I1550" s="59">
        <v>45159</v>
      </c>
      <c r="J1550" s="48" t="str">
        <f>IF(Ugovori_OPULJP[[#This Row],[DATUM ZAVRŠETKA OPERACIJE]]&gt;DATE(2024,3,31),"u provedbi","završen")</f>
        <v>završen</v>
      </c>
      <c r="K1550" s="46" t="s">
        <v>104</v>
      </c>
      <c r="L1550" s="46" t="s">
        <v>104</v>
      </c>
      <c r="M1550" s="49">
        <v>0.85</v>
      </c>
      <c r="N1550" s="49">
        <v>0.15</v>
      </c>
      <c r="O1550" s="50">
        <f>Ugovori_OPULJP[[#This Row],[Bespovratna sredstva - Ukupno (EU+Nac) HRK
= Ukupna ugovorena vrijednost bespovratnih sredstava]]*Ugovori_OPULJP[[#This Row],[EU STOPA SUFINANCIRANJA %
EU CO-FINANCING RATE %]]</f>
        <v>1048687.5</v>
      </c>
      <c r="P1550" s="51">
        <f>Ugovori_OPULJP[[#This Row],[Bespovratna sredstva - EU dio - HRK]]/7.5345</f>
        <v>139184.75014931316</v>
      </c>
      <c r="Q1550" s="50">
        <f>Ugovori_OPULJP[[#This Row],[Bespovratna sredstva - Ukupno (EU+Nac) HRK
= Ukupna ugovorena vrijednost bespovratnih sredstava]]*Ugovori_OPULJP[[#This Row],[STOPA NACIONALNOG SUFINANCIRANJA %]]</f>
        <v>185062.5</v>
      </c>
      <c r="R1550" s="51">
        <f>Ugovori_OPULJP[[#This Row],[Bespovratna sredstva - Nacionalni dio - HRK]]/7.5345</f>
        <v>24562.014732231732</v>
      </c>
      <c r="S1550" s="52">
        <v>1233750</v>
      </c>
      <c r="T1550" s="51">
        <f>Ugovori_OPULJP[[#This Row],[Bespovratna sredstva - Ukupno (EU+Nac) HRK
= Ukupna ugovorena vrijednost bespovratnih sredstava]]/7.5345</f>
        <v>163746.76488154489</v>
      </c>
      <c r="U1550" s="50">
        <v>0</v>
      </c>
      <c r="V1550" s="51">
        <f>Ugovori_OPULJP[[#This Row],[Javni doprinos korisnika - HRK]]/7.5345</f>
        <v>0</v>
      </c>
      <c r="W1550" s="50">
        <v>0</v>
      </c>
      <c r="X1550" s="51">
        <f>Ugovori_OPULJP[[#This Row],[Privatni doprinos korisnika - HRK]]/7.5345</f>
        <v>0</v>
      </c>
      <c r="Y1550" s="52">
        <v>1233750</v>
      </c>
      <c r="Z1550" s="53">
        <f>Ugovori_OPULJP[[#This Row],[UKUPNI PRIHVATLJIVI IZDACI
TOTAL ELIGIBLE EXPENDITURE
= Bespovratna sredstva ukupno + doprinos korisnika
= Ukupni prihvatljivi troškovi
= Ukupna ugovorena vrijednost projekta HRK]]/7.5345</f>
        <v>163746.76488154489</v>
      </c>
      <c r="AA1550" s="57" t="s">
        <v>38</v>
      </c>
      <c r="AB1550" s="57" t="s">
        <v>35</v>
      </c>
      <c r="AC1550" s="56" t="s">
        <v>5761</v>
      </c>
      <c r="AD1550" s="63" t="s">
        <v>747</v>
      </c>
    </row>
    <row r="1551" spans="1:30" ht="48" customHeight="1" x14ac:dyDescent="0.2">
      <c r="A1551" s="61" t="s">
        <v>5762</v>
      </c>
      <c r="B1551" s="55" t="s">
        <v>743</v>
      </c>
      <c r="C1551" s="56" t="s">
        <v>744</v>
      </c>
      <c r="D1551" s="88" t="s">
        <v>4965</v>
      </c>
      <c r="E1551" s="57" t="s">
        <v>76</v>
      </c>
      <c r="F1551" s="62" t="s">
        <v>5763</v>
      </c>
      <c r="G1551" s="62" t="s">
        <v>1206</v>
      </c>
      <c r="H1551" s="59">
        <v>44902</v>
      </c>
      <c r="I1551" s="59">
        <v>45145</v>
      </c>
      <c r="J1551" s="48" t="str">
        <f>IF(Ugovori_OPULJP[[#This Row],[DATUM ZAVRŠETKA OPERACIJE]]&gt;DATE(2024,3,31),"u provedbi","završen")</f>
        <v>završen</v>
      </c>
      <c r="K1551" s="46" t="s">
        <v>84</v>
      </c>
      <c r="L1551" s="46" t="s">
        <v>84</v>
      </c>
      <c r="M1551" s="49">
        <v>0.85</v>
      </c>
      <c r="N1551" s="49">
        <v>0.15</v>
      </c>
      <c r="O1551" s="50">
        <f>Ugovori_OPULJP[[#This Row],[Bespovratna sredstva - Ukupno (EU+Nac) HRK
= Ukupna ugovorena vrijednost bespovratnih sredstava]]*Ugovori_OPULJP[[#This Row],[EU STOPA SUFINANCIRANJA %
EU CO-FINANCING RATE %]]</f>
        <v>836230</v>
      </c>
      <c r="P1551" s="51">
        <f>Ugovori_OPULJP[[#This Row],[Bespovratna sredstva - EU dio - HRK]]/7.5345</f>
        <v>110986.79408056274</v>
      </c>
      <c r="Q1551" s="50">
        <f>Ugovori_OPULJP[[#This Row],[Bespovratna sredstva - Ukupno (EU+Nac) HRK
= Ukupna ugovorena vrijednost bespovratnih sredstava]]*Ugovori_OPULJP[[#This Row],[STOPA NACIONALNOG SUFINANCIRANJA %]]</f>
        <v>147570</v>
      </c>
      <c r="R1551" s="51">
        <f>Ugovori_OPULJP[[#This Row],[Bespovratna sredstva - Nacionalni dio - HRK]]/7.5345</f>
        <v>19585.904837746366</v>
      </c>
      <c r="S1551" s="52">
        <v>983800</v>
      </c>
      <c r="T1551" s="51">
        <f>Ugovori_OPULJP[[#This Row],[Bespovratna sredstva - Ukupno (EU+Nac) HRK
= Ukupna ugovorena vrijednost bespovratnih sredstava]]/7.5345</f>
        <v>130572.69891830911</v>
      </c>
      <c r="U1551" s="50">
        <v>0</v>
      </c>
      <c r="V1551" s="51">
        <f>Ugovori_OPULJP[[#This Row],[Javni doprinos korisnika - HRK]]/7.5345</f>
        <v>0</v>
      </c>
      <c r="W1551" s="50">
        <v>0</v>
      </c>
      <c r="X1551" s="51">
        <f>Ugovori_OPULJP[[#This Row],[Privatni doprinos korisnika - HRK]]/7.5345</f>
        <v>0</v>
      </c>
      <c r="Y1551" s="52">
        <v>983800</v>
      </c>
      <c r="Z1551" s="53">
        <f>Ugovori_OPULJP[[#This Row],[UKUPNI PRIHVATLJIVI IZDACI
TOTAL ELIGIBLE EXPENDITURE
= Bespovratna sredstva ukupno + doprinos korisnika
= Ukupni prihvatljivi troškovi
= Ukupna ugovorena vrijednost projekta HRK]]/7.5345</f>
        <v>130572.69891830911</v>
      </c>
      <c r="AA1551" s="57" t="s">
        <v>38</v>
      </c>
      <c r="AB1551" s="57" t="s">
        <v>35</v>
      </c>
      <c r="AC1551" s="56" t="s">
        <v>5764</v>
      </c>
      <c r="AD1551" s="63" t="s">
        <v>747</v>
      </c>
    </row>
    <row r="1552" spans="1:30" ht="48" customHeight="1" x14ac:dyDescent="0.2">
      <c r="A1552" s="97" t="s">
        <v>5765</v>
      </c>
      <c r="B1552" s="55" t="s">
        <v>743</v>
      </c>
      <c r="C1552" s="56" t="s">
        <v>744</v>
      </c>
      <c r="D1552" s="88" t="s">
        <v>4965</v>
      </c>
      <c r="E1552" s="57" t="s">
        <v>76</v>
      </c>
      <c r="F1552" s="62" t="s">
        <v>1622</v>
      </c>
      <c r="G1552" s="62" t="s">
        <v>4413</v>
      </c>
      <c r="H1552" s="59">
        <v>44820</v>
      </c>
      <c r="I1552" s="59">
        <v>45062</v>
      </c>
      <c r="J1552" s="48" t="str">
        <f>IF(Ugovori_OPULJP[[#This Row],[DATUM ZAVRŠETKA OPERACIJE]]&gt;DATE(2024,3,31),"u provedbi","završen")</f>
        <v>završen</v>
      </c>
      <c r="K1552" s="46" t="s">
        <v>84</v>
      </c>
      <c r="L1552" s="46" t="s">
        <v>84</v>
      </c>
      <c r="M1552" s="49">
        <v>0.85</v>
      </c>
      <c r="N1552" s="49">
        <v>0.15</v>
      </c>
      <c r="O1552" s="50">
        <f>Ugovori_OPULJP[[#This Row],[Bespovratna sredstva - Ukupno (EU+Nac) HRK
= Ukupna ugovorena vrijednost bespovratnih sredstava]]*Ugovori_OPULJP[[#This Row],[EU STOPA SUFINANCIRANJA %
EU CO-FINANCING RATE %]]</f>
        <v>1242190</v>
      </c>
      <c r="P1552" s="51">
        <f>Ugovori_OPULJP[[#This Row],[Bespovratna sredstva - EU dio - HRK]]/7.5345</f>
        <v>164866.94538456431</v>
      </c>
      <c r="Q1552" s="50">
        <f>Ugovori_OPULJP[[#This Row],[Bespovratna sredstva - Ukupno (EU+Nac) HRK
= Ukupna ugovorena vrijednost bespovratnih sredstava]]*Ugovori_OPULJP[[#This Row],[STOPA NACIONALNOG SUFINANCIRANJA %]]</f>
        <v>219210</v>
      </c>
      <c r="R1552" s="51">
        <f>Ugovori_OPULJP[[#This Row],[Bespovratna sredstva - Nacionalni dio - HRK]]/7.5345</f>
        <v>29094.166832570176</v>
      </c>
      <c r="S1552" s="52">
        <v>1461400</v>
      </c>
      <c r="T1552" s="51">
        <f>Ugovori_OPULJP[[#This Row],[Bespovratna sredstva - Ukupno (EU+Nac) HRK
= Ukupna ugovorena vrijednost bespovratnih sredstava]]/7.5345</f>
        <v>193961.11221713451</v>
      </c>
      <c r="U1552" s="50">
        <v>0</v>
      </c>
      <c r="V1552" s="51">
        <f>Ugovori_OPULJP[[#This Row],[Javni doprinos korisnika - HRK]]/7.5345</f>
        <v>0</v>
      </c>
      <c r="W1552" s="50">
        <v>0</v>
      </c>
      <c r="X1552" s="51">
        <f>Ugovori_OPULJP[[#This Row],[Privatni doprinos korisnika - HRK]]/7.5345</f>
        <v>0</v>
      </c>
      <c r="Y1552" s="52">
        <v>1461400</v>
      </c>
      <c r="Z1552" s="53">
        <f>Ugovori_OPULJP[[#This Row],[UKUPNI PRIHVATLJIVI IZDACI
TOTAL ELIGIBLE EXPENDITURE
= Bespovratna sredstva ukupno + doprinos korisnika
= Ukupni prihvatljivi troškovi
= Ukupna ugovorena vrijednost projekta HRK]]/7.5345</f>
        <v>193961.11221713451</v>
      </c>
      <c r="AA1552" s="57" t="s">
        <v>38</v>
      </c>
      <c r="AB1552" s="57" t="s">
        <v>35</v>
      </c>
      <c r="AC1552" s="56" t="s">
        <v>5766</v>
      </c>
      <c r="AD1552" s="63" t="s">
        <v>747</v>
      </c>
    </row>
    <row r="1553" spans="1:30" ht="38.25" customHeight="1" x14ac:dyDescent="0.2">
      <c r="A1553" s="97" t="s">
        <v>5767</v>
      </c>
      <c r="B1553" s="55" t="s">
        <v>743</v>
      </c>
      <c r="C1553" s="56" t="s">
        <v>744</v>
      </c>
      <c r="D1553" s="88" t="s">
        <v>4965</v>
      </c>
      <c r="E1553" s="57" t="s">
        <v>76</v>
      </c>
      <c r="F1553" s="62" t="s">
        <v>5768</v>
      </c>
      <c r="G1553" s="62" t="s">
        <v>2252</v>
      </c>
      <c r="H1553" s="59">
        <v>44858</v>
      </c>
      <c r="I1553" s="59">
        <v>45101</v>
      </c>
      <c r="J1553" s="48" t="str">
        <f>IF(Ugovori_OPULJP[[#This Row],[DATUM ZAVRŠETKA OPERACIJE]]&gt;DATE(2024,3,31),"u provedbi","završen")</f>
        <v>završen</v>
      </c>
      <c r="K1553" s="58" t="s">
        <v>84</v>
      </c>
      <c r="L1553" s="58" t="s">
        <v>84</v>
      </c>
      <c r="M1553" s="49">
        <v>0.85</v>
      </c>
      <c r="N1553" s="49">
        <v>0.15</v>
      </c>
      <c r="O1553" s="50">
        <f>Ugovori_OPULJP[[#This Row],[Bespovratna sredstva - Ukupno (EU+Nac) HRK
= Ukupna ugovorena vrijednost bespovratnih sredstava]]*Ugovori_OPULJP[[#This Row],[EU STOPA SUFINANCIRANJA %
EU CO-FINANCING RATE %]]</f>
        <v>500888</v>
      </c>
      <c r="P1553" s="51">
        <f>Ugovori_OPULJP[[#This Row],[Bespovratna sredstva - EU dio - HRK]]/7.5345</f>
        <v>66479.262061185218</v>
      </c>
      <c r="Q1553" s="50">
        <f>Ugovori_OPULJP[[#This Row],[Bespovratna sredstva - Ukupno (EU+Nac) HRK
= Ukupna ugovorena vrijednost bespovratnih sredstava]]*Ugovori_OPULJP[[#This Row],[STOPA NACIONALNOG SUFINANCIRANJA %]]</f>
        <v>88392</v>
      </c>
      <c r="R1553" s="51">
        <f>Ugovori_OPULJP[[#This Row],[Bespovratna sredstva - Nacionalni dio - HRK]]/7.5345</f>
        <v>11731.634481385625</v>
      </c>
      <c r="S1553" s="52">
        <v>589280</v>
      </c>
      <c r="T1553" s="51">
        <f>Ugovori_OPULJP[[#This Row],[Bespovratna sredstva - Ukupno (EU+Nac) HRK
= Ukupna ugovorena vrijednost bespovratnih sredstava]]/7.5345</f>
        <v>78210.89654257083</v>
      </c>
      <c r="U1553" s="50">
        <v>0</v>
      </c>
      <c r="V1553" s="51">
        <f>Ugovori_OPULJP[[#This Row],[Javni doprinos korisnika - HRK]]/7.5345</f>
        <v>0</v>
      </c>
      <c r="W1553" s="50">
        <v>0</v>
      </c>
      <c r="X1553" s="51">
        <f>Ugovori_OPULJP[[#This Row],[Privatni doprinos korisnika - HRK]]/7.5345</f>
        <v>0</v>
      </c>
      <c r="Y1553" s="52">
        <v>589280</v>
      </c>
      <c r="Z1553" s="53">
        <f>Ugovori_OPULJP[[#This Row],[UKUPNI PRIHVATLJIVI IZDACI
TOTAL ELIGIBLE EXPENDITURE
= Bespovratna sredstva ukupno + doprinos korisnika
= Ukupni prihvatljivi troškovi
= Ukupna ugovorena vrijednost projekta HRK]]/7.5345</f>
        <v>78210.89654257083</v>
      </c>
      <c r="AA1553" s="57" t="s">
        <v>38</v>
      </c>
      <c r="AB1553" s="57" t="s">
        <v>35</v>
      </c>
      <c r="AC1553" s="56" t="s">
        <v>5769</v>
      </c>
      <c r="AD1553" s="63" t="s">
        <v>747</v>
      </c>
    </row>
    <row r="1554" spans="1:30" ht="51" customHeight="1" x14ac:dyDescent="0.2">
      <c r="A1554" s="61" t="s">
        <v>5770</v>
      </c>
      <c r="B1554" s="55" t="s">
        <v>743</v>
      </c>
      <c r="C1554" s="56" t="s">
        <v>744</v>
      </c>
      <c r="D1554" s="88" t="s">
        <v>4965</v>
      </c>
      <c r="E1554" s="57" t="s">
        <v>76</v>
      </c>
      <c r="F1554" s="62" t="s">
        <v>5771</v>
      </c>
      <c r="G1554" s="62" t="s">
        <v>5772</v>
      </c>
      <c r="H1554" s="59">
        <v>45000</v>
      </c>
      <c r="I1554" s="59">
        <v>45245</v>
      </c>
      <c r="J1554" s="48" t="str">
        <f>IF(Ugovori_OPULJP[[#This Row],[DATUM ZAVRŠETKA OPERACIJE]]&gt;DATE(2024,3,31),"u provedbi","završen")</f>
        <v>završen</v>
      </c>
      <c r="K1554" s="46" t="s">
        <v>333</v>
      </c>
      <c r="L1554" s="46" t="s">
        <v>333</v>
      </c>
      <c r="M1554" s="49">
        <v>0.85</v>
      </c>
      <c r="N1554" s="49">
        <v>0.15</v>
      </c>
      <c r="O1554" s="50">
        <f>Ugovori_OPULJP[[#This Row],[Bespovratna sredstva - Ukupno (EU+Nac) HRK
= Ukupna ugovorena vrijednost bespovratnih sredstava]]*Ugovori_OPULJP[[#This Row],[EU STOPA SUFINANCIRANJA %
EU CO-FINANCING RATE %]]</f>
        <v>822086</v>
      </c>
      <c r="P1554" s="51">
        <f>Ugovori_OPULJP[[#This Row],[Bespovratna sredstva - EU dio - HRK]]/7.5345</f>
        <v>109109.56267834626</v>
      </c>
      <c r="Q1554" s="50">
        <f>Ugovori_OPULJP[[#This Row],[Bespovratna sredstva - Ukupno (EU+Nac) HRK
= Ukupna ugovorena vrijednost bespovratnih sredstava]]*Ugovori_OPULJP[[#This Row],[STOPA NACIONALNOG SUFINANCIRANJA %]]</f>
        <v>145074</v>
      </c>
      <c r="R1554" s="51">
        <f>Ugovori_OPULJP[[#This Row],[Bespovratna sredstva - Nacionalni dio - HRK]]/7.5345</f>
        <v>19254.628707943459</v>
      </c>
      <c r="S1554" s="52">
        <v>967160</v>
      </c>
      <c r="T1554" s="51">
        <f>Ugovori_OPULJP[[#This Row],[Bespovratna sredstva - Ukupno (EU+Nac) HRK
= Ukupna ugovorena vrijednost bespovratnih sredstava]]/7.5345</f>
        <v>128364.19138628972</v>
      </c>
      <c r="U1554" s="50"/>
      <c r="V1554" s="51">
        <f>Ugovori_OPULJP[[#This Row],[Javni doprinos korisnika - HRK]]/7.5345</f>
        <v>0</v>
      </c>
      <c r="W1554" s="50"/>
      <c r="X1554" s="51">
        <f>Ugovori_OPULJP[[#This Row],[Privatni doprinos korisnika - HRK]]/7.5345</f>
        <v>0</v>
      </c>
      <c r="Y1554" s="85">
        <v>967160</v>
      </c>
      <c r="Z1554" s="53">
        <f>Ugovori_OPULJP[[#This Row],[UKUPNI PRIHVATLJIVI IZDACI
TOTAL ELIGIBLE EXPENDITURE
= Bespovratna sredstva ukupno + doprinos korisnika
= Ukupni prihvatljivi troškovi
= Ukupna ugovorena vrijednost projekta HRK]]/7.5345</f>
        <v>128364.19138628972</v>
      </c>
      <c r="AA1554" s="57" t="s">
        <v>38</v>
      </c>
      <c r="AB1554" s="57" t="s">
        <v>35</v>
      </c>
      <c r="AC1554" s="56" t="s">
        <v>5773</v>
      </c>
      <c r="AD1554" s="63" t="s">
        <v>747</v>
      </c>
    </row>
    <row r="1555" spans="1:30" ht="51" customHeight="1" x14ac:dyDescent="0.2">
      <c r="A1555" s="97" t="s">
        <v>5774</v>
      </c>
      <c r="B1555" s="55" t="s">
        <v>743</v>
      </c>
      <c r="C1555" s="56" t="s">
        <v>744</v>
      </c>
      <c r="D1555" s="88" t="s">
        <v>4965</v>
      </c>
      <c r="E1555" s="57" t="s">
        <v>76</v>
      </c>
      <c r="F1555" s="62" t="s">
        <v>5775</v>
      </c>
      <c r="G1555" s="62" t="s">
        <v>1294</v>
      </c>
      <c r="H1555" s="59">
        <v>44770</v>
      </c>
      <c r="I1555" s="59">
        <v>45013</v>
      </c>
      <c r="J1555" s="48" t="str">
        <f>IF(Ugovori_OPULJP[[#This Row],[DATUM ZAVRŠETKA OPERACIJE]]&gt;DATE(2024,3,31),"u provedbi","završen")</f>
        <v>završen</v>
      </c>
      <c r="K1555" s="46" t="s">
        <v>104</v>
      </c>
      <c r="L1555" s="46" t="s">
        <v>104</v>
      </c>
      <c r="M1555" s="49">
        <v>0.85</v>
      </c>
      <c r="N1555" s="49">
        <v>0.15</v>
      </c>
      <c r="O1555" s="50">
        <f>Ugovori_OPULJP[[#This Row],[Bespovratna sredstva - Ukupno (EU+Nac) HRK
= Ukupna ugovorena vrijednost bespovratnih sredstava]]*Ugovori_OPULJP[[#This Row],[EU STOPA SUFINANCIRANJA %
EU CO-FINANCING RATE %]]</f>
        <v>630249.5</v>
      </c>
      <c r="P1555" s="51">
        <f>Ugovori_OPULJP[[#This Row],[Bespovratna sredstva - EU dio - HRK]]/7.5345</f>
        <v>83648.483641913859</v>
      </c>
      <c r="Q1555" s="50">
        <f>Ugovori_OPULJP[[#This Row],[Bespovratna sredstva - Ukupno (EU+Nac) HRK
= Ukupna ugovorena vrijednost bespovratnih sredstava]]*Ugovori_OPULJP[[#This Row],[STOPA NACIONALNOG SUFINANCIRANJA %]]</f>
        <v>111220.5</v>
      </c>
      <c r="R1555" s="51">
        <f>Ugovori_OPULJP[[#This Row],[Bespovratna sredstva - Nacionalni dio - HRK]]/7.5345</f>
        <v>14761.497113278916</v>
      </c>
      <c r="S1555" s="52">
        <v>741470</v>
      </c>
      <c r="T1555" s="53">
        <f>Ugovori_OPULJP[[#This Row],[Bespovratna sredstva - Ukupno (EU+Nac) HRK
= Ukupna ugovorena vrijednost bespovratnih sredstava]]/7.5345</f>
        <v>98409.980755192781</v>
      </c>
      <c r="U1555" s="50">
        <v>0</v>
      </c>
      <c r="V1555" s="51">
        <f>Ugovori_OPULJP[[#This Row],[Javni doprinos korisnika - HRK]]/7.5345</f>
        <v>0</v>
      </c>
      <c r="W1555" s="50">
        <v>0</v>
      </c>
      <c r="X1555" s="51">
        <f>Ugovori_OPULJP[[#This Row],[Privatni doprinos korisnika - HRK]]/7.5345</f>
        <v>0</v>
      </c>
      <c r="Y1555" s="52">
        <v>741470</v>
      </c>
      <c r="Z1555" s="53">
        <f>Ugovori_OPULJP[[#This Row],[UKUPNI PRIHVATLJIVI IZDACI
TOTAL ELIGIBLE EXPENDITURE
= Bespovratna sredstva ukupno + doprinos korisnika
= Ukupni prihvatljivi troškovi
= Ukupna ugovorena vrijednost projekta HRK]]/7.5345</f>
        <v>98409.980755192781</v>
      </c>
      <c r="AA1555" s="57" t="s">
        <v>38</v>
      </c>
      <c r="AB1555" s="57" t="s">
        <v>35</v>
      </c>
      <c r="AC1555" s="56" t="s">
        <v>5776</v>
      </c>
      <c r="AD1555" s="63" t="s">
        <v>747</v>
      </c>
    </row>
    <row r="1556" spans="1:30" ht="48" customHeight="1" x14ac:dyDescent="0.2">
      <c r="A1556" s="97" t="s">
        <v>5777</v>
      </c>
      <c r="B1556" s="55" t="s">
        <v>743</v>
      </c>
      <c r="C1556" s="56" t="s">
        <v>744</v>
      </c>
      <c r="D1556" s="88" t="s">
        <v>4965</v>
      </c>
      <c r="E1556" s="57" t="s">
        <v>76</v>
      </c>
      <c r="F1556" s="62" t="s">
        <v>5778</v>
      </c>
      <c r="G1556" s="62" t="s">
        <v>1392</v>
      </c>
      <c r="H1556" s="59">
        <v>44789</v>
      </c>
      <c r="I1556" s="59">
        <v>45001</v>
      </c>
      <c r="J1556" s="48" t="str">
        <f>IF(Ugovori_OPULJP[[#This Row],[DATUM ZAVRŠETKA OPERACIJE]]&gt;DATE(2024,3,31),"u provedbi","završen")</f>
        <v>završen</v>
      </c>
      <c r="K1556" s="58" t="s">
        <v>94</v>
      </c>
      <c r="L1556" s="58" t="s">
        <v>94</v>
      </c>
      <c r="M1556" s="49">
        <v>0.85</v>
      </c>
      <c r="N1556" s="49">
        <v>0.15</v>
      </c>
      <c r="O1556" s="50">
        <f>Ugovori_OPULJP[[#This Row],[Bespovratna sredstva - Ukupno (EU+Nac) HRK
= Ukupna ugovorena vrijednost bespovratnih sredstava]]*Ugovori_OPULJP[[#This Row],[EU STOPA SUFINANCIRANJA %
EU CO-FINANCING RATE %]]</f>
        <v>622795</v>
      </c>
      <c r="P1556" s="51">
        <f>Ugovori_OPULJP[[#This Row],[Bespovratna sredstva - EU dio - HRK]]/7.5345</f>
        <v>82659.101466587032</v>
      </c>
      <c r="Q1556" s="50">
        <f>Ugovori_OPULJP[[#This Row],[Bespovratna sredstva - Ukupno (EU+Nac) HRK
= Ukupna ugovorena vrijednost bespovratnih sredstava]]*Ugovori_OPULJP[[#This Row],[STOPA NACIONALNOG SUFINANCIRANJA %]]</f>
        <v>109905</v>
      </c>
      <c r="R1556" s="51">
        <f>Ugovori_OPULJP[[#This Row],[Bespovratna sredstva - Nacionalni dio - HRK]]/7.5345</f>
        <v>14586.900258809475</v>
      </c>
      <c r="S1556" s="52">
        <v>732700</v>
      </c>
      <c r="T1556" s="51">
        <f>Ugovori_OPULJP[[#This Row],[Bespovratna sredstva - Ukupno (EU+Nac) HRK
= Ukupna ugovorena vrijednost bespovratnih sredstava]]/7.5345</f>
        <v>97246.001725396505</v>
      </c>
      <c r="U1556" s="50">
        <v>0</v>
      </c>
      <c r="V1556" s="51">
        <f>Ugovori_OPULJP[[#This Row],[Javni doprinos korisnika - HRK]]/7.5345</f>
        <v>0</v>
      </c>
      <c r="W1556" s="50">
        <v>0</v>
      </c>
      <c r="X1556" s="51">
        <f>Ugovori_OPULJP[[#This Row],[Privatni doprinos korisnika - HRK]]/7.5345</f>
        <v>0</v>
      </c>
      <c r="Y1556" s="52">
        <v>732700</v>
      </c>
      <c r="Z1556" s="53">
        <f>Ugovori_OPULJP[[#This Row],[UKUPNI PRIHVATLJIVI IZDACI
TOTAL ELIGIBLE EXPENDITURE
= Bespovratna sredstva ukupno + doprinos korisnika
= Ukupni prihvatljivi troškovi
= Ukupna ugovorena vrijednost projekta HRK]]/7.5345</f>
        <v>97246.001725396505</v>
      </c>
      <c r="AA1556" s="57" t="s">
        <v>38</v>
      </c>
      <c r="AB1556" s="57" t="s">
        <v>35</v>
      </c>
      <c r="AC1556" s="56" t="s">
        <v>5779</v>
      </c>
      <c r="AD1556" s="63" t="s">
        <v>747</v>
      </c>
    </row>
    <row r="1557" spans="1:30" ht="51" customHeight="1" x14ac:dyDescent="0.2">
      <c r="A1557" s="61" t="s">
        <v>5780</v>
      </c>
      <c r="B1557" s="55" t="s">
        <v>743</v>
      </c>
      <c r="C1557" s="56" t="s">
        <v>744</v>
      </c>
      <c r="D1557" s="88" t="s">
        <v>4965</v>
      </c>
      <c r="E1557" s="57" t="s">
        <v>76</v>
      </c>
      <c r="F1557" s="62" t="s">
        <v>5781</v>
      </c>
      <c r="G1557" s="62" t="s">
        <v>3420</v>
      </c>
      <c r="H1557" s="59">
        <v>44915</v>
      </c>
      <c r="I1557" s="59">
        <v>45158</v>
      </c>
      <c r="J1557" s="48" t="str">
        <f>IF(Ugovori_OPULJP[[#This Row],[DATUM ZAVRŠETKA OPERACIJE]]&gt;DATE(2024,3,31),"u provedbi","završen")</f>
        <v>završen</v>
      </c>
      <c r="K1557" s="46" t="s">
        <v>333</v>
      </c>
      <c r="L1557" s="46" t="s">
        <v>333</v>
      </c>
      <c r="M1557" s="49">
        <v>0.85</v>
      </c>
      <c r="N1557" s="49">
        <v>0.15</v>
      </c>
      <c r="O1557" s="50">
        <f>Ugovori_OPULJP[[#This Row],[Bespovratna sredstva - Ukupno (EU+Nac) HRK
= Ukupna ugovorena vrijednost bespovratnih sredstava]]*Ugovori_OPULJP[[#This Row],[EU STOPA SUFINANCIRANJA %
EU CO-FINANCING RATE %]]</f>
        <v>1252857.5</v>
      </c>
      <c r="P1557" s="51">
        <f>Ugovori_OPULJP[[#This Row],[Bespovratna sredstva - EU dio - HRK]]/7.5345</f>
        <v>166282.76594332737</v>
      </c>
      <c r="Q1557" s="50">
        <f>Ugovori_OPULJP[[#This Row],[Bespovratna sredstva - Ukupno (EU+Nac) HRK
= Ukupna ugovorena vrijednost bespovratnih sredstava]]*Ugovori_OPULJP[[#This Row],[STOPA NACIONALNOG SUFINANCIRANJA %]]</f>
        <v>221092.5</v>
      </c>
      <c r="R1557" s="51">
        <f>Ugovori_OPULJP[[#This Row],[Bespovratna sredstva - Nacionalni dio - HRK]]/7.5345</f>
        <v>29344.017519410711</v>
      </c>
      <c r="S1557" s="52">
        <v>1473950</v>
      </c>
      <c r="T1557" s="51">
        <f>Ugovori_OPULJP[[#This Row],[Bespovratna sredstva - Ukupno (EU+Nac) HRK
= Ukupna ugovorena vrijednost bespovratnih sredstava]]/7.5345</f>
        <v>195626.78346273807</v>
      </c>
      <c r="U1557" s="50">
        <v>0</v>
      </c>
      <c r="V1557" s="51">
        <f>Ugovori_OPULJP[[#This Row],[Javni doprinos korisnika - HRK]]/7.5345</f>
        <v>0</v>
      </c>
      <c r="W1557" s="50">
        <v>0</v>
      </c>
      <c r="X1557" s="51">
        <f>Ugovori_OPULJP[[#This Row],[Privatni doprinos korisnika - HRK]]/7.5345</f>
        <v>0</v>
      </c>
      <c r="Y1557" s="52">
        <v>1473950</v>
      </c>
      <c r="Z1557" s="53">
        <f>Ugovori_OPULJP[[#This Row],[UKUPNI PRIHVATLJIVI IZDACI
TOTAL ELIGIBLE EXPENDITURE
= Bespovratna sredstva ukupno + doprinos korisnika
= Ukupni prihvatljivi troškovi
= Ukupna ugovorena vrijednost projekta HRK]]/7.5345</f>
        <v>195626.78346273807</v>
      </c>
      <c r="AA1557" s="57" t="s">
        <v>38</v>
      </c>
      <c r="AB1557" s="57" t="s">
        <v>35</v>
      </c>
      <c r="AC1557" s="56" t="s">
        <v>5782</v>
      </c>
      <c r="AD1557" s="63" t="s">
        <v>747</v>
      </c>
    </row>
    <row r="1558" spans="1:30" ht="51" customHeight="1" x14ac:dyDescent="0.2">
      <c r="A1558" s="61" t="s">
        <v>5783</v>
      </c>
      <c r="B1558" s="55" t="s">
        <v>743</v>
      </c>
      <c r="C1558" s="56" t="s">
        <v>744</v>
      </c>
      <c r="D1558" s="88" t="s">
        <v>4965</v>
      </c>
      <c r="E1558" s="57" t="s">
        <v>76</v>
      </c>
      <c r="F1558" s="62" t="s">
        <v>5784</v>
      </c>
      <c r="G1558" s="62" t="s">
        <v>3672</v>
      </c>
      <c r="H1558" s="59">
        <v>44915</v>
      </c>
      <c r="I1558" s="59">
        <v>45158</v>
      </c>
      <c r="J1558" s="48" t="str">
        <f>IF(Ugovori_OPULJP[[#This Row],[DATUM ZAVRŠETKA OPERACIJE]]&gt;DATE(2024,3,31),"u provedbi","završen")</f>
        <v>završen</v>
      </c>
      <c r="K1558" s="58" t="s">
        <v>99</v>
      </c>
      <c r="L1558" s="67" t="s">
        <v>99</v>
      </c>
      <c r="M1558" s="49">
        <v>0.85</v>
      </c>
      <c r="N1558" s="49">
        <v>0.15</v>
      </c>
      <c r="O1558" s="50">
        <f>Ugovori_OPULJP[[#This Row],[Bespovratna sredstva - Ukupno (EU+Nac) HRK
= Ukupna ugovorena vrijednost bespovratnih sredstava]]*Ugovori_OPULJP[[#This Row],[EU STOPA SUFINANCIRANJA %
EU CO-FINANCING RATE %]]</f>
        <v>630360</v>
      </c>
      <c r="P1558" s="51">
        <f>Ugovori_OPULJP[[#This Row],[Bespovratna sredstva - EU dio - HRK]]/7.5345</f>
        <v>83663.149512243675</v>
      </c>
      <c r="Q1558" s="50">
        <f>Ugovori_OPULJP[[#This Row],[Bespovratna sredstva - Ukupno (EU+Nac) HRK
= Ukupna ugovorena vrijednost bespovratnih sredstava]]*Ugovori_OPULJP[[#This Row],[STOPA NACIONALNOG SUFINANCIRANJA %]]</f>
        <v>111240</v>
      </c>
      <c r="R1558" s="51">
        <f>Ugovori_OPULJP[[#This Row],[Bespovratna sredstva - Nacionalni dio - HRK]]/7.5345</f>
        <v>14764.085208043001</v>
      </c>
      <c r="S1558" s="52">
        <v>741600</v>
      </c>
      <c r="T1558" s="51">
        <f>Ugovori_OPULJP[[#This Row],[Bespovratna sredstva - Ukupno (EU+Nac) HRK
= Ukupna ugovorena vrijednost bespovratnih sredstava]]/7.5345</f>
        <v>98427.23472028668</v>
      </c>
      <c r="U1558" s="50">
        <v>0</v>
      </c>
      <c r="V1558" s="51">
        <f>Ugovori_OPULJP[[#This Row],[Javni doprinos korisnika - HRK]]/7.5345</f>
        <v>0</v>
      </c>
      <c r="W1558" s="50">
        <v>0</v>
      </c>
      <c r="X1558" s="51">
        <f>Ugovori_OPULJP[[#This Row],[Privatni doprinos korisnika - HRK]]/7.5345</f>
        <v>0</v>
      </c>
      <c r="Y1558" s="52">
        <v>741600</v>
      </c>
      <c r="Z1558" s="53">
        <f>Ugovori_OPULJP[[#This Row],[UKUPNI PRIHVATLJIVI IZDACI
TOTAL ELIGIBLE EXPENDITURE
= Bespovratna sredstva ukupno + doprinos korisnika
= Ukupni prihvatljivi troškovi
= Ukupna ugovorena vrijednost projekta HRK]]/7.5345</f>
        <v>98427.23472028668</v>
      </c>
      <c r="AA1558" s="57" t="s">
        <v>38</v>
      </c>
      <c r="AB1558" s="57" t="s">
        <v>35</v>
      </c>
      <c r="AC1558" s="56" t="s">
        <v>5785</v>
      </c>
      <c r="AD1558" s="63" t="s">
        <v>747</v>
      </c>
    </row>
    <row r="1559" spans="1:30" ht="51" customHeight="1" x14ac:dyDescent="0.2">
      <c r="A1559" s="97" t="s">
        <v>5786</v>
      </c>
      <c r="B1559" s="55" t="s">
        <v>743</v>
      </c>
      <c r="C1559" s="56" t="s">
        <v>744</v>
      </c>
      <c r="D1559" s="88" t="s">
        <v>4965</v>
      </c>
      <c r="E1559" s="57" t="s">
        <v>76</v>
      </c>
      <c r="F1559" s="62" t="s">
        <v>5787</v>
      </c>
      <c r="G1559" s="62" t="s">
        <v>1577</v>
      </c>
      <c r="H1559" s="59">
        <v>44855</v>
      </c>
      <c r="I1559" s="59">
        <v>45098</v>
      </c>
      <c r="J1559" s="48" t="str">
        <f>IF(Ugovori_OPULJP[[#This Row],[DATUM ZAVRŠETKA OPERACIJE]]&gt;DATE(2024,3,31),"u provedbi","završen")</f>
        <v>završen</v>
      </c>
      <c r="K1559" s="46" t="s">
        <v>99</v>
      </c>
      <c r="L1559" s="46" t="s">
        <v>99</v>
      </c>
      <c r="M1559" s="49">
        <v>0.85</v>
      </c>
      <c r="N1559" s="49">
        <v>0.15</v>
      </c>
      <c r="O1559" s="50">
        <f>Ugovori_OPULJP[[#This Row],[Bespovratna sredstva - Ukupno (EU+Nac) HRK
= Ukupna ugovorena vrijednost bespovratnih sredstava]]*Ugovori_OPULJP[[#This Row],[EU STOPA SUFINANCIRANJA %
EU CO-FINANCING RATE %]]</f>
        <v>1259700</v>
      </c>
      <c r="P1559" s="51">
        <f>Ugovori_OPULJP[[#This Row],[Bespovratna sredstva - EU dio - HRK]]/7.5345</f>
        <v>167190.92175990442</v>
      </c>
      <c r="Q1559" s="50">
        <f>Ugovori_OPULJP[[#This Row],[Bespovratna sredstva - Ukupno (EU+Nac) HRK
= Ukupna ugovorena vrijednost bespovratnih sredstava]]*Ugovori_OPULJP[[#This Row],[STOPA NACIONALNOG SUFINANCIRANJA %]]</f>
        <v>222300</v>
      </c>
      <c r="R1559" s="51">
        <f>Ugovori_OPULJP[[#This Row],[Bespovratna sredstva - Nacionalni dio - HRK]]/7.5345</f>
        <v>29504.280310571368</v>
      </c>
      <c r="S1559" s="52">
        <v>1482000</v>
      </c>
      <c r="T1559" s="51">
        <f>Ugovori_OPULJP[[#This Row],[Bespovratna sredstva - Ukupno (EU+Nac) HRK
= Ukupna ugovorena vrijednost bespovratnih sredstava]]/7.5345</f>
        <v>196695.20207047579</v>
      </c>
      <c r="U1559" s="50">
        <v>0</v>
      </c>
      <c r="V1559" s="51">
        <f>Ugovori_OPULJP[[#This Row],[Javni doprinos korisnika - HRK]]/7.5345</f>
        <v>0</v>
      </c>
      <c r="W1559" s="50">
        <v>0</v>
      </c>
      <c r="X1559" s="51">
        <f>Ugovori_OPULJP[[#This Row],[Privatni doprinos korisnika - HRK]]/7.5345</f>
        <v>0</v>
      </c>
      <c r="Y1559" s="52">
        <v>1482000</v>
      </c>
      <c r="Z1559" s="53">
        <f>Ugovori_OPULJP[[#This Row],[UKUPNI PRIHVATLJIVI IZDACI
TOTAL ELIGIBLE EXPENDITURE
= Bespovratna sredstva ukupno + doprinos korisnika
= Ukupni prihvatljivi troškovi
= Ukupna ugovorena vrijednost projekta HRK]]/7.5345</f>
        <v>196695.20207047579</v>
      </c>
      <c r="AA1559" s="57" t="s">
        <v>38</v>
      </c>
      <c r="AB1559" s="57" t="s">
        <v>35</v>
      </c>
      <c r="AC1559" s="56" t="s">
        <v>5788</v>
      </c>
      <c r="AD1559" s="63" t="s">
        <v>747</v>
      </c>
    </row>
    <row r="1560" spans="1:30" ht="51" customHeight="1" x14ac:dyDescent="0.2">
      <c r="A1560" s="97" t="s">
        <v>5789</v>
      </c>
      <c r="B1560" s="55" t="s">
        <v>743</v>
      </c>
      <c r="C1560" s="56" t="s">
        <v>744</v>
      </c>
      <c r="D1560" s="88" t="s">
        <v>4965</v>
      </c>
      <c r="E1560" s="57" t="s">
        <v>76</v>
      </c>
      <c r="F1560" s="62" t="s">
        <v>1626</v>
      </c>
      <c r="G1560" s="62" t="s">
        <v>5790</v>
      </c>
      <c r="H1560" s="59">
        <v>44818</v>
      </c>
      <c r="I1560" s="59">
        <v>45060</v>
      </c>
      <c r="J1560" s="48" t="str">
        <f>IF(Ugovori_OPULJP[[#This Row],[DATUM ZAVRŠETKA OPERACIJE]]&gt;DATE(2024,3,31),"u provedbi","završen")</f>
        <v>završen</v>
      </c>
      <c r="K1560" s="46" t="s">
        <v>99</v>
      </c>
      <c r="L1560" s="46" t="s">
        <v>99</v>
      </c>
      <c r="M1560" s="49">
        <v>0.85</v>
      </c>
      <c r="N1560" s="49">
        <v>0.15</v>
      </c>
      <c r="O1560" s="50">
        <f>Ugovori_OPULJP[[#This Row],[Bespovratna sredstva - Ukupno (EU+Nac) HRK
= Ukupna ugovorena vrijednost bespovratnih sredstava]]*Ugovori_OPULJP[[#This Row],[EU STOPA SUFINANCIRANJA %
EU CO-FINANCING RATE %]]</f>
        <v>1049835</v>
      </c>
      <c r="P1560" s="51">
        <f>Ugovori_OPULJP[[#This Row],[Bespovratna sredstva - EU dio - HRK]]/7.5345</f>
        <v>139337.04957196894</v>
      </c>
      <c r="Q1560" s="50">
        <f>Ugovori_OPULJP[[#This Row],[Bespovratna sredstva - Ukupno (EU+Nac) HRK
= Ukupna ugovorena vrijednost bespovratnih sredstava]]*Ugovori_OPULJP[[#This Row],[STOPA NACIONALNOG SUFINANCIRANJA %]]</f>
        <v>185265</v>
      </c>
      <c r="R1560" s="51">
        <f>Ugovori_OPULJP[[#This Row],[Bespovratna sredstva - Nacionalni dio - HRK]]/7.5345</f>
        <v>24588.891100935696</v>
      </c>
      <c r="S1560" s="52">
        <v>1235100</v>
      </c>
      <c r="T1560" s="51">
        <f>Ugovori_OPULJP[[#This Row],[Bespovratna sredstva - Ukupno (EU+Nac) HRK
= Ukupna ugovorena vrijednost bespovratnih sredstava]]/7.5345</f>
        <v>163925.94067290463</v>
      </c>
      <c r="U1560" s="50">
        <v>0</v>
      </c>
      <c r="V1560" s="51">
        <f>Ugovori_OPULJP[[#This Row],[Javni doprinos korisnika - HRK]]/7.5345</f>
        <v>0</v>
      </c>
      <c r="W1560" s="50">
        <v>0</v>
      </c>
      <c r="X1560" s="51">
        <f>Ugovori_OPULJP[[#This Row],[Privatni doprinos korisnika - HRK]]/7.5345</f>
        <v>0</v>
      </c>
      <c r="Y1560" s="52">
        <v>1235100</v>
      </c>
      <c r="Z1560" s="53">
        <f>Ugovori_OPULJP[[#This Row],[UKUPNI PRIHVATLJIVI IZDACI
TOTAL ELIGIBLE EXPENDITURE
= Bespovratna sredstva ukupno + doprinos korisnika
= Ukupni prihvatljivi troškovi
= Ukupna ugovorena vrijednost projekta HRK]]/7.5345</f>
        <v>163925.94067290463</v>
      </c>
      <c r="AA1560" s="57" t="s">
        <v>38</v>
      </c>
      <c r="AB1560" s="57" t="s">
        <v>35</v>
      </c>
      <c r="AC1560" s="56" t="s">
        <v>5791</v>
      </c>
      <c r="AD1560" s="63" t="s">
        <v>747</v>
      </c>
    </row>
    <row r="1561" spans="1:30" ht="51" customHeight="1" x14ac:dyDescent="0.2">
      <c r="A1561" s="61" t="s">
        <v>5792</v>
      </c>
      <c r="B1561" s="55" t="s">
        <v>743</v>
      </c>
      <c r="C1561" s="56" t="s">
        <v>744</v>
      </c>
      <c r="D1561" s="88" t="s">
        <v>4965</v>
      </c>
      <c r="E1561" s="57" t="s">
        <v>76</v>
      </c>
      <c r="F1561" s="62" t="s">
        <v>5793</v>
      </c>
      <c r="G1561" s="62" t="s">
        <v>4109</v>
      </c>
      <c r="H1561" s="59">
        <v>44927</v>
      </c>
      <c r="I1561" s="59">
        <v>45170</v>
      </c>
      <c r="J1561" s="48" t="str">
        <f>IF(Ugovori_OPULJP[[#This Row],[DATUM ZAVRŠETKA OPERACIJE]]&gt;DATE(2024,3,31),"u provedbi","završen")</f>
        <v>završen</v>
      </c>
      <c r="K1561" s="46" t="s">
        <v>99</v>
      </c>
      <c r="L1561" s="46" t="s">
        <v>99</v>
      </c>
      <c r="M1561" s="49">
        <v>0.85</v>
      </c>
      <c r="N1561" s="49">
        <v>0.15</v>
      </c>
      <c r="O1561" s="50">
        <f>Ugovori_OPULJP[[#This Row],[Bespovratna sredstva - Ukupno (EU+Nac) HRK
= Ukupna ugovorena vrijednost bespovratnih sredstava]]*Ugovori_OPULJP[[#This Row],[EU STOPA SUFINANCIRANJA %
EU CO-FINANCING RATE %]]</f>
        <v>1049580</v>
      </c>
      <c r="P1561" s="51">
        <f>Ugovori_OPULJP[[#This Row],[Bespovratna sredstva - EU dio - HRK]]/7.5345</f>
        <v>139303.20525582321</v>
      </c>
      <c r="Q1561" s="50">
        <f>Ugovori_OPULJP[[#This Row],[Bespovratna sredstva - Ukupno (EU+Nac) HRK
= Ukupna ugovorena vrijednost bespovratnih sredstava]]*Ugovori_OPULJP[[#This Row],[STOPA NACIONALNOG SUFINANCIRANJA %]]</f>
        <v>185220</v>
      </c>
      <c r="R1561" s="51">
        <f>Ugovori_OPULJP[[#This Row],[Bespovratna sredstva - Nacionalni dio - HRK]]/7.5345</f>
        <v>24582.918574557036</v>
      </c>
      <c r="S1561" s="52">
        <v>1234800</v>
      </c>
      <c r="T1561" s="51">
        <f>Ugovori_OPULJP[[#This Row],[Bespovratna sredstva - Ukupno (EU+Nac) HRK
= Ukupna ugovorena vrijednost bespovratnih sredstava]]/7.5345</f>
        <v>163886.12383038024</v>
      </c>
      <c r="U1561" s="50">
        <v>0</v>
      </c>
      <c r="V1561" s="51">
        <f>Ugovori_OPULJP[[#This Row],[Javni doprinos korisnika - HRK]]/7.5345</f>
        <v>0</v>
      </c>
      <c r="W1561" s="50">
        <v>0</v>
      </c>
      <c r="X1561" s="51">
        <f>Ugovori_OPULJP[[#This Row],[Privatni doprinos korisnika - HRK]]/7.5345</f>
        <v>0</v>
      </c>
      <c r="Y1561" s="52">
        <v>1234800</v>
      </c>
      <c r="Z1561" s="53">
        <f>Ugovori_OPULJP[[#This Row],[UKUPNI PRIHVATLJIVI IZDACI
TOTAL ELIGIBLE EXPENDITURE
= Bespovratna sredstva ukupno + doprinos korisnika
= Ukupni prihvatljivi troškovi
= Ukupna ugovorena vrijednost projekta HRK]]/7.5345</f>
        <v>163886.12383038024</v>
      </c>
      <c r="AA1561" s="57" t="s">
        <v>38</v>
      </c>
      <c r="AB1561" s="57" t="s">
        <v>35</v>
      </c>
      <c r="AC1561" s="56" t="s">
        <v>5794</v>
      </c>
      <c r="AD1561" s="63" t="s">
        <v>747</v>
      </c>
    </row>
    <row r="1562" spans="1:30" ht="51" customHeight="1" x14ac:dyDescent="0.2">
      <c r="A1562" s="61" t="s">
        <v>5795</v>
      </c>
      <c r="B1562" s="55" t="s">
        <v>743</v>
      </c>
      <c r="C1562" s="56" t="s">
        <v>744</v>
      </c>
      <c r="D1562" s="88" t="s">
        <v>4965</v>
      </c>
      <c r="E1562" s="57" t="s">
        <v>76</v>
      </c>
      <c r="F1562" s="62" t="s">
        <v>5796</v>
      </c>
      <c r="G1562" s="62" t="s">
        <v>234</v>
      </c>
      <c r="H1562" s="59">
        <v>44915</v>
      </c>
      <c r="I1562" s="59">
        <v>45158</v>
      </c>
      <c r="J1562" s="48" t="str">
        <f>IF(Ugovori_OPULJP[[#This Row],[DATUM ZAVRŠETKA OPERACIJE]]&gt;DATE(2024,3,31),"u provedbi","završen")</f>
        <v>završen</v>
      </c>
      <c r="K1562" s="46" t="s">
        <v>99</v>
      </c>
      <c r="L1562" s="46" t="s">
        <v>99</v>
      </c>
      <c r="M1562" s="49">
        <v>0.85</v>
      </c>
      <c r="N1562" s="49">
        <v>0.15</v>
      </c>
      <c r="O1562" s="50">
        <f>Ugovori_OPULJP[[#This Row],[Bespovratna sredstva - Ukupno (EU+Nac) HRK
= Ukupna ugovorena vrijednost bespovratnih sredstava]]*Ugovori_OPULJP[[#This Row],[EU STOPA SUFINANCIRANJA %
EU CO-FINANCING RATE %]]</f>
        <v>1185654.8</v>
      </c>
      <c r="P1562" s="51">
        <f>Ugovori_OPULJP[[#This Row],[Bespovratna sredstva - EU dio - HRK]]/7.5345</f>
        <v>157363.43486628178</v>
      </c>
      <c r="Q1562" s="50">
        <f>Ugovori_OPULJP[[#This Row],[Bespovratna sredstva - Ukupno (EU+Nac) HRK
= Ukupna ugovorena vrijednost bespovratnih sredstava]]*Ugovori_OPULJP[[#This Row],[STOPA NACIONALNOG SUFINANCIRANJA %]]</f>
        <v>209233.19999999998</v>
      </c>
      <c r="R1562" s="51">
        <f>Ugovori_OPULJP[[#This Row],[Bespovratna sredstva - Nacionalni dio - HRK]]/7.5345</f>
        <v>27770.017917579131</v>
      </c>
      <c r="S1562" s="52">
        <v>1394888</v>
      </c>
      <c r="T1562" s="51">
        <f>Ugovori_OPULJP[[#This Row],[Bespovratna sredstva - Ukupno (EU+Nac) HRK
= Ukupna ugovorena vrijednost bespovratnih sredstava]]/7.5345</f>
        <v>185133.45278386091</v>
      </c>
      <c r="U1562" s="50">
        <v>0</v>
      </c>
      <c r="V1562" s="51">
        <f>Ugovori_OPULJP[[#This Row],[Javni doprinos korisnika - HRK]]/7.5345</f>
        <v>0</v>
      </c>
      <c r="W1562" s="50">
        <v>0</v>
      </c>
      <c r="X1562" s="51">
        <f>Ugovori_OPULJP[[#This Row],[Privatni doprinos korisnika - HRK]]/7.5345</f>
        <v>0</v>
      </c>
      <c r="Y1562" s="52">
        <v>1394888</v>
      </c>
      <c r="Z1562" s="53">
        <f>Ugovori_OPULJP[[#This Row],[UKUPNI PRIHVATLJIVI IZDACI
TOTAL ELIGIBLE EXPENDITURE
= Bespovratna sredstva ukupno + doprinos korisnika
= Ukupni prihvatljivi troškovi
= Ukupna ugovorena vrijednost projekta HRK]]/7.5345</f>
        <v>185133.45278386091</v>
      </c>
      <c r="AA1562" s="57" t="s">
        <v>38</v>
      </c>
      <c r="AB1562" s="57" t="s">
        <v>35</v>
      </c>
      <c r="AC1562" s="56" t="s">
        <v>5797</v>
      </c>
      <c r="AD1562" s="63" t="s">
        <v>747</v>
      </c>
    </row>
    <row r="1563" spans="1:30" ht="48" customHeight="1" x14ac:dyDescent="0.2">
      <c r="A1563" s="66" t="s">
        <v>5798</v>
      </c>
      <c r="B1563" s="55" t="s">
        <v>743</v>
      </c>
      <c r="C1563" s="56" t="s">
        <v>744</v>
      </c>
      <c r="D1563" s="88" t="s">
        <v>4965</v>
      </c>
      <c r="E1563" s="57" t="s">
        <v>76</v>
      </c>
      <c r="F1563" s="62" t="s">
        <v>5799</v>
      </c>
      <c r="G1563" s="62" t="s">
        <v>929</v>
      </c>
      <c r="H1563" s="59">
        <v>44914</v>
      </c>
      <c r="I1563" s="59">
        <v>45157</v>
      </c>
      <c r="J1563" s="48" t="str">
        <f>IF(Ugovori_OPULJP[[#This Row],[DATUM ZAVRŠETKA OPERACIJE]]&gt;DATE(2024,3,31),"u provedbi","završen")</f>
        <v>završen</v>
      </c>
      <c r="K1563" s="58" t="s">
        <v>99</v>
      </c>
      <c r="L1563" s="46" t="s">
        <v>99</v>
      </c>
      <c r="M1563" s="49">
        <v>0.85</v>
      </c>
      <c r="N1563" s="49">
        <v>0.15</v>
      </c>
      <c r="O1563" s="50">
        <f>Ugovori_OPULJP[[#This Row],[Bespovratna sredstva - Ukupno (EU+Nac) HRK
= Ukupna ugovorena vrijednost bespovratnih sredstava]]*Ugovori_OPULJP[[#This Row],[EU STOPA SUFINANCIRANJA %
EU CO-FINANCING RATE %]]</f>
        <v>840480</v>
      </c>
      <c r="P1563" s="51">
        <f>Ugovori_OPULJP[[#This Row],[Bespovratna sredstva - EU dio - HRK]]/7.5345</f>
        <v>111550.8660163249</v>
      </c>
      <c r="Q1563" s="50">
        <f>Ugovori_OPULJP[[#This Row],[Bespovratna sredstva - Ukupno (EU+Nac) HRK
= Ukupna ugovorena vrijednost bespovratnih sredstava]]*Ugovori_OPULJP[[#This Row],[STOPA NACIONALNOG SUFINANCIRANJA %]]</f>
        <v>148320</v>
      </c>
      <c r="R1563" s="51">
        <f>Ugovori_OPULJP[[#This Row],[Bespovratna sredstva - Nacionalni dio - HRK]]/7.5345</f>
        <v>19685.446944057334</v>
      </c>
      <c r="S1563" s="52">
        <v>988800</v>
      </c>
      <c r="T1563" s="51">
        <f>Ugovori_OPULJP[[#This Row],[Bespovratna sredstva - Ukupno (EU+Nac) HRK
= Ukupna ugovorena vrijednost bespovratnih sredstava]]/7.5345</f>
        <v>131236.31296038223</v>
      </c>
      <c r="U1563" s="50">
        <v>0</v>
      </c>
      <c r="V1563" s="51">
        <f>Ugovori_OPULJP[[#This Row],[Javni doprinos korisnika - HRK]]/7.5345</f>
        <v>0</v>
      </c>
      <c r="W1563" s="50">
        <v>0</v>
      </c>
      <c r="X1563" s="51">
        <f>Ugovori_OPULJP[[#This Row],[Privatni doprinos korisnika - HRK]]/7.5345</f>
        <v>0</v>
      </c>
      <c r="Y1563" s="52">
        <v>988800</v>
      </c>
      <c r="Z1563" s="53">
        <f>Ugovori_OPULJP[[#This Row],[UKUPNI PRIHVATLJIVI IZDACI
TOTAL ELIGIBLE EXPENDITURE
= Bespovratna sredstva ukupno + doprinos korisnika
= Ukupni prihvatljivi troškovi
= Ukupna ugovorena vrijednost projekta HRK]]/7.5345</f>
        <v>131236.31296038223</v>
      </c>
      <c r="AA1563" s="57" t="s">
        <v>38</v>
      </c>
      <c r="AB1563" s="57" t="s">
        <v>35</v>
      </c>
      <c r="AC1563" s="56" t="s">
        <v>5800</v>
      </c>
      <c r="AD1563" s="63" t="s">
        <v>747</v>
      </c>
    </row>
    <row r="1564" spans="1:30" ht="51" customHeight="1" x14ac:dyDescent="0.2">
      <c r="A1564" s="61" t="s">
        <v>5801</v>
      </c>
      <c r="B1564" s="55" t="s">
        <v>743</v>
      </c>
      <c r="C1564" s="56" t="s">
        <v>744</v>
      </c>
      <c r="D1564" s="88" t="s">
        <v>4965</v>
      </c>
      <c r="E1564" s="57" t="s">
        <v>76</v>
      </c>
      <c r="F1564" s="62" t="s">
        <v>2160</v>
      </c>
      <c r="G1564" s="62" t="s">
        <v>2161</v>
      </c>
      <c r="H1564" s="59">
        <v>44928</v>
      </c>
      <c r="I1564" s="59">
        <v>45171</v>
      </c>
      <c r="J1564" s="48" t="str">
        <f>IF(Ugovori_OPULJP[[#This Row],[DATUM ZAVRŠETKA OPERACIJE]]&gt;DATE(2024,3,31),"u provedbi","završen")</f>
        <v>završen</v>
      </c>
      <c r="K1564" s="46" t="s">
        <v>99</v>
      </c>
      <c r="L1564" s="46" t="s">
        <v>99</v>
      </c>
      <c r="M1564" s="49">
        <v>0.85</v>
      </c>
      <c r="N1564" s="49">
        <v>0.15</v>
      </c>
      <c r="O1564" s="50">
        <f>Ugovori_OPULJP[[#This Row],[Bespovratna sredstva - Ukupno (EU+Nac) HRK
= Ukupna ugovorena vrijednost bespovratnih sredstava]]*Ugovori_OPULJP[[#This Row],[EU STOPA SUFINANCIRANJA %
EU CO-FINANCING RATE %]]</f>
        <v>420240</v>
      </c>
      <c r="P1564" s="51">
        <f>Ugovori_OPULJP[[#This Row],[Bespovratna sredstva - EU dio - HRK]]/7.5345</f>
        <v>55775.43300816245</v>
      </c>
      <c r="Q1564" s="50">
        <f>Ugovori_OPULJP[[#This Row],[Bespovratna sredstva - Ukupno (EU+Nac) HRK
= Ukupna ugovorena vrijednost bespovratnih sredstava]]*Ugovori_OPULJP[[#This Row],[STOPA NACIONALNOG SUFINANCIRANJA %]]</f>
        <v>74160</v>
      </c>
      <c r="R1564" s="51">
        <f>Ugovori_OPULJP[[#This Row],[Bespovratna sredstva - Nacionalni dio - HRK]]/7.5345</f>
        <v>9842.7234720286669</v>
      </c>
      <c r="S1564" s="52">
        <v>494400</v>
      </c>
      <c r="T1564" s="51">
        <f>Ugovori_OPULJP[[#This Row],[Bespovratna sredstva - Ukupno (EU+Nac) HRK
= Ukupna ugovorena vrijednost bespovratnih sredstava]]/7.5345</f>
        <v>65618.156480191115</v>
      </c>
      <c r="U1564" s="50">
        <v>0</v>
      </c>
      <c r="V1564" s="51">
        <f>Ugovori_OPULJP[[#This Row],[Javni doprinos korisnika - HRK]]/7.5345</f>
        <v>0</v>
      </c>
      <c r="W1564" s="50">
        <v>0</v>
      </c>
      <c r="X1564" s="51">
        <f>Ugovori_OPULJP[[#This Row],[Privatni doprinos korisnika - HRK]]/7.5345</f>
        <v>0</v>
      </c>
      <c r="Y1564" s="52">
        <v>494400</v>
      </c>
      <c r="Z1564" s="53">
        <f>Ugovori_OPULJP[[#This Row],[UKUPNI PRIHVATLJIVI IZDACI
TOTAL ELIGIBLE EXPENDITURE
= Bespovratna sredstva ukupno + doprinos korisnika
= Ukupni prihvatljivi troškovi
= Ukupna ugovorena vrijednost projekta HRK]]/7.5345</f>
        <v>65618.156480191115</v>
      </c>
      <c r="AA1564" s="57" t="s">
        <v>38</v>
      </c>
      <c r="AB1564" s="57" t="s">
        <v>35</v>
      </c>
      <c r="AC1564" s="56" t="s">
        <v>5802</v>
      </c>
      <c r="AD1564" s="63" t="s">
        <v>747</v>
      </c>
    </row>
    <row r="1565" spans="1:30" ht="48" customHeight="1" x14ac:dyDescent="0.2">
      <c r="A1565" s="61" t="s">
        <v>5803</v>
      </c>
      <c r="B1565" s="55" t="s">
        <v>743</v>
      </c>
      <c r="C1565" s="56" t="s">
        <v>744</v>
      </c>
      <c r="D1565" s="88" t="s">
        <v>4965</v>
      </c>
      <c r="E1565" s="57" t="s">
        <v>76</v>
      </c>
      <c r="F1565" s="62" t="s">
        <v>5804</v>
      </c>
      <c r="G1565" s="45" t="s">
        <v>1326</v>
      </c>
      <c r="H1565" s="59">
        <v>44915</v>
      </c>
      <c r="I1565" s="59">
        <v>45158</v>
      </c>
      <c r="J1565" s="48" t="str">
        <f>IF(Ugovori_OPULJP[[#This Row],[DATUM ZAVRŠETKA OPERACIJE]]&gt;DATE(2024,3,31),"u provedbi","završen")</f>
        <v>završen</v>
      </c>
      <c r="K1565" s="58" t="s">
        <v>99</v>
      </c>
      <c r="L1565" s="67" t="s">
        <v>99</v>
      </c>
      <c r="M1565" s="49">
        <v>0.85</v>
      </c>
      <c r="N1565" s="49">
        <v>0.15</v>
      </c>
      <c r="O1565" s="50">
        <f>Ugovori_OPULJP[[#This Row],[Bespovratna sredstva - Ukupno (EU+Nac) HRK
= Ukupna ugovorena vrijednost bespovratnih sredstava]]*Ugovori_OPULJP[[#This Row],[EU STOPA SUFINANCIRANJA %
EU CO-FINANCING RATE %]]</f>
        <v>628535.04999999993</v>
      </c>
      <c r="P1565" s="51">
        <f>Ugovori_OPULJP[[#This Row],[Bespovratna sredstva - EU dio - HRK]]/7.5345</f>
        <v>83420.937023027393</v>
      </c>
      <c r="Q1565" s="50">
        <f>Ugovori_OPULJP[[#This Row],[Bespovratna sredstva - Ukupno (EU+Nac) HRK
= Ukupna ugovorena vrijednost bespovratnih sredstava]]*Ugovori_OPULJP[[#This Row],[STOPA NACIONALNOG SUFINANCIRANJA %]]</f>
        <v>110917.95</v>
      </c>
      <c r="R1565" s="51">
        <f>Ugovori_OPULJP[[#This Row],[Bespovratna sredstva - Nacionalni dio - HRK]]/7.5345</f>
        <v>14721.341827593071</v>
      </c>
      <c r="S1565" s="52">
        <v>739453</v>
      </c>
      <c r="T1565" s="51">
        <f>Ugovori_OPULJP[[#This Row],[Bespovratna sredstva - Ukupno (EU+Nac) HRK
= Ukupna ugovorena vrijednost bespovratnih sredstava]]/7.5345</f>
        <v>98142.278850620467</v>
      </c>
      <c r="U1565" s="50">
        <v>0</v>
      </c>
      <c r="V1565" s="51">
        <f>Ugovori_OPULJP[[#This Row],[Javni doprinos korisnika - HRK]]/7.5345</f>
        <v>0</v>
      </c>
      <c r="W1565" s="50">
        <v>0</v>
      </c>
      <c r="X1565" s="51">
        <f>Ugovori_OPULJP[[#This Row],[Privatni doprinos korisnika - HRK]]/7.5345</f>
        <v>0</v>
      </c>
      <c r="Y1565" s="52">
        <v>739453</v>
      </c>
      <c r="Z1565" s="53">
        <f>Ugovori_OPULJP[[#This Row],[UKUPNI PRIHVATLJIVI IZDACI
TOTAL ELIGIBLE EXPENDITURE
= Bespovratna sredstva ukupno + doprinos korisnika
= Ukupni prihvatljivi troškovi
= Ukupna ugovorena vrijednost projekta HRK]]/7.5345</f>
        <v>98142.278850620467</v>
      </c>
      <c r="AA1565" s="57" t="s">
        <v>38</v>
      </c>
      <c r="AB1565" s="57" t="s">
        <v>35</v>
      </c>
      <c r="AC1565" s="56" t="s">
        <v>5805</v>
      </c>
      <c r="AD1565" s="63" t="s">
        <v>747</v>
      </c>
    </row>
    <row r="1566" spans="1:30" ht="38.25" customHeight="1" x14ac:dyDescent="0.2">
      <c r="A1566" s="61" t="s">
        <v>5806</v>
      </c>
      <c r="B1566" s="55" t="s">
        <v>743</v>
      </c>
      <c r="C1566" s="56" t="s">
        <v>744</v>
      </c>
      <c r="D1566" s="88" t="s">
        <v>4965</v>
      </c>
      <c r="E1566" s="57" t="s">
        <v>76</v>
      </c>
      <c r="F1566" s="62" t="s">
        <v>5807</v>
      </c>
      <c r="G1566" s="62" t="s">
        <v>1537</v>
      </c>
      <c r="H1566" s="59">
        <v>44916</v>
      </c>
      <c r="I1566" s="59">
        <v>45159</v>
      </c>
      <c r="J1566" s="48" t="str">
        <f>IF(Ugovori_OPULJP[[#This Row],[DATUM ZAVRŠETKA OPERACIJE]]&gt;DATE(2024,3,31),"u provedbi","završen")</f>
        <v>završen</v>
      </c>
      <c r="K1566" s="58" t="s">
        <v>94</v>
      </c>
      <c r="L1566" s="67" t="s">
        <v>94</v>
      </c>
      <c r="M1566" s="49">
        <v>0.85</v>
      </c>
      <c r="N1566" s="49">
        <v>0.15</v>
      </c>
      <c r="O1566" s="50">
        <f>Ugovori_OPULJP[[#This Row],[Bespovratna sredstva - Ukupno (EU+Nac) HRK
= Ukupna ugovorena vrijednost bespovratnih sredstava]]*Ugovori_OPULJP[[#This Row],[EU STOPA SUFINANCIRANJA %
EU CO-FINANCING RATE %]]</f>
        <v>1260720</v>
      </c>
      <c r="P1566" s="51">
        <f>Ugovori_OPULJP[[#This Row],[Bespovratna sredstva - EU dio - HRK]]/7.5345</f>
        <v>167326.29902448735</v>
      </c>
      <c r="Q1566" s="50">
        <f>Ugovori_OPULJP[[#This Row],[Bespovratna sredstva - Ukupno (EU+Nac) HRK
= Ukupna ugovorena vrijednost bespovratnih sredstava]]*Ugovori_OPULJP[[#This Row],[STOPA NACIONALNOG SUFINANCIRANJA %]]</f>
        <v>222480</v>
      </c>
      <c r="R1566" s="51">
        <f>Ugovori_OPULJP[[#This Row],[Bespovratna sredstva - Nacionalni dio - HRK]]/7.5345</f>
        <v>29528.170416086003</v>
      </c>
      <c r="S1566" s="52">
        <v>1483200</v>
      </c>
      <c r="T1566" s="51">
        <f>Ugovori_OPULJP[[#This Row],[Bespovratna sredstva - Ukupno (EU+Nac) HRK
= Ukupna ugovorena vrijednost bespovratnih sredstava]]/7.5345</f>
        <v>196854.46944057336</v>
      </c>
      <c r="U1566" s="50">
        <v>0</v>
      </c>
      <c r="V1566" s="51">
        <f>Ugovori_OPULJP[[#This Row],[Javni doprinos korisnika - HRK]]/7.5345</f>
        <v>0</v>
      </c>
      <c r="W1566" s="50">
        <v>0</v>
      </c>
      <c r="X1566" s="51">
        <f>Ugovori_OPULJP[[#This Row],[Privatni doprinos korisnika - HRK]]/7.5345</f>
        <v>0</v>
      </c>
      <c r="Y1566" s="52">
        <v>1483200</v>
      </c>
      <c r="Z1566" s="53">
        <f>Ugovori_OPULJP[[#This Row],[UKUPNI PRIHVATLJIVI IZDACI
TOTAL ELIGIBLE EXPENDITURE
= Bespovratna sredstva ukupno + doprinos korisnika
= Ukupni prihvatljivi troškovi
= Ukupna ugovorena vrijednost projekta HRK]]/7.5345</f>
        <v>196854.46944057336</v>
      </c>
      <c r="AA1566" s="57" t="s">
        <v>38</v>
      </c>
      <c r="AB1566" s="57" t="s">
        <v>35</v>
      </c>
      <c r="AC1566" s="56" t="s">
        <v>5808</v>
      </c>
      <c r="AD1566" s="63" t="s">
        <v>747</v>
      </c>
    </row>
    <row r="1567" spans="1:30" ht="38.25" customHeight="1" x14ac:dyDescent="0.2">
      <c r="A1567" s="61" t="s">
        <v>5809</v>
      </c>
      <c r="B1567" s="55" t="s">
        <v>743</v>
      </c>
      <c r="C1567" s="56" t="s">
        <v>744</v>
      </c>
      <c r="D1567" s="88" t="s">
        <v>4965</v>
      </c>
      <c r="E1567" s="57" t="s">
        <v>76</v>
      </c>
      <c r="F1567" s="62" t="s">
        <v>5810</v>
      </c>
      <c r="G1567" s="62" t="s">
        <v>1585</v>
      </c>
      <c r="H1567" s="59">
        <v>44916</v>
      </c>
      <c r="I1567" s="59">
        <v>45159</v>
      </c>
      <c r="J1567" s="48" t="str">
        <f>IF(Ugovori_OPULJP[[#This Row],[DATUM ZAVRŠETKA OPERACIJE]]&gt;DATE(2024,3,31),"u provedbi","završen")</f>
        <v>završen</v>
      </c>
      <c r="K1567" s="46" t="s">
        <v>99</v>
      </c>
      <c r="L1567" s="46" t="s">
        <v>99</v>
      </c>
      <c r="M1567" s="49">
        <v>0.85</v>
      </c>
      <c r="N1567" s="49">
        <v>0.15</v>
      </c>
      <c r="O1567" s="50">
        <f>Ugovori_OPULJP[[#This Row],[Bespovratna sredstva - Ukupno (EU+Nac) HRK
= Ukupna ugovorena vrijednost bespovratnih sredstava]]*Ugovori_OPULJP[[#This Row],[EU STOPA SUFINANCIRANJA %
EU CO-FINANCING RATE %]]</f>
        <v>1260720</v>
      </c>
      <c r="P1567" s="51">
        <f>Ugovori_OPULJP[[#This Row],[Bespovratna sredstva - EU dio - HRK]]/7.5345</f>
        <v>167326.29902448735</v>
      </c>
      <c r="Q1567" s="50">
        <f>Ugovori_OPULJP[[#This Row],[Bespovratna sredstva - Ukupno (EU+Nac) HRK
= Ukupna ugovorena vrijednost bespovratnih sredstava]]*Ugovori_OPULJP[[#This Row],[STOPA NACIONALNOG SUFINANCIRANJA %]]</f>
        <v>222480</v>
      </c>
      <c r="R1567" s="51">
        <f>Ugovori_OPULJP[[#This Row],[Bespovratna sredstva - Nacionalni dio - HRK]]/7.5345</f>
        <v>29528.170416086003</v>
      </c>
      <c r="S1567" s="52">
        <v>1483200</v>
      </c>
      <c r="T1567" s="51">
        <f>Ugovori_OPULJP[[#This Row],[Bespovratna sredstva - Ukupno (EU+Nac) HRK
= Ukupna ugovorena vrijednost bespovratnih sredstava]]/7.5345</f>
        <v>196854.46944057336</v>
      </c>
      <c r="U1567" s="50">
        <v>0</v>
      </c>
      <c r="V1567" s="51">
        <f>Ugovori_OPULJP[[#This Row],[Javni doprinos korisnika - HRK]]/7.5345</f>
        <v>0</v>
      </c>
      <c r="W1567" s="50">
        <v>0</v>
      </c>
      <c r="X1567" s="51">
        <f>Ugovori_OPULJP[[#This Row],[Privatni doprinos korisnika - HRK]]/7.5345</f>
        <v>0</v>
      </c>
      <c r="Y1567" s="52">
        <v>1483200</v>
      </c>
      <c r="Z1567" s="53">
        <f>Ugovori_OPULJP[[#This Row],[UKUPNI PRIHVATLJIVI IZDACI
TOTAL ELIGIBLE EXPENDITURE
= Bespovratna sredstva ukupno + doprinos korisnika
= Ukupni prihvatljivi troškovi
= Ukupna ugovorena vrijednost projekta HRK]]/7.5345</f>
        <v>196854.46944057336</v>
      </c>
      <c r="AA1567" s="57" t="s">
        <v>38</v>
      </c>
      <c r="AB1567" s="57" t="s">
        <v>35</v>
      </c>
      <c r="AC1567" s="56" t="s">
        <v>5811</v>
      </c>
      <c r="AD1567" s="63" t="s">
        <v>747</v>
      </c>
    </row>
    <row r="1568" spans="1:30" ht="63.75" customHeight="1" x14ac:dyDescent="0.2">
      <c r="A1568" s="61" t="s">
        <v>5812</v>
      </c>
      <c r="B1568" s="55" t="s">
        <v>743</v>
      </c>
      <c r="C1568" s="56" t="s">
        <v>744</v>
      </c>
      <c r="D1568" s="88" t="s">
        <v>4965</v>
      </c>
      <c r="E1568" s="57" t="s">
        <v>76</v>
      </c>
      <c r="F1568" s="62" t="s">
        <v>5813</v>
      </c>
      <c r="G1568" s="45" t="s">
        <v>3565</v>
      </c>
      <c r="H1568" s="59">
        <v>44918</v>
      </c>
      <c r="I1568" s="59">
        <v>45161</v>
      </c>
      <c r="J1568" s="48" t="str">
        <f>IF(Ugovori_OPULJP[[#This Row],[DATUM ZAVRŠETKA OPERACIJE]]&gt;DATE(2024,3,31),"u provedbi","završen")</f>
        <v>završen</v>
      </c>
      <c r="K1568" s="58" t="s">
        <v>99</v>
      </c>
      <c r="L1568" s="67" t="s">
        <v>99</v>
      </c>
      <c r="M1568" s="49">
        <v>0.85</v>
      </c>
      <c r="N1568" s="49">
        <v>0.15</v>
      </c>
      <c r="O1568" s="50">
        <f>Ugovori_OPULJP[[#This Row],[Bespovratna sredstva - Ukupno (EU+Nac) HRK
= Ukupna ugovorena vrijednost bespovratnih sredstava]]*Ugovori_OPULJP[[#This Row],[EU STOPA SUFINANCIRANJA %
EU CO-FINANCING RATE %]]</f>
        <v>630360</v>
      </c>
      <c r="P1568" s="51">
        <f>Ugovori_OPULJP[[#This Row],[Bespovratna sredstva - EU dio - HRK]]/7.5345</f>
        <v>83663.149512243675</v>
      </c>
      <c r="Q1568" s="50">
        <f>Ugovori_OPULJP[[#This Row],[Bespovratna sredstva - Ukupno (EU+Nac) HRK
= Ukupna ugovorena vrijednost bespovratnih sredstava]]*Ugovori_OPULJP[[#This Row],[STOPA NACIONALNOG SUFINANCIRANJA %]]</f>
        <v>111240</v>
      </c>
      <c r="R1568" s="51">
        <f>Ugovori_OPULJP[[#This Row],[Bespovratna sredstva - Nacionalni dio - HRK]]/7.5345</f>
        <v>14764.085208043001</v>
      </c>
      <c r="S1568" s="52">
        <v>741600</v>
      </c>
      <c r="T1568" s="51">
        <f>Ugovori_OPULJP[[#This Row],[Bespovratna sredstva - Ukupno (EU+Nac) HRK
= Ukupna ugovorena vrijednost bespovratnih sredstava]]/7.5345</f>
        <v>98427.23472028668</v>
      </c>
      <c r="U1568" s="50">
        <v>0</v>
      </c>
      <c r="V1568" s="51">
        <f>Ugovori_OPULJP[[#This Row],[Javni doprinos korisnika - HRK]]/7.5345</f>
        <v>0</v>
      </c>
      <c r="W1568" s="50">
        <v>0</v>
      </c>
      <c r="X1568" s="51">
        <f>Ugovori_OPULJP[[#This Row],[Privatni doprinos korisnika - HRK]]/7.5345</f>
        <v>0</v>
      </c>
      <c r="Y1568" s="52">
        <v>741600</v>
      </c>
      <c r="Z1568" s="53">
        <f>Ugovori_OPULJP[[#This Row],[UKUPNI PRIHVATLJIVI IZDACI
TOTAL ELIGIBLE EXPENDITURE
= Bespovratna sredstva ukupno + doprinos korisnika
= Ukupni prihvatljivi troškovi
= Ukupna ugovorena vrijednost projekta HRK]]/7.5345</f>
        <v>98427.23472028668</v>
      </c>
      <c r="AA1568" s="57" t="s">
        <v>38</v>
      </c>
      <c r="AB1568" s="57" t="s">
        <v>35</v>
      </c>
      <c r="AC1568" s="56" t="s">
        <v>5814</v>
      </c>
      <c r="AD1568" s="63" t="s">
        <v>747</v>
      </c>
    </row>
    <row r="1569" spans="1:30" ht="51" customHeight="1" x14ac:dyDescent="0.2">
      <c r="A1569" s="61" t="s">
        <v>5815</v>
      </c>
      <c r="B1569" s="55" t="s">
        <v>743</v>
      </c>
      <c r="C1569" s="56" t="s">
        <v>744</v>
      </c>
      <c r="D1569" s="88" t="s">
        <v>4965</v>
      </c>
      <c r="E1569" s="57" t="s">
        <v>76</v>
      </c>
      <c r="F1569" s="62" t="s">
        <v>5816</v>
      </c>
      <c r="G1569" s="45" t="s">
        <v>2165</v>
      </c>
      <c r="H1569" s="59">
        <v>44915</v>
      </c>
      <c r="I1569" s="59">
        <v>45158</v>
      </c>
      <c r="J1569" s="48" t="str">
        <f>IF(Ugovori_OPULJP[[#This Row],[DATUM ZAVRŠETKA OPERACIJE]]&gt;DATE(2024,3,31),"u provedbi","završen")</f>
        <v>završen</v>
      </c>
      <c r="K1569" s="58" t="s">
        <v>99</v>
      </c>
      <c r="L1569" s="67" t="s">
        <v>99</v>
      </c>
      <c r="M1569" s="49">
        <v>0.85</v>
      </c>
      <c r="N1569" s="49">
        <v>0.15</v>
      </c>
      <c r="O1569" s="50">
        <f>Ugovori_OPULJP[[#This Row],[Bespovratna sredstva - Ukupno (EU+Nac) HRK
= Ukupna ugovorena vrijednost bespovratnih sredstava]]*Ugovori_OPULJP[[#This Row],[EU STOPA SUFINANCIRANJA %
EU CO-FINANCING RATE %]]</f>
        <v>504282.47499999998</v>
      </c>
      <c r="P1569" s="51">
        <f>Ugovori_OPULJP[[#This Row],[Bespovratna sredstva - EU dio - HRK]]/7.5345</f>
        <v>66929.786316278449</v>
      </c>
      <c r="Q1569" s="50">
        <f>Ugovori_OPULJP[[#This Row],[Bespovratna sredstva - Ukupno (EU+Nac) HRK
= Ukupna ugovorena vrijednost bespovratnih sredstava]]*Ugovori_OPULJP[[#This Row],[STOPA NACIONALNOG SUFINANCIRANJA %]]</f>
        <v>88991.024999999994</v>
      </c>
      <c r="R1569" s="51">
        <f>Ugovori_OPULJP[[#This Row],[Bespovratna sredstva - Nacionalni dio - HRK]]/7.5345</f>
        <v>11811.138761696197</v>
      </c>
      <c r="S1569" s="52">
        <v>593273.5</v>
      </c>
      <c r="T1569" s="51">
        <f>Ugovori_OPULJP[[#This Row],[Bespovratna sredstva - Ukupno (EU+Nac) HRK
= Ukupna ugovorena vrijednost bespovratnih sredstava]]/7.5345</f>
        <v>78740.925077974651</v>
      </c>
      <c r="U1569" s="50">
        <v>0</v>
      </c>
      <c r="V1569" s="51">
        <f>Ugovori_OPULJP[[#This Row],[Javni doprinos korisnika - HRK]]/7.5345</f>
        <v>0</v>
      </c>
      <c r="W1569" s="50">
        <v>0</v>
      </c>
      <c r="X1569" s="51">
        <f>Ugovori_OPULJP[[#This Row],[Privatni doprinos korisnika - HRK]]/7.5345</f>
        <v>0</v>
      </c>
      <c r="Y1569" s="52">
        <v>593273.5</v>
      </c>
      <c r="Z1569" s="53">
        <f>Ugovori_OPULJP[[#This Row],[UKUPNI PRIHVATLJIVI IZDACI
TOTAL ELIGIBLE EXPENDITURE
= Bespovratna sredstva ukupno + doprinos korisnika
= Ukupni prihvatljivi troškovi
= Ukupna ugovorena vrijednost projekta HRK]]/7.5345</f>
        <v>78740.925077974651</v>
      </c>
      <c r="AA1569" s="57" t="s">
        <v>38</v>
      </c>
      <c r="AB1569" s="57" t="s">
        <v>35</v>
      </c>
      <c r="AC1569" s="56" t="s">
        <v>5817</v>
      </c>
      <c r="AD1569" s="63" t="s">
        <v>747</v>
      </c>
    </row>
    <row r="1570" spans="1:30" ht="51" customHeight="1" x14ac:dyDescent="0.2">
      <c r="A1570" s="61" t="s">
        <v>5818</v>
      </c>
      <c r="B1570" s="55" t="s">
        <v>743</v>
      </c>
      <c r="C1570" s="56" t="s">
        <v>744</v>
      </c>
      <c r="D1570" s="88" t="s">
        <v>4965</v>
      </c>
      <c r="E1570" s="57" t="s">
        <v>76</v>
      </c>
      <c r="F1570" s="62" t="s">
        <v>5819</v>
      </c>
      <c r="G1570" s="62" t="s">
        <v>1263</v>
      </c>
      <c r="H1570" s="59">
        <v>44915</v>
      </c>
      <c r="I1570" s="59">
        <v>45158</v>
      </c>
      <c r="J1570" s="48" t="str">
        <f>IF(Ugovori_OPULJP[[#This Row],[DATUM ZAVRŠETKA OPERACIJE]]&gt;DATE(2024,3,31),"u provedbi","završen")</f>
        <v>završen</v>
      </c>
      <c r="K1570" s="46" t="s">
        <v>104</v>
      </c>
      <c r="L1570" s="46" t="s">
        <v>104</v>
      </c>
      <c r="M1570" s="49">
        <v>0.85</v>
      </c>
      <c r="N1570" s="49">
        <v>0.15</v>
      </c>
      <c r="O1570" s="50">
        <f>Ugovori_OPULJP[[#This Row],[Bespovratna sredstva - Ukupno (EU+Nac) HRK
= Ukupna ugovorena vrijednost bespovratnih sredstava]]*Ugovori_OPULJP[[#This Row],[EU STOPA SUFINANCIRANJA %
EU CO-FINANCING RATE %]]</f>
        <v>840480</v>
      </c>
      <c r="P1570" s="51">
        <f>Ugovori_OPULJP[[#This Row],[Bespovratna sredstva - EU dio - HRK]]/7.5345</f>
        <v>111550.8660163249</v>
      </c>
      <c r="Q1570" s="50">
        <f>Ugovori_OPULJP[[#This Row],[Bespovratna sredstva - Ukupno (EU+Nac) HRK
= Ukupna ugovorena vrijednost bespovratnih sredstava]]*Ugovori_OPULJP[[#This Row],[STOPA NACIONALNOG SUFINANCIRANJA %]]</f>
        <v>148320</v>
      </c>
      <c r="R1570" s="51">
        <f>Ugovori_OPULJP[[#This Row],[Bespovratna sredstva - Nacionalni dio - HRK]]/7.5345</f>
        <v>19685.446944057334</v>
      </c>
      <c r="S1570" s="52">
        <v>988800</v>
      </c>
      <c r="T1570" s="51">
        <f>Ugovori_OPULJP[[#This Row],[Bespovratna sredstva - Ukupno (EU+Nac) HRK
= Ukupna ugovorena vrijednost bespovratnih sredstava]]/7.5345</f>
        <v>131236.31296038223</v>
      </c>
      <c r="U1570" s="50">
        <v>0</v>
      </c>
      <c r="V1570" s="51">
        <f>Ugovori_OPULJP[[#This Row],[Javni doprinos korisnika - HRK]]/7.5345</f>
        <v>0</v>
      </c>
      <c r="W1570" s="50">
        <v>0</v>
      </c>
      <c r="X1570" s="51">
        <f>Ugovori_OPULJP[[#This Row],[Privatni doprinos korisnika - HRK]]/7.5345</f>
        <v>0</v>
      </c>
      <c r="Y1570" s="52">
        <v>988800</v>
      </c>
      <c r="Z1570" s="53">
        <f>Ugovori_OPULJP[[#This Row],[UKUPNI PRIHVATLJIVI IZDACI
TOTAL ELIGIBLE EXPENDITURE
= Bespovratna sredstva ukupno + doprinos korisnika
= Ukupni prihvatljivi troškovi
= Ukupna ugovorena vrijednost projekta HRK]]/7.5345</f>
        <v>131236.31296038223</v>
      </c>
      <c r="AA1570" s="57" t="s">
        <v>38</v>
      </c>
      <c r="AB1570" s="57" t="s">
        <v>35</v>
      </c>
      <c r="AC1570" s="56" t="s">
        <v>5820</v>
      </c>
      <c r="AD1570" s="63" t="s">
        <v>747</v>
      </c>
    </row>
    <row r="1571" spans="1:30" ht="51" customHeight="1" x14ac:dyDescent="0.2">
      <c r="A1571" s="97" t="s">
        <v>5821</v>
      </c>
      <c r="B1571" s="55" t="s">
        <v>743</v>
      </c>
      <c r="C1571" s="56" t="s">
        <v>744</v>
      </c>
      <c r="D1571" s="88" t="s">
        <v>4965</v>
      </c>
      <c r="E1571" s="57" t="s">
        <v>76</v>
      </c>
      <c r="F1571" s="62" t="s">
        <v>5822</v>
      </c>
      <c r="G1571" s="62" t="s">
        <v>1179</v>
      </c>
      <c r="H1571" s="59">
        <v>44770</v>
      </c>
      <c r="I1571" s="59">
        <v>45013</v>
      </c>
      <c r="J1571" s="48" t="str">
        <f>IF(Ugovori_OPULJP[[#This Row],[DATUM ZAVRŠETKA OPERACIJE]]&gt;DATE(2024,3,31),"u provedbi","završen")</f>
        <v>završen</v>
      </c>
      <c r="K1571" s="46" t="s">
        <v>99</v>
      </c>
      <c r="L1571" s="46" t="s">
        <v>99</v>
      </c>
      <c r="M1571" s="49">
        <v>0.85</v>
      </c>
      <c r="N1571" s="49">
        <v>0.15</v>
      </c>
      <c r="O1571" s="50">
        <f>Ugovori_OPULJP[[#This Row],[Bespovratna sredstva - Ukupno (EU+Nac) HRK
= Ukupna ugovorena vrijednost bespovratnih sredstava]]*Ugovori_OPULJP[[#This Row],[EU STOPA SUFINANCIRANJA %
EU CO-FINANCING RATE %]]</f>
        <v>1253750</v>
      </c>
      <c r="P1571" s="51">
        <f>Ugovori_OPULJP[[#This Row],[Bespovratna sredstva - EU dio - HRK]]/7.5345</f>
        <v>166401.22104983742</v>
      </c>
      <c r="Q1571" s="50">
        <f>Ugovori_OPULJP[[#This Row],[Bespovratna sredstva - Ukupno (EU+Nac) HRK
= Ukupna ugovorena vrijednost bespovratnih sredstava]]*Ugovori_OPULJP[[#This Row],[STOPA NACIONALNOG SUFINANCIRANJA %]]</f>
        <v>221250</v>
      </c>
      <c r="R1571" s="51">
        <f>Ugovori_OPULJP[[#This Row],[Bespovratna sredstva - Nacionalni dio - HRK]]/7.5345</f>
        <v>29364.921361736011</v>
      </c>
      <c r="S1571" s="52">
        <v>1475000</v>
      </c>
      <c r="T1571" s="53">
        <f>Ugovori_OPULJP[[#This Row],[Bespovratna sredstva - Ukupno (EU+Nac) HRK
= Ukupna ugovorena vrijednost bespovratnih sredstava]]/7.5345</f>
        <v>195766.14241157341</v>
      </c>
      <c r="U1571" s="50">
        <v>0</v>
      </c>
      <c r="V1571" s="51">
        <f>Ugovori_OPULJP[[#This Row],[Javni doprinos korisnika - HRK]]/7.5345</f>
        <v>0</v>
      </c>
      <c r="W1571" s="50">
        <v>0</v>
      </c>
      <c r="X1571" s="51">
        <f>Ugovori_OPULJP[[#This Row],[Privatni doprinos korisnika - HRK]]/7.5345</f>
        <v>0</v>
      </c>
      <c r="Y1571" s="52">
        <v>1475000</v>
      </c>
      <c r="Z1571" s="53">
        <f>Ugovori_OPULJP[[#This Row],[UKUPNI PRIHVATLJIVI IZDACI
TOTAL ELIGIBLE EXPENDITURE
= Bespovratna sredstva ukupno + doprinos korisnika
= Ukupni prihvatljivi troškovi
= Ukupna ugovorena vrijednost projekta HRK]]/7.5345</f>
        <v>195766.14241157341</v>
      </c>
      <c r="AA1571" s="57" t="s">
        <v>38</v>
      </c>
      <c r="AB1571" s="57" t="s">
        <v>35</v>
      </c>
      <c r="AC1571" s="56" t="s">
        <v>5823</v>
      </c>
      <c r="AD1571" s="63" t="s">
        <v>747</v>
      </c>
    </row>
    <row r="1572" spans="1:30" ht="51" customHeight="1" x14ac:dyDescent="0.2">
      <c r="A1572" s="61" t="s">
        <v>5824</v>
      </c>
      <c r="B1572" s="55" t="s">
        <v>743</v>
      </c>
      <c r="C1572" s="56" t="s">
        <v>744</v>
      </c>
      <c r="D1572" s="88" t="s">
        <v>4965</v>
      </c>
      <c r="E1572" s="57" t="s">
        <v>76</v>
      </c>
      <c r="F1572" s="62" t="s">
        <v>5825</v>
      </c>
      <c r="G1572" s="62" t="s">
        <v>1407</v>
      </c>
      <c r="H1572" s="59">
        <v>44914</v>
      </c>
      <c r="I1572" s="59">
        <v>45157</v>
      </c>
      <c r="J1572" s="48" t="str">
        <f>IF(Ugovori_OPULJP[[#This Row],[DATUM ZAVRŠETKA OPERACIJE]]&gt;DATE(2024,3,31),"u provedbi","završen")</f>
        <v>završen</v>
      </c>
      <c r="K1572" s="58" t="s">
        <v>94</v>
      </c>
      <c r="L1572" s="67" t="s">
        <v>94</v>
      </c>
      <c r="M1572" s="49">
        <v>0.85</v>
      </c>
      <c r="N1572" s="49">
        <v>0.15</v>
      </c>
      <c r="O1572" s="50">
        <f>Ugovori_OPULJP[[#This Row],[Bespovratna sredstva - Ukupno (EU+Nac) HRK
= Ukupna ugovorena vrijednost bespovratnih sredstava]]*Ugovori_OPULJP[[#This Row],[EU STOPA SUFINANCIRANJA %
EU CO-FINANCING RATE %]]</f>
        <v>546125</v>
      </c>
      <c r="P1572" s="51">
        <f>Ugovori_OPULJP[[#This Row],[Bespovratna sredstva - EU dio - HRK]]/7.5345</f>
        <v>72483.243745437649</v>
      </c>
      <c r="Q1572" s="50">
        <f>Ugovori_OPULJP[[#This Row],[Bespovratna sredstva - Ukupno (EU+Nac) HRK
= Ukupna ugovorena vrijednost bespovratnih sredstava]]*Ugovori_OPULJP[[#This Row],[STOPA NACIONALNOG SUFINANCIRANJA %]]</f>
        <v>96375</v>
      </c>
      <c r="R1572" s="51">
        <f>Ugovori_OPULJP[[#This Row],[Bespovratna sredstva - Nacionalni dio - HRK]]/7.5345</f>
        <v>12791.160660959586</v>
      </c>
      <c r="S1572" s="52">
        <v>642500</v>
      </c>
      <c r="T1572" s="51">
        <f>Ugovori_OPULJP[[#This Row],[Bespovratna sredstva - Ukupno (EU+Nac) HRK
= Ukupna ugovorena vrijednost bespovratnih sredstava]]/7.5345</f>
        <v>85274.40440639724</v>
      </c>
      <c r="U1572" s="50">
        <v>0</v>
      </c>
      <c r="V1572" s="51">
        <f>Ugovori_OPULJP[[#This Row],[Javni doprinos korisnika - HRK]]/7.5345</f>
        <v>0</v>
      </c>
      <c r="W1572" s="50">
        <v>0</v>
      </c>
      <c r="X1572" s="51">
        <f>Ugovori_OPULJP[[#This Row],[Privatni doprinos korisnika - HRK]]/7.5345</f>
        <v>0</v>
      </c>
      <c r="Y1572" s="52">
        <v>642500</v>
      </c>
      <c r="Z1572" s="53">
        <f>Ugovori_OPULJP[[#This Row],[UKUPNI PRIHVATLJIVI IZDACI
TOTAL ELIGIBLE EXPENDITURE
= Bespovratna sredstva ukupno + doprinos korisnika
= Ukupni prihvatljivi troškovi
= Ukupna ugovorena vrijednost projekta HRK]]/7.5345</f>
        <v>85274.40440639724</v>
      </c>
      <c r="AA1572" s="57" t="s">
        <v>38</v>
      </c>
      <c r="AB1572" s="57" t="s">
        <v>35</v>
      </c>
      <c r="AC1572" s="56" t="s">
        <v>5826</v>
      </c>
      <c r="AD1572" s="63" t="s">
        <v>747</v>
      </c>
    </row>
    <row r="1573" spans="1:30" ht="51" customHeight="1" x14ac:dyDescent="0.2">
      <c r="A1573" s="61" t="s">
        <v>5827</v>
      </c>
      <c r="B1573" s="55" t="s">
        <v>743</v>
      </c>
      <c r="C1573" s="56" t="s">
        <v>744</v>
      </c>
      <c r="D1573" s="88" t="s">
        <v>4965</v>
      </c>
      <c r="E1573" s="57" t="s">
        <v>76</v>
      </c>
      <c r="F1573" s="62" t="s">
        <v>5828</v>
      </c>
      <c r="G1573" s="62" t="s">
        <v>2135</v>
      </c>
      <c r="H1573" s="59">
        <v>44916</v>
      </c>
      <c r="I1573" s="59">
        <v>45159</v>
      </c>
      <c r="J1573" s="48" t="str">
        <f>IF(Ugovori_OPULJP[[#This Row],[DATUM ZAVRŠETKA OPERACIJE]]&gt;DATE(2024,3,31),"u provedbi","završen")</f>
        <v>završen</v>
      </c>
      <c r="K1573" s="46" t="s">
        <v>94</v>
      </c>
      <c r="L1573" s="46" t="s">
        <v>94</v>
      </c>
      <c r="M1573" s="49">
        <v>0.85</v>
      </c>
      <c r="N1573" s="49">
        <v>0.15</v>
      </c>
      <c r="O1573" s="50">
        <f>Ugovori_OPULJP[[#This Row],[Bespovratna sredstva - Ukupno (EU+Nac) HRK
= Ukupna ugovorena vrijednost bespovratnih sredstava]]*Ugovori_OPULJP[[#This Row],[EU STOPA SUFINANCIRANJA %
EU CO-FINANCING RATE %]]</f>
        <v>504156.25</v>
      </c>
      <c r="P1573" s="51">
        <f>Ugovori_OPULJP[[#This Row],[Bespovratna sredstva - EU dio - HRK]]/7.5345</f>
        <v>66913.033379786313</v>
      </c>
      <c r="Q1573" s="50">
        <f>Ugovori_OPULJP[[#This Row],[Bespovratna sredstva - Ukupno (EU+Nac) HRK
= Ukupna ugovorena vrijednost bespovratnih sredstava]]*Ugovori_OPULJP[[#This Row],[STOPA NACIONALNOG SUFINANCIRANJA %]]</f>
        <v>88968.75</v>
      </c>
      <c r="R1573" s="51">
        <f>Ugovori_OPULJP[[#This Row],[Bespovratna sredstva - Nacionalni dio - HRK]]/7.5345</f>
        <v>11808.182361138761</v>
      </c>
      <c r="S1573" s="52">
        <v>593125</v>
      </c>
      <c r="T1573" s="51">
        <f>Ugovori_OPULJP[[#This Row],[Bespovratna sredstva - Ukupno (EU+Nac) HRK
= Ukupna ugovorena vrijednost bespovratnih sredstava]]/7.5345</f>
        <v>78721.215740925079</v>
      </c>
      <c r="U1573" s="50">
        <v>0</v>
      </c>
      <c r="V1573" s="51">
        <f>Ugovori_OPULJP[[#This Row],[Javni doprinos korisnika - HRK]]/7.5345</f>
        <v>0</v>
      </c>
      <c r="W1573" s="50">
        <v>0</v>
      </c>
      <c r="X1573" s="51">
        <f>Ugovori_OPULJP[[#This Row],[Privatni doprinos korisnika - HRK]]/7.5345</f>
        <v>0</v>
      </c>
      <c r="Y1573" s="52">
        <v>593125</v>
      </c>
      <c r="Z1573" s="53">
        <f>Ugovori_OPULJP[[#This Row],[UKUPNI PRIHVATLJIVI IZDACI
TOTAL ELIGIBLE EXPENDITURE
= Bespovratna sredstva ukupno + doprinos korisnika
= Ukupni prihvatljivi troškovi
= Ukupna ugovorena vrijednost projekta HRK]]/7.5345</f>
        <v>78721.215740925079</v>
      </c>
      <c r="AA1573" s="57" t="s">
        <v>38</v>
      </c>
      <c r="AB1573" s="57" t="s">
        <v>35</v>
      </c>
      <c r="AC1573" s="56" t="s">
        <v>5829</v>
      </c>
      <c r="AD1573" s="63" t="s">
        <v>747</v>
      </c>
    </row>
    <row r="1574" spans="1:30" ht="51" customHeight="1" x14ac:dyDescent="0.2">
      <c r="A1574" s="66" t="s">
        <v>5830</v>
      </c>
      <c r="B1574" s="55" t="s">
        <v>743</v>
      </c>
      <c r="C1574" s="56" t="s">
        <v>744</v>
      </c>
      <c r="D1574" s="88" t="s">
        <v>4965</v>
      </c>
      <c r="E1574" s="57" t="s">
        <v>76</v>
      </c>
      <c r="F1574" s="62" t="s">
        <v>5831</v>
      </c>
      <c r="G1574" s="62" t="s">
        <v>1819</v>
      </c>
      <c r="H1574" s="59">
        <v>44923</v>
      </c>
      <c r="I1574" s="59">
        <v>45166</v>
      </c>
      <c r="J1574" s="48" t="str">
        <f>IF(Ugovori_OPULJP[[#This Row],[DATUM ZAVRŠETKA OPERACIJE]]&gt;DATE(2024,3,31),"u provedbi","završen")</f>
        <v>završen</v>
      </c>
      <c r="K1574" s="58" t="s">
        <v>211</v>
      </c>
      <c r="L1574" s="46" t="s">
        <v>211</v>
      </c>
      <c r="M1574" s="49">
        <v>0.85</v>
      </c>
      <c r="N1574" s="49">
        <v>0.15</v>
      </c>
      <c r="O1574" s="50">
        <f>Ugovori_OPULJP[[#This Row],[Bespovratna sredstva - Ukupno (EU+Nac) HRK
= Ukupna ugovorena vrijednost bespovratnih sredstava]]*Ugovori_OPULJP[[#This Row],[EU STOPA SUFINANCIRANJA %
EU CO-FINANCING RATE %]]</f>
        <v>1051139.75</v>
      </c>
      <c r="P1574" s="51">
        <f>Ugovori_OPULJP[[#This Row],[Bespovratna sredstva - EU dio - HRK]]/7.5345</f>
        <v>139510.21965624791</v>
      </c>
      <c r="Q1574" s="50">
        <f>Ugovori_OPULJP[[#This Row],[Bespovratna sredstva - Ukupno (EU+Nac) HRK
= Ukupna ugovorena vrijednost bespovratnih sredstava]]*Ugovori_OPULJP[[#This Row],[STOPA NACIONALNOG SUFINANCIRANJA %]]</f>
        <v>185495.25</v>
      </c>
      <c r="R1574" s="51">
        <f>Ugovori_OPULJP[[#This Row],[Bespovratna sredstva - Nacionalni dio - HRK]]/7.5345</f>
        <v>24619.450527573161</v>
      </c>
      <c r="S1574" s="52">
        <v>1236635</v>
      </c>
      <c r="T1574" s="51">
        <f>Ugovori_OPULJP[[#This Row],[Bespovratna sredstva - Ukupno (EU+Nac) HRK
= Ukupna ugovorena vrijednost bespovratnih sredstava]]/7.5345</f>
        <v>164129.67018382109</v>
      </c>
      <c r="U1574" s="50">
        <v>0</v>
      </c>
      <c r="V1574" s="51">
        <f>Ugovori_OPULJP[[#This Row],[Javni doprinos korisnika - HRK]]/7.5345</f>
        <v>0</v>
      </c>
      <c r="W1574" s="50">
        <v>0</v>
      </c>
      <c r="X1574" s="51">
        <f>Ugovori_OPULJP[[#This Row],[Privatni doprinos korisnika - HRK]]/7.5345</f>
        <v>0</v>
      </c>
      <c r="Y1574" s="52">
        <v>1236635</v>
      </c>
      <c r="Z1574" s="53">
        <f>Ugovori_OPULJP[[#This Row],[UKUPNI PRIHVATLJIVI IZDACI
TOTAL ELIGIBLE EXPENDITURE
= Bespovratna sredstva ukupno + doprinos korisnika
= Ukupni prihvatljivi troškovi
= Ukupna ugovorena vrijednost projekta HRK]]/7.5345</f>
        <v>164129.67018382109</v>
      </c>
      <c r="AA1574" s="57" t="s">
        <v>38</v>
      </c>
      <c r="AB1574" s="57" t="s">
        <v>35</v>
      </c>
      <c r="AC1574" s="56" t="s">
        <v>5832</v>
      </c>
      <c r="AD1574" s="63" t="s">
        <v>747</v>
      </c>
    </row>
    <row r="1575" spans="1:30" ht="51" customHeight="1" x14ac:dyDescent="0.2">
      <c r="A1575" s="61" t="s">
        <v>5833</v>
      </c>
      <c r="B1575" s="55" t="s">
        <v>743</v>
      </c>
      <c r="C1575" s="56" t="s">
        <v>744</v>
      </c>
      <c r="D1575" s="88" t="s">
        <v>4965</v>
      </c>
      <c r="E1575" s="57" t="s">
        <v>76</v>
      </c>
      <c r="F1575" s="62" t="s">
        <v>5834</v>
      </c>
      <c r="G1575" s="62" t="s">
        <v>1946</v>
      </c>
      <c r="H1575" s="59">
        <v>44902</v>
      </c>
      <c r="I1575" s="59">
        <v>45114</v>
      </c>
      <c r="J1575" s="48" t="str">
        <f>IF(Ugovori_OPULJP[[#This Row],[DATUM ZAVRŠETKA OPERACIJE]]&gt;DATE(2024,3,31),"u provedbi","završen")</f>
        <v>završen</v>
      </c>
      <c r="K1575" s="46" t="s">
        <v>249</v>
      </c>
      <c r="L1575" s="46" t="s">
        <v>249</v>
      </c>
      <c r="M1575" s="49">
        <v>0.85</v>
      </c>
      <c r="N1575" s="49">
        <v>0.15</v>
      </c>
      <c r="O1575" s="50">
        <f>Ugovori_OPULJP[[#This Row],[Bespovratna sredstva - Ukupno (EU+Nac) HRK
= Ukupna ugovorena vrijednost bespovratnih sredstava]]*Ugovori_OPULJP[[#This Row],[EU STOPA SUFINANCIRANJA %
EU CO-FINANCING RATE %]]</f>
        <v>618927.5</v>
      </c>
      <c r="P1575" s="51">
        <f>Ugovori_OPULJP[[#This Row],[Bespovratna sredstva - EU dio - HRK]]/7.5345</f>
        <v>82145.796005043463</v>
      </c>
      <c r="Q1575" s="50">
        <f>Ugovori_OPULJP[[#This Row],[Bespovratna sredstva - Ukupno (EU+Nac) HRK
= Ukupna ugovorena vrijednost bespovratnih sredstava]]*Ugovori_OPULJP[[#This Row],[STOPA NACIONALNOG SUFINANCIRANJA %]]</f>
        <v>109222.5</v>
      </c>
      <c r="R1575" s="51">
        <f>Ugovori_OPULJP[[#This Row],[Bespovratna sredstva - Nacionalni dio - HRK]]/7.5345</f>
        <v>14496.316942066493</v>
      </c>
      <c r="S1575" s="52">
        <v>728150</v>
      </c>
      <c r="T1575" s="51">
        <f>Ugovori_OPULJP[[#This Row],[Bespovratna sredstva - Ukupno (EU+Nac) HRK
= Ukupna ugovorena vrijednost bespovratnih sredstava]]/7.5345</f>
        <v>96642.112947109956</v>
      </c>
      <c r="U1575" s="50">
        <v>0</v>
      </c>
      <c r="V1575" s="51">
        <f>Ugovori_OPULJP[[#This Row],[Javni doprinos korisnika - HRK]]/7.5345</f>
        <v>0</v>
      </c>
      <c r="W1575" s="50">
        <v>0</v>
      </c>
      <c r="X1575" s="51">
        <f>Ugovori_OPULJP[[#This Row],[Privatni doprinos korisnika - HRK]]/7.5345</f>
        <v>0</v>
      </c>
      <c r="Y1575" s="52">
        <v>728150</v>
      </c>
      <c r="Z1575" s="53">
        <f>Ugovori_OPULJP[[#This Row],[UKUPNI PRIHVATLJIVI IZDACI
TOTAL ELIGIBLE EXPENDITURE
= Bespovratna sredstva ukupno + doprinos korisnika
= Ukupni prihvatljivi troškovi
= Ukupna ugovorena vrijednost projekta HRK]]/7.5345</f>
        <v>96642.112947109956</v>
      </c>
      <c r="AA1575" s="57" t="s">
        <v>38</v>
      </c>
      <c r="AB1575" s="57" t="s">
        <v>35</v>
      </c>
      <c r="AC1575" s="56" t="s">
        <v>5835</v>
      </c>
      <c r="AD1575" s="63" t="s">
        <v>747</v>
      </c>
    </row>
    <row r="1576" spans="1:30" ht="51" customHeight="1" x14ac:dyDescent="0.2">
      <c r="A1576" s="97" t="s">
        <v>5836</v>
      </c>
      <c r="B1576" s="55" t="s">
        <v>743</v>
      </c>
      <c r="C1576" s="56" t="s">
        <v>744</v>
      </c>
      <c r="D1576" s="88" t="s">
        <v>4965</v>
      </c>
      <c r="E1576" s="57" t="s">
        <v>76</v>
      </c>
      <c r="F1576" s="62" t="s">
        <v>5837</v>
      </c>
      <c r="G1576" s="62" t="s">
        <v>1187</v>
      </c>
      <c r="H1576" s="59">
        <v>44855</v>
      </c>
      <c r="I1576" s="59">
        <v>45098</v>
      </c>
      <c r="J1576" s="48" t="str">
        <f>IF(Ugovori_OPULJP[[#This Row],[DATUM ZAVRŠETKA OPERACIJE]]&gt;DATE(2024,3,31),"u provedbi","završen")</f>
        <v>završen</v>
      </c>
      <c r="K1576" s="46" t="s">
        <v>104</v>
      </c>
      <c r="L1576" s="46" t="s">
        <v>104</v>
      </c>
      <c r="M1576" s="49">
        <v>0.85</v>
      </c>
      <c r="N1576" s="49">
        <v>0.15</v>
      </c>
      <c r="O1576" s="50">
        <f>Ugovori_OPULJP[[#This Row],[Bespovratna sredstva - Ukupno (EU+Nac) HRK
= Ukupna ugovorena vrijednost bespovratnih sredstava]]*Ugovori_OPULJP[[#This Row],[EU STOPA SUFINANCIRANJA %
EU CO-FINANCING RATE %]]</f>
        <v>798456</v>
      </c>
      <c r="P1576" s="51">
        <f>Ugovori_OPULJP[[#This Row],[Bespovratna sredstva - EU dio - HRK]]/7.5345</f>
        <v>105973.32271550865</v>
      </c>
      <c r="Q1576" s="50">
        <f>Ugovori_OPULJP[[#This Row],[Bespovratna sredstva - Ukupno (EU+Nac) HRK
= Ukupna ugovorena vrijednost bespovratnih sredstava]]*Ugovori_OPULJP[[#This Row],[STOPA NACIONALNOG SUFINANCIRANJA %]]</f>
        <v>140904</v>
      </c>
      <c r="R1576" s="51">
        <f>Ugovori_OPULJP[[#This Row],[Bespovratna sredstva - Nacionalni dio - HRK]]/7.5345</f>
        <v>18701.174596854467</v>
      </c>
      <c r="S1576" s="52">
        <v>939360</v>
      </c>
      <c r="T1576" s="51">
        <f>Ugovori_OPULJP[[#This Row],[Bespovratna sredstva - Ukupno (EU+Nac) HRK
= Ukupna ugovorena vrijednost bespovratnih sredstava]]/7.5345</f>
        <v>124674.49731236312</v>
      </c>
      <c r="U1576" s="50">
        <v>0</v>
      </c>
      <c r="V1576" s="51">
        <f>Ugovori_OPULJP[[#This Row],[Javni doprinos korisnika - HRK]]/7.5345</f>
        <v>0</v>
      </c>
      <c r="W1576" s="50">
        <v>0</v>
      </c>
      <c r="X1576" s="51">
        <f>Ugovori_OPULJP[[#This Row],[Privatni doprinos korisnika - HRK]]/7.5345</f>
        <v>0</v>
      </c>
      <c r="Y1576" s="52">
        <v>939360</v>
      </c>
      <c r="Z1576" s="53">
        <f>Ugovori_OPULJP[[#This Row],[UKUPNI PRIHVATLJIVI IZDACI
TOTAL ELIGIBLE EXPENDITURE
= Bespovratna sredstva ukupno + doprinos korisnika
= Ukupni prihvatljivi troškovi
= Ukupna ugovorena vrijednost projekta HRK]]/7.5345</f>
        <v>124674.49731236312</v>
      </c>
      <c r="AA1576" s="57" t="s">
        <v>38</v>
      </c>
      <c r="AB1576" s="57" t="s">
        <v>35</v>
      </c>
      <c r="AC1576" s="56" t="s">
        <v>5838</v>
      </c>
      <c r="AD1576" s="63" t="s">
        <v>747</v>
      </c>
    </row>
    <row r="1577" spans="1:30" ht="51" customHeight="1" x14ac:dyDescent="0.2">
      <c r="A1577" s="97" t="s">
        <v>5839</v>
      </c>
      <c r="B1577" s="55" t="s">
        <v>743</v>
      </c>
      <c r="C1577" s="56" t="s">
        <v>744</v>
      </c>
      <c r="D1577" s="88" t="s">
        <v>4965</v>
      </c>
      <c r="E1577" s="57" t="s">
        <v>76</v>
      </c>
      <c r="F1577" s="62" t="s">
        <v>5840</v>
      </c>
      <c r="G1577" s="45" t="s">
        <v>1350</v>
      </c>
      <c r="H1577" s="59">
        <v>44855</v>
      </c>
      <c r="I1577" s="59">
        <v>45098</v>
      </c>
      <c r="J1577" s="48" t="str">
        <f>IF(Ugovori_OPULJP[[#This Row],[DATUM ZAVRŠETKA OPERACIJE]]&gt;DATE(2024,3,31),"u provedbi","završen")</f>
        <v>završen</v>
      </c>
      <c r="K1577" s="46" t="s">
        <v>104</v>
      </c>
      <c r="L1577" s="46" t="s">
        <v>104</v>
      </c>
      <c r="M1577" s="49">
        <v>0.85</v>
      </c>
      <c r="N1577" s="49">
        <v>0.15</v>
      </c>
      <c r="O1577" s="50">
        <f>Ugovori_OPULJP[[#This Row],[Bespovratna sredstva - Ukupno (EU+Nac) HRK
= Ukupna ugovorena vrijednost bespovratnih sredstava]]*Ugovori_OPULJP[[#This Row],[EU STOPA SUFINANCIRANJA %
EU CO-FINANCING RATE %]]</f>
        <v>1134123.635</v>
      </c>
      <c r="P1577" s="51">
        <f>Ugovori_OPULJP[[#This Row],[Bespovratna sredstva - EU dio - HRK]]/7.5345</f>
        <v>150524.07392660427</v>
      </c>
      <c r="Q1577" s="50">
        <f>Ugovori_OPULJP[[#This Row],[Bespovratna sredstva - Ukupno (EU+Nac) HRK
= Ukupna ugovorena vrijednost bespovratnih sredstava]]*Ugovori_OPULJP[[#This Row],[STOPA NACIONALNOG SUFINANCIRANJA %]]</f>
        <v>200139.465</v>
      </c>
      <c r="R1577" s="51">
        <f>Ugovori_OPULJP[[#This Row],[Bespovratna sredstva - Nacionalni dio - HRK]]/7.5345</f>
        <v>26563.071869400756</v>
      </c>
      <c r="S1577" s="52">
        <v>1334263.1000000001</v>
      </c>
      <c r="T1577" s="51">
        <f>Ugovori_OPULJP[[#This Row],[Bespovratna sredstva - Ukupno (EU+Nac) HRK
= Ukupna ugovorena vrijednost bespovratnih sredstava]]/7.5345</f>
        <v>177087.14579600503</v>
      </c>
      <c r="U1577" s="50">
        <v>0</v>
      </c>
      <c r="V1577" s="51">
        <f>Ugovori_OPULJP[[#This Row],[Javni doprinos korisnika - HRK]]/7.5345</f>
        <v>0</v>
      </c>
      <c r="W1577" s="50">
        <v>0</v>
      </c>
      <c r="X1577" s="51">
        <f>Ugovori_OPULJP[[#This Row],[Privatni doprinos korisnika - HRK]]/7.5345</f>
        <v>0</v>
      </c>
      <c r="Y1577" s="52">
        <v>1334263.1000000001</v>
      </c>
      <c r="Z1577" s="53">
        <f>Ugovori_OPULJP[[#This Row],[UKUPNI PRIHVATLJIVI IZDACI
TOTAL ELIGIBLE EXPENDITURE
= Bespovratna sredstva ukupno + doprinos korisnika
= Ukupni prihvatljivi troškovi
= Ukupna ugovorena vrijednost projekta HRK]]/7.5345</f>
        <v>177087.14579600503</v>
      </c>
      <c r="AA1577" s="57" t="s">
        <v>38</v>
      </c>
      <c r="AB1577" s="57" t="s">
        <v>35</v>
      </c>
      <c r="AC1577" s="56" t="s">
        <v>5841</v>
      </c>
      <c r="AD1577" s="63" t="s">
        <v>747</v>
      </c>
    </row>
    <row r="1578" spans="1:30" ht="51" customHeight="1" x14ac:dyDescent="0.2">
      <c r="A1578" s="97" t="s">
        <v>5842</v>
      </c>
      <c r="B1578" s="55" t="s">
        <v>743</v>
      </c>
      <c r="C1578" s="56" t="s">
        <v>744</v>
      </c>
      <c r="D1578" s="88" t="s">
        <v>4965</v>
      </c>
      <c r="E1578" s="57" t="s">
        <v>76</v>
      </c>
      <c r="F1578" s="62" t="s">
        <v>5843</v>
      </c>
      <c r="G1578" s="62" t="s">
        <v>1120</v>
      </c>
      <c r="H1578" s="59">
        <v>44855</v>
      </c>
      <c r="I1578" s="59">
        <v>45098</v>
      </c>
      <c r="J1578" s="48" t="str">
        <f>IF(Ugovori_OPULJP[[#This Row],[DATUM ZAVRŠETKA OPERACIJE]]&gt;DATE(2024,3,31),"u provedbi","završen")</f>
        <v>završen</v>
      </c>
      <c r="K1578" s="46" t="s">
        <v>104</v>
      </c>
      <c r="L1578" s="46" t="s">
        <v>104</v>
      </c>
      <c r="M1578" s="49">
        <v>0.85</v>
      </c>
      <c r="N1578" s="49">
        <v>0.15</v>
      </c>
      <c r="O1578" s="50">
        <f>Ugovori_OPULJP[[#This Row],[Bespovratna sredstva - Ukupno (EU+Nac) HRK
= Ukupna ugovorena vrijednost bespovratnih sredstava]]*Ugovori_OPULJP[[#This Row],[EU STOPA SUFINANCIRANJA %
EU CO-FINANCING RATE %]]</f>
        <v>1260603.125</v>
      </c>
      <c r="P1578" s="51">
        <f>Ugovori_OPULJP[[#This Row],[Bespovratna sredstva - EU dio - HRK]]/7.5345</f>
        <v>167310.78704625388</v>
      </c>
      <c r="Q1578" s="50">
        <f>Ugovori_OPULJP[[#This Row],[Bespovratna sredstva - Ukupno (EU+Nac) HRK
= Ukupna ugovorena vrijednost bespovratnih sredstava]]*Ugovori_OPULJP[[#This Row],[STOPA NACIONALNOG SUFINANCIRANJA %]]</f>
        <v>222459.375</v>
      </c>
      <c r="R1578" s="51">
        <f>Ugovori_OPULJP[[#This Row],[Bespovratna sredstva - Nacionalni dio - HRK]]/7.5345</f>
        <v>29525.43300816245</v>
      </c>
      <c r="S1578" s="52">
        <v>1483062.5</v>
      </c>
      <c r="T1578" s="51">
        <f>Ugovori_OPULJP[[#This Row],[Bespovratna sredstva - Ukupno (EU+Nac) HRK
= Ukupna ugovorena vrijednost bespovratnih sredstava]]/7.5345</f>
        <v>196836.22005441634</v>
      </c>
      <c r="U1578" s="50">
        <v>0</v>
      </c>
      <c r="V1578" s="51">
        <f>Ugovori_OPULJP[[#This Row],[Javni doprinos korisnika - HRK]]/7.5345</f>
        <v>0</v>
      </c>
      <c r="W1578" s="50">
        <v>0</v>
      </c>
      <c r="X1578" s="51">
        <f>Ugovori_OPULJP[[#This Row],[Privatni doprinos korisnika - HRK]]/7.5345</f>
        <v>0</v>
      </c>
      <c r="Y1578" s="52">
        <v>1483062.5</v>
      </c>
      <c r="Z1578" s="53">
        <f>Ugovori_OPULJP[[#This Row],[UKUPNI PRIHVATLJIVI IZDACI
TOTAL ELIGIBLE EXPENDITURE
= Bespovratna sredstva ukupno + doprinos korisnika
= Ukupni prihvatljivi troškovi
= Ukupna ugovorena vrijednost projekta HRK]]/7.5345</f>
        <v>196836.22005441634</v>
      </c>
      <c r="AA1578" s="57" t="s">
        <v>38</v>
      </c>
      <c r="AB1578" s="57" t="s">
        <v>35</v>
      </c>
      <c r="AC1578" s="56" t="s">
        <v>5844</v>
      </c>
      <c r="AD1578" s="63" t="s">
        <v>747</v>
      </c>
    </row>
    <row r="1579" spans="1:30" ht="51" customHeight="1" x14ac:dyDescent="0.2">
      <c r="A1579" s="61" t="s">
        <v>5845</v>
      </c>
      <c r="B1579" s="55" t="s">
        <v>743</v>
      </c>
      <c r="C1579" s="56" t="s">
        <v>744</v>
      </c>
      <c r="D1579" s="88" t="s">
        <v>4965</v>
      </c>
      <c r="E1579" s="57" t="s">
        <v>76</v>
      </c>
      <c r="F1579" s="62" t="s">
        <v>5846</v>
      </c>
      <c r="G1579" s="62" t="s">
        <v>5847</v>
      </c>
      <c r="H1579" s="59">
        <v>44915</v>
      </c>
      <c r="I1579" s="59">
        <v>45158</v>
      </c>
      <c r="J1579" s="48" t="str">
        <f>IF(Ugovori_OPULJP[[#This Row],[DATUM ZAVRŠETKA OPERACIJE]]&gt;DATE(2024,3,31),"u provedbi","završen")</f>
        <v>završen</v>
      </c>
      <c r="K1579" s="58" t="s">
        <v>99</v>
      </c>
      <c r="L1579" s="58" t="s">
        <v>99</v>
      </c>
      <c r="M1579" s="49">
        <v>0.85</v>
      </c>
      <c r="N1579" s="49">
        <v>0.15</v>
      </c>
      <c r="O1579" s="50">
        <f>Ugovori_OPULJP[[#This Row],[Bespovratna sredstva - Ukupno (EU+Nac) HRK
= Ukupna ugovorena vrijednost bespovratnih sredstava]]*Ugovori_OPULJP[[#This Row],[EU STOPA SUFINANCIRANJA %
EU CO-FINANCING RATE %]]</f>
        <v>1261051.5</v>
      </c>
      <c r="P1579" s="51">
        <f>Ugovori_OPULJP[[#This Row],[Bespovratna sredstva - EU dio - HRK]]/7.5345</f>
        <v>167370.29663547679</v>
      </c>
      <c r="Q1579" s="50">
        <f>Ugovori_OPULJP[[#This Row],[Bespovratna sredstva - Ukupno (EU+Nac) HRK
= Ukupna ugovorena vrijednost bespovratnih sredstava]]*Ugovori_OPULJP[[#This Row],[STOPA NACIONALNOG SUFINANCIRANJA %]]</f>
        <v>222538.5</v>
      </c>
      <c r="R1579" s="51">
        <f>Ugovori_OPULJP[[#This Row],[Bespovratna sredstva - Nacionalni dio - HRK]]/7.5345</f>
        <v>29535.934700378257</v>
      </c>
      <c r="S1579" s="52">
        <v>1483590</v>
      </c>
      <c r="T1579" s="51">
        <f>Ugovori_OPULJP[[#This Row],[Bespovratna sredstva - Ukupno (EU+Nac) HRK
= Ukupna ugovorena vrijednost bespovratnih sredstava]]/7.5345</f>
        <v>196906.23133585506</v>
      </c>
      <c r="U1579" s="50">
        <v>0</v>
      </c>
      <c r="V1579" s="51">
        <f>Ugovori_OPULJP[[#This Row],[Javni doprinos korisnika - HRK]]/7.5345</f>
        <v>0</v>
      </c>
      <c r="W1579" s="50">
        <v>0</v>
      </c>
      <c r="X1579" s="51">
        <f>Ugovori_OPULJP[[#This Row],[Privatni doprinos korisnika - HRK]]/7.5345</f>
        <v>0</v>
      </c>
      <c r="Y1579" s="52">
        <v>1483590</v>
      </c>
      <c r="Z1579" s="53">
        <f>Ugovori_OPULJP[[#This Row],[UKUPNI PRIHVATLJIVI IZDACI
TOTAL ELIGIBLE EXPENDITURE
= Bespovratna sredstva ukupno + doprinos korisnika
= Ukupni prihvatljivi troškovi
= Ukupna ugovorena vrijednost projekta HRK]]/7.5345</f>
        <v>196906.23133585506</v>
      </c>
      <c r="AA1579" s="57" t="s">
        <v>38</v>
      </c>
      <c r="AB1579" s="57" t="s">
        <v>35</v>
      </c>
      <c r="AC1579" s="56" t="s">
        <v>5848</v>
      </c>
      <c r="AD1579" s="63" t="s">
        <v>747</v>
      </c>
    </row>
    <row r="1580" spans="1:30" ht="51" customHeight="1" x14ac:dyDescent="0.2">
      <c r="A1580" s="61" t="s">
        <v>5849</v>
      </c>
      <c r="B1580" s="55" t="s">
        <v>743</v>
      </c>
      <c r="C1580" s="56" t="s">
        <v>744</v>
      </c>
      <c r="D1580" s="88" t="s">
        <v>4965</v>
      </c>
      <c r="E1580" s="57" t="s">
        <v>76</v>
      </c>
      <c r="F1580" s="62" t="s">
        <v>5850</v>
      </c>
      <c r="G1580" s="62" t="s">
        <v>1361</v>
      </c>
      <c r="H1580" s="59">
        <v>44915</v>
      </c>
      <c r="I1580" s="59">
        <v>45158</v>
      </c>
      <c r="J1580" s="48" t="str">
        <f>IF(Ugovori_OPULJP[[#This Row],[DATUM ZAVRŠETKA OPERACIJE]]&gt;DATE(2024,3,31),"u provedbi","završen")</f>
        <v>završen</v>
      </c>
      <c r="K1580" s="46" t="s">
        <v>99</v>
      </c>
      <c r="L1580" s="46" t="s">
        <v>99</v>
      </c>
      <c r="M1580" s="49">
        <v>0.85</v>
      </c>
      <c r="N1580" s="49">
        <v>0.15</v>
      </c>
      <c r="O1580" s="50">
        <f>Ugovori_OPULJP[[#This Row],[Bespovratna sredstva - Ukupno (EU+Nac) HRK
= Ukupna ugovorena vrijednost bespovratnih sredstava]]*Ugovori_OPULJP[[#This Row],[EU STOPA SUFINANCIRANJA %
EU CO-FINANCING RATE %]]</f>
        <v>1261740</v>
      </c>
      <c r="P1580" s="51">
        <f>Ugovori_OPULJP[[#This Row],[Bespovratna sredstva - EU dio - HRK]]/7.5345</f>
        <v>167461.67628907028</v>
      </c>
      <c r="Q1580" s="50">
        <f>Ugovori_OPULJP[[#This Row],[Bespovratna sredstva - Ukupno (EU+Nac) HRK
= Ukupna ugovorena vrijednost bespovratnih sredstava]]*Ugovori_OPULJP[[#This Row],[STOPA NACIONALNOG SUFINANCIRANJA %]]</f>
        <v>222660</v>
      </c>
      <c r="R1580" s="51">
        <f>Ugovori_OPULJP[[#This Row],[Bespovratna sredstva - Nacionalni dio - HRK]]/7.5345</f>
        <v>29552.060521600637</v>
      </c>
      <c r="S1580" s="52">
        <v>1484400</v>
      </c>
      <c r="T1580" s="51">
        <f>Ugovori_OPULJP[[#This Row],[Bespovratna sredstva - Ukupno (EU+Nac) HRK
= Ukupna ugovorena vrijednost bespovratnih sredstava]]/7.5345</f>
        <v>197013.7368106709</v>
      </c>
      <c r="U1580" s="50">
        <v>0</v>
      </c>
      <c r="V1580" s="51">
        <f>Ugovori_OPULJP[[#This Row],[Javni doprinos korisnika - HRK]]/7.5345</f>
        <v>0</v>
      </c>
      <c r="W1580" s="50">
        <v>0</v>
      </c>
      <c r="X1580" s="51">
        <f>Ugovori_OPULJP[[#This Row],[Privatni doprinos korisnika - HRK]]/7.5345</f>
        <v>0</v>
      </c>
      <c r="Y1580" s="52">
        <v>1484400</v>
      </c>
      <c r="Z1580" s="53">
        <f>Ugovori_OPULJP[[#This Row],[UKUPNI PRIHVATLJIVI IZDACI
TOTAL ELIGIBLE EXPENDITURE
= Bespovratna sredstva ukupno + doprinos korisnika
= Ukupni prihvatljivi troškovi
= Ukupna ugovorena vrijednost projekta HRK]]/7.5345</f>
        <v>197013.7368106709</v>
      </c>
      <c r="AA1580" s="57" t="s">
        <v>38</v>
      </c>
      <c r="AB1580" s="57" t="s">
        <v>35</v>
      </c>
      <c r="AC1580" s="56" t="s">
        <v>5851</v>
      </c>
      <c r="AD1580" s="63" t="s">
        <v>747</v>
      </c>
    </row>
    <row r="1581" spans="1:30" ht="51" customHeight="1" x14ac:dyDescent="0.2">
      <c r="A1581" s="61" t="s">
        <v>5852</v>
      </c>
      <c r="B1581" s="55" t="s">
        <v>743</v>
      </c>
      <c r="C1581" s="56" t="s">
        <v>744</v>
      </c>
      <c r="D1581" s="88" t="s">
        <v>4965</v>
      </c>
      <c r="E1581" s="57" t="s">
        <v>76</v>
      </c>
      <c r="F1581" s="62" t="s">
        <v>5853</v>
      </c>
      <c r="G1581" s="62" t="s">
        <v>1131</v>
      </c>
      <c r="H1581" s="59">
        <v>44998</v>
      </c>
      <c r="I1581" s="59">
        <v>45243</v>
      </c>
      <c r="J1581" s="48" t="str">
        <f>IF(Ugovori_OPULJP[[#This Row],[DATUM ZAVRŠETKA OPERACIJE]]&gt;DATE(2024,3,31),"u provedbi","završen")</f>
        <v>završen</v>
      </c>
      <c r="K1581" s="46" t="s">
        <v>99</v>
      </c>
      <c r="L1581" s="46" t="s">
        <v>99</v>
      </c>
      <c r="M1581" s="49">
        <v>0.85</v>
      </c>
      <c r="N1581" s="49">
        <v>0.15</v>
      </c>
      <c r="O1581" s="50">
        <f>Ugovori_OPULJP[[#This Row],[Bespovratna sredstva - Ukupno (EU+Nac) HRK
= Ukupna ugovorena vrijednost bespovratnih sredstava]]*Ugovori_OPULJP[[#This Row],[EU STOPA SUFINANCIRANJA %
EU CO-FINANCING RATE %]]</f>
        <v>1048772.5</v>
      </c>
      <c r="P1581" s="51">
        <f>Ugovori_OPULJP[[#This Row],[Bespovratna sredstva - EU dio - HRK]]/7.5345</f>
        <v>139196.03158802839</v>
      </c>
      <c r="Q1581" s="50">
        <f>Ugovori_OPULJP[[#This Row],[Bespovratna sredstva - Ukupno (EU+Nac) HRK
= Ukupna ugovorena vrijednost bespovratnih sredstava]]*Ugovori_OPULJP[[#This Row],[STOPA NACIONALNOG SUFINANCIRANJA %]]</f>
        <v>185077.5</v>
      </c>
      <c r="R1581" s="51">
        <f>Ugovori_OPULJP[[#This Row],[Bespovratna sredstva - Nacionalni dio - HRK]]/7.5345</f>
        <v>24564.005574357951</v>
      </c>
      <c r="S1581" s="52">
        <v>1233850</v>
      </c>
      <c r="T1581" s="51">
        <f>Ugovori_OPULJP[[#This Row],[Bespovratna sredstva - Ukupno (EU+Nac) HRK
= Ukupna ugovorena vrijednost bespovratnih sredstava]]/7.5345</f>
        <v>163760.03716238635</v>
      </c>
      <c r="U1581" s="50">
        <v>0</v>
      </c>
      <c r="V1581" s="51">
        <f>Ugovori_OPULJP[[#This Row],[Javni doprinos korisnika - HRK]]/7.5345</f>
        <v>0</v>
      </c>
      <c r="W1581" s="50">
        <v>0</v>
      </c>
      <c r="X1581" s="51">
        <f>Ugovori_OPULJP[[#This Row],[Privatni doprinos korisnika - HRK]]/7.5345</f>
        <v>0</v>
      </c>
      <c r="Y1581" s="52">
        <v>1233850</v>
      </c>
      <c r="Z1581" s="53">
        <f>Ugovori_OPULJP[[#This Row],[UKUPNI PRIHVATLJIVI IZDACI
TOTAL ELIGIBLE EXPENDITURE
= Bespovratna sredstva ukupno + doprinos korisnika
= Ukupni prihvatljivi troškovi
= Ukupna ugovorena vrijednost projekta HRK]]/7.5345</f>
        <v>163760.03716238635</v>
      </c>
      <c r="AA1581" s="57" t="s">
        <v>38</v>
      </c>
      <c r="AB1581" s="57" t="s">
        <v>35</v>
      </c>
      <c r="AC1581" s="56" t="s">
        <v>5854</v>
      </c>
      <c r="AD1581" s="63" t="s">
        <v>747</v>
      </c>
    </row>
    <row r="1582" spans="1:30" ht="51" customHeight="1" x14ac:dyDescent="0.2">
      <c r="A1582" s="97" t="s">
        <v>5855</v>
      </c>
      <c r="B1582" s="55" t="s">
        <v>743</v>
      </c>
      <c r="C1582" s="56" t="s">
        <v>744</v>
      </c>
      <c r="D1582" s="88" t="s">
        <v>4965</v>
      </c>
      <c r="E1582" s="57" t="s">
        <v>76</v>
      </c>
      <c r="F1582" s="62" t="s">
        <v>5856</v>
      </c>
      <c r="G1582" s="62" t="s">
        <v>134</v>
      </c>
      <c r="H1582" s="59">
        <v>44855</v>
      </c>
      <c r="I1582" s="59">
        <v>45098</v>
      </c>
      <c r="J1582" s="48" t="str">
        <f>IF(Ugovori_OPULJP[[#This Row],[DATUM ZAVRŠETKA OPERACIJE]]&gt;DATE(2024,3,31),"u provedbi","završen")</f>
        <v>završen</v>
      </c>
      <c r="K1582" s="58" t="s">
        <v>99</v>
      </c>
      <c r="L1582" s="58" t="s">
        <v>99</v>
      </c>
      <c r="M1582" s="49">
        <v>0.85</v>
      </c>
      <c r="N1582" s="49">
        <v>0.15</v>
      </c>
      <c r="O1582" s="50">
        <f>Ugovori_OPULJP[[#This Row],[Bespovratna sredstva - Ukupno (EU+Nac) HRK
= Ukupna ugovorena vrijednost bespovratnih sredstava]]*Ugovori_OPULJP[[#This Row],[EU STOPA SUFINANCIRANJA %
EU CO-FINANCING RATE %]]</f>
        <v>1259742.5</v>
      </c>
      <c r="P1582" s="51">
        <f>Ugovori_OPULJP[[#This Row],[Bespovratna sredstva - EU dio - HRK]]/7.5345</f>
        <v>167196.56247926207</v>
      </c>
      <c r="Q1582" s="50">
        <f>Ugovori_OPULJP[[#This Row],[Bespovratna sredstva - Ukupno (EU+Nac) HRK
= Ukupna ugovorena vrijednost bespovratnih sredstava]]*Ugovori_OPULJP[[#This Row],[STOPA NACIONALNOG SUFINANCIRANJA %]]</f>
        <v>222307.5</v>
      </c>
      <c r="R1582" s="51">
        <f>Ugovori_OPULJP[[#This Row],[Bespovratna sredstva - Nacionalni dio - HRK]]/7.5345</f>
        <v>29505.27573163448</v>
      </c>
      <c r="S1582" s="52">
        <v>1482050</v>
      </c>
      <c r="T1582" s="51">
        <f>Ugovori_OPULJP[[#This Row],[Bespovratna sredstva - Ukupno (EU+Nac) HRK
= Ukupna ugovorena vrijednost bespovratnih sredstava]]/7.5345</f>
        <v>196701.83821089653</v>
      </c>
      <c r="U1582" s="50">
        <v>0</v>
      </c>
      <c r="V1582" s="51">
        <f>Ugovori_OPULJP[[#This Row],[Javni doprinos korisnika - HRK]]/7.5345</f>
        <v>0</v>
      </c>
      <c r="W1582" s="50">
        <v>0</v>
      </c>
      <c r="X1582" s="51">
        <f>Ugovori_OPULJP[[#This Row],[Privatni doprinos korisnika - HRK]]/7.5345</f>
        <v>0</v>
      </c>
      <c r="Y1582" s="52">
        <v>1482050</v>
      </c>
      <c r="Z1582" s="53">
        <f>Ugovori_OPULJP[[#This Row],[UKUPNI PRIHVATLJIVI IZDACI
TOTAL ELIGIBLE EXPENDITURE
= Bespovratna sredstva ukupno + doprinos korisnika
= Ukupni prihvatljivi troškovi
= Ukupna ugovorena vrijednost projekta HRK]]/7.5345</f>
        <v>196701.83821089653</v>
      </c>
      <c r="AA1582" s="57" t="s">
        <v>38</v>
      </c>
      <c r="AB1582" s="57" t="s">
        <v>35</v>
      </c>
      <c r="AC1582" s="56" t="s">
        <v>5857</v>
      </c>
      <c r="AD1582" s="63" t="s">
        <v>747</v>
      </c>
    </row>
    <row r="1583" spans="1:30" ht="63.75" customHeight="1" x14ac:dyDescent="0.2">
      <c r="A1583" s="97" t="s">
        <v>5858</v>
      </c>
      <c r="B1583" s="55" t="s">
        <v>743</v>
      </c>
      <c r="C1583" s="56" t="s">
        <v>744</v>
      </c>
      <c r="D1583" s="88" t="s">
        <v>4965</v>
      </c>
      <c r="E1583" s="57" t="s">
        <v>76</v>
      </c>
      <c r="F1583" s="62" t="s">
        <v>5859</v>
      </c>
      <c r="G1583" s="62" t="s">
        <v>5860</v>
      </c>
      <c r="H1583" s="59">
        <v>44855</v>
      </c>
      <c r="I1583" s="59">
        <v>45098</v>
      </c>
      <c r="J1583" s="48" t="str">
        <f>IF(Ugovori_OPULJP[[#This Row],[DATUM ZAVRŠETKA OPERACIJE]]&gt;DATE(2024,3,31),"u provedbi","završen")</f>
        <v>završen</v>
      </c>
      <c r="K1583" s="46" t="s">
        <v>104</v>
      </c>
      <c r="L1583" s="46" t="s">
        <v>104</v>
      </c>
      <c r="M1583" s="49">
        <v>0.85</v>
      </c>
      <c r="N1583" s="49">
        <v>0.15</v>
      </c>
      <c r="O1583" s="50">
        <f>Ugovori_OPULJP[[#This Row],[Bespovratna sredstva - Ukupno (EU+Nac) HRK
= Ukupna ugovorena vrijednost bespovratnih sredstava]]*Ugovori_OPULJP[[#This Row],[EU STOPA SUFINANCIRANJA %
EU CO-FINANCING RATE %]]</f>
        <v>839858.65</v>
      </c>
      <c r="P1583" s="51">
        <f>Ugovori_OPULJP[[#This Row],[Bespovratna sredstva - EU dio - HRK]]/7.5345</f>
        <v>111468.39869931647</v>
      </c>
      <c r="Q1583" s="50">
        <f>Ugovori_OPULJP[[#This Row],[Bespovratna sredstva - Ukupno (EU+Nac) HRK
= Ukupna ugovorena vrijednost bespovratnih sredstava]]*Ugovori_OPULJP[[#This Row],[STOPA NACIONALNOG SUFINANCIRANJA %]]</f>
        <v>148210.35</v>
      </c>
      <c r="R1583" s="51">
        <f>Ugovori_OPULJP[[#This Row],[Bespovratna sredstva - Nacionalni dio - HRK]]/7.5345</f>
        <v>19670.893888114671</v>
      </c>
      <c r="S1583" s="52">
        <v>988069</v>
      </c>
      <c r="T1583" s="51">
        <f>Ugovori_OPULJP[[#This Row],[Bespovratna sredstva - Ukupno (EU+Nac) HRK
= Ukupna ugovorena vrijednost bespovratnih sredstava]]/7.5345</f>
        <v>131139.29258743115</v>
      </c>
      <c r="U1583" s="50">
        <v>0</v>
      </c>
      <c r="V1583" s="51">
        <f>Ugovori_OPULJP[[#This Row],[Javni doprinos korisnika - HRK]]/7.5345</f>
        <v>0</v>
      </c>
      <c r="W1583" s="50">
        <v>0</v>
      </c>
      <c r="X1583" s="51">
        <f>Ugovori_OPULJP[[#This Row],[Privatni doprinos korisnika - HRK]]/7.5345</f>
        <v>0</v>
      </c>
      <c r="Y1583" s="52">
        <v>988069</v>
      </c>
      <c r="Z1583" s="53">
        <f>Ugovori_OPULJP[[#This Row],[UKUPNI PRIHVATLJIVI IZDACI
TOTAL ELIGIBLE EXPENDITURE
= Bespovratna sredstva ukupno + doprinos korisnika
= Ukupni prihvatljivi troškovi
= Ukupna ugovorena vrijednost projekta HRK]]/7.5345</f>
        <v>131139.29258743115</v>
      </c>
      <c r="AA1583" s="57" t="s">
        <v>38</v>
      </c>
      <c r="AB1583" s="57" t="s">
        <v>35</v>
      </c>
      <c r="AC1583" s="56" t="s">
        <v>5861</v>
      </c>
      <c r="AD1583" s="63" t="s">
        <v>747</v>
      </c>
    </row>
    <row r="1584" spans="1:30" ht="38.25" customHeight="1" x14ac:dyDescent="0.2">
      <c r="A1584" s="61" t="s">
        <v>5862</v>
      </c>
      <c r="B1584" s="55" t="s">
        <v>743</v>
      </c>
      <c r="C1584" s="56" t="s">
        <v>744</v>
      </c>
      <c r="D1584" s="88" t="s">
        <v>4965</v>
      </c>
      <c r="E1584" s="57" t="s">
        <v>76</v>
      </c>
      <c r="F1584" s="62" t="s">
        <v>5863</v>
      </c>
      <c r="G1584" s="62" t="s">
        <v>1593</v>
      </c>
      <c r="H1584" s="59">
        <v>44915</v>
      </c>
      <c r="I1584" s="59">
        <v>45158</v>
      </c>
      <c r="J1584" s="48" t="str">
        <f>IF(Ugovori_OPULJP[[#This Row],[DATUM ZAVRŠETKA OPERACIJE]]&gt;DATE(2024,3,31),"u provedbi","završen")</f>
        <v>završen</v>
      </c>
      <c r="K1584" s="46" t="s">
        <v>99</v>
      </c>
      <c r="L1584" s="46" t="s">
        <v>99</v>
      </c>
      <c r="M1584" s="49">
        <v>0.85</v>
      </c>
      <c r="N1584" s="49">
        <v>0.15</v>
      </c>
      <c r="O1584" s="50">
        <f>Ugovori_OPULJP[[#This Row],[Bespovratna sredstva - Ukupno (EU+Nac) HRK
= Ukupna ugovorena vrijednost bespovratnih sredstava]]*Ugovori_OPULJP[[#This Row],[EU STOPA SUFINANCIRANJA %
EU CO-FINANCING RATE %]]</f>
        <v>1274729.53</v>
      </c>
      <c r="P1584" s="51">
        <f>Ugovori_OPULJP[[#This Row],[Bespovratna sredstva - EU dio - HRK]]/7.5345</f>
        <v>169185.6831906563</v>
      </c>
      <c r="Q1584" s="50">
        <f>Ugovori_OPULJP[[#This Row],[Bespovratna sredstva - Ukupno (EU+Nac) HRK
= Ukupna ugovorena vrijednost bespovratnih sredstava]]*Ugovori_OPULJP[[#This Row],[STOPA NACIONALNOG SUFINANCIRANJA %]]</f>
        <v>224952.27</v>
      </c>
      <c r="R1584" s="51">
        <f>Ugovori_OPULJP[[#This Row],[Bespovratna sredstva - Nacionalni dio - HRK]]/7.5345</f>
        <v>29856.297033645227</v>
      </c>
      <c r="S1584" s="52">
        <v>1499681.8</v>
      </c>
      <c r="T1584" s="51">
        <f>Ugovori_OPULJP[[#This Row],[Bespovratna sredstva - Ukupno (EU+Nac) HRK
= Ukupna ugovorena vrijednost bespovratnih sredstava]]/7.5345</f>
        <v>199041.98022430154</v>
      </c>
      <c r="U1584" s="50">
        <v>0</v>
      </c>
      <c r="V1584" s="51">
        <f>Ugovori_OPULJP[[#This Row],[Javni doprinos korisnika - HRK]]/7.5345</f>
        <v>0</v>
      </c>
      <c r="W1584" s="50">
        <v>0</v>
      </c>
      <c r="X1584" s="51">
        <f>Ugovori_OPULJP[[#This Row],[Privatni doprinos korisnika - HRK]]/7.5345</f>
        <v>0</v>
      </c>
      <c r="Y1584" s="52">
        <v>1499681.8</v>
      </c>
      <c r="Z1584" s="53">
        <f>Ugovori_OPULJP[[#This Row],[UKUPNI PRIHVATLJIVI IZDACI
TOTAL ELIGIBLE EXPENDITURE
= Bespovratna sredstva ukupno + doprinos korisnika
= Ukupni prihvatljivi troškovi
= Ukupna ugovorena vrijednost projekta HRK]]/7.5345</f>
        <v>199041.98022430154</v>
      </c>
      <c r="AA1584" s="57" t="s">
        <v>38</v>
      </c>
      <c r="AB1584" s="57" t="s">
        <v>35</v>
      </c>
      <c r="AC1584" s="56" t="s">
        <v>5864</v>
      </c>
      <c r="AD1584" s="63" t="s">
        <v>747</v>
      </c>
    </row>
    <row r="1585" spans="1:30" ht="51" customHeight="1" x14ac:dyDescent="0.2">
      <c r="A1585" s="98" t="s">
        <v>5865</v>
      </c>
      <c r="B1585" s="55" t="s">
        <v>743</v>
      </c>
      <c r="C1585" s="56" t="s">
        <v>744</v>
      </c>
      <c r="D1585" s="88" t="s">
        <v>4965</v>
      </c>
      <c r="E1585" s="57" t="s">
        <v>76</v>
      </c>
      <c r="F1585" s="62" t="s">
        <v>5866</v>
      </c>
      <c r="G1585" s="62" t="s">
        <v>1222</v>
      </c>
      <c r="H1585" s="59">
        <v>44770</v>
      </c>
      <c r="I1585" s="59">
        <v>45013</v>
      </c>
      <c r="J1585" s="48" t="str">
        <f>IF(Ugovori_OPULJP[[#This Row],[DATUM ZAVRŠETKA OPERACIJE]]&gt;DATE(2024,3,31),"u provedbi","završen")</f>
        <v>završen</v>
      </c>
      <c r="K1585" s="58" t="s">
        <v>99</v>
      </c>
      <c r="L1585" s="58" t="s">
        <v>99</v>
      </c>
      <c r="M1585" s="49">
        <v>0.85</v>
      </c>
      <c r="N1585" s="49">
        <v>0.15</v>
      </c>
      <c r="O1585" s="50">
        <f>Ugovori_OPULJP[[#This Row],[Bespovratna sredstva - Ukupno (EU+Nac) HRK
= Ukupna ugovorena vrijednost bespovratnih sredstava]]*Ugovori_OPULJP[[#This Row],[EU STOPA SUFINANCIRANJA %
EU CO-FINANCING RATE %]]</f>
        <v>1260550</v>
      </c>
      <c r="P1585" s="51">
        <f>Ugovori_OPULJP[[#This Row],[Bespovratna sredstva - EU dio - HRK]]/7.5345</f>
        <v>167303.73614705686</v>
      </c>
      <c r="Q1585" s="50">
        <f>Ugovori_OPULJP[[#This Row],[Bespovratna sredstva - Ukupno (EU+Nac) HRK
= Ukupna ugovorena vrijednost bespovratnih sredstava]]*Ugovori_OPULJP[[#This Row],[STOPA NACIONALNOG SUFINANCIRANJA %]]</f>
        <v>222450</v>
      </c>
      <c r="R1585" s="51">
        <f>Ugovori_OPULJP[[#This Row],[Bespovratna sredstva - Nacionalni dio - HRK]]/7.5345</f>
        <v>29524.188731833565</v>
      </c>
      <c r="S1585" s="52">
        <v>1483000</v>
      </c>
      <c r="T1585" s="53">
        <f>Ugovori_OPULJP[[#This Row],[Bespovratna sredstva - Ukupno (EU+Nac) HRK
= Ukupna ugovorena vrijednost bespovratnih sredstava]]/7.5345</f>
        <v>196827.92487889042</v>
      </c>
      <c r="U1585" s="50">
        <v>0</v>
      </c>
      <c r="V1585" s="51">
        <f>Ugovori_OPULJP[[#This Row],[Javni doprinos korisnika - HRK]]/7.5345</f>
        <v>0</v>
      </c>
      <c r="W1585" s="50">
        <v>0</v>
      </c>
      <c r="X1585" s="51">
        <f>Ugovori_OPULJP[[#This Row],[Privatni doprinos korisnika - HRK]]/7.5345</f>
        <v>0</v>
      </c>
      <c r="Y1585" s="52">
        <v>1483000</v>
      </c>
      <c r="Z1585" s="53">
        <f>Ugovori_OPULJP[[#This Row],[UKUPNI PRIHVATLJIVI IZDACI
TOTAL ELIGIBLE EXPENDITURE
= Bespovratna sredstva ukupno + doprinos korisnika
= Ukupni prihvatljivi troškovi
= Ukupna ugovorena vrijednost projekta HRK]]/7.5345</f>
        <v>196827.92487889042</v>
      </c>
      <c r="AA1585" s="57" t="s">
        <v>38</v>
      </c>
      <c r="AB1585" s="57" t="s">
        <v>35</v>
      </c>
      <c r="AC1585" s="56" t="s">
        <v>5867</v>
      </c>
      <c r="AD1585" s="63" t="s">
        <v>747</v>
      </c>
    </row>
    <row r="1586" spans="1:30" ht="51" customHeight="1" x14ac:dyDescent="0.2">
      <c r="A1586" s="61" t="s">
        <v>5868</v>
      </c>
      <c r="B1586" s="55" t="s">
        <v>743</v>
      </c>
      <c r="C1586" s="56" t="s">
        <v>744</v>
      </c>
      <c r="D1586" s="88" t="s">
        <v>4965</v>
      </c>
      <c r="E1586" s="57" t="s">
        <v>76</v>
      </c>
      <c r="F1586" s="62" t="s">
        <v>5869</v>
      </c>
      <c r="G1586" s="62" t="s">
        <v>2335</v>
      </c>
      <c r="H1586" s="59">
        <v>44915</v>
      </c>
      <c r="I1586" s="59">
        <v>45158</v>
      </c>
      <c r="J1586" s="48" t="str">
        <f>IF(Ugovori_OPULJP[[#This Row],[DATUM ZAVRŠETKA OPERACIJE]]&gt;DATE(2024,3,31),"u provedbi","završen")</f>
        <v>završen</v>
      </c>
      <c r="K1586" s="46" t="s">
        <v>99</v>
      </c>
      <c r="L1586" s="46" t="s">
        <v>99</v>
      </c>
      <c r="M1586" s="49">
        <v>0.85</v>
      </c>
      <c r="N1586" s="49">
        <v>0.15</v>
      </c>
      <c r="O1586" s="50">
        <f>Ugovori_OPULJP[[#This Row],[Bespovratna sredstva - Ukupno (EU+Nac) HRK
= Ukupna ugovorena vrijednost bespovratnih sredstava]]*Ugovori_OPULJP[[#This Row],[EU STOPA SUFINANCIRANJA %
EU CO-FINANCING RATE %]]</f>
        <v>504050</v>
      </c>
      <c r="P1586" s="51">
        <f>Ugovori_OPULJP[[#This Row],[Bespovratna sredstva - EU dio - HRK]]/7.5345</f>
        <v>66898.931581392259</v>
      </c>
      <c r="Q1586" s="50">
        <f>Ugovori_OPULJP[[#This Row],[Bespovratna sredstva - Ukupno (EU+Nac) HRK
= Ukupna ugovorena vrijednost bespovratnih sredstava]]*Ugovori_OPULJP[[#This Row],[STOPA NACIONALNOG SUFINANCIRANJA %]]</f>
        <v>88950</v>
      </c>
      <c r="R1586" s="51">
        <f>Ugovori_OPULJP[[#This Row],[Bespovratna sredstva - Nacionalni dio - HRK]]/7.5345</f>
        <v>11805.693808480986</v>
      </c>
      <c r="S1586" s="52">
        <v>593000</v>
      </c>
      <c r="T1586" s="51">
        <f>Ugovori_OPULJP[[#This Row],[Bespovratna sredstva - Ukupno (EU+Nac) HRK
= Ukupna ugovorena vrijednost bespovratnih sredstava]]/7.5345</f>
        <v>78704.625389873239</v>
      </c>
      <c r="U1586" s="50">
        <v>0</v>
      </c>
      <c r="V1586" s="51">
        <f>Ugovori_OPULJP[[#This Row],[Javni doprinos korisnika - HRK]]/7.5345</f>
        <v>0</v>
      </c>
      <c r="W1586" s="50">
        <v>0</v>
      </c>
      <c r="X1586" s="51">
        <f>Ugovori_OPULJP[[#This Row],[Privatni doprinos korisnika - HRK]]/7.5345</f>
        <v>0</v>
      </c>
      <c r="Y1586" s="52">
        <v>593000</v>
      </c>
      <c r="Z1586" s="53">
        <f>Ugovori_OPULJP[[#This Row],[UKUPNI PRIHVATLJIVI IZDACI
TOTAL ELIGIBLE EXPENDITURE
= Bespovratna sredstva ukupno + doprinos korisnika
= Ukupni prihvatljivi troškovi
= Ukupna ugovorena vrijednost projekta HRK]]/7.5345</f>
        <v>78704.625389873239</v>
      </c>
      <c r="AA1586" s="57" t="s">
        <v>38</v>
      </c>
      <c r="AB1586" s="57" t="s">
        <v>35</v>
      </c>
      <c r="AC1586" s="56" t="s">
        <v>5870</v>
      </c>
      <c r="AD1586" s="63" t="s">
        <v>747</v>
      </c>
    </row>
    <row r="1587" spans="1:30" ht="51" customHeight="1" x14ac:dyDescent="0.2">
      <c r="A1587" s="61" t="s">
        <v>5871</v>
      </c>
      <c r="B1587" s="99" t="s">
        <v>743</v>
      </c>
      <c r="C1587" s="56" t="s">
        <v>744</v>
      </c>
      <c r="D1587" s="88" t="s">
        <v>4965</v>
      </c>
      <c r="E1587" s="57" t="s">
        <v>76</v>
      </c>
      <c r="F1587" s="62" t="s">
        <v>5872</v>
      </c>
      <c r="G1587" s="62" t="s">
        <v>1494</v>
      </c>
      <c r="H1587" s="59">
        <v>44916</v>
      </c>
      <c r="I1587" s="59">
        <v>45159</v>
      </c>
      <c r="J1587" s="48" t="str">
        <f>IF(Ugovori_OPULJP[[#This Row],[DATUM ZAVRŠETKA OPERACIJE]]&gt;DATE(2024,3,31),"u provedbi","završen")</f>
        <v>završen</v>
      </c>
      <c r="K1587" s="58" t="s">
        <v>99</v>
      </c>
      <c r="L1587" s="46" t="s">
        <v>99</v>
      </c>
      <c r="M1587" s="49">
        <v>0.85</v>
      </c>
      <c r="N1587" s="49">
        <v>0.15</v>
      </c>
      <c r="O1587" s="50">
        <f>Ugovori_OPULJP[[#This Row],[Bespovratna sredstva - Ukupno (EU+Nac) HRK
= Ukupna ugovorena vrijednost bespovratnih sredstava]]*Ugovori_OPULJP[[#This Row],[EU STOPA SUFINANCIRANJA %
EU CO-FINANCING RATE %]]</f>
        <v>1258714</v>
      </c>
      <c r="P1587" s="51">
        <f>Ugovori_OPULJP[[#This Row],[Bespovratna sredstva - EU dio - HRK]]/7.5345</f>
        <v>167060.05707080761</v>
      </c>
      <c r="Q1587" s="50">
        <f>Ugovori_OPULJP[[#This Row],[Bespovratna sredstva - Ukupno (EU+Nac) HRK
= Ukupna ugovorena vrijednost bespovratnih sredstava]]*Ugovori_OPULJP[[#This Row],[STOPA NACIONALNOG SUFINANCIRANJA %]]</f>
        <v>222126</v>
      </c>
      <c r="R1587" s="51">
        <f>Ugovori_OPULJP[[#This Row],[Bespovratna sredstva - Nacionalni dio - HRK]]/7.5345</f>
        <v>29481.186541907224</v>
      </c>
      <c r="S1587" s="52">
        <v>1480840</v>
      </c>
      <c r="T1587" s="51">
        <f>Ugovori_OPULJP[[#This Row],[Bespovratna sredstva - Ukupno (EU+Nac) HRK
= Ukupna ugovorena vrijednost bespovratnih sredstava]]/7.5345</f>
        <v>196541.24361271484</v>
      </c>
      <c r="U1587" s="50">
        <v>0</v>
      </c>
      <c r="V1587" s="51">
        <f>Ugovori_OPULJP[[#This Row],[Javni doprinos korisnika - HRK]]/7.5345</f>
        <v>0</v>
      </c>
      <c r="W1587" s="50">
        <v>0</v>
      </c>
      <c r="X1587" s="51">
        <f>Ugovori_OPULJP[[#This Row],[Privatni doprinos korisnika - HRK]]/7.5345</f>
        <v>0</v>
      </c>
      <c r="Y1587" s="52">
        <v>1480840</v>
      </c>
      <c r="Z1587" s="53">
        <f>Ugovori_OPULJP[[#This Row],[UKUPNI PRIHVATLJIVI IZDACI
TOTAL ELIGIBLE EXPENDITURE
= Bespovratna sredstva ukupno + doprinos korisnika
= Ukupni prihvatljivi troškovi
= Ukupna ugovorena vrijednost projekta HRK]]/7.5345</f>
        <v>196541.24361271484</v>
      </c>
      <c r="AA1587" s="57" t="s">
        <v>38</v>
      </c>
      <c r="AB1587" s="57" t="s">
        <v>35</v>
      </c>
      <c r="AC1587" s="56" t="s">
        <v>5873</v>
      </c>
      <c r="AD1587" s="63" t="s">
        <v>747</v>
      </c>
    </row>
    <row r="1588" spans="1:30" ht="51" customHeight="1" x14ac:dyDescent="0.2">
      <c r="A1588" s="97" t="s">
        <v>5874</v>
      </c>
      <c r="B1588" s="99" t="s">
        <v>743</v>
      </c>
      <c r="C1588" s="56" t="s">
        <v>744</v>
      </c>
      <c r="D1588" s="88" t="s">
        <v>4965</v>
      </c>
      <c r="E1588" s="57" t="s">
        <v>76</v>
      </c>
      <c r="F1588" s="62" t="s">
        <v>5875</v>
      </c>
      <c r="G1588" s="62" t="s">
        <v>2115</v>
      </c>
      <c r="H1588" s="59">
        <v>44855</v>
      </c>
      <c r="I1588" s="59">
        <v>45098</v>
      </c>
      <c r="J1588" s="48" t="str">
        <f>IF(Ugovori_OPULJP[[#This Row],[DATUM ZAVRŠETKA OPERACIJE]]&gt;DATE(2024,3,31),"u provedbi","završen")</f>
        <v>završen</v>
      </c>
      <c r="K1588" s="46" t="s">
        <v>99</v>
      </c>
      <c r="L1588" s="46" t="s">
        <v>99</v>
      </c>
      <c r="M1588" s="49">
        <v>0.85</v>
      </c>
      <c r="N1588" s="49">
        <v>0.15</v>
      </c>
      <c r="O1588" s="50">
        <f>Ugovori_OPULJP[[#This Row],[Bespovratna sredstva - Ukupno (EU+Nac) HRK
= Ukupna ugovorena vrijednost bespovratnih sredstava]]*Ugovori_OPULJP[[#This Row],[EU STOPA SUFINANCIRANJA %
EU CO-FINANCING RATE %]]</f>
        <v>630360</v>
      </c>
      <c r="P1588" s="51">
        <f>Ugovori_OPULJP[[#This Row],[Bespovratna sredstva - EU dio - HRK]]/7.5345</f>
        <v>83663.149512243675</v>
      </c>
      <c r="Q1588" s="50">
        <f>Ugovori_OPULJP[[#This Row],[Bespovratna sredstva - Ukupno (EU+Nac) HRK
= Ukupna ugovorena vrijednost bespovratnih sredstava]]*Ugovori_OPULJP[[#This Row],[STOPA NACIONALNOG SUFINANCIRANJA %]]</f>
        <v>111240</v>
      </c>
      <c r="R1588" s="51">
        <f>Ugovori_OPULJP[[#This Row],[Bespovratna sredstva - Nacionalni dio - HRK]]/7.5345</f>
        <v>14764.085208043001</v>
      </c>
      <c r="S1588" s="52">
        <v>741600</v>
      </c>
      <c r="T1588" s="51">
        <f>Ugovori_OPULJP[[#This Row],[Bespovratna sredstva - Ukupno (EU+Nac) HRK
= Ukupna ugovorena vrijednost bespovratnih sredstava]]/7.5345</f>
        <v>98427.23472028668</v>
      </c>
      <c r="U1588" s="50">
        <v>0</v>
      </c>
      <c r="V1588" s="51">
        <f>Ugovori_OPULJP[[#This Row],[Javni doprinos korisnika - HRK]]/7.5345</f>
        <v>0</v>
      </c>
      <c r="W1588" s="50">
        <v>0</v>
      </c>
      <c r="X1588" s="51">
        <f>Ugovori_OPULJP[[#This Row],[Privatni doprinos korisnika - HRK]]/7.5345</f>
        <v>0</v>
      </c>
      <c r="Y1588" s="52">
        <v>741600</v>
      </c>
      <c r="Z1588" s="53">
        <f>Ugovori_OPULJP[[#This Row],[UKUPNI PRIHVATLJIVI IZDACI
TOTAL ELIGIBLE EXPENDITURE
= Bespovratna sredstva ukupno + doprinos korisnika
= Ukupni prihvatljivi troškovi
= Ukupna ugovorena vrijednost projekta HRK]]/7.5345</f>
        <v>98427.23472028668</v>
      </c>
      <c r="AA1588" s="57" t="s">
        <v>38</v>
      </c>
      <c r="AB1588" s="57" t="s">
        <v>35</v>
      </c>
      <c r="AC1588" s="56" t="s">
        <v>5876</v>
      </c>
      <c r="AD1588" s="63" t="s">
        <v>747</v>
      </c>
    </row>
    <row r="1589" spans="1:30" ht="51" customHeight="1" x14ac:dyDescent="0.2">
      <c r="A1589" s="97" t="s">
        <v>5877</v>
      </c>
      <c r="B1589" s="99" t="s">
        <v>743</v>
      </c>
      <c r="C1589" s="56" t="s">
        <v>744</v>
      </c>
      <c r="D1589" s="88" t="s">
        <v>4965</v>
      </c>
      <c r="E1589" s="57" t="s">
        <v>76</v>
      </c>
      <c r="F1589" s="62" t="s">
        <v>5878</v>
      </c>
      <c r="G1589" s="62" t="s">
        <v>3301</v>
      </c>
      <c r="H1589" s="59">
        <v>44824</v>
      </c>
      <c r="I1589" s="59">
        <v>45066</v>
      </c>
      <c r="J1589" s="48" t="str">
        <f>IF(Ugovori_OPULJP[[#This Row],[DATUM ZAVRŠETKA OPERACIJE]]&gt;DATE(2024,3,31),"u provedbi","završen")</f>
        <v>završen</v>
      </c>
      <c r="K1589" s="46" t="s">
        <v>249</v>
      </c>
      <c r="L1589" s="46" t="s">
        <v>249</v>
      </c>
      <c r="M1589" s="49">
        <v>0.85</v>
      </c>
      <c r="N1589" s="49">
        <v>0.15</v>
      </c>
      <c r="O1589" s="50">
        <f>Ugovori_OPULJP[[#This Row],[Bespovratna sredstva - Ukupno (EU+Nac) HRK
= Ukupna ugovorena vrijednost bespovratnih sredstava]]*Ugovori_OPULJP[[#This Row],[EU STOPA SUFINANCIRANJA %
EU CO-FINANCING RATE %]]</f>
        <v>754362.25</v>
      </c>
      <c r="P1589" s="51">
        <f>Ugovori_OPULJP[[#This Row],[Bespovratna sredstva - EU dio - HRK]]/7.5345</f>
        <v>100121.07638197624</v>
      </c>
      <c r="Q1589" s="50">
        <f>Ugovori_OPULJP[[#This Row],[Bespovratna sredstva - Ukupno (EU+Nac) HRK
= Ukupna ugovorena vrijednost bespovratnih sredstava]]*Ugovori_OPULJP[[#This Row],[STOPA NACIONALNOG SUFINANCIRANJA %]]</f>
        <v>133122.75</v>
      </c>
      <c r="R1589" s="51">
        <f>Ugovori_OPULJP[[#This Row],[Bespovratna sredstva - Nacionalni dio - HRK]]/7.5345</f>
        <v>17668.425243878159</v>
      </c>
      <c r="S1589" s="52">
        <v>887485</v>
      </c>
      <c r="T1589" s="51">
        <f>Ugovori_OPULJP[[#This Row],[Bespovratna sredstva - Ukupno (EU+Nac) HRK
= Ukupna ugovorena vrijednost bespovratnih sredstava]]/7.5345</f>
        <v>117789.50162585439</v>
      </c>
      <c r="U1589" s="50">
        <v>0</v>
      </c>
      <c r="V1589" s="51">
        <f>Ugovori_OPULJP[[#This Row],[Javni doprinos korisnika - HRK]]/7.5345</f>
        <v>0</v>
      </c>
      <c r="W1589" s="50">
        <v>0</v>
      </c>
      <c r="X1589" s="51">
        <f>Ugovori_OPULJP[[#This Row],[Privatni doprinos korisnika - HRK]]/7.5345</f>
        <v>0</v>
      </c>
      <c r="Y1589" s="52">
        <v>887485</v>
      </c>
      <c r="Z1589" s="53">
        <f>Ugovori_OPULJP[[#This Row],[UKUPNI PRIHVATLJIVI IZDACI
TOTAL ELIGIBLE EXPENDITURE
= Bespovratna sredstva ukupno + doprinos korisnika
= Ukupni prihvatljivi troškovi
= Ukupna ugovorena vrijednost projekta HRK]]/7.5345</f>
        <v>117789.50162585439</v>
      </c>
      <c r="AA1589" s="57" t="s">
        <v>38</v>
      </c>
      <c r="AB1589" s="57" t="s">
        <v>35</v>
      </c>
      <c r="AC1589" s="56" t="s">
        <v>5879</v>
      </c>
      <c r="AD1589" s="63" t="s">
        <v>747</v>
      </c>
    </row>
    <row r="1590" spans="1:30" ht="51" customHeight="1" x14ac:dyDescent="0.2">
      <c r="A1590" s="61" t="s">
        <v>5880</v>
      </c>
      <c r="B1590" s="55" t="s">
        <v>743</v>
      </c>
      <c r="C1590" s="56" t="s">
        <v>744</v>
      </c>
      <c r="D1590" s="88" t="s">
        <v>4965</v>
      </c>
      <c r="E1590" s="57" t="s">
        <v>76</v>
      </c>
      <c r="F1590" s="62" t="s">
        <v>5881</v>
      </c>
      <c r="G1590" s="62" t="s">
        <v>1795</v>
      </c>
      <c r="H1590" s="59">
        <v>44923</v>
      </c>
      <c r="I1590" s="59">
        <v>45166</v>
      </c>
      <c r="J1590" s="48" t="str">
        <f>IF(Ugovori_OPULJP[[#This Row],[DATUM ZAVRŠETKA OPERACIJE]]&gt;DATE(2024,3,31),"u provedbi","završen")</f>
        <v>završen</v>
      </c>
      <c r="K1590" s="46" t="s">
        <v>211</v>
      </c>
      <c r="L1590" s="46" t="s">
        <v>211</v>
      </c>
      <c r="M1590" s="49">
        <v>0.85</v>
      </c>
      <c r="N1590" s="49">
        <v>0.15</v>
      </c>
      <c r="O1590" s="50">
        <f>Ugovori_OPULJP[[#This Row],[Bespovratna sredstva - Ukupno (EU+Nac) HRK
= Ukupna ugovorena vrijednost bespovratnih sredstava]]*Ugovori_OPULJP[[#This Row],[EU STOPA SUFINANCIRANJA %
EU CO-FINANCING RATE %]]</f>
        <v>630360</v>
      </c>
      <c r="P1590" s="51">
        <f>Ugovori_OPULJP[[#This Row],[Bespovratna sredstva - EU dio - HRK]]/7.5345</f>
        <v>83663.149512243675</v>
      </c>
      <c r="Q1590" s="50">
        <f>Ugovori_OPULJP[[#This Row],[Bespovratna sredstva - Ukupno (EU+Nac) HRK
= Ukupna ugovorena vrijednost bespovratnih sredstava]]*Ugovori_OPULJP[[#This Row],[STOPA NACIONALNOG SUFINANCIRANJA %]]</f>
        <v>111240</v>
      </c>
      <c r="R1590" s="51">
        <f>Ugovori_OPULJP[[#This Row],[Bespovratna sredstva - Nacionalni dio - HRK]]/7.5345</f>
        <v>14764.085208043001</v>
      </c>
      <c r="S1590" s="52">
        <v>741600</v>
      </c>
      <c r="T1590" s="51">
        <f>Ugovori_OPULJP[[#This Row],[Bespovratna sredstva - Ukupno (EU+Nac) HRK
= Ukupna ugovorena vrijednost bespovratnih sredstava]]/7.5345</f>
        <v>98427.23472028668</v>
      </c>
      <c r="U1590" s="50">
        <v>0</v>
      </c>
      <c r="V1590" s="51">
        <f>Ugovori_OPULJP[[#This Row],[Javni doprinos korisnika - HRK]]/7.5345</f>
        <v>0</v>
      </c>
      <c r="W1590" s="50">
        <v>0</v>
      </c>
      <c r="X1590" s="51">
        <f>Ugovori_OPULJP[[#This Row],[Privatni doprinos korisnika - HRK]]/7.5345</f>
        <v>0</v>
      </c>
      <c r="Y1590" s="52">
        <v>741600</v>
      </c>
      <c r="Z1590" s="53">
        <f>Ugovori_OPULJP[[#This Row],[UKUPNI PRIHVATLJIVI IZDACI
TOTAL ELIGIBLE EXPENDITURE
= Bespovratna sredstva ukupno + doprinos korisnika
= Ukupni prihvatljivi troškovi
= Ukupna ugovorena vrijednost projekta HRK]]/7.5345</f>
        <v>98427.23472028668</v>
      </c>
      <c r="AA1590" s="57" t="s">
        <v>38</v>
      </c>
      <c r="AB1590" s="57" t="s">
        <v>35</v>
      </c>
      <c r="AC1590" s="56" t="s">
        <v>5882</v>
      </c>
      <c r="AD1590" s="63" t="s">
        <v>747</v>
      </c>
    </row>
    <row r="1591" spans="1:30" ht="76.5" customHeight="1" x14ac:dyDescent="0.2">
      <c r="A1591" s="97" t="s">
        <v>5883</v>
      </c>
      <c r="B1591" s="55" t="s">
        <v>743</v>
      </c>
      <c r="C1591" s="56" t="s">
        <v>744</v>
      </c>
      <c r="D1591" s="88" t="s">
        <v>4965</v>
      </c>
      <c r="E1591" s="57" t="s">
        <v>76</v>
      </c>
      <c r="F1591" s="62" t="s">
        <v>5884</v>
      </c>
      <c r="G1591" s="62" t="s">
        <v>4445</v>
      </c>
      <c r="H1591" s="59">
        <v>44786</v>
      </c>
      <c r="I1591" s="59">
        <v>45029</v>
      </c>
      <c r="J1591" s="48" t="str">
        <f>IF(Ugovori_OPULJP[[#This Row],[DATUM ZAVRŠETKA OPERACIJE]]&gt;DATE(2024,3,31),"u provedbi","završen")</f>
        <v>završen</v>
      </c>
      <c r="K1591" s="67" t="s">
        <v>5885</v>
      </c>
      <c r="L1591" s="58" t="s">
        <v>37</v>
      </c>
      <c r="M1591" s="49">
        <v>0.85</v>
      </c>
      <c r="N1591" s="49">
        <v>0.15</v>
      </c>
      <c r="O1591" s="50">
        <f>Ugovori_OPULJP[[#This Row],[Bespovratna sredstva - Ukupno (EU+Nac) HRK
= Ukupna ugovorena vrijednost bespovratnih sredstava]]*Ugovori_OPULJP[[#This Row],[EU STOPA SUFINANCIRANJA %
EU CO-FINANCING RATE %]]</f>
        <v>1260550</v>
      </c>
      <c r="P1591" s="51">
        <f>Ugovori_OPULJP[[#This Row],[Bespovratna sredstva - EU dio - HRK]]/7.5345</f>
        <v>167303.73614705686</v>
      </c>
      <c r="Q1591" s="50">
        <f>Ugovori_OPULJP[[#This Row],[Bespovratna sredstva - Ukupno (EU+Nac) HRK
= Ukupna ugovorena vrijednost bespovratnih sredstava]]*Ugovori_OPULJP[[#This Row],[STOPA NACIONALNOG SUFINANCIRANJA %]]</f>
        <v>222450</v>
      </c>
      <c r="R1591" s="51">
        <f>Ugovori_OPULJP[[#This Row],[Bespovratna sredstva - Nacionalni dio - HRK]]/7.5345</f>
        <v>29524.188731833565</v>
      </c>
      <c r="S1591" s="52">
        <v>1483000</v>
      </c>
      <c r="T1591" s="51">
        <f>Ugovori_OPULJP[[#This Row],[Bespovratna sredstva - Ukupno (EU+Nac) HRK
= Ukupna ugovorena vrijednost bespovratnih sredstava]]/7.5345</f>
        <v>196827.92487889042</v>
      </c>
      <c r="U1591" s="50">
        <v>0</v>
      </c>
      <c r="V1591" s="51">
        <f>Ugovori_OPULJP[[#This Row],[Javni doprinos korisnika - HRK]]/7.5345</f>
        <v>0</v>
      </c>
      <c r="W1591" s="50">
        <v>0</v>
      </c>
      <c r="X1591" s="51">
        <f>Ugovori_OPULJP[[#This Row],[Privatni doprinos korisnika - HRK]]/7.5345</f>
        <v>0</v>
      </c>
      <c r="Y1591" s="52">
        <v>1483000</v>
      </c>
      <c r="Z1591" s="53">
        <f>Ugovori_OPULJP[[#This Row],[UKUPNI PRIHVATLJIVI IZDACI
TOTAL ELIGIBLE EXPENDITURE
= Bespovratna sredstva ukupno + doprinos korisnika
= Ukupni prihvatljivi troškovi
= Ukupna ugovorena vrijednost projekta HRK]]/7.5345</f>
        <v>196827.92487889042</v>
      </c>
      <c r="AA1591" s="57" t="s">
        <v>38</v>
      </c>
      <c r="AB1591" s="57" t="s">
        <v>35</v>
      </c>
      <c r="AC1591" s="56" t="s">
        <v>5886</v>
      </c>
      <c r="AD1591" s="63" t="s">
        <v>747</v>
      </c>
    </row>
    <row r="1592" spans="1:30" ht="51" customHeight="1" x14ac:dyDescent="0.2">
      <c r="A1592" s="97" t="s">
        <v>5887</v>
      </c>
      <c r="B1592" s="55" t="s">
        <v>743</v>
      </c>
      <c r="C1592" s="56" t="s">
        <v>744</v>
      </c>
      <c r="D1592" s="88" t="s">
        <v>4965</v>
      </c>
      <c r="E1592" s="57" t="s">
        <v>76</v>
      </c>
      <c r="F1592" s="62" t="s">
        <v>5888</v>
      </c>
      <c r="G1592" s="62" t="s">
        <v>5889</v>
      </c>
      <c r="H1592" s="59">
        <v>44787</v>
      </c>
      <c r="I1592" s="59">
        <v>45030</v>
      </c>
      <c r="J1592" s="48" t="str">
        <f>IF(Ugovori_OPULJP[[#This Row],[DATUM ZAVRŠETKA OPERACIJE]]&gt;DATE(2024,3,31),"u provedbi","završen")</f>
        <v>završen</v>
      </c>
      <c r="K1592" s="67" t="s">
        <v>5890</v>
      </c>
      <c r="L1592" s="58" t="s">
        <v>37</v>
      </c>
      <c r="M1592" s="49">
        <v>0.85</v>
      </c>
      <c r="N1592" s="49">
        <v>0.15</v>
      </c>
      <c r="O1592" s="50">
        <f>Ugovori_OPULJP[[#This Row],[Bespovratna sredstva - Ukupno (EU+Nac) HRK
= Ukupna ugovorena vrijednost bespovratnih sredstava]]*Ugovori_OPULJP[[#This Row],[EU STOPA SUFINANCIRANJA %
EU CO-FINANCING RATE %]]</f>
        <v>1248054.7449999999</v>
      </c>
      <c r="P1592" s="51">
        <f>Ugovori_OPULJP[[#This Row],[Bespovratna sredstva - EU dio - HRK]]/7.5345</f>
        <v>165645.33081159994</v>
      </c>
      <c r="Q1592" s="50">
        <f>Ugovori_OPULJP[[#This Row],[Bespovratna sredstva - Ukupno (EU+Nac) HRK
= Ukupna ugovorena vrijednost bespovratnih sredstava]]*Ugovori_OPULJP[[#This Row],[STOPA NACIONALNOG SUFINANCIRANJA %]]</f>
        <v>220244.95499999999</v>
      </c>
      <c r="R1592" s="51">
        <f>Ugovori_OPULJP[[#This Row],[Bespovratna sredstva - Nacionalni dio - HRK]]/7.5345</f>
        <v>29231.528966752932</v>
      </c>
      <c r="S1592" s="52">
        <v>1468299.7</v>
      </c>
      <c r="T1592" s="51">
        <f>Ugovori_OPULJP[[#This Row],[Bespovratna sredstva - Ukupno (EU+Nac) HRK
= Ukupna ugovorena vrijednost bespovratnih sredstava]]/7.5345</f>
        <v>194876.8597783529</v>
      </c>
      <c r="U1592" s="50">
        <v>0</v>
      </c>
      <c r="V1592" s="51">
        <f>Ugovori_OPULJP[[#This Row],[Javni doprinos korisnika - HRK]]/7.5345</f>
        <v>0</v>
      </c>
      <c r="W1592" s="50">
        <v>0</v>
      </c>
      <c r="X1592" s="51">
        <f>Ugovori_OPULJP[[#This Row],[Privatni doprinos korisnika - HRK]]/7.5345</f>
        <v>0</v>
      </c>
      <c r="Y1592" s="52">
        <v>1468299.7</v>
      </c>
      <c r="Z1592" s="53">
        <f>Ugovori_OPULJP[[#This Row],[UKUPNI PRIHVATLJIVI IZDACI
TOTAL ELIGIBLE EXPENDITURE
= Bespovratna sredstva ukupno + doprinos korisnika
= Ukupni prihvatljivi troškovi
= Ukupna ugovorena vrijednost projekta HRK]]/7.5345</f>
        <v>194876.8597783529</v>
      </c>
      <c r="AA1592" s="57" t="s">
        <v>38</v>
      </c>
      <c r="AB1592" s="57" t="s">
        <v>35</v>
      </c>
      <c r="AC1592" s="56" t="s">
        <v>5891</v>
      </c>
      <c r="AD1592" s="63" t="s">
        <v>747</v>
      </c>
    </row>
    <row r="1593" spans="1:30" ht="51" customHeight="1" x14ac:dyDescent="0.2">
      <c r="A1593" s="61" t="s">
        <v>5892</v>
      </c>
      <c r="B1593" s="55" t="s">
        <v>743</v>
      </c>
      <c r="C1593" s="56" t="s">
        <v>744</v>
      </c>
      <c r="D1593" s="88" t="s">
        <v>4965</v>
      </c>
      <c r="E1593" s="57" t="s">
        <v>76</v>
      </c>
      <c r="F1593" s="62" t="s">
        <v>5893</v>
      </c>
      <c r="G1593" s="62" t="s">
        <v>3204</v>
      </c>
      <c r="H1593" s="59">
        <v>44909</v>
      </c>
      <c r="I1593" s="59">
        <v>45152</v>
      </c>
      <c r="J1593" s="48" t="str">
        <f>IF(Ugovori_OPULJP[[#This Row],[DATUM ZAVRŠETKA OPERACIJE]]&gt;DATE(2024,3,31),"u provedbi","završen")</f>
        <v>završen</v>
      </c>
      <c r="K1593" s="46" t="s">
        <v>37</v>
      </c>
      <c r="L1593" s="46" t="s">
        <v>37</v>
      </c>
      <c r="M1593" s="49">
        <v>0.85</v>
      </c>
      <c r="N1593" s="49">
        <v>0.15</v>
      </c>
      <c r="O1593" s="50">
        <f>Ugovori_OPULJP[[#This Row],[Bespovratna sredstva - Ukupno (EU+Nac) HRK
= Ukupna ugovorena vrijednost bespovratnih sredstava]]*Ugovori_OPULJP[[#This Row],[EU STOPA SUFINANCIRANJA %
EU CO-FINANCING RATE %]]</f>
        <v>543422</v>
      </c>
      <c r="P1593" s="51">
        <f>Ugovori_OPULJP[[#This Row],[Bespovratna sredstva - EU dio - HRK]]/7.5345</f>
        <v>72124.49399429292</v>
      </c>
      <c r="Q1593" s="50">
        <f>Ugovori_OPULJP[[#This Row],[Bespovratna sredstva - Ukupno (EU+Nac) HRK
= Ukupna ugovorena vrijednost bespovratnih sredstava]]*Ugovori_OPULJP[[#This Row],[STOPA NACIONALNOG SUFINANCIRANJA %]]</f>
        <v>95898</v>
      </c>
      <c r="R1593" s="51">
        <f>Ugovori_OPULJP[[#This Row],[Bespovratna sredstva - Nacionalni dio - HRK]]/7.5345</f>
        <v>12727.851881345809</v>
      </c>
      <c r="S1593" s="52">
        <v>639320</v>
      </c>
      <c r="T1593" s="51">
        <f>Ugovori_OPULJP[[#This Row],[Bespovratna sredstva - Ukupno (EU+Nac) HRK
= Ukupna ugovorena vrijednost bespovratnih sredstava]]/7.5345</f>
        <v>84852.345875638726</v>
      </c>
      <c r="U1593" s="50">
        <v>0</v>
      </c>
      <c r="V1593" s="51">
        <f>Ugovori_OPULJP[[#This Row],[Javni doprinos korisnika - HRK]]/7.5345</f>
        <v>0</v>
      </c>
      <c r="W1593" s="50">
        <v>0</v>
      </c>
      <c r="X1593" s="51">
        <f>Ugovori_OPULJP[[#This Row],[Privatni doprinos korisnika - HRK]]/7.5345</f>
        <v>0</v>
      </c>
      <c r="Y1593" s="52">
        <v>639320</v>
      </c>
      <c r="Z1593" s="53">
        <f>Ugovori_OPULJP[[#This Row],[UKUPNI PRIHVATLJIVI IZDACI
TOTAL ELIGIBLE EXPENDITURE
= Bespovratna sredstva ukupno + doprinos korisnika
= Ukupni prihvatljivi troškovi
= Ukupna ugovorena vrijednost projekta HRK]]/7.5345</f>
        <v>84852.345875638726</v>
      </c>
      <c r="AA1593" s="57" t="s">
        <v>38</v>
      </c>
      <c r="AB1593" s="57" t="s">
        <v>35</v>
      </c>
      <c r="AC1593" s="56" t="s">
        <v>5894</v>
      </c>
      <c r="AD1593" s="63" t="s">
        <v>747</v>
      </c>
    </row>
    <row r="1594" spans="1:30" ht="51" customHeight="1" x14ac:dyDescent="0.2">
      <c r="A1594" s="97" t="s">
        <v>5895</v>
      </c>
      <c r="B1594" s="55" t="s">
        <v>743</v>
      </c>
      <c r="C1594" s="56" t="s">
        <v>744</v>
      </c>
      <c r="D1594" s="88" t="s">
        <v>4965</v>
      </c>
      <c r="E1594" s="57" t="s">
        <v>76</v>
      </c>
      <c r="F1594" s="62" t="s">
        <v>5896</v>
      </c>
      <c r="G1594" s="45" t="s">
        <v>3247</v>
      </c>
      <c r="H1594" s="59">
        <v>44818</v>
      </c>
      <c r="I1594" s="59">
        <v>45060</v>
      </c>
      <c r="J1594" s="48" t="str">
        <f>IF(Ugovori_OPULJP[[#This Row],[DATUM ZAVRŠETKA OPERACIJE]]&gt;DATE(2024,3,31),"u provedbi","završen")</f>
        <v>završen</v>
      </c>
      <c r="K1594" s="46" t="s">
        <v>37</v>
      </c>
      <c r="L1594" s="46" t="s">
        <v>37</v>
      </c>
      <c r="M1594" s="49">
        <v>0.85</v>
      </c>
      <c r="N1594" s="49">
        <v>0.15</v>
      </c>
      <c r="O1594" s="50">
        <f>Ugovori_OPULJP[[#This Row],[Bespovratna sredstva - Ukupno (EU+Nac) HRK
= Ukupna ugovorena vrijednost bespovratnih sredstava]]*Ugovori_OPULJP[[#This Row],[EU STOPA SUFINANCIRANJA %
EU CO-FINANCING RATE %]]</f>
        <v>494360</v>
      </c>
      <c r="P1594" s="51">
        <f>Ugovori_OPULJP[[#This Row],[Bespovratna sredstva - EU dio - HRK]]/7.5345</f>
        <v>65612.847567854536</v>
      </c>
      <c r="Q1594" s="50">
        <f>Ugovori_OPULJP[[#This Row],[Bespovratna sredstva - Ukupno (EU+Nac) HRK
= Ukupna ugovorena vrijednost bespovratnih sredstava]]*Ugovori_OPULJP[[#This Row],[STOPA NACIONALNOG SUFINANCIRANJA %]]</f>
        <v>87240</v>
      </c>
      <c r="R1594" s="51">
        <f>Ugovori_OPULJP[[#This Row],[Bespovratna sredstva - Nacionalni dio - HRK]]/7.5345</f>
        <v>11578.737806091976</v>
      </c>
      <c r="S1594" s="52">
        <v>581600</v>
      </c>
      <c r="T1594" s="51">
        <f>Ugovori_OPULJP[[#This Row],[Bespovratna sredstva - Ukupno (EU+Nac) HRK
= Ukupna ugovorena vrijednost bespovratnih sredstava]]/7.5345</f>
        <v>77191.585373946509</v>
      </c>
      <c r="U1594" s="50">
        <v>0</v>
      </c>
      <c r="V1594" s="51">
        <f>Ugovori_OPULJP[[#This Row],[Javni doprinos korisnika - HRK]]/7.5345</f>
        <v>0</v>
      </c>
      <c r="W1594" s="50">
        <v>0</v>
      </c>
      <c r="X1594" s="51">
        <f>Ugovori_OPULJP[[#This Row],[Privatni doprinos korisnika - HRK]]/7.5345</f>
        <v>0</v>
      </c>
      <c r="Y1594" s="52">
        <v>581600</v>
      </c>
      <c r="Z1594" s="53">
        <f>Ugovori_OPULJP[[#This Row],[UKUPNI PRIHVATLJIVI IZDACI
TOTAL ELIGIBLE EXPENDITURE
= Bespovratna sredstva ukupno + doprinos korisnika
= Ukupni prihvatljivi troškovi
= Ukupna ugovorena vrijednost projekta HRK]]/7.5345</f>
        <v>77191.585373946509</v>
      </c>
      <c r="AA1594" s="57" t="s">
        <v>38</v>
      </c>
      <c r="AB1594" s="57" t="s">
        <v>35</v>
      </c>
      <c r="AC1594" s="56" t="s">
        <v>5897</v>
      </c>
      <c r="AD1594" s="63" t="s">
        <v>747</v>
      </c>
    </row>
    <row r="1595" spans="1:30" ht="38.25" customHeight="1" x14ac:dyDescent="0.2">
      <c r="A1595" s="97" t="s">
        <v>5898</v>
      </c>
      <c r="B1595" s="55" t="s">
        <v>743</v>
      </c>
      <c r="C1595" s="56" t="s">
        <v>744</v>
      </c>
      <c r="D1595" s="88" t="s">
        <v>4965</v>
      </c>
      <c r="E1595" s="57" t="s">
        <v>76</v>
      </c>
      <c r="F1595" s="62" t="s">
        <v>5899</v>
      </c>
      <c r="G1595" s="62" t="s">
        <v>5900</v>
      </c>
      <c r="H1595" s="59">
        <v>44818</v>
      </c>
      <c r="I1595" s="59">
        <v>45060</v>
      </c>
      <c r="J1595" s="48" t="str">
        <f>IF(Ugovori_OPULJP[[#This Row],[DATUM ZAVRŠETKA OPERACIJE]]&gt;DATE(2024,3,31),"u provedbi","završen")</f>
        <v>završen</v>
      </c>
      <c r="K1595" s="67" t="s">
        <v>2653</v>
      </c>
      <c r="L1595" s="67" t="s">
        <v>37</v>
      </c>
      <c r="M1595" s="49">
        <v>0.85</v>
      </c>
      <c r="N1595" s="49">
        <v>0.15</v>
      </c>
      <c r="O1595" s="50">
        <f>Ugovori_OPULJP[[#This Row],[Bespovratna sredstva - Ukupno (EU+Nac) HRK
= Ukupna ugovorena vrijednost bespovratnih sredstava]]*Ugovori_OPULJP[[#This Row],[EU STOPA SUFINANCIRANJA %
EU CO-FINANCING RATE %]]</f>
        <v>1261799.1600000001</v>
      </c>
      <c r="P1595" s="51">
        <f>Ugovori_OPULJP[[#This Row],[Bespovratna sredstva - EU dio - HRK]]/7.5345</f>
        <v>167469.5281704161</v>
      </c>
      <c r="Q1595" s="50">
        <f>Ugovori_OPULJP[[#This Row],[Bespovratna sredstva - Ukupno (EU+Nac) HRK
= Ukupna ugovorena vrijednost bespovratnih sredstava]]*Ugovori_OPULJP[[#This Row],[STOPA NACIONALNOG SUFINANCIRANJA %]]</f>
        <v>222670.44</v>
      </c>
      <c r="R1595" s="51">
        <f>Ugovori_OPULJP[[#This Row],[Bespovratna sredstva - Nacionalni dio - HRK]]/7.5345</f>
        <v>29553.446147720486</v>
      </c>
      <c r="S1595" s="52">
        <v>1484469.6</v>
      </c>
      <c r="T1595" s="51">
        <f>Ugovori_OPULJP[[#This Row],[Bespovratna sredstva - Ukupno (EU+Nac) HRK
= Ukupna ugovorena vrijednost bespovratnih sredstava]]/7.5345</f>
        <v>197022.97431813658</v>
      </c>
      <c r="U1595" s="50">
        <v>0</v>
      </c>
      <c r="V1595" s="51">
        <f>Ugovori_OPULJP[[#This Row],[Javni doprinos korisnika - HRK]]/7.5345</f>
        <v>0</v>
      </c>
      <c r="W1595" s="50">
        <v>0</v>
      </c>
      <c r="X1595" s="51">
        <f>Ugovori_OPULJP[[#This Row],[Privatni doprinos korisnika - HRK]]/7.5345</f>
        <v>0</v>
      </c>
      <c r="Y1595" s="52">
        <v>1484469.6</v>
      </c>
      <c r="Z1595" s="53">
        <f>Ugovori_OPULJP[[#This Row],[UKUPNI PRIHVATLJIVI IZDACI
TOTAL ELIGIBLE EXPENDITURE
= Bespovratna sredstva ukupno + doprinos korisnika
= Ukupni prihvatljivi troškovi
= Ukupna ugovorena vrijednost projekta HRK]]/7.5345</f>
        <v>197022.97431813658</v>
      </c>
      <c r="AA1595" s="57" t="s">
        <v>38</v>
      </c>
      <c r="AB1595" s="57" t="s">
        <v>35</v>
      </c>
      <c r="AC1595" s="56" t="s">
        <v>5901</v>
      </c>
      <c r="AD1595" s="63" t="s">
        <v>747</v>
      </c>
    </row>
    <row r="1596" spans="1:30" ht="51" customHeight="1" x14ac:dyDescent="0.2">
      <c r="A1596" s="61" t="s">
        <v>5902</v>
      </c>
      <c r="B1596" s="55" t="s">
        <v>743</v>
      </c>
      <c r="C1596" s="56" t="s">
        <v>744</v>
      </c>
      <c r="D1596" s="88" t="s">
        <v>4965</v>
      </c>
      <c r="E1596" s="57" t="s">
        <v>76</v>
      </c>
      <c r="F1596" s="62" t="s">
        <v>4402</v>
      </c>
      <c r="G1596" s="62" t="s">
        <v>4403</v>
      </c>
      <c r="H1596" s="59">
        <v>44931</v>
      </c>
      <c r="I1596" s="59">
        <v>45112</v>
      </c>
      <c r="J1596" s="48" t="str">
        <f>IF(Ugovori_OPULJP[[#This Row],[DATUM ZAVRŠETKA OPERACIJE]]&gt;DATE(2024,3,31),"u provedbi","završen")</f>
        <v>završen</v>
      </c>
      <c r="K1596" s="46" t="s">
        <v>249</v>
      </c>
      <c r="L1596" s="46" t="s">
        <v>249</v>
      </c>
      <c r="M1596" s="49">
        <v>0.85</v>
      </c>
      <c r="N1596" s="49">
        <v>0.15</v>
      </c>
      <c r="O1596" s="50">
        <f>Ugovori_OPULJP[[#This Row],[Bespovratna sredstva - Ukupno (EU+Nac) HRK
= Ukupna ugovorena vrijednost bespovratnih sredstava]]*Ugovori_OPULJP[[#This Row],[EU STOPA SUFINANCIRANJA %
EU CO-FINANCING RATE %]]</f>
        <v>420240</v>
      </c>
      <c r="P1596" s="51">
        <f>Ugovori_OPULJP[[#This Row],[Bespovratna sredstva - EU dio - HRK]]/7.5345</f>
        <v>55775.43300816245</v>
      </c>
      <c r="Q1596" s="50">
        <f>Ugovori_OPULJP[[#This Row],[Bespovratna sredstva - Ukupno (EU+Nac) HRK
= Ukupna ugovorena vrijednost bespovratnih sredstava]]*Ugovori_OPULJP[[#This Row],[STOPA NACIONALNOG SUFINANCIRANJA %]]</f>
        <v>74160</v>
      </c>
      <c r="R1596" s="51">
        <f>Ugovori_OPULJP[[#This Row],[Bespovratna sredstva - Nacionalni dio - HRK]]/7.5345</f>
        <v>9842.7234720286669</v>
      </c>
      <c r="S1596" s="52">
        <v>494400</v>
      </c>
      <c r="T1596" s="51">
        <f>Ugovori_OPULJP[[#This Row],[Bespovratna sredstva - Ukupno (EU+Nac) HRK
= Ukupna ugovorena vrijednost bespovratnih sredstava]]/7.5345</f>
        <v>65618.156480191115</v>
      </c>
      <c r="U1596" s="50">
        <v>0</v>
      </c>
      <c r="V1596" s="51">
        <f>Ugovori_OPULJP[[#This Row],[Javni doprinos korisnika - HRK]]/7.5345</f>
        <v>0</v>
      </c>
      <c r="W1596" s="50">
        <v>0</v>
      </c>
      <c r="X1596" s="51">
        <f>Ugovori_OPULJP[[#This Row],[Privatni doprinos korisnika - HRK]]/7.5345</f>
        <v>0</v>
      </c>
      <c r="Y1596" s="52">
        <v>494400</v>
      </c>
      <c r="Z1596" s="53">
        <f>Ugovori_OPULJP[[#This Row],[UKUPNI PRIHVATLJIVI IZDACI
TOTAL ELIGIBLE EXPENDITURE
= Bespovratna sredstva ukupno + doprinos korisnika
= Ukupni prihvatljivi troškovi
= Ukupna ugovorena vrijednost projekta HRK]]/7.5345</f>
        <v>65618.156480191115</v>
      </c>
      <c r="AA1596" s="57" t="s">
        <v>38</v>
      </c>
      <c r="AB1596" s="57" t="s">
        <v>35</v>
      </c>
      <c r="AC1596" s="56" t="s">
        <v>5903</v>
      </c>
      <c r="AD1596" s="63" t="s">
        <v>747</v>
      </c>
    </row>
    <row r="1597" spans="1:30" ht="51" customHeight="1" x14ac:dyDescent="0.2">
      <c r="A1597" s="61" t="s">
        <v>5904</v>
      </c>
      <c r="B1597" s="55" t="s">
        <v>743</v>
      </c>
      <c r="C1597" s="56" t="s">
        <v>744</v>
      </c>
      <c r="D1597" s="88" t="s">
        <v>4965</v>
      </c>
      <c r="E1597" s="57" t="s">
        <v>76</v>
      </c>
      <c r="F1597" s="62" t="s">
        <v>5905</v>
      </c>
      <c r="G1597" s="62" t="s">
        <v>1627</v>
      </c>
      <c r="H1597" s="59">
        <v>44911</v>
      </c>
      <c r="I1597" s="59">
        <v>45154</v>
      </c>
      <c r="J1597" s="48" t="str">
        <f>IF(Ugovori_OPULJP[[#This Row],[DATUM ZAVRŠETKA OPERACIJE]]&gt;DATE(2024,3,31),"u provedbi","završen")</f>
        <v>završen</v>
      </c>
      <c r="K1597" s="46" t="s">
        <v>79</v>
      </c>
      <c r="L1597" s="46" t="s">
        <v>79</v>
      </c>
      <c r="M1597" s="49">
        <v>0.85</v>
      </c>
      <c r="N1597" s="49">
        <v>0.15</v>
      </c>
      <c r="O1597" s="50">
        <f>Ugovori_OPULJP[[#This Row],[Bespovratna sredstva - Ukupno (EU+Nac) HRK
= Ukupna ugovorena vrijednost bespovratnih sredstava]]*Ugovori_OPULJP[[#This Row],[EU STOPA SUFINANCIRANJA %
EU CO-FINANCING RATE %]]</f>
        <v>378216</v>
      </c>
      <c r="P1597" s="51">
        <f>Ugovori_OPULJP[[#This Row],[Bespovratna sredstva - EU dio - HRK]]/7.5345</f>
        <v>50197.889707346207</v>
      </c>
      <c r="Q1597" s="50">
        <f>Ugovori_OPULJP[[#This Row],[Bespovratna sredstva - Ukupno (EU+Nac) HRK
= Ukupna ugovorena vrijednost bespovratnih sredstava]]*Ugovori_OPULJP[[#This Row],[STOPA NACIONALNOG SUFINANCIRANJA %]]</f>
        <v>66744</v>
      </c>
      <c r="R1597" s="51">
        <f>Ugovori_OPULJP[[#This Row],[Bespovratna sredstva - Nacionalni dio - HRK]]/7.5345</f>
        <v>8858.4511248258004</v>
      </c>
      <c r="S1597" s="52">
        <v>444960</v>
      </c>
      <c r="T1597" s="51">
        <f>Ugovori_OPULJP[[#This Row],[Bespovratna sredstva - Ukupno (EU+Nac) HRK
= Ukupna ugovorena vrijednost bespovratnih sredstava]]/7.5345</f>
        <v>59056.340832172005</v>
      </c>
      <c r="U1597" s="50">
        <v>0</v>
      </c>
      <c r="V1597" s="51">
        <f>Ugovori_OPULJP[[#This Row],[Javni doprinos korisnika - HRK]]/7.5345</f>
        <v>0</v>
      </c>
      <c r="W1597" s="50">
        <v>0</v>
      </c>
      <c r="X1597" s="51">
        <f>Ugovori_OPULJP[[#This Row],[Privatni doprinos korisnika - HRK]]/7.5345</f>
        <v>0</v>
      </c>
      <c r="Y1597" s="52">
        <v>444960</v>
      </c>
      <c r="Z1597" s="53">
        <f>Ugovori_OPULJP[[#This Row],[UKUPNI PRIHVATLJIVI IZDACI
TOTAL ELIGIBLE EXPENDITURE
= Bespovratna sredstva ukupno + doprinos korisnika
= Ukupni prihvatljivi troškovi
= Ukupna ugovorena vrijednost projekta HRK]]/7.5345</f>
        <v>59056.340832172005</v>
      </c>
      <c r="AA1597" s="57" t="s">
        <v>38</v>
      </c>
      <c r="AB1597" s="57" t="s">
        <v>35</v>
      </c>
      <c r="AC1597" s="56" t="s">
        <v>5906</v>
      </c>
      <c r="AD1597" s="63" t="s">
        <v>747</v>
      </c>
    </row>
    <row r="1598" spans="1:30" ht="63.75" customHeight="1" x14ac:dyDescent="0.2">
      <c r="A1598" s="61" t="s">
        <v>5907</v>
      </c>
      <c r="B1598" s="55" t="s">
        <v>743</v>
      </c>
      <c r="C1598" s="56" t="s">
        <v>744</v>
      </c>
      <c r="D1598" s="88" t="s">
        <v>4965</v>
      </c>
      <c r="E1598" s="57" t="s">
        <v>76</v>
      </c>
      <c r="F1598" s="62" t="s">
        <v>2145</v>
      </c>
      <c r="G1598" s="62" t="s">
        <v>2146</v>
      </c>
      <c r="H1598" s="59">
        <v>45007</v>
      </c>
      <c r="I1598" s="59">
        <v>45252</v>
      </c>
      <c r="J1598" s="48" t="str">
        <f>IF(Ugovori_OPULJP[[#This Row],[DATUM ZAVRŠETKA OPERACIJE]]&gt;DATE(2024,3,31),"u provedbi","završen")</f>
        <v>završen</v>
      </c>
      <c r="K1598" s="46" t="s">
        <v>79</v>
      </c>
      <c r="L1598" s="46" t="s">
        <v>79</v>
      </c>
      <c r="M1598" s="49">
        <v>0.85</v>
      </c>
      <c r="N1598" s="49">
        <v>0.15</v>
      </c>
      <c r="O1598" s="50">
        <f>Ugovori_OPULJP[[#This Row],[Bespovratna sredstva - Ukupno (EU+Nac) HRK
= Ukupna ugovorena vrijednost bespovratnih sredstava]]*Ugovori_OPULJP[[#This Row],[EU STOPA SUFINANCIRANJA %
EU CO-FINANCING RATE %]]</f>
        <v>335175.39999999997</v>
      </c>
      <c r="P1598" s="51">
        <f>Ugovori_OPULJP[[#This Row],[Bespovratna sredstva - EU dio - HRK]]/7.5345</f>
        <v>44485.420399495648</v>
      </c>
      <c r="Q1598" s="50">
        <f>Ugovori_OPULJP[[#This Row],[Bespovratna sredstva - Ukupno (EU+Nac) HRK
= Ukupna ugovorena vrijednost bespovratnih sredstava]]*Ugovori_OPULJP[[#This Row],[STOPA NACIONALNOG SUFINANCIRANJA %]]</f>
        <v>59148.6</v>
      </c>
      <c r="R1598" s="51">
        <f>Ugovori_OPULJP[[#This Row],[Bespovratna sredstva - Nacionalni dio - HRK]]/7.5345</f>
        <v>7850.3683057933504</v>
      </c>
      <c r="S1598" s="52">
        <v>394324</v>
      </c>
      <c r="T1598" s="51">
        <f>Ugovori_OPULJP[[#This Row],[Bespovratna sredstva - Ukupno (EU+Nac) HRK
= Ukupna ugovorena vrijednost bespovratnih sredstava]]/7.5345</f>
        <v>52335.788705289</v>
      </c>
      <c r="U1598" s="50">
        <v>0</v>
      </c>
      <c r="V1598" s="51">
        <f>Ugovori_OPULJP[[#This Row],[Javni doprinos korisnika - HRK]]/7.5345</f>
        <v>0</v>
      </c>
      <c r="W1598" s="50">
        <v>0</v>
      </c>
      <c r="X1598" s="51">
        <f>Ugovori_OPULJP[[#This Row],[Privatni doprinos korisnika - HRK]]/7.5345</f>
        <v>0</v>
      </c>
      <c r="Y1598" s="52">
        <v>394324</v>
      </c>
      <c r="Z1598" s="53">
        <f>Ugovori_OPULJP[[#This Row],[UKUPNI PRIHVATLJIVI IZDACI
TOTAL ELIGIBLE EXPENDITURE
= Bespovratna sredstva ukupno + doprinos korisnika
= Ukupni prihvatljivi troškovi
= Ukupna ugovorena vrijednost projekta HRK]]/7.5345</f>
        <v>52335.788705289</v>
      </c>
      <c r="AA1598" s="57" t="s">
        <v>38</v>
      </c>
      <c r="AB1598" s="57" t="s">
        <v>35</v>
      </c>
      <c r="AC1598" s="56" t="s">
        <v>5908</v>
      </c>
      <c r="AD1598" s="63" t="s">
        <v>747</v>
      </c>
    </row>
    <row r="1599" spans="1:30" ht="51" customHeight="1" x14ac:dyDescent="0.2">
      <c r="A1599" s="97" t="s">
        <v>5909</v>
      </c>
      <c r="B1599" s="55" t="s">
        <v>743</v>
      </c>
      <c r="C1599" s="56" t="s">
        <v>744</v>
      </c>
      <c r="D1599" s="88" t="s">
        <v>4965</v>
      </c>
      <c r="E1599" s="57" t="s">
        <v>76</v>
      </c>
      <c r="F1599" s="62" t="s">
        <v>5910</v>
      </c>
      <c r="G1599" s="62" t="s">
        <v>751</v>
      </c>
      <c r="H1599" s="59">
        <v>44818</v>
      </c>
      <c r="I1599" s="59">
        <v>45060</v>
      </c>
      <c r="J1599" s="48" t="str">
        <f>IF(Ugovori_OPULJP[[#This Row],[DATUM ZAVRŠETKA OPERACIJE]]&gt;DATE(2024,3,31),"u provedbi","završen")</f>
        <v>završen</v>
      </c>
      <c r="K1599" s="46" t="s">
        <v>104</v>
      </c>
      <c r="L1599" s="46" t="s">
        <v>104</v>
      </c>
      <c r="M1599" s="49">
        <v>0.85</v>
      </c>
      <c r="N1599" s="49">
        <v>0.15</v>
      </c>
      <c r="O1599" s="50">
        <f>Ugovori_OPULJP[[#This Row],[Bespovratna sredstva - Ukupno (EU+Nac) HRK
= Ukupna ugovorena vrijednost bespovratnih sredstava]]*Ugovori_OPULJP[[#This Row],[EU STOPA SUFINANCIRANJA %
EU CO-FINANCING RATE %]]</f>
        <v>1259870</v>
      </c>
      <c r="P1599" s="51">
        <f>Ugovori_OPULJP[[#This Row],[Bespovratna sredstva - EU dio - HRK]]/7.5345</f>
        <v>167213.48463733491</v>
      </c>
      <c r="Q1599" s="50">
        <f>Ugovori_OPULJP[[#This Row],[Bespovratna sredstva - Ukupno (EU+Nac) HRK
= Ukupna ugovorena vrijednost bespovratnih sredstava]]*Ugovori_OPULJP[[#This Row],[STOPA NACIONALNOG SUFINANCIRANJA %]]</f>
        <v>222330</v>
      </c>
      <c r="R1599" s="51">
        <f>Ugovori_OPULJP[[#This Row],[Bespovratna sredstva - Nacionalni dio - HRK]]/7.5345</f>
        <v>29508.26199482381</v>
      </c>
      <c r="S1599" s="52">
        <v>1482200</v>
      </c>
      <c r="T1599" s="51">
        <f>Ugovori_OPULJP[[#This Row],[Bespovratna sredstva - Ukupno (EU+Nac) HRK
= Ukupna ugovorena vrijednost bespovratnih sredstava]]/7.5345</f>
        <v>196721.74663215873</v>
      </c>
      <c r="U1599" s="50">
        <v>0</v>
      </c>
      <c r="V1599" s="51">
        <f>Ugovori_OPULJP[[#This Row],[Javni doprinos korisnika - HRK]]/7.5345</f>
        <v>0</v>
      </c>
      <c r="W1599" s="50">
        <v>0</v>
      </c>
      <c r="X1599" s="51">
        <f>Ugovori_OPULJP[[#This Row],[Privatni doprinos korisnika - HRK]]/7.5345</f>
        <v>0</v>
      </c>
      <c r="Y1599" s="52">
        <v>1482200</v>
      </c>
      <c r="Z1599" s="53">
        <f>Ugovori_OPULJP[[#This Row],[UKUPNI PRIHVATLJIVI IZDACI
TOTAL ELIGIBLE EXPENDITURE
= Bespovratna sredstva ukupno + doprinos korisnika
= Ukupni prihvatljivi troškovi
= Ukupna ugovorena vrijednost projekta HRK]]/7.5345</f>
        <v>196721.74663215873</v>
      </c>
      <c r="AA1599" s="57" t="s">
        <v>38</v>
      </c>
      <c r="AB1599" s="57" t="s">
        <v>35</v>
      </c>
      <c r="AC1599" s="56" t="s">
        <v>5911</v>
      </c>
      <c r="AD1599" s="63" t="s">
        <v>747</v>
      </c>
    </row>
    <row r="1600" spans="1:30" ht="38.25" customHeight="1" x14ac:dyDescent="0.2">
      <c r="A1600" s="61" t="s">
        <v>5912</v>
      </c>
      <c r="B1600" s="55" t="s">
        <v>743</v>
      </c>
      <c r="C1600" s="56" t="s">
        <v>744</v>
      </c>
      <c r="D1600" s="88" t="s">
        <v>4965</v>
      </c>
      <c r="E1600" s="57" t="s">
        <v>76</v>
      </c>
      <c r="F1600" s="62" t="s">
        <v>5913</v>
      </c>
      <c r="G1600" s="62" t="s">
        <v>5914</v>
      </c>
      <c r="H1600" s="59">
        <v>44909</v>
      </c>
      <c r="I1600" s="59">
        <v>45152</v>
      </c>
      <c r="J1600" s="48" t="str">
        <f>IF(Ugovori_OPULJP[[#This Row],[DATUM ZAVRŠETKA OPERACIJE]]&gt;DATE(2024,3,31),"u provedbi","završen")</f>
        <v>završen</v>
      </c>
      <c r="K1600" s="46" t="s">
        <v>94</v>
      </c>
      <c r="L1600" s="46" t="s">
        <v>94</v>
      </c>
      <c r="M1600" s="49">
        <v>0.85</v>
      </c>
      <c r="N1600" s="49">
        <v>0.15</v>
      </c>
      <c r="O1600" s="50">
        <f>Ugovori_OPULJP[[#This Row],[Bespovratna sredstva - Ukupno (EU+Nac) HRK
= Ukupna ugovorena vrijednost bespovratnih sredstava]]*Ugovori_OPULJP[[#This Row],[EU STOPA SUFINANCIRANJA %
EU CO-FINANCING RATE %]]</f>
        <v>378216</v>
      </c>
      <c r="P1600" s="51">
        <f>Ugovori_OPULJP[[#This Row],[Bespovratna sredstva - EU dio - HRK]]/7.5345</f>
        <v>50197.889707346207</v>
      </c>
      <c r="Q1600" s="50">
        <f>Ugovori_OPULJP[[#This Row],[Bespovratna sredstva - Ukupno (EU+Nac) HRK
= Ukupna ugovorena vrijednost bespovratnih sredstava]]*Ugovori_OPULJP[[#This Row],[STOPA NACIONALNOG SUFINANCIRANJA %]]</f>
        <v>66744</v>
      </c>
      <c r="R1600" s="51">
        <f>Ugovori_OPULJP[[#This Row],[Bespovratna sredstva - Nacionalni dio - HRK]]/7.5345</f>
        <v>8858.4511248258004</v>
      </c>
      <c r="S1600" s="52">
        <v>444960</v>
      </c>
      <c r="T1600" s="51">
        <f>Ugovori_OPULJP[[#This Row],[Bespovratna sredstva - Ukupno (EU+Nac) HRK
= Ukupna ugovorena vrijednost bespovratnih sredstava]]/7.5345</f>
        <v>59056.340832172005</v>
      </c>
      <c r="U1600" s="50">
        <v>0</v>
      </c>
      <c r="V1600" s="51">
        <f>Ugovori_OPULJP[[#This Row],[Javni doprinos korisnika - HRK]]/7.5345</f>
        <v>0</v>
      </c>
      <c r="W1600" s="50">
        <v>0</v>
      </c>
      <c r="X1600" s="51">
        <f>Ugovori_OPULJP[[#This Row],[Privatni doprinos korisnika - HRK]]/7.5345</f>
        <v>0</v>
      </c>
      <c r="Y1600" s="52">
        <v>444960</v>
      </c>
      <c r="Z1600" s="53">
        <f>Ugovori_OPULJP[[#This Row],[UKUPNI PRIHVATLJIVI IZDACI
TOTAL ELIGIBLE EXPENDITURE
= Bespovratna sredstva ukupno + doprinos korisnika
= Ukupni prihvatljivi troškovi
= Ukupna ugovorena vrijednost projekta HRK]]/7.5345</f>
        <v>59056.340832172005</v>
      </c>
      <c r="AA1600" s="57" t="s">
        <v>38</v>
      </c>
      <c r="AB1600" s="57" t="s">
        <v>35</v>
      </c>
      <c r="AC1600" s="56" t="s">
        <v>5915</v>
      </c>
      <c r="AD1600" s="63" t="s">
        <v>747</v>
      </c>
    </row>
    <row r="1601" spans="1:30" ht="51" customHeight="1" x14ac:dyDescent="0.2">
      <c r="A1601" s="98" t="s">
        <v>5916</v>
      </c>
      <c r="B1601" s="55" t="s">
        <v>743</v>
      </c>
      <c r="C1601" s="56" t="s">
        <v>744</v>
      </c>
      <c r="D1601" s="88" t="s">
        <v>4965</v>
      </c>
      <c r="E1601" s="57" t="s">
        <v>76</v>
      </c>
      <c r="F1601" s="45" t="s">
        <v>5917</v>
      </c>
      <c r="G1601" s="45" t="s">
        <v>3699</v>
      </c>
      <c r="H1601" s="59">
        <v>44770</v>
      </c>
      <c r="I1601" s="59">
        <v>45013</v>
      </c>
      <c r="J1601" s="48" t="str">
        <f>IF(Ugovori_OPULJP[[#This Row],[DATUM ZAVRŠETKA OPERACIJE]]&gt;DATE(2024,3,31),"u provedbi","završen")</f>
        <v>završen</v>
      </c>
      <c r="K1601" s="67" t="s">
        <v>186</v>
      </c>
      <c r="L1601" s="58" t="s">
        <v>186</v>
      </c>
      <c r="M1601" s="49">
        <v>0.85</v>
      </c>
      <c r="N1601" s="49">
        <v>0.15</v>
      </c>
      <c r="O1601" s="50">
        <f>Ugovori_OPULJP[[#This Row],[Bespovratna sredstva - Ukupno (EU+Nac) HRK
= Ukupna ugovorena vrijednost bespovratnih sredstava]]*Ugovori_OPULJP[[#This Row],[EU STOPA SUFINANCIRANJA %
EU CO-FINANCING RATE %]]</f>
        <v>1049835</v>
      </c>
      <c r="P1601" s="51">
        <f>Ugovori_OPULJP[[#This Row],[Bespovratna sredstva - EU dio - HRK]]/7.5345</f>
        <v>139337.04957196894</v>
      </c>
      <c r="Q1601" s="50">
        <f>Ugovori_OPULJP[[#This Row],[Bespovratna sredstva - Ukupno (EU+Nac) HRK
= Ukupna ugovorena vrijednost bespovratnih sredstava]]*Ugovori_OPULJP[[#This Row],[STOPA NACIONALNOG SUFINANCIRANJA %]]</f>
        <v>185265</v>
      </c>
      <c r="R1601" s="51">
        <f>Ugovori_OPULJP[[#This Row],[Bespovratna sredstva - Nacionalni dio - HRK]]/7.5345</f>
        <v>24588.891100935696</v>
      </c>
      <c r="S1601" s="52">
        <v>1235100</v>
      </c>
      <c r="T1601" s="51">
        <f>Ugovori_OPULJP[[#This Row],[Bespovratna sredstva - Ukupno (EU+Nac) HRK
= Ukupna ugovorena vrijednost bespovratnih sredstava]]/7.5345</f>
        <v>163925.94067290463</v>
      </c>
      <c r="U1601" s="50">
        <v>0</v>
      </c>
      <c r="V1601" s="51">
        <f>Ugovori_OPULJP[[#This Row],[Javni doprinos korisnika - HRK]]/7.5345</f>
        <v>0</v>
      </c>
      <c r="W1601" s="50">
        <v>0</v>
      </c>
      <c r="X1601" s="51">
        <f>Ugovori_OPULJP[[#This Row],[Privatni doprinos korisnika - HRK]]/7.5345</f>
        <v>0</v>
      </c>
      <c r="Y1601" s="52">
        <v>1235100</v>
      </c>
      <c r="Z1601" s="53">
        <f>Ugovori_OPULJP[[#This Row],[UKUPNI PRIHVATLJIVI IZDACI
TOTAL ELIGIBLE EXPENDITURE
= Bespovratna sredstva ukupno + doprinos korisnika
= Ukupni prihvatljivi troškovi
= Ukupna ugovorena vrijednost projekta HRK]]/7.5345</f>
        <v>163925.94067290463</v>
      </c>
      <c r="AA1601" s="57" t="s">
        <v>38</v>
      </c>
      <c r="AB1601" s="57" t="s">
        <v>35</v>
      </c>
      <c r="AC1601" s="56" t="s">
        <v>5918</v>
      </c>
      <c r="AD1601" s="63" t="s">
        <v>747</v>
      </c>
    </row>
    <row r="1602" spans="1:30" ht="51" customHeight="1" x14ac:dyDescent="0.2">
      <c r="A1602" s="97" t="s">
        <v>5919</v>
      </c>
      <c r="B1602" s="55" t="s">
        <v>743</v>
      </c>
      <c r="C1602" s="56" t="s">
        <v>744</v>
      </c>
      <c r="D1602" s="88" t="s">
        <v>4965</v>
      </c>
      <c r="E1602" s="57" t="s">
        <v>76</v>
      </c>
      <c r="F1602" s="62" t="s">
        <v>5920</v>
      </c>
      <c r="G1602" s="62" t="s">
        <v>1124</v>
      </c>
      <c r="H1602" s="59">
        <v>44855</v>
      </c>
      <c r="I1602" s="59">
        <v>45098</v>
      </c>
      <c r="J1602" s="48" t="str">
        <f>IF(Ugovori_OPULJP[[#This Row],[DATUM ZAVRŠETKA OPERACIJE]]&gt;DATE(2024,3,31),"u provedbi","završen")</f>
        <v>završen</v>
      </c>
      <c r="K1602" s="46" t="s">
        <v>104</v>
      </c>
      <c r="L1602" s="46" t="s">
        <v>104</v>
      </c>
      <c r="M1602" s="49">
        <v>0.85</v>
      </c>
      <c r="N1602" s="49">
        <v>0.15</v>
      </c>
      <c r="O1602" s="50">
        <f>Ugovori_OPULJP[[#This Row],[Bespovratna sredstva - Ukupno (EU+Nac) HRK
= Ukupna ugovorena vrijednost bespovratnih sredstava]]*Ugovori_OPULJP[[#This Row],[EU STOPA SUFINANCIRANJA %
EU CO-FINANCING RATE %]]</f>
        <v>1275000</v>
      </c>
      <c r="P1602" s="51">
        <f>Ugovori_OPULJP[[#This Row],[Bespovratna sredstva - EU dio - HRK]]/7.5345</f>
        <v>169221.5807286482</v>
      </c>
      <c r="Q1602" s="50">
        <f>Ugovori_OPULJP[[#This Row],[Bespovratna sredstva - Ukupno (EU+Nac) HRK
= Ukupna ugovorena vrijednost bespovratnih sredstava]]*Ugovori_OPULJP[[#This Row],[STOPA NACIONALNOG SUFINANCIRANJA %]]</f>
        <v>225000</v>
      </c>
      <c r="R1602" s="51">
        <f>Ugovori_OPULJP[[#This Row],[Bespovratna sredstva - Nacionalni dio - HRK]]/7.5345</f>
        <v>29862.631893290862</v>
      </c>
      <c r="S1602" s="52">
        <v>1500000</v>
      </c>
      <c r="T1602" s="51">
        <f>Ugovori_OPULJP[[#This Row],[Bespovratna sredstva - Ukupno (EU+Nac) HRK
= Ukupna ugovorena vrijednost bespovratnih sredstava]]/7.5345</f>
        <v>199084.21262193908</v>
      </c>
      <c r="U1602" s="50">
        <v>0</v>
      </c>
      <c r="V1602" s="51">
        <f>Ugovori_OPULJP[[#This Row],[Javni doprinos korisnika - HRK]]/7.5345</f>
        <v>0</v>
      </c>
      <c r="W1602" s="50">
        <v>0</v>
      </c>
      <c r="X1602" s="51">
        <f>Ugovori_OPULJP[[#This Row],[Privatni doprinos korisnika - HRK]]/7.5345</f>
        <v>0</v>
      </c>
      <c r="Y1602" s="52">
        <v>1500000</v>
      </c>
      <c r="Z1602" s="53">
        <f>Ugovori_OPULJP[[#This Row],[UKUPNI PRIHVATLJIVI IZDACI
TOTAL ELIGIBLE EXPENDITURE
= Bespovratna sredstva ukupno + doprinos korisnika
= Ukupni prihvatljivi troškovi
= Ukupna ugovorena vrijednost projekta HRK]]/7.5345</f>
        <v>199084.21262193908</v>
      </c>
      <c r="AA1602" s="57" t="s">
        <v>38</v>
      </c>
      <c r="AB1602" s="57" t="s">
        <v>35</v>
      </c>
      <c r="AC1602" s="56" t="s">
        <v>5921</v>
      </c>
      <c r="AD1602" s="63" t="s">
        <v>747</v>
      </c>
    </row>
    <row r="1603" spans="1:30" ht="51" customHeight="1" x14ac:dyDescent="0.2">
      <c r="A1603" s="61" t="s">
        <v>5922</v>
      </c>
      <c r="B1603" s="55" t="s">
        <v>743</v>
      </c>
      <c r="C1603" s="56" t="s">
        <v>744</v>
      </c>
      <c r="D1603" s="88" t="s">
        <v>4965</v>
      </c>
      <c r="E1603" s="57" t="s">
        <v>76</v>
      </c>
      <c r="F1603" s="62" t="s">
        <v>5923</v>
      </c>
      <c r="G1603" s="62" t="s">
        <v>1529</v>
      </c>
      <c r="H1603" s="59">
        <v>44923</v>
      </c>
      <c r="I1603" s="59">
        <v>45166</v>
      </c>
      <c r="J1603" s="48" t="str">
        <f>IF(Ugovori_OPULJP[[#This Row],[DATUM ZAVRŠETKA OPERACIJE]]&gt;DATE(2024,3,31),"u provedbi","završen")</f>
        <v>završen</v>
      </c>
      <c r="K1603" s="46" t="s">
        <v>211</v>
      </c>
      <c r="L1603" s="46" t="s">
        <v>211</v>
      </c>
      <c r="M1603" s="49">
        <v>0.85</v>
      </c>
      <c r="N1603" s="49">
        <v>0.15</v>
      </c>
      <c r="O1603" s="50">
        <f>Ugovori_OPULJP[[#This Row],[Bespovratna sredstva - Ukupno (EU+Nac) HRK
= Ukupna ugovorena vrijednost bespovratnih sredstava]]*Ugovori_OPULJP[[#This Row],[EU STOPA SUFINANCIRANJA %
EU CO-FINANCING RATE %]]</f>
        <v>1040410.2</v>
      </c>
      <c r="P1603" s="51">
        <f>Ugovori_OPULJP[[#This Row],[Bespovratna sredstva - EU dio - HRK]]/7.5345</f>
        <v>138086.16364722277</v>
      </c>
      <c r="Q1603" s="50">
        <f>Ugovori_OPULJP[[#This Row],[Bespovratna sredstva - Ukupno (EU+Nac) HRK
= Ukupna ugovorena vrijednost bespovratnih sredstava]]*Ugovori_OPULJP[[#This Row],[STOPA NACIONALNOG SUFINANCIRANJA %]]</f>
        <v>183601.8</v>
      </c>
      <c r="R1603" s="51">
        <f>Ugovori_OPULJP[[#This Row],[Bespovratna sredstva - Nacionalni dio - HRK]]/7.5345</f>
        <v>24368.146525980486</v>
      </c>
      <c r="S1603" s="52">
        <v>1224012</v>
      </c>
      <c r="T1603" s="51">
        <f>Ugovori_OPULJP[[#This Row],[Bespovratna sredstva - Ukupno (EU+Nac) HRK
= Ukupna ugovorena vrijednost bespovratnih sredstava]]/7.5345</f>
        <v>162454.31017320327</v>
      </c>
      <c r="U1603" s="50">
        <v>0</v>
      </c>
      <c r="V1603" s="51">
        <f>Ugovori_OPULJP[[#This Row],[Javni doprinos korisnika - HRK]]/7.5345</f>
        <v>0</v>
      </c>
      <c r="W1603" s="50">
        <v>0</v>
      </c>
      <c r="X1603" s="51">
        <f>Ugovori_OPULJP[[#This Row],[Privatni doprinos korisnika - HRK]]/7.5345</f>
        <v>0</v>
      </c>
      <c r="Y1603" s="52">
        <v>1224012</v>
      </c>
      <c r="Z1603" s="53">
        <f>Ugovori_OPULJP[[#This Row],[UKUPNI PRIHVATLJIVI IZDACI
TOTAL ELIGIBLE EXPENDITURE
= Bespovratna sredstva ukupno + doprinos korisnika
= Ukupni prihvatljivi troškovi
= Ukupna ugovorena vrijednost projekta HRK]]/7.5345</f>
        <v>162454.31017320327</v>
      </c>
      <c r="AA1603" s="57" t="s">
        <v>38</v>
      </c>
      <c r="AB1603" s="57" t="s">
        <v>35</v>
      </c>
      <c r="AC1603" s="56" t="s">
        <v>5924</v>
      </c>
      <c r="AD1603" s="63" t="s">
        <v>747</v>
      </c>
    </row>
    <row r="1604" spans="1:30" ht="51" customHeight="1" x14ac:dyDescent="0.2">
      <c r="A1604" s="61" t="s">
        <v>5925</v>
      </c>
      <c r="B1604" s="55" t="s">
        <v>743</v>
      </c>
      <c r="C1604" s="56" t="s">
        <v>744</v>
      </c>
      <c r="D1604" s="88" t="s">
        <v>4965</v>
      </c>
      <c r="E1604" s="57" t="s">
        <v>76</v>
      </c>
      <c r="F1604" s="62" t="s">
        <v>5926</v>
      </c>
      <c r="G1604" s="62" t="s">
        <v>1958</v>
      </c>
      <c r="H1604" s="59">
        <v>44917</v>
      </c>
      <c r="I1604" s="59">
        <v>45160</v>
      </c>
      <c r="J1604" s="48" t="str">
        <f>IF(Ugovori_OPULJP[[#This Row],[DATUM ZAVRŠETKA OPERACIJE]]&gt;DATE(2024,3,31),"u provedbi","završen")</f>
        <v>završen</v>
      </c>
      <c r="K1604" s="58" t="s">
        <v>338</v>
      </c>
      <c r="L1604" s="58" t="s">
        <v>338</v>
      </c>
      <c r="M1604" s="49">
        <v>0.85</v>
      </c>
      <c r="N1604" s="49">
        <v>0.15</v>
      </c>
      <c r="O1604" s="50">
        <f>Ugovori_OPULJP[[#This Row],[Bespovratna sredstva - Ukupno (EU+Nac) HRK
= Ukupna ugovorena vrijednost bespovratnih sredstava]]*Ugovori_OPULJP[[#This Row],[EU STOPA SUFINANCIRANJA %
EU CO-FINANCING RATE %]]</f>
        <v>630360</v>
      </c>
      <c r="P1604" s="51">
        <f>Ugovori_OPULJP[[#This Row],[Bespovratna sredstva - EU dio - HRK]]/7.5345</f>
        <v>83663.149512243675</v>
      </c>
      <c r="Q1604" s="50">
        <f>Ugovori_OPULJP[[#This Row],[Bespovratna sredstva - Ukupno (EU+Nac) HRK
= Ukupna ugovorena vrijednost bespovratnih sredstava]]*Ugovori_OPULJP[[#This Row],[STOPA NACIONALNOG SUFINANCIRANJA %]]</f>
        <v>111240</v>
      </c>
      <c r="R1604" s="51">
        <f>Ugovori_OPULJP[[#This Row],[Bespovratna sredstva - Nacionalni dio - HRK]]/7.5345</f>
        <v>14764.085208043001</v>
      </c>
      <c r="S1604" s="52">
        <v>741600</v>
      </c>
      <c r="T1604" s="51">
        <f>Ugovori_OPULJP[[#This Row],[Bespovratna sredstva - Ukupno (EU+Nac) HRK
= Ukupna ugovorena vrijednost bespovratnih sredstava]]/7.5345</f>
        <v>98427.23472028668</v>
      </c>
      <c r="U1604" s="50">
        <v>0</v>
      </c>
      <c r="V1604" s="51">
        <f>Ugovori_OPULJP[[#This Row],[Javni doprinos korisnika - HRK]]/7.5345</f>
        <v>0</v>
      </c>
      <c r="W1604" s="50">
        <v>0</v>
      </c>
      <c r="X1604" s="51">
        <f>Ugovori_OPULJP[[#This Row],[Privatni doprinos korisnika - HRK]]/7.5345</f>
        <v>0</v>
      </c>
      <c r="Y1604" s="52">
        <v>741600</v>
      </c>
      <c r="Z1604" s="53">
        <f>Ugovori_OPULJP[[#This Row],[UKUPNI PRIHVATLJIVI IZDACI
TOTAL ELIGIBLE EXPENDITURE
= Bespovratna sredstva ukupno + doprinos korisnika
= Ukupni prihvatljivi troškovi
= Ukupna ugovorena vrijednost projekta HRK]]/7.5345</f>
        <v>98427.23472028668</v>
      </c>
      <c r="AA1604" s="57" t="s">
        <v>38</v>
      </c>
      <c r="AB1604" s="57" t="s">
        <v>35</v>
      </c>
      <c r="AC1604" s="56" t="s">
        <v>5927</v>
      </c>
      <c r="AD1604" s="63" t="s">
        <v>747</v>
      </c>
    </row>
    <row r="1605" spans="1:30" ht="51" customHeight="1" x14ac:dyDescent="0.2">
      <c r="A1605" s="97" t="s">
        <v>5928</v>
      </c>
      <c r="B1605" s="55" t="s">
        <v>743</v>
      </c>
      <c r="C1605" s="56" t="s">
        <v>744</v>
      </c>
      <c r="D1605" s="88" t="s">
        <v>4965</v>
      </c>
      <c r="E1605" s="57" t="s">
        <v>76</v>
      </c>
      <c r="F1605" s="62" t="s">
        <v>5929</v>
      </c>
      <c r="G1605" s="62" t="s">
        <v>4051</v>
      </c>
      <c r="H1605" s="59">
        <v>44859</v>
      </c>
      <c r="I1605" s="59">
        <v>45102</v>
      </c>
      <c r="J1605" s="48" t="str">
        <f>IF(Ugovori_OPULJP[[#This Row],[DATUM ZAVRŠETKA OPERACIJE]]&gt;DATE(2024,3,31),"u provedbi","završen")</f>
        <v>završen</v>
      </c>
      <c r="K1605" s="58" t="s">
        <v>37</v>
      </c>
      <c r="L1605" s="58" t="s">
        <v>37</v>
      </c>
      <c r="M1605" s="49">
        <v>0.85</v>
      </c>
      <c r="N1605" s="49">
        <v>0.15</v>
      </c>
      <c r="O1605" s="50">
        <f>Ugovori_OPULJP[[#This Row],[Bespovratna sredstva - Ukupno (EU+Nac) HRK
= Ukupna ugovorena vrijednost bespovratnih sredstava]]*Ugovori_OPULJP[[#This Row],[EU STOPA SUFINANCIRANJA %
EU CO-FINANCING RATE %]]</f>
        <v>419220</v>
      </c>
      <c r="P1605" s="51">
        <f>Ugovori_OPULJP[[#This Row],[Bespovratna sredstva - EU dio - HRK]]/7.5345</f>
        <v>55640.055743579534</v>
      </c>
      <c r="Q1605" s="50">
        <f>Ugovori_OPULJP[[#This Row],[Bespovratna sredstva - Ukupno (EU+Nac) HRK
= Ukupna ugovorena vrijednost bespovratnih sredstava]]*Ugovori_OPULJP[[#This Row],[STOPA NACIONALNOG SUFINANCIRANJA %]]</f>
        <v>73980</v>
      </c>
      <c r="R1605" s="51">
        <f>Ugovori_OPULJP[[#This Row],[Bespovratna sredstva - Nacionalni dio - HRK]]/7.5345</f>
        <v>9818.8333665140344</v>
      </c>
      <c r="S1605" s="52">
        <v>493200</v>
      </c>
      <c r="T1605" s="51">
        <f>Ugovori_OPULJP[[#This Row],[Bespovratna sredstva - Ukupno (EU+Nac) HRK
= Ukupna ugovorena vrijednost bespovratnih sredstava]]/7.5345</f>
        <v>65458.889110093565</v>
      </c>
      <c r="U1605" s="50">
        <v>0</v>
      </c>
      <c r="V1605" s="51">
        <f>Ugovori_OPULJP[[#This Row],[Javni doprinos korisnika - HRK]]/7.5345</f>
        <v>0</v>
      </c>
      <c r="W1605" s="50">
        <v>0</v>
      </c>
      <c r="X1605" s="51">
        <f>Ugovori_OPULJP[[#This Row],[Privatni doprinos korisnika - HRK]]/7.5345</f>
        <v>0</v>
      </c>
      <c r="Y1605" s="52">
        <v>493200</v>
      </c>
      <c r="Z1605" s="53">
        <f>Ugovori_OPULJP[[#This Row],[UKUPNI PRIHVATLJIVI IZDACI
TOTAL ELIGIBLE EXPENDITURE
= Bespovratna sredstva ukupno + doprinos korisnika
= Ukupni prihvatljivi troškovi
= Ukupna ugovorena vrijednost projekta HRK]]/7.5345</f>
        <v>65458.889110093565</v>
      </c>
      <c r="AA1605" s="57" t="s">
        <v>38</v>
      </c>
      <c r="AB1605" s="57" t="s">
        <v>35</v>
      </c>
      <c r="AC1605" s="56" t="s">
        <v>5930</v>
      </c>
      <c r="AD1605" s="63" t="s">
        <v>747</v>
      </c>
    </row>
    <row r="1606" spans="1:30" ht="63.75" customHeight="1" x14ac:dyDescent="0.2">
      <c r="A1606" s="97" t="s">
        <v>5931</v>
      </c>
      <c r="B1606" s="55" t="s">
        <v>743</v>
      </c>
      <c r="C1606" s="56" t="s">
        <v>744</v>
      </c>
      <c r="D1606" s="88" t="s">
        <v>4965</v>
      </c>
      <c r="E1606" s="57" t="s">
        <v>76</v>
      </c>
      <c r="F1606" s="62" t="s">
        <v>5932</v>
      </c>
      <c r="G1606" s="62" t="s">
        <v>1302</v>
      </c>
      <c r="H1606" s="59">
        <v>44770</v>
      </c>
      <c r="I1606" s="59">
        <v>45013</v>
      </c>
      <c r="J1606" s="48" t="str">
        <f>IF(Ugovori_OPULJP[[#This Row],[DATUM ZAVRŠETKA OPERACIJE]]&gt;DATE(2024,3,31),"u provedbi","završen")</f>
        <v>završen</v>
      </c>
      <c r="K1606" s="46" t="s">
        <v>104</v>
      </c>
      <c r="L1606" s="46" t="s">
        <v>104</v>
      </c>
      <c r="M1606" s="49">
        <v>0.85</v>
      </c>
      <c r="N1606" s="49">
        <v>0.15</v>
      </c>
      <c r="O1606" s="50">
        <f>Ugovori_OPULJP[[#This Row],[Bespovratna sredstva - Ukupno (EU+Nac) HRK
= Ukupna ugovorena vrijednost bespovratnih sredstava]]*Ugovori_OPULJP[[#This Row],[EU STOPA SUFINANCIRANJA %
EU CO-FINANCING RATE %]]</f>
        <v>1275000</v>
      </c>
      <c r="P1606" s="51">
        <f>Ugovori_OPULJP[[#This Row],[Bespovratna sredstva - EU dio - HRK]]/7.5345</f>
        <v>169221.5807286482</v>
      </c>
      <c r="Q1606" s="50">
        <f>Ugovori_OPULJP[[#This Row],[Bespovratna sredstva - Ukupno (EU+Nac) HRK
= Ukupna ugovorena vrijednost bespovratnih sredstava]]*Ugovori_OPULJP[[#This Row],[STOPA NACIONALNOG SUFINANCIRANJA %]]</f>
        <v>225000</v>
      </c>
      <c r="R1606" s="51">
        <f>Ugovori_OPULJP[[#This Row],[Bespovratna sredstva - Nacionalni dio - HRK]]/7.5345</f>
        <v>29862.631893290862</v>
      </c>
      <c r="S1606" s="52">
        <v>1500000</v>
      </c>
      <c r="T1606" s="53">
        <f>Ugovori_OPULJP[[#This Row],[Bespovratna sredstva - Ukupno (EU+Nac) HRK
= Ukupna ugovorena vrijednost bespovratnih sredstava]]/7.5345</f>
        <v>199084.21262193908</v>
      </c>
      <c r="U1606" s="50">
        <v>0</v>
      </c>
      <c r="V1606" s="51">
        <f>Ugovori_OPULJP[[#This Row],[Javni doprinos korisnika - HRK]]/7.5345</f>
        <v>0</v>
      </c>
      <c r="W1606" s="50">
        <v>0</v>
      </c>
      <c r="X1606" s="51">
        <f>Ugovori_OPULJP[[#This Row],[Privatni doprinos korisnika - HRK]]/7.5345</f>
        <v>0</v>
      </c>
      <c r="Y1606" s="52">
        <v>1500000</v>
      </c>
      <c r="Z1606" s="53">
        <f>Ugovori_OPULJP[[#This Row],[UKUPNI PRIHVATLJIVI IZDACI
TOTAL ELIGIBLE EXPENDITURE
= Bespovratna sredstva ukupno + doprinos korisnika
= Ukupni prihvatljivi troškovi
= Ukupna ugovorena vrijednost projekta HRK]]/7.5345</f>
        <v>199084.21262193908</v>
      </c>
      <c r="AA1606" s="57" t="s">
        <v>38</v>
      </c>
      <c r="AB1606" s="57" t="s">
        <v>35</v>
      </c>
      <c r="AC1606" s="56" t="s">
        <v>5933</v>
      </c>
      <c r="AD1606" s="63" t="s">
        <v>747</v>
      </c>
    </row>
    <row r="1607" spans="1:30" ht="51" customHeight="1" x14ac:dyDescent="0.2">
      <c r="A1607" s="61" t="s">
        <v>5934</v>
      </c>
      <c r="B1607" s="55" t="s">
        <v>743</v>
      </c>
      <c r="C1607" s="56" t="s">
        <v>744</v>
      </c>
      <c r="D1607" s="88" t="s">
        <v>4965</v>
      </c>
      <c r="E1607" s="57" t="s">
        <v>76</v>
      </c>
      <c r="F1607" s="62" t="s">
        <v>5935</v>
      </c>
      <c r="G1607" s="62" t="s">
        <v>1954</v>
      </c>
      <c r="H1607" s="59">
        <v>44853</v>
      </c>
      <c r="I1607" s="59">
        <v>45096</v>
      </c>
      <c r="J1607" s="48" t="str">
        <f>IF(Ugovori_OPULJP[[#This Row],[DATUM ZAVRŠETKA OPERACIJE]]&gt;DATE(2024,3,31),"u provedbi","završen")</f>
        <v>završen</v>
      </c>
      <c r="K1607" s="58" t="s">
        <v>249</v>
      </c>
      <c r="L1607" s="58" t="s">
        <v>249</v>
      </c>
      <c r="M1607" s="49">
        <v>0.85</v>
      </c>
      <c r="N1607" s="49">
        <v>0.15</v>
      </c>
      <c r="O1607" s="50">
        <f>Ugovori_OPULJP[[#This Row],[Bespovratna sredstva - Ukupno (EU+Nac) HRK
= Ukupna ugovorena vrijednost bespovratnih sredstava]]*Ugovori_OPULJP[[#This Row],[EU STOPA SUFINANCIRANJA %
EU CO-FINANCING RATE %]]</f>
        <v>1211340.8479999998</v>
      </c>
      <c r="P1607" s="51">
        <f>Ugovori_OPULJP[[#This Row],[Bespovratna sredstva - EU dio - HRK]]/7.5345</f>
        <v>160772.55929391462</v>
      </c>
      <c r="Q1607" s="50">
        <f>Ugovori_OPULJP[[#This Row],[Bespovratna sredstva - Ukupno (EU+Nac) HRK
= Ukupna ugovorena vrijednost bespovratnih sredstava]]*Ugovori_OPULJP[[#This Row],[STOPA NACIONALNOG SUFINANCIRANJA %]]</f>
        <v>213766.03199999998</v>
      </c>
      <c r="R1607" s="51">
        <f>Ugovori_OPULJP[[#This Row],[Bespovratna sredstva - Nacionalni dio - HRK]]/7.5345</f>
        <v>28371.628110690817</v>
      </c>
      <c r="S1607" s="52">
        <v>1425106.88</v>
      </c>
      <c r="T1607" s="51">
        <f>Ugovori_OPULJP[[#This Row],[Bespovratna sredstva - Ukupno (EU+Nac) HRK
= Ukupna ugovorena vrijednost bespovratnih sredstava]]/7.5345</f>
        <v>189144.18740460544</v>
      </c>
      <c r="U1607" s="50">
        <v>0</v>
      </c>
      <c r="V1607" s="51">
        <f>Ugovori_OPULJP[[#This Row],[Javni doprinos korisnika - HRK]]/7.5345</f>
        <v>0</v>
      </c>
      <c r="W1607" s="50">
        <v>0</v>
      </c>
      <c r="X1607" s="51">
        <f>Ugovori_OPULJP[[#This Row],[Privatni doprinos korisnika - HRK]]/7.5345</f>
        <v>0</v>
      </c>
      <c r="Y1607" s="52">
        <v>1425106.88</v>
      </c>
      <c r="Z1607" s="53">
        <f>Ugovori_OPULJP[[#This Row],[UKUPNI PRIHVATLJIVI IZDACI
TOTAL ELIGIBLE EXPENDITURE
= Bespovratna sredstva ukupno + doprinos korisnika
= Ukupni prihvatljivi troškovi
= Ukupna ugovorena vrijednost projekta HRK]]/7.5345</f>
        <v>189144.18740460544</v>
      </c>
      <c r="AA1607" s="57" t="s">
        <v>38</v>
      </c>
      <c r="AB1607" s="57" t="s">
        <v>35</v>
      </c>
      <c r="AC1607" s="56" t="s">
        <v>5936</v>
      </c>
      <c r="AD1607" s="63" t="s">
        <v>747</v>
      </c>
    </row>
    <row r="1608" spans="1:30" ht="51" customHeight="1" x14ac:dyDescent="0.2">
      <c r="A1608" s="61" t="s">
        <v>5937</v>
      </c>
      <c r="B1608" s="55" t="s">
        <v>743</v>
      </c>
      <c r="C1608" s="56" t="s">
        <v>744</v>
      </c>
      <c r="D1608" s="88" t="s">
        <v>4965</v>
      </c>
      <c r="E1608" s="57" t="s">
        <v>76</v>
      </c>
      <c r="F1608" s="62" t="s">
        <v>5938</v>
      </c>
      <c r="G1608" s="62" t="s">
        <v>2657</v>
      </c>
      <c r="H1608" s="59">
        <v>44902</v>
      </c>
      <c r="I1608" s="59">
        <v>45145</v>
      </c>
      <c r="J1608" s="48" t="str">
        <f>IF(Ugovori_OPULJP[[#This Row],[DATUM ZAVRŠETKA OPERACIJE]]&gt;DATE(2024,3,31),"u provedbi","završen")</f>
        <v>završen</v>
      </c>
      <c r="K1608" s="46" t="s">
        <v>249</v>
      </c>
      <c r="L1608" s="46" t="s">
        <v>249</v>
      </c>
      <c r="M1608" s="49">
        <v>0.85</v>
      </c>
      <c r="N1608" s="49">
        <v>0.15</v>
      </c>
      <c r="O1608" s="50">
        <f>Ugovori_OPULJP[[#This Row],[Bespovratna sredstva - Ukupno (EU+Nac) HRK
= Ukupna ugovorena vrijednost bespovratnih sredstava]]*Ugovori_OPULJP[[#This Row],[EU STOPA SUFINANCIRANJA %
EU CO-FINANCING RATE %]]</f>
        <v>1272280</v>
      </c>
      <c r="P1608" s="51">
        <f>Ugovori_OPULJP[[#This Row],[Bespovratna sredstva - EU dio - HRK]]/7.5345</f>
        <v>168860.57468976043</v>
      </c>
      <c r="Q1608" s="50">
        <f>Ugovori_OPULJP[[#This Row],[Bespovratna sredstva - Ukupno (EU+Nac) HRK
= Ukupna ugovorena vrijednost bespovratnih sredstava]]*Ugovori_OPULJP[[#This Row],[STOPA NACIONALNOG SUFINANCIRANJA %]]</f>
        <v>224520</v>
      </c>
      <c r="R1608" s="51">
        <f>Ugovori_OPULJP[[#This Row],[Bespovratna sredstva - Nacionalni dio - HRK]]/7.5345</f>
        <v>29798.924945251842</v>
      </c>
      <c r="S1608" s="52">
        <v>1496800</v>
      </c>
      <c r="T1608" s="51">
        <f>Ugovori_OPULJP[[#This Row],[Bespovratna sredstva - Ukupno (EU+Nac) HRK
= Ukupna ugovorena vrijednost bespovratnih sredstava]]/7.5345</f>
        <v>198659.49963501227</v>
      </c>
      <c r="U1608" s="50">
        <v>0</v>
      </c>
      <c r="V1608" s="51">
        <f>Ugovori_OPULJP[[#This Row],[Javni doprinos korisnika - HRK]]/7.5345</f>
        <v>0</v>
      </c>
      <c r="W1608" s="50">
        <v>0</v>
      </c>
      <c r="X1608" s="51">
        <f>Ugovori_OPULJP[[#This Row],[Privatni doprinos korisnika - HRK]]/7.5345</f>
        <v>0</v>
      </c>
      <c r="Y1608" s="52">
        <v>1496800</v>
      </c>
      <c r="Z1608" s="53">
        <f>Ugovori_OPULJP[[#This Row],[UKUPNI PRIHVATLJIVI IZDACI
TOTAL ELIGIBLE EXPENDITURE
= Bespovratna sredstva ukupno + doprinos korisnika
= Ukupni prihvatljivi troškovi
= Ukupna ugovorena vrijednost projekta HRK]]/7.5345</f>
        <v>198659.49963501227</v>
      </c>
      <c r="AA1608" s="57" t="s">
        <v>38</v>
      </c>
      <c r="AB1608" s="57" t="s">
        <v>35</v>
      </c>
      <c r="AC1608" s="56" t="s">
        <v>5939</v>
      </c>
      <c r="AD1608" s="63" t="s">
        <v>747</v>
      </c>
    </row>
    <row r="1609" spans="1:30" ht="51" customHeight="1" x14ac:dyDescent="0.2">
      <c r="A1609" s="61" t="s">
        <v>5940</v>
      </c>
      <c r="B1609" s="55" t="s">
        <v>743</v>
      </c>
      <c r="C1609" s="56" t="s">
        <v>744</v>
      </c>
      <c r="D1609" s="88" t="s">
        <v>4965</v>
      </c>
      <c r="E1609" s="57" t="s">
        <v>76</v>
      </c>
      <c r="F1609" s="62" t="s">
        <v>5941</v>
      </c>
      <c r="G1609" s="62" t="s">
        <v>5942</v>
      </c>
      <c r="H1609" s="59">
        <v>44916</v>
      </c>
      <c r="I1609" s="59">
        <v>45159</v>
      </c>
      <c r="J1609" s="48" t="str">
        <f>IF(Ugovori_OPULJP[[#This Row],[DATUM ZAVRŠETKA OPERACIJE]]&gt;DATE(2024,3,31),"u provedbi","završen")</f>
        <v>završen</v>
      </c>
      <c r="K1609" s="58" t="s">
        <v>94</v>
      </c>
      <c r="L1609" s="46" t="s">
        <v>94</v>
      </c>
      <c r="M1609" s="49">
        <v>0.85</v>
      </c>
      <c r="N1609" s="49">
        <v>0.15</v>
      </c>
      <c r="O1609" s="50">
        <f>Ugovori_OPULJP[[#This Row],[Bespovratna sredstva - Ukupno (EU+Nac) HRK
= Ukupna ugovorena vrijednost bespovratnih sredstava]]*Ugovori_OPULJP[[#This Row],[EU STOPA SUFINANCIRANJA %
EU CO-FINANCING RATE %]]</f>
        <v>420240</v>
      </c>
      <c r="P1609" s="51">
        <f>Ugovori_OPULJP[[#This Row],[Bespovratna sredstva - EU dio - HRK]]/7.5345</f>
        <v>55775.43300816245</v>
      </c>
      <c r="Q1609" s="50">
        <f>Ugovori_OPULJP[[#This Row],[Bespovratna sredstva - Ukupno (EU+Nac) HRK
= Ukupna ugovorena vrijednost bespovratnih sredstava]]*Ugovori_OPULJP[[#This Row],[STOPA NACIONALNOG SUFINANCIRANJA %]]</f>
        <v>74160</v>
      </c>
      <c r="R1609" s="51">
        <f>Ugovori_OPULJP[[#This Row],[Bespovratna sredstva - Nacionalni dio - HRK]]/7.5345</f>
        <v>9842.7234720286669</v>
      </c>
      <c r="S1609" s="52">
        <v>494400</v>
      </c>
      <c r="T1609" s="51">
        <f>Ugovori_OPULJP[[#This Row],[Bespovratna sredstva - Ukupno (EU+Nac) HRK
= Ukupna ugovorena vrijednost bespovratnih sredstava]]/7.5345</f>
        <v>65618.156480191115</v>
      </c>
      <c r="U1609" s="50">
        <v>0</v>
      </c>
      <c r="V1609" s="51">
        <f>Ugovori_OPULJP[[#This Row],[Javni doprinos korisnika - HRK]]/7.5345</f>
        <v>0</v>
      </c>
      <c r="W1609" s="50">
        <v>0</v>
      </c>
      <c r="X1609" s="51">
        <f>Ugovori_OPULJP[[#This Row],[Privatni doprinos korisnika - HRK]]/7.5345</f>
        <v>0</v>
      </c>
      <c r="Y1609" s="52">
        <v>494400</v>
      </c>
      <c r="Z1609" s="53">
        <f>Ugovori_OPULJP[[#This Row],[UKUPNI PRIHVATLJIVI IZDACI
TOTAL ELIGIBLE EXPENDITURE
= Bespovratna sredstva ukupno + doprinos korisnika
= Ukupni prihvatljivi troškovi
= Ukupna ugovorena vrijednost projekta HRK]]/7.5345</f>
        <v>65618.156480191115</v>
      </c>
      <c r="AA1609" s="57" t="s">
        <v>38</v>
      </c>
      <c r="AB1609" s="57" t="s">
        <v>35</v>
      </c>
      <c r="AC1609" s="56" t="s">
        <v>5943</v>
      </c>
      <c r="AD1609" s="63" t="s">
        <v>747</v>
      </c>
    </row>
    <row r="1610" spans="1:30" ht="51" customHeight="1" x14ac:dyDescent="0.2">
      <c r="A1610" s="61" t="s">
        <v>5944</v>
      </c>
      <c r="B1610" s="55" t="s">
        <v>743</v>
      </c>
      <c r="C1610" s="56" t="s">
        <v>744</v>
      </c>
      <c r="D1610" s="88" t="s">
        <v>4965</v>
      </c>
      <c r="E1610" s="57" t="s">
        <v>76</v>
      </c>
      <c r="F1610" s="62" t="s">
        <v>5945</v>
      </c>
      <c r="G1610" s="62" t="s">
        <v>2339</v>
      </c>
      <c r="H1610" s="59">
        <v>44907</v>
      </c>
      <c r="I1610" s="59">
        <v>45150</v>
      </c>
      <c r="J1610" s="48" t="str">
        <f>IF(Ugovori_OPULJP[[#This Row],[DATUM ZAVRŠETKA OPERACIJE]]&gt;DATE(2024,3,31),"u provedbi","završen")</f>
        <v>završen</v>
      </c>
      <c r="K1610" s="46" t="s">
        <v>104</v>
      </c>
      <c r="L1610" s="46" t="s">
        <v>104</v>
      </c>
      <c r="M1610" s="49">
        <v>0.85</v>
      </c>
      <c r="N1610" s="49">
        <v>0.15</v>
      </c>
      <c r="O1610" s="50">
        <f>Ugovori_OPULJP[[#This Row],[Bespovratna sredstva - Ukupno (EU+Nac) HRK
= Ukupna ugovorena vrijednost bespovratnih sredstava]]*Ugovori_OPULJP[[#This Row],[EU STOPA SUFINANCIRANJA %
EU CO-FINANCING RATE %]]</f>
        <v>839885</v>
      </c>
      <c r="P1610" s="51">
        <f>Ugovori_OPULJP[[#This Row],[Bespovratna sredstva - EU dio - HRK]]/7.5345</f>
        <v>111471.8959453182</v>
      </c>
      <c r="Q1610" s="50">
        <f>Ugovori_OPULJP[[#This Row],[Bespovratna sredstva - Ukupno (EU+Nac) HRK
= Ukupna ugovorena vrijednost bespovratnih sredstava]]*Ugovori_OPULJP[[#This Row],[STOPA NACIONALNOG SUFINANCIRANJA %]]</f>
        <v>148215</v>
      </c>
      <c r="R1610" s="51">
        <f>Ugovori_OPULJP[[#This Row],[Bespovratna sredstva - Nacionalni dio - HRK]]/7.5345</f>
        <v>19671.511049173798</v>
      </c>
      <c r="S1610" s="52">
        <v>988100</v>
      </c>
      <c r="T1610" s="51">
        <f>Ugovori_OPULJP[[#This Row],[Bespovratna sredstva - Ukupno (EU+Nac) HRK
= Ukupna ugovorena vrijednost bespovratnih sredstava]]/7.5345</f>
        <v>131143.40699449199</v>
      </c>
      <c r="U1610" s="50">
        <v>0</v>
      </c>
      <c r="V1610" s="51">
        <f>Ugovori_OPULJP[[#This Row],[Javni doprinos korisnika - HRK]]/7.5345</f>
        <v>0</v>
      </c>
      <c r="W1610" s="50">
        <v>0</v>
      </c>
      <c r="X1610" s="51">
        <f>Ugovori_OPULJP[[#This Row],[Privatni doprinos korisnika - HRK]]/7.5345</f>
        <v>0</v>
      </c>
      <c r="Y1610" s="52">
        <v>988100</v>
      </c>
      <c r="Z1610" s="53">
        <f>Ugovori_OPULJP[[#This Row],[UKUPNI PRIHVATLJIVI IZDACI
TOTAL ELIGIBLE EXPENDITURE
= Bespovratna sredstva ukupno + doprinos korisnika
= Ukupni prihvatljivi troškovi
= Ukupna ugovorena vrijednost projekta HRK]]/7.5345</f>
        <v>131143.40699449199</v>
      </c>
      <c r="AA1610" s="57" t="s">
        <v>38</v>
      </c>
      <c r="AB1610" s="57" t="s">
        <v>35</v>
      </c>
      <c r="AC1610" s="56" t="s">
        <v>5946</v>
      </c>
      <c r="AD1610" s="63" t="s">
        <v>747</v>
      </c>
    </row>
    <row r="1611" spans="1:30" ht="51" customHeight="1" x14ac:dyDescent="0.2">
      <c r="A1611" s="66" t="s">
        <v>5947</v>
      </c>
      <c r="B1611" s="55" t="s">
        <v>743</v>
      </c>
      <c r="C1611" s="56" t="s">
        <v>744</v>
      </c>
      <c r="D1611" s="88" t="s">
        <v>4965</v>
      </c>
      <c r="E1611" s="57" t="s">
        <v>76</v>
      </c>
      <c r="F1611" s="62" t="s">
        <v>3568</v>
      </c>
      <c r="G1611" s="62" t="s">
        <v>5948</v>
      </c>
      <c r="H1611" s="59">
        <v>44916</v>
      </c>
      <c r="I1611" s="59">
        <v>45159</v>
      </c>
      <c r="J1611" s="48" t="str">
        <f>IF(Ugovori_OPULJP[[#This Row],[DATUM ZAVRŠETKA OPERACIJE]]&gt;DATE(2024,3,31),"u provedbi","završen")</f>
        <v>završen</v>
      </c>
      <c r="K1611" s="58" t="s">
        <v>94</v>
      </c>
      <c r="L1611" s="46" t="s">
        <v>94</v>
      </c>
      <c r="M1611" s="49">
        <v>0.85</v>
      </c>
      <c r="N1611" s="49">
        <v>0.15</v>
      </c>
      <c r="O1611" s="50">
        <f>Ugovori_OPULJP[[#This Row],[Bespovratna sredstva - Ukupno (EU+Nac) HRK
= Ukupna ugovorena vrijednost bespovratnih sredstava]]*Ugovori_OPULJP[[#This Row],[EU STOPA SUFINANCIRANJA %
EU CO-FINANCING RATE %]]</f>
        <v>376550</v>
      </c>
      <c r="P1611" s="51">
        <f>Ugovori_OPULJP[[#This Row],[Bespovratna sredstva - EU dio - HRK]]/7.5345</f>
        <v>49976.77350852744</v>
      </c>
      <c r="Q1611" s="50">
        <f>Ugovori_OPULJP[[#This Row],[Bespovratna sredstva - Ukupno (EU+Nac) HRK
= Ukupna ugovorena vrijednost bespovratnih sredstava]]*Ugovori_OPULJP[[#This Row],[STOPA NACIONALNOG SUFINANCIRANJA %]]</f>
        <v>66450</v>
      </c>
      <c r="R1611" s="51">
        <f>Ugovori_OPULJP[[#This Row],[Bespovratna sredstva - Nacionalni dio - HRK]]/7.5345</f>
        <v>8819.4306191519008</v>
      </c>
      <c r="S1611" s="52">
        <v>443000</v>
      </c>
      <c r="T1611" s="51">
        <f>Ugovori_OPULJP[[#This Row],[Bespovratna sredstva - Ukupno (EU+Nac) HRK
= Ukupna ugovorena vrijednost bespovratnih sredstava]]/7.5345</f>
        <v>58796.204127679339</v>
      </c>
      <c r="U1611" s="50">
        <v>0</v>
      </c>
      <c r="V1611" s="51">
        <f>Ugovori_OPULJP[[#This Row],[Javni doprinos korisnika - HRK]]/7.5345</f>
        <v>0</v>
      </c>
      <c r="W1611" s="50">
        <v>0</v>
      </c>
      <c r="X1611" s="51">
        <f>Ugovori_OPULJP[[#This Row],[Privatni doprinos korisnika - HRK]]/7.5345</f>
        <v>0</v>
      </c>
      <c r="Y1611" s="52">
        <v>443000</v>
      </c>
      <c r="Z1611" s="53">
        <f>Ugovori_OPULJP[[#This Row],[UKUPNI PRIHVATLJIVI IZDACI
TOTAL ELIGIBLE EXPENDITURE
= Bespovratna sredstva ukupno + doprinos korisnika
= Ukupni prihvatljivi troškovi
= Ukupna ugovorena vrijednost projekta HRK]]/7.5345</f>
        <v>58796.204127679339</v>
      </c>
      <c r="AA1611" s="57" t="s">
        <v>38</v>
      </c>
      <c r="AB1611" s="57" t="s">
        <v>35</v>
      </c>
      <c r="AC1611" s="56" t="s">
        <v>5949</v>
      </c>
      <c r="AD1611" s="63" t="s">
        <v>747</v>
      </c>
    </row>
    <row r="1612" spans="1:30" ht="63.75" customHeight="1" x14ac:dyDescent="0.2">
      <c r="A1612" s="61" t="s">
        <v>5950</v>
      </c>
      <c r="B1612" s="55" t="s">
        <v>743</v>
      </c>
      <c r="C1612" s="56" t="s">
        <v>744</v>
      </c>
      <c r="D1612" s="88" t="s">
        <v>4965</v>
      </c>
      <c r="E1612" s="57" t="s">
        <v>76</v>
      </c>
      <c r="F1612" s="62" t="s">
        <v>5951</v>
      </c>
      <c r="G1612" s="62" t="s">
        <v>4152</v>
      </c>
      <c r="H1612" s="59">
        <v>44855</v>
      </c>
      <c r="I1612" s="59">
        <v>45098</v>
      </c>
      <c r="J1612" s="48" t="str">
        <f>IF(Ugovori_OPULJP[[#This Row],[DATUM ZAVRŠETKA OPERACIJE]]&gt;DATE(2024,3,31),"u provedbi","završen")</f>
        <v>završen</v>
      </c>
      <c r="K1612" s="46" t="s">
        <v>94</v>
      </c>
      <c r="L1612" s="46" t="s">
        <v>94</v>
      </c>
      <c r="M1612" s="49">
        <v>0.85</v>
      </c>
      <c r="N1612" s="49">
        <v>0.15</v>
      </c>
      <c r="O1612" s="50">
        <f>Ugovori_OPULJP[[#This Row],[Bespovratna sredstva - Ukupno (EU+Nac) HRK
= Ukupna ugovorena vrijednost bespovratnih sredstava]]*Ugovori_OPULJP[[#This Row],[EU STOPA SUFINANCIRANJA %
EU CO-FINANCING RATE %]]</f>
        <v>378250</v>
      </c>
      <c r="P1612" s="51">
        <f>Ugovori_OPULJP[[#This Row],[Bespovratna sredstva - EU dio - HRK]]/7.5345</f>
        <v>50202.4022828323</v>
      </c>
      <c r="Q1612" s="50">
        <f>Ugovori_OPULJP[[#This Row],[Bespovratna sredstva - Ukupno (EU+Nac) HRK
= Ukupna ugovorena vrijednost bespovratnih sredstava]]*Ugovori_OPULJP[[#This Row],[STOPA NACIONALNOG SUFINANCIRANJA %]]</f>
        <v>66750</v>
      </c>
      <c r="R1612" s="51">
        <f>Ugovori_OPULJP[[#This Row],[Bespovratna sredstva - Nacionalni dio - HRK]]/7.5345</f>
        <v>8859.2474616762884</v>
      </c>
      <c r="S1612" s="52">
        <v>445000</v>
      </c>
      <c r="T1612" s="51">
        <f>Ugovori_OPULJP[[#This Row],[Bespovratna sredstva - Ukupno (EU+Nac) HRK
= Ukupna ugovorena vrijednost bespovratnih sredstava]]/7.5345</f>
        <v>59061.649744508592</v>
      </c>
      <c r="U1612" s="50">
        <v>0</v>
      </c>
      <c r="V1612" s="51">
        <f>Ugovori_OPULJP[[#This Row],[Javni doprinos korisnika - HRK]]/7.5345</f>
        <v>0</v>
      </c>
      <c r="W1612" s="50">
        <v>0</v>
      </c>
      <c r="X1612" s="51">
        <f>Ugovori_OPULJP[[#This Row],[Privatni doprinos korisnika - HRK]]/7.5345</f>
        <v>0</v>
      </c>
      <c r="Y1612" s="52">
        <v>445000</v>
      </c>
      <c r="Z1612" s="53">
        <f>Ugovori_OPULJP[[#This Row],[UKUPNI PRIHVATLJIVI IZDACI
TOTAL ELIGIBLE EXPENDITURE
= Bespovratna sredstva ukupno + doprinos korisnika
= Ukupni prihvatljivi troškovi
= Ukupna ugovorena vrijednost projekta HRK]]/7.5345</f>
        <v>59061.649744508592</v>
      </c>
      <c r="AA1612" s="57" t="s">
        <v>38</v>
      </c>
      <c r="AB1612" s="57" t="s">
        <v>35</v>
      </c>
      <c r="AC1612" s="56" t="s">
        <v>5952</v>
      </c>
      <c r="AD1612" s="63" t="s">
        <v>747</v>
      </c>
    </row>
    <row r="1613" spans="1:30" ht="51" customHeight="1" x14ac:dyDescent="0.2">
      <c r="A1613" s="61" t="s">
        <v>5953</v>
      </c>
      <c r="B1613" s="55" t="s">
        <v>743</v>
      </c>
      <c r="C1613" s="56" t="s">
        <v>744</v>
      </c>
      <c r="D1613" s="88" t="s">
        <v>4965</v>
      </c>
      <c r="E1613" s="57" t="s">
        <v>76</v>
      </c>
      <c r="F1613" s="62" t="s">
        <v>5954</v>
      </c>
      <c r="G1613" s="45" t="s">
        <v>3825</v>
      </c>
      <c r="H1613" s="59">
        <v>44915</v>
      </c>
      <c r="I1613" s="59">
        <v>45158</v>
      </c>
      <c r="J1613" s="48" t="str">
        <f>IF(Ugovori_OPULJP[[#This Row],[DATUM ZAVRŠETKA OPERACIJE]]&gt;DATE(2024,3,31),"u provedbi","završen")</f>
        <v>završen</v>
      </c>
      <c r="K1613" s="58" t="s">
        <v>94</v>
      </c>
      <c r="L1613" s="46" t="s">
        <v>94</v>
      </c>
      <c r="M1613" s="49">
        <v>0.85</v>
      </c>
      <c r="N1613" s="49">
        <v>0.15</v>
      </c>
      <c r="O1613" s="50">
        <f>Ugovori_OPULJP[[#This Row],[Bespovratna sredstva - Ukupno (EU+Nac) HRK
= Ukupna ugovorena vrijednost bespovratnih sredstava]]*Ugovori_OPULJP[[#This Row],[EU STOPA SUFINANCIRANJA %
EU CO-FINANCING RATE %]]</f>
        <v>1258467.5</v>
      </c>
      <c r="P1613" s="51">
        <f>Ugovori_OPULJP[[#This Row],[Bespovratna sredstva - EU dio - HRK]]/7.5345</f>
        <v>167027.34089853341</v>
      </c>
      <c r="Q1613" s="50">
        <f>Ugovori_OPULJP[[#This Row],[Bespovratna sredstva - Ukupno (EU+Nac) HRK
= Ukupna ugovorena vrijednost bespovratnih sredstava]]*Ugovori_OPULJP[[#This Row],[STOPA NACIONALNOG SUFINANCIRANJA %]]</f>
        <v>222082.5</v>
      </c>
      <c r="R1613" s="51">
        <f>Ugovori_OPULJP[[#This Row],[Bespovratna sredstva - Nacionalni dio - HRK]]/7.5345</f>
        <v>29475.413099741188</v>
      </c>
      <c r="S1613" s="52">
        <v>1480550</v>
      </c>
      <c r="T1613" s="51">
        <f>Ugovori_OPULJP[[#This Row],[Bespovratna sredstva - Ukupno (EU+Nac) HRK
= Ukupna ugovorena vrijednost bespovratnih sredstava]]/7.5345</f>
        <v>196502.75399827459</v>
      </c>
      <c r="U1613" s="50">
        <v>0</v>
      </c>
      <c r="V1613" s="51">
        <f>Ugovori_OPULJP[[#This Row],[Javni doprinos korisnika - HRK]]/7.5345</f>
        <v>0</v>
      </c>
      <c r="W1613" s="50">
        <v>0</v>
      </c>
      <c r="X1613" s="51">
        <f>Ugovori_OPULJP[[#This Row],[Privatni doprinos korisnika - HRK]]/7.5345</f>
        <v>0</v>
      </c>
      <c r="Y1613" s="52">
        <v>1480550</v>
      </c>
      <c r="Z1613" s="53">
        <f>Ugovori_OPULJP[[#This Row],[UKUPNI PRIHVATLJIVI IZDACI
TOTAL ELIGIBLE EXPENDITURE
= Bespovratna sredstva ukupno + doprinos korisnika
= Ukupni prihvatljivi troškovi
= Ukupna ugovorena vrijednost projekta HRK]]/7.5345</f>
        <v>196502.75399827459</v>
      </c>
      <c r="AA1613" s="57" t="s">
        <v>38</v>
      </c>
      <c r="AB1613" s="57" t="s">
        <v>35</v>
      </c>
      <c r="AC1613" s="56" t="s">
        <v>5955</v>
      </c>
      <c r="AD1613" s="63" t="s">
        <v>747</v>
      </c>
    </row>
    <row r="1614" spans="1:30" ht="51" customHeight="1" x14ac:dyDescent="0.2">
      <c r="A1614" s="66" t="s">
        <v>5956</v>
      </c>
      <c r="B1614" s="55" t="s">
        <v>743</v>
      </c>
      <c r="C1614" s="56" t="s">
        <v>744</v>
      </c>
      <c r="D1614" s="88" t="s">
        <v>4965</v>
      </c>
      <c r="E1614" s="57" t="s">
        <v>76</v>
      </c>
      <c r="F1614" s="62" t="s">
        <v>5957</v>
      </c>
      <c r="G1614" s="62" t="s">
        <v>1167</v>
      </c>
      <c r="H1614" s="59">
        <v>44916</v>
      </c>
      <c r="I1614" s="59">
        <v>45159</v>
      </c>
      <c r="J1614" s="48" t="str">
        <f>IF(Ugovori_OPULJP[[#This Row],[DATUM ZAVRŠETKA OPERACIJE]]&gt;DATE(2024,3,31),"u provedbi","završen")</f>
        <v>završen</v>
      </c>
      <c r="K1614" s="58" t="s">
        <v>104</v>
      </c>
      <c r="L1614" s="58" t="s">
        <v>104</v>
      </c>
      <c r="M1614" s="49">
        <v>0.85</v>
      </c>
      <c r="N1614" s="49">
        <v>0.15</v>
      </c>
      <c r="O1614" s="50">
        <f>Ugovori_OPULJP[[#This Row],[Bespovratna sredstva - Ukupno (EU+Nac) HRK
= Ukupna ugovorena vrijednost bespovratnih sredstava]]*Ugovori_OPULJP[[#This Row],[EU STOPA SUFINANCIRANJA %
EU CO-FINANCING RATE %]]</f>
        <v>1274999.1499999999</v>
      </c>
      <c r="P1614" s="51">
        <f>Ugovori_OPULJP[[#This Row],[Bespovratna sredstva - EU dio - HRK]]/7.5345</f>
        <v>169221.46791426104</v>
      </c>
      <c r="Q1614" s="50">
        <f>Ugovori_OPULJP[[#This Row],[Bespovratna sredstva - Ukupno (EU+Nac) HRK
= Ukupna ugovorena vrijednost bespovratnih sredstava]]*Ugovori_OPULJP[[#This Row],[STOPA NACIONALNOG SUFINANCIRANJA %]]</f>
        <v>224999.85</v>
      </c>
      <c r="R1614" s="51">
        <f>Ugovori_OPULJP[[#This Row],[Bespovratna sredstva - Nacionalni dio - HRK]]/7.5345</f>
        <v>29862.6119848696</v>
      </c>
      <c r="S1614" s="52">
        <v>1499999</v>
      </c>
      <c r="T1614" s="51">
        <f>Ugovori_OPULJP[[#This Row],[Bespovratna sredstva - Ukupno (EU+Nac) HRK
= Ukupna ugovorena vrijednost bespovratnih sredstava]]/7.5345</f>
        <v>199084.07989913065</v>
      </c>
      <c r="U1614" s="50">
        <v>0</v>
      </c>
      <c r="V1614" s="51">
        <f>Ugovori_OPULJP[[#This Row],[Javni doprinos korisnika - HRK]]/7.5345</f>
        <v>0</v>
      </c>
      <c r="W1614" s="50">
        <v>0</v>
      </c>
      <c r="X1614" s="51">
        <f>Ugovori_OPULJP[[#This Row],[Privatni doprinos korisnika - HRK]]/7.5345</f>
        <v>0</v>
      </c>
      <c r="Y1614" s="52">
        <v>1499999</v>
      </c>
      <c r="Z1614" s="53">
        <f>Ugovori_OPULJP[[#This Row],[UKUPNI PRIHVATLJIVI IZDACI
TOTAL ELIGIBLE EXPENDITURE
= Bespovratna sredstva ukupno + doprinos korisnika
= Ukupni prihvatljivi troškovi
= Ukupna ugovorena vrijednost projekta HRK]]/7.5345</f>
        <v>199084.07989913065</v>
      </c>
      <c r="AA1614" s="57" t="s">
        <v>38</v>
      </c>
      <c r="AB1614" s="57" t="s">
        <v>35</v>
      </c>
      <c r="AC1614" s="56" t="s">
        <v>5958</v>
      </c>
      <c r="AD1614" s="63" t="s">
        <v>747</v>
      </c>
    </row>
    <row r="1615" spans="1:30" ht="38.25" customHeight="1" x14ac:dyDescent="0.2">
      <c r="A1615" s="61" t="s">
        <v>5959</v>
      </c>
      <c r="B1615" s="55" t="s">
        <v>743</v>
      </c>
      <c r="C1615" s="56" t="s">
        <v>744</v>
      </c>
      <c r="D1615" s="88" t="s">
        <v>4965</v>
      </c>
      <c r="E1615" s="57" t="s">
        <v>76</v>
      </c>
      <c r="F1615" s="62" t="s">
        <v>5960</v>
      </c>
      <c r="G1615" s="62" t="s">
        <v>3987</v>
      </c>
      <c r="H1615" s="59">
        <v>44928</v>
      </c>
      <c r="I1615" s="59">
        <v>45171</v>
      </c>
      <c r="J1615" s="48" t="str">
        <f>IF(Ugovori_OPULJP[[#This Row],[DATUM ZAVRŠETKA OPERACIJE]]&gt;DATE(2024,3,31),"u provedbi","završen")</f>
        <v>završen</v>
      </c>
      <c r="K1615" s="46" t="s">
        <v>104</v>
      </c>
      <c r="L1615" s="46" t="s">
        <v>104</v>
      </c>
      <c r="M1615" s="49">
        <v>0.85</v>
      </c>
      <c r="N1615" s="49">
        <v>0.15</v>
      </c>
      <c r="O1615" s="50">
        <f>Ugovori_OPULJP[[#This Row],[Bespovratna sredstva - Ukupno (EU+Nac) HRK
= Ukupna ugovorena vrijednost bespovratnih sredstava]]*Ugovori_OPULJP[[#This Row],[EU STOPA SUFINANCIRANJA %
EU CO-FINANCING RATE %]]</f>
        <v>1274972.8</v>
      </c>
      <c r="P1615" s="51">
        <f>Ugovori_OPULJP[[#This Row],[Bespovratna sredstva - EU dio - HRK]]/7.5345</f>
        <v>169217.97066825934</v>
      </c>
      <c r="Q1615" s="50">
        <f>Ugovori_OPULJP[[#This Row],[Bespovratna sredstva - Ukupno (EU+Nac) HRK
= Ukupna ugovorena vrijednost bespovratnih sredstava]]*Ugovori_OPULJP[[#This Row],[STOPA NACIONALNOG SUFINANCIRANJA %]]</f>
        <v>224995.19999999998</v>
      </c>
      <c r="R1615" s="51">
        <f>Ugovori_OPULJP[[#This Row],[Bespovratna sredstva - Nacionalni dio - HRK]]/7.5345</f>
        <v>29861.994823810466</v>
      </c>
      <c r="S1615" s="52">
        <v>1499968</v>
      </c>
      <c r="T1615" s="51">
        <f>Ugovori_OPULJP[[#This Row],[Bespovratna sredstva - Ukupno (EU+Nac) HRK
= Ukupna ugovorena vrijednost bespovratnih sredstava]]/7.5345</f>
        <v>199079.96549206981</v>
      </c>
      <c r="U1615" s="50">
        <v>0</v>
      </c>
      <c r="V1615" s="51">
        <f>Ugovori_OPULJP[[#This Row],[Javni doprinos korisnika - HRK]]/7.5345</f>
        <v>0</v>
      </c>
      <c r="W1615" s="50">
        <v>0</v>
      </c>
      <c r="X1615" s="51">
        <f>Ugovori_OPULJP[[#This Row],[Privatni doprinos korisnika - HRK]]/7.5345</f>
        <v>0</v>
      </c>
      <c r="Y1615" s="52">
        <v>1499968</v>
      </c>
      <c r="Z1615" s="53">
        <f>Ugovori_OPULJP[[#This Row],[UKUPNI PRIHVATLJIVI IZDACI
TOTAL ELIGIBLE EXPENDITURE
= Bespovratna sredstva ukupno + doprinos korisnika
= Ukupni prihvatljivi troškovi
= Ukupna ugovorena vrijednost projekta HRK]]/7.5345</f>
        <v>199079.96549206981</v>
      </c>
      <c r="AA1615" s="57" t="s">
        <v>38</v>
      </c>
      <c r="AB1615" s="57" t="s">
        <v>35</v>
      </c>
      <c r="AC1615" s="56" t="s">
        <v>5961</v>
      </c>
      <c r="AD1615" s="63" t="s">
        <v>747</v>
      </c>
    </row>
    <row r="1616" spans="1:30" ht="51" customHeight="1" x14ac:dyDescent="0.2">
      <c r="A1616" s="61" t="s">
        <v>5962</v>
      </c>
      <c r="B1616" s="55" t="s">
        <v>743</v>
      </c>
      <c r="C1616" s="56" t="s">
        <v>744</v>
      </c>
      <c r="D1616" s="88" t="s">
        <v>4965</v>
      </c>
      <c r="E1616" s="57" t="s">
        <v>76</v>
      </c>
      <c r="F1616" s="62" t="s">
        <v>5963</v>
      </c>
      <c r="G1616" s="62" t="s">
        <v>1342</v>
      </c>
      <c r="H1616" s="59">
        <v>44915</v>
      </c>
      <c r="I1616" s="59">
        <v>45158</v>
      </c>
      <c r="J1616" s="48" t="str">
        <f>IF(Ugovori_OPULJP[[#This Row],[DATUM ZAVRŠETKA OPERACIJE]]&gt;DATE(2024,3,31),"u provedbi","završen")</f>
        <v>završen</v>
      </c>
      <c r="K1616" s="46" t="s">
        <v>99</v>
      </c>
      <c r="L1616" s="46" t="s">
        <v>99</v>
      </c>
      <c r="M1616" s="49">
        <v>0.85</v>
      </c>
      <c r="N1616" s="49">
        <v>0.15</v>
      </c>
      <c r="O1616" s="50">
        <f>Ugovori_OPULJP[[#This Row],[Bespovratna sredstva - Ukupno (EU+Nac) HRK
= Ukupna ugovorena vrijednost bespovratnih sredstava]]*Ugovori_OPULJP[[#This Row],[EU STOPA SUFINANCIRANJA %
EU CO-FINANCING RATE %]]</f>
        <v>503880</v>
      </c>
      <c r="P1616" s="51">
        <f>Ugovori_OPULJP[[#This Row],[Bespovratna sredstva - EU dio - HRK]]/7.5345</f>
        <v>66876.368703961765</v>
      </c>
      <c r="Q1616" s="50">
        <f>Ugovori_OPULJP[[#This Row],[Bespovratna sredstva - Ukupno (EU+Nac) HRK
= Ukupna ugovorena vrijednost bespovratnih sredstava]]*Ugovori_OPULJP[[#This Row],[STOPA NACIONALNOG SUFINANCIRANJA %]]</f>
        <v>88920</v>
      </c>
      <c r="R1616" s="51">
        <f>Ugovori_OPULJP[[#This Row],[Bespovratna sredstva - Nacionalni dio - HRK]]/7.5345</f>
        <v>11801.712124228548</v>
      </c>
      <c r="S1616" s="52">
        <v>592800</v>
      </c>
      <c r="T1616" s="51">
        <f>Ugovori_OPULJP[[#This Row],[Bespovratna sredstva - Ukupno (EU+Nac) HRK
= Ukupna ugovorena vrijednost bespovratnih sredstava]]/7.5345</f>
        <v>78678.080828190316</v>
      </c>
      <c r="U1616" s="50">
        <v>0</v>
      </c>
      <c r="V1616" s="51">
        <f>Ugovori_OPULJP[[#This Row],[Javni doprinos korisnika - HRK]]/7.5345</f>
        <v>0</v>
      </c>
      <c r="W1616" s="50">
        <v>0</v>
      </c>
      <c r="X1616" s="51">
        <f>Ugovori_OPULJP[[#This Row],[Privatni doprinos korisnika - HRK]]/7.5345</f>
        <v>0</v>
      </c>
      <c r="Y1616" s="52">
        <v>592800</v>
      </c>
      <c r="Z1616" s="53">
        <f>Ugovori_OPULJP[[#This Row],[UKUPNI PRIHVATLJIVI IZDACI
TOTAL ELIGIBLE EXPENDITURE
= Bespovratna sredstva ukupno + doprinos korisnika
= Ukupni prihvatljivi troškovi
= Ukupna ugovorena vrijednost projekta HRK]]/7.5345</f>
        <v>78678.080828190316</v>
      </c>
      <c r="AA1616" s="57" t="s">
        <v>38</v>
      </c>
      <c r="AB1616" s="57" t="s">
        <v>35</v>
      </c>
      <c r="AC1616" s="56" t="s">
        <v>5964</v>
      </c>
      <c r="AD1616" s="63" t="s">
        <v>747</v>
      </c>
    </row>
    <row r="1617" spans="1:30" ht="51" customHeight="1" x14ac:dyDescent="0.2">
      <c r="A1617" s="61" t="s">
        <v>5965</v>
      </c>
      <c r="B1617" s="55" t="s">
        <v>743</v>
      </c>
      <c r="C1617" s="56" t="s">
        <v>744</v>
      </c>
      <c r="D1617" s="88" t="s">
        <v>4965</v>
      </c>
      <c r="E1617" s="57" t="s">
        <v>76</v>
      </c>
      <c r="F1617" s="62" t="s">
        <v>5966</v>
      </c>
      <c r="G1617" s="62" t="s">
        <v>1474</v>
      </c>
      <c r="H1617" s="59">
        <v>44915</v>
      </c>
      <c r="I1617" s="59">
        <v>45158</v>
      </c>
      <c r="J1617" s="48" t="str">
        <f>IF(Ugovori_OPULJP[[#This Row],[DATUM ZAVRŠETKA OPERACIJE]]&gt;DATE(2024,3,31),"u provedbi","završen")</f>
        <v>završen</v>
      </c>
      <c r="K1617" s="58" t="s">
        <v>94</v>
      </c>
      <c r="L1617" s="46" t="s">
        <v>94</v>
      </c>
      <c r="M1617" s="49">
        <v>0.85</v>
      </c>
      <c r="N1617" s="49">
        <v>0.15</v>
      </c>
      <c r="O1617" s="50">
        <f>Ugovori_OPULJP[[#This Row],[Bespovratna sredstva - Ukupno (EU+Nac) HRK
= Ukupna ugovorena vrijednost bespovratnih sredstava]]*Ugovori_OPULJP[[#This Row],[EU STOPA SUFINANCIRANJA %
EU CO-FINANCING RATE %]]</f>
        <v>1260720</v>
      </c>
      <c r="P1617" s="51">
        <f>Ugovori_OPULJP[[#This Row],[Bespovratna sredstva - EU dio - HRK]]/7.5345</f>
        <v>167326.29902448735</v>
      </c>
      <c r="Q1617" s="50">
        <f>Ugovori_OPULJP[[#This Row],[Bespovratna sredstva - Ukupno (EU+Nac) HRK
= Ukupna ugovorena vrijednost bespovratnih sredstava]]*Ugovori_OPULJP[[#This Row],[STOPA NACIONALNOG SUFINANCIRANJA %]]</f>
        <v>222480</v>
      </c>
      <c r="R1617" s="51">
        <f>Ugovori_OPULJP[[#This Row],[Bespovratna sredstva - Nacionalni dio - HRK]]/7.5345</f>
        <v>29528.170416086003</v>
      </c>
      <c r="S1617" s="52">
        <v>1483200</v>
      </c>
      <c r="T1617" s="51">
        <f>Ugovori_OPULJP[[#This Row],[Bespovratna sredstva - Ukupno (EU+Nac) HRK
= Ukupna ugovorena vrijednost bespovratnih sredstava]]/7.5345</f>
        <v>196854.46944057336</v>
      </c>
      <c r="U1617" s="50">
        <v>0</v>
      </c>
      <c r="V1617" s="51">
        <f>Ugovori_OPULJP[[#This Row],[Javni doprinos korisnika - HRK]]/7.5345</f>
        <v>0</v>
      </c>
      <c r="W1617" s="50">
        <v>0</v>
      </c>
      <c r="X1617" s="51">
        <f>Ugovori_OPULJP[[#This Row],[Privatni doprinos korisnika - HRK]]/7.5345</f>
        <v>0</v>
      </c>
      <c r="Y1617" s="52">
        <v>1483200</v>
      </c>
      <c r="Z1617" s="53">
        <f>Ugovori_OPULJP[[#This Row],[UKUPNI PRIHVATLJIVI IZDACI
TOTAL ELIGIBLE EXPENDITURE
= Bespovratna sredstva ukupno + doprinos korisnika
= Ukupni prihvatljivi troškovi
= Ukupna ugovorena vrijednost projekta HRK]]/7.5345</f>
        <v>196854.46944057336</v>
      </c>
      <c r="AA1617" s="57" t="s">
        <v>38</v>
      </c>
      <c r="AB1617" s="57" t="s">
        <v>35</v>
      </c>
      <c r="AC1617" s="56" t="s">
        <v>5967</v>
      </c>
      <c r="AD1617" s="63" t="s">
        <v>747</v>
      </c>
    </row>
    <row r="1618" spans="1:30" ht="38.25" customHeight="1" x14ac:dyDescent="0.2">
      <c r="A1618" s="61" t="s">
        <v>5968</v>
      </c>
      <c r="B1618" s="55" t="s">
        <v>743</v>
      </c>
      <c r="C1618" s="56" t="s">
        <v>744</v>
      </c>
      <c r="D1618" s="88" t="s">
        <v>4965</v>
      </c>
      <c r="E1618" s="57" t="s">
        <v>76</v>
      </c>
      <c r="F1618" s="62" t="s">
        <v>5969</v>
      </c>
      <c r="G1618" s="62" t="s">
        <v>3848</v>
      </c>
      <c r="H1618" s="59">
        <v>44825</v>
      </c>
      <c r="I1618" s="59">
        <v>45067</v>
      </c>
      <c r="J1618" s="48" t="str">
        <f>IF(Ugovori_OPULJP[[#This Row],[DATUM ZAVRŠETKA OPERACIJE]]&gt;DATE(2024,3,31),"u provedbi","završen")</f>
        <v>završen</v>
      </c>
      <c r="K1618" s="46" t="s">
        <v>104</v>
      </c>
      <c r="L1618" s="46" t="s">
        <v>104</v>
      </c>
      <c r="M1618" s="49">
        <v>0.85</v>
      </c>
      <c r="N1618" s="49">
        <v>0.15</v>
      </c>
      <c r="O1618" s="50">
        <f>Ugovori_OPULJP[[#This Row],[Bespovratna sredstva - Ukupno (EU+Nac) HRK
= Ukupna ugovorena vrijednost bespovratnih sredstava]]*Ugovori_OPULJP[[#This Row],[EU STOPA SUFINANCIRANJA %
EU CO-FINANCING RATE %]]</f>
        <v>1044990</v>
      </c>
      <c r="P1618" s="51">
        <f>Ugovori_OPULJP[[#This Row],[Bespovratna sredstva - EU dio - HRK]]/7.5345</f>
        <v>138694.00756520007</v>
      </c>
      <c r="Q1618" s="50">
        <f>Ugovori_OPULJP[[#This Row],[Bespovratna sredstva - Ukupno (EU+Nac) HRK
= Ukupna ugovorena vrijednost bespovratnih sredstava]]*Ugovori_OPULJP[[#This Row],[STOPA NACIONALNOG SUFINANCIRANJA %]]</f>
        <v>184410</v>
      </c>
      <c r="R1618" s="51">
        <f>Ugovori_OPULJP[[#This Row],[Bespovratna sredstva - Nacionalni dio - HRK]]/7.5345</f>
        <v>24475.413099741188</v>
      </c>
      <c r="S1618" s="52">
        <v>1229400</v>
      </c>
      <c r="T1618" s="51">
        <f>Ugovori_OPULJP[[#This Row],[Bespovratna sredstva - Ukupno (EU+Nac) HRK
= Ukupna ugovorena vrijednost bespovratnih sredstava]]/7.5345</f>
        <v>163169.42066494125</v>
      </c>
      <c r="U1618" s="50">
        <v>0</v>
      </c>
      <c r="V1618" s="51">
        <f>Ugovori_OPULJP[[#This Row],[Javni doprinos korisnika - HRK]]/7.5345</f>
        <v>0</v>
      </c>
      <c r="W1618" s="50">
        <v>0</v>
      </c>
      <c r="X1618" s="51">
        <f>Ugovori_OPULJP[[#This Row],[Privatni doprinos korisnika - HRK]]/7.5345</f>
        <v>0</v>
      </c>
      <c r="Y1618" s="52">
        <v>1229400</v>
      </c>
      <c r="Z1618" s="53">
        <f>Ugovori_OPULJP[[#This Row],[UKUPNI PRIHVATLJIVI IZDACI
TOTAL ELIGIBLE EXPENDITURE
= Bespovratna sredstva ukupno + doprinos korisnika
= Ukupni prihvatljivi troškovi
= Ukupna ugovorena vrijednost projekta HRK]]/7.5345</f>
        <v>163169.42066494125</v>
      </c>
      <c r="AA1618" s="57" t="s">
        <v>38</v>
      </c>
      <c r="AB1618" s="57" t="s">
        <v>35</v>
      </c>
      <c r="AC1618" s="56" t="s">
        <v>5970</v>
      </c>
      <c r="AD1618" s="63" t="s">
        <v>747</v>
      </c>
    </row>
    <row r="1619" spans="1:30" ht="51" customHeight="1" x14ac:dyDescent="0.2">
      <c r="A1619" s="61" t="s">
        <v>5971</v>
      </c>
      <c r="B1619" s="55" t="s">
        <v>743</v>
      </c>
      <c r="C1619" s="56" t="s">
        <v>744</v>
      </c>
      <c r="D1619" s="88" t="s">
        <v>4965</v>
      </c>
      <c r="E1619" s="57" t="s">
        <v>76</v>
      </c>
      <c r="F1619" s="62" t="s">
        <v>4306</v>
      </c>
      <c r="G1619" s="62" t="s">
        <v>5972</v>
      </c>
      <c r="H1619" s="59">
        <v>45000</v>
      </c>
      <c r="I1619" s="59">
        <v>45245</v>
      </c>
      <c r="J1619" s="48" t="str">
        <f>IF(Ugovori_OPULJP[[#This Row],[DATUM ZAVRŠETKA OPERACIJE]]&gt;DATE(2024,3,31),"u provedbi","završen")</f>
        <v>završen</v>
      </c>
      <c r="K1619" s="58" t="s">
        <v>104</v>
      </c>
      <c r="L1619" s="58" t="s">
        <v>104</v>
      </c>
      <c r="M1619" s="49">
        <v>0.85</v>
      </c>
      <c r="N1619" s="49">
        <v>0.15</v>
      </c>
      <c r="O1619" s="50">
        <f>Ugovori_OPULJP[[#This Row],[Bespovratna sredstva - Ukupno (EU+Nac) HRK
= Ukupna ugovorena vrijednost bespovratnih sredstava]]*Ugovori_OPULJP[[#This Row],[EU STOPA SUFINANCIRANJA %
EU CO-FINANCING RATE %]]</f>
        <v>628766.25</v>
      </c>
      <c r="P1619" s="51">
        <f>Ugovori_OPULJP[[#This Row],[Bespovratna sredstva - EU dio - HRK]]/7.5345</f>
        <v>83451.62253633287</v>
      </c>
      <c r="Q1619" s="50">
        <f>Ugovori_OPULJP[[#This Row],[Bespovratna sredstva - Ukupno (EU+Nac) HRK
= Ukupna ugovorena vrijednost bespovratnih sredstava]]*Ugovori_OPULJP[[#This Row],[STOPA NACIONALNOG SUFINANCIRANJA %]]</f>
        <v>110958.75</v>
      </c>
      <c r="R1619" s="51">
        <f>Ugovori_OPULJP[[#This Row],[Bespovratna sredstva - Nacionalni dio - HRK]]/7.5345</f>
        <v>14726.756918176388</v>
      </c>
      <c r="S1619" s="52">
        <v>739725</v>
      </c>
      <c r="T1619" s="51">
        <f>Ugovori_OPULJP[[#This Row],[Bespovratna sredstva - Ukupno (EU+Nac) HRK
= Ukupna ugovorena vrijednost bespovratnih sredstava]]/7.5345</f>
        <v>98178.379454509253</v>
      </c>
      <c r="U1619" s="50">
        <v>0</v>
      </c>
      <c r="V1619" s="51">
        <f>Ugovori_OPULJP[[#This Row],[Javni doprinos korisnika - HRK]]/7.5345</f>
        <v>0</v>
      </c>
      <c r="W1619" s="50">
        <v>0</v>
      </c>
      <c r="X1619" s="51">
        <f>Ugovori_OPULJP[[#This Row],[Privatni doprinos korisnika - HRK]]/7.5345</f>
        <v>0</v>
      </c>
      <c r="Y1619" s="52">
        <v>739725</v>
      </c>
      <c r="Z1619" s="53">
        <f>Ugovori_OPULJP[[#This Row],[UKUPNI PRIHVATLJIVI IZDACI
TOTAL ELIGIBLE EXPENDITURE
= Bespovratna sredstva ukupno + doprinos korisnika
= Ukupni prihvatljivi troškovi
= Ukupna ugovorena vrijednost projekta HRK]]/7.5345</f>
        <v>98178.379454509253</v>
      </c>
      <c r="AA1619" s="57" t="s">
        <v>38</v>
      </c>
      <c r="AB1619" s="57" t="s">
        <v>35</v>
      </c>
      <c r="AC1619" s="56" t="s">
        <v>5973</v>
      </c>
      <c r="AD1619" s="63" t="s">
        <v>747</v>
      </c>
    </row>
    <row r="1620" spans="1:30" ht="38.25" customHeight="1" x14ac:dyDescent="0.2">
      <c r="A1620" s="61" t="s">
        <v>5974</v>
      </c>
      <c r="B1620" s="55" t="s">
        <v>743</v>
      </c>
      <c r="C1620" s="56" t="s">
        <v>744</v>
      </c>
      <c r="D1620" s="88" t="s">
        <v>4965</v>
      </c>
      <c r="E1620" s="57" t="s">
        <v>76</v>
      </c>
      <c r="F1620" s="62" t="s">
        <v>5975</v>
      </c>
      <c r="G1620" s="62" t="s">
        <v>1145</v>
      </c>
      <c r="H1620" s="59">
        <v>44855</v>
      </c>
      <c r="I1620" s="59">
        <v>45098</v>
      </c>
      <c r="J1620" s="48" t="str">
        <f>IF(Ugovori_OPULJP[[#This Row],[DATUM ZAVRŠETKA OPERACIJE]]&gt;DATE(2024,3,31),"u provedbi","završen")</f>
        <v>završen</v>
      </c>
      <c r="K1620" s="58" t="s">
        <v>104</v>
      </c>
      <c r="L1620" s="58" t="s">
        <v>104</v>
      </c>
      <c r="M1620" s="49">
        <v>0.85</v>
      </c>
      <c r="N1620" s="49">
        <v>0.15</v>
      </c>
      <c r="O1620" s="50">
        <f>Ugovori_OPULJP[[#This Row],[Bespovratna sredstva - Ukupno (EU+Nac) HRK
= Ukupna ugovorena vrijednost bespovratnih sredstava]]*Ugovori_OPULJP[[#This Row],[EU STOPA SUFINANCIRANJA %
EU CO-FINANCING RATE %]]</f>
        <v>1260669</v>
      </c>
      <c r="P1620" s="51">
        <f>Ugovori_OPULJP[[#This Row],[Bespovratna sredstva - EU dio - HRK]]/7.5345</f>
        <v>167319.53016125821</v>
      </c>
      <c r="Q1620" s="50">
        <f>Ugovori_OPULJP[[#This Row],[Bespovratna sredstva - Ukupno (EU+Nac) HRK
= Ukupna ugovorena vrijednost bespovratnih sredstava]]*Ugovori_OPULJP[[#This Row],[STOPA NACIONALNOG SUFINANCIRANJA %]]</f>
        <v>222471</v>
      </c>
      <c r="R1620" s="51">
        <f>Ugovori_OPULJP[[#This Row],[Bespovratna sredstva - Nacionalni dio - HRK]]/7.5345</f>
        <v>29526.97591081027</v>
      </c>
      <c r="S1620" s="52">
        <v>1483140</v>
      </c>
      <c r="T1620" s="51">
        <f>Ugovori_OPULJP[[#This Row],[Bespovratna sredstva - Ukupno (EU+Nac) HRK
= Ukupna ugovorena vrijednost bespovratnih sredstava]]/7.5345</f>
        <v>196846.50607206847</v>
      </c>
      <c r="U1620" s="50">
        <v>0</v>
      </c>
      <c r="V1620" s="51">
        <f>Ugovori_OPULJP[[#This Row],[Javni doprinos korisnika - HRK]]/7.5345</f>
        <v>0</v>
      </c>
      <c r="W1620" s="50">
        <v>0</v>
      </c>
      <c r="X1620" s="51">
        <f>Ugovori_OPULJP[[#This Row],[Privatni doprinos korisnika - HRK]]/7.5345</f>
        <v>0</v>
      </c>
      <c r="Y1620" s="52">
        <v>1483140</v>
      </c>
      <c r="Z1620" s="53">
        <f>Ugovori_OPULJP[[#This Row],[UKUPNI PRIHVATLJIVI IZDACI
TOTAL ELIGIBLE EXPENDITURE
= Bespovratna sredstva ukupno + doprinos korisnika
= Ukupni prihvatljivi troškovi
= Ukupna ugovorena vrijednost projekta HRK]]/7.5345</f>
        <v>196846.50607206847</v>
      </c>
      <c r="AA1620" s="57" t="s">
        <v>38</v>
      </c>
      <c r="AB1620" s="57" t="s">
        <v>35</v>
      </c>
      <c r="AC1620" s="56" t="s">
        <v>5976</v>
      </c>
      <c r="AD1620" s="63" t="s">
        <v>747</v>
      </c>
    </row>
    <row r="1621" spans="1:30" ht="51" customHeight="1" x14ac:dyDescent="0.2">
      <c r="A1621" s="61" t="s">
        <v>5977</v>
      </c>
      <c r="B1621" s="55" t="s">
        <v>743</v>
      </c>
      <c r="C1621" s="56" t="s">
        <v>744</v>
      </c>
      <c r="D1621" s="88" t="s">
        <v>4965</v>
      </c>
      <c r="E1621" s="57" t="s">
        <v>76</v>
      </c>
      <c r="F1621" s="62" t="s">
        <v>5978</v>
      </c>
      <c r="G1621" s="62" t="s">
        <v>354</v>
      </c>
      <c r="H1621" s="59">
        <v>44855</v>
      </c>
      <c r="I1621" s="59">
        <v>45098</v>
      </c>
      <c r="J1621" s="48" t="str">
        <f>IF(Ugovori_OPULJP[[#This Row],[DATUM ZAVRŠETKA OPERACIJE]]&gt;DATE(2024,3,31),"u provedbi","završen")</f>
        <v>završen</v>
      </c>
      <c r="K1621" s="46" t="s">
        <v>104</v>
      </c>
      <c r="L1621" s="46" t="s">
        <v>104</v>
      </c>
      <c r="M1621" s="49">
        <v>0.85</v>
      </c>
      <c r="N1621" s="49">
        <v>0.15</v>
      </c>
      <c r="O1621" s="50">
        <f>Ugovori_OPULJP[[#This Row],[Bespovratna sredstva - Ukupno (EU+Nac) HRK
= Ukupna ugovorena vrijednost bespovratnih sredstava]]*Ugovori_OPULJP[[#This Row],[EU STOPA SUFINANCIRANJA %
EU CO-FINANCING RATE %]]</f>
        <v>1042196.475</v>
      </c>
      <c r="P1621" s="51">
        <f>Ugovori_OPULJP[[#This Row],[Bespovratna sredstva - EU dio - HRK]]/7.5345</f>
        <v>138323.2430818236</v>
      </c>
      <c r="Q1621" s="50">
        <f>Ugovori_OPULJP[[#This Row],[Bespovratna sredstva - Ukupno (EU+Nac) HRK
= Ukupna ugovorena vrijednost bespovratnih sredstava]]*Ugovori_OPULJP[[#This Row],[STOPA NACIONALNOG SUFINANCIRANJA %]]</f>
        <v>183917.02499999999</v>
      </c>
      <c r="R1621" s="51">
        <f>Ugovori_OPULJP[[#This Row],[Bespovratna sredstva - Nacionalni dio - HRK]]/7.5345</f>
        <v>24409.984073262989</v>
      </c>
      <c r="S1621" s="52">
        <v>1226113.5</v>
      </c>
      <c r="T1621" s="51">
        <f>Ugovori_OPULJP[[#This Row],[Bespovratna sredstva - Ukupno (EU+Nac) HRK
= Ukupna ugovorena vrijednost bespovratnih sredstava]]/7.5345</f>
        <v>162733.22715508658</v>
      </c>
      <c r="U1621" s="50">
        <v>0</v>
      </c>
      <c r="V1621" s="51">
        <f>Ugovori_OPULJP[[#This Row],[Javni doprinos korisnika - HRK]]/7.5345</f>
        <v>0</v>
      </c>
      <c r="W1621" s="50">
        <v>0</v>
      </c>
      <c r="X1621" s="51">
        <f>Ugovori_OPULJP[[#This Row],[Privatni doprinos korisnika - HRK]]/7.5345</f>
        <v>0</v>
      </c>
      <c r="Y1621" s="52">
        <v>1226113.5</v>
      </c>
      <c r="Z1621" s="53">
        <f>Ugovori_OPULJP[[#This Row],[UKUPNI PRIHVATLJIVI IZDACI
TOTAL ELIGIBLE EXPENDITURE
= Bespovratna sredstva ukupno + doprinos korisnika
= Ukupni prihvatljivi troškovi
= Ukupna ugovorena vrijednost projekta HRK]]/7.5345</f>
        <v>162733.22715508658</v>
      </c>
      <c r="AA1621" s="57" t="s">
        <v>38</v>
      </c>
      <c r="AB1621" s="57" t="s">
        <v>35</v>
      </c>
      <c r="AC1621" s="56" t="s">
        <v>5979</v>
      </c>
      <c r="AD1621" s="63" t="s">
        <v>747</v>
      </c>
    </row>
    <row r="1622" spans="1:30" ht="51" customHeight="1" x14ac:dyDescent="0.2">
      <c r="A1622" s="61" t="s">
        <v>5980</v>
      </c>
      <c r="B1622" s="55" t="s">
        <v>743</v>
      </c>
      <c r="C1622" s="56" t="s">
        <v>744</v>
      </c>
      <c r="D1622" s="88" t="s">
        <v>4965</v>
      </c>
      <c r="E1622" s="57" t="s">
        <v>76</v>
      </c>
      <c r="F1622" s="62" t="s">
        <v>5981</v>
      </c>
      <c r="G1622" s="62" t="s">
        <v>358</v>
      </c>
      <c r="H1622" s="59">
        <v>44855</v>
      </c>
      <c r="I1622" s="59">
        <v>45098</v>
      </c>
      <c r="J1622" s="48" t="str">
        <f>IF(Ugovori_OPULJP[[#This Row],[DATUM ZAVRŠETKA OPERACIJE]]&gt;DATE(2024,3,31),"u provedbi","završen")</f>
        <v>završen</v>
      </c>
      <c r="K1622" s="46" t="s">
        <v>104</v>
      </c>
      <c r="L1622" s="46" t="s">
        <v>104</v>
      </c>
      <c r="M1622" s="49">
        <v>0.85</v>
      </c>
      <c r="N1622" s="49">
        <v>0.15</v>
      </c>
      <c r="O1622" s="50">
        <f>Ugovori_OPULJP[[#This Row],[Bespovratna sredstva - Ukupno (EU+Nac) HRK
= Ukupna ugovorena vrijednost bespovratnih sredstava]]*Ugovori_OPULJP[[#This Row],[EU STOPA SUFINANCIRANJA %
EU CO-FINANCING RATE %]]</f>
        <v>1050558.3499999999</v>
      </c>
      <c r="P1622" s="51">
        <f>Ugovori_OPULJP[[#This Row],[Bespovratna sredstva - EU dio - HRK]]/7.5345</f>
        <v>139433.05461543563</v>
      </c>
      <c r="Q1622" s="50">
        <f>Ugovori_OPULJP[[#This Row],[Bespovratna sredstva - Ukupno (EU+Nac) HRK
= Ukupna ugovorena vrijednost bespovratnih sredstava]]*Ugovori_OPULJP[[#This Row],[STOPA NACIONALNOG SUFINANCIRANJA %]]</f>
        <v>185392.65</v>
      </c>
      <c r="R1622" s="51">
        <f>Ugovori_OPULJP[[#This Row],[Bespovratna sredstva - Nacionalni dio - HRK]]/7.5345</f>
        <v>24605.833167429821</v>
      </c>
      <c r="S1622" s="52">
        <v>1235951</v>
      </c>
      <c r="T1622" s="51">
        <f>Ugovori_OPULJP[[#This Row],[Bespovratna sredstva - Ukupno (EU+Nac) HRK
= Ukupna ugovorena vrijednost bespovratnih sredstava]]/7.5345</f>
        <v>164038.88778286547</v>
      </c>
      <c r="U1622" s="50">
        <v>0</v>
      </c>
      <c r="V1622" s="51">
        <f>Ugovori_OPULJP[[#This Row],[Javni doprinos korisnika - HRK]]/7.5345</f>
        <v>0</v>
      </c>
      <c r="W1622" s="50">
        <v>0</v>
      </c>
      <c r="X1622" s="51">
        <f>Ugovori_OPULJP[[#This Row],[Privatni doprinos korisnika - HRK]]/7.5345</f>
        <v>0</v>
      </c>
      <c r="Y1622" s="52">
        <v>1235951</v>
      </c>
      <c r="Z1622" s="53">
        <f>Ugovori_OPULJP[[#This Row],[UKUPNI PRIHVATLJIVI IZDACI
TOTAL ELIGIBLE EXPENDITURE
= Bespovratna sredstva ukupno + doprinos korisnika
= Ukupni prihvatljivi troškovi
= Ukupna ugovorena vrijednost projekta HRK]]/7.5345</f>
        <v>164038.88778286547</v>
      </c>
      <c r="AA1622" s="57" t="s">
        <v>38</v>
      </c>
      <c r="AB1622" s="57" t="s">
        <v>35</v>
      </c>
      <c r="AC1622" s="56" t="s">
        <v>5979</v>
      </c>
      <c r="AD1622" s="63" t="s">
        <v>747</v>
      </c>
    </row>
    <row r="1623" spans="1:30" ht="51" customHeight="1" x14ac:dyDescent="0.2">
      <c r="A1623" s="61" t="s">
        <v>5982</v>
      </c>
      <c r="B1623" s="55" t="s">
        <v>743</v>
      </c>
      <c r="C1623" s="56" t="s">
        <v>744</v>
      </c>
      <c r="D1623" s="88" t="s">
        <v>4965</v>
      </c>
      <c r="E1623" s="57" t="s">
        <v>76</v>
      </c>
      <c r="F1623" s="62" t="s">
        <v>5983</v>
      </c>
      <c r="G1623" s="62" t="s">
        <v>1163</v>
      </c>
      <c r="H1623" s="59">
        <v>44917</v>
      </c>
      <c r="I1623" s="59">
        <v>45160</v>
      </c>
      <c r="J1623" s="48" t="str">
        <f>IF(Ugovori_OPULJP[[#This Row],[DATUM ZAVRŠETKA OPERACIJE]]&gt;DATE(2024,3,31),"u provedbi","završen")</f>
        <v>završen</v>
      </c>
      <c r="K1623" s="46" t="s">
        <v>104</v>
      </c>
      <c r="L1623" s="46" t="s">
        <v>104</v>
      </c>
      <c r="M1623" s="49">
        <v>0.85</v>
      </c>
      <c r="N1623" s="49">
        <v>0.15</v>
      </c>
      <c r="O1623" s="50">
        <f>Ugovori_OPULJP[[#This Row],[Bespovratna sredstva - Ukupno (EU+Nac) HRK
= Ukupna ugovorena vrijednost bespovratnih sredstava]]*Ugovori_OPULJP[[#This Row],[EU STOPA SUFINANCIRANJA %
EU CO-FINANCING RATE %]]</f>
        <v>1260358.75</v>
      </c>
      <c r="P1623" s="51">
        <f>Ugovori_OPULJP[[#This Row],[Bespovratna sredstva - EU dio - HRK]]/7.5345</f>
        <v>167278.35290994757</v>
      </c>
      <c r="Q1623" s="50">
        <f>Ugovori_OPULJP[[#This Row],[Bespovratna sredstva - Ukupno (EU+Nac) HRK
= Ukupna ugovorena vrijednost bespovratnih sredstava]]*Ugovori_OPULJP[[#This Row],[STOPA NACIONALNOG SUFINANCIRANJA %]]</f>
        <v>222416.25</v>
      </c>
      <c r="R1623" s="51">
        <f>Ugovori_OPULJP[[#This Row],[Bespovratna sredstva - Nacionalni dio - HRK]]/7.5345</f>
        <v>29519.709337049571</v>
      </c>
      <c r="S1623" s="52">
        <v>1482775</v>
      </c>
      <c r="T1623" s="51">
        <f>Ugovori_OPULJP[[#This Row],[Bespovratna sredstva - Ukupno (EU+Nac) HRK
= Ukupna ugovorena vrijednost bespovratnih sredstava]]/7.5345</f>
        <v>196798.06224699714</v>
      </c>
      <c r="U1623" s="50">
        <v>0</v>
      </c>
      <c r="V1623" s="51">
        <f>Ugovori_OPULJP[[#This Row],[Javni doprinos korisnika - HRK]]/7.5345</f>
        <v>0</v>
      </c>
      <c r="W1623" s="50">
        <v>0</v>
      </c>
      <c r="X1623" s="51">
        <f>Ugovori_OPULJP[[#This Row],[Privatni doprinos korisnika - HRK]]/7.5345</f>
        <v>0</v>
      </c>
      <c r="Y1623" s="52">
        <v>1482775</v>
      </c>
      <c r="Z1623" s="53">
        <f>Ugovori_OPULJP[[#This Row],[UKUPNI PRIHVATLJIVI IZDACI
TOTAL ELIGIBLE EXPENDITURE
= Bespovratna sredstva ukupno + doprinos korisnika
= Ukupni prihvatljivi troškovi
= Ukupna ugovorena vrijednost projekta HRK]]/7.5345</f>
        <v>196798.06224699714</v>
      </c>
      <c r="AA1623" s="57" t="s">
        <v>38</v>
      </c>
      <c r="AB1623" s="57" t="s">
        <v>35</v>
      </c>
      <c r="AC1623" s="56" t="s">
        <v>5984</v>
      </c>
      <c r="AD1623" s="63" t="s">
        <v>747</v>
      </c>
    </row>
    <row r="1624" spans="1:30" ht="63.75" customHeight="1" x14ac:dyDescent="0.2">
      <c r="A1624" s="61" t="s">
        <v>5985</v>
      </c>
      <c r="B1624" s="55" t="s">
        <v>743</v>
      </c>
      <c r="C1624" s="56" t="s">
        <v>744</v>
      </c>
      <c r="D1624" s="88" t="s">
        <v>4965</v>
      </c>
      <c r="E1624" s="57" t="s">
        <v>76</v>
      </c>
      <c r="F1624" s="62" t="s">
        <v>5986</v>
      </c>
      <c r="G1624" s="62" t="s">
        <v>185</v>
      </c>
      <c r="H1624" s="59">
        <v>44855</v>
      </c>
      <c r="I1624" s="59">
        <v>45098</v>
      </c>
      <c r="J1624" s="48" t="str">
        <f>IF(Ugovori_OPULJP[[#This Row],[DATUM ZAVRŠETKA OPERACIJE]]&gt;DATE(2024,3,31),"u provedbi","završen")</f>
        <v>završen</v>
      </c>
      <c r="K1624" s="58" t="s">
        <v>186</v>
      </c>
      <c r="L1624" s="58" t="s">
        <v>186</v>
      </c>
      <c r="M1624" s="49">
        <v>0.85</v>
      </c>
      <c r="N1624" s="49">
        <v>0.15</v>
      </c>
      <c r="O1624" s="50">
        <f>Ugovori_OPULJP[[#This Row],[Bespovratna sredstva - Ukupno (EU+Nac) HRK
= Ukupna ugovorena vrijednost bespovratnih sredstava]]*Ugovori_OPULJP[[#This Row],[EU STOPA SUFINANCIRANJA %
EU CO-FINANCING RATE %]]</f>
        <v>625260</v>
      </c>
      <c r="P1624" s="51">
        <f>Ugovori_OPULJP[[#This Row],[Bespovratna sredstva - EU dio - HRK]]/7.5345</f>
        <v>82986.263189329082</v>
      </c>
      <c r="Q1624" s="50">
        <f>Ugovori_OPULJP[[#This Row],[Bespovratna sredstva - Ukupno (EU+Nac) HRK
= Ukupna ugovorena vrijednost bespovratnih sredstava]]*Ugovori_OPULJP[[#This Row],[STOPA NACIONALNOG SUFINANCIRANJA %]]</f>
        <v>110340</v>
      </c>
      <c r="R1624" s="51">
        <f>Ugovori_OPULJP[[#This Row],[Bespovratna sredstva - Nacionalni dio - HRK]]/7.5345</f>
        <v>14644.634680469839</v>
      </c>
      <c r="S1624" s="52">
        <v>735600</v>
      </c>
      <c r="T1624" s="51">
        <f>Ugovori_OPULJP[[#This Row],[Bespovratna sredstva - Ukupno (EU+Nac) HRK
= Ukupna ugovorena vrijednost bespovratnih sredstava]]/7.5345</f>
        <v>97630.897869798922</v>
      </c>
      <c r="U1624" s="50">
        <v>0</v>
      </c>
      <c r="V1624" s="51">
        <f>Ugovori_OPULJP[[#This Row],[Javni doprinos korisnika - HRK]]/7.5345</f>
        <v>0</v>
      </c>
      <c r="W1624" s="50">
        <v>0</v>
      </c>
      <c r="X1624" s="51">
        <f>Ugovori_OPULJP[[#This Row],[Privatni doprinos korisnika - HRK]]/7.5345</f>
        <v>0</v>
      </c>
      <c r="Y1624" s="52">
        <v>735600</v>
      </c>
      <c r="Z1624" s="53">
        <f>Ugovori_OPULJP[[#This Row],[UKUPNI PRIHVATLJIVI IZDACI
TOTAL ELIGIBLE EXPENDITURE
= Bespovratna sredstva ukupno + doprinos korisnika
= Ukupni prihvatljivi troškovi
= Ukupna ugovorena vrijednost projekta HRK]]/7.5345</f>
        <v>97630.897869798922</v>
      </c>
      <c r="AA1624" s="57" t="s">
        <v>38</v>
      </c>
      <c r="AB1624" s="57" t="s">
        <v>35</v>
      </c>
      <c r="AC1624" s="56" t="s">
        <v>5987</v>
      </c>
      <c r="AD1624" s="63" t="s">
        <v>747</v>
      </c>
    </row>
    <row r="1625" spans="1:30" ht="51" customHeight="1" x14ac:dyDescent="0.2">
      <c r="A1625" s="61" t="s">
        <v>5988</v>
      </c>
      <c r="B1625" s="55" t="s">
        <v>743</v>
      </c>
      <c r="C1625" s="56" t="s">
        <v>744</v>
      </c>
      <c r="D1625" s="88" t="s">
        <v>4965</v>
      </c>
      <c r="E1625" s="57" t="s">
        <v>76</v>
      </c>
      <c r="F1625" s="62" t="s">
        <v>5989</v>
      </c>
      <c r="G1625" s="62" t="s">
        <v>4300</v>
      </c>
      <c r="H1625" s="59">
        <v>44818</v>
      </c>
      <c r="I1625" s="59">
        <v>45060</v>
      </c>
      <c r="J1625" s="48" t="str">
        <f>IF(Ugovori_OPULJP[[#This Row],[DATUM ZAVRŠETKA OPERACIJE]]&gt;DATE(2024,3,31),"u provedbi","završen")</f>
        <v>završen</v>
      </c>
      <c r="K1625" s="46" t="s">
        <v>37</v>
      </c>
      <c r="L1625" s="46" t="s">
        <v>37</v>
      </c>
      <c r="M1625" s="49">
        <v>0.85</v>
      </c>
      <c r="N1625" s="49">
        <v>0.15</v>
      </c>
      <c r="O1625" s="50">
        <f>Ugovori_OPULJP[[#This Row],[Bespovratna sredstva - Ukupno (EU+Nac) HRK
= Ukupna ugovorena vrijednost bespovratnih sredstava]]*Ugovori_OPULJP[[#This Row],[EU STOPA SUFINANCIRANJA %
EU CO-FINANCING RATE %]]</f>
        <v>575960</v>
      </c>
      <c r="P1625" s="51">
        <f>Ugovori_OPULJP[[#This Row],[Bespovratna sredstva - EU dio - HRK]]/7.5345</f>
        <v>76443.02873448802</v>
      </c>
      <c r="Q1625" s="50">
        <f>Ugovori_OPULJP[[#This Row],[Bespovratna sredstva - Ukupno (EU+Nac) HRK
= Ukupna ugovorena vrijednost bespovratnih sredstava]]*Ugovori_OPULJP[[#This Row],[STOPA NACIONALNOG SUFINANCIRANJA %]]</f>
        <v>101640</v>
      </c>
      <c r="R1625" s="51">
        <f>Ugovori_OPULJP[[#This Row],[Bespovratna sredstva - Nacionalni dio - HRK]]/7.5345</f>
        <v>13489.946247262591</v>
      </c>
      <c r="S1625" s="52">
        <v>677600</v>
      </c>
      <c r="T1625" s="51">
        <f>Ugovori_OPULJP[[#This Row],[Bespovratna sredstva - Ukupno (EU+Nac) HRK
= Ukupna ugovorena vrijednost bespovratnih sredstava]]/7.5345</f>
        <v>89932.974981750609</v>
      </c>
      <c r="U1625" s="50">
        <v>0</v>
      </c>
      <c r="V1625" s="51">
        <f>Ugovori_OPULJP[[#This Row],[Javni doprinos korisnika - HRK]]/7.5345</f>
        <v>0</v>
      </c>
      <c r="W1625" s="50">
        <v>0</v>
      </c>
      <c r="X1625" s="51">
        <f>Ugovori_OPULJP[[#This Row],[Privatni doprinos korisnika - HRK]]/7.5345</f>
        <v>0</v>
      </c>
      <c r="Y1625" s="52">
        <v>677600</v>
      </c>
      <c r="Z1625" s="53">
        <f>Ugovori_OPULJP[[#This Row],[UKUPNI PRIHVATLJIVI IZDACI
TOTAL ELIGIBLE EXPENDITURE
= Bespovratna sredstva ukupno + doprinos korisnika
= Ukupni prihvatljivi troškovi
= Ukupna ugovorena vrijednost projekta HRK]]/7.5345</f>
        <v>89932.974981750609</v>
      </c>
      <c r="AA1625" s="57" t="s">
        <v>38</v>
      </c>
      <c r="AB1625" s="57" t="s">
        <v>35</v>
      </c>
      <c r="AC1625" s="56" t="s">
        <v>5990</v>
      </c>
      <c r="AD1625" s="63" t="s">
        <v>747</v>
      </c>
    </row>
    <row r="1626" spans="1:30" ht="51" customHeight="1" x14ac:dyDescent="0.2">
      <c r="A1626" s="61" t="s">
        <v>5991</v>
      </c>
      <c r="B1626" s="55" t="s">
        <v>743</v>
      </c>
      <c r="C1626" s="56" t="s">
        <v>744</v>
      </c>
      <c r="D1626" s="88" t="s">
        <v>4965</v>
      </c>
      <c r="E1626" s="57" t="s">
        <v>76</v>
      </c>
      <c r="F1626" s="62" t="s">
        <v>5992</v>
      </c>
      <c r="G1626" s="62" t="s">
        <v>1357</v>
      </c>
      <c r="H1626" s="59">
        <v>44915</v>
      </c>
      <c r="I1626" s="59">
        <v>45158</v>
      </c>
      <c r="J1626" s="48" t="str">
        <f>IF(Ugovori_OPULJP[[#This Row],[DATUM ZAVRŠETKA OPERACIJE]]&gt;DATE(2024,3,31),"u provedbi","završen")</f>
        <v>završen</v>
      </c>
      <c r="K1626" s="46" t="s">
        <v>99</v>
      </c>
      <c r="L1626" s="46" t="s">
        <v>99</v>
      </c>
      <c r="M1626" s="49">
        <v>0.85</v>
      </c>
      <c r="N1626" s="49">
        <v>0.15</v>
      </c>
      <c r="O1626" s="50">
        <f>Ugovori_OPULJP[[#This Row],[Bespovratna sredstva - Ukupno (EU+Nac) HRK
= Ukupna ugovorena vrijednost bespovratnih sredstava]]*Ugovori_OPULJP[[#This Row],[EU STOPA SUFINANCIRANJA %
EU CO-FINANCING RATE %]]</f>
        <v>504288</v>
      </c>
      <c r="P1626" s="51">
        <f>Ugovori_OPULJP[[#This Row],[Bespovratna sredstva - EU dio - HRK]]/7.5345</f>
        <v>66930.519609794937</v>
      </c>
      <c r="Q1626" s="50">
        <f>Ugovori_OPULJP[[#This Row],[Bespovratna sredstva - Ukupno (EU+Nac) HRK
= Ukupna ugovorena vrijednost bespovratnih sredstava]]*Ugovori_OPULJP[[#This Row],[STOPA NACIONALNOG SUFINANCIRANJA %]]</f>
        <v>88992</v>
      </c>
      <c r="R1626" s="51">
        <f>Ugovori_OPULJP[[#This Row],[Bespovratna sredstva - Nacionalni dio - HRK]]/7.5345</f>
        <v>11811.268166434402</v>
      </c>
      <c r="S1626" s="52">
        <v>593280</v>
      </c>
      <c r="T1626" s="51">
        <f>Ugovori_OPULJP[[#This Row],[Bespovratna sredstva - Ukupno (EU+Nac) HRK
= Ukupna ugovorena vrijednost bespovratnih sredstava]]/7.5345</f>
        <v>78741.787776229336</v>
      </c>
      <c r="U1626" s="50">
        <v>0</v>
      </c>
      <c r="V1626" s="51">
        <f>Ugovori_OPULJP[[#This Row],[Javni doprinos korisnika - HRK]]/7.5345</f>
        <v>0</v>
      </c>
      <c r="W1626" s="50">
        <v>0</v>
      </c>
      <c r="X1626" s="51">
        <f>Ugovori_OPULJP[[#This Row],[Privatni doprinos korisnika - HRK]]/7.5345</f>
        <v>0</v>
      </c>
      <c r="Y1626" s="52">
        <v>593280</v>
      </c>
      <c r="Z1626" s="53">
        <f>Ugovori_OPULJP[[#This Row],[UKUPNI PRIHVATLJIVI IZDACI
TOTAL ELIGIBLE EXPENDITURE
= Bespovratna sredstva ukupno + doprinos korisnika
= Ukupni prihvatljivi troškovi
= Ukupna ugovorena vrijednost projekta HRK]]/7.5345</f>
        <v>78741.787776229336</v>
      </c>
      <c r="AA1626" s="57" t="s">
        <v>38</v>
      </c>
      <c r="AB1626" s="57" t="s">
        <v>35</v>
      </c>
      <c r="AC1626" s="56" t="s">
        <v>5993</v>
      </c>
      <c r="AD1626" s="63" t="s">
        <v>747</v>
      </c>
    </row>
    <row r="1627" spans="1:30" ht="51" customHeight="1" x14ac:dyDescent="0.2">
      <c r="A1627" s="61" t="s">
        <v>5994</v>
      </c>
      <c r="B1627" s="55" t="s">
        <v>743</v>
      </c>
      <c r="C1627" s="56" t="s">
        <v>744</v>
      </c>
      <c r="D1627" s="88" t="s">
        <v>4965</v>
      </c>
      <c r="E1627" s="57" t="s">
        <v>76</v>
      </c>
      <c r="F1627" s="62" t="s">
        <v>5995</v>
      </c>
      <c r="G1627" s="62" t="s">
        <v>1557</v>
      </c>
      <c r="H1627" s="59">
        <v>44902</v>
      </c>
      <c r="I1627" s="59">
        <v>45114</v>
      </c>
      <c r="J1627" s="48" t="str">
        <f>IF(Ugovori_OPULJP[[#This Row],[DATUM ZAVRŠETKA OPERACIJE]]&gt;DATE(2024,3,31),"u provedbi","završen")</f>
        <v>završen</v>
      </c>
      <c r="K1627" s="58" t="s">
        <v>84</v>
      </c>
      <c r="L1627" s="46" t="s">
        <v>84</v>
      </c>
      <c r="M1627" s="49">
        <v>0.85</v>
      </c>
      <c r="N1627" s="49">
        <v>0.15</v>
      </c>
      <c r="O1627" s="50">
        <f>Ugovori_OPULJP[[#This Row],[Bespovratna sredstva - Ukupno (EU+Nac) HRK
= Ukupna ugovorena vrijednost bespovratnih sredstava]]*Ugovori_OPULJP[[#This Row],[EU STOPA SUFINANCIRANJA %
EU CO-FINANCING RATE %]]</f>
        <v>1232840</v>
      </c>
      <c r="P1627" s="51">
        <f>Ugovori_OPULJP[[#This Row],[Bespovratna sredstva - EU dio - HRK]]/7.5345</f>
        <v>163625.98712588756</v>
      </c>
      <c r="Q1627" s="50">
        <f>Ugovori_OPULJP[[#This Row],[Bespovratna sredstva - Ukupno (EU+Nac) HRK
= Ukupna ugovorena vrijednost bespovratnih sredstava]]*Ugovori_OPULJP[[#This Row],[STOPA NACIONALNOG SUFINANCIRANJA %]]</f>
        <v>217560</v>
      </c>
      <c r="R1627" s="51">
        <f>Ugovori_OPULJP[[#This Row],[Bespovratna sredstva - Nacionalni dio - HRK]]/7.5345</f>
        <v>28875.174198686043</v>
      </c>
      <c r="S1627" s="52">
        <v>1450400</v>
      </c>
      <c r="T1627" s="51">
        <f>Ugovori_OPULJP[[#This Row],[Bespovratna sredstva - Ukupno (EU+Nac) HRK
= Ukupna ugovorena vrijednost bespovratnih sredstava]]/7.5345</f>
        <v>192501.16132457362</v>
      </c>
      <c r="U1627" s="50">
        <v>0</v>
      </c>
      <c r="V1627" s="51">
        <f>Ugovori_OPULJP[[#This Row],[Javni doprinos korisnika - HRK]]/7.5345</f>
        <v>0</v>
      </c>
      <c r="W1627" s="50">
        <v>0</v>
      </c>
      <c r="X1627" s="51">
        <f>Ugovori_OPULJP[[#This Row],[Privatni doprinos korisnika - HRK]]/7.5345</f>
        <v>0</v>
      </c>
      <c r="Y1627" s="52">
        <v>1450400</v>
      </c>
      <c r="Z1627" s="53">
        <f>Ugovori_OPULJP[[#This Row],[UKUPNI PRIHVATLJIVI IZDACI
TOTAL ELIGIBLE EXPENDITURE
= Bespovratna sredstva ukupno + doprinos korisnika
= Ukupni prihvatljivi troškovi
= Ukupna ugovorena vrijednost projekta HRK]]/7.5345</f>
        <v>192501.16132457362</v>
      </c>
      <c r="AA1627" s="57" t="s">
        <v>38</v>
      </c>
      <c r="AB1627" s="57" t="s">
        <v>35</v>
      </c>
      <c r="AC1627" s="56" t="s">
        <v>5996</v>
      </c>
      <c r="AD1627" s="63" t="s">
        <v>747</v>
      </c>
    </row>
    <row r="1628" spans="1:30" ht="51" customHeight="1" x14ac:dyDescent="0.2">
      <c r="A1628" s="61" t="s">
        <v>5997</v>
      </c>
      <c r="B1628" s="55" t="s">
        <v>743</v>
      </c>
      <c r="C1628" s="56" t="s">
        <v>744</v>
      </c>
      <c r="D1628" s="88" t="s">
        <v>4965</v>
      </c>
      <c r="E1628" s="57" t="s">
        <v>76</v>
      </c>
      <c r="F1628" s="62" t="s">
        <v>5998</v>
      </c>
      <c r="G1628" s="62" t="s">
        <v>1569</v>
      </c>
      <c r="H1628" s="59">
        <v>44902</v>
      </c>
      <c r="I1628" s="59">
        <v>45145</v>
      </c>
      <c r="J1628" s="48" t="str">
        <f>IF(Ugovori_OPULJP[[#This Row],[DATUM ZAVRŠETKA OPERACIJE]]&gt;DATE(2024,3,31),"u provedbi","završen")</f>
        <v>završen</v>
      </c>
      <c r="K1628" s="58" t="s">
        <v>84</v>
      </c>
      <c r="L1628" s="46" t="s">
        <v>84</v>
      </c>
      <c r="M1628" s="49">
        <v>0.85</v>
      </c>
      <c r="N1628" s="49">
        <v>0.15</v>
      </c>
      <c r="O1628" s="50">
        <f>Ugovori_OPULJP[[#This Row],[Bespovratna sredstva - Ukupno (EU+Nac) HRK
= Ukupna ugovorena vrijednost bespovratnih sredstava]]*Ugovori_OPULJP[[#This Row],[EU STOPA SUFINANCIRANJA %
EU CO-FINANCING RATE %]]</f>
        <v>839800</v>
      </c>
      <c r="P1628" s="51">
        <f>Ugovori_OPULJP[[#This Row],[Bespovratna sredstva - EU dio - HRK]]/7.5345</f>
        <v>111460.61450660296</v>
      </c>
      <c r="Q1628" s="50">
        <f>Ugovori_OPULJP[[#This Row],[Bespovratna sredstva - Ukupno (EU+Nac) HRK
= Ukupna ugovorena vrijednost bespovratnih sredstava]]*Ugovori_OPULJP[[#This Row],[STOPA NACIONALNOG SUFINANCIRANJA %]]</f>
        <v>148200</v>
      </c>
      <c r="R1628" s="51">
        <f>Ugovori_OPULJP[[#This Row],[Bespovratna sredstva - Nacionalni dio - HRK]]/7.5345</f>
        <v>19669.520207047579</v>
      </c>
      <c r="S1628" s="52">
        <v>988000</v>
      </c>
      <c r="T1628" s="51">
        <f>Ugovori_OPULJP[[#This Row],[Bespovratna sredstva - Ukupno (EU+Nac) HRK
= Ukupna ugovorena vrijednost bespovratnih sredstava]]/7.5345</f>
        <v>131130.13471365054</v>
      </c>
      <c r="U1628" s="50">
        <v>0</v>
      </c>
      <c r="V1628" s="51">
        <f>Ugovori_OPULJP[[#This Row],[Javni doprinos korisnika - HRK]]/7.5345</f>
        <v>0</v>
      </c>
      <c r="W1628" s="50">
        <v>0</v>
      </c>
      <c r="X1628" s="51">
        <f>Ugovori_OPULJP[[#This Row],[Privatni doprinos korisnika - HRK]]/7.5345</f>
        <v>0</v>
      </c>
      <c r="Y1628" s="52">
        <v>988000</v>
      </c>
      <c r="Z1628" s="53">
        <f>Ugovori_OPULJP[[#This Row],[UKUPNI PRIHVATLJIVI IZDACI
TOTAL ELIGIBLE EXPENDITURE
= Bespovratna sredstva ukupno + doprinos korisnika
= Ukupni prihvatljivi troškovi
= Ukupna ugovorena vrijednost projekta HRK]]/7.5345</f>
        <v>131130.13471365054</v>
      </c>
      <c r="AA1628" s="57" t="s">
        <v>38</v>
      </c>
      <c r="AB1628" s="57" t="s">
        <v>35</v>
      </c>
      <c r="AC1628" s="56" t="s">
        <v>5999</v>
      </c>
      <c r="AD1628" s="63" t="s">
        <v>747</v>
      </c>
    </row>
    <row r="1629" spans="1:30" ht="51" customHeight="1" x14ac:dyDescent="0.2">
      <c r="A1629" s="61" t="s">
        <v>6000</v>
      </c>
      <c r="B1629" s="55" t="s">
        <v>743</v>
      </c>
      <c r="C1629" s="56" t="s">
        <v>744</v>
      </c>
      <c r="D1629" s="88" t="s">
        <v>4965</v>
      </c>
      <c r="E1629" s="57" t="s">
        <v>76</v>
      </c>
      <c r="F1629" s="62" t="s">
        <v>6001</v>
      </c>
      <c r="G1629" s="62" t="s">
        <v>1892</v>
      </c>
      <c r="H1629" s="59">
        <v>44818</v>
      </c>
      <c r="I1629" s="59">
        <v>45060</v>
      </c>
      <c r="J1629" s="48" t="str">
        <f>IF(Ugovori_OPULJP[[#This Row],[DATUM ZAVRŠETKA OPERACIJE]]&gt;DATE(2024,3,31),"u provedbi","završen")</f>
        <v>završen</v>
      </c>
      <c r="K1629" s="46" t="s">
        <v>84</v>
      </c>
      <c r="L1629" s="46" t="s">
        <v>84</v>
      </c>
      <c r="M1629" s="49">
        <v>0.85</v>
      </c>
      <c r="N1629" s="49">
        <v>0.15</v>
      </c>
      <c r="O1629" s="50">
        <f>Ugovori_OPULJP[[#This Row],[Bespovratna sredstva - Ukupno (EU+Nac) HRK
= Ukupna ugovorena vrijednost bespovratnih sredstava]]*Ugovori_OPULJP[[#This Row],[EU STOPA SUFINANCIRANJA %
EU CO-FINANCING RATE %]]</f>
        <v>840480</v>
      </c>
      <c r="P1629" s="51">
        <f>Ugovori_OPULJP[[#This Row],[Bespovratna sredstva - EU dio - HRK]]/7.5345</f>
        <v>111550.8660163249</v>
      </c>
      <c r="Q1629" s="50">
        <f>Ugovori_OPULJP[[#This Row],[Bespovratna sredstva - Ukupno (EU+Nac) HRK
= Ukupna ugovorena vrijednost bespovratnih sredstava]]*Ugovori_OPULJP[[#This Row],[STOPA NACIONALNOG SUFINANCIRANJA %]]</f>
        <v>148320</v>
      </c>
      <c r="R1629" s="51">
        <f>Ugovori_OPULJP[[#This Row],[Bespovratna sredstva - Nacionalni dio - HRK]]/7.5345</f>
        <v>19685.446944057334</v>
      </c>
      <c r="S1629" s="52">
        <v>988800</v>
      </c>
      <c r="T1629" s="51">
        <f>Ugovori_OPULJP[[#This Row],[Bespovratna sredstva - Ukupno (EU+Nac) HRK
= Ukupna ugovorena vrijednost bespovratnih sredstava]]/7.5345</f>
        <v>131236.31296038223</v>
      </c>
      <c r="U1629" s="50">
        <v>0</v>
      </c>
      <c r="V1629" s="51">
        <f>Ugovori_OPULJP[[#This Row],[Javni doprinos korisnika - HRK]]/7.5345</f>
        <v>0</v>
      </c>
      <c r="W1629" s="50">
        <v>0</v>
      </c>
      <c r="X1629" s="51">
        <f>Ugovori_OPULJP[[#This Row],[Privatni doprinos korisnika - HRK]]/7.5345</f>
        <v>0</v>
      </c>
      <c r="Y1629" s="52">
        <v>988800</v>
      </c>
      <c r="Z1629" s="53">
        <f>Ugovori_OPULJP[[#This Row],[UKUPNI PRIHVATLJIVI IZDACI
TOTAL ELIGIBLE EXPENDITURE
= Bespovratna sredstva ukupno + doprinos korisnika
= Ukupni prihvatljivi troškovi
= Ukupna ugovorena vrijednost projekta HRK]]/7.5345</f>
        <v>131236.31296038223</v>
      </c>
      <c r="AA1629" s="57" t="s">
        <v>38</v>
      </c>
      <c r="AB1629" s="57" t="s">
        <v>35</v>
      </c>
      <c r="AC1629" s="56" t="s">
        <v>6002</v>
      </c>
      <c r="AD1629" s="63" t="s">
        <v>747</v>
      </c>
    </row>
    <row r="1630" spans="1:30" ht="51" customHeight="1" x14ac:dyDescent="0.2">
      <c r="A1630" s="66" t="s">
        <v>6003</v>
      </c>
      <c r="B1630" s="55" t="s">
        <v>743</v>
      </c>
      <c r="C1630" s="56" t="s">
        <v>744</v>
      </c>
      <c r="D1630" s="88" t="s">
        <v>4965</v>
      </c>
      <c r="E1630" s="57" t="s">
        <v>76</v>
      </c>
      <c r="F1630" s="45" t="s">
        <v>6004</v>
      </c>
      <c r="G1630" s="45" t="s">
        <v>6005</v>
      </c>
      <c r="H1630" s="59">
        <v>44782</v>
      </c>
      <c r="I1630" s="59">
        <v>45025</v>
      </c>
      <c r="J1630" s="48" t="str">
        <f>IF(Ugovori_OPULJP[[#This Row],[DATUM ZAVRŠETKA OPERACIJE]]&gt;DATE(2024,3,31),"u provedbi","završen")</f>
        <v>završen</v>
      </c>
      <c r="K1630" s="58" t="s">
        <v>244</v>
      </c>
      <c r="L1630" s="58" t="s">
        <v>244</v>
      </c>
      <c r="M1630" s="49">
        <v>0.85</v>
      </c>
      <c r="N1630" s="49">
        <v>0.15</v>
      </c>
      <c r="O1630" s="50">
        <f>Ugovori_OPULJP[[#This Row],[Bespovratna sredstva - Ukupno (EU+Nac) HRK
= Ukupna ugovorena vrijednost bespovratnih sredstava]]*Ugovori_OPULJP[[#This Row],[EU STOPA SUFINANCIRANJA %
EU CO-FINANCING RATE %]]</f>
        <v>833566.95</v>
      </c>
      <c r="P1630" s="51">
        <f>Ugovori_OPULJP[[#This Row],[Bespovratna sredstva - EU dio - HRK]]/7.5345</f>
        <v>110633.34660561416</v>
      </c>
      <c r="Q1630" s="50">
        <f>Ugovori_OPULJP[[#This Row],[Bespovratna sredstva - Ukupno (EU+Nac) HRK
= Ukupna ugovorena vrijednost bespovratnih sredstava]]*Ugovori_OPULJP[[#This Row],[STOPA NACIONALNOG SUFINANCIRANJA %]]</f>
        <v>147100.04999999999</v>
      </c>
      <c r="R1630" s="51">
        <f>Ugovori_OPULJP[[#This Row],[Bespovratna sredstva - Nacionalni dio - HRK]]/7.5345</f>
        <v>19523.531753931911</v>
      </c>
      <c r="S1630" s="52">
        <v>980667</v>
      </c>
      <c r="T1630" s="51">
        <f>Ugovori_OPULJP[[#This Row],[Bespovratna sredstva - Ukupno (EU+Nac) HRK
= Ukupna ugovorena vrijednost bespovratnih sredstava]]/7.5345</f>
        <v>130156.87835954608</v>
      </c>
      <c r="U1630" s="50">
        <v>0</v>
      </c>
      <c r="V1630" s="51">
        <f>Ugovori_OPULJP[[#This Row],[Javni doprinos korisnika - HRK]]/7.5345</f>
        <v>0</v>
      </c>
      <c r="W1630" s="50">
        <v>0</v>
      </c>
      <c r="X1630" s="51">
        <f>Ugovori_OPULJP[[#This Row],[Privatni doprinos korisnika - HRK]]/7.5345</f>
        <v>0</v>
      </c>
      <c r="Y1630" s="52">
        <v>980667</v>
      </c>
      <c r="Z1630" s="53">
        <f>Ugovori_OPULJP[[#This Row],[UKUPNI PRIHVATLJIVI IZDACI
TOTAL ELIGIBLE EXPENDITURE
= Bespovratna sredstva ukupno + doprinos korisnika
= Ukupni prihvatljivi troškovi
= Ukupna ugovorena vrijednost projekta HRK]]/7.5345</f>
        <v>130156.87835954608</v>
      </c>
      <c r="AA1630" s="57" t="s">
        <v>38</v>
      </c>
      <c r="AB1630" s="57" t="s">
        <v>35</v>
      </c>
      <c r="AC1630" s="56" t="s">
        <v>6006</v>
      </c>
      <c r="AD1630" s="63" t="s">
        <v>747</v>
      </c>
    </row>
    <row r="1631" spans="1:30" ht="51" customHeight="1" x14ac:dyDescent="0.2">
      <c r="A1631" s="61" t="s">
        <v>6007</v>
      </c>
      <c r="B1631" s="55" t="s">
        <v>743</v>
      </c>
      <c r="C1631" s="56" t="s">
        <v>744</v>
      </c>
      <c r="D1631" s="88" t="s">
        <v>4965</v>
      </c>
      <c r="E1631" s="57" t="s">
        <v>76</v>
      </c>
      <c r="F1631" s="62" t="s">
        <v>6008</v>
      </c>
      <c r="G1631" s="62" t="s">
        <v>1447</v>
      </c>
      <c r="H1631" s="59">
        <v>44915</v>
      </c>
      <c r="I1631" s="59">
        <v>45158</v>
      </c>
      <c r="J1631" s="48" t="str">
        <f>IF(Ugovori_OPULJP[[#This Row],[DATUM ZAVRŠETKA OPERACIJE]]&gt;DATE(2024,3,31),"u provedbi","završen")</f>
        <v>završen</v>
      </c>
      <c r="K1631" s="58" t="s">
        <v>99</v>
      </c>
      <c r="L1631" s="67" t="s">
        <v>99</v>
      </c>
      <c r="M1631" s="49">
        <v>0.85</v>
      </c>
      <c r="N1631" s="49">
        <v>0.15</v>
      </c>
      <c r="O1631" s="50">
        <f>Ugovori_OPULJP[[#This Row],[Bespovratna sredstva - Ukupno (EU+Nac) HRK
= Ukupna ugovorena vrijednost bespovratnih sredstava]]*Ugovori_OPULJP[[#This Row],[EU STOPA SUFINANCIRANJA %
EU CO-FINANCING RATE %]]</f>
        <v>416925</v>
      </c>
      <c r="P1631" s="51">
        <f>Ugovori_OPULJP[[#This Row],[Bespovratna sredstva - EU dio - HRK]]/7.5345</f>
        <v>55335.456898267963</v>
      </c>
      <c r="Q1631" s="50">
        <f>Ugovori_OPULJP[[#This Row],[Bespovratna sredstva - Ukupno (EU+Nac) HRK
= Ukupna ugovorena vrijednost bespovratnih sredstava]]*Ugovori_OPULJP[[#This Row],[STOPA NACIONALNOG SUFINANCIRANJA %]]</f>
        <v>73575</v>
      </c>
      <c r="R1631" s="51">
        <f>Ugovori_OPULJP[[#This Row],[Bespovratna sredstva - Nacionalni dio - HRK]]/7.5345</f>
        <v>9765.0806291061108</v>
      </c>
      <c r="S1631" s="52">
        <v>490500</v>
      </c>
      <c r="T1631" s="51">
        <f>Ugovori_OPULJP[[#This Row],[Bespovratna sredstva - Ukupno (EU+Nac) HRK
= Ukupna ugovorena vrijednost bespovratnih sredstava]]/7.5345</f>
        <v>65100.537527374079</v>
      </c>
      <c r="U1631" s="50">
        <v>0</v>
      </c>
      <c r="V1631" s="51">
        <f>Ugovori_OPULJP[[#This Row],[Javni doprinos korisnika - HRK]]/7.5345</f>
        <v>0</v>
      </c>
      <c r="W1631" s="50">
        <v>0</v>
      </c>
      <c r="X1631" s="51">
        <f>Ugovori_OPULJP[[#This Row],[Privatni doprinos korisnika - HRK]]/7.5345</f>
        <v>0</v>
      </c>
      <c r="Y1631" s="52">
        <v>490500</v>
      </c>
      <c r="Z1631" s="53">
        <f>Ugovori_OPULJP[[#This Row],[UKUPNI PRIHVATLJIVI IZDACI
TOTAL ELIGIBLE EXPENDITURE
= Bespovratna sredstva ukupno + doprinos korisnika
= Ukupni prihvatljivi troškovi
= Ukupna ugovorena vrijednost projekta HRK]]/7.5345</f>
        <v>65100.537527374079</v>
      </c>
      <c r="AA1631" s="57" t="s">
        <v>38</v>
      </c>
      <c r="AB1631" s="57" t="s">
        <v>35</v>
      </c>
      <c r="AC1631" s="56" t="s">
        <v>6009</v>
      </c>
      <c r="AD1631" s="63" t="s">
        <v>747</v>
      </c>
    </row>
    <row r="1632" spans="1:30" ht="51" customHeight="1" x14ac:dyDescent="0.2">
      <c r="A1632" s="66" t="s">
        <v>6010</v>
      </c>
      <c r="B1632" s="55" t="s">
        <v>743</v>
      </c>
      <c r="C1632" s="56" t="s">
        <v>744</v>
      </c>
      <c r="D1632" s="88" t="s">
        <v>4965</v>
      </c>
      <c r="E1632" s="57" t="s">
        <v>76</v>
      </c>
      <c r="F1632" s="62" t="s">
        <v>6011</v>
      </c>
      <c r="G1632" s="62" t="s">
        <v>2222</v>
      </c>
      <c r="H1632" s="59">
        <v>44923</v>
      </c>
      <c r="I1632" s="59">
        <v>45166</v>
      </c>
      <c r="J1632" s="48" t="str">
        <f>IF(Ugovori_OPULJP[[#This Row],[DATUM ZAVRŠETKA OPERACIJE]]&gt;DATE(2024,3,31),"u provedbi","završen")</f>
        <v>završen</v>
      </c>
      <c r="K1632" s="46" t="s">
        <v>211</v>
      </c>
      <c r="L1632" s="46" t="s">
        <v>211</v>
      </c>
      <c r="M1632" s="49">
        <v>0.85</v>
      </c>
      <c r="N1632" s="49">
        <v>0.15</v>
      </c>
      <c r="O1632" s="50">
        <f>Ugovori_OPULJP[[#This Row],[Bespovratna sredstva - Ukupno (EU+Nac) HRK
= Ukupna ugovorena vrijednost bespovratnih sredstava]]*Ugovori_OPULJP[[#This Row],[EU STOPA SUFINANCIRANJA %
EU CO-FINANCING RATE %]]</f>
        <v>1019999.7279999999</v>
      </c>
      <c r="P1632" s="51">
        <f>Ugovori_OPULJP[[#This Row],[Bespovratna sredstva - EU dio - HRK]]/7.5345</f>
        <v>135377.22848231468</v>
      </c>
      <c r="Q1632" s="50">
        <f>Ugovori_OPULJP[[#This Row],[Bespovratna sredstva - Ukupno (EU+Nac) HRK
= Ukupna ugovorena vrijednost bespovratnih sredstava]]*Ugovori_OPULJP[[#This Row],[STOPA NACIONALNOG SUFINANCIRANJA %]]</f>
        <v>179999.95199999999</v>
      </c>
      <c r="R1632" s="51">
        <f>Ugovori_OPULJP[[#This Row],[Bespovratna sredstva - Nacionalni dio - HRK]]/7.5345</f>
        <v>23890.099143937881</v>
      </c>
      <c r="S1632" s="52">
        <v>1199999.68</v>
      </c>
      <c r="T1632" s="51">
        <f>Ugovori_OPULJP[[#This Row],[Bespovratna sredstva - Ukupno (EU+Nac) HRK
= Ukupna ugovorena vrijednost bespovratnih sredstava]]/7.5345</f>
        <v>159267.32762625255</v>
      </c>
      <c r="U1632" s="50">
        <v>2340.3200000000002</v>
      </c>
      <c r="V1632" s="51">
        <f>Ugovori_OPULJP[[#This Row],[Javni doprinos korisnika - HRK]]/7.5345</f>
        <v>310.61384298891767</v>
      </c>
      <c r="W1632" s="50">
        <v>0</v>
      </c>
      <c r="X1632" s="51">
        <f>Ugovori_OPULJP[[#This Row],[Privatni doprinos korisnika - HRK]]/7.5345</f>
        <v>0</v>
      </c>
      <c r="Y1632" s="52">
        <v>1202340</v>
      </c>
      <c r="Z1632" s="53">
        <f>Ugovori_OPULJP[[#This Row],[UKUPNI PRIHVATLJIVI IZDACI
TOTAL ELIGIBLE EXPENDITURE
= Bespovratna sredstva ukupno + doprinos korisnika
= Ukupni prihvatljivi troškovi
= Ukupna ugovorena vrijednost projekta HRK]]/7.5345</f>
        <v>159577.94146924149</v>
      </c>
      <c r="AA1632" s="57" t="s">
        <v>38</v>
      </c>
      <c r="AB1632" s="57" t="s">
        <v>35</v>
      </c>
      <c r="AC1632" s="56" t="s">
        <v>6012</v>
      </c>
      <c r="AD1632" s="63" t="s">
        <v>747</v>
      </c>
    </row>
    <row r="1633" spans="1:30" ht="51" customHeight="1" x14ac:dyDescent="0.2">
      <c r="A1633" s="61" t="s">
        <v>6013</v>
      </c>
      <c r="B1633" s="55" t="s">
        <v>743</v>
      </c>
      <c r="C1633" s="56" t="s">
        <v>744</v>
      </c>
      <c r="D1633" s="88" t="s">
        <v>4965</v>
      </c>
      <c r="E1633" s="57" t="s">
        <v>76</v>
      </c>
      <c r="F1633" s="62" t="s">
        <v>6014</v>
      </c>
      <c r="G1633" s="62" t="s">
        <v>1982</v>
      </c>
      <c r="H1633" s="59">
        <v>44923</v>
      </c>
      <c r="I1633" s="59">
        <v>45166</v>
      </c>
      <c r="J1633" s="48" t="str">
        <f>IF(Ugovori_OPULJP[[#This Row],[DATUM ZAVRŠETKA OPERACIJE]]&gt;DATE(2024,3,31),"u provedbi","završen")</f>
        <v>završen</v>
      </c>
      <c r="K1633" s="46" t="s">
        <v>211</v>
      </c>
      <c r="L1633" s="46" t="s">
        <v>211</v>
      </c>
      <c r="M1633" s="49">
        <v>0.85</v>
      </c>
      <c r="N1633" s="49">
        <v>0.15</v>
      </c>
      <c r="O1633" s="50">
        <f>Ugovori_OPULJP[[#This Row],[Bespovratna sredstva - Ukupno (EU+Nac) HRK
= Ukupna ugovorena vrijednost bespovratnih sredstava]]*Ugovori_OPULJP[[#This Row],[EU STOPA SUFINANCIRANJA %
EU CO-FINANCING RATE %]]</f>
        <v>420087</v>
      </c>
      <c r="P1633" s="51">
        <f>Ugovori_OPULJP[[#This Row],[Bespovratna sredstva - EU dio - HRK]]/7.5345</f>
        <v>55755.126418475011</v>
      </c>
      <c r="Q1633" s="50">
        <f>Ugovori_OPULJP[[#This Row],[Bespovratna sredstva - Ukupno (EU+Nac) HRK
= Ukupna ugovorena vrijednost bespovratnih sredstava]]*Ugovori_OPULJP[[#This Row],[STOPA NACIONALNOG SUFINANCIRANJA %]]</f>
        <v>74133</v>
      </c>
      <c r="R1633" s="51">
        <f>Ugovori_OPULJP[[#This Row],[Bespovratna sredstva - Nacionalni dio - HRK]]/7.5345</f>
        <v>9839.1399562014722</v>
      </c>
      <c r="S1633" s="52">
        <v>494220</v>
      </c>
      <c r="T1633" s="51">
        <f>Ugovori_OPULJP[[#This Row],[Bespovratna sredstva - Ukupno (EU+Nac) HRK
= Ukupna ugovorena vrijednost bespovratnih sredstava]]/7.5345</f>
        <v>65594.266374676488</v>
      </c>
      <c r="U1633" s="50">
        <v>0</v>
      </c>
      <c r="V1633" s="51">
        <f>Ugovori_OPULJP[[#This Row],[Javni doprinos korisnika - HRK]]/7.5345</f>
        <v>0</v>
      </c>
      <c r="W1633" s="50">
        <v>0</v>
      </c>
      <c r="X1633" s="51">
        <f>Ugovori_OPULJP[[#This Row],[Privatni doprinos korisnika - HRK]]/7.5345</f>
        <v>0</v>
      </c>
      <c r="Y1633" s="52">
        <v>494220</v>
      </c>
      <c r="Z1633" s="53">
        <f>Ugovori_OPULJP[[#This Row],[UKUPNI PRIHVATLJIVI IZDACI
TOTAL ELIGIBLE EXPENDITURE
= Bespovratna sredstva ukupno + doprinos korisnika
= Ukupni prihvatljivi troškovi
= Ukupna ugovorena vrijednost projekta HRK]]/7.5345</f>
        <v>65594.266374676488</v>
      </c>
      <c r="AA1633" s="57" t="s">
        <v>38</v>
      </c>
      <c r="AB1633" s="57" t="s">
        <v>35</v>
      </c>
      <c r="AC1633" s="56" t="s">
        <v>6015</v>
      </c>
      <c r="AD1633" s="63" t="s">
        <v>747</v>
      </c>
    </row>
    <row r="1634" spans="1:30" ht="51" customHeight="1" x14ac:dyDescent="0.2">
      <c r="A1634" s="61" t="s">
        <v>6016</v>
      </c>
      <c r="B1634" s="55" t="s">
        <v>743</v>
      </c>
      <c r="C1634" s="56" t="s">
        <v>744</v>
      </c>
      <c r="D1634" s="88" t="s">
        <v>4965</v>
      </c>
      <c r="E1634" s="57" t="s">
        <v>76</v>
      </c>
      <c r="F1634" s="62" t="s">
        <v>6017</v>
      </c>
      <c r="G1634" s="62" t="s">
        <v>1589</v>
      </c>
      <c r="H1634" s="59">
        <v>44818</v>
      </c>
      <c r="I1634" s="59">
        <v>45060</v>
      </c>
      <c r="J1634" s="48" t="str">
        <f>IF(Ugovori_OPULJP[[#This Row],[DATUM ZAVRŠETKA OPERACIJE]]&gt;DATE(2024,3,31),"u provedbi","završen")</f>
        <v>završen</v>
      </c>
      <c r="K1634" s="46" t="s">
        <v>99</v>
      </c>
      <c r="L1634" s="46" t="s">
        <v>99</v>
      </c>
      <c r="M1634" s="49">
        <v>0.85</v>
      </c>
      <c r="N1634" s="49">
        <v>0.15</v>
      </c>
      <c r="O1634" s="50">
        <f>Ugovori_OPULJP[[#This Row],[Bespovratna sredstva - Ukupno (EU+Nac) HRK
= Ukupna ugovorena vrijednost bespovratnih sredstava]]*Ugovori_OPULJP[[#This Row],[EU STOPA SUFINANCIRANJA %
EU CO-FINANCING RATE %]]</f>
        <v>838120.1875</v>
      </c>
      <c r="P1634" s="51">
        <f>Ugovori_OPULJP[[#This Row],[Bespovratna sredstva - EU dio - HRK]]/7.5345</f>
        <v>111237.66507399296</v>
      </c>
      <c r="Q1634" s="50">
        <f>Ugovori_OPULJP[[#This Row],[Bespovratna sredstva - Ukupno (EU+Nac) HRK
= Ukupna ugovorena vrijednost bespovratnih sredstava]]*Ugovori_OPULJP[[#This Row],[STOPA NACIONALNOG SUFINANCIRANJA %]]</f>
        <v>147903.5625</v>
      </c>
      <c r="R1634" s="51">
        <f>Ugovori_OPULJP[[#This Row],[Bespovratna sredstva - Nacionalni dio - HRK]]/7.5345</f>
        <v>19630.176189528171</v>
      </c>
      <c r="S1634" s="52">
        <v>986023.75</v>
      </c>
      <c r="T1634" s="51">
        <f>Ugovori_OPULJP[[#This Row],[Bespovratna sredstva - Ukupno (EU+Nac) HRK
= Ukupna ugovorena vrijednost bespovratnih sredstava]]/7.5345</f>
        <v>130867.84126352113</v>
      </c>
      <c r="U1634" s="50">
        <v>0</v>
      </c>
      <c r="V1634" s="51">
        <f>Ugovori_OPULJP[[#This Row],[Javni doprinos korisnika - HRK]]/7.5345</f>
        <v>0</v>
      </c>
      <c r="W1634" s="50">
        <v>0</v>
      </c>
      <c r="X1634" s="51">
        <f>Ugovori_OPULJP[[#This Row],[Privatni doprinos korisnika - HRK]]/7.5345</f>
        <v>0</v>
      </c>
      <c r="Y1634" s="52">
        <v>986023.75</v>
      </c>
      <c r="Z1634" s="53">
        <f>Ugovori_OPULJP[[#This Row],[UKUPNI PRIHVATLJIVI IZDACI
TOTAL ELIGIBLE EXPENDITURE
= Bespovratna sredstva ukupno + doprinos korisnika
= Ukupni prihvatljivi troškovi
= Ukupna ugovorena vrijednost projekta HRK]]/7.5345</f>
        <v>130867.84126352113</v>
      </c>
      <c r="AA1634" s="57" t="s">
        <v>38</v>
      </c>
      <c r="AB1634" s="57" t="s">
        <v>35</v>
      </c>
      <c r="AC1634" s="56" t="s">
        <v>6018</v>
      </c>
      <c r="AD1634" s="63" t="s">
        <v>747</v>
      </c>
    </row>
    <row r="1635" spans="1:30" ht="38.25" customHeight="1" x14ac:dyDescent="0.2">
      <c r="A1635" s="61" t="s">
        <v>6019</v>
      </c>
      <c r="B1635" s="55" t="s">
        <v>743</v>
      </c>
      <c r="C1635" s="56" t="s">
        <v>744</v>
      </c>
      <c r="D1635" s="88" t="s">
        <v>4965</v>
      </c>
      <c r="E1635" s="57" t="s">
        <v>76</v>
      </c>
      <c r="F1635" s="62" t="s">
        <v>6020</v>
      </c>
      <c r="G1635" s="62" t="s">
        <v>1369</v>
      </c>
      <c r="H1635" s="59">
        <v>44770</v>
      </c>
      <c r="I1635" s="59">
        <v>45013</v>
      </c>
      <c r="J1635" s="48" t="str">
        <f>IF(Ugovori_OPULJP[[#This Row],[DATUM ZAVRŠETKA OPERACIJE]]&gt;DATE(2024,3,31),"u provedbi","završen")</f>
        <v>završen</v>
      </c>
      <c r="K1635" s="46" t="s">
        <v>99</v>
      </c>
      <c r="L1635" s="46" t="s">
        <v>99</v>
      </c>
      <c r="M1635" s="49">
        <v>0.85</v>
      </c>
      <c r="N1635" s="49">
        <v>0.15</v>
      </c>
      <c r="O1635" s="50">
        <f>Ugovori_OPULJP[[#This Row],[Bespovratna sredstva - Ukupno (EU+Nac) HRK
= Ukupna ugovorena vrijednost bespovratnih sredstava]]*Ugovori_OPULJP[[#This Row],[EU STOPA SUFINANCIRANJA %
EU CO-FINANCING RATE %]]</f>
        <v>1247740.5</v>
      </c>
      <c r="P1635" s="51">
        <f>Ugovori_OPULJP[[#This Row],[Bespovratna sredstva - EU dio - HRK]]/7.5345</f>
        <v>165603.6233326697</v>
      </c>
      <c r="Q1635" s="50">
        <f>Ugovori_OPULJP[[#This Row],[Bespovratna sredstva - Ukupno (EU+Nac) HRK
= Ukupna ugovorena vrijednost bespovratnih sredstava]]*Ugovori_OPULJP[[#This Row],[STOPA NACIONALNOG SUFINANCIRANJA %]]</f>
        <v>220189.5</v>
      </c>
      <c r="R1635" s="51">
        <f>Ugovori_OPULJP[[#This Row],[Bespovratna sredstva - Nacionalni dio - HRK]]/7.5345</f>
        <v>29224.168823412303</v>
      </c>
      <c r="S1635" s="52">
        <v>1467930</v>
      </c>
      <c r="T1635" s="53">
        <f>Ugovori_OPULJP[[#This Row],[Bespovratna sredstva - Ukupno (EU+Nac) HRK
= Ukupna ugovorena vrijednost bespovratnih sredstava]]/7.5345</f>
        <v>194827.79215608203</v>
      </c>
      <c r="U1635" s="50">
        <v>0</v>
      </c>
      <c r="V1635" s="51">
        <f>Ugovori_OPULJP[[#This Row],[Javni doprinos korisnika - HRK]]/7.5345</f>
        <v>0</v>
      </c>
      <c r="W1635" s="50">
        <v>0</v>
      </c>
      <c r="X1635" s="51">
        <f>Ugovori_OPULJP[[#This Row],[Privatni doprinos korisnika - HRK]]/7.5345</f>
        <v>0</v>
      </c>
      <c r="Y1635" s="52">
        <v>1467930</v>
      </c>
      <c r="Z1635" s="53">
        <f>Ugovori_OPULJP[[#This Row],[UKUPNI PRIHVATLJIVI IZDACI
TOTAL ELIGIBLE EXPENDITURE
= Bespovratna sredstva ukupno + doprinos korisnika
= Ukupni prihvatljivi troškovi
= Ukupna ugovorena vrijednost projekta HRK]]/7.5345</f>
        <v>194827.79215608203</v>
      </c>
      <c r="AA1635" s="57" t="s">
        <v>38</v>
      </c>
      <c r="AB1635" s="57" t="s">
        <v>35</v>
      </c>
      <c r="AC1635" s="56" t="s">
        <v>6021</v>
      </c>
      <c r="AD1635" s="63" t="s">
        <v>747</v>
      </c>
    </row>
    <row r="1636" spans="1:30" ht="51" customHeight="1" x14ac:dyDescent="0.2">
      <c r="A1636" s="61" t="s">
        <v>6022</v>
      </c>
      <c r="B1636" s="55" t="s">
        <v>743</v>
      </c>
      <c r="C1636" s="56" t="s">
        <v>744</v>
      </c>
      <c r="D1636" s="88" t="s">
        <v>4965</v>
      </c>
      <c r="E1636" s="57" t="s">
        <v>76</v>
      </c>
      <c r="F1636" s="62" t="s">
        <v>6023</v>
      </c>
      <c r="G1636" s="62" t="s">
        <v>3707</v>
      </c>
      <c r="H1636" s="59">
        <v>44998</v>
      </c>
      <c r="I1636" s="59">
        <v>45243</v>
      </c>
      <c r="J1636" s="48" t="str">
        <f>IF(Ugovori_OPULJP[[#This Row],[DATUM ZAVRŠETKA OPERACIJE]]&gt;DATE(2024,3,31),"u provedbi","završen")</f>
        <v>završen</v>
      </c>
      <c r="K1636" s="46" t="s">
        <v>99</v>
      </c>
      <c r="L1636" s="46" t="s">
        <v>99</v>
      </c>
      <c r="M1636" s="49">
        <v>0.85</v>
      </c>
      <c r="N1636" s="49">
        <v>0.15</v>
      </c>
      <c r="O1636" s="50">
        <f>Ugovori_OPULJP[[#This Row],[Bespovratna sredstva - Ukupno (EU+Nac) HRK
= Ukupna ugovorena vrijednost bespovratnih sredstava]]*Ugovori_OPULJP[[#This Row],[EU STOPA SUFINANCIRANJA %
EU CO-FINANCING RATE %]]</f>
        <v>416287.5</v>
      </c>
      <c r="P1636" s="51">
        <f>Ugovori_OPULJP[[#This Row],[Bespovratna sredstva - EU dio - HRK]]/7.5345</f>
        <v>55250.846107903642</v>
      </c>
      <c r="Q1636" s="50">
        <f>Ugovori_OPULJP[[#This Row],[Bespovratna sredstva - Ukupno (EU+Nac) HRK
= Ukupna ugovorena vrijednost bespovratnih sredstava]]*Ugovori_OPULJP[[#This Row],[STOPA NACIONALNOG SUFINANCIRANJA %]]</f>
        <v>73462.5</v>
      </c>
      <c r="R1636" s="51">
        <f>Ugovori_OPULJP[[#This Row],[Bespovratna sredstva - Nacionalni dio - HRK]]/7.5345</f>
        <v>9750.1493131594652</v>
      </c>
      <c r="S1636" s="52">
        <v>489750</v>
      </c>
      <c r="T1636" s="51">
        <f>Ugovori_OPULJP[[#This Row],[Bespovratna sredstva - Ukupno (EU+Nac) HRK
= Ukupna ugovorena vrijednost bespovratnih sredstava]]/7.5345</f>
        <v>65000.995421063104</v>
      </c>
      <c r="U1636" s="50">
        <v>0</v>
      </c>
      <c r="V1636" s="51">
        <f>Ugovori_OPULJP[[#This Row],[Javni doprinos korisnika - HRK]]/7.5345</f>
        <v>0</v>
      </c>
      <c r="W1636" s="50">
        <v>0</v>
      </c>
      <c r="X1636" s="51">
        <f>Ugovori_OPULJP[[#This Row],[Privatni doprinos korisnika - HRK]]/7.5345</f>
        <v>0</v>
      </c>
      <c r="Y1636" s="52">
        <v>489750</v>
      </c>
      <c r="Z1636" s="53">
        <f>Ugovori_OPULJP[[#This Row],[UKUPNI PRIHVATLJIVI IZDACI
TOTAL ELIGIBLE EXPENDITURE
= Bespovratna sredstva ukupno + doprinos korisnika
= Ukupni prihvatljivi troškovi
= Ukupna ugovorena vrijednost projekta HRK]]/7.5345</f>
        <v>65000.995421063104</v>
      </c>
      <c r="AA1636" s="57" t="s">
        <v>38</v>
      </c>
      <c r="AB1636" s="57" t="s">
        <v>35</v>
      </c>
      <c r="AC1636" s="56" t="s">
        <v>6024</v>
      </c>
      <c r="AD1636" s="63" t="s">
        <v>747</v>
      </c>
    </row>
    <row r="1637" spans="1:30" ht="51" customHeight="1" x14ac:dyDescent="0.2">
      <c r="A1637" s="61" t="s">
        <v>6025</v>
      </c>
      <c r="B1637" s="55" t="s">
        <v>743</v>
      </c>
      <c r="C1637" s="56" t="s">
        <v>744</v>
      </c>
      <c r="D1637" s="88" t="s">
        <v>4965</v>
      </c>
      <c r="E1637" s="57" t="s">
        <v>76</v>
      </c>
      <c r="F1637" s="62" t="s">
        <v>6026</v>
      </c>
      <c r="G1637" s="45" t="s">
        <v>3589</v>
      </c>
      <c r="H1637" s="59">
        <v>44902</v>
      </c>
      <c r="I1637" s="59">
        <v>45145</v>
      </c>
      <c r="J1637" s="48" t="str">
        <f>IF(Ugovori_OPULJP[[#This Row],[DATUM ZAVRŠETKA OPERACIJE]]&gt;DATE(2024,3,31),"u provedbi","završen")</f>
        <v>završen</v>
      </c>
      <c r="K1637" s="46" t="s">
        <v>425</v>
      </c>
      <c r="L1637" s="46" t="s">
        <v>425</v>
      </c>
      <c r="M1637" s="49">
        <v>0.85</v>
      </c>
      <c r="N1637" s="49">
        <v>0.15</v>
      </c>
      <c r="O1637" s="50">
        <f>Ugovori_OPULJP[[#This Row],[Bespovratna sredstva - Ukupno (EU+Nac) HRK
= Ukupna ugovorena vrijednost bespovratnih sredstava]]*Ugovori_OPULJP[[#This Row],[EU STOPA SUFINANCIRANJA %
EU CO-FINANCING RATE %]]</f>
        <v>378215.745</v>
      </c>
      <c r="P1637" s="51">
        <f>Ugovori_OPULJP[[#This Row],[Bespovratna sredstva - EU dio - HRK]]/7.5345</f>
        <v>50197.855863030061</v>
      </c>
      <c r="Q1637" s="50">
        <f>Ugovori_OPULJP[[#This Row],[Bespovratna sredstva - Ukupno (EU+Nac) HRK
= Ukupna ugovorena vrijednost bespovratnih sredstava]]*Ugovori_OPULJP[[#This Row],[STOPA NACIONALNOG SUFINANCIRANJA %]]</f>
        <v>66743.955000000002</v>
      </c>
      <c r="R1637" s="51">
        <f>Ugovori_OPULJP[[#This Row],[Bespovratna sredstva - Nacionalni dio - HRK]]/7.5345</f>
        <v>8858.4451522994223</v>
      </c>
      <c r="S1637" s="52">
        <v>444959.7</v>
      </c>
      <c r="T1637" s="51">
        <f>Ugovori_OPULJP[[#This Row],[Bespovratna sredstva - Ukupno (EU+Nac) HRK
= Ukupna ugovorena vrijednost bespovratnih sredstava]]/7.5345</f>
        <v>59056.301015329482</v>
      </c>
      <c r="U1637" s="50">
        <v>0</v>
      </c>
      <c r="V1637" s="51">
        <f>Ugovori_OPULJP[[#This Row],[Javni doprinos korisnika - HRK]]/7.5345</f>
        <v>0</v>
      </c>
      <c r="W1637" s="50">
        <v>0</v>
      </c>
      <c r="X1637" s="51">
        <f>Ugovori_OPULJP[[#This Row],[Privatni doprinos korisnika - HRK]]/7.5345</f>
        <v>0</v>
      </c>
      <c r="Y1637" s="52">
        <v>444959.7</v>
      </c>
      <c r="Z1637" s="53">
        <f>Ugovori_OPULJP[[#This Row],[UKUPNI PRIHVATLJIVI IZDACI
TOTAL ELIGIBLE EXPENDITURE
= Bespovratna sredstva ukupno + doprinos korisnika
= Ukupni prihvatljivi troškovi
= Ukupna ugovorena vrijednost projekta HRK]]/7.5345</f>
        <v>59056.301015329482</v>
      </c>
      <c r="AA1637" s="57" t="s">
        <v>38</v>
      </c>
      <c r="AB1637" s="57" t="s">
        <v>35</v>
      </c>
      <c r="AC1637" s="56" t="s">
        <v>6027</v>
      </c>
      <c r="AD1637" s="63" t="s">
        <v>747</v>
      </c>
    </row>
    <row r="1638" spans="1:30" ht="51" customHeight="1" x14ac:dyDescent="0.2">
      <c r="A1638" s="61" t="s">
        <v>6028</v>
      </c>
      <c r="B1638" s="55" t="s">
        <v>743</v>
      </c>
      <c r="C1638" s="56" t="s">
        <v>744</v>
      </c>
      <c r="D1638" s="88" t="s">
        <v>4965</v>
      </c>
      <c r="E1638" s="57" t="s">
        <v>76</v>
      </c>
      <c r="F1638" s="62" t="s">
        <v>6029</v>
      </c>
      <c r="G1638" s="62" t="s">
        <v>1549</v>
      </c>
      <c r="H1638" s="59">
        <v>44855</v>
      </c>
      <c r="I1638" s="59">
        <v>45098</v>
      </c>
      <c r="J1638" s="48" t="str">
        <f>IF(Ugovori_OPULJP[[#This Row],[DATUM ZAVRŠETKA OPERACIJE]]&gt;DATE(2024,3,31),"u provedbi","završen")</f>
        <v>završen</v>
      </c>
      <c r="K1638" s="46" t="s">
        <v>99</v>
      </c>
      <c r="L1638" s="46" t="s">
        <v>99</v>
      </c>
      <c r="M1638" s="49">
        <v>0.85</v>
      </c>
      <c r="N1638" s="49">
        <v>0.15</v>
      </c>
      <c r="O1638" s="50">
        <f>Ugovori_OPULJP[[#This Row],[Bespovratna sredstva - Ukupno (EU+Nac) HRK
= Ukupna ugovorena vrijednost bespovratnih sredstava]]*Ugovori_OPULJP[[#This Row],[EU STOPA SUFINANCIRANJA %
EU CO-FINANCING RATE %]]</f>
        <v>994010.27250000008</v>
      </c>
      <c r="P1638" s="51">
        <f>Ugovori_OPULJP[[#This Row],[Bespovratna sredstva - EU dio - HRK]]/7.5345</f>
        <v>131927.83495918775</v>
      </c>
      <c r="Q1638" s="50">
        <f>Ugovori_OPULJP[[#This Row],[Bespovratna sredstva - Ukupno (EU+Nac) HRK
= Ukupna ugovorena vrijednost bespovratnih sredstava]]*Ugovori_OPULJP[[#This Row],[STOPA NACIONALNOG SUFINANCIRANJA %]]</f>
        <v>175413.57750000001</v>
      </c>
      <c r="R1638" s="51">
        <f>Ugovori_OPULJP[[#This Row],[Bespovratna sredstva - Nacionalni dio - HRK]]/7.5345</f>
        <v>23281.38263985666</v>
      </c>
      <c r="S1638" s="52">
        <v>1169423.8500000001</v>
      </c>
      <c r="T1638" s="51">
        <f>Ugovori_OPULJP[[#This Row],[Bespovratna sredstva - Ukupno (EU+Nac) HRK
= Ukupna ugovorena vrijednost bespovratnih sredstava]]/7.5345</f>
        <v>155209.21759904441</v>
      </c>
      <c r="U1638" s="50">
        <v>0</v>
      </c>
      <c r="V1638" s="51">
        <f>Ugovori_OPULJP[[#This Row],[Javni doprinos korisnika - HRK]]/7.5345</f>
        <v>0</v>
      </c>
      <c r="W1638" s="50">
        <v>0</v>
      </c>
      <c r="X1638" s="51">
        <f>Ugovori_OPULJP[[#This Row],[Privatni doprinos korisnika - HRK]]/7.5345</f>
        <v>0</v>
      </c>
      <c r="Y1638" s="52">
        <v>1169423.8500000001</v>
      </c>
      <c r="Z1638" s="53">
        <f>Ugovori_OPULJP[[#This Row],[UKUPNI PRIHVATLJIVI IZDACI
TOTAL ELIGIBLE EXPENDITURE
= Bespovratna sredstva ukupno + doprinos korisnika
= Ukupni prihvatljivi troškovi
= Ukupna ugovorena vrijednost projekta HRK]]/7.5345</f>
        <v>155209.21759904441</v>
      </c>
      <c r="AA1638" s="57" t="s">
        <v>38</v>
      </c>
      <c r="AB1638" s="57" t="s">
        <v>35</v>
      </c>
      <c r="AC1638" s="56" t="s">
        <v>6030</v>
      </c>
      <c r="AD1638" s="63" t="s">
        <v>747</v>
      </c>
    </row>
    <row r="1639" spans="1:30" ht="51" customHeight="1" x14ac:dyDescent="0.2">
      <c r="A1639" s="66" t="s">
        <v>6031</v>
      </c>
      <c r="B1639" s="55" t="s">
        <v>743</v>
      </c>
      <c r="C1639" s="56" t="s">
        <v>744</v>
      </c>
      <c r="D1639" s="88" t="s">
        <v>4965</v>
      </c>
      <c r="E1639" s="57" t="s">
        <v>76</v>
      </c>
      <c r="F1639" s="62" t="s">
        <v>6032</v>
      </c>
      <c r="G1639" s="62" t="s">
        <v>1226</v>
      </c>
      <c r="H1639" s="59">
        <v>44914</v>
      </c>
      <c r="I1639" s="59">
        <v>45157</v>
      </c>
      <c r="J1639" s="48" t="str">
        <f>IF(Ugovori_OPULJP[[#This Row],[DATUM ZAVRŠETKA OPERACIJE]]&gt;DATE(2024,3,31),"u provedbi","završen")</f>
        <v>završen</v>
      </c>
      <c r="K1639" s="58" t="s">
        <v>104</v>
      </c>
      <c r="L1639" s="46" t="s">
        <v>104</v>
      </c>
      <c r="M1639" s="49">
        <v>0.85</v>
      </c>
      <c r="N1639" s="49">
        <v>0.15</v>
      </c>
      <c r="O1639" s="50">
        <f>Ugovori_OPULJP[[#This Row],[Bespovratna sredstva - Ukupno (EU+Nac) HRK
= Ukupna ugovorena vrijednost bespovratnih sredstava]]*Ugovori_OPULJP[[#This Row],[EU STOPA SUFINANCIRANJA %
EU CO-FINANCING RATE %]]</f>
        <v>839196.5</v>
      </c>
      <c r="P1639" s="51">
        <f>Ugovori_OPULJP[[#This Row],[Bespovratna sredstva - EU dio - HRK]]/7.5345</f>
        <v>111380.51629172472</v>
      </c>
      <c r="Q1639" s="50">
        <f>Ugovori_OPULJP[[#This Row],[Bespovratna sredstva - Ukupno (EU+Nac) HRK
= Ukupna ugovorena vrijednost bespovratnih sredstava]]*Ugovori_OPULJP[[#This Row],[STOPA NACIONALNOG SUFINANCIRANJA %]]</f>
        <v>148093.5</v>
      </c>
      <c r="R1639" s="51">
        <f>Ugovori_OPULJP[[#This Row],[Bespovratna sredstva - Nacionalni dio - HRK]]/7.5345</f>
        <v>19655.385227951421</v>
      </c>
      <c r="S1639" s="52">
        <v>987290</v>
      </c>
      <c r="T1639" s="51">
        <f>Ugovori_OPULJP[[#This Row],[Bespovratna sredstva - Ukupno (EU+Nac) HRK
= Ukupna ugovorena vrijednost bespovratnih sredstava]]/7.5345</f>
        <v>131035.90151967615</v>
      </c>
      <c r="U1639" s="50">
        <v>0</v>
      </c>
      <c r="V1639" s="51">
        <f>Ugovori_OPULJP[[#This Row],[Javni doprinos korisnika - HRK]]/7.5345</f>
        <v>0</v>
      </c>
      <c r="W1639" s="50">
        <v>0</v>
      </c>
      <c r="X1639" s="51">
        <f>Ugovori_OPULJP[[#This Row],[Privatni doprinos korisnika - HRK]]/7.5345</f>
        <v>0</v>
      </c>
      <c r="Y1639" s="52">
        <v>987290</v>
      </c>
      <c r="Z1639" s="53">
        <f>Ugovori_OPULJP[[#This Row],[UKUPNI PRIHVATLJIVI IZDACI
TOTAL ELIGIBLE EXPENDITURE
= Bespovratna sredstva ukupno + doprinos korisnika
= Ukupni prihvatljivi troškovi
= Ukupna ugovorena vrijednost projekta HRK]]/7.5345</f>
        <v>131035.90151967615</v>
      </c>
      <c r="AA1639" s="57" t="s">
        <v>38</v>
      </c>
      <c r="AB1639" s="57" t="s">
        <v>35</v>
      </c>
      <c r="AC1639" s="56" t="s">
        <v>5314</v>
      </c>
      <c r="AD1639" s="63" t="s">
        <v>747</v>
      </c>
    </row>
    <row r="1640" spans="1:30" ht="38.25" customHeight="1" x14ac:dyDescent="0.2">
      <c r="A1640" s="61" t="s">
        <v>6033</v>
      </c>
      <c r="B1640" s="55" t="s">
        <v>743</v>
      </c>
      <c r="C1640" s="56" t="s">
        <v>744</v>
      </c>
      <c r="D1640" s="88" t="s">
        <v>4965</v>
      </c>
      <c r="E1640" s="57" t="s">
        <v>76</v>
      </c>
      <c r="F1640" s="62" t="s">
        <v>6034</v>
      </c>
      <c r="G1640" s="62" t="s">
        <v>1334</v>
      </c>
      <c r="H1640" s="59">
        <v>44855</v>
      </c>
      <c r="I1640" s="59">
        <v>45098</v>
      </c>
      <c r="J1640" s="48" t="str">
        <f>IF(Ugovori_OPULJP[[#This Row],[DATUM ZAVRŠETKA OPERACIJE]]&gt;DATE(2024,3,31),"u provedbi","završen")</f>
        <v>završen</v>
      </c>
      <c r="K1640" s="46" t="s">
        <v>104</v>
      </c>
      <c r="L1640" s="46" t="s">
        <v>104</v>
      </c>
      <c r="M1640" s="49">
        <v>0.85</v>
      </c>
      <c r="N1640" s="49">
        <v>0.15</v>
      </c>
      <c r="O1640" s="50">
        <f>Ugovori_OPULJP[[#This Row],[Bespovratna sredstva - Ukupno (EU+Nac) HRK
= Ukupna ugovorena vrijednost bespovratnih sredstava]]*Ugovori_OPULJP[[#This Row],[EU STOPA SUFINANCIRANJA %
EU CO-FINANCING RATE %]]</f>
        <v>840480</v>
      </c>
      <c r="P1640" s="51">
        <f>Ugovori_OPULJP[[#This Row],[Bespovratna sredstva - EU dio - HRK]]/7.5345</f>
        <v>111550.8660163249</v>
      </c>
      <c r="Q1640" s="50">
        <f>Ugovori_OPULJP[[#This Row],[Bespovratna sredstva - Ukupno (EU+Nac) HRK
= Ukupna ugovorena vrijednost bespovratnih sredstava]]*Ugovori_OPULJP[[#This Row],[STOPA NACIONALNOG SUFINANCIRANJA %]]</f>
        <v>148320</v>
      </c>
      <c r="R1640" s="51">
        <f>Ugovori_OPULJP[[#This Row],[Bespovratna sredstva - Nacionalni dio - HRK]]/7.5345</f>
        <v>19685.446944057334</v>
      </c>
      <c r="S1640" s="52">
        <v>988800</v>
      </c>
      <c r="T1640" s="51">
        <f>Ugovori_OPULJP[[#This Row],[Bespovratna sredstva - Ukupno (EU+Nac) HRK
= Ukupna ugovorena vrijednost bespovratnih sredstava]]/7.5345</f>
        <v>131236.31296038223</v>
      </c>
      <c r="U1640" s="50">
        <v>0</v>
      </c>
      <c r="V1640" s="51">
        <f>Ugovori_OPULJP[[#This Row],[Javni doprinos korisnika - HRK]]/7.5345</f>
        <v>0</v>
      </c>
      <c r="W1640" s="50">
        <v>0</v>
      </c>
      <c r="X1640" s="51">
        <f>Ugovori_OPULJP[[#This Row],[Privatni doprinos korisnika - HRK]]/7.5345</f>
        <v>0</v>
      </c>
      <c r="Y1640" s="52">
        <v>988800</v>
      </c>
      <c r="Z1640" s="53">
        <f>Ugovori_OPULJP[[#This Row],[UKUPNI PRIHVATLJIVI IZDACI
TOTAL ELIGIBLE EXPENDITURE
= Bespovratna sredstva ukupno + doprinos korisnika
= Ukupni prihvatljivi troškovi
= Ukupna ugovorena vrijednost projekta HRK]]/7.5345</f>
        <v>131236.31296038223</v>
      </c>
      <c r="AA1640" s="57" t="s">
        <v>38</v>
      </c>
      <c r="AB1640" s="57" t="s">
        <v>35</v>
      </c>
      <c r="AC1640" s="56" t="s">
        <v>6035</v>
      </c>
      <c r="AD1640" s="63" t="s">
        <v>747</v>
      </c>
    </row>
    <row r="1641" spans="1:30" ht="51" customHeight="1" x14ac:dyDescent="0.2">
      <c r="A1641" s="61" t="s">
        <v>6036</v>
      </c>
      <c r="B1641" s="55" t="s">
        <v>743</v>
      </c>
      <c r="C1641" s="56" t="s">
        <v>744</v>
      </c>
      <c r="D1641" s="88" t="s">
        <v>4965</v>
      </c>
      <c r="E1641" s="57" t="s">
        <v>76</v>
      </c>
      <c r="F1641" s="62" t="s">
        <v>6037</v>
      </c>
      <c r="G1641" s="62" t="s">
        <v>4469</v>
      </c>
      <c r="H1641" s="59">
        <v>44908</v>
      </c>
      <c r="I1641" s="59">
        <v>45151</v>
      </c>
      <c r="J1641" s="48" t="str">
        <f>IF(Ugovori_OPULJP[[#This Row],[DATUM ZAVRŠETKA OPERACIJE]]&gt;DATE(2024,3,31),"u provedbi","završen")</f>
        <v>završen</v>
      </c>
      <c r="K1641" s="58" t="s">
        <v>84</v>
      </c>
      <c r="L1641" s="46" t="s">
        <v>84</v>
      </c>
      <c r="M1641" s="49">
        <v>0.85</v>
      </c>
      <c r="N1641" s="49">
        <v>0.15</v>
      </c>
      <c r="O1641" s="50">
        <f>Ugovori_OPULJP[[#This Row],[Bespovratna sredstva - Ukupno (EU+Nac) HRK
= Ukupna ugovorena vrijednost bespovratnih sredstava]]*Ugovori_OPULJP[[#This Row],[EU STOPA SUFINANCIRANJA %
EU CO-FINANCING RATE %]]</f>
        <v>374935</v>
      </c>
      <c r="P1641" s="51">
        <f>Ugovori_OPULJP[[#This Row],[Bespovratna sredstva - EU dio - HRK]]/7.5345</f>
        <v>49762.42617293782</v>
      </c>
      <c r="Q1641" s="50">
        <f>Ugovori_OPULJP[[#This Row],[Bespovratna sredstva - Ukupno (EU+Nac) HRK
= Ukupna ugovorena vrijednost bespovratnih sredstava]]*Ugovori_OPULJP[[#This Row],[STOPA NACIONALNOG SUFINANCIRANJA %]]</f>
        <v>66165</v>
      </c>
      <c r="R1641" s="51">
        <f>Ugovori_OPULJP[[#This Row],[Bespovratna sredstva - Nacionalni dio - HRK]]/7.5345</f>
        <v>8781.6046187537322</v>
      </c>
      <c r="S1641" s="52">
        <v>441100</v>
      </c>
      <c r="T1641" s="51">
        <f>Ugovori_OPULJP[[#This Row],[Bespovratna sredstva - Ukupno (EU+Nac) HRK
= Ukupna ugovorena vrijednost bespovratnih sredstava]]/7.5345</f>
        <v>58544.030791691548</v>
      </c>
      <c r="U1641" s="50">
        <v>0</v>
      </c>
      <c r="V1641" s="51">
        <f>Ugovori_OPULJP[[#This Row],[Javni doprinos korisnika - HRK]]/7.5345</f>
        <v>0</v>
      </c>
      <c r="W1641" s="50">
        <v>0</v>
      </c>
      <c r="X1641" s="51">
        <f>Ugovori_OPULJP[[#This Row],[Privatni doprinos korisnika - HRK]]/7.5345</f>
        <v>0</v>
      </c>
      <c r="Y1641" s="52">
        <v>441100</v>
      </c>
      <c r="Z1641" s="53">
        <f>Ugovori_OPULJP[[#This Row],[UKUPNI PRIHVATLJIVI IZDACI
TOTAL ELIGIBLE EXPENDITURE
= Bespovratna sredstva ukupno + doprinos korisnika
= Ukupni prihvatljivi troškovi
= Ukupna ugovorena vrijednost projekta HRK]]/7.5345</f>
        <v>58544.030791691548</v>
      </c>
      <c r="AA1641" s="57" t="s">
        <v>38</v>
      </c>
      <c r="AB1641" s="57" t="s">
        <v>35</v>
      </c>
      <c r="AC1641" s="56" t="s">
        <v>6038</v>
      </c>
      <c r="AD1641" s="63" t="s">
        <v>747</v>
      </c>
    </row>
    <row r="1642" spans="1:30" ht="51" customHeight="1" x14ac:dyDescent="0.2">
      <c r="A1642" s="61" t="s">
        <v>6039</v>
      </c>
      <c r="B1642" s="55" t="s">
        <v>743</v>
      </c>
      <c r="C1642" s="56" t="s">
        <v>744</v>
      </c>
      <c r="D1642" s="88" t="s">
        <v>4965</v>
      </c>
      <c r="E1642" s="57" t="s">
        <v>76</v>
      </c>
      <c r="F1642" s="62" t="s">
        <v>6040</v>
      </c>
      <c r="G1642" s="62" t="s">
        <v>1459</v>
      </c>
      <c r="H1642" s="59">
        <v>44770</v>
      </c>
      <c r="I1642" s="59">
        <v>45013</v>
      </c>
      <c r="J1642" s="48" t="str">
        <f>IF(Ugovori_OPULJP[[#This Row],[DATUM ZAVRŠETKA OPERACIJE]]&gt;DATE(2024,3,31),"u provedbi","završen")</f>
        <v>završen</v>
      </c>
      <c r="K1642" s="67" t="s">
        <v>425</v>
      </c>
      <c r="L1642" s="67" t="s">
        <v>425</v>
      </c>
      <c r="M1642" s="49">
        <v>0.85</v>
      </c>
      <c r="N1642" s="49">
        <v>0.15</v>
      </c>
      <c r="O1642" s="50">
        <f>Ugovori_OPULJP[[#This Row],[Bespovratna sredstva - Ukupno (EU+Nac) HRK
= Ukupna ugovorena vrijednost bespovratnih sredstava]]*Ugovori_OPULJP[[#This Row],[EU STOPA SUFINANCIRANJA %
EU CO-FINANCING RATE %]]</f>
        <v>371450</v>
      </c>
      <c r="P1642" s="51">
        <f>Ugovori_OPULJP[[#This Row],[Bespovratna sredstva - EU dio - HRK]]/7.5345</f>
        <v>49299.887185612846</v>
      </c>
      <c r="Q1642" s="50">
        <f>Ugovori_OPULJP[[#This Row],[Bespovratna sredstva - Ukupno (EU+Nac) HRK
= Ukupna ugovorena vrijednost bespovratnih sredstava]]*Ugovori_OPULJP[[#This Row],[STOPA NACIONALNOG SUFINANCIRANJA %]]</f>
        <v>65550</v>
      </c>
      <c r="R1642" s="51">
        <f>Ugovori_OPULJP[[#This Row],[Bespovratna sredstva - Nacionalni dio - HRK]]/7.5345</f>
        <v>8699.9800915787382</v>
      </c>
      <c r="S1642" s="52">
        <v>437000</v>
      </c>
      <c r="T1642" s="51">
        <f>Ugovori_OPULJP[[#This Row],[Bespovratna sredstva - Ukupno (EU+Nac) HRK
= Ukupna ugovorena vrijednost bespovratnih sredstava]]/7.5345</f>
        <v>57999.867277191581</v>
      </c>
      <c r="U1642" s="50">
        <v>0</v>
      </c>
      <c r="V1642" s="51">
        <f>Ugovori_OPULJP[[#This Row],[Javni doprinos korisnika - HRK]]/7.5345</f>
        <v>0</v>
      </c>
      <c r="W1642" s="50">
        <v>0</v>
      </c>
      <c r="X1642" s="51">
        <f>Ugovori_OPULJP[[#This Row],[Privatni doprinos korisnika - HRK]]/7.5345</f>
        <v>0</v>
      </c>
      <c r="Y1642" s="52">
        <v>437000</v>
      </c>
      <c r="Z1642" s="53">
        <f>Ugovori_OPULJP[[#This Row],[UKUPNI PRIHVATLJIVI IZDACI
TOTAL ELIGIBLE EXPENDITURE
= Bespovratna sredstva ukupno + doprinos korisnika
= Ukupni prihvatljivi troškovi
= Ukupna ugovorena vrijednost projekta HRK]]/7.5345</f>
        <v>57999.867277191581</v>
      </c>
      <c r="AA1642" s="57" t="s">
        <v>38</v>
      </c>
      <c r="AB1642" s="57" t="s">
        <v>35</v>
      </c>
      <c r="AC1642" s="56" t="s">
        <v>6041</v>
      </c>
      <c r="AD1642" s="63" t="s">
        <v>747</v>
      </c>
    </row>
    <row r="1643" spans="1:30" ht="51" customHeight="1" x14ac:dyDescent="0.2">
      <c r="A1643" s="61" t="s">
        <v>6042</v>
      </c>
      <c r="B1643" s="55" t="s">
        <v>743</v>
      </c>
      <c r="C1643" s="56" t="s">
        <v>744</v>
      </c>
      <c r="D1643" s="88" t="s">
        <v>4965</v>
      </c>
      <c r="E1643" s="57" t="s">
        <v>76</v>
      </c>
      <c r="F1643" s="62" t="s">
        <v>6043</v>
      </c>
      <c r="G1643" s="62" t="s">
        <v>2597</v>
      </c>
      <c r="H1643" s="59">
        <v>44929</v>
      </c>
      <c r="I1643" s="59">
        <v>45172</v>
      </c>
      <c r="J1643" s="48" t="str">
        <f>IF(Ugovori_OPULJP[[#This Row],[DATUM ZAVRŠETKA OPERACIJE]]&gt;DATE(2024,3,31),"u provedbi","završen")</f>
        <v>završen</v>
      </c>
      <c r="K1643" s="58" t="s">
        <v>892</v>
      </c>
      <c r="L1643" s="58" t="s">
        <v>37</v>
      </c>
      <c r="M1643" s="49">
        <v>0.85</v>
      </c>
      <c r="N1643" s="49">
        <v>0.15</v>
      </c>
      <c r="O1643" s="50">
        <f>Ugovori_OPULJP[[#This Row],[Bespovratna sredstva - Ukupno (EU+Nac) HRK
= Ukupna ugovorena vrijednost bespovratnih sredstava]]*Ugovori_OPULJP[[#This Row],[EU STOPA SUFINANCIRANJA %
EU CO-FINANCING RATE %]]</f>
        <v>370566</v>
      </c>
      <c r="P1643" s="51">
        <f>Ugovori_OPULJP[[#This Row],[Bespovratna sredstva - EU dio - HRK]]/7.5345</f>
        <v>49182.560222974316</v>
      </c>
      <c r="Q1643" s="50">
        <f>Ugovori_OPULJP[[#This Row],[Bespovratna sredstva - Ukupno (EU+Nac) HRK
= Ukupna ugovorena vrijednost bespovratnih sredstava]]*Ugovori_OPULJP[[#This Row],[STOPA NACIONALNOG SUFINANCIRANJA %]]</f>
        <v>65394</v>
      </c>
      <c r="R1643" s="51">
        <f>Ugovori_OPULJP[[#This Row],[Bespovratna sredstva - Nacionalni dio - HRK]]/7.5345</f>
        <v>8679.2753334660556</v>
      </c>
      <c r="S1643" s="52">
        <v>435960</v>
      </c>
      <c r="T1643" s="51">
        <f>Ugovori_OPULJP[[#This Row],[Bespovratna sredstva - Ukupno (EU+Nac) HRK
= Ukupna ugovorena vrijednost bespovratnih sredstava]]/7.5345</f>
        <v>57861.835556440368</v>
      </c>
      <c r="U1643" s="50">
        <v>0</v>
      </c>
      <c r="V1643" s="51">
        <f>Ugovori_OPULJP[[#This Row],[Javni doprinos korisnika - HRK]]/7.5345</f>
        <v>0</v>
      </c>
      <c r="W1643" s="50">
        <v>0</v>
      </c>
      <c r="X1643" s="51">
        <f>Ugovori_OPULJP[[#This Row],[Privatni doprinos korisnika - HRK]]/7.5345</f>
        <v>0</v>
      </c>
      <c r="Y1643" s="52">
        <v>435960</v>
      </c>
      <c r="Z1643" s="53">
        <f>Ugovori_OPULJP[[#This Row],[UKUPNI PRIHVATLJIVI IZDACI
TOTAL ELIGIBLE EXPENDITURE
= Bespovratna sredstva ukupno + doprinos korisnika
= Ukupni prihvatljivi troškovi
= Ukupna ugovorena vrijednost projekta HRK]]/7.5345</f>
        <v>57861.835556440368</v>
      </c>
      <c r="AA1643" s="57" t="s">
        <v>38</v>
      </c>
      <c r="AB1643" s="57" t="s">
        <v>35</v>
      </c>
      <c r="AC1643" s="56" t="s">
        <v>6044</v>
      </c>
      <c r="AD1643" s="63" t="s">
        <v>747</v>
      </c>
    </row>
    <row r="1644" spans="1:30" ht="38.25" customHeight="1" x14ac:dyDescent="0.2">
      <c r="A1644" s="61" t="s">
        <v>6045</v>
      </c>
      <c r="B1644" s="55" t="s">
        <v>743</v>
      </c>
      <c r="C1644" s="56" t="s">
        <v>744</v>
      </c>
      <c r="D1644" s="88" t="s">
        <v>4965</v>
      </c>
      <c r="E1644" s="57" t="s">
        <v>76</v>
      </c>
      <c r="F1644" s="62" t="s">
        <v>6046</v>
      </c>
      <c r="G1644" s="62" t="s">
        <v>3282</v>
      </c>
      <c r="H1644" s="59">
        <v>44770</v>
      </c>
      <c r="I1644" s="59">
        <v>45013</v>
      </c>
      <c r="J1644" s="48" t="str">
        <f>IF(Ugovori_OPULJP[[#This Row],[DATUM ZAVRŠETKA OPERACIJE]]&gt;DATE(2024,3,31),"u provedbi","završen")</f>
        <v>završen</v>
      </c>
      <c r="K1644" s="46" t="s">
        <v>155</v>
      </c>
      <c r="L1644" s="46" t="s">
        <v>155</v>
      </c>
      <c r="M1644" s="49">
        <v>0.85</v>
      </c>
      <c r="N1644" s="49">
        <v>0.15</v>
      </c>
      <c r="O1644" s="50">
        <f>Ugovori_OPULJP[[#This Row],[Bespovratna sredstva - Ukupno (EU+Nac) HRK
= Ukupna ugovorena vrijednost bespovratnih sredstava]]*Ugovori_OPULJP[[#This Row],[EU STOPA SUFINANCIRANJA %
EU CO-FINANCING RATE %]]</f>
        <v>378216</v>
      </c>
      <c r="P1644" s="51">
        <f>Ugovori_OPULJP[[#This Row],[Bespovratna sredstva - EU dio - HRK]]/7.5345</f>
        <v>50197.889707346207</v>
      </c>
      <c r="Q1644" s="50">
        <f>Ugovori_OPULJP[[#This Row],[Bespovratna sredstva - Ukupno (EU+Nac) HRK
= Ukupna ugovorena vrijednost bespovratnih sredstava]]*Ugovori_OPULJP[[#This Row],[STOPA NACIONALNOG SUFINANCIRANJA %]]</f>
        <v>66744</v>
      </c>
      <c r="R1644" s="51">
        <f>Ugovori_OPULJP[[#This Row],[Bespovratna sredstva - Nacionalni dio - HRK]]/7.5345</f>
        <v>8858.4511248258004</v>
      </c>
      <c r="S1644" s="52">
        <v>444960</v>
      </c>
      <c r="T1644" s="53">
        <f>Ugovori_OPULJP[[#This Row],[Bespovratna sredstva - Ukupno (EU+Nac) HRK
= Ukupna ugovorena vrijednost bespovratnih sredstava]]/7.5345</f>
        <v>59056.340832172005</v>
      </c>
      <c r="U1644" s="50">
        <v>0</v>
      </c>
      <c r="V1644" s="51">
        <f>Ugovori_OPULJP[[#This Row],[Javni doprinos korisnika - HRK]]/7.5345</f>
        <v>0</v>
      </c>
      <c r="W1644" s="50">
        <v>0</v>
      </c>
      <c r="X1644" s="51">
        <f>Ugovori_OPULJP[[#This Row],[Privatni doprinos korisnika - HRK]]/7.5345</f>
        <v>0</v>
      </c>
      <c r="Y1644" s="52">
        <v>444960</v>
      </c>
      <c r="Z1644" s="53">
        <f>Ugovori_OPULJP[[#This Row],[UKUPNI PRIHVATLJIVI IZDACI
TOTAL ELIGIBLE EXPENDITURE
= Bespovratna sredstva ukupno + doprinos korisnika
= Ukupni prihvatljivi troškovi
= Ukupna ugovorena vrijednost projekta HRK]]/7.5345</f>
        <v>59056.340832172005</v>
      </c>
      <c r="AA1644" s="57" t="s">
        <v>38</v>
      </c>
      <c r="AB1644" s="57" t="s">
        <v>35</v>
      </c>
      <c r="AC1644" s="56" t="s">
        <v>6047</v>
      </c>
      <c r="AD1644" s="63" t="s">
        <v>747</v>
      </c>
    </row>
    <row r="1645" spans="1:30" ht="38.25" customHeight="1" x14ac:dyDescent="0.2">
      <c r="A1645" s="61" t="s">
        <v>6048</v>
      </c>
      <c r="B1645" s="55" t="s">
        <v>743</v>
      </c>
      <c r="C1645" s="56" t="s">
        <v>744</v>
      </c>
      <c r="D1645" s="88" t="s">
        <v>4965</v>
      </c>
      <c r="E1645" s="57" t="s">
        <v>76</v>
      </c>
      <c r="F1645" s="62" t="s">
        <v>6049</v>
      </c>
      <c r="G1645" s="62" t="s">
        <v>1799</v>
      </c>
      <c r="H1645" s="59">
        <v>44923</v>
      </c>
      <c r="I1645" s="59">
        <v>45166</v>
      </c>
      <c r="J1645" s="48" t="str">
        <f>IF(Ugovori_OPULJP[[#This Row],[DATUM ZAVRŠETKA OPERACIJE]]&gt;DATE(2024,3,31),"u provedbi","završen")</f>
        <v>završen</v>
      </c>
      <c r="K1645" s="67" t="s">
        <v>271</v>
      </c>
      <c r="L1645" s="67" t="s">
        <v>271</v>
      </c>
      <c r="M1645" s="49">
        <v>0.85</v>
      </c>
      <c r="N1645" s="49">
        <v>0.15</v>
      </c>
      <c r="O1645" s="50">
        <f>Ugovori_OPULJP[[#This Row],[Bespovratna sredstva - Ukupno (EU+Nac) HRK
= Ukupna ugovorena vrijednost bespovratnih sredstava]]*Ugovori_OPULJP[[#This Row],[EU STOPA SUFINANCIRANJA %
EU CO-FINANCING RATE %]]</f>
        <v>1050600</v>
      </c>
      <c r="P1645" s="51">
        <f>Ugovori_OPULJP[[#This Row],[Bespovratna sredstva - EU dio - HRK]]/7.5345</f>
        <v>139438.58252040611</v>
      </c>
      <c r="Q1645" s="50">
        <f>Ugovori_OPULJP[[#This Row],[Bespovratna sredstva - Ukupno (EU+Nac) HRK
= Ukupna ugovorena vrijednost bespovratnih sredstava]]*Ugovori_OPULJP[[#This Row],[STOPA NACIONALNOG SUFINANCIRANJA %]]</f>
        <v>185400</v>
      </c>
      <c r="R1645" s="51">
        <f>Ugovori_OPULJP[[#This Row],[Bespovratna sredstva - Nacionalni dio - HRK]]/7.5345</f>
        <v>24606.80868007167</v>
      </c>
      <c r="S1645" s="52">
        <v>1236000</v>
      </c>
      <c r="T1645" s="51">
        <f>Ugovori_OPULJP[[#This Row],[Bespovratna sredstva - Ukupno (EU+Nac) HRK
= Ukupna ugovorena vrijednost bespovratnih sredstava]]/7.5345</f>
        <v>164045.39120047778</v>
      </c>
      <c r="U1645" s="50">
        <v>0</v>
      </c>
      <c r="V1645" s="51">
        <f>Ugovori_OPULJP[[#This Row],[Javni doprinos korisnika - HRK]]/7.5345</f>
        <v>0</v>
      </c>
      <c r="W1645" s="50">
        <v>0</v>
      </c>
      <c r="X1645" s="51">
        <f>Ugovori_OPULJP[[#This Row],[Privatni doprinos korisnika - HRK]]/7.5345</f>
        <v>0</v>
      </c>
      <c r="Y1645" s="52">
        <v>1236000</v>
      </c>
      <c r="Z1645" s="53">
        <f>Ugovori_OPULJP[[#This Row],[UKUPNI PRIHVATLJIVI IZDACI
TOTAL ELIGIBLE EXPENDITURE
= Bespovratna sredstva ukupno + doprinos korisnika
= Ukupni prihvatljivi troškovi
= Ukupna ugovorena vrijednost projekta HRK]]/7.5345</f>
        <v>164045.39120047778</v>
      </c>
      <c r="AA1645" s="57" t="s">
        <v>38</v>
      </c>
      <c r="AB1645" s="57" t="s">
        <v>35</v>
      </c>
      <c r="AC1645" s="56" t="s">
        <v>6050</v>
      </c>
      <c r="AD1645" s="63" t="s">
        <v>747</v>
      </c>
    </row>
    <row r="1646" spans="1:30" ht="38.25" customHeight="1" x14ac:dyDescent="0.2">
      <c r="A1646" s="61" t="s">
        <v>6051</v>
      </c>
      <c r="B1646" s="55" t="s">
        <v>743</v>
      </c>
      <c r="C1646" s="56" t="s">
        <v>744</v>
      </c>
      <c r="D1646" s="88" t="s">
        <v>4965</v>
      </c>
      <c r="E1646" s="57" t="s">
        <v>76</v>
      </c>
      <c r="F1646" s="62" t="s">
        <v>6052</v>
      </c>
      <c r="G1646" s="45" t="s">
        <v>1202</v>
      </c>
      <c r="H1646" s="59">
        <v>44853</v>
      </c>
      <c r="I1646" s="59">
        <v>45096</v>
      </c>
      <c r="J1646" s="48" t="str">
        <f>IF(Ugovori_OPULJP[[#This Row],[DATUM ZAVRŠETKA OPERACIJE]]&gt;DATE(2024,3,31),"u provedbi","završen")</f>
        <v>završen</v>
      </c>
      <c r="K1646" s="46" t="s">
        <v>249</v>
      </c>
      <c r="L1646" s="46" t="s">
        <v>249</v>
      </c>
      <c r="M1646" s="49">
        <v>0.85</v>
      </c>
      <c r="N1646" s="49">
        <v>0.15</v>
      </c>
      <c r="O1646" s="50">
        <f>Ugovori_OPULJP[[#This Row],[Bespovratna sredstva - Ukupno (EU+Nac) HRK
= Ukupna ugovorena vrijednost bespovratnih sredstava]]*Ugovori_OPULJP[[#This Row],[EU STOPA SUFINANCIRANJA %
EU CO-FINANCING RATE %]]</f>
        <v>1252262.5</v>
      </c>
      <c r="P1646" s="51">
        <f>Ugovori_OPULJP[[#This Row],[Bespovratna sredstva - EU dio - HRK]]/7.5345</f>
        <v>166203.79587232065</v>
      </c>
      <c r="Q1646" s="50">
        <f>Ugovori_OPULJP[[#This Row],[Bespovratna sredstva - Ukupno (EU+Nac) HRK
= Ukupna ugovorena vrijednost bespovratnih sredstava]]*Ugovori_OPULJP[[#This Row],[STOPA NACIONALNOG SUFINANCIRANJA %]]</f>
        <v>220987.5</v>
      </c>
      <c r="R1646" s="51">
        <f>Ugovori_OPULJP[[#This Row],[Bespovratna sredstva - Nacionalni dio - HRK]]/7.5345</f>
        <v>29330.081624527174</v>
      </c>
      <c r="S1646" s="52">
        <v>1473250</v>
      </c>
      <c r="T1646" s="51">
        <f>Ugovori_OPULJP[[#This Row],[Bespovratna sredstva - Ukupno (EU+Nac) HRK
= Ukupna ugovorena vrijednost bespovratnih sredstava]]/7.5345</f>
        <v>195533.87749684782</v>
      </c>
      <c r="U1646" s="50">
        <v>0</v>
      </c>
      <c r="V1646" s="51">
        <f>Ugovori_OPULJP[[#This Row],[Javni doprinos korisnika - HRK]]/7.5345</f>
        <v>0</v>
      </c>
      <c r="W1646" s="50">
        <v>0</v>
      </c>
      <c r="X1646" s="51">
        <f>Ugovori_OPULJP[[#This Row],[Privatni doprinos korisnika - HRK]]/7.5345</f>
        <v>0</v>
      </c>
      <c r="Y1646" s="52">
        <v>1473250</v>
      </c>
      <c r="Z1646" s="53">
        <f>Ugovori_OPULJP[[#This Row],[UKUPNI PRIHVATLJIVI IZDACI
TOTAL ELIGIBLE EXPENDITURE
= Bespovratna sredstva ukupno + doprinos korisnika
= Ukupni prihvatljivi troškovi
= Ukupna ugovorena vrijednost projekta HRK]]/7.5345</f>
        <v>195533.87749684782</v>
      </c>
      <c r="AA1646" s="57" t="s">
        <v>38</v>
      </c>
      <c r="AB1646" s="57" t="s">
        <v>35</v>
      </c>
      <c r="AC1646" s="56" t="s">
        <v>6053</v>
      </c>
      <c r="AD1646" s="63" t="s">
        <v>747</v>
      </c>
    </row>
    <row r="1647" spans="1:30" ht="51" customHeight="1" x14ac:dyDescent="0.2">
      <c r="A1647" s="61" t="s">
        <v>6054</v>
      </c>
      <c r="B1647" s="55" t="s">
        <v>743</v>
      </c>
      <c r="C1647" s="56" t="s">
        <v>744</v>
      </c>
      <c r="D1647" s="88" t="s">
        <v>4965</v>
      </c>
      <c r="E1647" s="57" t="s">
        <v>76</v>
      </c>
      <c r="F1647" s="62" t="s">
        <v>6055</v>
      </c>
      <c r="G1647" s="62" t="s">
        <v>4331</v>
      </c>
      <c r="H1647" s="59">
        <v>44770</v>
      </c>
      <c r="I1647" s="59">
        <v>45013</v>
      </c>
      <c r="J1647" s="48" t="str">
        <f>IF(Ugovori_OPULJP[[#This Row],[DATUM ZAVRŠETKA OPERACIJE]]&gt;DATE(2024,3,31),"u provedbi","završen")</f>
        <v>završen</v>
      </c>
      <c r="K1647" s="58" t="s">
        <v>249</v>
      </c>
      <c r="L1647" s="58" t="s">
        <v>249</v>
      </c>
      <c r="M1647" s="49">
        <v>0.85</v>
      </c>
      <c r="N1647" s="49">
        <v>0.15</v>
      </c>
      <c r="O1647" s="50">
        <f>Ugovori_OPULJP[[#This Row],[Bespovratna sredstva - Ukupno (EU+Nac) HRK
= Ukupna ugovorena vrijednost bespovratnih sredstava]]*Ugovori_OPULJP[[#This Row],[EU STOPA SUFINANCIRANJA %
EU CO-FINANCING RATE %]]</f>
        <v>629000</v>
      </c>
      <c r="P1647" s="51">
        <f>Ugovori_OPULJP[[#This Row],[Bespovratna sredstva - EU dio - HRK]]/7.5345</f>
        <v>83482.646492799788</v>
      </c>
      <c r="Q1647" s="50">
        <f>Ugovori_OPULJP[[#This Row],[Bespovratna sredstva - Ukupno (EU+Nac) HRK
= Ukupna ugovorena vrijednost bespovratnih sredstava]]*Ugovori_OPULJP[[#This Row],[STOPA NACIONALNOG SUFINANCIRANJA %]]</f>
        <v>111000</v>
      </c>
      <c r="R1647" s="51">
        <f>Ugovori_OPULJP[[#This Row],[Bespovratna sredstva - Nacionalni dio - HRK]]/7.5345</f>
        <v>14732.231734023491</v>
      </c>
      <c r="S1647" s="52">
        <v>740000</v>
      </c>
      <c r="T1647" s="53">
        <f>Ugovori_OPULJP[[#This Row],[Bespovratna sredstva - Ukupno (EU+Nac) HRK
= Ukupna ugovorena vrijednost bespovratnih sredstava]]/7.5345</f>
        <v>98214.878226823275</v>
      </c>
      <c r="U1647" s="50">
        <v>0</v>
      </c>
      <c r="V1647" s="51">
        <f>Ugovori_OPULJP[[#This Row],[Javni doprinos korisnika - HRK]]/7.5345</f>
        <v>0</v>
      </c>
      <c r="W1647" s="50">
        <v>0</v>
      </c>
      <c r="X1647" s="51">
        <f>Ugovori_OPULJP[[#This Row],[Privatni doprinos korisnika - HRK]]/7.5345</f>
        <v>0</v>
      </c>
      <c r="Y1647" s="52">
        <v>740000</v>
      </c>
      <c r="Z1647" s="53">
        <f>Ugovori_OPULJP[[#This Row],[UKUPNI PRIHVATLJIVI IZDACI
TOTAL ELIGIBLE EXPENDITURE
= Bespovratna sredstva ukupno + doprinos korisnika
= Ukupni prihvatljivi troškovi
= Ukupna ugovorena vrijednost projekta HRK]]/7.5345</f>
        <v>98214.878226823275</v>
      </c>
      <c r="AA1647" s="57" t="s">
        <v>38</v>
      </c>
      <c r="AB1647" s="57" t="s">
        <v>35</v>
      </c>
      <c r="AC1647" s="56" t="s">
        <v>6056</v>
      </c>
      <c r="AD1647" s="63" t="s">
        <v>747</v>
      </c>
    </row>
    <row r="1648" spans="1:30" ht="51" customHeight="1" x14ac:dyDescent="0.2">
      <c r="A1648" s="61" t="s">
        <v>6057</v>
      </c>
      <c r="B1648" s="55" t="s">
        <v>743</v>
      </c>
      <c r="C1648" s="56" t="s">
        <v>744</v>
      </c>
      <c r="D1648" s="88" t="s">
        <v>4965</v>
      </c>
      <c r="E1648" s="57" t="s">
        <v>76</v>
      </c>
      <c r="F1648" s="62" t="s">
        <v>6058</v>
      </c>
      <c r="G1648" s="45" t="s">
        <v>3259</v>
      </c>
      <c r="H1648" s="59">
        <v>44869</v>
      </c>
      <c r="I1648" s="59">
        <v>45111</v>
      </c>
      <c r="J1648" s="48" t="str">
        <f>IF(Ugovori_OPULJP[[#This Row],[DATUM ZAVRŠETKA OPERACIJE]]&gt;DATE(2024,3,31),"u provedbi","završen")</f>
        <v>završen</v>
      </c>
      <c r="K1648" s="58" t="s">
        <v>195</v>
      </c>
      <c r="L1648" s="58" t="s">
        <v>37</v>
      </c>
      <c r="M1648" s="49">
        <v>0.85</v>
      </c>
      <c r="N1648" s="49">
        <v>0.15</v>
      </c>
      <c r="O1648" s="50">
        <f>Ugovori_OPULJP[[#This Row],[Bespovratna sredstva - Ukupno (EU+Nac) HRK
= Ukupna ugovorena vrijednost bespovratnih sredstava]]*Ugovori_OPULJP[[#This Row],[EU STOPA SUFINANCIRANJA %
EU CO-FINANCING RATE %]]</f>
        <v>1253282.5</v>
      </c>
      <c r="P1648" s="51">
        <f>Ugovori_OPULJP[[#This Row],[Bespovratna sredstva - EU dio - HRK]]/7.5345</f>
        <v>166339.17313690356</v>
      </c>
      <c r="Q1648" s="50">
        <f>Ugovori_OPULJP[[#This Row],[Bespovratna sredstva - Ukupno (EU+Nac) HRK
= Ukupna ugovorena vrijednost bespovratnih sredstava]]*Ugovori_OPULJP[[#This Row],[STOPA NACIONALNOG SUFINANCIRANJA %]]</f>
        <v>221167.5</v>
      </c>
      <c r="R1648" s="51">
        <f>Ugovori_OPULJP[[#This Row],[Bespovratna sredstva - Nacionalni dio - HRK]]/7.5345</f>
        <v>29353.971730041805</v>
      </c>
      <c r="S1648" s="52">
        <v>1474450</v>
      </c>
      <c r="T1648" s="51">
        <f>Ugovori_OPULJP[[#This Row],[Bespovratna sredstva - Ukupno (EU+Nac) HRK
= Ukupna ugovorena vrijednost bespovratnih sredstava]]/7.5345</f>
        <v>195693.14486694537</v>
      </c>
      <c r="U1648" s="50">
        <v>0</v>
      </c>
      <c r="V1648" s="51">
        <f>Ugovori_OPULJP[[#This Row],[Javni doprinos korisnika - HRK]]/7.5345</f>
        <v>0</v>
      </c>
      <c r="W1648" s="50">
        <v>0</v>
      </c>
      <c r="X1648" s="51">
        <f>Ugovori_OPULJP[[#This Row],[Privatni doprinos korisnika - HRK]]/7.5345</f>
        <v>0</v>
      </c>
      <c r="Y1648" s="52">
        <v>1474450</v>
      </c>
      <c r="Z1648" s="53">
        <f>Ugovori_OPULJP[[#This Row],[UKUPNI PRIHVATLJIVI IZDACI
TOTAL ELIGIBLE EXPENDITURE
= Bespovratna sredstva ukupno + doprinos korisnika
= Ukupni prihvatljivi troškovi
= Ukupna ugovorena vrijednost projekta HRK]]/7.5345</f>
        <v>195693.14486694537</v>
      </c>
      <c r="AA1648" s="57" t="s">
        <v>38</v>
      </c>
      <c r="AB1648" s="57" t="s">
        <v>35</v>
      </c>
      <c r="AC1648" s="56" t="s">
        <v>6059</v>
      </c>
      <c r="AD1648" s="63" t="s">
        <v>747</v>
      </c>
    </row>
    <row r="1649" spans="1:30" ht="51" customHeight="1" x14ac:dyDescent="0.2">
      <c r="A1649" s="66" t="s">
        <v>6060</v>
      </c>
      <c r="B1649" s="55" t="s">
        <v>743</v>
      </c>
      <c r="C1649" s="56" t="s">
        <v>744</v>
      </c>
      <c r="D1649" s="88" t="s">
        <v>4965</v>
      </c>
      <c r="E1649" s="57" t="s">
        <v>76</v>
      </c>
      <c r="F1649" s="62" t="s">
        <v>6061</v>
      </c>
      <c r="G1649" s="62" t="s">
        <v>4173</v>
      </c>
      <c r="H1649" s="59">
        <v>44818</v>
      </c>
      <c r="I1649" s="59">
        <v>45060</v>
      </c>
      <c r="J1649" s="48" t="str">
        <f>IF(Ugovori_OPULJP[[#This Row],[DATUM ZAVRŠETKA OPERACIJE]]&gt;DATE(2024,3,31),"u provedbi","završen")</f>
        <v>završen</v>
      </c>
      <c r="K1649" s="46" t="s">
        <v>249</v>
      </c>
      <c r="L1649" s="46" t="s">
        <v>249</v>
      </c>
      <c r="M1649" s="49">
        <v>0.85</v>
      </c>
      <c r="N1649" s="49">
        <v>0.15</v>
      </c>
      <c r="O1649" s="50">
        <f>Ugovori_OPULJP[[#This Row],[Bespovratna sredstva - Ukupno (EU+Nac) HRK
= Ukupna ugovorena vrijednost bespovratnih sredstava]]*Ugovori_OPULJP[[#This Row],[EU STOPA SUFINANCIRANJA %
EU CO-FINANCING RATE %]]</f>
        <v>1242593.75</v>
      </c>
      <c r="P1649" s="51">
        <f>Ugovori_OPULJP[[#This Row],[Bespovratna sredstva - EU dio - HRK]]/7.5345</f>
        <v>164920.53221846174</v>
      </c>
      <c r="Q1649" s="50">
        <f>Ugovori_OPULJP[[#This Row],[Bespovratna sredstva - Ukupno (EU+Nac) HRK
= Ukupna ugovorena vrijednost bespovratnih sredstava]]*Ugovori_OPULJP[[#This Row],[STOPA NACIONALNOG SUFINANCIRANJA %]]</f>
        <v>219281.25</v>
      </c>
      <c r="R1649" s="51">
        <f>Ugovori_OPULJP[[#This Row],[Bespovratna sredstva - Nacionalni dio - HRK]]/7.5345</f>
        <v>29103.623332669718</v>
      </c>
      <c r="S1649" s="52">
        <v>1461875</v>
      </c>
      <c r="T1649" s="51">
        <f>Ugovori_OPULJP[[#This Row],[Bespovratna sredstva - Ukupno (EU+Nac) HRK
= Ukupna ugovorena vrijednost bespovratnih sredstava]]/7.5345</f>
        <v>194024.15555113147</v>
      </c>
      <c r="U1649" s="50">
        <v>0</v>
      </c>
      <c r="V1649" s="51">
        <f>Ugovori_OPULJP[[#This Row],[Javni doprinos korisnika - HRK]]/7.5345</f>
        <v>0</v>
      </c>
      <c r="W1649" s="50">
        <v>0</v>
      </c>
      <c r="X1649" s="51">
        <f>Ugovori_OPULJP[[#This Row],[Privatni doprinos korisnika - HRK]]/7.5345</f>
        <v>0</v>
      </c>
      <c r="Y1649" s="52">
        <v>1461875</v>
      </c>
      <c r="Z1649" s="53">
        <f>Ugovori_OPULJP[[#This Row],[UKUPNI PRIHVATLJIVI IZDACI
TOTAL ELIGIBLE EXPENDITURE
= Bespovratna sredstva ukupno + doprinos korisnika
= Ukupni prihvatljivi troškovi
= Ukupna ugovorena vrijednost projekta HRK]]/7.5345</f>
        <v>194024.15555113147</v>
      </c>
      <c r="AA1649" s="57" t="s">
        <v>38</v>
      </c>
      <c r="AB1649" s="57" t="s">
        <v>35</v>
      </c>
      <c r="AC1649" s="56" t="s">
        <v>6062</v>
      </c>
      <c r="AD1649" s="63" t="s">
        <v>747</v>
      </c>
    </row>
    <row r="1650" spans="1:30" ht="51" customHeight="1" x14ac:dyDescent="0.2">
      <c r="A1650" s="61" t="s">
        <v>6063</v>
      </c>
      <c r="B1650" s="55" t="s">
        <v>743</v>
      </c>
      <c r="C1650" s="56" t="s">
        <v>744</v>
      </c>
      <c r="D1650" s="88" t="s">
        <v>4965</v>
      </c>
      <c r="E1650" s="57" t="s">
        <v>76</v>
      </c>
      <c r="F1650" s="62" t="s">
        <v>6064</v>
      </c>
      <c r="G1650" s="62" t="s">
        <v>1853</v>
      </c>
      <c r="H1650" s="59">
        <v>44853</v>
      </c>
      <c r="I1650" s="59">
        <v>45096</v>
      </c>
      <c r="J1650" s="48" t="str">
        <f>IF(Ugovori_OPULJP[[#This Row],[DATUM ZAVRŠETKA OPERACIJE]]&gt;DATE(2024,3,31),"u provedbi","završen")</f>
        <v>završen</v>
      </c>
      <c r="K1650" s="46" t="s">
        <v>249</v>
      </c>
      <c r="L1650" s="46" t="s">
        <v>249</v>
      </c>
      <c r="M1650" s="49">
        <v>0.85</v>
      </c>
      <c r="N1650" s="49">
        <v>0.15</v>
      </c>
      <c r="O1650" s="50">
        <f>Ugovori_OPULJP[[#This Row],[Bespovratna sredstva - Ukupno (EU+Nac) HRK
= Ukupna ugovorena vrijednost bespovratnih sredstava]]*Ugovori_OPULJP[[#This Row],[EU STOPA SUFINANCIRANJA %
EU CO-FINANCING RATE %]]</f>
        <v>1045606.25</v>
      </c>
      <c r="P1650" s="51">
        <f>Ugovori_OPULJP[[#This Row],[Bespovratna sredstva - EU dio - HRK]]/7.5345</f>
        <v>138775.79799588557</v>
      </c>
      <c r="Q1650" s="50">
        <f>Ugovori_OPULJP[[#This Row],[Bespovratna sredstva - Ukupno (EU+Nac) HRK
= Ukupna ugovorena vrijednost bespovratnih sredstava]]*Ugovori_OPULJP[[#This Row],[STOPA NACIONALNOG SUFINANCIRANJA %]]</f>
        <v>184518.75</v>
      </c>
      <c r="R1650" s="51">
        <f>Ugovori_OPULJP[[#This Row],[Bespovratna sredstva - Nacionalni dio - HRK]]/7.5345</f>
        <v>24489.84670515628</v>
      </c>
      <c r="S1650" s="52">
        <v>1230125</v>
      </c>
      <c r="T1650" s="51">
        <f>Ugovori_OPULJP[[#This Row],[Bespovratna sredstva - Ukupno (EU+Nac) HRK
= Ukupna ugovorena vrijednost bespovratnih sredstava]]/7.5345</f>
        <v>163265.64470104186</v>
      </c>
      <c r="U1650" s="50">
        <v>0</v>
      </c>
      <c r="V1650" s="51">
        <f>Ugovori_OPULJP[[#This Row],[Javni doprinos korisnika - HRK]]/7.5345</f>
        <v>0</v>
      </c>
      <c r="W1650" s="50">
        <v>0</v>
      </c>
      <c r="X1650" s="51">
        <f>Ugovori_OPULJP[[#This Row],[Privatni doprinos korisnika - HRK]]/7.5345</f>
        <v>0</v>
      </c>
      <c r="Y1650" s="52">
        <v>1230125</v>
      </c>
      <c r="Z1650" s="53">
        <f>Ugovori_OPULJP[[#This Row],[UKUPNI PRIHVATLJIVI IZDACI
TOTAL ELIGIBLE EXPENDITURE
= Bespovratna sredstva ukupno + doprinos korisnika
= Ukupni prihvatljivi troškovi
= Ukupna ugovorena vrijednost projekta HRK]]/7.5345</f>
        <v>163265.64470104186</v>
      </c>
      <c r="AA1650" s="57" t="s">
        <v>38</v>
      </c>
      <c r="AB1650" s="57" t="s">
        <v>35</v>
      </c>
      <c r="AC1650" s="56" t="s">
        <v>6065</v>
      </c>
      <c r="AD1650" s="63" t="s">
        <v>747</v>
      </c>
    </row>
    <row r="1651" spans="1:30" ht="51" customHeight="1" x14ac:dyDescent="0.2">
      <c r="A1651" s="61" t="s">
        <v>6066</v>
      </c>
      <c r="B1651" s="55" t="s">
        <v>743</v>
      </c>
      <c r="C1651" s="56" t="s">
        <v>744</v>
      </c>
      <c r="D1651" s="88" t="s">
        <v>4965</v>
      </c>
      <c r="E1651" s="57" t="s">
        <v>76</v>
      </c>
      <c r="F1651" s="62" t="s">
        <v>6067</v>
      </c>
      <c r="G1651" s="45" t="s">
        <v>2073</v>
      </c>
      <c r="H1651" s="59">
        <v>44902</v>
      </c>
      <c r="I1651" s="59">
        <v>45145</v>
      </c>
      <c r="J1651" s="48" t="str">
        <f>IF(Ugovori_OPULJP[[#This Row],[DATUM ZAVRŠETKA OPERACIJE]]&gt;DATE(2024,3,31),"u provedbi","završen")</f>
        <v>završen</v>
      </c>
      <c r="K1651" s="58" t="s">
        <v>249</v>
      </c>
      <c r="L1651" s="46" t="s">
        <v>249</v>
      </c>
      <c r="M1651" s="49">
        <v>0.85</v>
      </c>
      <c r="N1651" s="49">
        <v>0.15</v>
      </c>
      <c r="O1651" s="50">
        <f>Ugovori_OPULJP[[#This Row],[Bespovratna sredstva - Ukupno (EU+Nac) HRK
= Ukupna ugovorena vrijednost bespovratnih sredstava]]*Ugovori_OPULJP[[#This Row],[EU STOPA SUFINANCIRANJA %
EU CO-FINANCING RATE %]]</f>
        <v>882385</v>
      </c>
      <c r="P1651" s="51">
        <f>Ugovori_OPULJP[[#This Row],[Bespovratna sredstva - EU dio - HRK]]/7.5345</f>
        <v>117112.6153029398</v>
      </c>
      <c r="Q1651" s="50">
        <f>Ugovori_OPULJP[[#This Row],[Bespovratna sredstva - Ukupno (EU+Nac) HRK
= Ukupna ugovorena vrijednost bespovratnih sredstava]]*Ugovori_OPULJP[[#This Row],[STOPA NACIONALNOG SUFINANCIRANJA %]]</f>
        <v>155715</v>
      </c>
      <c r="R1651" s="51">
        <f>Ugovori_OPULJP[[#This Row],[Bespovratna sredstva - Nacionalni dio - HRK]]/7.5345</f>
        <v>20666.932112283495</v>
      </c>
      <c r="S1651" s="52">
        <v>1038100</v>
      </c>
      <c r="T1651" s="51">
        <f>Ugovori_OPULJP[[#This Row],[Bespovratna sredstva - Ukupno (EU+Nac) HRK
= Ukupna ugovorena vrijednost bespovratnih sredstava]]/7.5345</f>
        <v>137779.54741522329</v>
      </c>
      <c r="U1651" s="50">
        <v>0</v>
      </c>
      <c r="V1651" s="51">
        <f>Ugovori_OPULJP[[#This Row],[Javni doprinos korisnika - HRK]]/7.5345</f>
        <v>0</v>
      </c>
      <c r="W1651" s="50">
        <v>0</v>
      </c>
      <c r="X1651" s="51">
        <f>Ugovori_OPULJP[[#This Row],[Privatni doprinos korisnika - HRK]]/7.5345</f>
        <v>0</v>
      </c>
      <c r="Y1651" s="52">
        <v>1038100</v>
      </c>
      <c r="Z1651" s="53">
        <f>Ugovori_OPULJP[[#This Row],[UKUPNI PRIHVATLJIVI IZDACI
TOTAL ELIGIBLE EXPENDITURE
= Bespovratna sredstva ukupno + doprinos korisnika
= Ukupni prihvatljivi troškovi
= Ukupna ugovorena vrijednost projekta HRK]]/7.5345</f>
        <v>137779.54741522329</v>
      </c>
      <c r="AA1651" s="57" t="s">
        <v>38</v>
      </c>
      <c r="AB1651" s="57" t="s">
        <v>35</v>
      </c>
      <c r="AC1651" s="56" t="s">
        <v>4571</v>
      </c>
      <c r="AD1651" s="63" t="s">
        <v>747</v>
      </c>
    </row>
    <row r="1652" spans="1:30" ht="38.25" customHeight="1" x14ac:dyDescent="0.2">
      <c r="A1652" s="61" t="s">
        <v>6068</v>
      </c>
      <c r="B1652" s="55" t="s">
        <v>743</v>
      </c>
      <c r="C1652" s="56" t="s">
        <v>744</v>
      </c>
      <c r="D1652" s="88" t="s">
        <v>4965</v>
      </c>
      <c r="E1652" s="57" t="s">
        <v>76</v>
      </c>
      <c r="F1652" s="62" t="s">
        <v>1622</v>
      </c>
      <c r="G1652" s="62" t="s">
        <v>1623</v>
      </c>
      <c r="H1652" s="59">
        <v>44927</v>
      </c>
      <c r="I1652" s="59">
        <v>45170</v>
      </c>
      <c r="J1652" s="48" t="str">
        <f>IF(Ugovori_OPULJP[[#This Row],[DATUM ZAVRŠETKA OPERACIJE]]&gt;DATE(2024,3,31),"u provedbi","završen")</f>
        <v>završen</v>
      </c>
      <c r="K1652" s="46" t="s">
        <v>338</v>
      </c>
      <c r="L1652" s="46" t="s">
        <v>338</v>
      </c>
      <c r="M1652" s="49">
        <v>0.85</v>
      </c>
      <c r="N1652" s="49">
        <v>0.15</v>
      </c>
      <c r="O1652" s="50">
        <f>Ugovori_OPULJP[[#This Row],[Bespovratna sredstva - Ukupno (EU+Nac) HRK
= Ukupna ugovorena vrijednost bespovratnih sredstava]]*Ugovori_OPULJP[[#This Row],[EU STOPA SUFINANCIRANJA %
EU CO-FINANCING RATE %]]</f>
        <v>1260329</v>
      </c>
      <c r="P1652" s="51">
        <f>Ugovori_OPULJP[[#This Row],[Bespovratna sredstva - EU dio - HRK]]/7.5345</f>
        <v>167274.40440639723</v>
      </c>
      <c r="Q1652" s="50">
        <f>Ugovori_OPULJP[[#This Row],[Bespovratna sredstva - Ukupno (EU+Nac) HRK
= Ukupna ugovorena vrijednost bespovratnih sredstava]]*Ugovori_OPULJP[[#This Row],[STOPA NACIONALNOG SUFINANCIRANJA %]]</f>
        <v>222411</v>
      </c>
      <c r="R1652" s="51">
        <f>Ugovori_OPULJP[[#This Row],[Bespovratna sredstva - Nacionalni dio - HRK]]/7.5345</f>
        <v>29519.012542305394</v>
      </c>
      <c r="S1652" s="52">
        <v>1482740</v>
      </c>
      <c r="T1652" s="51">
        <f>Ugovori_OPULJP[[#This Row],[Bespovratna sredstva - Ukupno (EU+Nac) HRK
= Ukupna ugovorena vrijednost bespovratnih sredstava]]/7.5345</f>
        <v>196793.41694870262</v>
      </c>
      <c r="U1652" s="50">
        <v>0</v>
      </c>
      <c r="V1652" s="51">
        <f>Ugovori_OPULJP[[#This Row],[Javni doprinos korisnika - HRK]]/7.5345</f>
        <v>0</v>
      </c>
      <c r="W1652" s="50">
        <v>0</v>
      </c>
      <c r="X1652" s="51">
        <f>Ugovori_OPULJP[[#This Row],[Privatni doprinos korisnika - HRK]]/7.5345</f>
        <v>0</v>
      </c>
      <c r="Y1652" s="52">
        <v>1482740</v>
      </c>
      <c r="Z1652" s="53">
        <f>Ugovori_OPULJP[[#This Row],[UKUPNI PRIHVATLJIVI IZDACI
TOTAL ELIGIBLE EXPENDITURE
= Bespovratna sredstva ukupno + doprinos korisnika
= Ukupni prihvatljivi troškovi
= Ukupna ugovorena vrijednost projekta HRK]]/7.5345</f>
        <v>196793.41694870262</v>
      </c>
      <c r="AA1652" s="57" t="s">
        <v>38</v>
      </c>
      <c r="AB1652" s="57" t="s">
        <v>35</v>
      </c>
      <c r="AC1652" s="56" t="s">
        <v>6069</v>
      </c>
      <c r="AD1652" s="63" t="s">
        <v>747</v>
      </c>
    </row>
    <row r="1653" spans="1:30" ht="51" customHeight="1" x14ac:dyDescent="0.2">
      <c r="A1653" s="61" t="s">
        <v>6070</v>
      </c>
      <c r="B1653" s="55" t="s">
        <v>743</v>
      </c>
      <c r="C1653" s="56" t="s">
        <v>744</v>
      </c>
      <c r="D1653" s="88" t="s">
        <v>4965</v>
      </c>
      <c r="E1653" s="57" t="s">
        <v>76</v>
      </c>
      <c r="F1653" s="62" t="s">
        <v>6071</v>
      </c>
      <c r="G1653" s="62" t="s">
        <v>6072</v>
      </c>
      <c r="H1653" s="59">
        <v>44908</v>
      </c>
      <c r="I1653" s="59">
        <v>45151</v>
      </c>
      <c r="J1653" s="48" t="str">
        <f>IF(Ugovori_OPULJP[[#This Row],[DATUM ZAVRŠETKA OPERACIJE]]&gt;DATE(2024,3,31),"u provedbi","završen")</f>
        <v>završen</v>
      </c>
      <c r="K1653" s="58" t="s">
        <v>338</v>
      </c>
      <c r="L1653" s="58" t="s">
        <v>338</v>
      </c>
      <c r="M1653" s="49">
        <v>0.85</v>
      </c>
      <c r="N1653" s="49">
        <v>0.15</v>
      </c>
      <c r="O1653" s="50">
        <f>Ugovori_OPULJP[[#This Row],[Bespovratna sredstva - Ukupno (EU+Nac) HRK
= Ukupna ugovorena vrijednost bespovratnih sredstava]]*Ugovori_OPULJP[[#This Row],[EU STOPA SUFINANCIRANJA %
EU CO-FINANCING RATE %]]</f>
        <v>966552</v>
      </c>
      <c r="P1653" s="51">
        <f>Ugovori_OPULJP[[#This Row],[Bespovratna sredstva - EU dio - HRK]]/7.5345</f>
        <v>128283.49591877364</v>
      </c>
      <c r="Q1653" s="50">
        <f>Ugovori_OPULJP[[#This Row],[Bespovratna sredstva - Ukupno (EU+Nac) HRK
= Ukupna ugovorena vrijednost bespovratnih sredstava]]*Ugovori_OPULJP[[#This Row],[STOPA NACIONALNOG SUFINANCIRANJA %]]</f>
        <v>170568</v>
      </c>
      <c r="R1653" s="51">
        <f>Ugovori_OPULJP[[#This Row],[Bespovratna sredstva - Nacionalni dio - HRK]]/7.5345</f>
        <v>22638.263985665937</v>
      </c>
      <c r="S1653" s="52">
        <v>1137120</v>
      </c>
      <c r="T1653" s="51">
        <f>Ugovori_OPULJP[[#This Row],[Bespovratna sredstva - Ukupno (EU+Nac) HRK
= Ukupna ugovorena vrijednost bespovratnih sredstava]]/7.5345</f>
        <v>150921.75990443956</v>
      </c>
      <c r="U1653" s="50">
        <v>0</v>
      </c>
      <c r="V1653" s="51">
        <f>Ugovori_OPULJP[[#This Row],[Javni doprinos korisnika - HRK]]/7.5345</f>
        <v>0</v>
      </c>
      <c r="W1653" s="50">
        <v>0</v>
      </c>
      <c r="X1653" s="51">
        <f>Ugovori_OPULJP[[#This Row],[Privatni doprinos korisnika - HRK]]/7.5345</f>
        <v>0</v>
      </c>
      <c r="Y1653" s="52">
        <v>1137120</v>
      </c>
      <c r="Z1653" s="53">
        <f>Ugovori_OPULJP[[#This Row],[UKUPNI PRIHVATLJIVI IZDACI
TOTAL ELIGIBLE EXPENDITURE
= Bespovratna sredstva ukupno + doprinos korisnika
= Ukupni prihvatljivi troškovi
= Ukupna ugovorena vrijednost projekta HRK]]/7.5345</f>
        <v>150921.75990443956</v>
      </c>
      <c r="AA1653" s="57" t="s">
        <v>38</v>
      </c>
      <c r="AB1653" s="57" t="s">
        <v>35</v>
      </c>
      <c r="AC1653" s="56" t="s">
        <v>6073</v>
      </c>
      <c r="AD1653" s="63" t="s">
        <v>747</v>
      </c>
    </row>
    <row r="1654" spans="1:30" ht="51" customHeight="1" x14ac:dyDescent="0.2">
      <c r="A1654" s="61" t="s">
        <v>6074</v>
      </c>
      <c r="B1654" s="55" t="s">
        <v>743</v>
      </c>
      <c r="C1654" s="56" t="s">
        <v>744</v>
      </c>
      <c r="D1654" s="88" t="s">
        <v>4965</v>
      </c>
      <c r="E1654" s="57" t="s">
        <v>76</v>
      </c>
      <c r="F1654" s="62" t="s">
        <v>6075</v>
      </c>
      <c r="G1654" s="62" t="s">
        <v>3027</v>
      </c>
      <c r="H1654" s="59">
        <v>44818</v>
      </c>
      <c r="I1654" s="59">
        <v>45060</v>
      </c>
      <c r="J1654" s="48" t="str">
        <f>IF(Ugovori_OPULJP[[#This Row],[DATUM ZAVRŠETKA OPERACIJE]]&gt;DATE(2024,3,31),"u provedbi","završen")</f>
        <v>završen</v>
      </c>
      <c r="K1654" s="46" t="s">
        <v>94</v>
      </c>
      <c r="L1654" s="46" t="s">
        <v>94</v>
      </c>
      <c r="M1654" s="49">
        <v>0.85</v>
      </c>
      <c r="N1654" s="49">
        <v>0.15</v>
      </c>
      <c r="O1654" s="50">
        <f>Ugovori_OPULJP[[#This Row],[Bespovratna sredstva - Ukupno (EU+Nac) HRK
= Ukupna ugovorena vrijednost bespovratnih sredstava]]*Ugovori_OPULJP[[#This Row],[EU STOPA SUFINANCIRANJA %
EU CO-FINANCING RATE %]]</f>
        <v>1050600</v>
      </c>
      <c r="P1654" s="51">
        <f>Ugovori_OPULJP[[#This Row],[Bespovratna sredstva - EU dio - HRK]]/7.5345</f>
        <v>139438.58252040611</v>
      </c>
      <c r="Q1654" s="50">
        <f>Ugovori_OPULJP[[#This Row],[Bespovratna sredstva - Ukupno (EU+Nac) HRK
= Ukupna ugovorena vrijednost bespovratnih sredstava]]*Ugovori_OPULJP[[#This Row],[STOPA NACIONALNOG SUFINANCIRANJA %]]</f>
        <v>185400</v>
      </c>
      <c r="R1654" s="51">
        <f>Ugovori_OPULJP[[#This Row],[Bespovratna sredstva - Nacionalni dio - HRK]]/7.5345</f>
        <v>24606.80868007167</v>
      </c>
      <c r="S1654" s="52">
        <v>1236000</v>
      </c>
      <c r="T1654" s="51">
        <f>Ugovori_OPULJP[[#This Row],[Bespovratna sredstva - Ukupno (EU+Nac) HRK
= Ukupna ugovorena vrijednost bespovratnih sredstava]]/7.5345</f>
        <v>164045.39120047778</v>
      </c>
      <c r="U1654" s="50">
        <v>0</v>
      </c>
      <c r="V1654" s="51">
        <f>Ugovori_OPULJP[[#This Row],[Javni doprinos korisnika - HRK]]/7.5345</f>
        <v>0</v>
      </c>
      <c r="W1654" s="50">
        <v>0</v>
      </c>
      <c r="X1654" s="51">
        <f>Ugovori_OPULJP[[#This Row],[Privatni doprinos korisnika - HRK]]/7.5345</f>
        <v>0</v>
      </c>
      <c r="Y1654" s="52">
        <v>1236000</v>
      </c>
      <c r="Z1654" s="53">
        <f>Ugovori_OPULJP[[#This Row],[UKUPNI PRIHVATLJIVI IZDACI
TOTAL ELIGIBLE EXPENDITURE
= Bespovratna sredstva ukupno + doprinos korisnika
= Ukupni prihvatljivi troškovi
= Ukupna ugovorena vrijednost projekta HRK]]/7.5345</f>
        <v>164045.39120047778</v>
      </c>
      <c r="AA1654" s="57" t="s">
        <v>38</v>
      </c>
      <c r="AB1654" s="57" t="s">
        <v>35</v>
      </c>
      <c r="AC1654" s="56" t="s">
        <v>6076</v>
      </c>
      <c r="AD1654" s="63" t="s">
        <v>747</v>
      </c>
    </row>
    <row r="1655" spans="1:30" ht="76.5" customHeight="1" x14ac:dyDescent="0.2">
      <c r="A1655" s="61" t="s">
        <v>6077</v>
      </c>
      <c r="B1655" s="55" t="s">
        <v>743</v>
      </c>
      <c r="C1655" s="56" t="s">
        <v>744</v>
      </c>
      <c r="D1655" s="88" t="s">
        <v>4965</v>
      </c>
      <c r="E1655" s="57" t="s">
        <v>76</v>
      </c>
      <c r="F1655" s="62" t="s">
        <v>6078</v>
      </c>
      <c r="G1655" s="45" t="s">
        <v>4275</v>
      </c>
      <c r="H1655" s="59">
        <v>44818</v>
      </c>
      <c r="I1655" s="59">
        <v>45060</v>
      </c>
      <c r="J1655" s="48" t="str">
        <f>IF(Ugovori_OPULJP[[#This Row],[DATUM ZAVRŠETKA OPERACIJE]]&gt;DATE(2024,3,31),"u provedbi","završen")</f>
        <v>završen</v>
      </c>
      <c r="K1655" s="46" t="s">
        <v>333</v>
      </c>
      <c r="L1655" s="46" t="s">
        <v>333</v>
      </c>
      <c r="M1655" s="49">
        <v>0.85</v>
      </c>
      <c r="N1655" s="49">
        <v>0.15</v>
      </c>
      <c r="O1655" s="50">
        <f>Ugovori_OPULJP[[#This Row],[Bespovratna sredstva - Ukupno (EU+Nac) HRK
= Ukupna ugovorena vrijednost bespovratnih sredstava]]*Ugovori_OPULJP[[#This Row],[EU STOPA SUFINANCIRANJA %
EU CO-FINANCING RATE %]]</f>
        <v>1051535</v>
      </c>
      <c r="P1655" s="51">
        <f>Ugovori_OPULJP[[#This Row],[Bespovratna sredstva - EU dio - HRK]]/7.5345</f>
        <v>139562.67834627381</v>
      </c>
      <c r="Q1655" s="50">
        <f>Ugovori_OPULJP[[#This Row],[Bespovratna sredstva - Ukupno (EU+Nac) HRK
= Ukupna ugovorena vrijednost bespovratnih sredstava]]*Ugovori_OPULJP[[#This Row],[STOPA NACIONALNOG SUFINANCIRANJA %]]</f>
        <v>185565</v>
      </c>
      <c r="R1655" s="51">
        <f>Ugovori_OPULJP[[#This Row],[Bespovratna sredstva - Nacionalni dio - HRK]]/7.5345</f>
        <v>24628.707943460082</v>
      </c>
      <c r="S1655" s="52">
        <v>1237100</v>
      </c>
      <c r="T1655" s="51">
        <f>Ugovori_OPULJP[[#This Row],[Bespovratna sredstva - Ukupno (EU+Nac) HRK
= Ukupna ugovorena vrijednost bespovratnih sredstava]]/7.5345</f>
        <v>164191.38628973387</v>
      </c>
      <c r="U1655" s="50">
        <v>0</v>
      </c>
      <c r="V1655" s="51">
        <f>Ugovori_OPULJP[[#This Row],[Javni doprinos korisnika - HRK]]/7.5345</f>
        <v>0</v>
      </c>
      <c r="W1655" s="50">
        <v>0</v>
      </c>
      <c r="X1655" s="51">
        <f>Ugovori_OPULJP[[#This Row],[Privatni doprinos korisnika - HRK]]/7.5345</f>
        <v>0</v>
      </c>
      <c r="Y1655" s="52">
        <v>1237100</v>
      </c>
      <c r="Z1655" s="53">
        <f>Ugovori_OPULJP[[#This Row],[UKUPNI PRIHVATLJIVI IZDACI
TOTAL ELIGIBLE EXPENDITURE
= Bespovratna sredstva ukupno + doprinos korisnika
= Ukupni prihvatljivi troškovi
= Ukupna ugovorena vrijednost projekta HRK]]/7.5345</f>
        <v>164191.38628973387</v>
      </c>
      <c r="AA1655" s="57" t="s">
        <v>38</v>
      </c>
      <c r="AB1655" s="57" t="s">
        <v>35</v>
      </c>
      <c r="AC1655" s="56" t="s">
        <v>6079</v>
      </c>
      <c r="AD1655" s="63" t="s">
        <v>747</v>
      </c>
    </row>
    <row r="1656" spans="1:30" ht="63.75" customHeight="1" x14ac:dyDescent="0.2">
      <c r="A1656" s="61" t="s">
        <v>6080</v>
      </c>
      <c r="B1656" s="55" t="s">
        <v>743</v>
      </c>
      <c r="C1656" s="56" t="s">
        <v>744</v>
      </c>
      <c r="D1656" s="88" t="s">
        <v>4965</v>
      </c>
      <c r="E1656" s="57" t="s">
        <v>76</v>
      </c>
      <c r="F1656" s="62" t="s">
        <v>6081</v>
      </c>
      <c r="G1656" s="62" t="s">
        <v>275</v>
      </c>
      <c r="H1656" s="59">
        <v>44818</v>
      </c>
      <c r="I1656" s="59">
        <v>45030</v>
      </c>
      <c r="J1656" s="48" t="str">
        <f>IF(Ugovori_OPULJP[[#This Row],[DATUM ZAVRŠETKA OPERACIJE]]&gt;DATE(2024,3,31),"u provedbi","završen")</f>
        <v>završen</v>
      </c>
      <c r="K1656" s="46" t="s">
        <v>6082</v>
      </c>
      <c r="L1656" s="46" t="s">
        <v>94</v>
      </c>
      <c r="M1656" s="49">
        <v>0.85</v>
      </c>
      <c r="N1656" s="49">
        <v>0.15</v>
      </c>
      <c r="O1656" s="50">
        <f>Ugovori_OPULJP[[#This Row],[Bespovratna sredstva - Ukupno (EU+Nac) HRK
= Ukupna ugovorena vrijednost bespovratnih sredstava]]*Ugovori_OPULJP[[#This Row],[EU STOPA SUFINANCIRANJA %
EU CO-FINANCING RATE %]]</f>
        <v>708220</v>
      </c>
      <c r="P1656" s="51">
        <f>Ugovori_OPULJP[[#This Row],[Bespovratna sredstva - EU dio - HRK]]/7.5345</f>
        <v>93996.947375406453</v>
      </c>
      <c r="Q1656" s="50">
        <f>Ugovori_OPULJP[[#This Row],[Bespovratna sredstva - Ukupno (EU+Nac) HRK
= Ukupna ugovorena vrijednost bespovratnih sredstava]]*Ugovori_OPULJP[[#This Row],[STOPA NACIONALNOG SUFINANCIRANJA %]]</f>
        <v>124980</v>
      </c>
      <c r="R1656" s="51">
        <f>Ugovori_OPULJP[[#This Row],[Bespovratna sredstva - Nacionalni dio - HRK]]/7.5345</f>
        <v>16587.696595659963</v>
      </c>
      <c r="S1656" s="52">
        <v>833200</v>
      </c>
      <c r="T1656" s="51">
        <f>Ugovori_OPULJP[[#This Row],[Bespovratna sredstva - Ukupno (EU+Nac) HRK
= Ukupna ugovorena vrijednost bespovratnih sredstava]]/7.5345</f>
        <v>110584.64397106643</v>
      </c>
      <c r="U1656" s="50">
        <v>0</v>
      </c>
      <c r="V1656" s="51">
        <f>Ugovori_OPULJP[[#This Row],[Javni doprinos korisnika - HRK]]/7.5345</f>
        <v>0</v>
      </c>
      <c r="W1656" s="50">
        <v>0</v>
      </c>
      <c r="X1656" s="51">
        <f>Ugovori_OPULJP[[#This Row],[Privatni doprinos korisnika - HRK]]/7.5345</f>
        <v>0</v>
      </c>
      <c r="Y1656" s="52">
        <v>833200</v>
      </c>
      <c r="Z1656" s="53">
        <f>Ugovori_OPULJP[[#This Row],[UKUPNI PRIHVATLJIVI IZDACI
TOTAL ELIGIBLE EXPENDITURE
= Bespovratna sredstva ukupno + doprinos korisnika
= Ukupni prihvatljivi troškovi
= Ukupna ugovorena vrijednost projekta HRK]]/7.5345</f>
        <v>110584.64397106643</v>
      </c>
      <c r="AA1656" s="57" t="s">
        <v>38</v>
      </c>
      <c r="AB1656" s="57" t="s">
        <v>35</v>
      </c>
      <c r="AC1656" s="56" t="s">
        <v>6083</v>
      </c>
      <c r="AD1656" s="63" t="s">
        <v>747</v>
      </c>
    </row>
    <row r="1657" spans="1:30" ht="51" customHeight="1" x14ac:dyDescent="0.2">
      <c r="A1657" s="61" t="s">
        <v>6084</v>
      </c>
      <c r="B1657" s="55" t="s">
        <v>743</v>
      </c>
      <c r="C1657" s="56" t="s">
        <v>744</v>
      </c>
      <c r="D1657" s="88" t="s">
        <v>4965</v>
      </c>
      <c r="E1657" s="57" t="s">
        <v>76</v>
      </c>
      <c r="F1657" s="62" t="s">
        <v>6085</v>
      </c>
      <c r="G1657" s="62" t="s">
        <v>1234</v>
      </c>
      <c r="H1657" s="59">
        <v>44855</v>
      </c>
      <c r="I1657" s="59">
        <v>45098</v>
      </c>
      <c r="J1657" s="48" t="str">
        <f>IF(Ugovori_OPULJP[[#This Row],[DATUM ZAVRŠETKA OPERACIJE]]&gt;DATE(2024,3,31),"u provedbi","završen")</f>
        <v>završen</v>
      </c>
      <c r="K1657" s="58" t="s">
        <v>333</v>
      </c>
      <c r="L1657" s="58" t="s">
        <v>333</v>
      </c>
      <c r="M1657" s="49">
        <v>0.85</v>
      </c>
      <c r="N1657" s="49">
        <v>0.15</v>
      </c>
      <c r="O1657" s="50">
        <f>Ugovori_OPULJP[[#This Row],[Bespovratna sredstva - Ukupno (EU+Nac) HRK
= Ukupna ugovorena vrijednost bespovratnih sredstava]]*Ugovori_OPULJP[[#This Row],[EU STOPA SUFINANCIRANJA %
EU CO-FINANCING RATE %]]</f>
        <v>836400</v>
      </c>
      <c r="P1657" s="51">
        <f>Ugovori_OPULJP[[#This Row],[Bespovratna sredstva - EU dio - HRK]]/7.5345</f>
        <v>111009.35695799322</v>
      </c>
      <c r="Q1657" s="50">
        <f>Ugovori_OPULJP[[#This Row],[Bespovratna sredstva - Ukupno (EU+Nac) HRK
= Ukupna ugovorena vrijednost bespovratnih sredstava]]*Ugovori_OPULJP[[#This Row],[STOPA NACIONALNOG SUFINANCIRANJA %]]</f>
        <v>147600</v>
      </c>
      <c r="R1657" s="51">
        <f>Ugovori_OPULJP[[#This Row],[Bespovratna sredstva - Nacionalni dio - HRK]]/7.5345</f>
        <v>19589.886521998804</v>
      </c>
      <c r="S1657" s="52">
        <v>984000</v>
      </c>
      <c r="T1657" s="51">
        <f>Ugovori_OPULJP[[#This Row],[Bespovratna sredstva - Ukupno (EU+Nac) HRK
= Ukupna ugovorena vrijednost bespovratnih sredstava]]/7.5345</f>
        <v>130599.24347999203</v>
      </c>
      <c r="U1657" s="50">
        <v>0</v>
      </c>
      <c r="V1657" s="51">
        <f>Ugovori_OPULJP[[#This Row],[Javni doprinos korisnika - HRK]]/7.5345</f>
        <v>0</v>
      </c>
      <c r="W1657" s="50">
        <v>0</v>
      </c>
      <c r="X1657" s="51">
        <f>Ugovori_OPULJP[[#This Row],[Privatni doprinos korisnika - HRK]]/7.5345</f>
        <v>0</v>
      </c>
      <c r="Y1657" s="52">
        <v>984000</v>
      </c>
      <c r="Z1657" s="53">
        <f>Ugovori_OPULJP[[#This Row],[UKUPNI PRIHVATLJIVI IZDACI
TOTAL ELIGIBLE EXPENDITURE
= Bespovratna sredstva ukupno + doprinos korisnika
= Ukupni prihvatljivi troškovi
= Ukupna ugovorena vrijednost projekta HRK]]/7.5345</f>
        <v>130599.24347999203</v>
      </c>
      <c r="AA1657" s="57" t="s">
        <v>38</v>
      </c>
      <c r="AB1657" s="57" t="s">
        <v>35</v>
      </c>
      <c r="AC1657" s="56" t="s">
        <v>6086</v>
      </c>
      <c r="AD1657" s="63" t="s">
        <v>747</v>
      </c>
    </row>
    <row r="1658" spans="1:30" ht="63.75" customHeight="1" x14ac:dyDescent="0.2">
      <c r="A1658" s="66" t="s">
        <v>6087</v>
      </c>
      <c r="B1658" s="55" t="s">
        <v>743</v>
      </c>
      <c r="C1658" s="56" t="s">
        <v>744</v>
      </c>
      <c r="D1658" s="88" t="s">
        <v>4965</v>
      </c>
      <c r="E1658" s="57" t="s">
        <v>76</v>
      </c>
      <c r="F1658" s="45" t="s">
        <v>6088</v>
      </c>
      <c r="G1658" s="45" t="s">
        <v>661</v>
      </c>
      <c r="H1658" s="59">
        <v>44770</v>
      </c>
      <c r="I1658" s="59">
        <v>45013</v>
      </c>
      <c r="J1658" s="48" t="str">
        <f>IF(Ugovori_OPULJP[[#This Row],[DATUM ZAVRŠETKA OPERACIJE]]&gt;DATE(2024,3,31),"u provedbi","završen")</f>
        <v>završen</v>
      </c>
      <c r="K1658" s="58" t="s">
        <v>244</v>
      </c>
      <c r="L1658" s="58" t="s">
        <v>244</v>
      </c>
      <c r="M1658" s="49">
        <v>0.85</v>
      </c>
      <c r="N1658" s="49">
        <v>0.15</v>
      </c>
      <c r="O1658" s="50">
        <f>Ugovori_OPULJP[[#This Row],[Bespovratna sredstva - Ukupno (EU+Nac) HRK
= Ukupna ugovorena vrijednost bespovratnih sredstava]]*Ugovori_OPULJP[[#This Row],[EU STOPA SUFINANCIRANJA %
EU CO-FINANCING RATE %]]</f>
        <v>1260720</v>
      </c>
      <c r="P1658" s="51">
        <f>Ugovori_OPULJP[[#This Row],[Bespovratna sredstva - EU dio - HRK]]/7.5345</f>
        <v>167326.29902448735</v>
      </c>
      <c r="Q1658" s="50">
        <f>Ugovori_OPULJP[[#This Row],[Bespovratna sredstva - Ukupno (EU+Nac) HRK
= Ukupna ugovorena vrijednost bespovratnih sredstava]]*Ugovori_OPULJP[[#This Row],[STOPA NACIONALNOG SUFINANCIRANJA %]]</f>
        <v>222480</v>
      </c>
      <c r="R1658" s="51">
        <f>Ugovori_OPULJP[[#This Row],[Bespovratna sredstva - Nacionalni dio - HRK]]/7.5345</f>
        <v>29528.170416086003</v>
      </c>
      <c r="S1658" s="52">
        <v>1483200</v>
      </c>
      <c r="T1658" s="51">
        <f>Ugovori_OPULJP[[#This Row],[Bespovratna sredstva - Ukupno (EU+Nac) HRK
= Ukupna ugovorena vrijednost bespovratnih sredstava]]/7.5345</f>
        <v>196854.46944057336</v>
      </c>
      <c r="U1658" s="50">
        <v>0</v>
      </c>
      <c r="V1658" s="51">
        <f>Ugovori_OPULJP[[#This Row],[Javni doprinos korisnika - HRK]]/7.5345</f>
        <v>0</v>
      </c>
      <c r="W1658" s="50">
        <v>0</v>
      </c>
      <c r="X1658" s="51">
        <f>Ugovori_OPULJP[[#This Row],[Privatni doprinos korisnika - HRK]]/7.5345</f>
        <v>0</v>
      </c>
      <c r="Y1658" s="52">
        <v>1483200</v>
      </c>
      <c r="Z1658" s="53">
        <f>Ugovori_OPULJP[[#This Row],[UKUPNI PRIHVATLJIVI IZDACI
TOTAL ELIGIBLE EXPENDITURE
= Bespovratna sredstva ukupno + doprinos korisnika
= Ukupni prihvatljivi troškovi
= Ukupna ugovorena vrijednost projekta HRK]]/7.5345</f>
        <v>196854.46944057336</v>
      </c>
      <c r="AA1658" s="57" t="s">
        <v>38</v>
      </c>
      <c r="AB1658" s="57" t="s">
        <v>35</v>
      </c>
      <c r="AC1658" s="56" t="s">
        <v>6089</v>
      </c>
      <c r="AD1658" s="63" t="s">
        <v>747</v>
      </c>
    </row>
    <row r="1659" spans="1:30" ht="51" customHeight="1" x14ac:dyDescent="0.2">
      <c r="A1659" s="66" t="s">
        <v>6090</v>
      </c>
      <c r="B1659" s="55" t="s">
        <v>743</v>
      </c>
      <c r="C1659" s="56" t="s">
        <v>744</v>
      </c>
      <c r="D1659" s="88" t="s">
        <v>4965</v>
      </c>
      <c r="E1659" s="57" t="s">
        <v>76</v>
      </c>
      <c r="F1659" s="62" t="s">
        <v>6091</v>
      </c>
      <c r="G1659" s="62" t="s">
        <v>1807</v>
      </c>
      <c r="H1659" s="59">
        <v>44923</v>
      </c>
      <c r="I1659" s="59">
        <v>45166</v>
      </c>
      <c r="J1659" s="48" t="str">
        <f>IF(Ugovori_OPULJP[[#This Row],[DATUM ZAVRŠETKA OPERACIJE]]&gt;DATE(2024,3,31),"u provedbi","završen")</f>
        <v>završen</v>
      </c>
      <c r="K1659" s="58" t="s">
        <v>211</v>
      </c>
      <c r="L1659" s="67" t="s">
        <v>211</v>
      </c>
      <c r="M1659" s="49">
        <v>0.85</v>
      </c>
      <c r="N1659" s="49">
        <v>0.15</v>
      </c>
      <c r="O1659" s="50">
        <f>Ugovori_OPULJP[[#This Row],[Bespovratna sredstva - Ukupno (EU+Nac) HRK
= Ukupna ugovorena vrijednost bespovratnih sredstava]]*Ugovori_OPULJP[[#This Row],[EU STOPA SUFINANCIRANJA %
EU CO-FINANCING RATE %]]</f>
        <v>1260550</v>
      </c>
      <c r="P1659" s="51">
        <f>Ugovori_OPULJP[[#This Row],[Bespovratna sredstva - EU dio - HRK]]/7.5345</f>
        <v>167303.73614705686</v>
      </c>
      <c r="Q1659" s="50">
        <f>Ugovori_OPULJP[[#This Row],[Bespovratna sredstva - Ukupno (EU+Nac) HRK
= Ukupna ugovorena vrijednost bespovratnih sredstava]]*Ugovori_OPULJP[[#This Row],[STOPA NACIONALNOG SUFINANCIRANJA %]]</f>
        <v>222450</v>
      </c>
      <c r="R1659" s="51">
        <f>Ugovori_OPULJP[[#This Row],[Bespovratna sredstva - Nacionalni dio - HRK]]/7.5345</f>
        <v>29524.188731833565</v>
      </c>
      <c r="S1659" s="52">
        <v>1483000</v>
      </c>
      <c r="T1659" s="51">
        <f>Ugovori_OPULJP[[#This Row],[Bespovratna sredstva - Ukupno (EU+Nac) HRK
= Ukupna ugovorena vrijednost bespovratnih sredstava]]/7.5345</f>
        <v>196827.92487889042</v>
      </c>
      <c r="U1659" s="50">
        <v>0</v>
      </c>
      <c r="V1659" s="51">
        <f>Ugovori_OPULJP[[#This Row],[Javni doprinos korisnika - HRK]]/7.5345</f>
        <v>0</v>
      </c>
      <c r="W1659" s="50">
        <v>0</v>
      </c>
      <c r="X1659" s="51">
        <f>Ugovori_OPULJP[[#This Row],[Privatni doprinos korisnika - HRK]]/7.5345</f>
        <v>0</v>
      </c>
      <c r="Y1659" s="52">
        <v>1483000</v>
      </c>
      <c r="Z1659" s="53">
        <f>Ugovori_OPULJP[[#This Row],[UKUPNI PRIHVATLJIVI IZDACI
TOTAL ELIGIBLE EXPENDITURE
= Bespovratna sredstva ukupno + doprinos korisnika
= Ukupni prihvatljivi troškovi
= Ukupna ugovorena vrijednost projekta HRK]]/7.5345</f>
        <v>196827.92487889042</v>
      </c>
      <c r="AA1659" s="57" t="s">
        <v>38</v>
      </c>
      <c r="AB1659" s="57" t="s">
        <v>35</v>
      </c>
      <c r="AC1659" s="56" t="s">
        <v>6092</v>
      </c>
      <c r="AD1659" s="63" t="s">
        <v>747</v>
      </c>
    </row>
    <row r="1660" spans="1:30" ht="51" customHeight="1" x14ac:dyDescent="0.2">
      <c r="A1660" s="61" t="s">
        <v>6093</v>
      </c>
      <c r="B1660" s="55" t="s">
        <v>743</v>
      </c>
      <c r="C1660" s="56" t="s">
        <v>744</v>
      </c>
      <c r="D1660" s="88" t="s">
        <v>4965</v>
      </c>
      <c r="E1660" s="57" t="s">
        <v>76</v>
      </c>
      <c r="F1660" s="62" t="s">
        <v>6094</v>
      </c>
      <c r="G1660" s="45" t="s">
        <v>1631</v>
      </c>
      <c r="H1660" s="59">
        <v>45000</v>
      </c>
      <c r="I1660" s="59">
        <v>45245</v>
      </c>
      <c r="J1660" s="48" t="str">
        <f>IF(Ugovori_OPULJP[[#This Row],[DATUM ZAVRŠETKA OPERACIJE]]&gt;DATE(2024,3,31),"u provedbi","završen")</f>
        <v>završen</v>
      </c>
      <c r="K1660" s="46" t="s">
        <v>211</v>
      </c>
      <c r="L1660" s="46" t="s">
        <v>211</v>
      </c>
      <c r="M1660" s="49">
        <v>0.85</v>
      </c>
      <c r="N1660" s="49">
        <v>0.15</v>
      </c>
      <c r="O1660" s="50">
        <f>Ugovori_OPULJP[[#This Row],[Bespovratna sredstva - Ukupno (EU+Nac) HRK
= Ukupna ugovorena vrijednost bespovratnih sredstava]]*Ugovori_OPULJP[[#This Row],[EU STOPA SUFINANCIRANJA %
EU CO-FINANCING RATE %]]</f>
        <v>420240</v>
      </c>
      <c r="P1660" s="51">
        <f>Ugovori_OPULJP[[#This Row],[Bespovratna sredstva - EU dio - HRK]]/7.5345</f>
        <v>55775.43300816245</v>
      </c>
      <c r="Q1660" s="50">
        <f>Ugovori_OPULJP[[#This Row],[Bespovratna sredstva - Ukupno (EU+Nac) HRK
= Ukupna ugovorena vrijednost bespovratnih sredstava]]*Ugovori_OPULJP[[#This Row],[STOPA NACIONALNOG SUFINANCIRANJA %]]</f>
        <v>74160</v>
      </c>
      <c r="R1660" s="51">
        <f>Ugovori_OPULJP[[#This Row],[Bespovratna sredstva - Nacionalni dio - HRK]]/7.5345</f>
        <v>9842.7234720286669</v>
      </c>
      <c r="S1660" s="52">
        <v>494400</v>
      </c>
      <c r="T1660" s="51">
        <f>Ugovori_OPULJP[[#This Row],[Bespovratna sredstva - Ukupno (EU+Nac) HRK
= Ukupna ugovorena vrijednost bespovratnih sredstava]]/7.5345</f>
        <v>65618.156480191115</v>
      </c>
      <c r="U1660" s="50">
        <v>0</v>
      </c>
      <c r="V1660" s="51">
        <f>Ugovori_OPULJP[[#This Row],[Javni doprinos korisnika - HRK]]/7.5345</f>
        <v>0</v>
      </c>
      <c r="W1660" s="50">
        <v>0</v>
      </c>
      <c r="X1660" s="51">
        <f>Ugovori_OPULJP[[#This Row],[Privatni doprinos korisnika - HRK]]/7.5345</f>
        <v>0</v>
      </c>
      <c r="Y1660" s="52">
        <v>494400</v>
      </c>
      <c r="Z1660" s="53">
        <f>Ugovori_OPULJP[[#This Row],[UKUPNI PRIHVATLJIVI IZDACI
TOTAL ELIGIBLE EXPENDITURE
= Bespovratna sredstva ukupno + doprinos korisnika
= Ukupni prihvatljivi troškovi
= Ukupna ugovorena vrijednost projekta HRK]]/7.5345</f>
        <v>65618.156480191115</v>
      </c>
      <c r="AA1660" s="57" t="s">
        <v>38</v>
      </c>
      <c r="AB1660" s="57" t="s">
        <v>35</v>
      </c>
      <c r="AC1660" s="56" t="s">
        <v>6095</v>
      </c>
      <c r="AD1660" s="63" t="s">
        <v>747</v>
      </c>
    </row>
    <row r="1661" spans="1:30" ht="63.75" customHeight="1" x14ac:dyDescent="0.2">
      <c r="A1661" s="61" t="s">
        <v>6096</v>
      </c>
      <c r="B1661" s="55" t="s">
        <v>743</v>
      </c>
      <c r="C1661" s="56" t="s">
        <v>744</v>
      </c>
      <c r="D1661" s="88" t="s">
        <v>4965</v>
      </c>
      <c r="E1661" s="57" t="s">
        <v>76</v>
      </c>
      <c r="F1661" s="62" t="s">
        <v>6097</v>
      </c>
      <c r="G1661" s="45" t="s">
        <v>1815</v>
      </c>
      <c r="H1661" s="59">
        <v>45001</v>
      </c>
      <c r="I1661" s="59">
        <v>45246</v>
      </c>
      <c r="J1661" s="48" t="str">
        <f>IF(Ugovori_OPULJP[[#This Row],[DATUM ZAVRŠETKA OPERACIJE]]&gt;DATE(2024,3,31),"u provedbi","završen")</f>
        <v>završen</v>
      </c>
      <c r="K1661" s="46" t="s">
        <v>211</v>
      </c>
      <c r="L1661" s="46" t="s">
        <v>211</v>
      </c>
      <c r="M1661" s="49">
        <v>0.85</v>
      </c>
      <c r="N1661" s="49">
        <v>0.15</v>
      </c>
      <c r="O1661" s="50">
        <f>Ugovori_OPULJP[[#This Row],[Bespovratna sredstva - Ukupno (EU+Nac) HRK
= Ukupna ugovorena vrijednost bespovratnih sredstava]]*Ugovori_OPULJP[[#This Row],[EU STOPA SUFINANCIRANJA %
EU CO-FINANCING RATE %]]</f>
        <v>1045402.25</v>
      </c>
      <c r="P1661" s="51">
        <f>Ugovori_OPULJP[[#This Row],[Bespovratna sredstva - EU dio - HRK]]/7.5345</f>
        <v>138748.72254296902</v>
      </c>
      <c r="Q1661" s="50">
        <f>Ugovori_OPULJP[[#This Row],[Bespovratna sredstva - Ukupno (EU+Nac) HRK
= Ukupna ugovorena vrijednost bespovratnih sredstava]]*Ugovori_OPULJP[[#This Row],[STOPA NACIONALNOG SUFINANCIRANJA %]]</f>
        <v>184482.75</v>
      </c>
      <c r="R1661" s="51">
        <f>Ugovori_OPULJP[[#This Row],[Bespovratna sredstva - Nacionalni dio - HRK]]/7.5345</f>
        <v>24485.068684053353</v>
      </c>
      <c r="S1661" s="52">
        <v>1229885</v>
      </c>
      <c r="T1661" s="51">
        <f>Ugovori_OPULJP[[#This Row],[Bespovratna sredstva - Ukupno (EU+Nac) HRK
= Ukupna ugovorena vrijednost bespovratnih sredstava]]/7.5345</f>
        <v>163233.79122702236</v>
      </c>
      <c r="U1661" s="50">
        <v>0</v>
      </c>
      <c r="V1661" s="51">
        <f>Ugovori_OPULJP[[#This Row],[Javni doprinos korisnika - HRK]]/7.5345</f>
        <v>0</v>
      </c>
      <c r="W1661" s="50">
        <v>0</v>
      </c>
      <c r="X1661" s="51">
        <f>Ugovori_OPULJP[[#This Row],[Privatni doprinos korisnika - HRK]]/7.5345</f>
        <v>0</v>
      </c>
      <c r="Y1661" s="52">
        <v>1229885</v>
      </c>
      <c r="Z1661" s="53">
        <f>Ugovori_OPULJP[[#This Row],[UKUPNI PRIHVATLJIVI IZDACI
TOTAL ELIGIBLE EXPENDITURE
= Bespovratna sredstva ukupno + doprinos korisnika
= Ukupni prihvatljivi troškovi
= Ukupna ugovorena vrijednost projekta HRK]]/7.5345</f>
        <v>163233.79122702236</v>
      </c>
      <c r="AA1661" s="57" t="s">
        <v>38</v>
      </c>
      <c r="AB1661" s="57" t="s">
        <v>35</v>
      </c>
      <c r="AC1661" s="56" t="s">
        <v>6098</v>
      </c>
      <c r="AD1661" s="63" t="s">
        <v>747</v>
      </c>
    </row>
    <row r="1662" spans="1:30" ht="63.75" customHeight="1" x14ac:dyDescent="0.2">
      <c r="A1662" s="61" t="s">
        <v>6099</v>
      </c>
      <c r="B1662" s="55" t="s">
        <v>743</v>
      </c>
      <c r="C1662" s="56" t="s">
        <v>744</v>
      </c>
      <c r="D1662" s="88" t="s">
        <v>4965</v>
      </c>
      <c r="E1662" s="57" t="s">
        <v>76</v>
      </c>
      <c r="F1662" s="62" t="s">
        <v>6100</v>
      </c>
      <c r="G1662" s="62" t="s">
        <v>6101</v>
      </c>
      <c r="H1662" s="59">
        <v>44859</v>
      </c>
      <c r="I1662" s="59">
        <v>45102</v>
      </c>
      <c r="J1662" s="48" t="str">
        <f>IF(Ugovori_OPULJP[[#This Row],[DATUM ZAVRŠETKA OPERACIJE]]&gt;DATE(2024,3,31),"u provedbi","završen")</f>
        <v>završen</v>
      </c>
      <c r="K1662" s="46" t="s">
        <v>6102</v>
      </c>
      <c r="L1662" s="46" t="s">
        <v>37</v>
      </c>
      <c r="M1662" s="49">
        <v>0.85</v>
      </c>
      <c r="N1662" s="49">
        <v>0.15</v>
      </c>
      <c r="O1662" s="50">
        <f>Ugovori_OPULJP[[#This Row],[Bespovratna sredstva - Ukupno (EU+Nac) HRK
= Ukupna ugovorena vrijednost bespovratnih sredstava]]*Ugovori_OPULJP[[#This Row],[EU STOPA SUFINANCIRANJA %
EU CO-FINANCING RATE %]]</f>
        <v>1008576</v>
      </c>
      <c r="P1662" s="51">
        <f>Ugovori_OPULJP[[#This Row],[Bespovratna sredstva - EU dio - HRK]]/7.5345</f>
        <v>133861.03921958987</v>
      </c>
      <c r="Q1662" s="50">
        <f>Ugovori_OPULJP[[#This Row],[Bespovratna sredstva - Ukupno (EU+Nac) HRK
= Ukupna ugovorena vrijednost bespovratnih sredstava]]*Ugovori_OPULJP[[#This Row],[STOPA NACIONALNOG SUFINANCIRANJA %]]</f>
        <v>177984</v>
      </c>
      <c r="R1662" s="51">
        <f>Ugovori_OPULJP[[#This Row],[Bespovratna sredstva - Nacionalni dio - HRK]]/7.5345</f>
        <v>23622.536332868804</v>
      </c>
      <c r="S1662" s="52">
        <v>1186560</v>
      </c>
      <c r="T1662" s="51">
        <f>Ugovori_OPULJP[[#This Row],[Bespovratna sredstva - Ukupno (EU+Nac) HRK
= Ukupna ugovorena vrijednost bespovratnih sredstava]]/7.5345</f>
        <v>157483.57555245867</v>
      </c>
      <c r="U1662" s="50">
        <v>0</v>
      </c>
      <c r="V1662" s="51">
        <f>Ugovori_OPULJP[[#This Row],[Javni doprinos korisnika - HRK]]/7.5345</f>
        <v>0</v>
      </c>
      <c r="W1662" s="50">
        <v>0</v>
      </c>
      <c r="X1662" s="51">
        <f>Ugovori_OPULJP[[#This Row],[Privatni doprinos korisnika - HRK]]/7.5345</f>
        <v>0</v>
      </c>
      <c r="Y1662" s="52">
        <v>1186560</v>
      </c>
      <c r="Z1662" s="53">
        <f>Ugovori_OPULJP[[#This Row],[UKUPNI PRIHVATLJIVI IZDACI
TOTAL ELIGIBLE EXPENDITURE
= Bespovratna sredstva ukupno + doprinos korisnika
= Ukupni prihvatljivi troškovi
= Ukupna ugovorena vrijednost projekta HRK]]/7.5345</f>
        <v>157483.57555245867</v>
      </c>
      <c r="AA1662" s="57" t="s">
        <v>38</v>
      </c>
      <c r="AB1662" s="57" t="s">
        <v>35</v>
      </c>
      <c r="AC1662" s="56" t="s">
        <v>6103</v>
      </c>
      <c r="AD1662" s="63" t="s">
        <v>747</v>
      </c>
    </row>
    <row r="1663" spans="1:30" ht="63.75" customHeight="1" x14ac:dyDescent="0.2">
      <c r="A1663" s="61" t="s">
        <v>6104</v>
      </c>
      <c r="B1663" s="55" t="s">
        <v>743</v>
      </c>
      <c r="C1663" s="56" t="s">
        <v>744</v>
      </c>
      <c r="D1663" s="88" t="s">
        <v>4965</v>
      </c>
      <c r="E1663" s="57" t="s">
        <v>76</v>
      </c>
      <c r="F1663" s="62" t="s">
        <v>6105</v>
      </c>
      <c r="G1663" s="62" t="s">
        <v>3055</v>
      </c>
      <c r="H1663" s="59">
        <v>44770</v>
      </c>
      <c r="I1663" s="59">
        <v>45013</v>
      </c>
      <c r="J1663" s="48" t="str">
        <f>IF(Ugovori_OPULJP[[#This Row],[DATUM ZAVRŠETKA OPERACIJE]]&gt;DATE(2024,3,31),"u provedbi","završen")</f>
        <v>završen</v>
      </c>
      <c r="K1663" s="46" t="s">
        <v>155</v>
      </c>
      <c r="L1663" s="46" t="s">
        <v>155</v>
      </c>
      <c r="M1663" s="49">
        <v>0.85</v>
      </c>
      <c r="N1663" s="49">
        <v>0.15</v>
      </c>
      <c r="O1663" s="50">
        <f>Ugovori_OPULJP[[#This Row],[Bespovratna sredstva - Ukupno (EU+Nac) HRK
= Ukupna ugovorena vrijednost bespovratnih sredstava]]*Ugovori_OPULJP[[#This Row],[EU STOPA SUFINANCIRANJA %
EU CO-FINANCING RATE %]]</f>
        <v>418625</v>
      </c>
      <c r="P1663" s="51">
        <f>Ugovori_OPULJP[[#This Row],[Bespovratna sredstva - EU dio - HRK]]/7.5345</f>
        <v>55561.08567257283</v>
      </c>
      <c r="Q1663" s="50">
        <f>Ugovori_OPULJP[[#This Row],[Bespovratna sredstva - Ukupno (EU+Nac) HRK
= Ukupna ugovorena vrijednost bespovratnih sredstava]]*Ugovori_OPULJP[[#This Row],[STOPA NACIONALNOG SUFINANCIRANJA %]]</f>
        <v>73875</v>
      </c>
      <c r="R1663" s="51">
        <f>Ugovori_OPULJP[[#This Row],[Bespovratna sredstva - Nacionalni dio - HRK]]/7.5345</f>
        <v>9804.8974716304983</v>
      </c>
      <c r="S1663" s="52">
        <v>492500</v>
      </c>
      <c r="T1663" s="53">
        <f>Ugovori_OPULJP[[#This Row],[Bespovratna sredstva - Ukupno (EU+Nac) HRK
= Ukupna ugovorena vrijednost bespovratnih sredstava]]/7.5345</f>
        <v>65365.983144203325</v>
      </c>
      <c r="U1663" s="50">
        <v>0</v>
      </c>
      <c r="V1663" s="51">
        <f>Ugovori_OPULJP[[#This Row],[Javni doprinos korisnika - HRK]]/7.5345</f>
        <v>0</v>
      </c>
      <c r="W1663" s="50">
        <v>0</v>
      </c>
      <c r="X1663" s="51">
        <f>Ugovori_OPULJP[[#This Row],[Privatni doprinos korisnika - HRK]]/7.5345</f>
        <v>0</v>
      </c>
      <c r="Y1663" s="52">
        <v>492500</v>
      </c>
      <c r="Z1663" s="53">
        <f>Ugovori_OPULJP[[#This Row],[UKUPNI PRIHVATLJIVI IZDACI
TOTAL ELIGIBLE EXPENDITURE
= Bespovratna sredstva ukupno + doprinos korisnika
= Ukupni prihvatljivi troškovi
= Ukupna ugovorena vrijednost projekta HRK]]/7.5345</f>
        <v>65365.983144203325</v>
      </c>
      <c r="AA1663" s="57" t="s">
        <v>38</v>
      </c>
      <c r="AB1663" s="57" t="s">
        <v>35</v>
      </c>
      <c r="AC1663" s="56" t="s">
        <v>6106</v>
      </c>
      <c r="AD1663" s="63" t="s">
        <v>747</v>
      </c>
    </row>
    <row r="1664" spans="1:30" ht="63.75" customHeight="1" x14ac:dyDescent="0.2">
      <c r="A1664" s="66" t="s">
        <v>6107</v>
      </c>
      <c r="B1664" s="55" t="s">
        <v>743</v>
      </c>
      <c r="C1664" s="56" t="s">
        <v>744</v>
      </c>
      <c r="D1664" s="88" t="s">
        <v>4965</v>
      </c>
      <c r="E1664" s="57" t="s">
        <v>76</v>
      </c>
      <c r="F1664" s="62" t="s">
        <v>6108</v>
      </c>
      <c r="G1664" s="62" t="s">
        <v>1271</v>
      </c>
      <c r="H1664" s="59">
        <v>44916</v>
      </c>
      <c r="I1664" s="59">
        <v>45159</v>
      </c>
      <c r="J1664" s="48" t="str">
        <f>IF(Ugovori_OPULJP[[#This Row],[DATUM ZAVRŠETKA OPERACIJE]]&gt;DATE(2024,3,31),"u provedbi","završen")</f>
        <v>završen</v>
      </c>
      <c r="K1664" s="46" t="s">
        <v>94</v>
      </c>
      <c r="L1664" s="46" t="s">
        <v>94</v>
      </c>
      <c r="M1664" s="49">
        <v>0.85</v>
      </c>
      <c r="N1664" s="49">
        <v>0.15</v>
      </c>
      <c r="O1664" s="50">
        <f>Ugovori_OPULJP[[#This Row],[Bespovratna sredstva - Ukupno (EU+Nac) HRK
= Ukupna ugovorena vrijednost bespovratnih sredstava]]*Ugovori_OPULJP[[#This Row],[EU STOPA SUFINANCIRANJA %
EU CO-FINANCING RATE %]]</f>
        <v>504156.25</v>
      </c>
      <c r="P1664" s="51">
        <f>Ugovori_OPULJP[[#This Row],[Bespovratna sredstva - EU dio - HRK]]/7.5345</f>
        <v>66913.033379786313</v>
      </c>
      <c r="Q1664" s="50">
        <f>Ugovori_OPULJP[[#This Row],[Bespovratna sredstva - Ukupno (EU+Nac) HRK
= Ukupna ugovorena vrijednost bespovratnih sredstava]]*Ugovori_OPULJP[[#This Row],[STOPA NACIONALNOG SUFINANCIRANJA %]]</f>
        <v>88968.75</v>
      </c>
      <c r="R1664" s="51">
        <f>Ugovori_OPULJP[[#This Row],[Bespovratna sredstva - Nacionalni dio - HRK]]/7.5345</f>
        <v>11808.182361138761</v>
      </c>
      <c r="S1664" s="52">
        <v>593125</v>
      </c>
      <c r="T1664" s="51">
        <f>Ugovori_OPULJP[[#This Row],[Bespovratna sredstva - Ukupno (EU+Nac) HRK
= Ukupna ugovorena vrijednost bespovratnih sredstava]]/7.5345</f>
        <v>78721.215740925079</v>
      </c>
      <c r="U1664" s="50">
        <v>0</v>
      </c>
      <c r="V1664" s="51">
        <f>Ugovori_OPULJP[[#This Row],[Javni doprinos korisnika - HRK]]/7.5345</f>
        <v>0</v>
      </c>
      <c r="W1664" s="50">
        <v>0</v>
      </c>
      <c r="X1664" s="51">
        <f>Ugovori_OPULJP[[#This Row],[Privatni doprinos korisnika - HRK]]/7.5345</f>
        <v>0</v>
      </c>
      <c r="Y1664" s="52">
        <v>593125</v>
      </c>
      <c r="Z1664" s="53">
        <f>Ugovori_OPULJP[[#This Row],[UKUPNI PRIHVATLJIVI IZDACI
TOTAL ELIGIBLE EXPENDITURE
= Bespovratna sredstva ukupno + doprinos korisnika
= Ukupni prihvatljivi troškovi
= Ukupna ugovorena vrijednost projekta HRK]]/7.5345</f>
        <v>78721.215740925079</v>
      </c>
      <c r="AA1664" s="57" t="s">
        <v>38</v>
      </c>
      <c r="AB1664" s="57" t="s">
        <v>35</v>
      </c>
      <c r="AC1664" s="56" t="s">
        <v>6109</v>
      </c>
      <c r="AD1664" s="63" t="s">
        <v>747</v>
      </c>
    </row>
    <row r="1665" spans="1:30" ht="63.75" customHeight="1" x14ac:dyDescent="0.2">
      <c r="A1665" s="61" t="s">
        <v>6110</v>
      </c>
      <c r="B1665" s="55" t="s">
        <v>743</v>
      </c>
      <c r="C1665" s="56" t="s">
        <v>744</v>
      </c>
      <c r="D1665" s="88" t="s">
        <v>4965</v>
      </c>
      <c r="E1665" s="57" t="s">
        <v>76</v>
      </c>
      <c r="F1665" s="62" t="s">
        <v>6111</v>
      </c>
      <c r="G1665" s="62" t="s">
        <v>1779</v>
      </c>
      <c r="H1665" s="59">
        <v>44855</v>
      </c>
      <c r="I1665" s="59">
        <v>45098</v>
      </c>
      <c r="J1665" s="48" t="str">
        <f>IF(Ugovori_OPULJP[[#This Row],[DATUM ZAVRŠETKA OPERACIJE]]&gt;DATE(2024,3,31),"u provedbi","završen")</f>
        <v>završen</v>
      </c>
      <c r="K1665" s="58" t="s">
        <v>94</v>
      </c>
      <c r="L1665" s="58" t="s">
        <v>94</v>
      </c>
      <c r="M1665" s="49">
        <v>0.85</v>
      </c>
      <c r="N1665" s="49">
        <v>0.15</v>
      </c>
      <c r="O1665" s="50">
        <f>Ugovori_OPULJP[[#This Row],[Bespovratna sredstva - Ukupno (EU+Nac) HRK
= Ukupna ugovorena vrijednost bespovratnih sredstava]]*Ugovori_OPULJP[[#This Row],[EU STOPA SUFINANCIRANJA %
EU CO-FINANCING RATE %]]</f>
        <v>1275000</v>
      </c>
      <c r="P1665" s="51">
        <f>Ugovori_OPULJP[[#This Row],[Bespovratna sredstva - EU dio - HRK]]/7.5345</f>
        <v>169221.5807286482</v>
      </c>
      <c r="Q1665" s="50">
        <f>Ugovori_OPULJP[[#This Row],[Bespovratna sredstva - Ukupno (EU+Nac) HRK
= Ukupna ugovorena vrijednost bespovratnih sredstava]]*Ugovori_OPULJP[[#This Row],[STOPA NACIONALNOG SUFINANCIRANJA %]]</f>
        <v>225000</v>
      </c>
      <c r="R1665" s="51">
        <f>Ugovori_OPULJP[[#This Row],[Bespovratna sredstva - Nacionalni dio - HRK]]/7.5345</f>
        <v>29862.631893290862</v>
      </c>
      <c r="S1665" s="52">
        <v>1500000</v>
      </c>
      <c r="T1665" s="51">
        <f>Ugovori_OPULJP[[#This Row],[Bespovratna sredstva - Ukupno (EU+Nac) HRK
= Ukupna ugovorena vrijednost bespovratnih sredstava]]/7.5345</f>
        <v>199084.21262193908</v>
      </c>
      <c r="U1665" s="50">
        <v>0</v>
      </c>
      <c r="V1665" s="51">
        <f>Ugovori_OPULJP[[#This Row],[Javni doprinos korisnika - HRK]]/7.5345</f>
        <v>0</v>
      </c>
      <c r="W1665" s="50">
        <v>0</v>
      </c>
      <c r="X1665" s="51">
        <f>Ugovori_OPULJP[[#This Row],[Privatni doprinos korisnika - HRK]]/7.5345</f>
        <v>0</v>
      </c>
      <c r="Y1665" s="52">
        <v>1500000</v>
      </c>
      <c r="Z1665" s="53">
        <f>Ugovori_OPULJP[[#This Row],[UKUPNI PRIHVATLJIVI IZDACI
TOTAL ELIGIBLE EXPENDITURE
= Bespovratna sredstva ukupno + doprinos korisnika
= Ukupni prihvatljivi troškovi
= Ukupna ugovorena vrijednost projekta HRK]]/7.5345</f>
        <v>199084.21262193908</v>
      </c>
      <c r="AA1665" s="57" t="s">
        <v>38</v>
      </c>
      <c r="AB1665" s="57" t="s">
        <v>35</v>
      </c>
      <c r="AC1665" s="56" t="s">
        <v>6112</v>
      </c>
      <c r="AD1665" s="63" t="s">
        <v>747</v>
      </c>
    </row>
    <row r="1666" spans="1:30" ht="63.75" customHeight="1" x14ac:dyDescent="0.2">
      <c r="A1666" s="61" t="s">
        <v>6113</v>
      </c>
      <c r="B1666" s="55" t="s">
        <v>743</v>
      </c>
      <c r="C1666" s="56" t="s">
        <v>744</v>
      </c>
      <c r="D1666" s="88" t="s">
        <v>4965</v>
      </c>
      <c r="E1666" s="57" t="s">
        <v>76</v>
      </c>
      <c r="F1666" s="62" t="s">
        <v>6114</v>
      </c>
      <c r="G1666" s="62" t="s">
        <v>1451</v>
      </c>
      <c r="H1666" s="59">
        <v>44855</v>
      </c>
      <c r="I1666" s="59">
        <v>45098</v>
      </c>
      <c r="J1666" s="48" t="str">
        <f>IF(Ugovori_OPULJP[[#This Row],[DATUM ZAVRŠETKA OPERACIJE]]&gt;DATE(2024,3,31),"u provedbi","završen")</f>
        <v>završen</v>
      </c>
      <c r="K1666" s="58" t="s">
        <v>94</v>
      </c>
      <c r="L1666" s="58" t="s">
        <v>94</v>
      </c>
      <c r="M1666" s="49">
        <v>0.85</v>
      </c>
      <c r="N1666" s="49">
        <v>0.15</v>
      </c>
      <c r="O1666" s="50">
        <f>Ugovori_OPULJP[[#This Row],[Bespovratna sredstva - Ukupno (EU+Nac) HRK
= Ukupna ugovorena vrijednost bespovratnih sredstava]]*Ugovori_OPULJP[[#This Row],[EU STOPA SUFINANCIRANJA %
EU CO-FINANCING RATE %]]</f>
        <v>1261850.5</v>
      </c>
      <c r="P1666" s="51">
        <f>Ugovori_OPULJP[[#This Row],[Bespovratna sredstva - EU dio - HRK]]/7.5345</f>
        <v>167476.34215940008</v>
      </c>
      <c r="Q1666" s="50">
        <f>Ugovori_OPULJP[[#This Row],[Bespovratna sredstva - Ukupno (EU+Nac) HRK
= Ukupna ugovorena vrijednost bespovratnih sredstava]]*Ugovori_OPULJP[[#This Row],[STOPA NACIONALNOG SUFINANCIRANJA %]]</f>
        <v>222679.5</v>
      </c>
      <c r="R1666" s="51">
        <f>Ugovori_OPULJP[[#This Row],[Bespovratna sredstva - Nacionalni dio - HRK]]/7.5345</f>
        <v>29554.648616364721</v>
      </c>
      <c r="S1666" s="52">
        <v>1484530</v>
      </c>
      <c r="T1666" s="51">
        <f>Ugovori_OPULJP[[#This Row],[Bespovratna sredstva - Ukupno (EU+Nac) HRK
= Ukupna ugovorena vrijednost bespovratnih sredstava]]/7.5345</f>
        <v>197030.9907757648</v>
      </c>
      <c r="U1666" s="50">
        <v>0</v>
      </c>
      <c r="V1666" s="51">
        <f>Ugovori_OPULJP[[#This Row],[Javni doprinos korisnika - HRK]]/7.5345</f>
        <v>0</v>
      </c>
      <c r="W1666" s="50">
        <v>0</v>
      </c>
      <c r="X1666" s="51">
        <f>Ugovori_OPULJP[[#This Row],[Privatni doprinos korisnika - HRK]]/7.5345</f>
        <v>0</v>
      </c>
      <c r="Y1666" s="52">
        <v>1484530</v>
      </c>
      <c r="Z1666" s="53">
        <f>Ugovori_OPULJP[[#This Row],[UKUPNI PRIHVATLJIVI IZDACI
TOTAL ELIGIBLE EXPENDITURE
= Bespovratna sredstva ukupno + doprinos korisnika
= Ukupni prihvatljivi troškovi
= Ukupna ugovorena vrijednost projekta HRK]]/7.5345</f>
        <v>197030.9907757648</v>
      </c>
      <c r="AA1666" s="57" t="s">
        <v>38</v>
      </c>
      <c r="AB1666" s="57" t="s">
        <v>35</v>
      </c>
      <c r="AC1666" s="56" t="s">
        <v>6115</v>
      </c>
      <c r="AD1666" s="63" t="s">
        <v>747</v>
      </c>
    </row>
    <row r="1667" spans="1:30" ht="63.75" customHeight="1" x14ac:dyDescent="0.2">
      <c r="A1667" s="61" t="s">
        <v>6116</v>
      </c>
      <c r="B1667" s="55" t="s">
        <v>743</v>
      </c>
      <c r="C1667" s="56" t="s">
        <v>744</v>
      </c>
      <c r="D1667" s="88" t="s">
        <v>4965</v>
      </c>
      <c r="E1667" s="57" t="s">
        <v>76</v>
      </c>
      <c r="F1667" s="62" t="s">
        <v>6117</v>
      </c>
      <c r="G1667" s="62" t="s">
        <v>1310</v>
      </c>
      <c r="H1667" s="59">
        <v>44855</v>
      </c>
      <c r="I1667" s="59">
        <v>45098</v>
      </c>
      <c r="J1667" s="48" t="str">
        <f>IF(Ugovori_OPULJP[[#This Row],[DATUM ZAVRŠETKA OPERACIJE]]&gt;DATE(2024,3,31),"u provedbi","završen")</f>
        <v>završen</v>
      </c>
      <c r="K1667" s="58" t="s">
        <v>94</v>
      </c>
      <c r="L1667" s="58" t="s">
        <v>94</v>
      </c>
      <c r="M1667" s="49">
        <v>0.85</v>
      </c>
      <c r="N1667" s="49">
        <v>0.15</v>
      </c>
      <c r="O1667" s="50">
        <f>Ugovori_OPULJP[[#This Row],[Bespovratna sredstva - Ukupno (EU+Nac) HRK
= Ukupna ugovorena vrijednost bespovratnih sredstava]]*Ugovori_OPULJP[[#This Row],[EU STOPA SUFINANCIRANJA %
EU CO-FINANCING RATE %]]</f>
        <v>640517.5</v>
      </c>
      <c r="P1667" s="51">
        <f>Ugovori_OPULJP[[#This Row],[Bespovratna sredstva - EU dio - HRK]]/7.5345</f>
        <v>85011.281438715232</v>
      </c>
      <c r="Q1667" s="50">
        <f>Ugovori_OPULJP[[#This Row],[Bespovratna sredstva - Ukupno (EU+Nac) HRK
= Ukupna ugovorena vrijednost bespovratnih sredstava]]*Ugovori_OPULJP[[#This Row],[STOPA NACIONALNOG SUFINANCIRANJA %]]</f>
        <v>113032.5</v>
      </c>
      <c r="R1667" s="51">
        <f>Ugovori_OPULJP[[#This Row],[Bespovratna sredstva - Nacionalni dio - HRK]]/7.5345</f>
        <v>15001.990842126219</v>
      </c>
      <c r="S1667" s="52">
        <v>753550</v>
      </c>
      <c r="T1667" s="51">
        <f>Ugovori_OPULJP[[#This Row],[Bespovratna sredstva - Ukupno (EU+Nac) HRK
= Ukupna ugovorena vrijednost bespovratnih sredstava]]/7.5345</f>
        <v>100013.27228084145</v>
      </c>
      <c r="U1667" s="50">
        <v>0</v>
      </c>
      <c r="V1667" s="51">
        <f>Ugovori_OPULJP[[#This Row],[Javni doprinos korisnika - HRK]]/7.5345</f>
        <v>0</v>
      </c>
      <c r="W1667" s="50">
        <v>0</v>
      </c>
      <c r="X1667" s="51">
        <f>Ugovori_OPULJP[[#This Row],[Privatni doprinos korisnika - HRK]]/7.5345</f>
        <v>0</v>
      </c>
      <c r="Y1667" s="52">
        <v>753550</v>
      </c>
      <c r="Z1667" s="53">
        <f>Ugovori_OPULJP[[#This Row],[UKUPNI PRIHVATLJIVI IZDACI
TOTAL ELIGIBLE EXPENDITURE
= Bespovratna sredstva ukupno + doprinos korisnika
= Ukupni prihvatljivi troškovi
= Ukupna ugovorena vrijednost projekta HRK]]/7.5345</f>
        <v>100013.27228084145</v>
      </c>
      <c r="AA1667" s="57" t="s">
        <v>38</v>
      </c>
      <c r="AB1667" s="57" t="s">
        <v>35</v>
      </c>
      <c r="AC1667" s="56" t="s">
        <v>6118</v>
      </c>
      <c r="AD1667" s="63" t="s">
        <v>747</v>
      </c>
    </row>
    <row r="1668" spans="1:30" ht="63.75" customHeight="1" x14ac:dyDescent="0.2">
      <c r="A1668" s="61" t="s">
        <v>6119</v>
      </c>
      <c r="B1668" s="55" t="s">
        <v>743</v>
      </c>
      <c r="C1668" s="56" t="s">
        <v>744</v>
      </c>
      <c r="D1668" s="88" t="s">
        <v>4965</v>
      </c>
      <c r="E1668" s="57" t="s">
        <v>76</v>
      </c>
      <c r="F1668" s="62" t="s">
        <v>6120</v>
      </c>
      <c r="G1668" s="62" t="s">
        <v>1388</v>
      </c>
      <c r="H1668" s="59">
        <v>44915</v>
      </c>
      <c r="I1668" s="59">
        <v>45158</v>
      </c>
      <c r="J1668" s="48" t="str">
        <f>IF(Ugovori_OPULJP[[#This Row],[DATUM ZAVRŠETKA OPERACIJE]]&gt;DATE(2024,3,31),"u provedbi","završen")</f>
        <v>završen</v>
      </c>
      <c r="K1668" s="46" t="s">
        <v>94</v>
      </c>
      <c r="L1668" s="46" t="s">
        <v>94</v>
      </c>
      <c r="M1668" s="49">
        <v>0.85</v>
      </c>
      <c r="N1668" s="49">
        <v>0.15</v>
      </c>
      <c r="O1668" s="50">
        <f>Ugovori_OPULJP[[#This Row],[Bespovratna sredstva - Ukupno (EU+Nac) HRK
= Ukupna ugovorena vrijednost bespovratnih sredstava]]*Ugovori_OPULJP[[#This Row],[EU STOPA SUFINANCIRANJA %
EU CO-FINANCING RATE %]]</f>
        <v>921808</v>
      </c>
      <c r="P1668" s="51">
        <f>Ugovori_OPULJP[[#This Row],[Bespovratna sredstva - EU dio - HRK]]/7.5345</f>
        <v>122344.94657906961</v>
      </c>
      <c r="Q1668" s="50">
        <f>Ugovori_OPULJP[[#This Row],[Bespovratna sredstva - Ukupno (EU+Nac) HRK
= Ukupna ugovorena vrijednost bespovratnih sredstava]]*Ugovori_OPULJP[[#This Row],[STOPA NACIONALNOG SUFINANCIRANJA %]]</f>
        <v>162672</v>
      </c>
      <c r="R1668" s="51">
        <f>Ugovori_OPULJP[[#This Row],[Bespovratna sredstva - Nacionalni dio - HRK]]/7.5345</f>
        <v>21590.284690424047</v>
      </c>
      <c r="S1668" s="52">
        <v>1084480</v>
      </c>
      <c r="T1668" s="51">
        <f>Ugovori_OPULJP[[#This Row],[Bespovratna sredstva - Ukupno (EU+Nac) HRK
= Ukupna ugovorena vrijednost bespovratnih sredstava]]/7.5345</f>
        <v>143935.23126949364</v>
      </c>
      <c r="U1668" s="50">
        <v>0</v>
      </c>
      <c r="V1668" s="51">
        <f>Ugovori_OPULJP[[#This Row],[Javni doprinos korisnika - HRK]]/7.5345</f>
        <v>0</v>
      </c>
      <c r="W1668" s="50">
        <v>0</v>
      </c>
      <c r="X1668" s="51">
        <f>Ugovori_OPULJP[[#This Row],[Privatni doprinos korisnika - HRK]]/7.5345</f>
        <v>0</v>
      </c>
      <c r="Y1668" s="52">
        <v>1084480</v>
      </c>
      <c r="Z1668" s="53">
        <f>Ugovori_OPULJP[[#This Row],[UKUPNI PRIHVATLJIVI IZDACI
TOTAL ELIGIBLE EXPENDITURE
= Bespovratna sredstva ukupno + doprinos korisnika
= Ukupni prihvatljivi troškovi
= Ukupna ugovorena vrijednost projekta HRK]]/7.5345</f>
        <v>143935.23126949364</v>
      </c>
      <c r="AA1668" s="57" t="s">
        <v>38</v>
      </c>
      <c r="AB1668" s="57" t="s">
        <v>35</v>
      </c>
      <c r="AC1668" s="56" t="s">
        <v>6121</v>
      </c>
      <c r="AD1668" s="63" t="s">
        <v>747</v>
      </c>
    </row>
    <row r="1669" spans="1:30" ht="63.75" customHeight="1" x14ac:dyDescent="0.2">
      <c r="A1669" s="61" t="s">
        <v>6122</v>
      </c>
      <c r="B1669" s="55" t="s">
        <v>743</v>
      </c>
      <c r="C1669" s="56" t="s">
        <v>744</v>
      </c>
      <c r="D1669" s="88" t="s">
        <v>4965</v>
      </c>
      <c r="E1669" s="57" t="s">
        <v>76</v>
      </c>
      <c r="F1669" s="62" t="s">
        <v>6123</v>
      </c>
      <c r="G1669" s="62" t="s">
        <v>4139</v>
      </c>
      <c r="H1669" s="59">
        <v>44770</v>
      </c>
      <c r="I1669" s="59">
        <v>45013</v>
      </c>
      <c r="J1669" s="48" t="str">
        <f>IF(Ugovori_OPULJP[[#This Row],[DATUM ZAVRŠETKA OPERACIJE]]&gt;DATE(2024,3,31),"u provedbi","završen")</f>
        <v>završen</v>
      </c>
      <c r="K1669" s="46" t="s">
        <v>6124</v>
      </c>
      <c r="L1669" s="46" t="s">
        <v>333</v>
      </c>
      <c r="M1669" s="49">
        <v>0.85</v>
      </c>
      <c r="N1669" s="49">
        <v>0.15</v>
      </c>
      <c r="O1669" s="50">
        <f>Ugovori_OPULJP[[#This Row],[Bespovratna sredstva - Ukupno (EU+Nac) HRK
= Ukupna ugovorena vrijednost bespovratnih sredstava]]*Ugovori_OPULJP[[#This Row],[EU STOPA SUFINANCIRANJA %
EU CO-FINANCING RATE %]]</f>
        <v>1260720</v>
      </c>
      <c r="P1669" s="51">
        <f>Ugovori_OPULJP[[#This Row],[Bespovratna sredstva - EU dio - HRK]]/7.5345</f>
        <v>167326.29902448735</v>
      </c>
      <c r="Q1669" s="50">
        <f>Ugovori_OPULJP[[#This Row],[Bespovratna sredstva - Ukupno (EU+Nac) HRK
= Ukupna ugovorena vrijednost bespovratnih sredstava]]*Ugovori_OPULJP[[#This Row],[STOPA NACIONALNOG SUFINANCIRANJA %]]</f>
        <v>222480</v>
      </c>
      <c r="R1669" s="51">
        <f>Ugovori_OPULJP[[#This Row],[Bespovratna sredstva - Nacionalni dio - HRK]]/7.5345</f>
        <v>29528.170416086003</v>
      </c>
      <c r="S1669" s="52">
        <v>1483200</v>
      </c>
      <c r="T1669" s="53">
        <f>Ugovori_OPULJP[[#This Row],[Bespovratna sredstva - Ukupno (EU+Nac) HRK
= Ukupna ugovorena vrijednost bespovratnih sredstava]]/7.5345</f>
        <v>196854.46944057336</v>
      </c>
      <c r="U1669" s="50">
        <v>0</v>
      </c>
      <c r="V1669" s="51">
        <f>Ugovori_OPULJP[[#This Row],[Javni doprinos korisnika - HRK]]/7.5345</f>
        <v>0</v>
      </c>
      <c r="W1669" s="50">
        <v>0</v>
      </c>
      <c r="X1669" s="51">
        <f>Ugovori_OPULJP[[#This Row],[Privatni doprinos korisnika - HRK]]/7.5345</f>
        <v>0</v>
      </c>
      <c r="Y1669" s="52">
        <v>1483200</v>
      </c>
      <c r="Z1669" s="53">
        <f>Ugovori_OPULJP[[#This Row],[UKUPNI PRIHVATLJIVI IZDACI
TOTAL ELIGIBLE EXPENDITURE
= Bespovratna sredstva ukupno + doprinos korisnika
= Ukupni prihvatljivi troškovi
= Ukupna ugovorena vrijednost projekta HRK]]/7.5345</f>
        <v>196854.46944057336</v>
      </c>
      <c r="AA1669" s="57" t="s">
        <v>38</v>
      </c>
      <c r="AB1669" s="57" t="s">
        <v>35</v>
      </c>
      <c r="AC1669" s="56" t="s">
        <v>6125</v>
      </c>
      <c r="AD1669" s="63" t="s">
        <v>747</v>
      </c>
    </row>
    <row r="1670" spans="1:30" ht="63.75" customHeight="1" x14ac:dyDescent="0.2">
      <c r="A1670" s="61" t="s">
        <v>6126</v>
      </c>
      <c r="B1670" s="55" t="s">
        <v>743</v>
      </c>
      <c r="C1670" s="56" t="s">
        <v>744</v>
      </c>
      <c r="D1670" s="88" t="s">
        <v>4965</v>
      </c>
      <c r="E1670" s="57" t="s">
        <v>76</v>
      </c>
      <c r="F1670" s="62" t="s">
        <v>6127</v>
      </c>
      <c r="G1670" s="62" t="s">
        <v>1306</v>
      </c>
      <c r="H1670" s="59">
        <v>44925</v>
      </c>
      <c r="I1670" s="59">
        <v>45168</v>
      </c>
      <c r="J1670" s="48" t="str">
        <f>IF(Ugovori_OPULJP[[#This Row],[DATUM ZAVRŠETKA OPERACIJE]]&gt;DATE(2024,3,31),"u provedbi","završen")</f>
        <v>završen</v>
      </c>
      <c r="K1670" s="46" t="s">
        <v>94</v>
      </c>
      <c r="L1670" s="46" t="s">
        <v>94</v>
      </c>
      <c r="M1670" s="49">
        <v>0.85</v>
      </c>
      <c r="N1670" s="49">
        <v>0.15</v>
      </c>
      <c r="O1670" s="50">
        <f>Ugovori_OPULJP[[#This Row],[Bespovratna sredstva - Ukupno (EU+Nac) HRK
= Ukupna ugovorena vrijednost bespovratnih sredstava]]*Ugovori_OPULJP[[#This Row],[EU STOPA SUFINANCIRANJA %
EU CO-FINANCING RATE %]]</f>
        <v>1254731.75</v>
      </c>
      <c r="P1670" s="51">
        <f>Ugovori_OPULJP[[#This Row],[Bespovratna sredstva - EU dio - HRK]]/7.5345</f>
        <v>166531.52166699845</v>
      </c>
      <c r="Q1670" s="50">
        <f>Ugovori_OPULJP[[#This Row],[Bespovratna sredstva - Ukupno (EU+Nac) HRK
= Ukupna ugovorena vrijednost bespovratnih sredstava]]*Ugovori_OPULJP[[#This Row],[STOPA NACIONALNOG SUFINANCIRANJA %]]</f>
        <v>221423.25</v>
      </c>
      <c r="R1670" s="51">
        <f>Ugovori_OPULJP[[#This Row],[Bespovratna sredstva - Nacionalni dio - HRK]]/7.5345</f>
        <v>29387.915588293847</v>
      </c>
      <c r="S1670" s="52">
        <v>1476155</v>
      </c>
      <c r="T1670" s="51">
        <f>Ugovori_OPULJP[[#This Row],[Bespovratna sredstva - Ukupno (EU+Nac) HRK
= Ukupna ugovorena vrijednost bespovratnih sredstava]]/7.5345</f>
        <v>195919.43725529232</v>
      </c>
      <c r="U1670" s="50">
        <v>0</v>
      </c>
      <c r="V1670" s="51">
        <f>Ugovori_OPULJP[[#This Row],[Javni doprinos korisnika - HRK]]/7.5345</f>
        <v>0</v>
      </c>
      <c r="W1670" s="50">
        <v>0</v>
      </c>
      <c r="X1670" s="51">
        <f>Ugovori_OPULJP[[#This Row],[Privatni doprinos korisnika - HRK]]/7.5345</f>
        <v>0</v>
      </c>
      <c r="Y1670" s="52">
        <v>1476155</v>
      </c>
      <c r="Z1670" s="53">
        <f>Ugovori_OPULJP[[#This Row],[UKUPNI PRIHVATLJIVI IZDACI
TOTAL ELIGIBLE EXPENDITURE
= Bespovratna sredstva ukupno + doprinos korisnika
= Ukupni prihvatljivi troškovi
= Ukupna ugovorena vrijednost projekta HRK]]/7.5345</f>
        <v>195919.43725529232</v>
      </c>
      <c r="AA1670" s="57" t="s">
        <v>38</v>
      </c>
      <c r="AB1670" s="57" t="s">
        <v>35</v>
      </c>
      <c r="AC1670" s="56" t="s">
        <v>6128</v>
      </c>
      <c r="AD1670" s="63" t="s">
        <v>747</v>
      </c>
    </row>
    <row r="1671" spans="1:30" ht="63.75" customHeight="1" x14ac:dyDescent="0.2">
      <c r="A1671" s="61" t="s">
        <v>6129</v>
      </c>
      <c r="B1671" s="55" t="s">
        <v>743</v>
      </c>
      <c r="C1671" s="56" t="s">
        <v>744</v>
      </c>
      <c r="D1671" s="88" t="s">
        <v>4965</v>
      </c>
      <c r="E1671" s="57" t="s">
        <v>76</v>
      </c>
      <c r="F1671" s="62" t="s">
        <v>6130</v>
      </c>
      <c r="G1671" s="62" t="s">
        <v>1290</v>
      </c>
      <c r="H1671" s="59">
        <v>44915</v>
      </c>
      <c r="I1671" s="59">
        <v>45158</v>
      </c>
      <c r="J1671" s="48" t="str">
        <f>IF(Ugovori_OPULJP[[#This Row],[DATUM ZAVRŠETKA OPERACIJE]]&gt;DATE(2024,3,31),"u provedbi","završen")</f>
        <v>završen</v>
      </c>
      <c r="K1671" s="46" t="s">
        <v>94</v>
      </c>
      <c r="L1671" s="46" t="s">
        <v>94</v>
      </c>
      <c r="M1671" s="49">
        <v>0.85</v>
      </c>
      <c r="N1671" s="49">
        <v>0.15</v>
      </c>
      <c r="O1671" s="50">
        <f>Ugovori_OPULJP[[#This Row],[Bespovratna sredstva - Ukupno (EU+Nac) HRK
= Ukupna ugovorena vrijednost bespovratnih sredstava]]*Ugovori_OPULJP[[#This Row],[EU STOPA SUFINANCIRANJA %
EU CO-FINANCING RATE %]]</f>
        <v>798456</v>
      </c>
      <c r="P1671" s="51">
        <f>Ugovori_OPULJP[[#This Row],[Bespovratna sredstva - EU dio - HRK]]/7.5345</f>
        <v>105973.32271550865</v>
      </c>
      <c r="Q1671" s="50">
        <f>Ugovori_OPULJP[[#This Row],[Bespovratna sredstva - Ukupno (EU+Nac) HRK
= Ukupna ugovorena vrijednost bespovratnih sredstava]]*Ugovori_OPULJP[[#This Row],[STOPA NACIONALNOG SUFINANCIRANJA %]]</f>
        <v>140904</v>
      </c>
      <c r="R1671" s="51">
        <f>Ugovori_OPULJP[[#This Row],[Bespovratna sredstva - Nacionalni dio - HRK]]/7.5345</f>
        <v>18701.174596854467</v>
      </c>
      <c r="S1671" s="52">
        <v>939360</v>
      </c>
      <c r="T1671" s="51">
        <f>Ugovori_OPULJP[[#This Row],[Bespovratna sredstva - Ukupno (EU+Nac) HRK
= Ukupna ugovorena vrijednost bespovratnih sredstava]]/7.5345</f>
        <v>124674.49731236312</v>
      </c>
      <c r="U1671" s="50">
        <v>0</v>
      </c>
      <c r="V1671" s="51">
        <f>Ugovori_OPULJP[[#This Row],[Javni doprinos korisnika - HRK]]/7.5345</f>
        <v>0</v>
      </c>
      <c r="W1671" s="50">
        <v>0</v>
      </c>
      <c r="X1671" s="51">
        <f>Ugovori_OPULJP[[#This Row],[Privatni doprinos korisnika - HRK]]/7.5345</f>
        <v>0</v>
      </c>
      <c r="Y1671" s="52">
        <v>939360</v>
      </c>
      <c r="Z1671" s="53">
        <f>Ugovori_OPULJP[[#This Row],[UKUPNI PRIHVATLJIVI IZDACI
TOTAL ELIGIBLE EXPENDITURE
= Bespovratna sredstva ukupno + doprinos korisnika
= Ukupni prihvatljivi troškovi
= Ukupna ugovorena vrijednost projekta HRK]]/7.5345</f>
        <v>124674.49731236312</v>
      </c>
      <c r="AA1671" s="57" t="s">
        <v>38</v>
      </c>
      <c r="AB1671" s="57" t="s">
        <v>35</v>
      </c>
      <c r="AC1671" s="56" t="s">
        <v>6131</v>
      </c>
      <c r="AD1671" s="63" t="s">
        <v>747</v>
      </c>
    </row>
    <row r="1672" spans="1:30" ht="63.75" customHeight="1" x14ac:dyDescent="0.2">
      <c r="A1672" s="61" t="s">
        <v>6132</v>
      </c>
      <c r="B1672" s="55" t="s">
        <v>743</v>
      </c>
      <c r="C1672" s="56" t="s">
        <v>744</v>
      </c>
      <c r="D1672" s="88" t="s">
        <v>4965</v>
      </c>
      <c r="E1672" s="57" t="s">
        <v>76</v>
      </c>
      <c r="F1672" s="62" t="s">
        <v>6133</v>
      </c>
      <c r="G1672" s="62" t="s">
        <v>1322</v>
      </c>
      <c r="H1672" s="59">
        <v>44925</v>
      </c>
      <c r="I1672" s="59">
        <v>45168</v>
      </c>
      <c r="J1672" s="48" t="str">
        <f>IF(Ugovori_OPULJP[[#This Row],[DATUM ZAVRŠETKA OPERACIJE]]&gt;DATE(2024,3,31),"u provedbi","završen")</f>
        <v>završen</v>
      </c>
      <c r="K1672" s="46" t="s">
        <v>104</v>
      </c>
      <c r="L1672" s="46" t="s">
        <v>104</v>
      </c>
      <c r="M1672" s="49">
        <v>0.85</v>
      </c>
      <c r="N1672" s="49">
        <v>0.15</v>
      </c>
      <c r="O1672" s="50">
        <f>Ugovori_OPULJP[[#This Row],[Bespovratna sredstva - Ukupno (EU+Nac) HRK
= Ukupna ugovorena vrijednost bespovratnih sredstava]]*Ugovori_OPULJP[[#This Row],[EU STOPA SUFINANCIRANJA %
EU CO-FINANCING RATE %]]</f>
        <v>630275</v>
      </c>
      <c r="P1672" s="51">
        <f>Ugovori_OPULJP[[#This Row],[Bespovratna sredstva - EU dio - HRK]]/7.5345</f>
        <v>83651.868073528429</v>
      </c>
      <c r="Q1672" s="50">
        <f>Ugovori_OPULJP[[#This Row],[Bespovratna sredstva - Ukupno (EU+Nac) HRK
= Ukupna ugovorena vrijednost bespovratnih sredstava]]*Ugovori_OPULJP[[#This Row],[STOPA NACIONALNOG SUFINANCIRANJA %]]</f>
        <v>111225</v>
      </c>
      <c r="R1672" s="51">
        <f>Ugovori_OPULJP[[#This Row],[Bespovratna sredstva - Nacionalni dio - HRK]]/7.5345</f>
        <v>14762.094365916782</v>
      </c>
      <c r="S1672" s="52">
        <v>741500</v>
      </c>
      <c r="T1672" s="51">
        <f>Ugovori_OPULJP[[#This Row],[Bespovratna sredstva - Ukupno (EU+Nac) HRK
= Ukupna ugovorena vrijednost bespovratnih sredstava]]/7.5345</f>
        <v>98413.962439445211</v>
      </c>
      <c r="U1672" s="50">
        <v>0</v>
      </c>
      <c r="V1672" s="51">
        <f>Ugovori_OPULJP[[#This Row],[Javni doprinos korisnika - HRK]]/7.5345</f>
        <v>0</v>
      </c>
      <c r="W1672" s="50">
        <v>0</v>
      </c>
      <c r="X1672" s="51">
        <f>Ugovori_OPULJP[[#This Row],[Privatni doprinos korisnika - HRK]]/7.5345</f>
        <v>0</v>
      </c>
      <c r="Y1672" s="52">
        <v>741500</v>
      </c>
      <c r="Z1672" s="53">
        <f>Ugovori_OPULJP[[#This Row],[UKUPNI PRIHVATLJIVI IZDACI
TOTAL ELIGIBLE EXPENDITURE
= Bespovratna sredstva ukupno + doprinos korisnika
= Ukupni prihvatljivi troškovi
= Ukupna ugovorena vrijednost projekta HRK]]/7.5345</f>
        <v>98413.962439445211</v>
      </c>
      <c r="AA1672" s="57" t="s">
        <v>38</v>
      </c>
      <c r="AB1672" s="57" t="s">
        <v>35</v>
      </c>
      <c r="AC1672" s="56" t="s">
        <v>6134</v>
      </c>
      <c r="AD1672" s="63" t="s">
        <v>747</v>
      </c>
    </row>
    <row r="1673" spans="1:30" ht="63.75" customHeight="1" x14ac:dyDescent="0.2">
      <c r="A1673" s="61" t="s">
        <v>6135</v>
      </c>
      <c r="B1673" s="55" t="s">
        <v>743</v>
      </c>
      <c r="C1673" s="56" t="s">
        <v>744</v>
      </c>
      <c r="D1673" s="88" t="s">
        <v>4965</v>
      </c>
      <c r="E1673" s="57" t="s">
        <v>76</v>
      </c>
      <c r="F1673" s="62" t="s">
        <v>6136</v>
      </c>
      <c r="G1673" s="62" t="s">
        <v>1175</v>
      </c>
      <c r="H1673" s="59">
        <v>44855</v>
      </c>
      <c r="I1673" s="59">
        <v>45098</v>
      </c>
      <c r="J1673" s="48" t="str">
        <f>IF(Ugovori_OPULJP[[#This Row],[DATUM ZAVRŠETKA OPERACIJE]]&gt;DATE(2024,3,31),"u provedbi","završen")</f>
        <v>završen</v>
      </c>
      <c r="K1673" s="58" t="s">
        <v>333</v>
      </c>
      <c r="L1673" s="58" t="s">
        <v>333</v>
      </c>
      <c r="M1673" s="49">
        <v>0.85</v>
      </c>
      <c r="N1673" s="49">
        <v>0.15</v>
      </c>
      <c r="O1673" s="50">
        <f>Ugovori_OPULJP[[#This Row],[Bespovratna sredstva - Ukupno (EU+Nac) HRK
= Ukupna ugovorena vrijednost bespovratnih sredstava]]*Ugovori_OPULJP[[#This Row],[EU STOPA SUFINANCIRANJA %
EU CO-FINANCING RATE %]]</f>
        <v>1258412.25</v>
      </c>
      <c r="P1673" s="51">
        <f>Ugovori_OPULJP[[#This Row],[Bespovratna sredstva - EU dio - HRK]]/7.5345</f>
        <v>167020.00796336849</v>
      </c>
      <c r="Q1673" s="50">
        <f>Ugovori_OPULJP[[#This Row],[Bespovratna sredstva - Ukupno (EU+Nac) HRK
= Ukupna ugovorena vrijednost bespovratnih sredstava]]*Ugovori_OPULJP[[#This Row],[STOPA NACIONALNOG SUFINANCIRANJA %]]</f>
        <v>222072.75</v>
      </c>
      <c r="R1673" s="51">
        <f>Ugovori_OPULJP[[#This Row],[Bespovratna sredstva - Nacionalni dio - HRK]]/7.5345</f>
        <v>29474.119052359147</v>
      </c>
      <c r="S1673" s="52">
        <v>1480485</v>
      </c>
      <c r="T1673" s="51">
        <f>Ugovori_OPULJP[[#This Row],[Bespovratna sredstva - Ukupno (EU+Nac) HRK
= Ukupna ugovorena vrijednost bespovratnih sredstava]]/7.5345</f>
        <v>196494.12701572763</v>
      </c>
      <c r="U1673" s="50">
        <v>0</v>
      </c>
      <c r="V1673" s="51">
        <f>Ugovori_OPULJP[[#This Row],[Javni doprinos korisnika - HRK]]/7.5345</f>
        <v>0</v>
      </c>
      <c r="W1673" s="50">
        <v>0</v>
      </c>
      <c r="X1673" s="51">
        <f>Ugovori_OPULJP[[#This Row],[Privatni doprinos korisnika - HRK]]/7.5345</f>
        <v>0</v>
      </c>
      <c r="Y1673" s="52">
        <v>1480485</v>
      </c>
      <c r="Z1673" s="53">
        <f>Ugovori_OPULJP[[#This Row],[UKUPNI PRIHVATLJIVI IZDACI
TOTAL ELIGIBLE EXPENDITURE
= Bespovratna sredstva ukupno + doprinos korisnika
= Ukupni prihvatljivi troškovi
= Ukupna ugovorena vrijednost projekta HRK]]/7.5345</f>
        <v>196494.12701572763</v>
      </c>
      <c r="AA1673" s="57" t="s">
        <v>38</v>
      </c>
      <c r="AB1673" s="57" t="s">
        <v>35</v>
      </c>
      <c r="AC1673" s="56" t="s">
        <v>6137</v>
      </c>
      <c r="AD1673" s="63" t="s">
        <v>747</v>
      </c>
    </row>
    <row r="1674" spans="1:30" ht="63.75" customHeight="1" x14ac:dyDescent="0.2">
      <c r="A1674" s="61" t="s">
        <v>6138</v>
      </c>
      <c r="B1674" s="55" t="s">
        <v>743</v>
      </c>
      <c r="C1674" s="56" t="s">
        <v>744</v>
      </c>
      <c r="D1674" s="88" t="s">
        <v>4965</v>
      </c>
      <c r="E1674" s="57" t="s">
        <v>76</v>
      </c>
      <c r="F1674" s="62" t="s">
        <v>6139</v>
      </c>
      <c r="G1674" s="45" t="s">
        <v>1756</v>
      </c>
      <c r="H1674" s="59">
        <v>44911</v>
      </c>
      <c r="I1674" s="59">
        <v>45154</v>
      </c>
      <c r="J1674" s="48" t="str">
        <f>IF(Ugovori_OPULJP[[#This Row],[DATUM ZAVRŠETKA OPERACIJE]]&gt;DATE(2024,3,31),"u provedbi","završen")</f>
        <v>završen</v>
      </c>
      <c r="K1674" s="67" t="s">
        <v>338</v>
      </c>
      <c r="L1674" s="67" t="s">
        <v>338</v>
      </c>
      <c r="M1674" s="49">
        <v>0.85</v>
      </c>
      <c r="N1674" s="49">
        <v>0.15</v>
      </c>
      <c r="O1674" s="50">
        <f>Ugovori_OPULJP[[#This Row],[Bespovratna sredstva - Ukupno (EU+Nac) HRK
= Ukupna ugovorena vrijednost bespovratnih sredstava]]*Ugovori_OPULJP[[#This Row],[EU STOPA SUFINANCIRANJA %
EU CO-FINANCING RATE %]]</f>
        <v>378216</v>
      </c>
      <c r="P1674" s="51">
        <f>Ugovori_OPULJP[[#This Row],[Bespovratna sredstva - EU dio - HRK]]/7.5345</f>
        <v>50197.889707346207</v>
      </c>
      <c r="Q1674" s="50">
        <f>Ugovori_OPULJP[[#This Row],[Bespovratna sredstva - Ukupno (EU+Nac) HRK
= Ukupna ugovorena vrijednost bespovratnih sredstava]]*Ugovori_OPULJP[[#This Row],[STOPA NACIONALNOG SUFINANCIRANJA %]]</f>
        <v>66744</v>
      </c>
      <c r="R1674" s="51">
        <f>Ugovori_OPULJP[[#This Row],[Bespovratna sredstva - Nacionalni dio - HRK]]/7.5345</f>
        <v>8858.4511248258004</v>
      </c>
      <c r="S1674" s="52">
        <v>444960</v>
      </c>
      <c r="T1674" s="51">
        <f>Ugovori_OPULJP[[#This Row],[Bespovratna sredstva - Ukupno (EU+Nac) HRK
= Ukupna ugovorena vrijednost bespovratnih sredstava]]/7.5345</f>
        <v>59056.340832172005</v>
      </c>
      <c r="U1674" s="50">
        <v>0</v>
      </c>
      <c r="V1674" s="51">
        <f>Ugovori_OPULJP[[#This Row],[Javni doprinos korisnika - HRK]]/7.5345</f>
        <v>0</v>
      </c>
      <c r="W1674" s="50">
        <v>0</v>
      </c>
      <c r="X1674" s="51">
        <f>Ugovori_OPULJP[[#This Row],[Privatni doprinos korisnika - HRK]]/7.5345</f>
        <v>0</v>
      </c>
      <c r="Y1674" s="52">
        <v>444960</v>
      </c>
      <c r="Z1674" s="53">
        <f>Ugovori_OPULJP[[#This Row],[UKUPNI PRIHVATLJIVI IZDACI
TOTAL ELIGIBLE EXPENDITURE
= Bespovratna sredstva ukupno + doprinos korisnika
= Ukupni prihvatljivi troškovi
= Ukupna ugovorena vrijednost projekta HRK]]/7.5345</f>
        <v>59056.340832172005</v>
      </c>
      <c r="AA1674" s="57" t="s">
        <v>38</v>
      </c>
      <c r="AB1674" s="57" t="s">
        <v>35</v>
      </c>
      <c r="AC1674" s="56" t="s">
        <v>6140</v>
      </c>
      <c r="AD1674" s="63" t="s">
        <v>747</v>
      </c>
    </row>
    <row r="1675" spans="1:30" ht="63.75" customHeight="1" x14ac:dyDescent="0.2">
      <c r="A1675" s="61" t="s">
        <v>6141</v>
      </c>
      <c r="B1675" s="55" t="s">
        <v>743</v>
      </c>
      <c r="C1675" s="56" t="s">
        <v>744</v>
      </c>
      <c r="D1675" s="88" t="s">
        <v>4965</v>
      </c>
      <c r="E1675" s="57" t="s">
        <v>76</v>
      </c>
      <c r="F1675" s="62" t="s">
        <v>6142</v>
      </c>
      <c r="G1675" s="62" t="s">
        <v>3769</v>
      </c>
      <c r="H1675" s="59">
        <v>44927</v>
      </c>
      <c r="I1675" s="59">
        <v>45170</v>
      </c>
      <c r="J1675" s="48" t="str">
        <f>IF(Ugovori_OPULJP[[#This Row],[DATUM ZAVRŠETKA OPERACIJE]]&gt;DATE(2024,3,31),"u provedbi","završen")</f>
        <v>završen</v>
      </c>
      <c r="K1675" s="46" t="s">
        <v>338</v>
      </c>
      <c r="L1675" s="46" t="s">
        <v>338</v>
      </c>
      <c r="M1675" s="49">
        <v>0.85</v>
      </c>
      <c r="N1675" s="49">
        <v>0.15</v>
      </c>
      <c r="O1675" s="50">
        <f>Ugovori_OPULJP[[#This Row],[Bespovratna sredstva - Ukupno (EU+Nac) HRK
= Ukupna ugovorena vrijednost bespovratnih sredstava]]*Ugovori_OPULJP[[#This Row],[EU STOPA SUFINANCIRANJA %
EU CO-FINANCING RATE %]]</f>
        <v>420240</v>
      </c>
      <c r="P1675" s="51">
        <f>Ugovori_OPULJP[[#This Row],[Bespovratna sredstva - EU dio - HRK]]/7.5345</f>
        <v>55775.43300816245</v>
      </c>
      <c r="Q1675" s="50">
        <f>Ugovori_OPULJP[[#This Row],[Bespovratna sredstva - Ukupno (EU+Nac) HRK
= Ukupna ugovorena vrijednost bespovratnih sredstava]]*Ugovori_OPULJP[[#This Row],[STOPA NACIONALNOG SUFINANCIRANJA %]]</f>
        <v>74160</v>
      </c>
      <c r="R1675" s="51">
        <f>Ugovori_OPULJP[[#This Row],[Bespovratna sredstva - Nacionalni dio - HRK]]/7.5345</f>
        <v>9842.7234720286669</v>
      </c>
      <c r="S1675" s="52">
        <v>494400</v>
      </c>
      <c r="T1675" s="51">
        <f>Ugovori_OPULJP[[#This Row],[Bespovratna sredstva - Ukupno (EU+Nac) HRK
= Ukupna ugovorena vrijednost bespovratnih sredstava]]/7.5345</f>
        <v>65618.156480191115</v>
      </c>
      <c r="U1675" s="50">
        <v>0</v>
      </c>
      <c r="V1675" s="51">
        <f>Ugovori_OPULJP[[#This Row],[Javni doprinos korisnika - HRK]]/7.5345</f>
        <v>0</v>
      </c>
      <c r="W1675" s="50">
        <v>0</v>
      </c>
      <c r="X1675" s="51">
        <f>Ugovori_OPULJP[[#This Row],[Privatni doprinos korisnika - HRK]]/7.5345</f>
        <v>0</v>
      </c>
      <c r="Y1675" s="52">
        <v>494400</v>
      </c>
      <c r="Z1675" s="53">
        <f>Ugovori_OPULJP[[#This Row],[UKUPNI PRIHVATLJIVI IZDACI
TOTAL ELIGIBLE EXPENDITURE
= Bespovratna sredstva ukupno + doprinos korisnika
= Ukupni prihvatljivi troškovi
= Ukupna ugovorena vrijednost projekta HRK]]/7.5345</f>
        <v>65618.156480191115</v>
      </c>
      <c r="AA1675" s="57" t="s">
        <v>38</v>
      </c>
      <c r="AB1675" s="57" t="s">
        <v>35</v>
      </c>
      <c r="AC1675" s="56" t="s">
        <v>6143</v>
      </c>
      <c r="AD1675" s="63" t="s">
        <v>747</v>
      </c>
    </row>
    <row r="1676" spans="1:30" ht="63.75" customHeight="1" x14ac:dyDescent="0.2">
      <c r="A1676" s="61" t="s">
        <v>6144</v>
      </c>
      <c r="B1676" s="55" t="s">
        <v>743</v>
      </c>
      <c r="C1676" s="56" t="s">
        <v>744</v>
      </c>
      <c r="D1676" s="88" t="s">
        <v>4965</v>
      </c>
      <c r="E1676" s="57" t="s">
        <v>76</v>
      </c>
      <c r="F1676" s="62" t="s">
        <v>6145</v>
      </c>
      <c r="G1676" s="62" t="s">
        <v>3881</v>
      </c>
      <c r="H1676" s="59">
        <v>44928</v>
      </c>
      <c r="I1676" s="59">
        <v>45171</v>
      </c>
      <c r="J1676" s="48" t="str">
        <f>IF(Ugovori_OPULJP[[#This Row],[DATUM ZAVRŠETKA OPERACIJE]]&gt;DATE(2024,3,31),"u provedbi","završen")</f>
        <v>završen</v>
      </c>
      <c r="K1676" s="46" t="s">
        <v>338</v>
      </c>
      <c r="L1676" s="46" t="s">
        <v>338</v>
      </c>
      <c r="M1676" s="49">
        <v>0.85</v>
      </c>
      <c r="N1676" s="49">
        <v>0.15</v>
      </c>
      <c r="O1676" s="50">
        <f>Ugovori_OPULJP[[#This Row],[Bespovratna sredstva - Ukupno (EU+Nac) HRK
= Ukupna ugovorena vrijednost bespovratnih sredstava]]*Ugovori_OPULJP[[#This Row],[EU STOPA SUFINANCIRANJA %
EU CO-FINANCING RATE %]]</f>
        <v>797980</v>
      </c>
      <c r="P1676" s="51">
        <f>Ugovori_OPULJP[[#This Row],[Bespovratna sredstva - EU dio - HRK]]/7.5345</f>
        <v>105910.14665870329</v>
      </c>
      <c r="Q1676" s="50">
        <f>Ugovori_OPULJP[[#This Row],[Bespovratna sredstva - Ukupno (EU+Nac) HRK
= Ukupna ugovorena vrijednost bespovratnih sredstava]]*Ugovori_OPULJP[[#This Row],[STOPA NACIONALNOG SUFINANCIRANJA %]]</f>
        <v>140820</v>
      </c>
      <c r="R1676" s="51">
        <f>Ugovori_OPULJP[[#This Row],[Bespovratna sredstva - Nacionalni dio - HRK]]/7.5345</f>
        <v>18690.02588094764</v>
      </c>
      <c r="S1676" s="52">
        <v>938800</v>
      </c>
      <c r="T1676" s="51">
        <f>Ugovori_OPULJP[[#This Row],[Bespovratna sredstva - Ukupno (EU+Nac) HRK
= Ukupna ugovorena vrijednost bespovratnih sredstava]]/7.5345</f>
        <v>124600.17253965093</v>
      </c>
      <c r="U1676" s="50">
        <v>0</v>
      </c>
      <c r="V1676" s="51">
        <f>Ugovori_OPULJP[[#This Row],[Javni doprinos korisnika - HRK]]/7.5345</f>
        <v>0</v>
      </c>
      <c r="W1676" s="50">
        <v>0</v>
      </c>
      <c r="X1676" s="51">
        <f>Ugovori_OPULJP[[#This Row],[Privatni doprinos korisnika - HRK]]/7.5345</f>
        <v>0</v>
      </c>
      <c r="Y1676" s="52">
        <v>938800</v>
      </c>
      <c r="Z1676" s="53">
        <f>Ugovori_OPULJP[[#This Row],[UKUPNI PRIHVATLJIVI IZDACI
TOTAL ELIGIBLE EXPENDITURE
= Bespovratna sredstva ukupno + doprinos korisnika
= Ukupni prihvatljivi troškovi
= Ukupna ugovorena vrijednost projekta HRK]]/7.5345</f>
        <v>124600.17253965093</v>
      </c>
      <c r="AA1676" s="57" t="s">
        <v>38</v>
      </c>
      <c r="AB1676" s="57" t="s">
        <v>35</v>
      </c>
      <c r="AC1676" s="56" t="s">
        <v>6146</v>
      </c>
      <c r="AD1676" s="63" t="s">
        <v>747</v>
      </c>
    </row>
    <row r="1677" spans="1:30" ht="63.75" customHeight="1" x14ac:dyDescent="0.2">
      <c r="A1677" s="61" t="s">
        <v>6147</v>
      </c>
      <c r="B1677" s="55" t="s">
        <v>743</v>
      </c>
      <c r="C1677" s="56" t="s">
        <v>744</v>
      </c>
      <c r="D1677" s="88" t="s">
        <v>4965</v>
      </c>
      <c r="E1677" s="57" t="s">
        <v>76</v>
      </c>
      <c r="F1677" s="62" t="s">
        <v>6148</v>
      </c>
      <c r="G1677" s="62" t="s">
        <v>2119</v>
      </c>
      <c r="H1677" s="59">
        <v>44922</v>
      </c>
      <c r="I1677" s="59">
        <v>45165</v>
      </c>
      <c r="J1677" s="48" t="str">
        <f>IF(Ugovori_OPULJP[[#This Row],[DATUM ZAVRŠETKA OPERACIJE]]&gt;DATE(2024,3,31),"u provedbi","završen")</f>
        <v>završen</v>
      </c>
      <c r="K1677" s="67" t="s">
        <v>186</v>
      </c>
      <c r="L1677" s="67" t="s">
        <v>186</v>
      </c>
      <c r="M1677" s="49">
        <v>0.85</v>
      </c>
      <c r="N1677" s="49">
        <v>0.15</v>
      </c>
      <c r="O1677" s="50">
        <f>Ugovori_OPULJP[[#This Row],[Bespovratna sredstva - Ukupno (EU+Nac) HRK
= Ukupna ugovorena vrijednost bespovratnih sredstava]]*Ugovori_OPULJP[[#This Row],[EU STOPA SUFINANCIRANJA %
EU CO-FINANCING RATE %]]</f>
        <v>420223</v>
      </c>
      <c r="P1677" s="51">
        <f>Ugovori_OPULJP[[#This Row],[Bespovratna sredstva - EU dio - HRK]]/7.5345</f>
        <v>55773.176720419404</v>
      </c>
      <c r="Q1677" s="50">
        <f>Ugovori_OPULJP[[#This Row],[Bespovratna sredstva - Ukupno (EU+Nac) HRK
= Ukupna ugovorena vrijednost bespovratnih sredstava]]*Ugovori_OPULJP[[#This Row],[STOPA NACIONALNOG SUFINANCIRANJA %]]</f>
        <v>74157</v>
      </c>
      <c r="R1677" s="51">
        <f>Ugovori_OPULJP[[#This Row],[Bespovratna sredstva - Nacionalni dio - HRK]]/7.5345</f>
        <v>9842.3253036034239</v>
      </c>
      <c r="S1677" s="52">
        <v>494380</v>
      </c>
      <c r="T1677" s="51">
        <f>Ugovori_OPULJP[[#This Row],[Bespovratna sredstva - Ukupno (EU+Nac) HRK
= Ukupna ugovorena vrijednost bespovratnih sredstava]]/7.5345</f>
        <v>65615.502024022819</v>
      </c>
      <c r="U1677" s="50">
        <v>0</v>
      </c>
      <c r="V1677" s="51">
        <f>Ugovori_OPULJP[[#This Row],[Javni doprinos korisnika - HRK]]/7.5345</f>
        <v>0</v>
      </c>
      <c r="W1677" s="50">
        <v>0</v>
      </c>
      <c r="X1677" s="51">
        <f>Ugovori_OPULJP[[#This Row],[Privatni doprinos korisnika - HRK]]/7.5345</f>
        <v>0</v>
      </c>
      <c r="Y1677" s="52">
        <v>494380</v>
      </c>
      <c r="Z1677" s="53">
        <f>Ugovori_OPULJP[[#This Row],[UKUPNI PRIHVATLJIVI IZDACI
TOTAL ELIGIBLE EXPENDITURE
= Bespovratna sredstva ukupno + doprinos korisnika
= Ukupni prihvatljivi troškovi
= Ukupna ugovorena vrijednost projekta HRK]]/7.5345</f>
        <v>65615.502024022819</v>
      </c>
      <c r="AA1677" s="57" t="s">
        <v>38</v>
      </c>
      <c r="AB1677" s="57" t="s">
        <v>35</v>
      </c>
      <c r="AC1677" s="56" t="s">
        <v>6149</v>
      </c>
      <c r="AD1677" s="63" t="s">
        <v>747</v>
      </c>
    </row>
    <row r="1678" spans="1:30" ht="63.75" customHeight="1" x14ac:dyDescent="0.2">
      <c r="A1678" s="61" t="s">
        <v>6150</v>
      </c>
      <c r="B1678" s="55" t="s">
        <v>743</v>
      </c>
      <c r="C1678" s="56" t="s">
        <v>744</v>
      </c>
      <c r="D1678" s="88" t="s">
        <v>4965</v>
      </c>
      <c r="E1678" s="57" t="s">
        <v>76</v>
      </c>
      <c r="F1678" s="62" t="s">
        <v>6151</v>
      </c>
      <c r="G1678" s="62" t="s">
        <v>2053</v>
      </c>
      <c r="H1678" s="59">
        <v>44818</v>
      </c>
      <c r="I1678" s="59">
        <v>45060</v>
      </c>
      <c r="J1678" s="48" t="str">
        <f>IF(Ugovori_OPULJP[[#This Row],[DATUM ZAVRŠETKA OPERACIJE]]&gt;DATE(2024,3,31),"u provedbi","završen")</f>
        <v>završen</v>
      </c>
      <c r="K1678" s="58" t="s">
        <v>186</v>
      </c>
      <c r="L1678" s="58" t="s">
        <v>186</v>
      </c>
      <c r="M1678" s="49">
        <v>0.85</v>
      </c>
      <c r="N1678" s="49">
        <v>0.15</v>
      </c>
      <c r="O1678" s="50">
        <f>Ugovori_OPULJP[[#This Row],[Bespovratna sredstva - Ukupno (EU+Nac) HRK
= Ukupna ugovorena vrijednost bespovratnih sredstava]]*Ugovori_OPULJP[[#This Row],[EU STOPA SUFINANCIRANJA %
EU CO-FINANCING RATE %]]</f>
        <v>630360</v>
      </c>
      <c r="P1678" s="51">
        <f>Ugovori_OPULJP[[#This Row],[Bespovratna sredstva - EU dio - HRK]]/7.5345</f>
        <v>83663.149512243675</v>
      </c>
      <c r="Q1678" s="50">
        <f>Ugovori_OPULJP[[#This Row],[Bespovratna sredstva - Ukupno (EU+Nac) HRK
= Ukupna ugovorena vrijednost bespovratnih sredstava]]*Ugovori_OPULJP[[#This Row],[STOPA NACIONALNOG SUFINANCIRANJA %]]</f>
        <v>111240</v>
      </c>
      <c r="R1678" s="51">
        <f>Ugovori_OPULJP[[#This Row],[Bespovratna sredstva - Nacionalni dio - HRK]]/7.5345</f>
        <v>14764.085208043001</v>
      </c>
      <c r="S1678" s="52">
        <v>741600</v>
      </c>
      <c r="T1678" s="51">
        <f>Ugovori_OPULJP[[#This Row],[Bespovratna sredstva - Ukupno (EU+Nac) HRK
= Ukupna ugovorena vrijednost bespovratnih sredstava]]/7.5345</f>
        <v>98427.23472028668</v>
      </c>
      <c r="U1678" s="50">
        <v>0</v>
      </c>
      <c r="V1678" s="51">
        <f>Ugovori_OPULJP[[#This Row],[Javni doprinos korisnika - HRK]]/7.5345</f>
        <v>0</v>
      </c>
      <c r="W1678" s="50">
        <v>0</v>
      </c>
      <c r="X1678" s="51">
        <f>Ugovori_OPULJP[[#This Row],[Privatni doprinos korisnika - HRK]]/7.5345</f>
        <v>0</v>
      </c>
      <c r="Y1678" s="52">
        <v>741600</v>
      </c>
      <c r="Z1678" s="53">
        <f>Ugovori_OPULJP[[#This Row],[UKUPNI PRIHVATLJIVI IZDACI
TOTAL ELIGIBLE EXPENDITURE
= Bespovratna sredstva ukupno + doprinos korisnika
= Ukupni prihvatljivi troškovi
= Ukupna ugovorena vrijednost projekta HRK]]/7.5345</f>
        <v>98427.23472028668</v>
      </c>
      <c r="AA1678" s="57" t="s">
        <v>38</v>
      </c>
      <c r="AB1678" s="57" t="s">
        <v>35</v>
      </c>
      <c r="AC1678" s="56" t="s">
        <v>6152</v>
      </c>
      <c r="AD1678" s="63" t="s">
        <v>747</v>
      </c>
    </row>
    <row r="1679" spans="1:30" ht="63.75" customHeight="1" x14ac:dyDescent="0.2">
      <c r="A1679" s="61" t="s">
        <v>6153</v>
      </c>
      <c r="B1679" s="55" t="s">
        <v>743</v>
      </c>
      <c r="C1679" s="56" t="s">
        <v>744</v>
      </c>
      <c r="D1679" s="88" t="s">
        <v>4965</v>
      </c>
      <c r="E1679" s="57" t="s">
        <v>76</v>
      </c>
      <c r="F1679" s="62" t="s">
        <v>6154</v>
      </c>
      <c r="G1679" s="62" t="s">
        <v>1970</v>
      </c>
      <c r="H1679" s="59">
        <v>44859</v>
      </c>
      <c r="I1679" s="59">
        <v>45102</v>
      </c>
      <c r="J1679" s="48" t="str">
        <f>IF(Ugovori_OPULJP[[#This Row],[DATUM ZAVRŠETKA OPERACIJE]]&gt;DATE(2024,3,31),"u provedbi","završen")</f>
        <v>završen</v>
      </c>
      <c r="K1679" s="67" t="s">
        <v>338</v>
      </c>
      <c r="L1679" s="67" t="s">
        <v>338</v>
      </c>
      <c r="M1679" s="49">
        <v>0.85</v>
      </c>
      <c r="N1679" s="49">
        <v>0.15</v>
      </c>
      <c r="O1679" s="50">
        <f>Ugovori_OPULJP[[#This Row],[Bespovratna sredstva - Ukupno (EU+Nac) HRK
= Ukupna ugovorena vrijednost bespovratnih sredstava]]*Ugovori_OPULJP[[#This Row],[EU STOPA SUFINANCIRANJA %
EU CO-FINANCING RATE %]]</f>
        <v>756432</v>
      </c>
      <c r="P1679" s="51">
        <f>Ugovori_OPULJP[[#This Row],[Bespovratna sredstva - EU dio - HRK]]/7.5345</f>
        <v>100395.77941469241</v>
      </c>
      <c r="Q1679" s="50">
        <f>Ugovori_OPULJP[[#This Row],[Bespovratna sredstva - Ukupno (EU+Nac) HRK
= Ukupna ugovorena vrijednost bespovratnih sredstava]]*Ugovori_OPULJP[[#This Row],[STOPA NACIONALNOG SUFINANCIRANJA %]]</f>
        <v>133488</v>
      </c>
      <c r="R1679" s="51">
        <f>Ugovori_OPULJP[[#This Row],[Bespovratna sredstva - Nacionalni dio - HRK]]/7.5345</f>
        <v>17716.902249651601</v>
      </c>
      <c r="S1679" s="52">
        <v>889920</v>
      </c>
      <c r="T1679" s="51">
        <f>Ugovori_OPULJP[[#This Row],[Bespovratna sredstva - Ukupno (EU+Nac) HRK
= Ukupna ugovorena vrijednost bespovratnih sredstava]]/7.5345</f>
        <v>118112.68166434401</v>
      </c>
      <c r="U1679" s="50">
        <v>0</v>
      </c>
      <c r="V1679" s="51">
        <f>Ugovori_OPULJP[[#This Row],[Javni doprinos korisnika - HRK]]/7.5345</f>
        <v>0</v>
      </c>
      <c r="W1679" s="50">
        <v>0</v>
      </c>
      <c r="X1679" s="51">
        <f>Ugovori_OPULJP[[#This Row],[Privatni doprinos korisnika - HRK]]/7.5345</f>
        <v>0</v>
      </c>
      <c r="Y1679" s="52">
        <v>889920</v>
      </c>
      <c r="Z1679" s="53">
        <f>Ugovori_OPULJP[[#This Row],[UKUPNI PRIHVATLJIVI IZDACI
TOTAL ELIGIBLE EXPENDITURE
= Bespovratna sredstva ukupno + doprinos korisnika
= Ukupni prihvatljivi troškovi
= Ukupna ugovorena vrijednost projekta HRK]]/7.5345</f>
        <v>118112.68166434401</v>
      </c>
      <c r="AA1679" s="57" t="s">
        <v>38</v>
      </c>
      <c r="AB1679" s="57" t="s">
        <v>35</v>
      </c>
      <c r="AC1679" s="56" t="s">
        <v>6155</v>
      </c>
      <c r="AD1679" s="63" t="s">
        <v>747</v>
      </c>
    </row>
    <row r="1680" spans="1:30" ht="63.75" customHeight="1" x14ac:dyDescent="0.2">
      <c r="A1680" s="61" t="s">
        <v>6156</v>
      </c>
      <c r="B1680" s="55" t="s">
        <v>743</v>
      </c>
      <c r="C1680" s="56" t="s">
        <v>744</v>
      </c>
      <c r="D1680" s="88" t="s">
        <v>4965</v>
      </c>
      <c r="E1680" s="57" t="s">
        <v>76</v>
      </c>
      <c r="F1680" s="62" t="s">
        <v>1727</v>
      </c>
      <c r="G1680" s="45" t="s">
        <v>1728</v>
      </c>
      <c r="H1680" s="59">
        <v>44818</v>
      </c>
      <c r="I1680" s="59">
        <v>45060</v>
      </c>
      <c r="J1680" s="48" t="str">
        <f>IF(Ugovori_OPULJP[[#This Row],[DATUM ZAVRŠETKA OPERACIJE]]&gt;DATE(2024,3,31),"u provedbi","završen")</f>
        <v>završen</v>
      </c>
      <c r="K1680" s="46" t="s">
        <v>338</v>
      </c>
      <c r="L1680" s="46" t="s">
        <v>338</v>
      </c>
      <c r="M1680" s="49">
        <v>0.85</v>
      </c>
      <c r="N1680" s="49">
        <v>0.15</v>
      </c>
      <c r="O1680" s="50">
        <f>Ugovori_OPULJP[[#This Row],[Bespovratna sredstva - Ukupno (EU+Nac) HRK
= Ukupna ugovorena vrijednost bespovratnih sredstava]]*Ugovori_OPULJP[[#This Row],[EU STOPA SUFINANCIRANJA %
EU CO-FINANCING RATE %]]</f>
        <v>1275000</v>
      </c>
      <c r="P1680" s="51">
        <f>Ugovori_OPULJP[[#This Row],[Bespovratna sredstva - EU dio - HRK]]/7.5345</f>
        <v>169221.5807286482</v>
      </c>
      <c r="Q1680" s="50">
        <f>Ugovori_OPULJP[[#This Row],[Bespovratna sredstva - Ukupno (EU+Nac) HRK
= Ukupna ugovorena vrijednost bespovratnih sredstava]]*Ugovori_OPULJP[[#This Row],[STOPA NACIONALNOG SUFINANCIRANJA %]]</f>
        <v>225000</v>
      </c>
      <c r="R1680" s="51">
        <f>Ugovori_OPULJP[[#This Row],[Bespovratna sredstva - Nacionalni dio - HRK]]/7.5345</f>
        <v>29862.631893290862</v>
      </c>
      <c r="S1680" s="52">
        <v>1500000</v>
      </c>
      <c r="T1680" s="51">
        <f>Ugovori_OPULJP[[#This Row],[Bespovratna sredstva - Ukupno (EU+Nac) HRK
= Ukupna ugovorena vrijednost bespovratnih sredstava]]/7.5345</f>
        <v>199084.21262193908</v>
      </c>
      <c r="U1680" s="50">
        <v>0</v>
      </c>
      <c r="V1680" s="51">
        <f>Ugovori_OPULJP[[#This Row],[Javni doprinos korisnika - HRK]]/7.5345</f>
        <v>0</v>
      </c>
      <c r="W1680" s="50">
        <v>0</v>
      </c>
      <c r="X1680" s="51">
        <f>Ugovori_OPULJP[[#This Row],[Privatni doprinos korisnika - HRK]]/7.5345</f>
        <v>0</v>
      </c>
      <c r="Y1680" s="52">
        <v>1500000</v>
      </c>
      <c r="Z1680" s="53">
        <f>Ugovori_OPULJP[[#This Row],[UKUPNI PRIHVATLJIVI IZDACI
TOTAL ELIGIBLE EXPENDITURE
= Bespovratna sredstva ukupno + doprinos korisnika
= Ukupni prihvatljivi troškovi
= Ukupna ugovorena vrijednost projekta HRK]]/7.5345</f>
        <v>199084.21262193908</v>
      </c>
      <c r="AA1680" s="57" t="s">
        <v>38</v>
      </c>
      <c r="AB1680" s="57" t="s">
        <v>35</v>
      </c>
      <c r="AC1680" s="56" t="s">
        <v>6157</v>
      </c>
      <c r="AD1680" s="63" t="s">
        <v>747</v>
      </c>
    </row>
    <row r="1681" spans="1:30" ht="63.75" customHeight="1" x14ac:dyDescent="0.2">
      <c r="A1681" s="61" t="s">
        <v>6158</v>
      </c>
      <c r="B1681" s="55" t="s">
        <v>743</v>
      </c>
      <c r="C1681" s="56" t="s">
        <v>744</v>
      </c>
      <c r="D1681" s="88" t="s">
        <v>4965</v>
      </c>
      <c r="E1681" s="57" t="s">
        <v>76</v>
      </c>
      <c r="F1681" s="62" t="s">
        <v>6159</v>
      </c>
      <c r="G1681" s="62" t="s">
        <v>4518</v>
      </c>
      <c r="H1681" s="59">
        <v>44915</v>
      </c>
      <c r="I1681" s="59">
        <v>45158</v>
      </c>
      <c r="J1681" s="48" t="str">
        <f>IF(Ugovori_OPULJP[[#This Row],[DATUM ZAVRŠETKA OPERACIJE]]&gt;DATE(2024,3,31),"u provedbi","završen")</f>
        <v>završen</v>
      </c>
      <c r="K1681" s="58" t="s">
        <v>371</v>
      </c>
      <c r="L1681" s="58" t="s">
        <v>371</v>
      </c>
      <c r="M1681" s="49">
        <v>0.85</v>
      </c>
      <c r="N1681" s="49">
        <v>0.15</v>
      </c>
      <c r="O1681" s="50">
        <f>Ugovori_OPULJP[[#This Row],[Bespovratna sredstva - Ukupno (EU+Nac) HRK
= Ukupna ugovorena vrijednost bespovratnih sredstava]]*Ugovori_OPULJP[[#This Row],[EU STOPA SUFINANCIRANJA %
EU CO-FINANCING RATE %]]</f>
        <v>418199.93199999997</v>
      </c>
      <c r="P1681" s="51">
        <f>Ugovori_OPULJP[[#This Row],[Bespovratna sredstva - EU dio - HRK]]/7.5345</f>
        <v>55504.669453845636</v>
      </c>
      <c r="Q1681" s="50">
        <f>Ugovori_OPULJP[[#This Row],[Bespovratna sredstva - Ukupno (EU+Nac) HRK
= Ukupna ugovorena vrijednost bespovratnih sredstava]]*Ugovori_OPULJP[[#This Row],[STOPA NACIONALNOG SUFINANCIRANJA %]]</f>
        <v>73799.987999999998</v>
      </c>
      <c r="R1681" s="51">
        <f>Ugovori_OPULJP[[#This Row],[Bespovratna sredstva - Nacionalni dio - HRK]]/7.5345</f>
        <v>9794.9416683257004</v>
      </c>
      <c r="S1681" s="52">
        <v>491999.92</v>
      </c>
      <c r="T1681" s="51">
        <f>Ugovori_OPULJP[[#This Row],[Bespovratna sredstva - Ukupno (EU+Nac) HRK
= Ukupna ugovorena vrijednost bespovratnih sredstava]]/7.5345</f>
        <v>65299.611122171336</v>
      </c>
      <c r="U1681" s="50">
        <v>0</v>
      </c>
      <c r="V1681" s="51">
        <f>Ugovori_OPULJP[[#This Row],[Javni doprinos korisnika - HRK]]/7.5345</f>
        <v>0</v>
      </c>
      <c r="W1681" s="50">
        <v>0</v>
      </c>
      <c r="X1681" s="51">
        <f>Ugovori_OPULJP[[#This Row],[Privatni doprinos korisnika - HRK]]/7.5345</f>
        <v>0</v>
      </c>
      <c r="Y1681" s="52">
        <v>491999.92</v>
      </c>
      <c r="Z1681" s="53">
        <f>Ugovori_OPULJP[[#This Row],[UKUPNI PRIHVATLJIVI IZDACI
TOTAL ELIGIBLE EXPENDITURE
= Bespovratna sredstva ukupno + doprinos korisnika
= Ukupni prihvatljivi troškovi
= Ukupna ugovorena vrijednost projekta HRK]]/7.5345</f>
        <v>65299.611122171336</v>
      </c>
      <c r="AA1681" s="57" t="s">
        <v>38</v>
      </c>
      <c r="AB1681" s="57" t="s">
        <v>35</v>
      </c>
      <c r="AC1681" s="56" t="s">
        <v>6160</v>
      </c>
      <c r="AD1681" s="63" t="s">
        <v>747</v>
      </c>
    </row>
    <row r="1682" spans="1:30" ht="63.75" customHeight="1" x14ac:dyDescent="0.2">
      <c r="A1682" s="61" t="s">
        <v>6161</v>
      </c>
      <c r="B1682" s="55" t="s">
        <v>743</v>
      </c>
      <c r="C1682" s="56" t="s">
        <v>744</v>
      </c>
      <c r="D1682" s="88" t="s">
        <v>4965</v>
      </c>
      <c r="E1682" s="57" t="s">
        <v>76</v>
      </c>
      <c r="F1682" s="62" t="s">
        <v>6162</v>
      </c>
      <c r="G1682" s="62" t="s">
        <v>1040</v>
      </c>
      <c r="H1682" s="59">
        <v>44914</v>
      </c>
      <c r="I1682" s="59">
        <v>45157</v>
      </c>
      <c r="J1682" s="48" t="str">
        <f>IF(Ugovori_OPULJP[[#This Row],[DATUM ZAVRŠETKA OPERACIJE]]&gt;DATE(2024,3,31),"u provedbi","završen")</f>
        <v>završen</v>
      </c>
      <c r="K1682" s="46" t="s">
        <v>371</v>
      </c>
      <c r="L1682" s="46" t="s">
        <v>371</v>
      </c>
      <c r="M1682" s="49">
        <v>0.85</v>
      </c>
      <c r="N1682" s="49">
        <v>0.15</v>
      </c>
      <c r="O1682" s="50">
        <f>Ugovori_OPULJP[[#This Row],[Bespovratna sredstva - Ukupno (EU+Nac) HRK
= Ukupna ugovorena vrijednost bespovratnih sredstava]]*Ugovori_OPULJP[[#This Row],[EU STOPA SUFINANCIRANJA %
EU CO-FINANCING RATE %]]</f>
        <v>1047837.5</v>
      </c>
      <c r="P1682" s="51">
        <f>Ugovori_OPULJP[[#This Row],[Bespovratna sredstva - EU dio - HRK]]/7.5345</f>
        <v>139071.93576216072</v>
      </c>
      <c r="Q1682" s="50">
        <f>Ugovori_OPULJP[[#This Row],[Bespovratna sredstva - Ukupno (EU+Nac) HRK
= Ukupna ugovorena vrijednost bespovratnih sredstava]]*Ugovori_OPULJP[[#This Row],[STOPA NACIONALNOG SUFINANCIRANJA %]]</f>
        <v>184912.5</v>
      </c>
      <c r="R1682" s="51">
        <f>Ugovori_OPULJP[[#This Row],[Bespovratna sredstva - Nacionalni dio - HRK]]/7.5345</f>
        <v>24542.106310969539</v>
      </c>
      <c r="S1682" s="52">
        <v>1232750</v>
      </c>
      <c r="T1682" s="51">
        <f>Ugovori_OPULJP[[#This Row],[Bespovratna sredstva - Ukupno (EU+Nac) HRK
= Ukupna ugovorena vrijednost bespovratnih sredstava]]/7.5345</f>
        <v>163614.04207313026</v>
      </c>
      <c r="U1682" s="50">
        <v>0</v>
      </c>
      <c r="V1682" s="51">
        <f>Ugovori_OPULJP[[#This Row],[Javni doprinos korisnika - HRK]]/7.5345</f>
        <v>0</v>
      </c>
      <c r="W1682" s="50">
        <v>0</v>
      </c>
      <c r="X1682" s="51">
        <f>Ugovori_OPULJP[[#This Row],[Privatni doprinos korisnika - HRK]]/7.5345</f>
        <v>0</v>
      </c>
      <c r="Y1682" s="52">
        <v>1232750</v>
      </c>
      <c r="Z1682" s="53">
        <f>Ugovori_OPULJP[[#This Row],[UKUPNI PRIHVATLJIVI IZDACI
TOTAL ELIGIBLE EXPENDITURE
= Bespovratna sredstva ukupno + doprinos korisnika
= Ukupni prihvatljivi troškovi
= Ukupna ugovorena vrijednost projekta HRK]]/7.5345</f>
        <v>163614.04207313026</v>
      </c>
      <c r="AA1682" s="57" t="s">
        <v>38</v>
      </c>
      <c r="AB1682" s="57" t="s">
        <v>35</v>
      </c>
      <c r="AC1682" s="56" t="s">
        <v>6163</v>
      </c>
      <c r="AD1682" s="63" t="s">
        <v>747</v>
      </c>
    </row>
    <row r="1683" spans="1:30" ht="63.75" customHeight="1" x14ac:dyDescent="0.2">
      <c r="A1683" s="61" t="s">
        <v>6164</v>
      </c>
      <c r="B1683" s="55" t="s">
        <v>743</v>
      </c>
      <c r="C1683" s="56" t="s">
        <v>744</v>
      </c>
      <c r="D1683" s="88" t="s">
        <v>4965</v>
      </c>
      <c r="E1683" s="57" t="s">
        <v>76</v>
      </c>
      <c r="F1683" s="62" t="s">
        <v>6165</v>
      </c>
      <c r="G1683" s="45" t="s">
        <v>2536</v>
      </c>
      <c r="H1683" s="59">
        <v>44908</v>
      </c>
      <c r="I1683" s="59">
        <v>45151</v>
      </c>
      <c r="J1683" s="48" t="str">
        <f>IF(Ugovori_OPULJP[[#This Row],[DATUM ZAVRŠETKA OPERACIJE]]&gt;DATE(2024,3,31),"u provedbi","završen")</f>
        <v>završen</v>
      </c>
      <c r="K1683" s="46" t="s">
        <v>338</v>
      </c>
      <c r="L1683" s="46" t="s">
        <v>338</v>
      </c>
      <c r="M1683" s="49">
        <v>0.85</v>
      </c>
      <c r="N1683" s="49">
        <v>0.15</v>
      </c>
      <c r="O1683" s="50">
        <f>Ugovori_OPULJP[[#This Row],[Bespovratna sredstva - Ukupno (EU+Nac) HRK
= Ukupna ugovorena vrijednost bespovratnih sredstava]]*Ugovori_OPULJP[[#This Row],[EU STOPA SUFINANCIRANJA %
EU CO-FINANCING RATE %]]</f>
        <v>542300</v>
      </c>
      <c r="P1683" s="51">
        <f>Ugovori_OPULJP[[#This Row],[Bespovratna sredstva - EU dio - HRK]]/7.5345</f>
        <v>71975.579003251711</v>
      </c>
      <c r="Q1683" s="50">
        <f>Ugovori_OPULJP[[#This Row],[Bespovratna sredstva - Ukupno (EU+Nac) HRK
= Ukupna ugovorena vrijednost bespovratnih sredstava]]*Ugovori_OPULJP[[#This Row],[STOPA NACIONALNOG SUFINANCIRANJA %]]</f>
        <v>95700</v>
      </c>
      <c r="R1683" s="51">
        <f>Ugovori_OPULJP[[#This Row],[Bespovratna sredstva - Nacionalni dio - HRK]]/7.5345</f>
        <v>12701.572765279712</v>
      </c>
      <c r="S1683" s="52">
        <v>638000</v>
      </c>
      <c r="T1683" s="51">
        <f>Ugovori_OPULJP[[#This Row],[Bespovratna sredstva - Ukupno (EU+Nac) HRK
= Ukupna ugovorena vrijednost bespovratnih sredstava]]/7.5345</f>
        <v>84677.151768531417</v>
      </c>
      <c r="U1683" s="50">
        <v>0</v>
      </c>
      <c r="V1683" s="51">
        <f>Ugovori_OPULJP[[#This Row],[Javni doprinos korisnika - HRK]]/7.5345</f>
        <v>0</v>
      </c>
      <c r="W1683" s="50">
        <v>0</v>
      </c>
      <c r="X1683" s="51">
        <f>Ugovori_OPULJP[[#This Row],[Privatni doprinos korisnika - HRK]]/7.5345</f>
        <v>0</v>
      </c>
      <c r="Y1683" s="52">
        <v>638000</v>
      </c>
      <c r="Z1683" s="53">
        <f>Ugovori_OPULJP[[#This Row],[UKUPNI PRIHVATLJIVI IZDACI
TOTAL ELIGIBLE EXPENDITURE
= Bespovratna sredstva ukupno + doprinos korisnika
= Ukupni prihvatljivi troškovi
= Ukupna ugovorena vrijednost projekta HRK]]/7.5345</f>
        <v>84677.151768531417</v>
      </c>
      <c r="AA1683" s="57" t="s">
        <v>38</v>
      </c>
      <c r="AB1683" s="57" t="s">
        <v>35</v>
      </c>
      <c r="AC1683" s="56" t="s">
        <v>6166</v>
      </c>
      <c r="AD1683" s="63" t="s">
        <v>747</v>
      </c>
    </row>
    <row r="1684" spans="1:30" ht="63.75" customHeight="1" x14ac:dyDescent="0.2">
      <c r="A1684" s="66" t="s">
        <v>6167</v>
      </c>
      <c r="B1684" s="55" t="s">
        <v>743</v>
      </c>
      <c r="C1684" s="56" t="s">
        <v>744</v>
      </c>
      <c r="D1684" s="88" t="s">
        <v>4965</v>
      </c>
      <c r="E1684" s="57" t="s">
        <v>76</v>
      </c>
      <c r="F1684" s="62" t="s">
        <v>6168</v>
      </c>
      <c r="G1684" s="62" t="s">
        <v>3832</v>
      </c>
      <c r="H1684" s="59">
        <v>44922</v>
      </c>
      <c r="I1684" s="59">
        <v>45165</v>
      </c>
      <c r="J1684" s="48" t="str">
        <f>IF(Ugovori_OPULJP[[#This Row],[DATUM ZAVRŠETKA OPERACIJE]]&gt;DATE(2024,3,31),"u provedbi","završen")</f>
        <v>završen</v>
      </c>
      <c r="K1684" s="58" t="s">
        <v>173</v>
      </c>
      <c r="L1684" s="46" t="s">
        <v>173</v>
      </c>
      <c r="M1684" s="49">
        <v>0.85</v>
      </c>
      <c r="N1684" s="49">
        <v>0.15</v>
      </c>
      <c r="O1684" s="50">
        <f>Ugovori_OPULJP[[#This Row],[Bespovratna sredstva - Ukupno (EU+Nac) HRK
= Ukupna ugovorena vrijednost bespovratnih sredstava]]*Ugovori_OPULJP[[#This Row],[EU STOPA SUFINANCIRANJA %
EU CO-FINANCING RATE %]]</f>
        <v>420240</v>
      </c>
      <c r="P1684" s="51">
        <f>Ugovori_OPULJP[[#This Row],[Bespovratna sredstva - EU dio - HRK]]/7.5345</f>
        <v>55775.43300816245</v>
      </c>
      <c r="Q1684" s="50">
        <f>Ugovori_OPULJP[[#This Row],[Bespovratna sredstva - Ukupno (EU+Nac) HRK
= Ukupna ugovorena vrijednost bespovratnih sredstava]]*Ugovori_OPULJP[[#This Row],[STOPA NACIONALNOG SUFINANCIRANJA %]]</f>
        <v>74160</v>
      </c>
      <c r="R1684" s="51">
        <f>Ugovori_OPULJP[[#This Row],[Bespovratna sredstva - Nacionalni dio - HRK]]/7.5345</f>
        <v>9842.7234720286669</v>
      </c>
      <c r="S1684" s="52">
        <v>494400</v>
      </c>
      <c r="T1684" s="51">
        <f>Ugovori_OPULJP[[#This Row],[Bespovratna sredstva - Ukupno (EU+Nac) HRK
= Ukupna ugovorena vrijednost bespovratnih sredstava]]/7.5345</f>
        <v>65618.156480191115</v>
      </c>
      <c r="U1684" s="50">
        <v>0</v>
      </c>
      <c r="V1684" s="51">
        <f>Ugovori_OPULJP[[#This Row],[Javni doprinos korisnika - HRK]]/7.5345</f>
        <v>0</v>
      </c>
      <c r="W1684" s="50">
        <v>0</v>
      </c>
      <c r="X1684" s="51">
        <f>Ugovori_OPULJP[[#This Row],[Privatni doprinos korisnika - HRK]]/7.5345</f>
        <v>0</v>
      </c>
      <c r="Y1684" s="52">
        <v>494400</v>
      </c>
      <c r="Z1684" s="53">
        <f>Ugovori_OPULJP[[#This Row],[UKUPNI PRIHVATLJIVI IZDACI
TOTAL ELIGIBLE EXPENDITURE
= Bespovratna sredstva ukupno + doprinos korisnika
= Ukupni prihvatljivi troškovi
= Ukupna ugovorena vrijednost projekta HRK]]/7.5345</f>
        <v>65618.156480191115</v>
      </c>
      <c r="AA1684" s="57" t="s">
        <v>38</v>
      </c>
      <c r="AB1684" s="57" t="s">
        <v>35</v>
      </c>
      <c r="AC1684" s="56" t="s">
        <v>6169</v>
      </c>
      <c r="AD1684" s="63" t="s">
        <v>747</v>
      </c>
    </row>
    <row r="1685" spans="1:30" ht="63.75" customHeight="1" x14ac:dyDescent="0.2">
      <c r="A1685" s="61" t="s">
        <v>6170</v>
      </c>
      <c r="B1685" s="55" t="s">
        <v>743</v>
      </c>
      <c r="C1685" s="56" t="s">
        <v>744</v>
      </c>
      <c r="D1685" s="88" t="s">
        <v>4965</v>
      </c>
      <c r="E1685" s="57" t="s">
        <v>76</v>
      </c>
      <c r="F1685" s="62" t="s">
        <v>6171</v>
      </c>
      <c r="G1685" s="45" t="s">
        <v>2089</v>
      </c>
      <c r="H1685" s="59">
        <v>44855</v>
      </c>
      <c r="I1685" s="59">
        <v>45098</v>
      </c>
      <c r="J1685" s="48" t="str">
        <f>IF(Ugovori_OPULJP[[#This Row],[DATUM ZAVRŠETKA OPERACIJE]]&gt;DATE(2024,3,31),"u provedbi","završen")</f>
        <v>završen</v>
      </c>
      <c r="K1685" s="67" t="s">
        <v>186</v>
      </c>
      <c r="L1685" s="67" t="s">
        <v>186</v>
      </c>
      <c r="M1685" s="49">
        <v>0.85</v>
      </c>
      <c r="N1685" s="49">
        <v>0.15</v>
      </c>
      <c r="O1685" s="50">
        <f>Ugovori_OPULJP[[#This Row],[Bespovratna sredstva - Ukupno (EU+Nac) HRK
= Ukupna ugovorena vrijednost bespovratnih sredstava]]*Ugovori_OPULJP[[#This Row],[EU STOPA SUFINANCIRANJA %
EU CO-FINANCING RATE %]]</f>
        <v>420210.25</v>
      </c>
      <c r="P1685" s="51">
        <f>Ugovori_OPULJP[[#This Row],[Bespovratna sredstva - EU dio - HRK]]/7.5345</f>
        <v>55771.484504612112</v>
      </c>
      <c r="Q1685" s="50">
        <f>Ugovori_OPULJP[[#This Row],[Bespovratna sredstva - Ukupno (EU+Nac) HRK
= Ukupna ugovorena vrijednost bespovratnih sredstava]]*Ugovori_OPULJP[[#This Row],[STOPA NACIONALNOG SUFINANCIRANJA %]]</f>
        <v>74154.75</v>
      </c>
      <c r="R1685" s="51">
        <f>Ugovori_OPULJP[[#This Row],[Bespovratna sredstva - Nacionalni dio - HRK]]/7.5345</f>
        <v>9842.0266772844916</v>
      </c>
      <c r="S1685" s="52">
        <v>494365</v>
      </c>
      <c r="T1685" s="51">
        <f>Ugovori_OPULJP[[#This Row],[Bespovratna sredstva - Ukupno (EU+Nac) HRK
= Ukupna ugovorena vrijednost bespovratnih sredstava]]/7.5345</f>
        <v>65613.511181896611</v>
      </c>
      <c r="U1685" s="50">
        <v>0</v>
      </c>
      <c r="V1685" s="51">
        <f>Ugovori_OPULJP[[#This Row],[Javni doprinos korisnika - HRK]]/7.5345</f>
        <v>0</v>
      </c>
      <c r="W1685" s="50">
        <v>0</v>
      </c>
      <c r="X1685" s="51">
        <f>Ugovori_OPULJP[[#This Row],[Privatni doprinos korisnika - HRK]]/7.5345</f>
        <v>0</v>
      </c>
      <c r="Y1685" s="52">
        <v>494365</v>
      </c>
      <c r="Z1685" s="53">
        <f>Ugovori_OPULJP[[#This Row],[UKUPNI PRIHVATLJIVI IZDACI
TOTAL ELIGIBLE EXPENDITURE
= Bespovratna sredstva ukupno + doprinos korisnika
= Ukupni prihvatljivi troškovi
= Ukupna ugovorena vrijednost projekta HRK]]/7.5345</f>
        <v>65613.511181896611</v>
      </c>
      <c r="AA1685" s="57" t="s">
        <v>38</v>
      </c>
      <c r="AB1685" s="57" t="s">
        <v>35</v>
      </c>
      <c r="AC1685" s="56" t="s">
        <v>6172</v>
      </c>
      <c r="AD1685" s="63" t="s">
        <v>747</v>
      </c>
    </row>
    <row r="1686" spans="1:30" ht="63.75" customHeight="1" x14ac:dyDescent="0.2">
      <c r="A1686" s="61" t="s">
        <v>6173</v>
      </c>
      <c r="B1686" s="55" t="s">
        <v>743</v>
      </c>
      <c r="C1686" s="56" t="s">
        <v>744</v>
      </c>
      <c r="D1686" s="88" t="s">
        <v>4965</v>
      </c>
      <c r="E1686" s="57" t="s">
        <v>76</v>
      </c>
      <c r="F1686" s="62" t="s">
        <v>6174</v>
      </c>
      <c r="G1686" s="62" t="s">
        <v>1267</v>
      </c>
      <c r="H1686" s="59">
        <v>44923</v>
      </c>
      <c r="I1686" s="59">
        <v>45166</v>
      </c>
      <c r="J1686" s="48" t="str">
        <f>IF(Ugovori_OPULJP[[#This Row],[DATUM ZAVRŠETKA OPERACIJE]]&gt;DATE(2024,3,31),"u provedbi","završen")</f>
        <v>završen</v>
      </c>
      <c r="K1686" s="46" t="s">
        <v>104</v>
      </c>
      <c r="L1686" s="46" t="s">
        <v>104</v>
      </c>
      <c r="M1686" s="49">
        <v>0.85</v>
      </c>
      <c r="N1686" s="49">
        <v>0.15</v>
      </c>
      <c r="O1686" s="50">
        <f>Ugovori_OPULJP[[#This Row],[Bespovratna sredstva - Ukupno (EU+Nac) HRK
= Ukupna ugovorena vrijednost bespovratnih sredstava]]*Ugovori_OPULJP[[#This Row],[EU STOPA SUFINANCIRANJA %
EU CO-FINANCING RATE %]]</f>
        <v>629930.75</v>
      </c>
      <c r="P1686" s="51">
        <f>Ugovori_OPULJP[[#This Row],[Bespovratna sredstva - EU dio - HRK]]/7.5345</f>
        <v>83606.178246731695</v>
      </c>
      <c r="Q1686" s="50">
        <f>Ugovori_OPULJP[[#This Row],[Bespovratna sredstva - Ukupno (EU+Nac) HRK
= Ukupna ugovorena vrijednost bespovratnih sredstava]]*Ugovori_OPULJP[[#This Row],[STOPA NACIONALNOG SUFINANCIRANJA %]]</f>
        <v>111164.25</v>
      </c>
      <c r="R1686" s="51">
        <f>Ugovori_OPULJP[[#This Row],[Bespovratna sredstva - Nacionalni dio - HRK]]/7.5345</f>
        <v>14754.031455305594</v>
      </c>
      <c r="S1686" s="52">
        <v>741095</v>
      </c>
      <c r="T1686" s="51">
        <f>Ugovori_OPULJP[[#This Row],[Bespovratna sredstva - Ukupno (EU+Nac) HRK
= Ukupna ugovorena vrijednost bespovratnih sredstava]]/7.5345</f>
        <v>98360.209702037289</v>
      </c>
      <c r="U1686" s="50">
        <v>0</v>
      </c>
      <c r="V1686" s="51">
        <f>Ugovori_OPULJP[[#This Row],[Javni doprinos korisnika - HRK]]/7.5345</f>
        <v>0</v>
      </c>
      <c r="W1686" s="50">
        <v>0</v>
      </c>
      <c r="X1686" s="51">
        <f>Ugovori_OPULJP[[#This Row],[Privatni doprinos korisnika - HRK]]/7.5345</f>
        <v>0</v>
      </c>
      <c r="Y1686" s="52">
        <v>741095</v>
      </c>
      <c r="Z1686" s="53">
        <f>Ugovori_OPULJP[[#This Row],[UKUPNI PRIHVATLJIVI IZDACI
TOTAL ELIGIBLE EXPENDITURE
= Bespovratna sredstva ukupno + doprinos korisnika
= Ukupni prihvatljivi troškovi
= Ukupna ugovorena vrijednost projekta HRK]]/7.5345</f>
        <v>98360.209702037289</v>
      </c>
      <c r="AA1686" s="57" t="s">
        <v>38</v>
      </c>
      <c r="AB1686" s="57" t="s">
        <v>35</v>
      </c>
      <c r="AC1686" s="56" t="s">
        <v>6175</v>
      </c>
      <c r="AD1686" s="63" t="s">
        <v>747</v>
      </c>
    </row>
    <row r="1687" spans="1:30" ht="63.75" customHeight="1" x14ac:dyDescent="0.2">
      <c r="A1687" s="61" t="s">
        <v>6176</v>
      </c>
      <c r="B1687" s="55" t="s">
        <v>743</v>
      </c>
      <c r="C1687" s="56" t="s">
        <v>744</v>
      </c>
      <c r="D1687" s="88" t="s">
        <v>4965</v>
      </c>
      <c r="E1687" s="57" t="s">
        <v>76</v>
      </c>
      <c r="F1687" s="62" t="s">
        <v>5884</v>
      </c>
      <c r="G1687" s="62" t="s">
        <v>3852</v>
      </c>
      <c r="H1687" s="59">
        <v>44907</v>
      </c>
      <c r="I1687" s="59">
        <v>45119</v>
      </c>
      <c r="J1687" s="48" t="str">
        <f>IF(Ugovori_OPULJP[[#This Row],[DATUM ZAVRŠETKA OPERACIJE]]&gt;DATE(2024,3,31),"u provedbi","završen")</f>
        <v>završen</v>
      </c>
      <c r="K1687" s="58" t="s">
        <v>84</v>
      </c>
      <c r="L1687" s="58" t="s">
        <v>84</v>
      </c>
      <c r="M1687" s="49">
        <v>0.85</v>
      </c>
      <c r="N1687" s="49">
        <v>0.15</v>
      </c>
      <c r="O1687" s="50">
        <f>Ugovori_OPULJP[[#This Row],[Bespovratna sredstva - Ukupno (EU+Nac) HRK
= Ukupna ugovorena vrijednost bespovratnih sredstava]]*Ugovori_OPULJP[[#This Row],[EU STOPA SUFINANCIRANJA %
EU CO-FINANCING RATE %]]</f>
        <v>499162.5</v>
      </c>
      <c r="P1687" s="51">
        <f>Ugovori_OPULJP[[#This Row],[Bespovratna sredstva - EU dio - HRK]]/7.5345</f>
        <v>66250.248855265774</v>
      </c>
      <c r="Q1687" s="50">
        <f>Ugovori_OPULJP[[#This Row],[Bespovratna sredstva - Ukupno (EU+Nac) HRK
= Ukupna ugovorena vrijednost bespovratnih sredstava]]*Ugovori_OPULJP[[#This Row],[STOPA NACIONALNOG SUFINANCIRANJA %]]</f>
        <v>88087.5</v>
      </c>
      <c r="R1687" s="51">
        <f>Ugovori_OPULJP[[#This Row],[Bespovratna sredstva - Nacionalni dio - HRK]]/7.5345</f>
        <v>11691.220386223371</v>
      </c>
      <c r="S1687" s="52">
        <v>587250</v>
      </c>
      <c r="T1687" s="51">
        <f>Ugovori_OPULJP[[#This Row],[Bespovratna sredstva - Ukupno (EU+Nac) HRK
= Ukupna ugovorena vrijednost bespovratnih sredstava]]/7.5345</f>
        <v>77941.469241489147</v>
      </c>
      <c r="U1687" s="50">
        <v>0</v>
      </c>
      <c r="V1687" s="51">
        <f>Ugovori_OPULJP[[#This Row],[Javni doprinos korisnika - HRK]]/7.5345</f>
        <v>0</v>
      </c>
      <c r="W1687" s="50">
        <v>0</v>
      </c>
      <c r="X1687" s="51">
        <f>Ugovori_OPULJP[[#This Row],[Privatni doprinos korisnika - HRK]]/7.5345</f>
        <v>0</v>
      </c>
      <c r="Y1687" s="52">
        <v>587250</v>
      </c>
      <c r="Z1687" s="53">
        <f>Ugovori_OPULJP[[#This Row],[UKUPNI PRIHVATLJIVI IZDACI
TOTAL ELIGIBLE EXPENDITURE
= Bespovratna sredstva ukupno + doprinos korisnika
= Ukupni prihvatljivi troškovi
= Ukupna ugovorena vrijednost projekta HRK]]/7.5345</f>
        <v>77941.469241489147</v>
      </c>
      <c r="AA1687" s="57" t="s">
        <v>38</v>
      </c>
      <c r="AB1687" s="57" t="s">
        <v>35</v>
      </c>
      <c r="AC1687" s="56" t="s">
        <v>6177</v>
      </c>
      <c r="AD1687" s="63" t="s">
        <v>747</v>
      </c>
    </row>
    <row r="1688" spans="1:30" ht="63.75" customHeight="1" x14ac:dyDescent="0.2">
      <c r="A1688" s="61" t="s">
        <v>6178</v>
      </c>
      <c r="B1688" s="55" t="s">
        <v>743</v>
      </c>
      <c r="C1688" s="56" t="s">
        <v>744</v>
      </c>
      <c r="D1688" s="88" t="s">
        <v>4965</v>
      </c>
      <c r="E1688" s="57" t="s">
        <v>76</v>
      </c>
      <c r="F1688" s="62" t="s">
        <v>6179</v>
      </c>
      <c r="G1688" s="45" t="s">
        <v>1639</v>
      </c>
      <c r="H1688" s="59">
        <v>44916</v>
      </c>
      <c r="I1688" s="59">
        <v>45159</v>
      </c>
      <c r="J1688" s="48" t="str">
        <f>IF(Ugovori_OPULJP[[#This Row],[DATUM ZAVRŠETKA OPERACIJE]]&gt;DATE(2024,3,31),"u provedbi","završen")</f>
        <v>završen</v>
      </c>
      <c r="K1688" s="58" t="s">
        <v>99</v>
      </c>
      <c r="L1688" s="46" t="s">
        <v>99</v>
      </c>
      <c r="M1688" s="49">
        <v>0.85</v>
      </c>
      <c r="N1688" s="49">
        <v>0.15</v>
      </c>
      <c r="O1688" s="50">
        <f>Ugovori_OPULJP[[#This Row],[Bespovratna sredstva - Ukupno (EU+Nac) HRK
= Ukupna ugovorena vrijednost bespovratnih sredstava]]*Ugovori_OPULJP[[#This Row],[EU STOPA SUFINANCIRANJA %
EU CO-FINANCING RATE %]]</f>
        <v>593379.9</v>
      </c>
      <c r="P1688" s="51">
        <f>Ugovori_OPULJP[[#This Row],[Bespovratna sredstva - EU dio - HRK]]/7.5345</f>
        <v>78755.046784789971</v>
      </c>
      <c r="Q1688" s="50">
        <f>Ugovori_OPULJP[[#This Row],[Bespovratna sredstva - Ukupno (EU+Nac) HRK
= Ukupna ugovorena vrijednost bespovratnih sredstava]]*Ugovori_OPULJP[[#This Row],[STOPA NACIONALNOG SUFINANCIRANJA %]]</f>
        <v>104714.09999999999</v>
      </c>
      <c r="R1688" s="51">
        <f>Ugovori_OPULJP[[#This Row],[Bespovratna sredstva - Nacionalni dio - HRK]]/7.5345</f>
        <v>13897.949432609992</v>
      </c>
      <c r="S1688" s="52">
        <v>698094</v>
      </c>
      <c r="T1688" s="51">
        <f>Ugovori_OPULJP[[#This Row],[Bespovratna sredstva - Ukupno (EU+Nac) HRK
= Ukupna ugovorena vrijednost bespovratnih sredstava]]/7.5345</f>
        <v>92652.996217399952</v>
      </c>
      <c r="U1688" s="50">
        <v>0</v>
      </c>
      <c r="V1688" s="51">
        <f>Ugovori_OPULJP[[#This Row],[Javni doprinos korisnika - HRK]]/7.5345</f>
        <v>0</v>
      </c>
      <c r="W1688" s="50">
        <v>0</v>
      </c>
      <c r="X1688" s="51">
        <f>Ugovori_OPULJP[[#This Row],[Privatni doprinos korisnika - HRK]]/7.5345</f>
        <v>0</v>
      </c>
      <c r="Y1688" s="52">
        <v>698094</v>
      </c>
      <c r="Z1688" s="53">
        <f>Ugovori_OPULJP[[#This Row],[UKUPNI PRIHVATLJIVI IZDACI
TOTAL ELIGIBLE EXPENDITURE
= Bespovratna sredstva ukupno + doprinos korisnika
= Ukupni prihvatljivi troškovi
= Ukupna ugovorena vrijednost projekta HRK]]/7.5345</f>
        <v>92652.996217399952</v>
      </c>
      <c r="AA1688" s="57" t="s">
        <v>38</v>
      </c>
      <c r="AB1688" s="57" t="s">
        <v>35</v>
      </c>
      <c r="AC1688" s="56" t="s">
        <v>6180</v>
      </c>
      <c r="AD1688" s="63" t="s">
        <v>747</v>
      </c>
    </row>
    <row r="1689" spans="1:30" ht="63.75" customHeight="1" x14ac:dyDescent="0.2">
      <c r="A1689" s="61" t="s">
        <v>6181</v>
      </c>
      <c r="B1689" s="55" t="s">
        <v>743</v>
      </c>
      <c r="C1689" s="56" t="s">
        <v>744</v>
      </c>
      <c r="D1689" s="88" t="s">
        <v>4965</v>
      </c>
      <c r="E1689" s="57" t="s">
        <v>76</v>
      </c>
      <c r="F1689" s="62" t="s">
        <v>6182</v>
      </c>
      <c r="G1689" s="45" t="s">
        <v>1502</v>
      </c>
      <c r="H1689" s="59">
        <v>44902</v>
      </c>
      <c r="I1689" s="59">
        <v>45145</v>
      </c>
      <c r="J1689" s="48" t="str">
        <f>IF(Ugovori_OPULJP[[#This Row],[DATUM ZAVRŠETKA OPERACIJE]]&gt;DATE(2024,3,31),"u provedbi","završen")</f>
        <v>završen</v>
      </c>
      <c r="K1689" s="58" t="s">
        <v>84</v>
      </c>
      <c r="L1689" s="58" t="s">
        <v>84</v>
      </c>
      <c r="M1689" s="49">
        <v>0.85</v>
      </c>
      <c r="N1689" s="49">
        <v>0.15</v>
      </c>
      <c r="O1689" s="50">
        <f>Ugovori_OPULJP[[#This Row],[Bespovratna sredstva - Ukupno (EU+Nac) HRK
= Ukupna ugovorena vrijednost bespovratnih sredstava]]*Ugovori_OPULJP[[#This Row],[EU STOPA SUFINANCIRANJA %
EU CO-FINANCING RATE %]]</f>
        <v>420240</v>
      </c>
      <c r="P1689" s="51">
        <f>Ugovori_OPULJP[[#This Row],[Bespovratna sredstva - EU dio - HRK]]/7.5345</f>
        <v>55775.43300816245</v>
      </c>
      <c r="Q1689" s="50">
        <f>Ugovori_OPULJP[[#This Row],[Bespovratna sredstva - Ukupno (EU+Nac) HRK
= Ukupna ugovorena vrijednost bespovratnih sredstava]]*Ugovori_OPULJP[[#This Row],[STOPA NACIONALNOG SUFINANCIRANJA %]]</f>
        <v>74160</v>
      </c>
      <c r="R1689" s="51">
        <f>Ugovori_OPULJP[[#This Row],[Bespovratna sredstva - Nacionalni dio - HRK]]/7.5345</f>
        <v>9842.7234720286669</v>
      </c>
      <c r="S1689" s="52">
        <v>494400</v>
      </c>
      <c r="T1689" s="51">
        <f>Ugovori_OPULJP[[#This Row],[Bespovratna sredstva - Ukupno (EU+Nac) HRK
= Ukupna ugovorena vrijednost bespovratnih sredstava]]/7.5345</f>
        <v>65618.156480191115</v>
      </c>
      <c r="U1689" s="50">
        <v>0</v>
      </c>
      <c r="V1689" s="51">
        <f>Ugovori_OPULJP[[#This Row],[Javni doprinos korisnika - HRK]]/7.5345</f>
        <v>0</v>
      </c>
      <c r="W1689" s="50">
        <v>0</v>
      </c>
      <c r="X1689" s="51">
        <f>Ugovori_OPULJP[[#This Row],[Privatni doprinos korisnika - HRK]]/7.5345</f>
        <v>0</v>
      </c>
      <c r="Y1689" s="52">
        <v>494400</v>
      </c>
      <c r="Z1689" s="53">
        <f>Ugovori_OPULJP[[#This Row],[UKUPNI PRIHVATLJIVI IZDACI
TOTAL ELIGIBLE EXPENDITURE
= Bespovratna sredstva ukupno + doprinos korisnika
= Ukupni prihvatljivi troškovi
= Ukupna ugovorena vrijednost projekta HRK]]/7.5345</f>
        <v>65618.156480191115</v>
      </c>
      <c r="AA1689" s="57" t="s">
        <v>38</v>
      </c>
      <c r="AB1689" s="57" t="s">
        <v>35</v>
      </c>
      <c r="AC1689" s="56" t="s">
        <v>6183</v>
      </c>
      <c r="AD1689" s="63" t="s">
        <v>747</v>
      </c>
    </row>
    <row r="1690" spans="1:30" ht="63.75" customHeight="1" x14ac:dyDescent="0.2">
      <c r="A1690" s="66" t="s">
        <v>6184</v>
      </c>
      <c r="B1690" s="55" t="s">
        <v>743</v>
      </c>
      <c r="C1690" s="56" t="s">
        <v>744</v>
      </c>
      <c r="D1690" s="88" t="s">
        <v>4965</v>
      </c>
      <c r="E1690" s="57" t="s">
        <v>76</v>
      </c>
      <c r="F1690" s="62" t="s">
        <v>6185</v>
      </c>
      <c r="G1690" s="62" t="s">
        <v>1635</v>
      </c>
      <c r="H1690" s="59">
        <v>44915</v>
      </c>
      <c r="I1690" s="59">
        <v>45158</v>
      </c>
      <c r="J1690" s="48" t="str">
        <f>IF(Ugovori_OPULJP[[#This Row],[DATUM ZAVRŠETKA OPERACIJE]]&gt;DATE(2024,3,31),"u provedbi","završen")</f>
        <v>završen</v>
      </c>
      <c r="K1690" s="58" t="s">
        <v>99</v>
      </c>
      <c r="L1690" s="58" t="s">
        <v>99</v>
      </c>
      <c r="M1690" s="49">
        <v>0.85</v>
      </c>
      <c r="N1690" s="49">
        <v>0.15</v>
      </c>
      <c r="O1690" s="50">
        <f>Ugovori_OPULJP[[#This Row],[Bespovratna sredstva - Ukupno (EU+Nac) HRK
= Ukupna ugovorena vrijednost bespovratnih sredstava]]*Ugovori_OPULJP[[#This Row],[EU STOPA SUFINANCIRANJA %
EU CO-FINANCING RATE %]]</f>
        <v>545700</v>
      </c>
      <c r="P1690" s="51">
        <f>Ugovori_OPULJP[[#This Row],[Bespovratna sredstva - EU dio - HRK]]/7.5345</f>
        <v>72426.83655186143</v>
      </c>
      <c r="Q1690" s="50">
        <f>Ugovori_OPULJP[[#This Row],[Bespovratna sredstva - Ukupno (EU+Nac) HRK
= Ukupna ugovorena vrijednost bespovratnih sredstava]]*Ugovori_OPULJP[[#This Row],[STOPA NACIONALNOG SUFINANCIRANJA %]]</f>
        <v>96300</v>
      </c>
      <c r="R1690" s="51">
        <f>Ugovori_OPULJP[[#This Row],[Bespovratna sredstva - Nacionalni dio - HRK]]/7.5345</f>
        <v>12781.206450328487</v>
      </c>
      <c r="S1690" s="52">
        <v>642000</v>
      </c>
      <c r="T1690" s="51">
        <f>Ugovori_OPULJP[[#This Row],[Bespovratna sredstva - Ukupno (EU+Nac) HRK
= Ukupna ugovorena vrijednost bespovratnih sredstava]]/7.5345</f>
        <v>85208.043002189923</v>
      </c>
      <c r="U1690" s="50">
        <v>0</v>
      </c>
      <c r="V1690" s="51">
        <f>Ugovori_OPULJP[[#This Row],[Javni doprinos korisnika - HRK]]/7.5345</f>
        <v>0</v>
      </c>
      <c r="W1690" s="50">
        <v>0</v>
      </c>
      <c r="X1690" s="51">
        <f>Ugovori_OPULJP[[#This Row],[Privatni doprinos korisnika - HRK]]/7.5345</f>
        <v>0</v>
      </c>
      <c r="Y1690" s="52">
        <v>642000</v>
      </c>
      <c r="Z1690" s="53">
        <f>Ugovori_OPULJP[[#This Row],[UKUPNI PRIHVATLJIVI IZDACI
TOTAL ELIGIBLE EXPENDITURE
= Bespovratna sredstva ukupno + doprinos korisnika
= Ukupni prihvatljivi troškovi
= Ukupna ugovorena vrijednost projekta HRK]]/7.5345</f>
        <v>85208.043002189923</v>
      </c>
      <c r="AA1690" s="57" t="s">
        <v>38</v>
      </c>
      <c r="AB1690" s="57" t="s">
        <v>35</v>
      </c>
      <c r="AC1690" s="56" t="s">
        <v>6186</v>
      </c>
      <c r="AD1690" s="63" t="s">
        <v>747</v>
      </c>
    </row>
    <row r="1691" spans="1:30" ht="63.75" customHeight="1" x14ac:dyDescent="0.2">
      <c r="A1691" s="61" t="s">
        <v>6187</v>
      </c>
      <c r="B1691" s="55" t="s">
        <v>743</v>
      </c>
      <c r="C1691" s="56" t="s">
        <v>744</v>
      </c>
      <c r="D1691" s="88" t="s">
        <v>4965</v>
      </c>
      <c r="E1691" s="57" t="s">
        <v>76</v>
      </c>
      <c r="F1691" s="62" t="s">
        <v>6188</v>
      </c>
      <c r="G1691" s="45" t="s">
        <v>3569</v>
      </c>
      <c r="H1691" s="59">
        <v>44820</v>
      </c>
      <c r="I1691" s="59">
        <v>45062</v>
      </c>
      <c r="J1691" s="48" t="str">
        <f>IF(Ugovori_OPULJP[[#This Row],[DATUM ZAVRŠETKA OPERACIJE]]&gt;DATE(2024,3,31),"u provedbi","završen")</f>
        <v>završen</v>
      </c>
      <c r="K1691" s="46" t="s">
        <v>99</v>
      </c>
      <c r="L1691" s="46" t="s">
        <v>99</v>
      </c>
      <c r="M1691" s="49">
        <v>0.85</v>
      </c>
      <c r="N1691" s="49">
        <v>0.15</v>
      </c>
      <c r="O1691" s="50">
        <f>Ugovori_OPULJP[[#This Row],[Bespovratna sredstva - Ukupno (EU+Nac) HRK
= Ukupna ugovorena vrijednost bespovratnih sredstava]]*Ugovori_OPULJP[[#This Row],[EU STOPA SUFINANCIRANJA %
EU CO-FINANCING RATE %]]</f>
        <v>373150</v>
      </c>
      <c r="P1691" s="51">
        <f>Ugovori_OPULJP[[#This Row],[Bespovratna sredstva - EU dio - HRK]]/7.5345</f>
        <v>49525.515959917706</v>
      </c>
      <c r="Q1691" s="50">
        <f>Ugovori_OPULJP[[#This Row],[Bespovratna sredstva - Ukupno (EU+Nac) HRK
= Ukupna ugovorena vrijednost bespovratnih sredstava]]*Ugovori_OPULJP[[#This Row],[STOPA NACIONALNOG SUFINANCIRANJA %]]</f>
        <v>65850</v>
      </c>
      <c r="R1691" s="51">
        <f>Ugovori_OPULJP[[#This Row],[Bespovratna sredstva - Nacionalni dio - HRK]]/7.5345</f>
        <v>8739.7969341031257</v>
      </c>
      <c r="S1691" s="52">
        <v>439000</v>
      </c>
      <c r="T1691" s="51">
        <f>Ugovori_OPULJP[[#This Row],[Bespovratna sredstva - Ukupno (EU+Nac) HRK
= Ukupna ugovorena vrijednost bespovratnih sredstava]]/7.5345</f>
        <v>58265.312894020833</v>
      </c>
      <c r="U1691" s="50">
        <v>0</v>
      </c>
      <c r="V1691" s="51">
        <f>Ugovori_OPULJP[[#This Row],[Javni doprinos korisnika - HRK]]/7.5345</f>
        <v>0</v>
      </c>
      <c r="W1691" s="50">
        <v>0</v>
      </c>
      <c r="X1691" s="51">
        <f>Ugovori_OPULJP[[#This Row],[Privatni doprinos korisnika - HRK]]/7.5345</f>
        <v>0</v>
      </c>
      <c r="Y1691" s="52">
        <v>439000</v>
      </c>
      <c r="Z1691" s="53">
        <f>Ugovori_OPULJP[[#This Row],[UKUPNI PRIHVATLJIVI IZDACI
TOTAL ELIGIBLE EXPENDITURE
= Bespovratna sredstva ukupno + doprinos korisnika
= Ukupni prihvatljivi troškovi
= Ukupna ugovorena vrijednost projekta HRK]]/7.5345</f>
        <v>58265.312894020833</v>
      </c>
      <c r="AA1691" s="57" t="s">
        <v>38</v>
      </c>
      <c r="AB1691" s="57" t="s">
        <v>35</v>
      </c>
      <c r="AC1691" s="56" t="s">
        <v>6189</v>
      </c>
      <c r="AD1691" s="63" t="s">
        <v>747</v>
      </c>
    </row>
    <row r="1692" spans="1:30" ht="63.75" customHeight="1" x14ac:dyDescent="0.2">
      <c r="A1692" s="66" t="s">
        <v>6190</v>
      </c>
      <c r="B1692" s="55" t="s">
        <v>743</v>
      </c>
      <c r="C1692" s="56" t="s">
        <v>744</v>
      </c>
      <c r="D1692" s="88" t="s">
        <v>4965</v>
      </c>
      <c r="E1692" s="57" t="s">
        <v>76</v>
      </c>
      <c r="F1692" s="62" t="s">
        <v>6191</v>
      </c>
      <c r="G1692" s="62" t="s">
        <v>1705</v>
      </c>
      <c r="H1692" s="59">
        <v>44916</v>
      </c>
      <c r="I1692" s="59">
        <v>45159</v>
      </c>
      <c r="J1692" s="48" t="str">
        <f>IF(Ugovori_OPULJP[[#This Row],[DATUM ZAVRŠETKA OPERACIJE]]&gt;DATE(2024,3,31),"u provedbi","završen")</f>
        <v>završen</v>
      </c>
      <c r="K1692" s="58" t="s">
        <v>371</v>
      </c>
      <c r="L1692" s="67" t="s">
        <v>371</v>
      </c>
      <c r="M1692" s="49">
        <v>0.85</v>
      </c>
      <c r="N1692" s="49">
        <v>0.15</v>
      </c>
      <c r="O1692" s="50">
        <f>Ugovori_OPULJP[[#This Row],[Bespovratna sredstva - Ukupno (EU+Nac) HRK
= Ukupna ugovorena vrijednost bespovratnih sredstava]]*Ugovori_OPULJP[[#This Row],[EU STOPA SUFINANCIRANJA %
EU CO-FINANCING RATE %]]</f>
        <v>504288</v>
      </c>
      <c r="P1692" s="51">
        <f>Ugovori_OPULJP[[#This Row],[Bespovratna sredstva - EU dio - HRK]]/7.5345</f>
        <v>66930.519609794937</v>
      </c>
      <c r="Q1692" s="50">
        <f>Ugovori_OPULJP[[#This Row],[Bespovratna sredstva - Ukupno (EU+Nac) HRK
= Ukupna ugovorena vrijednost bespovratnih sredstava]]*Ugovori_OPULJP[[#This Row],[STOPA NACIONALNOG SUFINANCIRANJA %]]</f>
        <v>88992</v>
      </c>
      <c r="R1692" s="51">
        <f>Ugovori_OPULJP[[#This Row],[Bespovratna sredstva - Nacionalni dio - HRK]]/7.5345</f>
        <v>11811.268166434402</v>
      </c>
      <c r="S1692" s="52">
        <v>593280</v>
      </c>
      <c r="T1692" s="51">
        <f>Ugovori_OPULJP[[#This Row],[Bespovratna sredstva - Ukupno (EU+Nac) HRK
= Ukupna ugovorena vrijednost bespovratnih sredstava]]/7.5345</f>
        <v>78741.787776229336</v>
      </c>
      <c r="U1692" s="50">
        <v>0</v>
      </c>
      <c r="V1692" s="51">
        <f>Ugovori_OPULJP[[#This Row],[Javni doprinos korisnika - HRK]]/7.5345</f>
        <v>0</v>
      </c>
      <c r="W1692" s="50">
        <v>0</v>
      </c>
      <c r="X1692" s="51">
        <f>Ugovori_OPULJP[[#This Row],[Privatni doprinos korisnika - HRK]]/7.5345</f>
        <v>0</v>
      </c>
      <c r="Y1692" s="52">
        <v>593280</v>
      </c>
      <c r="Z1692" s="53">
        <f>Ugovori_OPULJP[[#This Row],[UKUPNI PRIHVATLJIVI IZDACI
TOTAL ELIGIBLE EXPENDITURE
= Bespovratna sredstva ukupno + doprinos korisnika
= Ukupni prihvatljivi troškovi
= Ukupna ugovorena vrijednost projekta HRK]]/7.5345</f>
        <v>78741.787776229336</v>
      </c>
      <c r="AA1692" s="57" t="s">
        <v>38</v>
      </c>
      <c r="AB1692" s="57" t="s">
        <v>35</v>
      </c>
      <c r="AC1692" s="56" t="s">
        <v>6192</v>
      </c>
      <c r="AD1692" s="63" t="s">
        <v>747</v>
      </c>
    </row>
    <row r="1693" spans="1:30" ht="63.75" customHeight="1" x14ac:dyDescent="0.2">
      <c r="A1693" s="61" t="s">
        <v>6193</v>
      </c>
      <c r="B1693" s="55" t="s">
        <v>743</v>
      </c>
      <c r="C1693" s="56" t="s">
        <v>744</v>
      </c>
      <c r="D1693" s="88" t="s">
        <v>4965</v>
      </c>
      <c r="E1693" s="57" t="s">
        <v>76</v>
      </c>
      <c r="F1693" s="62" t="s">
        <v>6194</v>
      </c>
      <c r="G1693" s="62" t="s">
        <v>1997</v>
      </c>
      <c r="H1693" s="59">
        <v>44902</v>
      </c>
      <c r="I1693" s="59">
        <v>45145</v>
      </c>
      <c r="J1693" s="48" t="str">
        <f>IF(Ugovori_OPULJP[[#This Row],[DATUM ZAVRŠETKA OPERACIJE]]&gt;DATE(2024,3,31),"u provedbi","završen")</f>
        <v>završen</v>
      </c>
      <c r="K1693" s="67" t="s">
        <v>249</v>
      </c>
      <c r="L1693" s="58" t="s">
        <v>249</v>
      </c>
      <c r="M1693" s="49">
        <v>0.85</v>
      </c>
      <c r="N1693" s="49">
        <v>0.15</v>
      </c>
      <c r="O1693" s="50">
        <f>Ugovori_OPULJP[[#This Row],[Bespovratna sredstva - Ukupno (EU+Nac) HRK
= Ukupna ugovorena vrijednost bespovratnih sredstava]]*Ugovori_OPULJP[[#This Row],[EU STOPA SUFINANCIRANJA %
EU CO-FINANCING RATE %]]</f>
        <v>622560.4</v>
      </c>
      <c r="P1693" s="51">
        <f>Ugovori_OPULJP[[#This Row],[Bespovratna sredstva - EU dio - HRK]]/7.5345</f>
        <v>82627.964695732953</v>
      </c>
      <c r="Q1693" s="50">
        <f>Ugovori_OPULJP[[#This Row],[Bespovratna sredstva - Ukupno (EU+Nac) HRK
= Ukupna ugovorena vrijednost bespovratnih sredstava]]*Ugovori_OPULJP[[#This Row],[STOPA NACIONALNOG SUFINANCIRANJA %]]</f>
        <v>109863.59999999999</v>
      </c>
      <c r="R1693" s="51">
        <f>Ugovori_OPULJP[[#This Row],[Bespovratna sredstva - Nacionalni dio - HRK]]/7.5345</f>
        <v>14581.405534541109</v>
      </c>
      <c r="S1693" s="52">
        <v>732424</v>
      </c>
      <c r="T1693" s="51">
        <f>Ugovori_OPULJP[[#This Row],[Bespovratna sredstva - Ukupno (EU+Nac) HRK
= Ukupna ugovorena vrijednost bespovratnih sredstava]]/7.5345</f>
        <v>97209.370230274071</v>
      </c>
      <c r="U1693" s="50">
        <v>0</v>
      </c>
      <c r="V1693" s="51">
        <f>Ugovori_OPULJP[[#This Row],[Javni doprinos korisnika - HRK]]/7.5345</f>
        <v>0</v>
      </c>
      <c r="W1693" s="50">
        <v>0</v>
      </c>
      <c r="X1693" s="51">
        <f>Ugovori_OPULJP[[#This Row],[Privatni doprinos korisnika - HRK]]/7.5345</f>
        <v>0</v>
      </c>
      <c r="Y1693" s="52">
        <v>732424</v>
      </c>
      <c r="Z1693" s="53">
        <f>Ugovori_OPULJP[[#This Row],[UKUPNI PRIHVATLJIVI IZDACI
TOTAL ELIGIBLE EXPENDITURE
= Bespovratna sredstva ukupno + doprinos korisnika
= Ukupni prihvatljivi troškovi
= Ukupna ugovorena vrijednost projekta HRK]]/7.5345</f>
        <v>97209.370230274071</v>
      </c>
      <c r="AA1693" s="57" t="s">
        <v>38</v>
      </c>
      <c r="AB1693" s="57" t="s">
        <v>35</v>
      </c>
      <c r="AC1693" s="56" t="s">
        <v>6195</v>
      </c>
      <c r="AD1693" s="63" t="s">
        <v>747</v>
      </c>
    </row>
    <row r="1694" spans="1:30" ht="63.75" customHeight="1" x14ac:dyDescent="0.2">
      <c r="A1694" s="61" t="s">
        <v>6196</v>
      </c>
      <c r="B1694" s="55" t="s">
        <v>743</v>
      </c>
      <c r="C1694" s="56" t="s">
        <v>744</v>
      </c>
      <c r="D1694" s="88" t="s">
        <v>4965</v>
      </c>
      <c r="E1694" s="57" t="s">
        <v>76</v>
      </c>
      <c r="F1694" s="62" t="s">
        <v>6197</v>
      </c>
      <c r="G1694" s="45" t="s">
        <v>3618</v>
      </c>
      <c r="H1694" s="59">
        <v>44902</v>
      </c>
      <c r="I1694" s="59">
        <v>45145</v>
      </c>
      <c r="J1694" s="48" t="str">
        <f>IF(Ugovori_OPULJP[[#This Row],[DATUM ZAVRŠETKA OPERACIJE]]&gt;DATE(2024,3,31),"u provedbi","završen")</f>
        <v>završen</v>
      </c>
      <c r="K1694" s="46" t="s">
        <v>249</v>
      </c>
      <c r="L1694" s="46" t="s">
        <v>249</v>
      </c>
      <c r="M1694" s="49">
        <v>0.85</v>
      </c>
      <c r="N1694" s="49">
        <v>0.15</v>
      </c>
      <c r="O1694" s="50">
        <f>Ugovori_OPULJP[[#This Row],[Bespovratna sredstva - Ukupno (EU+Nac) HRK
= Ukupna ugovorena vrijednost bespovratnih sredstava]]*Ugovori_OPULJP[[#This Row],[EU STOPA SUFINANCIRANJA %
EU CO-FINANCING RATE %]]</f>
        <v>493952</v>
      </c>
      <c r="P1694" s="51">
        <f>Ugovori_OPULJP[[#This Row],[Bespovratna sredstva - EU dio - HRK]]/7.5345</f>
        <v>65558.696662021364</v>
      </c>
      <c r="Q1694" s="50">
        <f>Ugovori_OPULJP[[#This Row],[Bespovratna sredstva - Ukupno (EU+Nac) HRK
= Ukupna ugovorena vrijednost bespovratnih sredstava]]*Ugovori_OPULJP[[#This Row],[STOPA NACIONALNOG SUFINANCIRANJA %]]</f>
        <v>87168</v>
      </c>
      <c r="R1694" s="51">
        <f>Ugovori_OPULJP[[#This Row],[Bespovratna sredstva - Nacionalni dio - HRK]]/7.5345</f>
        <v>11569.181763886123</v>
      </c>
      <c r="S1694" s="52">
        <v>581120</v>
      </c>
      <c r="T1694" s="51">
        <f>Ugovori_OPULJP[[#This Row],[Bespovratna sredstva - Ukupno (EU+Nac) HRK
= Ukupna ugovorena vrijednost bespovratnih sredstava]]/7.5345</f>
        <v>77127.878425907489</v>
      </c>
      <c r="U1694" s="50">
        <v>0</v>
      </c>
      <c r="V1694" s="51">
        <f>Ugovori_OPULJP[[#This Row],[Javni doprinos korisnika - HRK]]/7.5345</f>
        <v>0</v>
      </c>
      <c r="W1694" s="50">
        <v>0</v>
      </c>
      <c r="X1694" s="51">
        <f>Ugovori_OPULJP[[#This Row],[Privatni doprinos korisnika - HRK]]/7.5345</f>
        <v>0</v>
      </c>
      <c r="Y1694" s="52">
        <v>581120</v>
      </c>
      <c r="Z1694" s="53">
        <f>Ugovori_OPULJP[[#This Row],[UKUPNI PRIHVATLJIVI IZDACI
TOTAL ELIGIBLE EXPENDITURE
= Bespovratna sredstva ukupno + doprinos korisnika
= Ukupni prihvatljivi troškovi
= Ukupna ugovorena vrijednost projekta HRK]]/7.5345</f>
        <v>77127.878425907489</v>
      </c>
      <c r="AA1694" s="57" t="s">
        <v>38</v>
      </c>
      <c r="AB1694" s="57" t="s">
        <v>35</v>
      </c>
      <c r="AC1694" s="56" t="s">
        <v>6198</v>
      </c>
      <c r="AD1694" s="63" t="s">
        <v>747</v>
      </c>
    </row>
    <row r="1695" spans="1:30" ht="63.75" customHeight="1" x14ac:dyDescent="0.2">
      <c r="A1695" s="61" t="s">
        <v>6199</v>
      </c>
      <c r="B1695" s="55" t="s">
        <v>743</v>
      </c>
      <c r="C1695" s="56" t="s">
        <v>744</v>
      </c>
      <c r="D1695" s="88" t="s">
        <v>4965</v>
      </c>
      <c r="E1695" s="57" t="s">
        <v>76</v>
      </c>
      <c r="F1695" s="62" t="s">
        <v>6200</v>
      </c>
      <c r="G1695" s="62" t="s">
        <v>6201</v>
      </c>
      <c r="H1695" s="59">
        <v>44902</v>
      </c>
      <c r="I1695" s="59">
        <v>45145</v>
      </c>
      <c r="J1695" s="48" t="str">
        <f>IF(Ugovori_OPULJP[[#This Row],[DATUM ZAVRŠETKA OPERACIJE]]&gt;DATE(2024,3,31),"u provedbi","završen")</f>
        <v>završen</v>
      </c>
      <c r="K1695" s="67" t="s">
        <v>249</v>
      </c>
      <c r="L1695" s="58" t="s">
        <v>249</v>
      </c>
      <c r="M1695" s="49">
        <v>0.85</v>
      </c>
      <c r="N1695" s="49">
        <v>0.15</v>
      </c>
      <c r="O1695" s="50">
        <f>Ugovori_OPULJP[[#This Row],[Bespovratna sredstva - Ukupno (EU+Nac) HRK
= Ukupna ugovorena vrijednost bespovratnih sredstava]]*Ugovori_OPULJP[[#This Row],[EU STOPA SUFINANCIRANJA %
EU CO-FINANCING RATE %]]</f>
        <v>374114.75</v>
      </c>
      <c r="P1695" s="51">
        <f>Ugovori_OPULJP[[#This Row],[Bespovratna sredstva - EU dio - HRK]]/7.5345</f>
        <v>49653.560289335721</v>
      </c>
      <c r="Q1695" s="50">
        <f>Ugovori_OPULJP[[#This Row],[Bespovratna sredstva - Ukupno (EU+Nac) HRK
= Ukupna ugovorena vrijednost bespovratnih sredstava]]*Ugovori_OPULJP[[#This Row],[STOPA NACIONALNOG SUFINANCIRANJA %]]</f>
        <v>66020.25</v>
      </c>
      <c r="R1695" s="51">
        <f>Ugovori_OPULJP[[#This Row],[Bespovratna sredstva - Nacionalni dio - HRK]]/7.5345</f>
        <v>8762.3929922357147</v>
      </c>
      <c r="S1695" s="52">
        <v>440135</v>
      </c>
      <c r="T1695" s="51">
        <f>Ugovori_OPULJP[[#This Row],[Bespovratna sredstva - Ukupno (EU+Nac) HRK
= Ukupna ugovorena vrijednost bespovratnih sredstava]]/7.5345</f>
        <v>58415.953281571434</v>
      </c>
      <c r="U1695" s="50">
        <v>0</v>
      </c>
      <c r="V1695" s="51">
        <f>Ugovori_OPULJP[[#This Row],[Javni doprinos korisnika - HRK]]/7.5345</f>
        <v>0</v>
      </c>
      <c r="W1695" s="50">
        <v>0</v>
      </c>
      <c r="X1695" s="51">
        <f>Ugovori_OPULJP[[#This Row],[Privatni doprinos korisnika - HRK]]/7.5345</f>
        <v>0</v>
      </c>
      <c r="Y1695" s="52">
        <v>440135</v>
      </c>
      <c r="Z1695" s="53">
        <f>Ugovori_OPULJP[[#This Row],[UKUPNI PRIHVATLJIVI IZDACI
TOTAL ELIGIBLE EXPENDITURE
= Bespovratna sredstva ukupno + doprinos korisnika
= Ukupni prihvatljivi troškovi
= Ukupna ugovorena vrijednost projekta HRK]]/7.5345</f>
        <v>58415.953281571434</v>
      </c>
      <c r="AA1695" s="57" t="s">
        <v>38</v>
      </c>
      <c r="AB1695" s="57" t="s">
        <v>35</v>
      </c>
      <c r="AC1695" s="56" t="s">
        <v>6202</v>
      </c>
      <c r="AD1695" s="63" t="s">
        <v>747</v>
      </c>
    </row>
    <row r="1696" spans="1:30" ht="63.75" customHeight="1" x14ac:dyDescent="0.2">
      <c r="A1696" s="61" t="s">
        <v>6203</v>
      </c>
      <c r="B1696" s="55" t="s">
        <v>743</v>
      </c>
      <c r="C1696" s="56" t="s">
        <v>744</v>
      </c>
      <c r="D1696" s="88" t="s">
        <v>4965</v>
      </c>
      <c r="E1696" s="57" t="s">
        <v>76</v>
      </c>
      <c r="F1696" s="62" t="s">
        <v>6204</v>
      </c>
      <c r="G1696" s="62" t="s">
        <v>1183</v>
      </c>
      <c r="H1696" s="59">
        <v>44894</v>
      </c>
      <c r="I1696" s="59">
        <v>45136</v>
      </c>
      <c r="J1696" s="48" t="str">
        <f>IF(Ugovori_OPULJP[[#This Row],[DATUM ZAVRŠETKA OPERACIJE]]&gt;DATE(2024,3,31),"u provedbi","završen")</f>
        <v>završen</v>
      </c>
      <c r="K1696" s="46" t="s">
        <v>211</v>
      </c>
      <c r="L1696" s="46" t="s">
        <v>211</v>
      </c>
      <c r="M1696" s="49">
        <v>0.85</v>
      </c>
      <c r="N1696" s="49">
        <v>0.15</v>
      </c>
      <c r="O1696" s="50">
        <f>Ugovori_OPULJP[[#This Row],[Bespovratna sredstva - Ukupno (EU+Nac) HRK
= Ukupna ugovorena vrijednost bespovratnih sredstava]]*Ugovori_OPULJP[[#This Row],[EU STOPA SUFINANCIRANJA %
EU CO-FINANCING RATE %]]</f>
        <v>1249075</v>
      </c>
      <c r="P1696" s="51">
        <f>Ugovori_OPULJP[[#This Row],[Bespovratna sredstva - EU dio - HRK]]/7.5345</f>
        <v>165780.74192049901</v>
      </c>
      <c r="Q1696" s="50">
        <f>Ugovori_OPULJP[[#This Row],[Bespovratna sredstva - Ukupno (EU+Nac) HRK
= Ukupna ugovorena vrijednost bespovratnih sredstava]]*Ugovori_OPULJP[[#This Row],[STOPA NACIONALNOG SUFINANCIRANJA %]]</f>
        <v>220425</v>
      </c>
      <c r="R1696" s="51">
        <f>Ugovori_OPULJP[[#This Row],[Bespovratna sredstva - Nacionalni dio - HRK]]/7.5345</f>
        <v>29255.425044793945</v>
      </c>
      <c r="S1696" s="52">
        <v>1469500</v>
      </c>
      <c r="T1696" s="51">
        <f>Ugovori_OPULJP[[#This Row],[Bespovratna sredstva - Ukupno (EU+Nac) HRK
= Ukupna ugovorena vrijednost bespovratnih sredstava]]/7.5345</f>
        <v>195036.16696529297</v>
      </c>
      <c r="U1696" s="50">
        <v>0</v>
      </c>
      <c r="V1696" s="51">
        <f>Ugovori_OPULJP[[#This Row],[Javni doprinos korisnika - HRK]]/7.5345</f>
        <v>0</v>
      </c>
      <c r="W1696" s="50">
        <v>0</v>
      </c>
      <c r="X1696" s="51">
        <f>Ugovori_OPULJP[[#This Row],[Privatni doprinos korisnika - HRK]]/7.5345</f>
        <v>0</v>
      </c>
      <c r="Y1696" s="52">
        <v>1469500</v>
      </c>
      <c r="Z1696" s="53">
        <f>Ugovori_OPULJP[[#This Row],[UKUPNI PRIHVATLJIVI IZDACI
TOTAL ELIGIBLE EXPENDITURE
= Bespovratna sredstva ukupno + doprinos korisnika
= Ukupni prihvatljivi troškovi
= Ukupna ugovorena vrijednost projekta HRK]]/7.5345</f>
        <v>195036.16696529297</v>
      </c>
      <c r="AA1696" s="57" t="s">
        <v>38</v>
      </c>
      <c r="AB1696" s="57" t="s">
        <v>35</v>
      </c>
      <c r="AC1696" s="56" t="s">
        <v>6205</v>
      </c>
      <c r="AD1696" s="63" t="s">
        <v>747</v>
      </c>
    </row>
    <row r="1697" spans="1:30" ht="63.75" customHeight="1" x14ac:dyDescent="0.2">
      <c r="A1697" s="61" t="s">
        <v>6206</v>
      </c>
      <c r="B1697" s="55" t="s">
        <v>743</v>
      </c>
      <c r="C1697" s="56" t="s">
        <v>744</v>
      </c>
      <c r="D1697" s="88" t="s">
        <v>4965</v>
      </c>
      <c r="E1697" s="57" t="s">
        <v>76</v>
      </c>
      <c r="F1697" s="62" t="s">
        <v>6207</v>
      </c>
      <c r="G1697" s="62" t="s">
        <v>1573</v>
      </c>
      <c r="H1697" s="59">
        <v>44917</v>
      </c>
      <c r="I1697" s="59">
        <v>45160</v>
      </c>
      <c r="J1697" s="48" t="str">
        <f>IF(Ugovori_OPULJP[[#This Row],[DATUM ZAVRŠETKA OPERACIJE]]&gt;DATE(2024,3,31),"u provedbi","završen")</f>
        <v>završen</v>
      </c>
      <c r="K1697" s="58" t="s">
        <v>94</v>
      </c>
      <c r="L1697" s="46" t="s">
        <v>94</v>
      </c>
      <c r="M1697" s="49">
        <v>0.85</v>
      </c>
      <c r="N1697" s="49">
        <v>0.15</v>
      </c>
      <c r="O1697" s="50">
        <f>Ugovori_OPULJP[[#This Row],[Bespovratna sredstva - Ukupno (EU+Nac) HRK
= Ukupna ugovorena vrijednost bespovratnih sredstava]]*Ugovori_OPULJP[[#This Row],[EU STOPA SUFINANCIRANJA %
EU CO-FINANCING RATE %]]</f>
        <v>588306.25</v>
      </c>
      <c r="P1697" s="51">
        <f>Ugovori_OPULJP[[#This Row],[Bespovratna sredstva - EU dio - HRK]]/7.5345</f>
        <v>78081.657707877093</v>
      </c>
      <c r="Q1697" s="50">
        <f>Ugovori_OPULJP[[#This Row],[Bespovratna sredstva - Ukupno (EU+Nac) HRK
= Ukupna ugovorena vrijednost bespovratnih sredstava]]*Ugovori_OPULJP[[#This Row],[STOPA NACIONALNOG SUFINANCIRANJA %]]</f>
        <v>103818.75</v>
      </c>
      <c r="R1697" s="51">
        <f>Ugovori_OPULJP[[#This Row],[Bespovratna sredstva - Nacionalni dio - HRK]]/7.5345</f>
        <v>13779.116066095958</v>
      </c>
      <c r="S1697" s="52">
        <v>692125</v>
      </c>
      <c r="T1697" s="51">
        <f>Ugovori_OPULJP[[#This Row],[Bespovratna sredstva - Ukupno (EU+Nac) HRK
= Ukupna ugovorena vrijednost bespovratnih sredstava]]/7.5345</f>
        <v>91860.773773973051</v>
      </c>
      <c r="U1697" s="50">
        <v>0</v>
      </c>
      <c r="V1697" s="51">
        <f>Ugovori_OPULJP[[#This Row],[Javni doprinos korisnika - HRK]]/7.5345</f>
        <v>0</v>
      </c>
      <c r="W1697" s="50">
        <v>0</v>
      </c>
      <c r="X1697" s="51">
        <f>Ugovori_OPULJP[[#This Row],[Privatni doprinos korisnika - HRK]]/7.5345</f>
        <v>0</v>
      </c>
      <c r="Y1697" s="52">
        <v>692125</v>
      </c>
      <c r="Z1697" s="53">
        <f>Ugovori_OPULJP[[#This Row],[UKUPNI PRIHVATLJIVI IZDACI
TOTAL ELIGIBLE EXPENDITURE
= Bespovratna sredstva ukupno + doprinos korisnika
= Ukupni prihvatljivi troškovi
= Ukupna ugovorena vrijednost projekta HRK]]/7.5345</f>
        <v>91860.773773973051</v>
      </c>
      <c r="AA1697" s="57" t="s">
        <v>38</v>
      </c>
      <c r="AB1697" s="57" t="s">
        <v>35</v>
      </c>
      <c r="AC1697" s="56" t="s">
        <v>6208</v>
      </c>
      <c r="AD1697" s="63" t="s">
        <v>747</v>
      </c>
    </row>
    <row r="1698" spans="1:30" ht="63.75" customHeight="1" x14ac:dyDescent="0.2">
      <c r="A1698" s="61" t="s">
        <v>6209</v>
      </c>
      <c r="B1698" s="55" t="s">
        <v>743</v>
      </c>
      <c r="C1698" s="56" t="s">
        <v>744</v>
      </c>
      <c r="D1698" s="88" t="s">
        <v>4965</v>
      </c>
      <c r="E1698" s="57" t="s">
        <v>76</v>
      </c>
      <c r="F1698" s="62" t="s">
        <v>6210</v>
      </c>
      <c r="G1698" s="45" t="s">
        <v>2108</v>
      </c>
      <c r="H1698" s="59">
        <v>44770</v>
      </c>
      <c r="I1698" s="59">
        <v>45013</v>
      </c>
      <c r="J1698" s="48" t="str">
        <f>IF(Ugovori_OPULJP[[#This Row],[DATUM ZAVRŠETKA OPERACIJE]]&gt;DATE(2024,3,31),"u provedbi","završen")</f>
        <v>završen</v>
      </c>
      <c r="K1698" s="46" t="s">
        <v>99</v>
      </c>
      <c r="L1698" s="46" t="s">
        <v>99</v>
      </c>
      <c r="M1698" s="49">
        <v>0.85</v>
      </c>
      <c r="N1698" s="49">
        <v>0.15</v>
      </c>
      <c r="O1698" s="50">
        <f>Ugovori_OPULJP[[#This Row],[Bespovratna sredstva - Ukupno (EU+Nac) HRK
= Ukupna ugovorena vrijednost bespovratnih sredstava]]*Ugovori_OPULJP[[#This Row],[EU STOPA SUFINANCIRANJA %
EU CO-FINANCING RATE %]]</f>
        <v>1261740</v>
      </c>
      <c r="P1698" s="51">
        <f>Ugovori_OPULJP[[#This Row],[Bespovratna sredstva - EU dio - HRK]]/7.5345</f>
        <v>167461.67628907028</v>
      </c>
      <c r="Q1698" s="50">
        <f>Ugovori_OPULJP[[#This Row],[Bespovratna sredstva - Ukupno (EU+Nac) HRK
= Ukupna ugovorena vrijednost bespovratnih sredstava]]*Ugovori_OPULJP[[#This Row],[STOPA NACIONALNOG SUFINANCIRANJA %]]</f>
        <v>222660</v>
      </c>
      <c r="R1698" s="51">
        <f>Ugovori_OPULJP[[#This Row],[Bespovratna sredstva - Nacionalni dio - HRK]]/7.5345</f>
        <v>29552.060521600637</v>
      </c>
      <c r="S1698" s="52">
        <v>1484400</v>
      </c>
      <c r="T1698" s="53">
        <f>Ugovori_OPULJP[[#This Row],[Bespovratna sredstva - Ukupno (EU+Nac) HRK
= Ukupna ugovorena vrijednost bespovratnih sredstava]]/7.5345</f>
        <v>197013.7368106709</v>
      </c>
      <c r="U1698" s="50">
        <v>0</v>
      </c>
      <c r="V1698" s="51">
        <f>Ugovori_OPULJP[[#This Row],[Javni doprinos korisnika - HRK]]/7.5345</f>
        <v>0</v>
      </c>
      <c r="W1698" s="50">
        <v>0</v>
      </c>
      <c r="X1698" s="51">
        <f>Ugovori_OPULJP[[#This Row],[Privatni doprinos korisnika - HRK]]/7.5345</f>
        <v>0</v>
      </c>
      <c r="Y1698" s="52">
        <v>1484400</v>
      </c>
      <c r="Z1698" s="53">
        <f>Ugovori_OPULJP[[#This Row],[UKUPNI PRIHVATLJIVI IZDACI
TOTAL ELIGIBLE EXPENDITURE
= Bespovratna sredstva ukupno + doprinos korisnika
= Ukupni prihvatljivi troškovi
= Ukupna ugovorena vrijednost projekta HRK]]/7.5345</f>
        <v>197013.7368106709</v>
      </c>
      <c r="AA1698" s="57" t="s">
        <v>38</v>
      </c>
      <c r="AB1698" s="57" t="s">
        <v>35</v>
      </c>
      <c r="AC1698" s="56" t="s">
        <v>6211</v>
      </c>
      <c r="AD1698" s="63" t="s">
        <v>747</v>
      </c>
    </row>
    <row r="1699" spans="1:30" ht="63.75" customHeight="1" x14ac:dyDescent="0.2">
      <c r="A1699" s="61" t="s">
        <v>6212</v>
      </c>
      <c r="B1699" s="55" t="s">
        <v>743</v>
      </c>
      <c r="C1699" s="56" t="s">
        <v>744</v>
      </c>
      <c r="D1699" s="88" t="s">
        <v>4965</v>
      </c>
      <c r="E1699" s="57" t="s">
        <v>76</v>
      </c>
      <c r="F1699" s="62" t="s">
        <v>6213</v>
      </c>
      <c r="G1699" s="62" t="s">
        <v>3492</v>
      </c>
      <c r="H1699" s="59">
        <v>44855</v>
      </c>
      <c r="I1699" s="59">
        <v>45098</v>
      </c>
      <c r="J1699" s="48" t="str">
        <f>IF(Ugovori_OPULJP[[#This Row],[DATUM ZAVRŠETKA OPERACIJE]]&gt;DATE(2024,3,31),"u provedbi","završen")</f>
        <v>završen</v>
      </c>
      <c r="K1699" s="46" t="s">
        <v>94</v>
      </c>
      <c r="L1699" s="46" t="s">
        <v>94</v>
      </c>
      <c r="M1699" s="49">
        <v>0.85</v>
      </c>
      <c r="N1699" s="49">
        <v>0.15</v>
      </c>
      <c r="O1699" s="50">
        <f>Ugovori_OPULJP[[#This Row],[Bespovratna sredstva - Ukupno (EU+Nac) HRK
= Ukupna ugovorena vrijednost bespovratnih sredstava]]*Ugovori_OPULJP[[#This Row],[EU STOPA SUFINANCIRANJA %
EU CO-FINANCING RATE %]]</f>
        <v>630360</v>
      </c>
      <c r="P1699" s="51">
        <f>Ugovori_OPULJP[[#This Row],[Bespovratna sredstva - EU dio - HRK]]/7.5345</f>
        <v>83663.149512243675</v>
      </c>
      <c r="Q1699" s="50">
        <f>Ugovori_OPULJP[[#This Row],[Bespovratna sredstva - Ukupno (EU+Nac) HRK
= Ukupna ugovorena vrijednost bespovratnih sredstava]]*Ugovori_OPULJP[[#This Row],[STOPA NACIONALNOG SUFINANCIRANJA %]]</f>
        <v>111240</v>
      </c>
      <c r="R1699" s="51">
        <f>Ugovori_OPULJP[[#This Row],[Bespovratna sredstva - Nacionalni dio - HRK]]/7.5345</f>
        <v>14764.085208043001</v>
      </c>
      <c r="S1699" s="52">
        <v>741600</v>
      </c>
      <c r="T1699" s="51">
        <f>Ugovori_OPULJP[[#This Row],[Bespovratna sredstva - Ukupno (EU+Nac) HRK
= Ukupna ugovorena vrijednost bespovratnih sredstava]]/7.5345</f>
        <v>98427.23472028668</v>
      </c>
      <c r="U1699" s="50">
        <v>0</v>
      </c>
      <c r="V1699" s="51">
        <f>Ugovori_OPULJP[[#This Row],[Javni doprinos korisnika - HRK]]/7.5345</f>
        <v>0</v>
      </c>
      <c r="W1699" s="50">
        <v>0</v>
      </c>
      <c r="X1699" s="51">
        <f>Ugovori_OPULJP[[#This Row],[Privatni doprinos korisnika - HRK]]/7.5345</f>
        <v>0</v>
      </c>
      <c r="Y1699" s="52">
        <v>741600</v>
      </c>
      <c r="Z1699" s="53">
        <f>Ugovori_OPULJP[[#This Row],[UKUPNI PRIHVATLJIVI IZDACI
TOTAL ELIGIBLE EXPENDITURE
= Bespovratna sredstva ukupno + doprinos korisnika
= Ukupni prihvatljivi troškovi
= Ukupna ugovorena vrijednost projekta HRK]]/7.5345</f>
        <v>98427.23472028668</v>
      </c>
      <c r="AA1699" s="57" t="s">
        <v>38</v>
      </c>
      <c r="AB1699" s="57" t="s">
        <v>35</v>
      </c>
      <c r="AC1699" s="56" t="s">
        <v>6214</v>
      </c>
      <c r="AD1699" s="63" t="s">
        <v>747</v>
      </c>
    </row>
    <row r="1700" spans="1:30" ht="63.75" customHeight="1" x14ac:dyDescent="0.2">
      <c r="A1700" s="61" t="s">
        <v>6215</v>
      </c>
      <c r="B1700" s="55" t="s">
        <v>743</v>
      </c>
      <c r="C1700" s="56" t="s">
        <v>744</v>
      </c>
      <c r="D1700" s="88" t="s">
        <v>4965</v>
      </c>
      <c r="E1700" s="57" t="s">
        <v>76</v>
      </c>
      <c r="F1700" s="62" t="s">
        <v>6216</v>
      </c>
      <c r="G1700" s="62" t="s">
        <v>1171</v>
      </c>
      <c r="H1700" s="59">
        <v>44770</v>
      </c>
      <c r="I1700" s="59">
        <v>45013</v>
      </c>
      <c r="J1700" s="48" t="str">
        <f>IF(Ugovori_OPULJP[[#This Row],[DATUM ZAVRŠETKA OPERACIJE]]&gt;DATE(2024,3,31),"u provedbi","završen")</f>
        <v>završen</v>
      </c>
      <c r="K1700" s="46" t="s">
        <v>333</v>
      </c>
      <c r="L1700" s="46" t="s">
        <v>333</v>
      </c>
      <c r="M1700" s="49">
        <v>0.85</v>
      </c>
      <c r="N1700" s="49">
        <v>0.15</v>
      </c>
      <c r="O1700" s="50">
        <f>Ugovori_OPULJP[[#This Row],[Bespovratna sredstva - Ukupno (EU+Nac) HRK
= Ukupna ugovorena vrijednost bespovratnih sredstava]]*Ugovori_OPULJP[[#This Row],[EU STOPA SUFINANCIRANJA %
EU CO-FINANCING RATE %]]</f>
        <v>1273210.75</v>
      </c>
      <c r="P1700" s="51">
        <f>Ugovori_OPULJP[[#This Row],[Bespovratna sredstva - EU dio - HRK]]/7.5345</f>
        <v>168984.10644369235</v>
      </c>
      <c r="Q1700" s="50">
        <f>Ugovori_OPULJP[[#This Row],[Bespovratna sredstva - Ukupno (EU+Nac) HRK
= Ukupna ugovorena vrijednost bespovratnih sredstava]]*Ugovori_OPULJP[[#This Row],[STOPA NACIONALNOG SUFINANCIRANJA %]]</f>
        <v>224684.25</v>
      </c>
      <c r="R1700" s="51">
        <f>Ugovori_OPULJP[[#This Row],[Bespovratna sredstva - Nacionalni dio - HRK]]/7.5345</f>
        <v>29820.724666533941</v>
      </c>
      <c r="S1700" s="52">
        <v>1497895</v>
      </c>
      <c r="T1700" s="53">
        <f>Ugovori_OPULJP[[#This Row],[Bespovratna sredstva - Ukupno (EU+Nac) HRK
= Ukupna ugovorena vrijednost bespovratnih sredstava]]/7.5345</f>
        <v>198804.83111022628</v>
      </c>
      <c r="U1700" s="50">
        <v>0</v>
      </c>
      <c r="V1700" s="51">
        <f>Ugovori_OPULJP[[#This Row],[Javni doprinos korisnika - HRK]]/7.5345</f>
        <v>0</v>
      </c>
      <c r="W1700" s="50">
        <v>0</v>
      </c>
      <c r="X1700" s="51">
        <f>Ugovori_OPULJP[[#This Row],[Privatni doprinos korisnika - HRK]]/7.5345</f>
        <v>0</v>
      </c>
      <c r="Y1700" s="52">
        <v>1497895</v>
      </c>
      <c r="Z1700" s="53">
        <f>Ugovori_OPULJP[[#This Row],[UKUPNI PRIHVATLJIVI IZDACI
TOTAL ELIGIBLE EXPENDITURE
= Bespovratna sredstva ukupno + doprinos korisnika
= Ukupni prihvatljivi troškovi
= Ukupna ugovorena vrijednost projekta HRK]]/7.5345</f>
        <v>198804.83111022628</v>
      </c>
      <c r="AA1700" s="57" t="s">
        <v>38</v>
      </c>
      <c r="AB1700" s="57" t="s">
        <v>35</v>
      </c>
      <c r="AC1700" s="56" t="s">
        <v>6217</v>
      </c>
      <c r="AD1700" s="63" t="s">
        <v>747</v>
      </c>
    </row>
    <row r="1701" spans="1:30" ht="63.75" customHeight="1" x14ac:dyDescent="0.2">
      <c r="A1701" s="61" t="s">
        <v>6218</v>
      </c>
      <c r="B1701" s="55" t="s">
        <v>743</v>
      </c>
      <c r="C1701" s="56" t="s">
        <v>744</v>
      </c>
      <c r="D1701" s="88" t="s">
        <v>4965</v>
      </c>
      <c r="E1701" s="57" t="s">
        <v>76</v>
      </c>
      <c r="F1701" s="62" t="s">
        <v>4313</v>
      </c>
      <c r="G1701" s="62" t="s">
        <v>2021</v>
      </c>
      <c r="H1701" s="59">
        <v>44859</v>
      </c>
      <c r="I1701" s="59">
        <v>45102</v>
      </c>
      <c r="J1701" s="48" t="str">
        <f>IF(Ugovori_OPULJP[[#This Row],[DATUM ZAVRŠETKA OPERACIJE]]&gt;DATE(2024,3,31),"u provedbi","završen")</f>
        <v>završen</v>
      </c>
      <c r="K1701" s="58" t="s">
        <v>271</v>
      </c>
      <c r="L1701" s="58" t="s">
        <v>271</v>
      </c>
      <c r="M1701" s="49">
        <v>0.85</v>
      </c>
      <c r="N1701" s="49">
        <v>0.15</v>
      </c>
      <c r="O1701" s="50">
        <f>Ugovori_OPULJP[[#This Row],[Bespovratna sredstva - Ukupno (EU+Nac) HRK
= Ukupna ugovorena vrijednost bespovratnih sredstava]]*Ugovori_OPULJP[[#This Row],[EU STOPA SUFINANCIRANJA %
EU CO-FINANCING RATE %]]</f>
        <v>420237.36499999999</v>
      </c>
      <c r="P1701" s="51">
        <f>Ugovori_OPULJP[[#This Row],[Bespovratna sredstva - EU dio - HRK]]/7.5345</f>
        <v>55775.083283562279</v>
      </c>
      <c r="Q1701" s="50">
        <f>Ugovori_OPULJP[[#This Row],[Bespovratna sredstva - Ukupno (EU+Nac) HRK
= Ukupna ugovorena vrijednost bespovratnih sredstava]]*Ugovori_OPULJP[[#This Row],[STOPA NACIONALNOG SUFINANCIRANJA %]]</f>
        <v>74159.535000000003</v>
      </c>
      <c r="R1701" s="51">
        <f>Ugovori_OPULJP[[#This Row],[Bespovratna sredstva - Nacionalni dio - HRK]]/7.5345</f>
        <v>9842.6617559227561</v>
      </c>
      <c r="S1701" s="52">
        <v>494396.9</v>
      </c>
      <c r="T1701" s="51">
        <f>Ugovori_OPULJP[[#This Row],[Bespovratna sredstva - Ukupno (EU+Nac) HRK
= Ukupna ugovorena vrijednost bespovratnih sredstava]]/7.5345</f>
        <v>65617.745039485031</v>
      </c>
      <c r="U1701" s="50">
        <v>0</v>
      </c>
      <c r="V1701" s="51">
        <f>Ugovori_OPULJP[[#This Row],[Javni doprinos korisnika - HRK]]/7.5345</f>
        <v>0</v>
      </c>
      <c r="W1701" s="50">
        <v>0</v>
      </c>
      <c r="X1701" s="51">
        <f>Ugovori_OPULJP[[#This Row],[Privatni doprinos korisnika - HRK]]/7.5345</f>
        <v>0</v>
      </c>
      <c r="Y1701" s="52">
        <v>494396.9</v>
      </c>
      <c r="Z1701" s="53">
        <f>Ugovori_OPULJP[[#This Row],[UKUPNI PRIHVATLJIVI IZDACI
TOTAL ELIGIBLE EXPENDITURE
= Bespovratna sredstva ukupno + doprinos korisnika
= Ukupni prihvatljivi troškovi
= Ukupna ugovorena vrijednost projekta HRK]]/7.5345</f>
        <v>65617.745039485031</v>
      </c>
      <c r="AA1701" s="57" t="s">
        <v>38</v>
      </c>
      <c r="AB1701" s="57" t="s">
        <v>35</v>
      </c>
      <c r="AC1701" s="56" t="s">
        <v>6219</v>
      </c>
      <c r="AD1701" s="63" t="s">
        <v>747</v>
      </c>
    </row>
    <row r="1702" spans="1:30" ht="63.75" customHeight="1" x14ac:dyDescent="0.2">
      <c r="A1702" s="61" t="s">
        <v>6220</v>
      </c>
      <c r="B1702" s="55" t="s">
        <v>743</v>
      </c>
      <c r="C1702" s="56" t="s">
        <v>744</v>
      </c>
      <c r="D1702" s="88" t="s">
        <v>4965</v>
      </c>
      <c r="E1702" s="57" t="s">
        <v>76</v>
      </c>
      <c r="F1702" s="62" t="s">
        <v>6221</v>
      </c>
      <c r="G1702" s="62" t="s">
        <v>1659</v>
      </c>
      <c r="H1702" s="59">
        <v>44859</v>
      </c>
      <c r="I1702" s="59">
        <v>45071</v>
      </c>
      <c r="J1702" s="48" t="str">
        <f>IF(Ugovori_OPULJP[[#This Row],[DATUM ZAVRŠETKA OPERACIJE]]&gt;DATE(2024,3,31),"u provedbi","završen")</f>
        <v>završen</v>
      </c>
      <c r="K1702" s="67" t="s">
        <v>155</v>
      </c>
      <c r="L1702" s="58" t="s">
        <v>155</v>
      </c>
      <c r="M1702" s="49">
        <v>0.85</v>
      </c>
      <c r="N1702" s="49">
        <v>0.15</v>
      </c>
      <c r="O1702" s="50">
        <f>Ugovori_OPULJP[[#This Row],[Bespovratna sredstva - Ukupno (EU+Nac) HRK
= Ukupna ugovorena vrijednost bespovratnih sredstava]]*Ugovori_OPULJP[[#This Row],[EU STOPA SUFINANCIRANJA %
EU CO-FINANCING RATE %]]</f>
        <v>1260386.3325</v>
      </c>
      <c r="P1702" s="51">
        <f>Ugovori_OPULJP[[#This Row],[Bespovratna sredstva - EU dio - HRK]]/7.5345</f>
        <v>167282.01373681065</v>
      </c>
      <c r="Q1702" s="50">
        <f>Ugovori_OPULJP[[#This Row],[Bespovratna sredstva - Ukupno (EU+Nac) HRK
= Ukupna ugovorena vrijednost bespovratnih sredstava]]*Ugovori_OPULJP[[#This Row],[STOPA NACIONALNOG SUFINANCIRANJA %]]</f>
        <v>222421.11749999999</v>
      </c>
      <c r="R1702" s="51">
        <f>Ugovori_OPULJP[[#This Row],[Bespovratna sredstva - Nacionalni dio - HRK]]/7.5345</f>
        <v>29520.355365319527</v>
      </c>
      <c r="S1702" s="52">
        <v>1482807.45</v>
      </c>
      <c r="T1702" s="51">
        <f>Ugovori_OPULJP[[#This Row],[Bespovratna sredstva - Ukupno (EU+Nac) HRK
= Ukupna ugovorena vrijednost bespovratnih sredstava]]/7.5345</f>
        <v>196802.36910213018</v>
      </c>
      <c r="U1702" s="50">
        <v>0</v>
      </c>
      <c r="V1702" s="51">
        <f>Ugovori_OPULJP[[#This Row],[Javni doprinos korisnika - HRK]]/7.5345</f>
        <v>0</v>
      </c>
      <c r="W1702" s="50">
        <v>0</v>
      </c>
      <c r="X1702" s="51">
        <f>Ugovori_OPULJP[[#This Row],[Privatni doprinos korisnika - HRK]]/7.5345</f>
        <v>0</v>
      </c>
      <c r="Y1702" s="52">
        <v>1482807.45</v>
      </c>
      <c r="Z1702" s="53">
        <f>Ugovori_OPULJP[[#This Row],[UKUPNI PRIHVATLJIVI IZDACI
TOTAL ELIGIBLE EXPENDITURE
= Bespovratna sredstva ukupno + doprinos korisnika
= Ukupni prihvatljivi troškovi
= Ukupna ugovorena vrijednost projekta HRK]]/7.5345</f>
        <v>196802.36910213018</v>
      </c>
      <c r="AA1702" s="57" t="s">
        <v>38</v>
      </c>
      <c r="AB1702" s="57" t="s">
        <v>35</v>
      </c>
      <c r="AC1702" s="56" t="s">
        <v>6222</v>
      </c>
      <c r="AD1702" s="63" t="s">
        <v>747</v>
      </c>
    </row>
    <row r="1703" spans="1:30" ht="63.75" customHeight="1" x14ac:dyDescent="0.2">
      <c r="A1703" s="61" t="s">
        <v>6223</v>
      </c>
      <c r="B1703" s="55" t="s">
        <v>743</v>
      </c>
      <c r="C1703" s="56" t="s">
        <v>744</v>
      </c>
      <c r="D1703" s="88" t="s">
        <v>4965</v>
      </c>
      <c r="E1703" s="57" t="s">
        <v>76</v>
      </c>
      <c r="F1703" s="62" t="s">
        <v>6224</v>
      </c>
      <c r="G1703" s="62" t="s">
        <v>6225</v>
      </c>
      <c r="H1703" s="59">
        <v>44902</v>
      </c>
      <c r="I1703" s="59">
        <v>45145</v>
      </c>
      <c r="J1703" s="48" t="str">
        <f>IF(Ugovori_OPULJP[[#This Row],[DATUM ZAVRŠETKA OPERACIJE]]&gt;DATE(2024,3,31),"u provedbi","završen")</f>
        <v>završen</v>
      </c>
      <c r="K1703" s="58" t="s">
        <v>244</v>
      </c>
      <c r="L1703" s="58" t="s">
        <v>244</v>
      </c>
      <c r="M1703" s="49">
        <v>0.85</v>
      </c>
      <c r="N1703" s="49">
        <v>0.15</v>
      </c>
      <c r="O1703" s="50">
        <f>Ugovori_OPULJP[[#This Row],[Bespovratna sredstva - Ukupno (EU+Nac) HRK
= Ukupna ugovorena vrijednost bespovratnih sredstava]]*Ugovori_OPULJP[[#This Row],[EU STOPA SUFINANCIRANJA %
EU CO-FINANCING RATE %]]</f>
        <v>371450</v>
      </c>
      <c r="P1703" s="51">
        <f>Ugovori_OPULJP[[#This Row],[Bespovratna sredstva - EU dio - HRK]]/7.5345</f>
        <v>49299.887185612846</v>
      </c>
      <c r="Q1703" s="50">
        <f>Ugovori_OPULJP[[#This Row],[Bespovratna sredstva - Ukupno (EU+Nac) HRK
= Ukupna ugovorena vrijednost bespovratnih sredstava]]*Ugovori_OPULJP[[#This Row],[STOPA NACIONALNOG SUFINANCIRANJA %]]</f>
        <v>65550</v>
      </c>
      <c r="R1703" s="51">
        <f>Ugovori_OPULJP[[#This Row],[Bespovratna sredstva - Nacionalni dio - HRK]]/7.5345</f>
        <v>8699.9800915787382</v>
      </c>
      <c r="S1703" s="52">
        <v>437000</v>
      </c>
      <c r="T1703" s="51">
        <f>Ugovori_OPULJP[[#This Row],[Bespovratna sredstva - Ukupno (EU+Nac) HRK
= Ukupna ugovorena vrijednost bespovratnih sredstava]]/7.5345</f>
        <v>57999.867277191581</v>
      </c>
      <c r="U1703" s="50">
        <v>0</v>
      </c>
      <c r="V1703" s="51">
        <f>Ugovori_OPULJP[[#This Row],[Javni doprinos korisnika - HRK]]/7.5345</f>
        <v>0</v>
      </c>
      <c r="W1703" s="50">
        <v>0</v>
      </c>
      <c r="X1703" s="51">
        <f>Ugovori_OPULJP[[#This Row],[Privatni doprinos korisnika - HRK]]/7.5345</f>
        <v>0</v>
      </c>
      <c r="Y1703" s="52">
        <v>437000</v>
      </c>
      <c r="Z1703" s="53">
        <f>Ugovori_OPULJP[[#This Row],[UKUPNI PRIHVATLJIVI IZDACI
TOTAL ELIGIBLE EXPENDITURE
= Bespovratna sredstva ukupno + doprinos korisnika
= Ukupni prihvatljivi troškovi
= Ukupna ugovorena vrijednost projekta HRK]]/7.5345</f>
        <v>57999.867277191581</v>
      </c>
      <c r="AA1703" s="57" t="s">
        <v>38</v>
      </c>
      <c r="AB1703" s="57" t="s">
        <v>35</v>
      </c>
      <c r="AC1703" s="56" t="s">
        <v>6226</v>
      </c>
      <c r="AD1703" s="63" t="s">
        <v>747</v>
      </c>
    </row>
    <row r="1704" spans="1:30" ht="63.75" customHeight="1" x14ac:dyDescent="0.2">
      <c r="A1704" s="61" t="s">
        <v>6227</v>
      </c>
      <c r="B1704" s="55" t="s">
        <v>743</v>
      </c>
      <c r="C1704" s="56" t="s">
        <v>744</v>
      </c>
      <c r="D1704" s="88" t="s">
        <v>4965</v>
      </c>
      <c r="E1704" s="57" t="s">
        <v>76</v>
      </c>
      <c r="F1704" s="62" t="s">
        <v>3480</v>
      </c>
      <c r="G1704" s="62" t="s">
        <v>3481</v>
      </c>
      <c r="H1704" s="59">
        <v>44853</v>
      </c>
      <c r="I1704" s="59">
        <v>45096</v>
      </c>
      <c r="J1704" s="48" t="str">
        <f>IF(Ugovori_OPULJP[[#This Row],[DATUM ZAVRŠETKA OPERACIJE]]&gt;DATE(2024,3,31),"u provedbi","završen")</f>
        <v>završen</v>
      </c>
      <c r="K1704" s="46" t="s">
        <v>244</v>
      </c>
      <c r="L1704" s="46" t="s">
        <v>244</v>
      </c>
      <c r="M1704" s="49">
        <v>0.85</v>
      </c>
      <c r="N1704" s="49">
        <v>0.15</v>
      </c>
      <c r="O1704" s="50">
        <f>Ugovori_OPULJP[[#This Row],[Bespovratna sredstva - Ukupno (EU+Nac) HRK
= Ukupna ugovorena vrijednost bespovratnih sredstava]]*Ugovori_OPULJP[[#This Row],[EU STOPA SUFINANCIRANJA %
EU CO-FINANCING RATE %]]</f>
        <v>419900</v>
      </c>
      <c r="P1704" s="51">
        <f>Ugovori_OPULJP[[#This Row],[Bespovratna sredstva - EU dio - HRK]]/7.5345</f>
        <v>55730.307253301478</v>
      </c>
      <c r="Q1704" s="50">
        <f>Ugovori_OPULJP[[#This Row],[Bespovratna sredstva - Ukupno (EU+Nac) HRK
= Ukupna ugovorena vrijednost bespovratnih sredstava]]*Ugovori_OPULJP[[#This Row],[STOPA NACIONALNOG SUFINANCIRANJA %]]</f>
        <v>74100</v>
      </c>
      <c r="R1704" s="51">
        <f>Ugovori_OPULJP[[#This Row],[Bespovratna sredstva - Nacionalni dio - HRK]]/7.5345</f>
        <v>9834.7601035237894</v>
      </c>
      <c r="S1704" s="52">
        <v>494000</v>
      </c>
      <c r="T1704" s="51">
        <f>Ugovori_OPULJP[[#This Row],[Bespovratna sredstva - Ukupno (EU+Nac) HRK
= Ukupna ugovorena vrijednost bespovratnih sredstava]]/7.5345</f>
        <v>65565.067356825268</v>
      </c>
      <c r="U1704" s="50">
        <v>0</v>
      </c>
      <c r="V1704" s="51">
        <f>Ugovori_OPULJP[[#This Row],[Javni doprinos korisnika - HRK]]/7.5345</f>
        <v>0</v>
      </c>
      <c r="W1704" s="50">
        <v>0</v>
      </c>
      <c r="X1704" s="51">
        <f>Ugovori_OPULJP[[#This Row],[Privatni doprinos korisnika - HRK]]/7.5345</f>
        <v>0</v>
      </c>
      <c r="Y1704" s="52">
        <v>494000</v>
      </c>
      <c r="Z1704" s="53">
        <f>Ugovori_OPULJP[[#This Row],[UKUPNI PRIHVATLJIVI IZDACI
TOTAL ELIGIBLE EXPENDITURE
= Bespovratna sredstva ukupno + doprinos korisnika
= Ukupni prihvatljivi troškovi
= Ukupna ugovorena vrijednost projekta HRK]]/7.5345</f>
        <v>65565.067356825268</v>
      </c>
      <c r="AA1704" s="57" t="s">
        <v>38</v>
      </c>
      <c r="AB1704" s="57" t="s">
        <v>35</v>
      </c>
      <c r="AC1704" s="56" t="s">
        <v>6228</v>
      </c>
      <c r="AD1704" s="63" t="s">
        <v>747</v>
      </c>
    </row>
    <row r="1705" spans="1:30" ht="63.75" customHeight="1" x14ac:dyDescent="0.2">
      <c r="A1705" s="66" t="s">
        <v>6229</v>
      </c>
      <c r="B1705" s="55" t="s">
        <v>743</v>
      </c>
      <c r="C1705" s="56" t="s">
        <v>744</v>
      </c>
      <c r="D1705" s="88" t="s">
        <v>4965</v>
      </c>
      <c r="E1705" s="57" t="s">
        <v>76</v>
      </c>
      <c r="F1705" s="62" t="s">
        <v>6230</v>
      </c>
      <c r="G1705" s="62" t="s">
        <v>6231</v>
      </c>
      <c r="H1705" s="59">
        <v>44998</v>
      </c>
      <c r="I1705" s="59">
        <v>45243</v>
      </c>
      <c r="J1705" s="48" t="str">
        <f>IF(Ugovori_OPULJP[[#This Row],[DATUM ZAVRŠETKA OPERACIJE]]&gt;DATE(2024,3,31),"u provedbi","završen")</f>
        <v>završen</v>
      </c>
      <c r="K1705" s="46" t="s">
        <v>173</v>
      </c>
      <c r="L1705" s="46" t="s">
        <v>173</v>
      </c>
      <c r="M1705" s="49">
        <v>0.85</v>
      </c>
      <c r="N1705" s="49">
        <v>0.15</v>
      </c>
      <c r="O1705" s="50">
        <f>Ugovori_OPULJP[[#This Row],[Bespovratna sredstva - Ukupno (EU+Nac) HRK
= Ukupna ugovorena vrijednost bespovratnih sredstava]]*Ugovori_OPULJP[[#This Row],[EU STOPA SUFINANCIRANJA %
EU CO-FINANCING RATE %]]</f>
        <v>1260694.5</v>
      </c>
      <c r="P1705" s="51">
        <f>Ugovori_OPULJP[[#This Row],[Bespovratna sredstva - EU dio - HRK]]/7.5345</f>
        <v>167322.91459287278</v>
      </c>
      <c r="Q1705" s="50">
        <f>Ugovori_OPULJP[[#This Row],[Bespovratna sredstva - Ukupno (EU+Nac) HRK
= Ukupna ugovorena vrijednost bespovratnih sredstava]]*Ugovori_OPULJP[[#This Row],[STOPA NACIONALNOG SUFINANCIRANJA %]]</f>
        <v>222475.5</v>
      </c>
      <c r="R1705" s="51">
        <f>Ugovori_OPULJP[[#This Row],[Bespovratna sredstva - Nacionalni dio - HRK]]/7.5345</f>
        <v>29527.573163448138</v>
      </c>
      <c r="S1705" s="52">
        <v>1483170</v>
      </c>
      <c r="T1705" s="51">
        <f>Ugovori_OPULJP[[#This Row],[Bespovratna sredstva - Ukupno (EU+Nac) HRK
= Ukupna ugovorena vrijednost bespovratnih sredstava]]/7.5345</f>
        <v>196850.48775632092</v>
      </c>
      <c r="U1705" s="50">
        <v>0</v>
      </c>
      <c r="V1705" s="51">
        <f>Ugovori_OPULJP[[#This Row],[Javni doprinos korisnika - HRK]]/7.5345</f>
        <v>0</v>
      </c>
      <c r="W1705" s="50">
        <v>0</v>
      </c>
      <c r="X1705" s="51">
        <f>Ugovori_OPULJP[[#This Row],[Privatni doprinos korisnika - HRK]]/7.5345</f>
        <v>0</v>
      </c>
      <c r="Y1705" s="52">
        <v>1483170</v>
      </c>
      <c r="Z1705" s="53">
        <f>Ugovori_OPULJP[[#This Row],[UKUPNI PRIHVATLJIVI IZDACI
TOTAL ELIGIBLE EXPENDITURE
= Bespovratna sredstva ukupno + doprinos korisnika
= Ukupni prihvatljivi troškovi
= Ukupna ugovorena vrijednost projekta HRK]]/7.5345</f>
        <v>196850.48775632092</v>
      </c>
      <c r="AA1705" s="57" t="s">
        <v>38</v>
      </c>
      <c r="AB1705" s="57" t="s">
        <v>35</v>
      </c>
      <c r="AC1705" s="56" t="s">
        <v>6232</v>
      </c>
      <c r="AD1705" s="63" t="s">
        <v>747</v>
      </c>
    </row>
    <row r="1706" spans="1:30" ht="63.75" customHeight="1" x14ac:dyDescent="0.2">
      <c r="A1706" s="61" t="s">
        <v>6233</v>
      </c>
      <c r="B1706" s="55" t="s">
        <v>743</v>
      </c>
      <c r="C1706" s="56" t="s">
        <v>744</v>
      </c>
      <c r="D1706" s="88" t="s">
        <v>4965</v>
      </c>
      <c r="E1706" s="57" t="s">
        <v>76</v>
      </c>
      <c r="F1706" s="62" t="s">
        <v>6234</v>
      </c>
      <c r="G1706" s="62" t="s">
        <v>665</v>
      </c>
      <c r="H1706" s="59">
        <v>44795</v>
      </c>
      <c r="I1706" s="59">
        <v>45038</v>
      </c>
      <c r="J1706" s="48" t="str">
        <f>IF(Ugovori_OPULJP[[#This Row],[DATUM ZAVRŠETKA OPERACIJE]]&gt;DATE(2024,3,31),"u provedbi","završen")</f>
        <v>završen</v>
      </c>
      <c r="K1706" s="46" t="s">
        <v>244</v>
      </c>
      <c r="L1706" s="46" t="s">
        <v>244</v>
      </c>
      <c r="M1706" s="49">
        <v>0.85</v>
      </c>
      <c r="N1706" s="49">
        <v>0.15</v>
      </c>
      <c r="O1706" s="50">
        <f>Ugovori_OPULJP[[#This Row],[Bespovratna sredstva - Ukupno (EU+Nac) HRK
= Ukupna ugovorena vrijednost bespovratnih sredstava]]*Ugovori_OPULJP[[#This Row],[EU STOPA SUFINANCIRANJA %
EU CO-FINANCING RATE %]]</f>
        <v>1252900</v>
      </c>
      <c r="P1706" s="51">
        <f>Ugovori_OPULJP[[#This Row],[Bespovratna sredstva - EU dio - HRK]]/7.5345</f>
        <v>166288.40666268498</v>
      </c>
      <c r="Q1706" s="50">
        <f>Ugovori_OPULJP[[#This Row],[Bespovratna sredstva - Ukupno (EU+Nac) HRK
= Ukupna ugovorena vrijednost bespovratnih sredstava]]*Ugovori_OPULJP[[#This Row],[STOPA NACIONALNOG SUFINANCIRANJA %]]</f>
        <v>221100</v>
      </c>
      <c r="R1706" s="51">
        <f>Ugovori_OPULJP[[#This Row],[Bespovratna sredstva - Nacionalni dio - HRK]]/7.5345</f>
        <v>29345.012940473818</v>
      </c>
      <c r="S1706" s="52">
        <v>1474000</v>
      </c>
      <c r="T1706" s="51">
        <f>Ugovori_OPULJP[[#This Row],[Bespovratna sredstva - Ukupno (EU+Nac) HRK
= Ukupna ugovorena vrijednost bespovratnih sredstava]]/7.5345</f>
        <v>195633.41960315878</v>
      </c>
      <c r="U1706" s="50">
        <v>0</v>
      </c>
      <c r="V1706" s="51">
        <f>Ugovori_OPULJP[[#This Row],[Javni doprinos korisnika - HRK]]/7.5345</f>
        <v>0</v>
      </c>
      <c r="W1706" s="50">
        <v>0</v>
      </c>
      <c r="X1706" s="51">
        <f>Ugovori_OPULJP[[#This Row],[Privatni doprinos korisnika - HRK]]/7.5345</f>
        <v>0</v>
      </c>
      <c r="Y1706" s="52">
        <v>1474000</v>
      </c>
      <c r="Z1706" s="53">
        <f>Ugovori_OPULJP[[#This Row],[UKUPNI PRIHVATLJIVI IZDACI
TOTAL ELIGIBLE EXPENDITURE
= Bespovratna sredstva ukupno + doprinos korisnika
= Ukupni prihvatljivi troškovi
= Ukupna ugovorena vrijednost projekta HRK]]/7.5345</f>
        <v>195633.41960315878</v>
      </c>
      <c r="AA1706" s="57" t="s">
        <v>38</v>
      </c>
      <c r="AB1706" s="57" t="s">
        <v>35</v>
      </c>
      <c r="AC1706" s="56" t="s">
        <v>6235</v>
      </c>
      <c r="AD1706" s="63" t="s">
        <v>747</v>
      </c>
    </row>
    <row r="1707" spans="1:30" ht="63.75" customHeight="1" x14ac:dyDescent="0.2">
      <c r="A1707" s="61" t="s">
        <v>6236</v>
      </c>
      <c r="B1707" s="55" t="s">
        <v>743</v>
      </c>
      <c r="C1707" s="56" t="s">
        <v>744</v>
      </c>
      <c r="D1707" s="88" t="s">
        <v>4965</v>
      </c>
      <c r="E1707" s="57" t="s">
        <v>76</v>
      </c>
      <c r="F1707" s="62" t="s">
        <v>6237</v>
      </c>
      <c r="G1707" s="62" t="s">
        <v>2033</v>
      </c>
      <c r="H1707" s="59">
        <v>44915</v>
      </c>
      <c r="I1707" s="59">
        <v>45158</v>
      </c>
      <c r="J1707" s="48" t="str">
        <f>IF(Ugovori_OPULJP[[#This Row],[DATUM ZAVRŠETKA OPERACIJE]]&gt;DATE(2024,3,31),"u provedbi","završen")</f>
        <v>završen</v>
      </c>
      <c r="K1707" s="46" t="s">
        <v>371</v>
      </c>
      <c r="L1707" s="46" t="s">
        <v>371</v>
      </c>
      <c r="M1707" s="49">
        <v>0.85</v>
      </c>
      <c r="N1707" s="49">
        <v>0.15</v>
      </c>
      <c r="O1707" s="50">
        <f>Ugovori_OPULJP[[#This Row],[Bespovratna sredstva - Ukupno (EU+Nac) HRK
= Ukupna ugovorena vrijednost bespovratnih sredstava]]*Ugovori_OPULJP[[#This Row],[EU STOPA SUFINANCIRANJA %
EU CO-FINANCING RATE %]]</f>
        <v>419782.40250000003</v>
      </c>
      <c r="P1707" s="51">
        <f>Ugovori_OPULJP[[#This Row],[Bespovratna sredstva - EU dio - HRK]]/7.5345</f>
        <v>55714.699382838939</v>
      </c>
      <c r="Q1707" s="50">
        <f>Ugovori_OPULJP[[#This Row],[Bespovratna sredstva - Ukupno (EU+Nac) HRK
= Ukupna ugovorena vrijednost bespovratnih sredstava]]*Ugovori_OPULJP[[#This Row],[STOPA NACIONALNOG SUFINANCIRANJA %]]</f>
        <v>74079.247499999998</v>
      </c>
      <c r="R1707" s="51">
        <f>Ugovori_OPULJP[[#This Row],[Bespovratna sredstva - Nacionalni dio - HRK]]/7.5345</f>
        <v>9832.0057734421644</v>
      </c>
      <c r="S1707" s="52">
        <v>493861.65</v>
      </c>
      <c r="T1707" s="51">
        <f>Ugovori_OPULJP[[#This Row],[Bespovratna sredstva - Ukupno (EU+Nac) HRK
= Ukupna ugovorena vrijednost bespovratnih sredstava]]/7.5345</f>
        <v>65546.70515628111</v>
      </c>
      <c r="U1707" s="50">
        <v>0</v>
      </c>
      <c r="V1707" s="51">
        <f>Ugovori_OPULJP[[#This Row],[Javni doprinos korisnika - HRK]]/7.5345</f>
        <v>0</v>
      </c>
      <c r="W1707" s="50">
        <v>0</v>
      </c>
      <c r="X1707" s="51">
        <f>Ugovori_OPULJP[[#This Row],[Privatni doprinos korisnika - HRK]]/7.5345</f>
        <v>0</v>
      </c>
      <c r="Y1707" s="52">
        <v>493861.65</v>
      </c>
      <c r="Z1707" s="53">
        <f>Ugovori_OPULJP[[#This Row],[UKUPNI PRIHVATLJIVI IZDACI
TOTAL ELIGIBLE EXPENDITURE
= Bespovratna sredstva ukupno + doprinos korisnika
= Ukupni prihvatljivi troškovi
= Ukupna ugovorena vrijednost projekta HRK]]/7.5345</f>
        <v>65546.70515628111</v>
      </c>
      <c r="AA1707" s="57" t="s">
        <v>38</v>
      </c>
      <c r="AB1707" s="57" t="s">
        <v>35</v>
      </c>
      <c r="AC1707" s="88" t="s">
        <v>6238</v>
      </c>
      <c r="AD1707" s="63" t="s">
        <v>747</v>
      </c>
    </row>
    <row r="1708" spans="1:30" ht="63.75" customHeight="1" x14ac:dyDescent="0.2">
      <c r="A1708" s="61" t="s">
        <v>6239</v>
      </c>
      <c r="B1708" s="55" t="s">
        <v>743</v>
      </c>
      <c r="C1708" s="56" t="s">
        <v>744</v>
      </c>
      <c r="D1708" s="88" t="s">
        <v>4965</v>
      </c>
      <c r="E1708" s="57" t="s">
        <v>76</v>
      </c>
      <c r="F1708" s="62" t="s">
        <v>6240</v>
      </c>
      <c r="G1708" s="62" t="s">
        <v>6241</v>
      </c>
      <c r="H1708" s="59">
        <v>44910</v>
      </c>
      <c r="I1708" s="59">
        <v>45153</v>
      </c>
      <c r="J1708" s="48" t="str">
        <f>IF(Ugovori_OPULJP[[#This Row],[DATUM ZAVRŠETKA OPERACIJE]]&gt;DATE(2024,3,31),"u provedbi","završen")</f>
        <v>završen</v>
      </c>
      <c r="K1708" s="58" t="s">
        <v>37</v>
      </c>
      <c r="L1708" s="58" t="s">
        <v>37</v>
      </c>
      <c r="M1708" s="49">
        <v>0.85</v>
      </c>
      <c r="N1708" s="49">
        <v>0.15</v>
      </c>
      <c r="O1708" s="50">
        <f>Ugovori_OPULJP[[#This Row],[Bespovratna sredstva - Ukupno (EU+Nac) HRK
= Ukupna ugovorena vrijednost bespovratnih sredstava]]*Ugovori_OPULJP[[#This Row],[EU STOPA SUFINANCIRANJA %
EU CO-FINANCING RATE %]]</f>
        <v>1091400</v>
      </c>
      <c r="P1708" s="51">
        <f>Ugovori_OPULJP[[#This Row],[Bespovratna sredstva - EU dio - HRK]]/7.5345</f>
        <v>144853.67310372286</v>
      </c>
      <c r="Q1708" s="50">
        <f>Ugovori_OPULJP[[#This Row],[Bespovratna sredstva - Ukupno (EU+Nac) HRK
= Ukupna ugovorena vrijednost bespovratnih sredstava]]*Ugovori_OPULJP[[#This Row],[STOPA NACIONALNOG SUFINANCIRANJA %]]</f>
        <v>192600</v>
      </c>
      <c r="R1708" s="51">
        <f>Ugovori_OPULJP[[#This Row],[Bespovratna sredstva - Nacionalni dio - HRK]]/7.5345</f>
        <v>25562.412900656975</v>
      </c>
      <c r="S1708" s="52">
        <v>1284000</v>
      </c>
      <c r="T1708" s="51">
        <f>Ugovori_OPULJP[[#This Row],[Bespovratna sredstva - Ukupno (EU+Nac) HRK
= Ukupna ugovorena vrijednost bespovratnih sredstava]]/7.5345</f>
        <v>170416.08600437985</v>
      </c>
      <c r="U1708" s="50">
        <v>0</v>
      </c>
      <c r="V1708" s="51">
        <f>Ugovori_OPULJP[[#This Row],[Javni doprinos korisnika - HRK]]/7.5345</f>
        <v>0</v>
      </c>
      <c r="W1708" s="50">
        <v>0</v>
      </c>
      <c r="X1708" s="51">
        <f>Ugovori_OPULJP[[#This Row],[Privatni doprinos korisnika - HRK]]/7.5345</f>
        <v>0</v>
      </c>
      <c r="Y1708" s="52">
        <v>1284000</v>
      </c>
      <c r="Z1708" s="53">
        <f>Ugovori_OPULJP[[#This Row],[UKUPNI PRIHVATLJIVI IZDACI
TOTAL ELIGIBLE EXPENDITURE
= Bespovratna sredstva ukupno + doprinos korisnika
= Ukupni prihvatljivi troškovi
= Ukupna ugovorena vrijednost projekta HRK]]/7.5345</f>
        <v>170416.08600437985</v>
      </c>
      <c r="AA1708" s="57" t="s">
        <v>38</v>
      </c>
      <c r="AB1708" s="57" t="s">
        <v>35</v>
      </c>
      <c r="AC1708" s="56" t="s">
        <v>6242</v>
      </c>
      <c r="AD1708" s="63" t="s">
        <v>747</v>
      </c>
    </row>
    <row r="1709" spans="1:30" ht="63.75" customHeight="1" x14ac:dyDescent="0.2">
      <c r="A1709" s="61" t="s">
        <v>6243</v>
      </c>
      <c r="B1709" s="55" t="s">
        <v>743</v>
      </c>
      <c r="C1709" s="56" t="s">
        <v>744</v>
      </c>
      <c r="D1709" s="88" t="s">
        <v>4965</v>
      </c>
      <c r="E1709" s="57" t="s">
        <v>76</v>
      </c>
      <c r="F1709" s="62" t="s">
        <v>6244</v>
      </c>
      <c r="G1709" s="62" t="s">
        <v>1561</v>
      </c>
      <c r="H1709" s="59">
        <v>44915</v>
      </c>
      <c r="I1709" s="59">
        <v>45158</v>
      </c>
      <c r="J1709" s="48" t="str">
        <f>IF(Ugovori_OPULJP[[#This Row],[DATUM ZAVRŠETKA OPERACIJE]]&gt;DATE(2024,3,31),"u provedbi","završen")</f>
        <v>završen</v>
      </c>
      <c r="K1709" s="46" t="s">
        <v>371</v>
      </c>
      <c r="L1709" s="46" t="s">
        <v>371</v>
      </c>
      <c r="M1709" s="49">
        <v>0.85</v>
      </c>
      <c r="N1709" s="49">
        <v>0.15</v>
      </c>
      <c r="O1709" s="50">
        <f>Ugovori_OPULJP[[#This Row],[Bespovratna sredstva - Ukupno (EU+Nac) HRK
= Ukupna ugovorena vrijednost bespovratnih sredstava]]*Ugovori_OPULJP[[#This Row],[EU STOPA SUFINANCIRANJA %
EU CO-FINANCING RATE %]]</f>
        <v>378106.35</v>
      </c>
      <c r="P1709" s="51">
        <f>Ugovori_OPULJP[[#This Row],[Bespovratna sredstva - EU dio - HRK]]/7.5345</f>
        <v>50183.336651403537</v>
      </c>
      <c r="Q1709" s="50">
        <f>Ugovori_OPULJP[[#This Row],[Bespovratna sredstva - Ukupno (EU+Nac) HRK
= Ukupna ugovorena vrijednost bespovratnih sredstava]]*Ugovori_OPULJP[[#This Row],[STOPA NACIONALNOG SUFINANCIRANJA %]]</f>
        <v>66724.649999999994</v>
      </c>
      <c r="R1709" s="51">
        <f>Ugovori_OPULJP[[#This Row],[Bespovratna sredstva - Nacionalni dio - HRK]]/7.5345</f>
        <v>8855.8829384829769</v>
      </c>
      <c r="S1709" s="52">
        <v>444831</v>
      </c>
      <c r="T1709" s="51">
        <f>Ugovori_OPULJP[[#This Row],[Bespovratna sredstva - Ukupno (EU+Nac) HRK
= Ukupna ugovorena vrijednost bespovratnih sredstava]]/7.5345</f>
        <v>59039.219589886517</v>
      </c>
      <c r="U1709" s="50">
        <v>0</v>
      </c>
      <c r="V1709" s="51">
        <f>Ugovori_OPULJP[[#This Row],[Javni doprinos korisnika - HRK]]/7.5345</f>
        <v>0</v>
      </c>
      <c r="W1709" s="50">
        <v>0</v>
      </c>
      <c r="X1709" s="51">
        <f>Ugovori_OPULJP[[#This Row],[Privatni doprinos korisnika - HRK]]/7.5345</f>
        <v>0</v>
      </c>
      <c r="Y1709" s="52">
        <v>444831</v>
      </c>
      <c r="Z1709" s="53">
        <f>Ugovori_OPULJP[[#This Row],[UKUPNI PRIHVATLJIVI IZDACI
TOTAL ELIGIBLE EXPENDITURE
= Bespovratna sredstva ukupno + doprinos korisnika
= Ukupni prihvatljivi troškovi
= Ukupna ugovorena vrijednost projekta HRK]]/7.5345</f>
        <v>59039.219589886517</v>
      </c>
      <c r="AA1709" s="57" t="s">
        <v>38</v>
      </c>
      <c r="AB1709" s="57" t="s">
        <v>35</v>
      </c>
      <c r="AC1709" s="56" t="s">
        <v>6245</v>
      </c>
      <c r="AD1709" s="63" t="s">
        <v>747</v>
      </c>
    </row>
    <row r="1710" spans="1:30" ht="63.75" customHeight="1" x14ac:dyDescent="0.2">
      <c r="A1710" s="61" t="s">
        <v>6246</v>
      </c>
      <c r="B1710" s="55" t="s">
        <v>743</v>
      </c>
      <c r="C1710" s="56" t="s">
        <v>744</v>
      </c>
      <c r="D1710" s="88" t="s">
        <v>4965</v>
      </c>
      <c r="E1710" s="57" t="s">
        <v>76</v>
      </c>
      <c r="F1710" s="62" t="s">
        <v>6247</v>
      </c>
      <c r="G1710" s="62" t="s">
        <v>6248</v>
      </c>
      <c r="H1710" s="59">
        <v>44818</v>
      </c>
      <c r="I1710" s="59">
        <v>45060</v>
      </c>
      <c r="J1710" s="48" t="str">
        <f>IF(Ugovori_OPULJP[[#This Row],[DATUM ZAVRŠETKA OPERACIJE]]&gt;DATE(2024,3,31),"u provedbi","završen")</f>
        <v>završen</v>
      </c>
      <c r="K1710" s="46" t="s">
        <v>249</v>
      </c>
      <c r="L1710" s="46" t="s">
        <v>249</v>
      </c>
      <c r="M1710" s="49">
        <v>0.85</v>
      </c>
      <c r="N1710" s="49">
        <v>0.15</v>
      </c>
      <c r="O1710" s="50">
        <f>Ugovori_OPULJP[[#This Row],[Bespovratna sredstva - Ukupno (EU+Nac) HRK
= Ukupna ugovorena vrijednost bespovratnih sredstava]]*Ugovori_OPULJP[[#This Row],[EU STOPA SUFINANCIRANJA %
EU CO-FINANCING RATE %]]</f>
        <v>1235696</v>
      </c>
      <c r="P1710" s="51">
        <f>Ugovori_OPULJP[[#This Row],[Bespovratna sredstva - EU dio - HRK]]/7.5345</f>
        <v>164005.04346671974</v>
      </c>
      <c r="Q1710" s="50">
        <f>Ugovori_OPULJP[[#This Row],[Bespovratna sredstva - Ukupno (EU+Nac) HRK
= Ukupna ugovorena vrijednost bespovratnih sredstava]]*Ugovori_OPULJP[[#This Row],[STOPA NACIONALNOG SUFINANCIRANJA %]]</f>
        <v>218064</v>
      </c>
      <c r="R1710" s="51">
        <f>Ugovori_OPULJP[[#This Row],[Bespovratna sredstva - Nacionalni dio - HRK]]/7.5345</f>
        <v>28942.066494127015</v>
      </c>
      <c r="S1710" s="52">
        <v>1453760</v>
      </c>
      <c r="T1710" s="51">
        <f>Ugovori_OPULJP[[#This Row],[Bespovratna sredstva - Ukupno (EU+Nac) HRK
= Ukupna ugovorena vrijednost bespovratnih sredstava]]/7.5345</f>
        <v>192947.10996084675</v>
      </c>
      <c r="U1710" s="50">
        <v>0</v>
      </c>
      <c r="V1710" s="51">
        <f>Ugovori_OPULJP[[#This Row],[Javni doprinos korisnika - HRK]]/7.5345</f>
        <v>0</v>
      </c>
      <c r="W1710" s="50">
        <v>0</v>
      </c>
      <c r="X1710" s="51">
        <f>Ugovori_OPULJP[[#This Row],[Privatni doprinos korisnika - HRK]]/7.5345</f>
        <v>0</v>
      </c>
      <c r="Y1710" s="52">
        <v>1453760</v>
      </c>
      <c r="Z1710" s="53">
        <f>Ugovori_OPULJP[[#This Row],[UKUPNI PRIHVATLJIVI IZDACI
TOTAL ELIGIBLE EXPENDITURE
= Bespovratna sredstva ukupno + doprinos korisnika
= Ukupni prihvatljivi troškovi
= Ukupna ugovorena vrijednost projekta HRK]]/7.5345</f>
        <v>192947.10996084675</v>
      </c>
      <c r="AA1710" s="57" t="s">
        <v>38</v>
      </c>
      <c r="AB1710" s="57" t="s">
        <v>35</v>
      </c>
      <c r="AC1710" s="56" t="s">
        <v>6249</v>
      </c>
      <c r="AD1710" s="63" t="s">
        <v>747</v>
      </c>
    </row>
    <row r="1711" spans="1:30" ht="63.75" customHeight="1" x14ac:dyDescent="0.2">
      <c r="A1711" s="61" t="s">
        <v>6250</v>
      </c>
      <c r="B1711" s="55" t="s">
        <v>743</v>
      </c>
      <c r="C1711" s="56" t="s">
        <v>744</v>
      </c>
      <c r="D1711" s="88" t="s">
        <v>4965</v>
      </c>
      <c r="E1711" s="57" t="s">
        <v>76</v>
      </c>
      <c r="F1711" s="62" t="s">
        <v>6251</v>
      </c>
      <c r="G1711" s="62" t="s">
        <v>6252</v>
      </c>
      <c r="H1711" s="59">
        <v>44853</v>
      </c>
      <c r="I1711" s="59">
        <v>45096</v>
      </c>
      <c r="J1711" s="48" t="str">
        <f>IF(Ugovori_OPULJP[[#This Row],[DATUM ZAVRŠETKA OPERACIJE]]&gt;DATE(2024,3,31),"u provedbi","završen")</f>
        <v>završen</v>
      </c>
      <c r="K1711" s="46" t="s">
        <v>244</v>
      </c>
      <c r="L1711" s="46" t="s">
        <v>244</v>
      </c>
      <c r="M1711" s="49">
        <v>0.85</v>
      </c>
      <c r="N1711" s="49">
        <v>0.15</v>
      </c>
      <c r="O1711" s="50">
        <f>Ugovori_OPULJP[[#This Row],[Bespovratna sredstva - Ukupno (EU+Nac) HRK
= Ukupna ugovorena vrijednost bespovratnih sredstava]]*Ugovori_OPULJP[[#This Row],[EU STOPA SUFINANCIRANJA %
EU CO-FINANCING RATE %]]</f>
        <v>419900</v>
      </c>
      <c r="P1711" s="51">
        <f>Ugovori_OPULJP[[#This Row],[Bespovratna sredstva - EU dio - HRK]]/7.5345</f>
        <v>55730.307253301478</v>
      </c>
      <c r="Q1711" s="50">
        <f>Ugovori_OPULJP[[#This Row],[Bespovratna sredstva - Ukupno (EU+Nac) HRK
= Ukupna ugovorena vrijednost bespovratnih sredstava]]*Ugovori_OPULJP[[#This Row],[STOPA NACIONALNOG SUFINANCIRANJA %]]</f>
        <v>74100</v>
      </c>
      <c r="R1711" s="51">
        <f>Ugovori_OPULJP[[#This Row],[Bespovratna sredstva - Nacionalni dio - HRK]]/7.5345</f>
        <v>9834.7601035237894</v>
      </c>
      <c r="S1711" s="52">
        <v>494000</v>
      </c>
      <c r="T1711" s="51">
        <f>Ugovori_OPULJP[[#This Row],[Bespovratna sredstva - Ukupno (EU+Nac) HRK
= Ukupna ugovorena vrijednost bespovratnih sredstava]]/7.5345</f>
        <v>65565.067356825268</v>
      </c>
      <c r="U1711" s="50">
        <v>0</v>
      </c>
      <c r="V1711" s="51">
        <f>Ugovori_OPULJP[[#This Row],[Javni doprinos korisnika - HRK]]/7.5345</f>
        <v>0</v>
      </c>
      <c r="W1711" s="50">
        <v>0</v>
      </c>
      <c r="X1711" s="51">
        <f>Ugovori_OPULJP[[#This Row],[Privatni doprinos korisnika - HRK]]/7.5345</f>
        <v>0</v>
      </c>
      <c r="Y1711" s="52">
        <v>494000</v>
      </c>
      <c r="Z1711" s="53">
        <f>Ugovori_OPULJP[[#This Row],[UKUPNI PRIHVATLJIVI IZDACI
TOTAL ELIGIBLE EXPENDITURE
= Bespovratna sredstva ukupno + doprinos korisnika
= Ukupni prihvatljivi troškovi
= Ukupna ugovorena vrijednost projekta HRK]]/7.5345</f>
        <v>65565.067356825268</v>
      </c>
      <c r="AA1711" s="57" t="s">
        <v>38</v>
      </c>
      <c r="AB1711" s="57" t="s">
        <v>35</v>
      </c>
      <c r="AC1711" s="56" t="s">
        <v>6253</v>
      </c>
      <c r="AD1711" s="63" t="s">
        <v>747</v>
      </c>
    </row>
    <row r="1712" spans="1:30" ht="63.75" customHeight="1" x14ac:dyDescent="0.2">
      <c r="A1712" s="61" t="s">
        <v>6254</v>
      </c>
      <c r="B1712" s="55" t="s">
        <v>743</v>
      </c>
      <c r="C1712" s="56" t="s">
        <v>744</v>
      </c>
      <c r="D1712" s="88" t="s">
        <v>4965</v>
      </c>
      <c r="E1712" s="57" t="s">
        <v>76</v>
      </c>
      <c r="F1712" s="62" t="s">
        <v>6255</v>
      </c>
      <c r="G1712" s="62" t="s">
        <v>3956</v>
      </c>
      <c r="H1712" s="59">
        <v>44818</v>
      </c>
      <c r="I1712" s="59">
        <v>45060</v>
      </c>
      <c r="J1712" s="48" t="str">
        <f>IF(Ugovori_OPULJP[[#This Row],[DATUM ZAVRŠETKA OPERACIJE]]&gt;DATE(2024,3,31),"u provedbi","završen")</f>
        <v>završen</v>
      </c>
      <c r="K1712" s="46" t="s">
        <v>244</v>
      </c>
      <c r="L1712" s="46" t="s">
        <v>244</v>
      </c>
      <c r="M1712" s="49">
        <v>0.85</v>
      </c>
      <c r="N1712" s="49">
        <v>0.15</v>
      </c>
      <c r="O1712" s="50">
        <f>Ugovori_OPULJP[[#This Row],[Bespovratna sredstva - Ukupno (EU+Nac) HRK
= Ukupna ugovorena vrijednost bespovratnih sredstava]]*Ugovori_OPULJP[[#This Row],[EU STOPA SUFINANCIRANJA %
EU CO-FINANCING RATE %]]</f>
        <v>419900</v>
      </c>
      <c r="P1712" s="51">
        <f>Ugovori_OPULJP[[#This Row],[Bespovratna sredstva - EU dio - HRK]]/7.5345</f>
        <v>55730.307253301478</v>
      </c>
      <c r="Q1712" s="50">
        <f>Ugovori_OPULJP[[#This Row],[Bespovratna sredstva - Ukupno (EU+Nac) HRK
= Ukupna ugovorena vrijednost bespovratnih sredstava]]*Ugovori_OPULJP[[#This Row],[STOPA NACIONALNOG SUFINANCIRANJA %]]</f>
        <v>74100</v>
      </c>
      <c r="R1712" s="51">
        <f>Ugovori_OPULJP[[#This Row],[Bespovratna sredstva - Nacionalni dio - HRK]]/7.5345</f>
        <v>9834.7601035237894</v>
      </c>
      <c r="S1712" s="52">
        <v>494000</v>
      </c>
      <c r="T1712" s="51">
        <f>Ugovori_OPULJP[[#This Row],[Bespovratna sredstva - Ukupno (EU+Nac) HRK
= Ukupna ugovorena vrijednost bespovratnih sredstava]]/7.5345</f>
        <v>65565.067356825268</v>
      </c>
      <c r="U1712" s="50">
        <v>0</v>
      </c>
      <c r="V1712" s="51">
        <f>Ugovori_OPULJP[[#This Row],[Javni doprinos korisnika - HRK]]/7.5345</f>
        <v>0</v>
      </c>
      <c r="W1712" s="50">
        <v>0</v>
      </c>
      <c r="X1712" s="51">
        <f>Ugovori_OPULJP[[#This Row],[Privatni doprinos korisnika - HRK]]/7.5345</f>
        <v>0</v>
      </c>
      <c r="Y1712" s="52">
        <v>494000</v>
      </c>
      <c r="Z1712" s="53">
        <f>Ugovori_OPULJP[[#This Row],[UKUPNI PRIHVATLJIVI IZDACI
TOTAL ELIGIBLE EXPENDITURE
= Bespovratna sredstva ukupno + doprinos korisnika
= Ukupni prihvatljivi troškovi
= Ukupna ugovorena vrijednost projekta HRK]]/7.5345</f>
        <v>65565.067356825268</v>
      </c>
      <c r="AA1712" s="57" t="s">
        <v>38</v>
      </c>
      <c r="AB1712" s="57" t="s">
        <v>35</v>
      </c>
      <c r="AC1712" s="56" t="s">
        <v>6256</v>
      </c>
      <c r="AD1712" s="63" t="s">
        <v>747</v>
      </c>
    </row>
    <row r="1713" spans="1:30" ht="63.75" customHeight="1" x14ac:dyDescent="0.2">
      <c r="A1713" s="61" t="s">
        <v>6257</v>
      </c>
      <c r="B1713" s="55" t="s">
        <v>743</v>
      </c>
      <c r="C1713" s="56" t="s">
        <v>744</v>
      </c>
      <c r="D1713" s="88" t="s">
        <v>4965</v>
      </c>
      <c r="E1713" s="57" t="s">
        <v>76</v>
      </c>
      <c r="F1713" s="62" t="s">
        <v>6258</v>
      </c>
      <c r="G1713" s="62" t="s">
        <v>6259</v>
      </c>
      <c r="H1713" s="59">
        <v>44818</v>
      </c>
      <c r="I1713" s="59">
        <v>45060</v>
      </c>
      <c r="J1713" s="48" t="str">
        <f>IF(Ugovori_OPULJP[[#This Row],[DATUM ZAVRŠETKA OPERACIJE]]&gt;DATE(2024,3,31),"u provedbi","završen")</f>
        <v>završen</v>
      </c>
      <c r="K1713" s="67" t="s">
        <v>249</v>
      </c>
      <c r="L1713" s="67" t="s">
        <v>249</v>
      </c>
      <c r="M1713" s="49">
        <v>0.85</v>
      </c>
      <c r="N1713" s="49">
        <v>0.15</v>
      </c>
      <c r="O1713" s="50">
        <f>Ugovori_OPULJP[[#This Row],[Bespovratna sredstva - Ukupno (EU+Nac) HRK
= Ukupna ugovorena vrijednost bespovratnih sredstava]]*Ugovori_OPULJP[[#This Row],[EU STOPA SUFINANCIRANJA %
EU CO-FINANCING RATE %]]</f>
        <v>376647.75</v>
      </c>
      <c r="P1713" s="51">
        <f>Ugovori_OPULJP[[#This Row],[Bespovratna sredstva - EU dio - HRK]]/7.5345</f>
        <v>49989.747163049964</v>
      </c>
      <c r="Q1713" s="50">
        <f>Ugovori_OPULJP[[#This Row],[Bespovratna sredstva - Ukupno (EU+Nac) HRK
= Ukupna ugovorena vrijednost bespovratnih sredstava]]*Ugovori_OPULJP[[#This Row],[STOPA NACIONALNOG SUFINANCIRANJA %]]</f>
        <v>66467.25</v>
      </c>
      <c r="R1713" s="51">
        <f>Ugovori_OPULJP[[#This Row],[Bespovratna sredstva - Nacionalni dio - HRK]]/7.5345</f>
        <v>8821.7200875970539</v>
      </c>
      <c r="S1713" s="52">
        <v>443115</v>
      </c>
      <c r="T1713" s="51">
        <f>Ugovori_OPULJP[[#This Row],[Bespovratna sredstva - Ukupno (EU+Nac) HRK
= Ukupna ugovorena vrijednost bespovratnih sredstava]]/7.5345</f>
        <v>58811.467250647023</v>
      </c>
      <c r="U1713" s="50">
        <v>0</v>
      </c>
      <c r="V1713" s="51">
        <f>Ugovori_OPULJP[[#This Row],[Javni doprinos korisnika - HRK]]/7.5345</f>
        <v>0</v>
      </c>
      <c r="W1713" s="50">
        <v>0</v>
      </c>
      <c r="X1713" s="51">
        <f>Ugovori_OPULJP[[#This Row],[Privatni doprinos korisnika - HRK]]/7.5345</f>
        <v>0</v>
      </c>
      <c r="Y1713" s="52">
        <v>443115</v>
      </c>
      <c r="Z1713" s="53">
        <f>Ugovori_OPULJP[[#This Row],[UKUPNI PRIHVATLJIVI IZDACI
TOTAL ELIGIBLE EXPENDITURE
= Bespovratna sredstva ukupno + doprinos korisnika
= Ukupni prihvatljivi troškovi
= Ukupna ugovorena vrijednost projekta HRK]]/7.5345</f>
        <v>58811.467250647023</v>
      </c>
      <c r="AA1713" s="57" t="s">
        <v>38</v>
      </c>
      <c r="AB1713" s="57" t="s">
        <v>35</v>
      </c>
      <c r="AC1713" s="56" t="s">
        <v>6260</v>
      </c>
      <c r="AD1713" s="63" t="s">
        <v>747</v>
      </c>
    </row>
    <row r="1714" spans="1:30" ht="63.75" customHeight="1" x14ac:dyDescent="0.2">
      <c r="A1714" s="61" t="s">
        <v>6261</v>
      </c>
      <c r="B1714" s="55" t="s">
        <v>743</v>
      </c>
      <c r="C1714" s="56" t="s">
        <v>744</v>
      </c>
      <c r="D1714" s="88" t="s">
        <v>4965</v>
      </c>
      <c r="E1714" s="57" t="s">
        <v>76</v>
      </c>
      <c r="F1714" s="62" t="s">
        <v>6262</v>
      </c>
      <c r="G1714" s="62" t="s">
        <v>1525</v>
      </c>
      <c r="H1714" s="59">
        <v>44855</v>
      </c>
      <c r="I1714" s="59">
        <v>45098</v>
      </c>
      <c r="J1714" s="48" t="str">
        <f>IF(Ugovori_OPULJP[[#This Row],[DATUM ZAVRŠETKA OPERACIJE]]&gt;DATE(2024,3,31),"u provedbi","završen")</f>
        <v>završen</v>
      </c>
      <c r="K1714" s="67" t="s">
        <v>186</v>
      </c>
      <c r="L1714" s="67" t="s">
        <v>186</v>
      </c>
      <c r="M1714" s="49">
        <v>0.85</v>
      </c>
      <c r="N1714" s="49">
        <v>0.15</v>
      </c>
      <c r="O1714" s="50">
        <f>Ugovori_OPULJP[[#This Row],[Bespovratna sredstva - Ukupno (EU+Nac) HRK
= Ukupna ugovorena vrijednost bespovratnih sredstava]]*Ugovori_OPULJP[[#This Row],[EU STOPA SUFINANCIRANJA %
EU CO-FINANCING RATE %]]</f>
        <v>1046477.5</v>
      </c>
      <c r="P1714" s="51">
        <f>Ugovori_OPULJP[[#This Row],[Bespovratna sredstva - EU dio - HRK]]/7.5345</f>
        <v>138891.43274271683</v>
      </c>
      <c r="Q1714" s="50">
        <f>Ugovori_OPULJP[[#This Row],[Bespovratna sredstva - Ukupno (EU+Nac) HRK
= Ukupna ugovorena vrijednost bespovratnih sredstava]]*Ugovori_OPULJP[[#This Row],[STOPA NACIONALNOG SUFINANCIRANJA %]]</f>
        <v>184672.5</v>
      </c>
      <c r="R1714" s="51">
        <f>Ugovori_OPULJP[[#This Row],[Bespovratna sredstva - Nacionalni dio - HRK]]/7.5345</f>
        <v>24510.252836950029</v>
      </c>
      <c r="S1714" s="52">
        <v>1231150</v>
      </c>
      <c r="T1714" s="51">
        <f>Ugovori_OPULJP[[#This Row],[Bespovratna sredstva - Ukupno (EU+Nac) HRK
= Ukupna ugovorena vrijednost bespovratnih sredstava]]/7.5345</f>
        <v>163401.68557966687</v>
      </c>
      <c r="U1714" s="50">
        <v>0</v>
      </c>
      <c r="V1714" s="51">
        <f>Ugovori_OPULJP[[#This Row],[Javni doprinos korisnika - HRK]]/7.5345</f>
        <v>0</v>
      </c>
      <c r="W1714" s="50">
        <v>0</v>
      </c>
      <c r="X1714" s="51">
        <f>Ugovori_OPULJP[[#This Row],[Privatni doprinos korisnika - HRK]]/7.5345</f>
        <v>0</v>
      </c>
      <c r="Y1714" s="52">
        <v>1231150</v>
      </c>
      <c r="Z1714" s="53">
        <f>Ugovori_OPULJP[[#This Row],[UKUPNI PRIHVATLJIVI IZDACI
TOTAL ELIGIBLE EXPENDITURE
= Bespovratna sredstva ukupno + doprinos korisnika
= Ukupni prihvatljivi troškovi
= Ukupna ugovorena vrijednost projekta HRK]]/7.5345</f>
        <v>163401.68557966687</v>
      </c>
      <c r="AA1714" s="57" t="s">
        <v>38</v>
      </c>
      <c r="AB1714" s="57" t="s">
        <v>35</v>
      </c>
      <c r="AC1714" s="56" t="s">
        <v>6263</v>
      </c>
      <c r="AD1714" s="63" t="s">
        <v>747</v>
      </c>
    </row>
    <row r="1715" spans="1:30" ht="63.75" customHeight="1" x14ac:dyDescent="0.2">
      <c r="A1715" s="61" t="s">
        <v>6264</v>
      </c>
      <c r="B1715" s="55" t="s">
        <v>743</v>
      </c>
      <c r="C1715" s="56" t="s">
        <v>744</v>
      </c>
      <c r="D1715" s="88" t="s">
        <v>4965</v>
      </c>
      <c r="E1715" s="57" t="s">
        <v>76</v>
      </c>
      <c r="F1715" s="62" t="s">
        <v>6265</v>
      </c>
      <c r="G1715" s="62" t="s">
        <v>1709</v>
      </c>
      <c r="H1715" s="59">
        <v>44922</v>
      </c>
      <c r="I1715" s="59">
        <v>45165</v>
      </c>
      <c r="J1715" s="48" t="str">
        <f>IF(Ugovori_OPULJP[[#This Row],[DATUM ZAVRŠETKA OPERACIJE]]&gt;DATE(2024,3,31),"u provedbi","završen")</f>
        <v>završen</v>
      </c>
      <c r="K1715" s="46" t="s">
        <v>186</v>
      </c>
      <c r="L1715" s="46" t="s">
        <v>186</v>
      </c>
      <c r="M1715" s="49">
        <v>0.85</v>
      </c>
      <c r="N1715" s="49">
        <v>0.15</v>
      </c>
      <c r="O1715" s="50">
        <f>Ugovori_OPULJP[[#This Row],[Bespovratna sredstva - Ukupno (EU+Nac) HRK
= Ukupna ugovorena vrijednost bespovratnih sredstava]]*Ugovori_OPULJP[[#This Row],[EU STOPA SUFINANCIRANJA %
EU CO-FINANCING RATE %]]</f>
        <v>1047795</v>
      </c>
      <c r="P1715" s="51">
        <f>Ugovori_OPULJP[[#This Row],[Bespovratna sredstva - EU dio - HRK]]/7.5345</f>
        <v>139066.2950428031</v>
      </c>
      <c r="Q1715" s="50">
        <f>Ugovori_OPULJP[[#This Row],[Bespovratna sredstva - Ukupno (EU+Nac) HRK
= Ukupna ugovorena vrijednost bespovratnih sredstava]]*Ugovori_OPULJP[[#This Row],[STOPA NACIONALNOG SUFINANCIRANJA %]]</f>
        <v>184905</v>
      </c>
      <c r="R1715" s="51">
        <f>Ugovori_OPULJP[[#This Row],[Bespovratna sredstva - Nacionalni dio - HRK]]/7.5345</f>
        <v>24541.110889906427</v>
      </c>
      <c r="S1715" s="52">
        <v>1232700</v>
      </c>
      <c r="T1715" s="51">
        <f>Ugovori_OPULJP[[#This Row],[Bespovratna sredstva - Ukupno (EU+Nac) HRK
= Ukupna ugovorena vrijednost bespovratnih sredstava]]/7.5345</f>
        <v>163607.40593270952</v>
      </c>
      <c r="U1715" s="50">
        <v>0</v>
      </c>
      <c r="V1715" s="51">
        <f>Ugovori_OPULJP[[#This Row],[Javni doprinos korisnika - HRK]]/7.5345</f>
        <v>0</v>
      </c>
      <c r="W1715" s="50">
        <v>0</v>
      </c>
      <c r="X1715" s="51">
        <f>Ugovori_OPULJP[[#This Row],[Privatni doprinos korisnika - HRK]]/7.5345</f>
        <v>0</v>
      </c>
      <c r="Y1715" s="52">
        <v>1232700</v>
      </c>
      <c r="Z1715" s="53">
        <f>Ugovori_OPULJP[[#This Row],[UKUPNI PRIHVATLJIVI IZDACI
TOTAL ELIGIBLE EXPENDITURE
= Bespovratna sredstva ukupno + doprinos korisnika
= Ukupni prihvatljivi troškovi
= Ukupna ugovorena vrijednost projekta HRK]]/7.5345</f>
        <v>163607.40593270952</v>
      </c>
      <c r="AA1715" s="57" t="s">
        <v>38</v>
      </c>
      <c r="AB1715" s="57" t="s">
        <v>35</v>
      </c>
      <c r="AC1715" s="56" t="s">
        <v>6266</v>
      </c>
      <c r="AD1715" s="63" t="s">
        <v>747</v>
      </c>
    </row>
    <row r="1716" spans="1:30" ht="63.75" customHeight="1" x14ac:dyDescent="0.2">
      <c r="A1716" s="61" t="s">
        <v>6267</v>
      </c>
      <c r="B1716" s="55" t="s">
        <v>743</v>
      </c>
      <c r="C1716" s="56" t="s">
        <v>744</v>
      </c>
      <c r="D1716" s="88" t="s">
        <v>4965</v>
      </c>
      <c r="E1716" s="57" t="s">
        <v>76</v>
      </c>
      <c r="F1716" s="62" t="s">
        <v>6268</v>
      </c>
      <c r="G1716" s="45" t="s">
        <v>2701</v>
      </c>
      <c r="H1716" s="59">
        <v>44818</v>
      </c>
      <c r="I1716" s="59">
        <v>45060</v>
      </c>
      <c r="J1716" s="48" t="str">
        <f>IF(Ugovori_OPULJP[[#This Row],[DATUM ZAVRŠETKA OPERACIJE]]&gt;DATE(2024,3,31),"u provedbi","završen")</f>
        <v>završen</v>
      </c>
      <c r="K1716" s="67" t="s">
        <v>6269</v>
      </c>
      <c r="L1716" s="67" t="s">
        <v>37</v>
      </c>
      <c r="M1716" s="49">
        <v>0.85</v>
      </c>
      <c r="N1716" s="49">
        <v>0.15</v>
      </c>
      <c r="O1716" s="50">
        <f>Ugovori_OPULJP[[#This Row],[Bespovratna sredstva - Ukupno (EU+Nac) HRK
= Ukupna ugovorena vrijednost bespovratnih sredstava]]*Ugovori_OPULJP[[#This Row],[EU STOPA SUFINANCIRANJA %
EU CO-FINANCING RATE %]]</f>
        <v>1260652</v>
      </c>
      <c r="P1716" s="51">
        <f>Ugovori_OPULJP[[#This Row],[Bespovratna sredstva - EU dio - HRK]]/7.5345</f>
        <v>167317.27387351517</v>
      </c>
      <c r="Q1716" s="50">
        <f>Ugovori_OPULJP[[#This Row],[Bespovratna sredstva - Ukupno (EU+Nac) HRK
= Ukupna ugovorena vrijednost bespovratnih sredstava]]*Ugovori_OPULJP[[#This Row],[STOPA NACIONALNOG SUFINANCIRANJA %]]</f>
        <v>222468</v>
      </c>
      <c r="R1716" s="51">
        <f>Ugovori_OPULJP[[#This Row],[Bespovratna sredstva - Nacionalni dio - HRK]]/7.5345</f>
        <v>29526.577742385027</v>
      </c>
      <c r="S1716" s="52">
        <v>1483120</v>
      </c>
      <c r="T1716" s="51">
        <f>Ugovori_OPULJP[[#This Row],[Bespovratna sredstva - Ukupno (EU+Nac) HRK
= Ukupna ugovorena vrijednost bespovratnih sredstava]]/7.5345</f>
        <v>196843.85161590017</v>
      </c>
      <c r="U1716" s="50">
        <v>0</v>
      </c>
      <c r="V1716" s="51">
        <f>Ugovori_OPULJP[[#This Row],[Javni doprinos korisnika - HRK]]/7.5345</f>
        <v>0</v>
      </c>
      <c r="W1716" s="50">
        <v>0</v>
      </c>
      <c r="X1716" s="51">
        <f>Ugovori_OPULJP[[#This Row],[Privatni doprinos korisnika - HRK]]/7.5345</f>
        <v>0</v>
      </c>
      <c r="Y1716" s="52">
        <v>1483120</v>
      </c>
      <c r="Z1716" s="53">
        <f>Ugovori_OPULJP[[#This Row],[UKUPNI PRIHVATLJIVI IZDACI
TOTAL ELIGIBLE EXPENDITURE
= Bespovratna sredstva ukupno + doprinos korisnika
= Ukupni prihvatljivi troškovi
= Ukupna ugovorena vrijednost projekta HRK]]/7.5345</f>
        <v>196843.85161590017</v>
      </c>
      <c r="AA1716" s="57" t="s">
        <v>38</v>
      </c>
      <c r="AB1716" s="57" t="s">
        <v>35</v>
      </c>
      <c r="AC1716" s="56" t="s">
        <v>6270</v>
      </c>
      <c r="AD1716" s="63" t="s">
        <v>747</v>
      </c>
    </row>
    <row r="1717" spans="1:30" ht="63.75" customHeight="1" x14ac:dyDescent="0.2">
      <c r="A1717" s="61" t="s">
        <v>6271</v>
      </c>
      <c r="B1717" s="55" t="s">
        <v>743</v>
      </c>
      <c r="C1717" s="56" t="s">
        <v>744</v>
      </c>
      <c r="D1717" s="88" t="s">
        <v>4965</v>
      </c>
      <c r="E1717" s="57" t="s">
        <v>76</v>
      </c>
      <c r="F1717" s="62" t="s">
        <v>6272</v>
      </c>
      <c r="G1717" s="62" t="s">
        <v>4023</v>
      </c>
      <c r="H1717" s="59">
        <v>44907</v>
      </c>
      <c r="I1717" s="59">
        <v>45150</v>
      </c>
      <c r="J1717" s="48" t="str">
        <f>IF(Ugovori_OPULJP[[#This Row],[DATUM ZAVRŠETKA OPERACIJE]]&gt;DATE(2024,3,31),"u provedbi","završen")</f>
        <v>završen</v>
      </c>
      <c r="K1717" s="67" t="s">
        <v>6273</v>
      </c>
      <c r="L1717" s="67" t="s">
        <v>37</v>
      </c>
      <c r="M1717" s="49">
        <v>0.85</v>
      </c>
      <c r="N1717" s="49">
        <v>0.15</v>
      </c>
      <c r="O1717" s="50">
        <f>Ugovori_OPULJP[[#This Row],[Bespovratna sredstva - Ukupno (EU+Nac) HRK
= Ukupna ugovorena vrijednost bespovratnih sredstava]]*Ugovori_OPULJP[[#This Row],[EU STOPA SUFINANCIRANJA %
EU CO-FINANCING RATE %]]</f>
        <v>1260366.74</v>
      </c>
      <c r="P1717" s="51">
        <f>Ugovori_OPULJP[[#This Row],[Bespovratna sredstva - EU dio - HRK]]/7.5345</f>
        <v>167279.4133651868</v>
      </c>
      <c r="Q1717" s="50">
        <f>Ugovori_OPULJP[[#This Row],[Bespovratna sredstva - Ukupno (EU+Nac) HRK
= Ukupna ugovorena vrijednost bespovratnih sredstava]]*Ugovori_OPULJP[[#This Row],[STOPA NACIONALNOG SUFINANCIRANJA %]]</f>
        <v>222417.65999999997</v>
      </c>
      <c r="R1717" s="51">
        <f>Ugovori_OPULJP[[#This Row],[Bespovratna sredstva - Nacionalni dio - HRK]]/7.5345</f>
        <v>29519.896476209433</v>
      </c>
      <c r="S1717" s="52">
        <v>1482784.4</v>
      </c>
      <c r="T1717" s="51">
        <f>Ugovori_OPULJP[[#This Row],[Bespovratna sredstva - Ukupno (EU+Nac) HRK
= Ukupna ugovorena vrijednost bespovratnih sredstava]]/7.5345</f>
        <v>196799.30984139623</v>
      </c>
      <c r="U1717" s="50">
        <v>0</v>
      </c>
      <c r="V1717" s="51">
        <f>Ugovori_OPULJP[[#This Row],[Javni doprinos korisnika - HRK]]/7.5345</f>
        <v>0</v>
      </c>
      <c r="W1717" s="50">
        <v>0</v>
      </c>
      <c r="X1717" s="51">
        <f>Ugovori_OPULJP[[#This Row],[Privatni doprinos korisnika - HRK]]/7.5345</f>
        <v>0</v>
      </c>
      <c r="Y1717" s="52">
        <v>1482784.4</v>
      </c>
      <c r="Z1717" s="53">
        <f>Ugovori_OPULJP[[#This Row],[UKUPNI PRIHVATLJIVI IZDACI
TOTAL ELIGIBLE EXPENDITURE
= Bespovratna sredstva ukupno + doprinos korisnika
= Ukupni prihvatljivi troškovi
= Ukupna ugovorena vrijednost projekta HRK]]/7.5345</f>
        <v>196799.30984139623</v>
      </c>
      <c r="AA1717" s="57" t="s">
        <v>38</v>
      </c>
      <c r="AB1717" s="57" t="s">
        <v>35</v>
      </c>
      <c r="AC1717" s="56" t="s">
        <v>6274</v>
      </c>
      <c r="AD1717" s="63" t="s">
        <v>747</v>
      </c>
    </row>
    <row r="1718" spans="1:30" ht="63.75" customHeight="1" x14ac:dyDescent="0.2">
      <c r="A1718" s="61" t="s">
        <v>6275</v>
      </c>
      <c r="B1718" s="55" t="s">
        <v>743</v>
      </c>
      <c r="C1718" s="56" t="s">
        <v>744</v>
      </c>
      <c r="D1718" s="88" t="s">
        <v>4965</v>
      </c>
      <c r="E1718" s="57" t="s">
        <v>76</v>
      </c>
      <c r="F1718" s="62" t="s">
        <v>6276</v>
      </c>
      <c r="G1718" s="62" t="s">
        <v>1346</v>
      </c>
      <c r="H1718" s="59">
        <v>44866</v>
      </c>
      <c r="I1718" s="59">
        <v>45108</v>
      </c>
      <c r="J1718" s="48" t="str">
        <f>IF(Ugovori_OPULJP[[#This Row],[DATUM ZAVRŠETKA OPERACIJE]]&gt;DATE(2024,3,31),"u provedbi","završen")</f>
        <v>završen</v>
      </c>
      <c r="K1718" s="58" t="s">
        <v>244</v>
      </c>
      <c r="L1718" s="58" t="s">
        <v>244</v>
      </c>
      <c r="M1718" s="49">
        <v>0.85</v>
      </c>
      <c r="N1718" s="49">
        <v>0.15</v>
      </c>
      <c r="O1718" s="50">
        <f>Ugovori_OPULJP[[#This Row],[Bespovratna sredstva - Ukupno (EU+Nac) HRK
= Ukupna ugovorena vrijednost bespovratnih sredstava]]*Ugovori_OPULJP[[#This Row],[EU STOPA SUFINANCIRANJA %
EU CO-FINANCING RATE %]]</f>
        <v>504288</v>
      </c>
      <c r="P1718" s="51">
        <f>Ugovori_OPULJP[[#This Row],[Bespovratna sredstva - EU dio - HRK]]/7.5345</f>
        <v>66930.519609794937</v>
      </c>
      <c r="Q1718" s="50">
        <f>Ugovori_OPULJP[[#This Row],[Bespovratna sredstva - Ukupno (EU+Nac) HRK
= Ukupna ugovorena vrijednost bespovratnih sredstava]]*Ugovori_OPULJP[[#This Row],[STOPA NACIONALNOG SUFINANCIRANJA %]]</f>
        <v>88992</v>
      </c>
      <c r="R1718" s="51">
        <f>Ugovori_OPULJP[[#This Row],[Bespovratna sredstva - Nacionalni dio - HRK]]/7.5345</f>
        <v>11811.268166434402</v>
      </c>
      <c r="S1718" s="52">
        <v>593280</v>
      </c>
      <c r="T1718" s="51">
        <f>Ugovori_OPULJP[[#This Row],[Bespovratna sredstva - Ukupno (EU+Nac) HRK
= Ukupna ugovorena vrijednost bespovratnih sredstava]]/7.5345</f>
        <v>78741.787776229336</v>
      </c>
      <c r="U1718" s="50">
        <v>0</v>
      </c>
      <c r="V1718" s="51">
        <f>Ugovori_OPULJP[[#This Row],[Javni doprinos korisnika - HRK]]/7.5345</f>
        <v>0</v>
      </c>
      <c r="W1718" s="50">
        <v>0</v>
      </c>
      <c r="X1718" s="51">
        <f>Ugovori_OPULJP[[#This Row],[Privatni doprinos korisnika - HRK]]/7.5345</f>
        <v>0</v>
      </c>
      <c r="Y1718" s="52">
        <v>593280</v>
      </c>
      <c r="Z1718" s="53">
        <f>Ugovori_OPULJP[[#This Row],[UKUPNI PRIHVATLJIVI IZDACI
TOTAL ELIGIBLE EXPENDITURE
= Bespovratna sredstva ukupno + doprinos korisnika
= Ukupni prihvatljivi troškovi
= Ukupna ugovorena vrijednost projekta HRK]]/7.5345</f>
        <v>78741.787776229336</v>
      </c>
      <c r="AA1718" s="57" t="s">
        <v>38</v>
      </c>
      <c r="AB1718" s="57" t="s">
        <v>35</v>
      </c>
      <c r="AC1718" s="56" t="s">
        <v>6277</v>
      </c>
      <c r="AD1718" s="63" t="s">
        <v>747</v>
      </c>
    </row>
    <row r="1719" spans="1:30" ht="63.75" customHeight="1" x14ac:dyDescent="0.2">
      <c r="A1719" s="61" t="s">
        <v>6278</v>
      </c>
      <c r="B1719" s="55" t="s">
        <v>743</v>
      </c>
      <c r="C1719" s="56" t="s">
        <v>744</v>
      </c>
      <c r="D1719" s="88" t="s">
        <v>4965</v>
      </c>
      <c r="E1719" s="57" t="s">
        <v>76</v>
      </c>
      <c r="F1719" s="62" t="s">
        <v>6279</v>
      </c>
      <c r="G1719" s="62" t="s">
        <v>6280</v>
      </c>
      <c r="H1719" s="59">
        <v>44902</v>
      </c>
      <c r="I1719" s="59">
        <v>45145</v>
      </c>
      <c r="J1719" s="48" t="str">
        <f>IF(Ugovori_OPULJP[[#This Row],[DATUM ZAVRŠETKA OPERACIJE]]&gt;DATE(2024,3,31),"u provedbi","završen")</f>
        <v>završen</v>
      </c>
      <c r="K1719" s="58" t="s">
        <v>244</v>
      </c>
      <c r="L1719" s="46" t="s">
        <v>244</v>
      </c>
      <c r="M1719" s="49">
        <v>0.85</v>
      </c>
      <c r="N1719" s="49">
        <v>0.15</v>
      </c>
      <c r="O1719" s="50">
        <f>Ugovori_OPULJP[[#This Row],[Bespovratna sredstva - Ukupno (EU+Nac) HRK
= Ukupna ugovorena vrijednost bespovratnih sredstava]]*Ugovori_OPULJP[[#This Row],[EU STOPA SUFINANCIRANJA %
EU CO-FINANCING RATE %]]</f>
        <v>756432</v>
      </c>
      <c r="P1719" s="51">
        <f>Ugovori_OPULJP[[#This Row],[Bespovratna sredstva - EU dio - HRK]]/7.5345</f>
        <v>100395.77941469241</v>
      </c>
      <c r="Q1719" s="50">
        <f>Ugovori_OPULJP[[#This Row],[Bespovratna sredstva - Ukupno (EU+Nac) HRK
= Ukupna ugovorena vrijednost bespovratnih sredstava]]*Ugovori_OPULJP[[#This Row],[STOPA NACIONALNOG SUFINANCIRANJA %]]</f>
        <v>133488</v>
      </c>
      <c r="R1719" s="51">
        <f>Ugovori_OPULJP[[#This Row],[Bespovratna sredstva - Nacionalni dio - HRK]]/7.5345</f>
        <v>17716.902249651601</v>
      </c>
      <c r="S1719" s="52">
        <v>889920</v>
      </c>
      <c r="T1719" s="51">
        <f>Ugovori_OPULJP[[#This Row],[Bespovratna sredstva - Ukupno (EU+Nac) HRK
= Ukupna ugovorena vrijednost bespovratnih sredstava]]/7.5345</f>
        <v>118112.68166434401</v>
      </c>
      <c r="U1719" s="50">
        <v>0</v>
      </c>
      <c r="V1719" s="51">
        <f>Ugovori_OPULJP[[#This Row],[Javni doprinos korisnika - HRK]]/7.5345</f>
        <v>0</v>
      </c>
      <c r="W1719" s="50">
        <v>0</v>
      </c>
      <c r="X1719" s="51">
        <f>Ugovori_OPULJP[[#This Row],[Privatni doprinos korisnika - HRK]]/7.5345</f>
        <v>0</v>
      </c>
      <c r="Y1719" s="52">
        <v>889920</v>
      </c>
      <c r="Z1719" s="53">
        <f>Ugovori_OPULJP[[#This Row],[UKUPNI PRIHVATLJIVI IZDACI
TOTAL ELIGIBLE EXPENDITURE
= Bespovratna sredstva ukupno + doprinos korisnika
= Ukupni prihvatljivi troškovi
= Ukupna ugovorena vrijednost projekta HRK]]/7.5345</f>
        <v>118112.68166434401</v>
      </c>
      <c r="AA1719" s="57" t="s">
        <v>38</v>
      </c>
      <c r="AB1719" s="57" t="s">
        <v>35</v>
      </c>
      <c r="AC1719" s="56" t="s">
        <v>6281</v>
      </c>
      <c r="AD1719" s="63" t="s">
        <v>747</v>
      </c>
    </row>
    <row r="1720" spans="1:30" ht="63.75" customHeight="1" x14ac:dyDescent="0.2">
      <c r="A1720" s="61" t="s">
        <v>6282</v>
      </c>
      <c r="B1720" s="55" t="s">
        <v>743</v>
      </c>
      <c r="C1720" s="56" t="s">
        <v>744</v>
      </c>
      <c r="D1720" s="88" t="s">
        <v>4965</v>
      </c>
      <c r="E1720" s="57" t="s">
        <v>76</v>
      </c>
      <c r="F1720" s="62" t="s">
        <v>6283</v>
      </c>
      <c r="G1720" s="62" t="s">
        <v>4567</v>
      </c>
      <c r="H1720" s="59">
        <v>44853</v>
      </c>
      <c r="I1720" s="59">
        <v>45096</v>
      </c>
      <c r="J1720" s="48" t="str">
        <f>IF(Ugovori_OPULJP[[#This Row],[DATUM ZAVRŠETKA OPERACIJE]]&gt;DATE(2024,3,31),"u provedbi","završen")</f>
        <v>završen</v>
      </c>
      <c r="K1720" s="46" t="s">
        <v>249</v>
      </c>
      <c r="L1720" s="46" t="s">
        <v>249</v>
      </c>
      <c r="M1720" s="49">
        <v>0.85</v>
      </c>
      <c r="N1720" s="49">
        <v>0.15</v>
      </c>
      <c r="O1720" s="50">
        <f>Ugovori_OPULJP[[#This Row],[Bespovratna sredstva - Ukupno (EU+Nac) HRK
= Ukupna ugovorena vrijednost bespovratnih sredstava]]*Ugovori_OPULJP[[#This Row],[EU STOPA SUFINANCIRANJA %
EU CO-FINANCING RATE %]]</f>
        <v>1133271</v>
      </c>
      <c r="P1720" s="51">
        <f>Ugovori_OPULJP[[#This Row],[Bespovratna sredstva - EU dio - HRK]]/7.5345</f>
        <v>150410.90981485168</v>
      </c>
      <c r="Q1720" s="50">
        <f>Ugovori_OPULJP[[#This Row],[Bespovratna sredstva - Ukupno (EU+Nac) HRK
= Ukupna ugovorena vrijednost bespovratnih sredstava]]*Ugovori_OPULJP[[#This Row],[STOPA NACIONALNOG SUFINANCIRANJA %]]</f>
        <v>199989</v>
      </c>
      <c r="R1720" s="51">
        <f>Ugovori_OPULJP[[#This Row],[Bespovratna sredstva - Nacionalni dio - HRK]]/7.5345</f>
        <v>26543.10173203265</v>
      </c>
      <c r="S1720" s="52">
        <v>1333260</v>
      </c>
      <c r="T1720" s="51">
        <f>Ugovori_OPULJP[[#This Row],[Bespovratna sredstva - Ukupno (EU+Nac) HRK
= Ukupna ugovorena vrijednost bespovratnih sredstava]]/7.5345</f>
        <v>176954.01154688431</v>
      </c>
      <c r="U1720" s="50">
        <v>0</v>
      </c>
      <c r="V1720" s="51">
        <f>Ugovori_OPULJP[[#This Row],[Javni doprinos korisnika - HRK]]/7.5345</f>
        <v>0</v>
      </c>
      <c r="W1720" s="50">
        <v>0</v>
      </c>
      <c r="X1720" s="51">
        <f>Ugovori_OPULJP[[#This Row],[Privatni doprinos korisnika - HRK]]/7.5345</f>
        <v>0</v>
      </c>
      <c r="Y1720" s="52">
        <v>1333260</v>
      </c>
      <c r="Z1720" s="53">
        <f>Ugovori_OPULJP[[#This Row],[UKUPNI PRIHVATLJIVI IZDACI
TOTAL ELIGIBLE EXPENDITURE
= Bespovratna sredstva ukupno + doprinos korisnika
= Ukupni prihvatljivi troškovi
= Ukupna ugovorena vrijednost projekta HRK]]/7.5345</f>
        <v>176954.01154688431</v>
      </c>
      <c r="AA1720" s="57" t="s">
        <v>38</v>
      </c>
      <c r="AB1720" s="57" t="s">
        <v>35</v>
      </c>
      <c r="AC1720" s="56" t="s">
        <v>6284</v>
      </c>
      <c r="AD1720" s="63" t="s">
        <v>747</v>
      </c>
    </row>
    <row r="1721" spans="1:30" ht="63.75" customHeight="1" x14ac:dyDescent="0.2">
      <c r="A1721" s="61" t="s">
        <v>6285</v>
      </c>
      <c r="B1721" s="55" t="s">
        <v>743</v>
      </c>
      <c r="C1721" s="56" t="s">
        <v>744</v>
      </c>
      <c r="D1721" s="88" t="s">
        <v>4965</v>
      </c>
      <c r="E1721" s="57" t="s">
        <v>76</v>
      </c>
      <c r="F1721" s="62" t="s">
        <v>6286</v>
      </c>
      <c r="G1721" s="62" t="s">
        <v>6287</v>
      </c>
      <c r="H1721" s="59">
        <v>44859</v>
      </c>
      <c r="I1721" s="59">
        <v>45102</v>
      </c>
      <c r="J1721" s="48" t="str">
        <f>IF(Ugovori_OPULJP[[#This Row],[DATUM ZAVRŠETKA OPERACIJE]]&gt;DATE(2024,3,31),"u provedbi","završen")</f>
        <v>završen</v>
      </c>
      <c r="K1721" s="58" t="s">
        <v>271</v>
      </c>
      <c r="L1721" s="58" t="s">
        <v>271</v>
      </c>
      <c r="M1721" s="49">
        <v>0.85</v>
      </c>
      <c r="N1721" s="49">
        <v>0.15</v>
      </c>
      <c r="O1721" s="50">
        <f>Ugovori_OPULJP[[#This Row],[Bespovratna sredstva - Ukupno (EU+Nac) HRK
= Ukupna ugovorena vrijednost bespovratnih sredstava]]*Ugovori_OPULJP[[#This Row],[EU STOPA SUFINANCIRANJA %
EU CO-FINANCING RATE %]]</f>
        <v>425000</v>
      </c>
      <c r="P1721" s="51">
        <f>Ugovori_OPULJP[[#This Row],[Bespovratna sredstva - EU dio - HRK]]/7.5345</f>
        <v>56407.193576216072</v>
      </c>
      <c r="Q1721" s="50">
        <f>Ugovori_OPULJP[[#This Row],[Bespovratna sredstva - Ukupno (EU+Nac) HRK
= Ukupna ugovorena vrijednost bespovratnih sredstava]]*Ugovori_OPULJP[[#This Row],[STOPA NACIONALNOG SUFINANCIRANJA %]]</f>
        <v>75000</v>
      </c>
      <c r="R1721" s="51">
        <f>Ugovori_OPULJP[[#This Row],[Bespovratna sredstva - Nacionalni dio - HRK]]/7.5345</f>
        <v>9954.2106310969539</v>
      </c>
      <c r="S1721" s="52">
        <v>500000</v>
      </c>
      <c r="T1721" s="51">
        <f>Ugovori_OPULJP[[#This Row],[Bespovratna sredstva - Ukupno (EU+Nac) HRK
= Ukupna ugovorena vrijednost bespovratnih sredstava]]/7.5345</f>
        <v>66361.404207313026</v>
      </c>
      <c r="U1721" s="50">
        <v>0</v>
      </c>
      <c r="V1721" s="51">
        <f>Ugovori_OPULJP[[#This Row],[Javni doprinos korisnika - HRK]]/7.5345</f>
        <v>0</v>
      </c>
      <c r="W1721" s="50">
        <v>0</v>
      </c>
      <c r="X1721" s="51">
        <f>Ugovori_OPULJP[[#This Row],[Privatni doprinos korisnika - HRK]]/7.5345</f>
        <v>0</v>
      </c>
      <c r="Y1721" s="52">
        <v>500000</v>
      </c>
      <c r="Z1721" s="53">
        <f>Ugovori_OPULJP[[#This Row],[UKUPNI PRIHVATLJIVI IZDACI
TOTAL ELIGIBLE EXPENDITURE
= Bespovratna sredstva ukupno + doprinos korisnika
= Ukupni prihvatljivi troškovi
= Ukupna ugovorena vrijednost projekta HRK]]/7.5345</f>
        <v>66361.404207313026</v>
      </c>
      <c r="AA1721" s="57" t="s">
        <v>38</v>
      </c>
      <c r="AB1721" s="57" t="s">
        <v>35</v>
      </c>
      <c r="AC1721" s="56" t="s">
        <v>6288</v>
      </c>
      <c r="AD1721" s="63" t="s">
        <v>747</v>
      </c>
    </row>
    <row r="1722" spans="1:30" ht="63.75" customHeight="1" x14ac:dyDescent="0.2">
      <c r="A1722" s="61" t="s">
        <v>6289</v>
      </c>
      <c r="B1722" s="55" t="s">
        <v>743</v>
      </c>
      <c r="C1722" s="56" t="s">
        <v>744</v>
      </c>
      <c r="D1722" s="88" t="s">
        <v>4965</v>
      </c>
      <c r="E1722" s="57" t="s">
        <v>76</v>
      </c>
      <c r="F1722" s="62" t="s">
        <v>6290</v>
      </c>
      <c r="G1722" s="62" t="s">
        <v>6291</v>
      </c>
      <c r="H1722" s="59">
        <v>44928</v>
      </c>
      <c r="I1722" s="59">
        <v>45171</v>
      </c>
      <c r="J1722" s="48" t="str">
        <f>IF(Ugovori_OPULJP[[#This Row],[DATUM ZAVRŠETKA OPERACIJE]]&gt;DATE(2024,3,31),"u provedbi","završen")</f>
        <v>završen</v>
      </c>
      <c r="K1722" s="46" t="s">
        <v>155</v>
      </c>
      <c r="L1722" s="46" t="s">
        <v>155</v>
      </c>
      <c r="M1722" s="49">
        <v>0.85</v>
      </c>
      <c r="N1722" s="49">
        <v>0.15</v>
      </c>
      <c r="O1722" s="50">
        <f>Ugovori_OPULJP[[#This Row],[Bespovratna sredstva - Ukupno (EU+Nac) HRK
= Ukupna ugovorena vrijednost bespovratnih sredstava]]*Ugovori_OPULJP[[#This Row],[EU STOPA SUFINANCIRANJA %
EU CO-FINANCING RATE %]]</f>
        <v>503939.5</v>
      </c>
      <c r="P1722" s="51">
        <f>Ugovori_OPULJP[[#This Row],[Bespovratna sredstva - EU dio - HRK]]/7.5345</f>
        <v>66884.265711062442</v>
      </c>
      <c r="Q1722" s="50">
        <f>Ugovori_OPULJP[[#This Row],[Bespovratna sredstva - Ukupno (EU+Nac) HRK
= Ukupna ugovorena vrijednost bespovratnih sredstava]]*Ugovori_OPULJP[[#This Row],[STOPA NACIONALNOG SUFINANCIRANJA %]]</f>
        <v>88930.5</v>
      </c>
      <c r="R1722" s="51">
        <f>Ugovori_OPULJP[[#This Row],[Bespovratna sredstva - Nacionalni dio - HRK]]/7.5345</f>
        <v>11803.105713716901</v>
      </c>
      <c r="S1722" s="52">
        <v>592870</v>
      </c>
      <c r="T1722" s="51">
        <f>Ugovori_OPULJP[[#This Row],[Bespovratna sredstva - Ukupno (EU+Nac) HRK
= Ukupna ugovorena vrijednost bespovratnih sredstava]]/7.5345</f>
        <v>78687.37142477934</v>
      </c>
      <c r="U1722" s="50">
        <v>0</v>
      </c>
      <c r="V1722" s="51">
        <f>Ugovori_OPULJP[[#This Row],[Javni doprinos korisnika - HRK]]/7.5345</f>
        <v>0</v>
      </c>
      <c r="W1722" s="50">
        <v>0</v>
      </c>
      <c r="X1722" s="51">
        <f>Ugovori_OPULJP[[#This Row],[Privatni doprinos korisnika - HRK]]/7.5345</f>
        <v>0</v>
      </c>
      <c r="Y1722" s="52">
        <v>592870</v>
      </c>
      <c r="Z1722" s="53">
        <f>Ugovori_OPULJP[[#This Row],[UKUPNI PRIHVATLJIVI IZDACI
TOTAL ELIGIBLE EXPENDITURE
= Bespovratna sredstva ukupno + doprinos korisnika
= Ukupni prihvatljivi troškovi
= Ukupna ugovorena vrijednost projekta HRK]]/7.5345</f>
        <v>78687.37142477934</v>
      </c>
      <c r="AA1722" s="57" t="s">
        <v>38</v>
      </c>
      <c r="AB1722" s="57" t="s">
        <v>35</v>
      </c>
      <c r="AC1722" s="56" t="s">
        <v>6292</v>
      </c>
      <c r="AD1722" s="63" t="s">
        <v>747</v>
      </c>
    </row>
    <row r="1723" spans="1:30" ht="63.75" customHeight="1" x14ac:dyDescent="0.2">
      <c r="A1723" s="61" t="s">
        <v>6293</v>
      </c>
      <c r="B1723" s="55" t="s">
        <v>743</v>
      </c>
      <c r="C1723" s="56" t="s">
        <v>744</v>
      </c>
      <c r="D1723" s="88" t="s">
        <v>4965</v>
      </c>
      <c r="E1723" s="57" t="s">
        <v>76</v>
      </c>
      <c r="F1723" s="62" t="s">
        <v>6294</v>
      </c>
      <c r="G1723" s="62" t="s">
        <v>6295</v>
      </c>
      <c r="H1723" s="59">
        <v>45005</v>
      </c>
      <c r="I1723" s="59">
        <v>45250</v>
      </c>
      <c r="J1723" s="48" t="str">
        <f>IF(Ugovori_OPULJP[[#This Row],[DATUM ZAVRŠETKA OPERACIJE]]&gt;DATE(2024,3,31),"u provedbi","završen")</f>
        <v>završen</v>
      </c>
      <c r="K1723" s="58" t="s">
        <v>155</v>
      </c>
      <c r="L1723" s="58" t="s">
        <v>155</v>
      </c>
      <c r="M1723" s="49">
        <v>0.85</v>
      </c>
      <c r="N1723" s="49">
        <v>0.15</v>
      </c>
      <c r="O1723" s="50">
        <f>Ugovori_OPULJP[[#This Row],[Bespovratna sredstva - Ukupno (EU+Nac) HRK
= Ukupna ugovorena vrijednost bespovratnih sredstava]]*Ugovori_OPULJP[[#This Row],[EU STOPA SUFINANCIRANJA %
EU CO-FINANCING RATE %]]</f>
        <v>420240</v>
      </c>
      <c r="P1723" s="51">
        <f>Ugovori_OPULJP[[#This Row],[Bespovratna sredstva - EU dio - HRK]]/7.5345</f>
        <v>55775.43300816245</v>
      </c>
      <c r="Q1723" s="50">
        <f>Ugovori_OPULJP[[#This Row],[Bespovratna sredstva - Ukupno (EU+Nac) HRK
= Ukupna ugovorena vrijednost bespovratnih sredstava]]*Ugovori_OPULJP[[#This Row],[STOPA NACIONALNOG SUFINANCIRANJA %]]</f>
        <v>74160</v>
      </c>
      <c r="R1723" s="51">
        <f>Ugovori_OPULJP[[#This Row],[Bespovratna sredstva - Nacionalni dio - HRK]]/7.5345</f>
        <v>9842.7234720286669</v>
      </c>
      <c r="S1723" s="52">
        <v>494400</v>
      </c>
      <c r="T1723" s="51">
        <f>Ugovori_OPULJP[[#This Row],[Bespovratna sredstva - Ukupno (EU+Nac) HRK
= Ukupna ugovorena vrijednost bespovratnih sredstava]]/7.5345</f>
        <v>65618.156480191115</v>
      </c>
      <c r="U1723" s="50">
        <v>0</v>
      </c>
      <c r="V1723" s="51">
        <f>Ugovori_OPULJP[[#This Row],[Javni doprinos korisnika - HRK]]/7.5345</f>
        <v>0</v>
      </c>
      <c r="W1723" s="50">
        <v>0</v>
      </c>
      <c r="X1723" s="51">
        <f>Ugovori_OPULJP[[#This Row],[Privatni doprinos korisnika - HRK]]/7.5345</f>
        <v>0</v>
      </c>
      <c r="Y1723" s="52">
        <v>494400</v>
      </c>
      <c r="Z1723" s="53">
        <f>Ugovori_OPULJP[[#This Row],[UKUPNI PRIHVATLJIVI IZDACI
TOTAL ELIGIBLE EXPENDITURE
= Bespovratna sredstva ukupno + doprinos korisnika
= Ukupni prihvatljivi troškovi
= Ukupna ugovorena vrijednost projekta HRK]]/7.5345</f>
        <v>65618.156480191115</v>
      </c>
      <c r="AA1723" s="57" t="s">
        <v>38</v>
      </c>
      <c r="AB1723" s="57" t="s">
        <v>35</v>
      </c>
      <c r="AC1723" s="56" t="s">
        <v>6296</v>
      </c>
      <c r="AD1723" s="63" t="s">
        <v>747</v>
      </c>
    </row>
    <row r="1724" spans="1:30" ht="63.75" customHeight="1" x14ac:dyDescent="0.2">
      <c r="A1724" s="61" t="s">
        <v>6297</v>
      </c>
      <c r="B1724" s="55" t="s">
        <v>743</v>
      </c>
      <c r="C1724" s="56" t="s">
        <v>744</v>
      </c>
      <c r="D1724" s="88" t="s">
        <v>4965</v>
      </c>
      <c r="E1724" s="57" t="s">
        <v>76</v>
      </c>
      <c r="F1724" s="62" t="s">
        <v>6298</v>
      </c>
      <c r="G1724" s="62" t="s">
        <v>1513</v>
      </c>
      <c r="H1724" s="59">
        <v>44910</v>
      </c>
      <c r="I1724" s="59">
        <v>45153</v>
      </c>
      <c r="J1724" s="48" t="str">
        <f>IF(Ugovori_OPULJP[[#This Row],[DATUM ZAVRŠETKA OPERACIJE]]&gt;DATE(2024,3,31),"u provedbi","završen")</f>
        <v>završen</v>
      </c>
      <c r="K1724" s="58" t="s">
        <v>130</v>
      </c>
      <c r="L1724" s="58" t="s">
        <v>130</v>
      </c>
      <c r="M1724" s="49">
        <v>0.85</v>
      </c>
      <c r="N1724" s="49">
        <v>0.15</v>
      </c>
      <c r="O1724" s="50">
        <f>Ugovori_OPULJP[[#This Row],[Bespovratna sredstva - Ukupno (EU+Nac) HRK
= Ukupna ugovorena vrijednost bespovratnih sredstava]]*Ugovori_OPULJP[[#This Row],[EU STOPA SUFINANCIRANJA %
EU CO-FINANCING RATE %]]</f>
        <v>500905</v>
      </c>
      <c r="P1724" s="51">
        <f>Ugovori_OPULJP[[#This Row],[Bespovratna sredstva - EU dio - HRK]]/7.5345</f>
        <v>66481.518348928264</v>
      </c>
      <c r="Q1724" s="50">
        <f>Ugovori_OPULJP[[#This Row],[Bespovratna sredstva - Ukupno (EU+Nac) HRK
= Ukupna ugovorena vrijednost bespovratnih sredstava]]*Ugovori_OPULJP[[#This Row],[STOPA NACIONALNOG SUFINANCIRANJA %]]</f>
        <v>88395</v>
      </c>
      <c r="R1724" s="51">
        <f>Ugovori_OPULJP[[#This Row],[Bespovratna sredstva - Nacionalni dio - HRK]]/7.5345</f>
        <v>11732.03264981087</v>
      </c>
      <c r="S1724" s="52">
        <v>589300</v>
      </c>
      <c r="T1724" s="51">
        <f>Ugovori_OPULJP[[#This Row],[Bespovratna sredstva - Ukupno (EU+Nac) HRK
= Ukupna ugovorena vrijednost bespovratnih sredstava]]/7.5345</f>
        <v>78213.550998739127</v>
      </c>
      <c r="U1724" s="50">
        <v>0</v>
      </c>
      <c r="V1724" s="51">
        <f>Ugovori_OPULJP[[#This Row],[Javni doprinos korisnika - HRK]]/7.5345</f>
        <v>0</v>
      </c>
      <c r="W1724" s="50">
        <v>0</v>
      </c>
      <c r="X1724" s="51">
        <f>Ugovori_OPULJP[[#This Row],[Privatni doprinos korisnika - HRK]]/7.5345</f>
        <v>0</v>
      </c>
      <c r="Y1724" s="52">
        <v>589300</v>
      </c>
      <c r="Z1724" s="53">
        <f>Ugovori_OPULJP[[#This Row],[UKUPNI PRIHVATLJIVI IZDACI
TOTAL ELIGIBLE EXPENDITURE
= Bespovratna sredstva ukupno + doprinos korisnika
= Ukupni prihvatljivi troškovi
= Ukupna ugovorena vrijednost projekta HRK]]/7.5345</f>
        <v>78213.550998739127</v>
      </c>
      <c r="AA1724" s="57" t="s">
        <v>38</v>
      </c>
      <c r="AB1724" s="57" t="s">
        <v>35</v>
      </c>
      <c r="AC1724" s="56" t="s">
        <v>6299</v>
      </c>
      <c r="AD1724" s="63" t="s">
        <v>747</v>
      </c>
    </row>
    <row r="1725" spans="1:30" ht="63.75" customHeight="1" x14ac:dyDescent="0.2">
      <c r="A1725" s="61" t="s">
        <v>6300</v>
      </c>
      <c r="B1725" s="55" t="s">
        <v>743</v>
      </c>
      <c r="C1725" s="56" t="s">
        <v>744</v>
      </c>
      <c r="D1725" s="88" t="s">
        <v>4965</v>
      </c>
      <c r="E1725" s="57" t="s">
        <v>76</v>
      </c>
      <c r="F1725" s="62" t="s">
        <v>6301</v>
      </c>
      <c r="G1725" s="62" t="s">
        <v>6302</v>
      </c>
      <c r="H1725" s="59">
        <v>44929</v>
      </c>
      <c r="I1725" s="59">
        <v>45172</v>
      </c>
      <c r="J1725" s="48" t="str">
        <f>IF(Ugovori_OPULJP[[#This Row],[DATUM ZAVRŠETKA OPERACIJE]]&gt;DATE(2024,3,31),"u provedbi","završen")</f>
        <v>završen</v>
      </c>
      <c r="K1725" s="67" t="s">
        <v>892</v>
      </c>
      <c r="L1725" s="67" t="s">
        <v>37</v>
      </c>
      <c r="M1725" s="49">
        <v>0.85</v>
      </c>
      <c r="N1725" s="49">
        <v>0.15</v>
      </c>
      <c r="O1725" s="50">
        <f>Ugovori_OPULJP[[#This Row],[Bespovratna sredstva - Ukupno (EU+Nac) HRK
= Ukupna ugovorena vrijednost bespovratnih sredstava]]*Ugovori_OPULJP[[#This Row],[EU STOPA SUFINANCIRANJA %
EU CO-FINANCING RATE %]]</f>
        <v>371365</v>
      </c>
      <c r="P1725" s="51">
        <f>Ugovori_OPULJP[[#This Row],[Bespovratna sredstva - EU dio - HRK]]/7.5345</f>
        <v>49288.6057468976</v>
      </c>
      <c r="Q1725" s="50">
        <f>Ugovori_OPULJP[[#This Row],[Bespovratna sredstva - Ukupno (EU+Nac) HRK
= Ukupna ugovorena vrijednost bespovratnih sredstava]]*Ugovori_OPULJP[[#This Row],[STOPA NACIONALNOG SUFINANCIRANJA %]]</f>
        <v>65535</v>
      </c>
      <c r="R1725" s="51">
        <f>Ugovori_OPULJP[[#This Row],[Bespovratna sredstva - Nacionalni dio - HRK]]/7.5345</f>
        <v>8697.9892494525175</v>
      </c>
      <c r="S1725" s="52">
        <v>436900</v>
      </c>
      <c r="T1725" s="51">
        <f>Ugovori_OPULJP[[#This Row],[Bespovratna sredstva - Ukupno (EU+Nac) HRK
= Ukupna ugovorena vrijednost bespovratnih sredstava]]/7.5345</f>
        <v>57986.594996350119</v>
      </c>
      <c r="U1725" s="50">
        <v>0</v>
      </c>
      <c r="V1725" s="51">
        <f>Ugovori_OPULJP[[#This Row],[Javni doprinos korisnika - HRK]]/7.5345</f>
        <v>0</v>
      </c>
      <c r="W1725" s="50">
        <v>0</v>
      </c>
      <c r="X1725" s="51">
        <f>Ugovori_OPULJP[[#This Row],[Privatni doprinos korisnika - HRK]]/7.5345</f>
        <v>0</v>
      </c>
      <c r="Y1725" s="52">
        <v>436900</v>
      </c>
      <c r="Z1725" s="53">
        <f>Ugovori_OPULJP[[#This Row],[UKUPNI PRIHVATLJIVI IZDACI
TOTAL ELIGIBLE EXPENDITURE
= Bespovratna sredstva ukupno + doprinos korisnika
= Ukupni prihvatljivi troškovi
= Ukupna ugovorena vrijednost projekta HRK]]/7.5345</f>
        <v>57986.594996350119</v>
      </c>
      <c r="AA1725" s="57" t="s">
        <v>38</v>
      </c>
      <c r="AB1725" s="57" t="s">
        <v>35</v>
      </c>
      <c r="AC1725" s="56" t="s">
        <v>6303</v>
      </c>
      <c r="AD1725" s="63" t="s">
        <v>747</v>
      </c>
    </row>
    <row r="1726" spans="1:30" ht="63.75" customHeight="1" x14ac:dyDescent="0.2">
      <c r="A1726" s="66" t="s">
        <v>6304</v>
      </c>
      <c r="B1726" s="55" t="s">
        <v>743</v>
      </c>
      <c r="C1726" s="56" t="s">
        <v>744</v>
      </c>
      <c r="D1726" s="88" t="s">
        <v>4965</v>
      </c>
      <c r="E1726" s="57" t="s">
        <v>76</v>
      </c>
      <c r="F1726" s="62" t="s">
        <v>6305</v>
      </c>
      <c r="G1726" s="62" t="s">
        <v>1752</v>
      </c>
      <c r="H1726" s="59">
        <v>44916</v>
      </c>
      <c r="I1726" s="59">
        <v>45159</v>
      </c>
      <c r="J1726" s="48" t="str">
        <f>IF(Ugovori_OPULJP[[#This Row],[DATUM ZAVRŠETKA OPERACIJE]]&gt;DATE(2024,3,31),"u provedbi","završen")</f>
        <v>završen</v>
      </c>
      <c r="K1726" s="58" t="s">
        <v>371</v>
      </c>
      <c r="L1726" s="46" t="s">
        <v>371</v>
      </c>
      <c r="M1726" s="49">
        <v>0.85</v>
      </c>
      <c r="N1726" s="49">
        <v>0.15</v>
      </c>
      <c r="O1726" s="50">
        <f>Ugovori_OPULJP[[#This Row],[Bespovratna sredstva - Ukupno (EU+Nac) HRK
= Ukupna ugovorena vrijednost bespovratnih sredstava]]*Ugovori_OPULJP[[#This Row],[EU STOPA SUFINANCIRANJA %
EU CO-FINANCING RATE %]]</f>
        <v>420240</v>
      </c>
      <c r="P1726" s="51">
        <f>Ugovori_OPULJP[[#This Row],[Bespovratna sredstva - EU dio - HRK]]/7.5345</f>
        <v>55775.43300816245</v>
      </c>
      <c r="Q1726" s="50">
        <f>Ugovori_OPULJP[[#This Row],[Bespovratna sredstva - Ukupno (EU+Nac) HRK
= Ukupna ugovorena vrijednost bespovratnih sredstava]]*Ugovori_OPULJP[[#This Row],[STOPA NACIONALNOG SUFINANCIRANJA %]]</f>
        <v>74160</v>
      </c>
      <c r="R1726" s="51">
        <f>Ugovori_OPULJP[[#This Row],[Bespovratna sredstva - Nacionalni dio - HRK]]/7.5345</f>
        <v>9842.7234720286669</v>
      </c>
      <c r="S1726" s="52">
        <v>494400</v>
      </c>
      <c r="T1726" s="51">
        <f>Ugovori_OPULJP[[#This Row],[Bespovratna sredstva - Ukupno (EU+Nac) HRK
= Ukupna ugovorena vrijednost bespovratnih sredstava]]/7.5345</f>
        <v>65618.156480191115</v>
      </c>
      <c r="U1726" s="50">
        <v>0</v>
      </c>
      <c r="V1726" s="51">
        <f>Ugovori_OPULJP[[#This Row],[Javni doprinos korisnika - HRK]]/7.5345</f>
        <v>0</v>
      </c>
      <c r="W1726" s="50">
        <v>0</v>
      </c>
      <c r="X1726" s="51">
        <f>Ugovori_OPULJP[[#This Row],[Privatni doprinos korisnika - HRK]]/7.5345</f>
        <v>0</v>
      </c>
      <c r="Y1726" s="52">
        <v>494400</v>
      </c>
      <c r="Z1726" s="53">
        <f>Ugovori_OPULJP[[#This Row],[UKUPNI PRIHVATLJIVI IZDACI
TOTAL ELIGIBLE EXPENDITURE
= Bespovratna sredstva ukupno + doprinos korisnika
= Ukupni prihvatljivi troškovi
= Ukupna ugovorena vrijednost projekta HRK]]/7.5345</f>
        <v>65618.156480191115</v>
      </c>
      <c r="AA1726" s="57" t="s">
        <v>38</v>
      </c>
      <c r="AB1726" s="57" t="s">
        <v>35</v>
      </c>
      <c r="AC1726" s="56" t="s">
        <v>6306</v>
      </c>
      <c r="AD1726" s="63" t="s">
        <v>747</v>
      </c>
    </row>
    <row r="1727" spans="1:30" ht="63.75" customHeight="1" x14ac:dyDescent="0.2">
      <c r="A1727" s="61" t="s">
        <v>6307</v>
      </c>
      <c r="B1727" s="55" t="s">
        <v>743</v>
      </c>
      <c r="C1727" s="56" t="s">
        <v>744</v>
      </c>
      <c r="D1727" s="88" t="s">
        <v>4965</v>
      </c>
      <c r="E1727" s="57" t="s">
        <v>76</v>
      </c>
      <c r="F1727" s="62" t="s">
        <v>6308</v>
      </c>
      <c r="G1727" s="62" t="s">
        <v>3413</v>
      </c>
      <c r="H1727" s="59">
        <v>44784</v>
      </c>
      <c r="I1727" s="59">
        <v>45027</v>
      </c>
      <c r="J1727" s="48" t="str">
        <f>IF(Ugovori_OPULJP[[#This Row],[DATUM ZAVRŠETKA OPERACIJE]]&gt;DATE(2024,3,31),"u provedbi","završen")</f>
        <v>završen</v>
      </c>
      <c r="K1727" s="46" t="s">
        <v>249</v>
      </c>
      <c r="L1727" s="46" t="s">
        <v>249</v>
      </c>
      <c r="M1727" s="49">
        <v>0.85</v>
      </c>
      <c r="N1727" s="49">
        <v>0.15</v>
      </c>
      <c r="O1727" s="50">
        <f>Ugovori_OPULJP[[#This Row],[Bespovratna sredstva - Ukupno (EU+Nac) HRK
= Ukupna ugovorena vrijednost bespovratnih sredstava]]*Ugovori_OPULJP[[#This Row],[EU STOPA SUFINANCIRANJA %
EU CO-FINANCING RATE %]]</f>
        <v>545700</v>
      </c>
      <c r="P1727" s="51">
        <f>Ugovori_OPULJP[[#This Row],[Bespovratna sredstva - EU dio - HRK]]/7.5345</f>
        <v>72426.83655186143</v>
      </c>
      <c r="Q1727" s="50">
        <f>Ugovori_OPULJP[[#This Row],[Bespovratna sredstva - Ukupno (EU+Nac) HRK
= Ukupna ugovorena vrijednost bespovratnih sredstava]]*Ugovori_OPULJP[[#This Row],[STOPA NACIONALNOG SUFINANCIRANJA %]]</f>
        <v>96300</v>
      </c>
      <c r="R1727" s="51">
        <f>Ugovori_OPULJP[[#This Row],[Bespovratna sredstva - Nacionalni dio - HRK]]/7.5345</f>
        <v>12781.206450328487</v>
      </c>
      <c r="S1727" s="52">
        <v>642000</v>
      </c>
      <c r="T1727" s="51">
        <f>Ugovori_OPULJP[[#This Row],[Bespovratna sredstva - Ukupno (EU+Nac) HRK
= Ukupna ugovorena vrijednost bespovratnih sredstava]]/7.5345</f>
        <v>85208.043002189923</v>
      </c>
      <c r="U1727" s="50">
        <v>0</v>
      </c>
      <c r="V1727" s="51">
        <f>Ugovori_OPULJP[[#This Row],[Javni doprinos korisnika - HRK]]/7.5345</f>
        <v>0</v>
      </c>
      <c r="W1727" s="50">
        <v>0</v>
      </c>
      <c r="X1727" s="51">
        <f>Ugovori_OPULJP[[#This Row],[Privatni doprinos korisnika - HRK]]/7.5345</f>
        <v>0</v>
      </c>
      <c r="Y1727" s="52">
        <v>642000</v>
      </c>
      <c r="Z1727" s="53">
        <f>Ugovori_OPULJP[[#This Row],[UKUPNI PRIHVATLJIVI IZDACI
TOTAL ELIGIBLE EXPENDITURE
= Bespovratna sredstva ukupno + doprinos korisnika
= Ukupni prihvatljivi troškovi
= Ukupna ugovorena vrijednost projekta HRK]]/7.5345</f>
        <v>85208.043002189923</v>
      </c>
      <c r="AA1727" s="57" t="s">
        <v>38</v>
      </c>
      <c r="AB1727" s="57" t="s">
        <v>35</v>
      </c>
      <c r="AC1727" s="56" t="s">
        <v>6309</v>
      </c>
      <c r="AD1727" s="63" t="s">
        <v>747</v>
      </c>
    </row>
    <row r="1728" spans="1:30" ht="63.75" customHeight="1" x14ac:dyDescent="0.2">
      <c r="A1728" s="61" t="s">
        <v>6310</v>
      </c>
      <c r="B1728" s="55" t="s">
        <v>743</v>
      </c>
      <c r="C1728" s="56" t="s">
        <v>744</v>
      </c>
      <c r="D1728" s="88" t="s">
        <v>4965</v>
      </c>
      <c r="E1728" s="57" t="s">
        <v>76</v>
      </c>
      <c r="F1728" s="62" t="s">
        <v>1194</v>
      </c>
      <c r="G1728" s="62" t="s">
        <v>2194</v>
      </c>
      <c r="H1728" s="59">
        <v>44855</v>
      </c>
      <c r="I1728" s="59">
        <v>45098</v>
      </c>
      <c r="J1728" s="48" t="str">
        <f>IF(Ugovori_OPULJP[[#This Row],[DATUM ZAVRŠETKA OPERACIJE]]&gt;DATE(2024,3,31),"u provedbi","završen")</f>
        <v>završen</v>
      </c>
      <c r="K1728" s="58" t="s">
        <v>186</v>
      </c>
      <c r="L1728" s="58" t="s">
        <v>186</v>
      </c>
      <c r="M1728" s="49">
        <v>0.85</v>
      </c>
      <c r="N1728" s="49">
        <v>0.15</v>
      </c>
      <c r="O1728" s="50">
        <f>Ugovori_OPULJP[[#This Row],[Bespovratna sredstva - Ukupno (EU+Nac) HRK
= Ukupna ugovorena vrijednost bespovratnih sredstava]]*Ugovori_OPULJP[[#This Row],[EU STOPA SUFINANCIRANJA %
EU CO-FINANCING RATE %]]</f>
        <v>504279.5</v>
      </c>
      <c r="P1728" s="51">
        <f>Ugovori_OPULJP[[#This Row],[Bespovratna sredstva - EU dio - HRK]]/7.5345</f>
        <v>66929.391465923414</v>
      </c>
      <c r="Q1728" s="50">
        <f>Ugovori_OPULJP[[#This Row],[Bespovratna sredstva - Ukupno (EU+Nac) HRK
= Ukupna ugovorena vrijednost bespovratnih sredstava]]*Ugovori_OPULJP[[#This Row],[STOPA NACIONALNOG SUFINANCIRANJA %]]</f>
        <v>88990.5</v>
      </c>
      <c r="R1728" s="51">
        <f>Ugovori_OPULJP[[#This Row],[Bespovratna sredstva - Nacionalni dio - HRK]]/7.5345</f>
        <v>11811.069082221778</v>
      </c>
      <c r="S1728" s="52">
        <v>593270</v>
      </c>
      <c r="T1728" s="51">
        <f>Ugovori_OPULJP[[#This Row],[Bespovratna sredstva - Ukupno (EU+Nac) HRK
= Ukupna ugovorena vrijednost bespovratnih sredstava]]/7.5345</f>
        <v>78740.460548145187</v>
      </c>
      <c r="U1728" s="50">
        <v>0</v>
      </c>
      <c r="V1728" s="51">
        <f>Ugovori_OPULJP[[#This Row],[Javni doprinos korisnika - HRK]]/7.5345</f>
        <v>0</v>
      </c>
      <c r="W1728" s="50">
        <v>0</v>
      </c>
      <c r="X1728" s="51">
        <f>Ugovori_OPULJP[[#This Row],[Privatni doprinos korisnika - HRK]]/7.5345</f>
        <v>0</v>
      </c>
      <c r="Y1728" s="52">
        <v>593270</v>
      </c>
      <c r="Z1728" s="53">
        <f>Ugovori_OPULJP[[#This Row],[UKUPNI PRIHVATLJIVI IZDACI
TOTAL ELIGIBLE EXPENDITURE
= Bespovratna sredstva ukupno + doprinos korisnika
= Ukupni prihvatljivi troškovi
= Ukupna ugovorena vrijednost projekta HRK]]/7.5345</f>
        <v>78740.460548145187</v>
      </c>
      <c r="AA1728" s="57" t="s">
        <v>38</v>
      </c>
      <c r="AB1728" s="57" t="s">
        <v>35</v>
      </c>
      <c r="AC1728" s="56" t="s">
        <v>6311</v>
      </c>
      <c r="AD1728" s="63" t="s">
        <v>747</v>
      </c>
    </row>
    <row r="1729" spans="1:30" ht="63.75" customHeight="1" x14ac:dyDescent="0.2">
      <c r="A1729" s="61" t="s">
        <v>6312</v>
      </c>
      <c r="B1729" s="55" t="s">
        <v>743</v>
      </c>
      <c r="C1729" s="56" t="s">
        <v>744</v>
      </c>
      <c r="D1729" s="88" t="s">
        <v>4965</v>
      </c>
      <c r="E1729" s="57" t="s">
        <v>76</v>
      </c>
      <c r="F1729" s="62" t="s">
        <v>6313</v>
      </c>
      <c r="G1729" s="62" t="s">
        <v>1478</v>
      </c>
      <c r="H1729" s="59">
        <v>45009</v>
      </c>
      <c r="I1729" s="59">
        <v>45254</v>
      </c>
      <c r="J1729" s="48" t="str">
        <f>IF(Ugovori_OPULJP[[#This Row],[DATUM ZAVRŠETKA OPERACIJE]]&gt;DATE(2024,3,31),"u provedbi","završen")</f>
        <v>završen</v>
      </c>
      <c r="K1729" s="46" t="s">
        <v>173</v>
      </c>
      <c r="L1729" s="46" t="s">
        <v>173</v>
      </c>
      <c r="M1729" s="49">
        <v>0.85</v>
      </c>
      <c r="N1729" s="49">
        <v>0.15</v>
      </c>
      <c r="O1729" s="50">
        <f>Ugovori_OPULJP[[#This Row],[Bespovratna sredstva - Ukupno (EU+Nac) HRK
= Ukupna ugovorena vrijednost bespovratnih sredstava]]*Ugovori_OPULJP[[#This Row],[EU STOPA SUFINANCIRANJA %
EU CO-FINANCING RATE %]]</f>
        <v>1252300.75</v>
      </c>
      <c r="P1729" s="51">
        <f>Ugovori_OPULJP[[#This Row],[Bespovratna sredstva - EU dio - HRK]]/7.5345</f>
        <v>166208.87251974252</v>
      </c>
      <c r="Q1729" s="50">
        <f>Ugovori_OPULJP[[#This Row],[Bespovratna sredstva - Ukupno (EU+Nac) HRK
= Ukupna ugovorena vrijednost bespovratnih sredstava]]*Ugovori_OPULJP[[#This Row],[STOPA NACIONALNOG SUFINANCIRANJA %]]</f>
        <v>220994.25</v>
      </c>
      <c r="R1729" s="51">
        <f>Ugovori_OPULJP[[#This Row],[Bespovratna sredstva - Nacionalni dio - HRK]]/7.5345</f>
        <v>29330.977503483973</v>
      </c>
      <c r="S1729" s="52">
        <v>1473295</v>
      </c>
      <c r="T1729" s="51">
        <f>Ugovori_OPULJP[[#This Row],[Bespovratna sredstva - Ukupno (EU+Nac) HRK
= Ukupna ugovorena vrijednost bespovratnih sredstava]]/7.5345</f>
        <v>195539.85002322649</v>
      </c>
      <c r="U1729" s="50">
        <v>0</v>
      </c>
      <c r="V1729" s="51">
        <f>Ugovori_OPULJP[[#This Row],[Javni doprinos korisnika - HRK]]/7.5345</f>
        <v>0</v>
      </c>
      <c r="W1729" s="50">
        <v>0</v>
      </c>
      <c r="X1729" s="51">
        <f>Ugovori_OPULJP[[#This Row],[Privatni doprinos korisnika - HRK]]/7.5345</f>
        <v>0</v>
      </c>
      <c r="Y1729" s="52">
        <v>1473295</v>
      </c>
      <c r="Z1729" s="53">
        <f>Ugovori_OPULJP[[#This Row],[UKUPNI PRIHVATLJIVI IZDACI
TOTAL ELIGIBLE EXPENDITURE
= Bespovratna sredstva ukupno + doprinos korisnika
= Ukupni prihvatljivi troškovi
= Ukupna ugovorena vrijednost projekta HRK]]/7.5345</f>
        <v>195539.85002322649</v>
      </c>
      <c r="AA1729" s="57" t="s">
        <v>38</v>
      </c>
      <c r="AB1729" s="57" t="s">
        <v>35</v>
      </c>
      <c r="AC1729" s="56" t="s">
        <v>6314</v>
      </c>
      <c r="AD1729" s="63" t="s">
        <v>747</v>
      </c>
    </row>
    <row r="1730" spans="1:30" ht="63.75" customHeight="1" x14ac:dyDescent="0.2">
      <c r="A1730" s="61" t="s">
        <v>6315</v>
      </c>
      <c r="B1730" s="55" t="s">
        <v>743</v>
      </c>
      <c r="C1730" s="56" t="s">
        <v>744</v>
      </c>
      <c r="D1730" s="88" t="s">
        <v>4965</v>
      </c>
      <c r="E1730" s="57" t="s">
        <v>76</v>
      </c>
      <c r="F1730" s="62" t="s">
        <v>6316</v>
      </c>
      <c r="G1730" s="62" t="s">
        <v>1771</v>
      </c>
      <c r="H1730" s="59">
        <v>44925</v>
      </c>
      <c r="I1730" s="59">
        <v>45168</v>
      </c>
      <c r="J1730" s="48" t="str">
        <f>IF(Ugovori_OPULJP[[#This Row],[DATUM ZAVRŠETKA OPERACIJE]]&gt;DATE(2024,3,31),"u provedbi","završen")</f>
        <v>završen</v>
      </c>
      <c r="K1730" s="58" t="s">
        <v>271</v>
      </c>
      <c r="L1730" s="58" t="s">
        <v>271</v>
      </c>
      <c r="M1730" s="49">
        <v>0.85</v>
      </c>
      <c r="N1730" s="49">
        <v>0.15</v>
      </c>
      <c r="O1730" s="50">
        <f>Ugovori_OPULJP[[#This Row],[Bespovratna sredstva - Ukupno (EU+Nac) HRK
= Ukupna ugovorena vrijednost bespovratnih sredstava]]*Ugovori_OPULJP[[#This Row],[EU STOPA SUFINANCIRANJA %
EU CO-FINANCING RATE %]]</f>
        <v>546312</v>
      </c>
      <c r="P1730" s="51">
        <f>Ugovori_OPULJP[[#This Row],[Bespovratna sredstva - EU dio - HRK]]/7.5345</f>
        <v>72508.062910611188</v>
      </c>
      <c r="Q1730" s="50">
        <f>Ugovori_OPULJP[[#This Row],[Bespovratna sredstva - Ukupno (EU+Nac) HRK
= Ukupna ugovorena vrijednost bespovratnih sredstava]]*Ugovori_OPULJP[[#This Row],[STOPA NACIONALNOG SUFINANCIRANJA %]]</f>
        <v>96408</v>
      </c>
      <c r="R1730" s="51">
        <f>Ugovori_OPULJP[[#This Row],[Bespovratna sredstva - Nacionalni dio - HRK]]/7.5345</f>
        <v>12795.540513637268</v>
      </c>
      <c r="S1730" s="52">
        <v>642720</v>
      </c>
      <c r="T1730" s="51">
        <f>Ugovori_OPULJP[[#This Row],[Bespovratna sredstva - Ukupno (EU+Nac) HRK
= Ukupna ugovorena vrijednost bespovratnih sredstava]]/7.5345</f>
        <v>85303.603424248446</v>
      </c>
      <c r="U1730" s="50">
        <v>0</v>
      </c>
      <c r="V1730" s="51">
        <f>Ugovori_OPULJP[[#This Row],[Javni doprinos korisnika - HRK]]/7.5345</f>
        <v>0</v>
      </c>
      <c r="W1730" s="50">
        <v>0</v>
      </c>
      <c r="X1730" s="51">
        <f>Ugovori_OPULJP[[#This Row],[Privatni doprinos korisnika - HRK]]/7.5345</f>
        <v>0</v>
      </c>
      <c r="Y1730" s="52">
        <v>642720</v>
      </c>
      <c r="Z1730" s="53">
        <f>Ugovori_OPULJP[[#This Row],[UKUPNI PRIHVATLJIVI IZDACI
TOTAL ELIGIBLE EXPENDITURE
= Bespovratna sredstva ukupno + doprinos korisnika
= Ukupni prihvatljivi troškovi
= Ukupna ugovorena vrijednost projekta HRK]]/7.5345</f>
        <v>85303.603424248446</v>
      </c>
      <c r="AA1730" s="57" t="s">
        <v>38</v>
      </c>
      <c r="AB1730" s="57" t="s">
        <v>35</v>
      </c>
      <c r="AC1730" s="56" t="s">
        <v>6317</v>
      </c>
      <c r="AD1730" s="63" t="s">
        <v>747</v>
      </c>
    </row>
    <row r="1731" spans="1:30" ht="63.75" customHeight="1" x14ac:dyDescent="0.2">
      <c r="A1731" s="61" t="s">
        <v>6318</v>
      </c>
      <c r="B1731" s="55" t="s">
        <v>743</v>
      </c>
      <c r="C1731" s="56" t="s">
        <v>744</v>
      </c>
      <c r="D1731" s="88" t="s">
        <v>4965</v>
      </c>
      <c r="E1731" s="57" t="s">
        <v>76</v>
      </c>
      <c r="F1731" s="62" t="s">
        <v>3940</v>
      </c>
      <c r="G1731" s="62" t="s">
        <v>1443</v>
      </c>
      <c r="H1731" s="59">
        <v>44928</v>
      </c>
      <c r="I1731" s="59">
        <v>45171</v>
      </c>
      <c r="J1731" s="48" t="str">
        <f>IF(Ugovori_OPULJP[[#This Row],[DATUM ZAVRŠETKA OPERACIJE]]&gt;DATE(2024,3,31),"u provedbi","završen")</f>
        <v>završen</v>
      </c>
      <c r="K1731" s="46" t="s">
        <v>186</v>
      </c>
      <c r="L1731" s="46" t="s">
        <v>186</v>
      </c>
      <c r="M1731" s="49">
        <v>0.85</v>
      </c>
      <c r="N1731" s="49">
        <v>0.15</v>
      </c>
      <c r="O1731" s="50">
        <f>Ugovori_OPULJP[[#This Row],[Bespovratna sredstva - Ukupno (EU+Nac) HRK
= Ukupna ugovorena vrijednost bespovratnih sredstava]]*Ugovori_OPULJP[[#This Row],[EU STOPA SUFINANCIRANJA %
EU CO-FINANCING RATE %]]</f>
        <v>1273300</v>
      </c>
      <c r="P1731" s="51">
        <f>Ugovori_OPULJP[[#This Row],[Bespovratna sredstva - EU dio - HRK]]/7.5345</f>
        <v>168995.95195434336</v>
      </c>
      <c r="Q1731" s="50">
        <f>Ugovori_OPULJP[[#This Row],[Bespovratna sredstva - Ukupno (EU+Nac) HRK
= Ukupna ugovorena vrijednost bespovratnih sredstava]]*Ugovori_OPULJP[[#This Row],[STOPA NACIONALNOG SUFINANCIRANJA %]]</f>
        <v>224700</v>
      </c>
      <c r="R1731" s="51">
        <f>Ugovori_OPULJP[[#This Row],[Bespovratna sredstva - Nacionalni dio - HRK]]/7.5345</f>
        <v>29822.815050766472</v>
      </c>
      <c r="S1731" s="52">
        <v>1498000</v>
      </c>
      <c r="T1731" s="51">
        <f>Ugovori_OPULJP[[#This Row],[Bespovratna sredstva - Ukupno (EU+Nac) HRK
= Ukupna ugovorena vrijednost bespovratnih sredstava]]/7.5345</f>
        <v>198818.76700510981</v>
      </c>
      <c r="U1731" s="50">
        <v>0</v>
      </c>
      <c r="V1731" s="51">
        <f>Ugovori_OPULJP[[#This Row],[Javni doprinos korisnika - HRK]]/7.5345</f>
        <v>0</v>
      </c>
      <c r="W1731" s="50">
        <v>0</v>
      </c>
      <c r="X1731" s="51">
        <f>Ugovori_OPULJP[[#This Row],[Privatni doprinos korisnika - HRK]]/7.5345</f>
        <v>0</v>
      </c>
      <c r="Y1731" s="52">
        <v>1498000</v>
      </c>
      <c r="Z1731" s="53">
        <f>Ugovori_OPULJP[[#This Row],[UKUPNI PRIHVATLJIVI IZDACI
TOTAL ELIGIBLE EXPENDITURE
= Bespovratna sredstva ukupno + doprinos korisnika
= Ukupni prihvatljivi troškovi
= Ukupna ugovorena vrijednost projekta HRK]]/7.5345</f>
        <v>198818.76700510981</v>
      </c>
      <c r="AA1731" s="57" t="s">
        <v>38</v>
      </c>
      <c r="AB1731" s="57" t="s">
        <v>35</v>
      </c>
      <c r="AC1731" s="56" t="s">
        <v>6319</v>
      </c>
      <c r="AD1731" s="63" t="s">
        <v>747</v>
      </c>
    </row>
    <row r="1732" spans="1:30" ht="63.75" customHeight="1" x14ac:dyDescent="0.2">
      <c r="A1732" s="61" t="s">
        <v>6320</v>
      </c>
      <c r="B1732" s="55" t="s">
        <v>743</v>
      </c>
      <c r="C1732" s="56" t="s">
        <v>744</v>
      </c>
      <c r="D1732" s="88" t="s">
        <v>4965</v>
      </c>
      <c r="E1732" s="57" t="s">
        <v>76</v>
      </c>
      <c r="F1732" s="62" t="s">
        <v>6321</v>
      </c>
      <c r="G1732" s="62" t="s">
        <v>2009</v>
      </c>
      <c r="H1732" s="59">
        <v>44927</v>
      </c>
      <c r="I1732" s="59">
        <v>45170</v>
      </c>
      <c r="J1732" s="48" t="str">
        <f>IF(Ugovori_OPULJP[[#This Row],[DATUM ZAVRŠETKA OPERACIJE]]&gt;DATE(2024,3,31),"u provedbi","završen")</f>
        <v>završen</v>
      </c>
      <c r="K1732" s="46" t="s">
        <v>371</v>
      </c>
      <c r="L1732" s="46" t="s">
        <v>371</v>
      </c>
      <c r="M1732" s="49">
        <v>0.85</v>
      </c>
      <c r="N1732" s="49">
        <v>0.15</v>
      </c>
      <c r="O1732" s="50">
        <f>Ugovori_OPULJP[[#This Row],[Bespovratna sredstva - Ukupno (EU+Nac) HRK
= Ukupna ugovorena vrijednost bespovratnih sredstava]]*Ugovori_OPULJP[[#This Row],[EU STOPA SUFINANCIRANJA %
EU CO-FINANCING RATE %]]</f>
        <v>924370.75</v>
      </c>
      <c r="P1732" s="51">
        <f>Ugovori_OPULJP[[#This Row],[Bespovratna sredstva - EU dio - HRK]]/7.5345</f>
        <v>122685.08195633419</v>
      </c>
      <c r="Q1732" s="50">
        <f>Ugovori_OPULJP[[#This Row],[Bespovratna sredstva - Ukupno (EU+Nac) HRK
= Ukupna ugovorena vrijednost bespovratnih sredstava]]*Ugovori_OPULJP[[#This Row],[STOPA NACIONALNOG SUFINANCIRANJA %]]</f>
        <v>163124.25</v>
      </c>
      <c r="R1732" s="51">
        <f>Ugovori_OPULJP[[#This Row],[Bespovratna sredstva - Nacionalni dio - HRK]]/7.5345</f>
        <v>21650.308580529563</v>
      </c>
      <c r="S1732" s="52">
        <v>1087495</v>
      </c>
      <c r="T1732" s="51">
        <f>Ugovori_OPULJP[[#This Row],[Bespovratna sredstva - Ukupno (EU+Nac) HRK
= Ukupna ugovorena vrijednost bespovratnih sredstava]]/7.5345</f>
        <v>144335.39053686376</v>
      </c>
      <c r="U1732" s="50">
        <v>0</v>
      </c>
      <c r="V1732" s="51">
        <f>Ugovori_OPULJP[[#This Row],[Javni doprinos korisnika - HRK]]/7.5345</f>
        <v>0</v>
      </c>
      <c r="W1732" s="50">
        <v>0</v>
      </c>
      <c r="X1732" s="51">
        <f>Ugovori_OPULJP[[#This Row],[Privatni doprinos korisnika - HRK]]/7.5345</f>
        <v>0</v>
      </c>
      <c r="Y1732" s="52">
        <v>1087495</v>
      </c>
      <c r="Z1732" s="53">
        <f>Ugovori_OPULJP[[#This Row],[UKUPNI PRIHVATLJIVI IZDACI
TOTAL ELIGIBLE EXPENDITURE
= Bespovratna sredstva ukupno + doprinos korisnika
= Ukupni prihvatljivi troškovi
= Ukupna ugovorena vrijednost projekta HRK]]/7.5345</f>
        <v>144335.39053686376</v>
      </c>
      <c r="AA1732" s="57" t="s">
        <v>38</v>
      </c>
      <c r="AB1732" s="57" t="s">
        <v>35</v>
      </c>
      <c r="AC1732" s="56" t="s">
        <v>6322</v>
      </c>
      <c r="AD1732" s="63" t="s">
        <v>747</v>
      </c>
    </row>
    <row r="1733" spans="1:30" ht="63.75" customHeight="1" x14ac:dyDescent="0.2">
      <c r="A1733" s="61" t="s">
        <v>6323</v>
      </c>
      <c r="B1733" s="55" t="s">
        <v>743</v>
      </c>
      <c r="C1733" s="56" t="s">
        <v>744</v>
      </c>
      <c r="D1733" s="88" t="s">
        <v>4965</v>
      </c>
      <c r="E1733" s="57" t="s">
        <v>76</v>
      </c>
      <c r="F1733" s="62" t="s">
        <v>6324</v>
      </c>
      <c r="G1733" s="62" t="s">
        <v>3622</v>
      </c>
      <c r="H1733" s="59">
        <v>44929</v>
      </c>
      <c r="I1733" s="59">
        <v>45172</v>
      </c>
      <c r="J1733" s="48" t="str">
        <f>IF(Ugovori_OPULJP[[#This Row],[DATUM ZAVRŠETKA OPERACIJE]]&gt;DATE(2024,3,31),"u provedbi","završen")</f>
        <v>završen</v>
      </c>
      <c r="K1733" s="46" t="s">
        <v>249</v>
      </c>
      <c r="L1733" s="46" t="s">
        <v>249</v>
      </c>
      <c r="M1733" s="49">
        <v>0.85</v>
      </c>
      <c r="N1733" s="49">
        <v>0.15</v>
      </c>
      <c r="O1733" s="50">
        <f>Ugovori_OPULJP[[#This Row],[Bespovratna sredstva - Ukupno (EU+Nac) HRK
= Ukupna ugovorena vrijednost bespovratnih sredstava]]*Ugovori_OPULJP[[#This Row],[EU STOPA SUFINANCIRANJA %
EU CO-FINANCING RATE %]]</f>
        <v>1261825</v>
      </c>
      <c r="P1733" s="51">
        <f>Ugovori_OPULJP[[#This Row],[Bespovratna sredstva - EU dio - HRK]]/7.5345</f>
        <v>167472.95772778551</v>
      </c>
      <c r="Q1733" s="50">
        <f>Ugovori_OPULJP[[#This Row],[Bespovratna sredstva - Ukupno (EU+Nac) HRK
= Ukupna ugovorena vrijednost bespovratnih sredstava]]*Ugovori_OPULJP[[#This Row],[STOPA NACIONALNOG SUFINANCIRANJA %]]</f>
        <v>222675</v>
      </c>
      <c r="R1733" s="51">
        <f>Ugovori_OPULJP[[#This Row],[Bespovratna sredstva - Nacionalni dio - HRK]]/7.5345</f>
        <v>29554.051363726856</v>
      </c>
      <c r="S1733" s="52">
        <v>1484500</v>
      </c>
      <c r="T1733" s="51">
        <f>Ugovori_OPULJP[[#This Row],[Bespovratna sredstva - Ukupno (EU+Nac) HRK
= Ukupna ugovorena vrijednost bespovratnih sredstava]]/7.5345</f>
        <v>197027.00909151236</v>
      </c>
      <c r="U1733" s="50">
        <v>0</v>
      </c>
      <c r="V1733" s="51">
        <f>Ugovori_OPULJP[[#This Row],[Javni doprinos korisnika - HRK]]/7.5345</f>
        <v>0</v>
      </c>
      <c r="W1733" s="50">
        <v>0</v>
      </c>
      <c r="X1733" s="51">
        <f>Ugovori_OPULJP[[#This Row],[Privatni doprinos korisnika - HRK]]/7.5345</f>
        <v>0</v>
      </c>
      <c r="Y1733" s="52">
        <v>1484500</v>
      </c>
      <c r="Z1733" s="53">
        <f>Ugovori_OPULJP[[#This Row],[UKUPNI PRIHVATLJIVI IZDACI
TOTAL ELIGIBLE EXPENDITURE
= Bespovratna sredstva ukupno + doprinos korisnika
= Ukupni prihvatljivi troškovi
= Ukupna ugovorena vrijednost projekta HRK]]/7.5345</f>
        <v>197027.00909151236</v>
      </c>
      <c r="AA1733" s="57" t="s">
        <v>38</v>
      </c>
      <c r="AB1733" s="57" t="s">
        <v>35</v>
      </c>
      <c r="AC1733" s="56" t="s">
        <v>6325</v>
      </c>
      <c r="AD1733" s="63" t="s">
        <v>747</v>
      </c>
    </row>
    <row r="1734" spans="1:30" ht="63.75" customHeight="1" x14ac:dyDescent="0.2">
      <c r="A1734" s="61" t="s">
        <v>6326</v>
      </c>
      <c r="B1734" s="55" t="s">
        <v>743</v>
      </c>
      <c r="C1734" s="56" t="s">
        <v>744</v>
      </c>
      <c r="D1734" s="88" t="s">
        <v>4965</v>
      </c>
      <c r="E1734" s="57" t="s">
        <v>76</v>
      </c>
      <c r="F1734" s="62" t="s">
        <v>6327</v>
      </c>
      <c r="G1734" s="62" t="s">
        <v>1904</v>
      </c>
      <c r="H1734" s="59">
        <v>44902</v>
      </c>
      <c r="I1734" s="59">
        <v>45145</v>
      </c>
      <c r="J1734" s="48" t="str">
        <f>IF(Ugovori_OPULJP[[#This Row],[DATUM ZAVRŠETKA OPERACIJE]]&gt;DATE(2024,3,31),"u provedbi","završen")</f>
        <v>završen</v>
      </c>
      <c r="K1734" s="46" t="s">
        <v>249</v>
      </c>
      <c r="L1734" s="46" t="s">
        <v>249</v>
      </c>
      <c r="M1734" s="49">
        <v>0.85</v>
      </c>
      <c r="N1734" s="49">
        <v>0.15</v>
      </c>
      <c r="O1734" s="50">
        <f>Ugovori_OPULJP[[#This Row],[Bespovratna sredstva - Ukupno (EU+Nac) HRK
= Ukupna ugovorena vrijednost bespovratnih sredstava]]*Ugovori_OPULJP[[#This Row],[EU STOPA SUFINANCIRANJA %
EU CO-FINANCING RATE %]]</f>
        <v>1249500</v>
      </c>
      <c r="P1734" s="51">
        <f>Ugovori_OPULJP[[#This Row],[Bespovratna sredstva - EU dio - HRK]]/7.5345</f>
        <v>165837.14911407523</v>
      </c>
      <c r="Q1734" s="50">
        <f>Ugovori_OPULJP[[#This Row],[Bespovratna sredstva - Ukupno (EU+Nac) HRK
= Ukupna ugovorena vrijednost bespovratnih sredstava]]*Ugovori_OPULJP[[#This Row],[STOPA NACIONALNOG SUFINANCIRANJA %]]</f>
        <v>220500</v>
      </c>
      <c r="R1734" s="51">
        <f>Ugovori_OPULJP[[#This Row],[Bespovratna sredstva - Nacionalni dio - HRK]]/7.5345</f>
        <v>29265.379255425043</v>
      </c>
      <c r="S1734" s="52">
        <v>1470000</v>
      </c>
      <c r="T1734" s="51">
        <f>Ugovori_OPULJP[[#This Row],[Bespovratna sredstva - Ukupno (EU+Nac) HRK
= Ukupna ugovorena vrijednost bespovratnih sredstava]]/7.5345</f>
        <v>195102.5283695003</v>
      </c>
      <c r="U1734" s="50">
        <v>0</v>
      </c>
      <c r="V1734" s="51">
        <f>Ugovori_OPULJP[[#This Row],[Javni doprinos korisnika - HRK]]/7.5345</f>
        <v>0</v>
      </c>
      <c r="W1734" s="50">
        <v>0</v>
      </c>
      <c r="X1734" s="51">
        <f>Ugovori_OPULJP[[#This Row],[Privatni doprinos korisnika - HRK]]/7.5345</f>
        <v>0</v>
      </c>
      <c r="Y1734" s="52">
        <v>1470000</v>
      </c>
      <c r="Z1734" s="53">
        <f>Ugovori_OPULJP[[#This Row],[UKUPNI PRIHVATLJIVI IZDACI
TOTAL ELIGIBLE EXPENDITURE
= Bespovratna sredstva ukupno + doprinos korisnika
= Ukupni prihvatljivi troškovi
= Ukupna ugovorena vrijednost projekta HRK]]/7.5345</f>
        <v>195102.5283695003</v>
      </c>
      <c r="AA1734" s="57" t="s">
        <v>38</v>
      </c>
      <c r="AB1734" s="57" t="s">
        <v>35</v>
      </c>
      <c r="AC1734" s="56" t="s">
        <v>6328</v>
      </c>
      <c r="AD1734" s="63" t="s">
        <v>747</v>
      </c>
    </row>
    <row r="1735" spans="1:30" ht="63.75" customHeight="1" x14ac:dyDescent="0.2">
      <c r="A1735" s="61" t="s">
        <v>6329</v>
      </c>
      <c r="B1735" s="55" t="s">
        <v>743</v>
      </c>
      <c r="C1735" s="56" t="s">
        <v>744</v>
      </c>
      <c r="D1735" s="88" t="s">
        <v>4965</v>
      </c>
      <c r="E1735" s="57" t="s">
        <v>76</v>
      </c>
      <c r="F1735" s="62" t="s">
        <v>6330</v>
      </c>
      <c r="G1735" s="62" t="s">
        <v>6331</v>
      </c>
      <c r="H1735" s="59">
        <v>44872</v>
      </c>
      <c r="I1735" s="59">
        <v>45114</v>
      </c>
      <c r="J1735" s="48" t="str">
        <f>IF(Ugovori_OPULJP[[#This Row],[DATUM ZAVRŠETKA OPERACIJE]]&gt;DATE(2024,3,31),"u provedbi","završen")</f>
        <v>završen</v>
      </c>
      <c r="K1735" s="46" t="s">
        <v>249</v>
      </c>
      <c r="L1735" s="46" t="s">
        <v>249</v>
      </c>
      <c r="M1735" s="49">
        <v>0.85</v>
      </c>
      <c r="N1735" s="49">
        <v>0.15</v>
      </c>
      <c r="O1735" s="50">
        <f>Ugovori_OPULJP[[#This Row],[Bespovratna sredstva - Ukupno (EU+Nac) HRK
= Ukupna ugovorena vrijednost bespovratnih sredstava]]*Ugovori_OPULJP[[#This Row],[EU STOPA SUFINANCIRANJA %
EU CO-FINANCING RATE %]]</f>
        <v>1261740</v>
      </c>
      <c r="P1735" s="51">
        <f>Ugovori_OPULJP[[#This Row],[Bespovratna sredstva - EU dio - HRK]]/7.5345</f>
        <v>167461.67628907028</v>
      </c>
      <c r="Q1735" s="50">
        <f>Ugovori_OPULJP[[#This Row],[Bespovratna sredstva - Ukupno (EU+Nac) HRK
= Ukupna ugovorena vrijednost bespovratnih sredstava]]*Ugovori_OPULJP[[#This Row],[STOPA NACIONALNOG SUFINANCIRANJA %]]</f>
        <v>222660</v>
      </c>
      <c r="R1735" s="51">
        <f>Ugovori_OPULJP[[#This Row],[Bespovratna sredstva - Nacionalni dio - HRK]]/7.5345</f>
        <v>29552.060521600637</v>
      </c>
      <c r="S1735" s="52">
        <v>1484400</v>
      </c>
      <c r="T1735" s="51">
        <f>Ugovori_OPULJP[[#This Row],[Bespovratna sredstva - Ukupno (EU+Nac) HRK
= Ukupna ugovorena vrijednost bespovratnih sredstava]]/7.5345</f>
        <v>197013.7368106709</v>
      </c>
      <c r="U1735" s="50">
        <v>0</v>
      </c>
      <c r="V1735" s="51">
        <f>Ugovori_OPULJP[[#This Row],[Javni doprinos korisnika - HRK]]/7.5345</f>
        <v>0</v>
      </c>
      <c r="W1735" s="50">
        <v>0</v>
      </c>
      <c r="X1735" s="51">
        <f>Ugovori_OPULJP[[#This Row],[Privatni doprinos korisnika - HRK]]/7.5345</f>
        <v>0</v>
      </c>
      <c r="Y1735" s="52">
        <v>1484400</v>
      </c>
      <c r="Z1735" s="53">
        <f>Ugovori_OPULJP[[#This Row],[UKUPNI PRIHVATLJIVI IZDACI
TOTAL ELIGIBLE EXPENDITURE
= Bespovratna sredstva ukupno + doprinos korisnika
= Ukupni prihvatljivi troškovi
= Ukupna ugovorena vrijednost projekta HRK]]/7.5345</f>
        <v>197013.7368106709</v>
      </c>
      <c r="AA1735" s="57" t="s">
        <v>38</v>
      </c>
      <c r="AB1735" s="57" t="s">
        <v>35</v>
      </c>
      <c r="AC1735" s="56" t="s">
        <v>6332</v>
      </c>
      <c r="AD1735" s="63" t="s">
        <v>747</v>
      </c>
    </row>
    <row r="1736" spans="1:30" ht="63.75" customHeight="1" x14ac:dyDescent="0.2">
      <c r="A1736" s="61" t="s">
        <v>6333</v>
      </c>
      <c r="B1736" s="55" t="s">
        <v>743</v>
      </c>
      <c r="C1736" s="56" t="s">
        <v>744</v>
      </c>
      <c r="D1736" s="88" t="s">
        <v>4965</v>
      </c>
      <c r="E1736" s="57" t="s">
        <v>76</v>
      </c>
      <c r="F1736" s="62" t="s">
        <v>6334</v>
      </c>
      <c r="G1736" s="62" t="s">
        <v>2237</v>
      </c>
      <c r="H1736" s="59">
        <v>44902</v>
      </c>
      <c r="I1736" s="59">
        <v>45145</v>
      </c>
      <c r="J1736" s="48" t="str">
        <f>IF(Ugovori_OPULJP[[#This Row],[DATUM ZAVRŠETKA OPERACIJE]]&gt;DATE(2024,3,31),"u provedbi","završen")</f>
        <v>završen</v>
      </c>
      <c r="K1736" s="46" t="s">
        <v>599</v>
      </c>
      <c r="L1736" s="46" t="s">
        <v>599</v>
      </c>
      <c r="M1736" s="49">
        <v>0.85</v>
      </c>
      <c r="N1736" s="49">
        <v>0.15</v>
      </c>
      <c r="O1736" s="50">
        <f>Ugovori_OPULJP[[#This Row],[Bespovratna sredstva - Ukupno (EU+Nac) HRK
= Ukupna ugovorena vrijednost bespovratnih sredstava]]*Ugovori_OPULJP[[#This Row],[EU STOPA SUFINANCIRANJA %
EU CO-FINANCING RATE %]]</f>
        <v>586364</v>
      </c>
      <c r="P1736" s="51">
        <f>Ugovori_OPULJP[[#This Row],[Bespovratna sredstva - EU dio - HRK]]/7.5345</f>
        <v>77823.876833233793</v>
      </c>
      <c r="Q1736" s="50">
        <f>Ugovori_OPULJP[[#This Row],[Bespovratna sredstva - Ukupno (EU+Nac) HRK
= Ukupna ugovorena vrijednost bespovratnih sredstava]]*Ugovori_OPULJP[[#This Row],[STOPA NACIONALNOG SUFINANCIRANJA %]]</f>
        <v>103476</v>
      </c>
      <c r="R1736" s="51">
        <f>Ugovori_OPULJP[[#This Row],[Bespovratna sredstva - Nacionalni dio - HRK]]/7.5345</f>
        <v>13733.625323511846</v>
      </c>
      <c r="S1736" s="52">
        <v>689840</v>
      </c>
      <c r="T1736" s="51">
        <f>Ugovori_OPULJP[[#This Row],[Bespovratna sredstva - Ukupno (EU+Nac) HRK
= Ukupna ugovorena vrijednost bespovratnih sredstava]]/7.5345</f>
        <v>91557.502156745628</v>
      </c>
      <c r="U1736" s="50">
        <v>0</v>
      </c>
      <c r="V1736" s="51">
        <f>Ugovori_OPULJP[[#This Row],[Javni doprinos korisnika - HRK]]/7.5345</f>
        <v>0</v>
      </c>
      <c r="W1736" s="50">
        <v>0</v>
      </c>
      <c r="X1736" s="51">
        <f>Ugovori_OPULJP[[#This Row],[Privatni doprinos korisnika - HRK]]/7.5345</f>
        <v>0</v>
      </c>
      <c r="Y1736" s="52">
        <v>689840</v>
      </c>
      <c r="Z1736" s="53">
        <f>Ugovori_OPULJP[[#This Row],[UKUPNI PRIHVATLJIVI IZDACI
TOTAL ELIGIBLE EXPENDITURE
= Bespovratna sredstva ukupno + doprinos korisnika
= Ukupni prihvatljivi troškovi
= Ukupna ugovorena vrijednost projekta HRK]]/7.5345</f>
        <v>91557.502156745628</v>
      </c>
      <c r="AA1736" s="57" t="s">
        <v>38</v>
      </c>
      <c r="AB1736" s="57" t="s">
        <v>35</v>
      </c>
      <c r="AC1736" s="56" t="s">
        <v>6335</v>
      </c>
      <c r="AD1736" s="63" t="s">
        <v>747</v>
      </c>
    </row>
    <row r="1737" spans="1:30" ht="63.75" customHeight="1" x14ac:dyDescent="0.2">
      <c r="A1737" s="61" t="s">
        <v>6336</v>
      </c>
      <c r="B1737" s="55" t="s">
        <v>743</v>
      </c>
      <c r="C1737" s="56" t="s">
        <v>744</v>
      </c>
      <c r="D1737" s="88" t="s">
        <v>4965</v>
      </c>
      <c r="E1737" s="57" t="s">
        <v>76</v>
      </c>
      <c r="F1737" s="62" t="s">
        <v>4211</v>
      </c>
      <c r="G1737" s="45" t="s">
        <v>1675</v>
      </c>
      <c r="H1737" s="59">
        <v>44902</v>
      </c>
      <c r="I1737" s="59">
        <v>45145</v>
      </c>
      <c r="J1737" s="48" t="str">
        <f>IF(Ugovori_OPULJP[[#This Row],[DATUM ZAVRŠETKA OPERACIJE]]&gt;DATE(2024,3,31),"u provedbi","završen")</f>
        <v>završen</v>
      </c>
      <c r="K1737" s="46" t="s">
        <v>599</v>
      </c>
      <c r="L1737" s="46" t="s">
        <v>599</v>
      </c>
      <c r="M1737" s="49">
        <v>0.85</v>
      </c>
      <c r="N1737" s="49">
        <v>0.15</v>
      </c>
      <c r="O1737" s="50">
        <f>Ugovori_OPULJP[[#This Row],[Bespovratna sredstva - Ukupno (EU+Nac) HRK
= Ukupna ugovorena vrijednost bespovratnih sredstava]]*Ugovori_OPULJP[[#This Row],[EU STOPA SUFINANCIRANJA %
EU CO-FINANCING RATE %]]</f>
        <v>1250564.625</v>
      </c>
      <c r="P1737" s="51">
        <f>Ugovori_OPULJP[[#This Row],[Bespovratna sredstva - EU dio - HRK]]/7.5345</f>
        <v>165978.44913398367</v>
      </c>
      <c r="Q1737" s="50">
        <f>Ugovori_OPULJP[[#This Row],[Bespovratna sredstva - Ukupno (EU+Nac) HRK
= Ukupna ugovorena vrijednost bespovratnih sredstava]]*Ugovori_OPULJP[[#This Row],[STOPA NACIONALNOG SUFINANCIRANJA %]]</f>
        <v>220687.875</v>
      </c>
      <c r="R1737" s="51">
        <f>Ugovori_OPULJP[[#This Row],[Bespovratna sredstva - Nacionalni dio - HRK]]/7.5345</f>
        <v>29290.314553055941</v>
      </c>
      <c r="S1737" s="52">
        <v>1471252.5</v>
      </c>
      <c r="T1737" s="51">
        <f>Ugovori_OPULJP[[#This Row],[Bespovratna sredstva - Ukupno (EU+Nac) HRK
= Ukupna ugovorena vrijednost bespovratnih sredstava]]/7.5345</f>
        <v>195268.76368703961</v>
      </c>
      <c r="U1737" s="50">
        <v>0</v>
      </c>
      <c r="V1737" s="51">
        <f>Ugovori_OPULJP[[#This Row],[Javni doprinos korisnika - HRK]]/7.5345</f>
        <v>0</v>
      </c>
      <c r="W1737" s="50">
        <v>0</v>
      </c>
      <c r="X1737" s="51">
        <f>Ugovori_OPULJP[[#This Row],[Privatni doprinos korisnika - HRK]]/7.5345</f>
        <v>0</v>
      </c>
      <c r="Y1737" s="52">
        <v>1471252.5</v>
      </c>
      <c r="Z1737" s="53">
        <f>Ugovori_OPULJP[[#This Row],[UKUPNI PRIHVATLJIVI IZDACI
TOTAL ELIGIBLE EXPENDITURE
= Bespovratna sredstva ukupno + doprinos korisnika
= Ukupni prihvatljivi troškovi
= Ukupna ugovorena vrijednost projekta HRK]]/7.5345</f>
        <v>195268.76368703961</v>
      </c>
      <c r="AA1737" s="57" t="s">
        <v>38</v>
      </c>
      <c r="AB1737" s="57" t="s">
        <v>35</v>
      </c>
      <c r="AC1737" s="56" t="s">
        <v>6337</v>
      </c>
      <c r="AD1737" s="63" t="s">
        <v>747</v>
      </c>
    </row>
    <row r="1738" spans="1:30" ht="63.75" customHeight="1" x14ac:dyDescent="0.2">
      <c r="A1738" s="61" t="s">
        <v>6338</v>
      </c>
      <c r="B1738" s="55" t="s">
        <v>743</v>
      </c>
      <c r="C1738" s="56" t="s">
        <v>744</v>
      </c>
      <c r="D1738" s="88" t="s">
        <v>4965</v>
      </c>
      <c r="E1738" s="57" t="s">
        <v>76</v>
      </c>
      <c r="F1738" s="62" t="s">
        <v>6339</v>
      </c>
      <c r="G1738" s="62" t="s">
        <v>1930</v>
      </c>
      <c r="H1738" s="59">
        <v>44902</v>
      </c>
      <c r="I1738" s="59">
        <v>45145</v>
      </c>
      <c r="J1738" s="48" t="str">
        <f>IF(Ugovori_OPULJP[[#This Row],[DATUM ZAVRŠETKA OPERACIJE]]&gt;DATE(2024,3,31),"u provedbi","završen")</f>
        <v>završen</v>
      </c>
      <c r="K1738" s="46" t="s">
        <v>249</v>
      </c>
      <c r="L1738" s="46" t="s">
        <v>249</v>
      </c>
      <c r="M1738" s="49">
        <v>0.85</v>
      </c>
      <c r="N1738" s="49">
        <v>0.15</v>
      </c>
      <c r="O1738" s="50">
        <f>Ugovori_OPULJP[[#This Row],[Bespovratna sredstva - Ukupno (EU+Nac) HRK
= Ukupna ugovorena vrijednost bespovratnih sredstava]]*Ugovori_OPULJP[[#This Row],[EU STOPA SUFINANCIRANJA %
EU CO-FINANCING RATE %]]</f>
        <v>1050058.125</v>
      </c>
      <c r="P1738" s="51">
        <f>Ugovori_OPULJP[[#This Row],[Bespovratna sredstva - EU dio - HRK]]/7.5345</f>
        <v>139366.66334859646</v>
      </c>
      <c r="Q1738" s="50">
        <f>Ugovori_OPULJP[[#This Row],[Bespovratna sredstva - Ukupno (EU+Nac) HRK
= Ukupna ugovorena vrijednost bespovratnih sredstava]]*Ugovori_OPULJP[[#This Row],[STOPA NACIONALNOG SUFINANCIRANJA %]]</f>
        <v>185304.375</v>
      </c>
      <c r="R1738" s="51">
        <f>Ugovori_OPULJP[[#This Row],[Bespovratna sredstva - Nacionalni dio - HRK]]/7.5345</f>
        <v>24594.117061517019</v>
      </c>
      <c r="S1738" s="52">
        <v>1235362.5</v>
      </c>
      <c r="T1738" s="51">
        <f>Ugovori_OPULJP[[#This Row],[Bespovratna sredstva - Ukupno (EU+Nac) HRK
= Ukupna ugovorena vrijednost bespovratnih sredstava]]/7.5345</f>
        <v>163960.78041011348</v>
      </c>
      <c r="U1738" s="50">
        <v>0</v>
      </c>
      <c r="V1738" s="51">
        <f>Ugovori_OPULJP[[#This Row],[Javni doprinos korisnika - HRK]]/7.5345</f>
        <v>0</v>
      </c>
      <c r="W1738" s="50">
        <v>0</v>
      </c>
      <c r="X1738" s="51">
        <f>Ugovori_OPULJP[[#This Row],[Privatni doprinos korisnika - HRK]]/7.5345</f>
        <v>0</v>
      </c>
      <c r="Y1738" s="52">
        <v>1235362.5</v>
      </c>
      <c r="Z1738" s="53">
        <f>Ugovori_OPULJP[[#This Row],[UKUPNI PRIHVATLJIVI IZDACI
TOTAL ELIGIBLE EXPENDITURE
= Bespovratna sredstva ukupno + doprinos korisnika
= Ukupni prihvatljivi troškovi
= Ukupna ugovorena vrijednost projekta HRK]]/7.5345</f>
        <v>163960.78041011348</v>
      </c>
      <c r="AA1738" s="57" t="s">
        <v>38</v>
      </c>
      <c r="AB1738" s="57" t="s">
        <v>35</v>
      </c>
      <c r="AC1738" s="56" t="s">
        <v>6340</v>
      </c>
      <c r="AD1738" s="63" t="s">
        <v>747</v>
      </c>
    </row>
    <row r="1739" spans="1:30" ht="63.75" customHeight="1" x14ac:dyDescent="0.2">
      <c r="A1739" s="41" t="s">
        <v>6341</v>
      </c>
      <c r="B1739" s="42" t="s">
        <v>743</v>
      </c>
      <c r="C1739" s="43" t="s">
        <v>6342</v>
      </c>
      <c r="D1739" s="43" t="s">
        <v>6343</v>
      </c>
      <c r="E1739" s="57" t="s">
        <v>76</v>
      </c>
      <c r="F1739" s="45" t="s">
        <v>6344</v>
      </c>
      <c r="G1739" s="45" t="s">
        <v>6345</v>
      </c>
      <c r="H1739" s="47">
        <v>43720</v>
      </c>
      <c r="I1739" s="47">
        <v>44451</v>
      </c>
      <c r="J1739" s="48" t="str">
        <f>IF(Ugovori_OPULJP[[#This Row],[DATUM ZAVRŠETKA OPERACIJE]]&gt;DATE(2024,3,31),"u provedbi","završen")</f>
        <v>završen</v>
      </c>
      <c r="K1739" s="46" t="s">
        <v>84</v>
      </c>
      <c r="L1739" s="46" t="s">
        <v>84</v>
      </c>
      <c r="M1739" s="49">
        <v>0.85</v>
      </c>
      <c r="N1739" s="49">
        <v>0.15</v>
      </c>
      <c r="O1739" s="50">
        <f>Ugovori_OPULJP[[#This Row],[Bespovratna sredstva - Ukupno (EU+Nac) HRK
= Ukupna ugovorena vrijednost bespovratnih sredstava]]*Ugovori_OPULJP[[#This Row],[EU STOPA SUFINANCIRANJA %
EU CO-FINANCING RATE %]]</f>
        <v>883966.02549999999</v>
      </c>
      <c r="P1739" s="51">
        <f>Ugovori_OPULJP[[#This Row],[Bespovratna sredstva - EU dio - HRK]]/7.5345</f>
        <v>117322.45344747494</v>
      </c>
      <c r="Q1739" s="50">
        <f>Ugovori_OPULJP[[#This Row],[Bespovratna sredstva - Ukupno (EU+Nac) HRK
= Ukupna ugovorena vrijednost bespovratnih sredstava]]*Ugovori_OPULJP[[#This Row],[STOPA NACIONALNOG SUFINANCIRANJA %]]</f>
        <v>155994.00450000001</v>
      </c>
      <c r="R1739" s="51">
        <f>Ugovori_OPULJP[[#This Row],[Bespovratna sredstva - Nacionalni dio - HRK]]/7.5345</f>
        <v>20703.962373083814</v>
      </c>
      <c r="S1739" s="50">
        <v>1039960.03</v>
      </c>
      <c r="T1739" s="51">
        <f>Ugovori_OPULJP[[#This Row],[Bespovratna sredstva - Ukupno (EU+Nac) HRK
= Ukupna ugovorena vrijednost bespovratnih sredstava]]/7.5345</f>
        <v>138026.41582055876</v>
      </c>
      <c r="U1739" s="50">
        <v>0</v>
      </c>
      <c r="V1739" s="51">
        <f>Ugovori_OPULJP[[#This Row],[Javni doprinos korisnika - HRK]]/7.5345</f>
        <v>0</v>
      </c>
      <c r="W1739" s="50">
        <v>0</v>
      </c>
      <c r="X1739" s="51">
        <f>Ugovori_OPULJP[[#This Row],[Privatni doprinos korisnika - HRK]]/7.5345</f>
        <v>0</v>
      </c>
      <c r="Y1739" s="52">
        <v>1039960.03</v>
      </c>
      <c r="Z1739" s="53">
        <f>Ugovori_OPULJP[[#This Row],[UKUPNI PRIHVATLJIVI IZDACI
TOTAL ELIGIBLE EXPENDITURE
= Bespovratna sredstva ukupno + doprinos korisnika
= Ukupni prihvatljivi troškovi
= Ukupna ugovorena vrijednost projekta HRK]]/7.5345</f>
        <v>138026.41582055876</v>
      </c>
      <c r="AA1739" s="44" t="s">
        <v>38</v>
      </c>
      <c r="AB1739" s="44" t="s">
        <v>35</v>
      </c>
      <c r="AC1739" s="43" t="s">
        <v>6346</v>
      </c>
      <c r="AD1739" s="43" t="s">
        <v>747</v>
      </c>
    </row>
    <row r="1740" spans="1:30" ht="63.75" customHeight="1" x14ac:dyDescent="0.2">
      <c r="A1740" s="41" t="s">
        <v>6347</v>
      </c>
      <c r="B1740" s="42" t="s">
        <v>743</v>
      </c>
      <c r="C1740" s="43" t="s">
        <v>6342</v>
      </c>
      <c r="D1740" s="43" t="s">
        <v>6343</v>
      </c>
      <c r="E1740" s="57" t="s">
        <v>76</v>
      </c>
      <c r="F1740" s="45" t="s">
        <v>6348</v>
      </c>
      <c r="G1740" s="45" t="s">
        <v>6349</v>
      </c>
      <c r="H1740" s="47">
        <v>43707</v>
      </c>
      <c r="I1740" s="47">
        <v>44165</v>
      </c>
      <c r="J1740" s="48" t="str">
        <f>IF(Ugovori_OPULJP[[#This Row],[DATUM ZAVRŠETKA OPERACIJE]]&gt;DATE(2024,3,31),"u provedbi","završen")</f>
        <v>završen</v>
      </c>
      <c r="K1740" s="46" t="s">
        <v>84</v>
      </c>
      <c r="L1740" s="46" t="s">
        <v>84</v>
      </c>
      <c r="M1740" s="49">
        <v>0.85</v>
      </c>
      <c r="N1740" s="49">
        <v>0.15</v>
      </c>
      <c r="O1740" s="50">
        <f>Ugovori_OPULJP[[#This Row],[Bespovratna sredstva - Ukupno (EU+Nac) HRK
= Ukupna ugovorena vrijednost bespovratnih sredstava]]*Ugovori_OPULJP[[#This Row],[EU STOPA SUFINANCIRANJA %
EU CO-FINANCING RATE %]]</f>
        <v>616462.5</v>
      </c>
      <c r="P1740" s="51">
        <f>Ugovori_OPULJP[[#This Row],[Bespovratna sredstva - EU dio - HRK]]/7.5345</f>
        <v>81818.634282301413</v>
      </c>
      <c r="Q1740" s="50">
        <f>Ugovori_OPULJP[[#This Row],[Bespovratna sredstva - Ukupno (EU+Nac) HRK
= Ukupna ugovorena vrijednost bespovratnih sredstava]]*Ugovori_OPULJP[[#This Row],[STOPA NACIONALNOG SUFINANCIRANJA %]]</f>
        <v>108787.5</v>
      </c>
      <c r="R1740" s="51">
        <f>Ugovori_OPULJP[[#This Row],[Bespovratna sredstva - Nacionalni dio - HRK]]/7.5345</f>
        <v>14438.582520406131</v>
      </c>
      <c r="S1740" s="50">
        <v>725250</v>
      </c>
      <c r="T1740" s="51">
        <f>Ugovori_OPULJP[[#This Row],[Bespovratna sredstva - Ukupno (EU+Nac) HRK
= Ukupna ugovorena vrijednost bespovratnih sredstava]]/7.5345</f>
        <v>96257.216802707539</v>
      </c>
      <c r="U1740" s="50">
        <v>0</v>
      </c>
      <c r="V1740" s="51">
        <f>Ugovori_OPULJP[[#This Row],[Javni doprinos korisnika - HRK]]/7.5345</f>
        <v>0</v>
      </c>
      <c r="W1740" s="50">
        <v>0</v>
      </c>
      <c r="X1740" s="51">
        <f>Ugovori_OPULJP[[#This Row],[Privatni doprinos korisnika - HRK]]/7.5345</f>
        <v>0</v>
      </c>
      <c r="Y1740" s="52">
        <v>725250</v>
      </c>
      <c r="Z1740" s="53">
        <f>Ugovori_OPULJP[[#This Row],[UKUPNI PRIHVATLJIVI IZDACI
TOTAL ELIGIBLE EXPENDITURE
= Bespovratna sredstva ukupno + doprinos korisnika
= Ukupni prihvatljivi troškovi
= Ukupna ugovorena vrijednost projekta HRK]]/7.5345</f>
        <v>96257.216802707539</v>
      </c>
      <c r="AA1740" s="44" t="s">
        <v>38</v>
      </c>
      <c r="AB1740" s="44" t="s">
        <v>35</v>
      </c>
      <c r="AC1740" s="43" t="s">
        <v>6350</v>
      </c>
      <c r="AD1740" s="43" t="s">
        <v>747</v>
      </c>
    </row>
    <row r="1741" spans="1:30" ht="63.75" customHeight="1" x14ac:dyDescent="0.2">
      <c r="A1741" s="41" t="s">
        <v>6351</v>
      </c>
      <c r="B1741" s="42" t="s">
        <v>743</v>
      </c>
      <c r="C1741" s="43" t="s">
        <v>6342</v>
      </c>
      <c r="D1741" s="43" t="s">
        <v>6343</v>
      </c>
      <c r="E1741" s="57" t="s">
        <v>76</v>
      </c>
      <c r="F1741" s="45" t="s">
        <v>6352</v>
      </c>
      <c r="G1741" s="45" t="s">
        <v>2402</v>
      </c>
      <c r="H1741" s="47">
        <v>43719</v>
      </c>
      <c r="I1741" s="47">
        <v>44146</v>
      </c>
      <c r="J1741" s="48" t="str">
        <f>IF(Ugovori_OPULJP[[#This Row],[DATUM ZAVRŠETKA OPERACIJE]]&gt;DATE(2024,3,31),"u provedbi","završen")</f>
        <v>završen</v>
      </c>
      <c r="K1741" s="46" t="s">
        <v>84</v>
      </c>
      <c r="L1741" s="46" t="s">
        <v>249</v>
      </c>
      <c r="M1741" s="49">
        <v>0.85</v>
      </c>
      <c r="N1741" s="49">
        <v>0.15</v>
      </c>
      <c r="O1741" s="50">
        <f>Ugovori_OPULJP[[#This Row],[Bespovratna sredstva - Ukupno (EU+Nac) HRK
= Ukupna ugovorena vrijednost bespovratnih sredstava]]*Ugovori_OPULJP[[#This Row],[EU STOPA SUFINANCIRANJA %
EU CO-FINANCING RATE %]]</f>
        <v>529514.8949999999</v>
      </c>
      <c r="P1741" s="51">
        <f>Ugovori_OPULJP[[#This Row],[Bespovratna sredstva - EU dio - HRK]]/7.5345</f>
        <v>70278.703961775813</v>
      </c>
      <c r="Q1741" s="50">
        <f>Ugovori_OPULJP[[#This Row],[Bespovratna sredstva - Ukupno (EU+Nac) HRK
= Ukupna ugovorena vrijednost bespovratnih sredstava]]*Ugovori_OPULJP[[#This Row],[STOPA NACIONALNOG SUFINANCIRANJA %]]</f>
        <v>93443.804999999993</v>
      </c>
      <c r="R1741" s="51">
        <f>Ugovori_OPULJP[[#This Row],[Bespovratna sredstva - Nacionalni dio - HRK]]/7.5345</f>
        <v>12402.124228548675</v>
      </c>
      <c r="S1741" s="50">
        <v>622958.69999999995</v>
      </c>
      <c r="T1741" s="51">
        <f>Ugovori_OPULJP[[#This Row],[Bespovratna sredstva - Ukupno (EU+Nac) HRK
= Ukupna ugovorena vrijednost bespovratnih sredstava]]/7.5345</f>
        <v>82680.828190324493</v>
      </c>
      <c r="U1741" s="50">
        <v>0</v>
      </c>
      <c r="V1741" s="51">
        <f>Ugovori_OPULJP[[#This Row],[Javni doprinos korisnika - HRK]]/7.5345</f>
        <v>0</v>
      </c>
      <c r="W1741" s="50">
        <v>0</v>
      </c>
      <c r="X1741" s="51">
        <f>Ugovori_OPULJP[[#This Row],[Privatni doprinos korisnika - HRK]]/7.5345</f>
        <v>0</v>
      </c>
      <c r="Y1741" s="52">
        <v>622958.69999999995</v>
      </c>
      <c r="Z1741" s="53">
        <f>Ugovori_OPULJP[[#This Row],[UKUPNI PRIHVATLJIVI IZDACI
TOTAL ELIGIBLE EXPENDITURE
= Bespovratna sredstva ukupno + doprinos korisnika
= Ukupni prihvatljivi troškovi
= Ukupna ugovorena vrijednost projekta HRK]]/7.5345</f>
        <v>82680.828190324493</v>
      </c>
      <c r="AA1741" s="44" t="s">
        <v>38</v>
      </c>
      <c r="AB1741" s="44" t="s">
        <v>35</v>
      </c>
      <c r="AC1741" s="43" t="s">
        <v>6353</v>
      </c>
      <c r="AD1741" s="43" t="s">
        <v>747</v>
      </c>
    </row>
    <row r="1742" spans="1:30" ht="63.75" customHeight="1" x14ac:dyDescent="0.2">
      <c r="A1742" s="41" t="s">
        <v>6354</v>
      </c>
      <c r="B1742" s="42" t="s">
        <v>743</v>
      </c>
      <c r="C1742" s="43" t="s">
        <v>6342</v>
      </c>
      <c r="D1742" s="43" t="s">
        <v>6343</v>
      </c>
      <c r="E1742" s="57" t="s">
        <v>76</v>
      </c>
      <c r="F1742" s="45" t="s">
        <v>6355</v>
      </c>
      <c r="G1742" s="45" t="s">
        <v>3173</v>
      </c>
      <c r="H1742" s="47">
        <v>43707</v>
      </c>
      <c r="I1742" s="47">
        <v>44255</v>
      </c>
      <c r="J1742" s="48" t="str">
        <f>IF(Ugovori_OPULJP[[#This Row],[DATUM ZAVRŠETKA OPERACIJE]]&gt;DATE(2024,3,31),"u provedbi","završen")</f>
        <v>završen</v>
      </c>
      <c r="K1742" s="46" t="s">
        <v>84</v>
      </c>
      <c r="L1742" s="46" t="s">
        <v>84</v>
      </c>
      <c r="M1742" s="49">
        <v>0.85</v>
      </c>
      <c r="N1742" s="49">
        <v>0.15</v>
      </c>
      <c r="O1742" s="50">
        <f>Ugovori_OPULJP[[#This Row],[Bespovratna sredstva - Ukupno (EU+Nac) HRK
= Ukupna ugovorena vrijednost bespovratnih sredstava]]*Ugovori_OPULJP[[#This Row],[EU STOPA SUFINANCIRANJA %
EU CO-FINANCING RATE %]]</f>
        <v>625850.98800000001</v>
      </c>
      <c r="P1742" s="51">
        <f>Ugovori_OPULJP[[#This Row],[Bespovratna sredstva - EU dio - HRK]]/7.5345</f>
        <v>83064.700776428421</v>
      </c>
      <c r="Q1742" s="50">
        <f>Ugovori_OPULJP[[#This Row],[Bespovratna sredstva - Ukupno (EU+Nac) HRK
= Ukupna ugovorena vrijednost bespovratnih sredstava]]*Ugovori_OPULJP[[#This Row],[STOPA NACIONALNOG SUFINANCIRANJA %]]</f>
        <v>110444.292</v>
      </c>
      <c r="R1742" s="51">
        <f>Ugovori_OPULJP[[#This Row],[Bespovratna sredstva - Nacionalni dio - HRK]]/7.5345</f>
        <v>14658.476607605016</v>
      </c>
      <c r="S1742" s="50">
        <v>736295.28</v>
      </c>
      <c r="T1742" s="51">
        <f>Ugovori_OPULJP[[#This Row],[Bespovratna sredstva - Ukupno (EU+Nac) HRK
= Ukupna ugovorena vrijednost bespovratnih sredstava]]/7.5345</f>
        <v>97723.17738403345</v>
      </c>
      <c r="U1742" s="50">
        <v>0</v>
      </c>
      <c r="V1742" s="51">
        <f>Ugovori_OPULJP[[#This Row],[Javni doprinos korisnika - HRK]]/7.5345</f>
        <v>0</v>
      </c>
      <c r="W1742" s="50">
        <v>0</v>
      </c>
      <c r="X1742" s="51">
        <f>Ugovori_OPULJP[[#This Row],[Privatni doprinos korisnika - HRK]]/7.5345</f>
        <v>0</v>
      </c>
      <c r="Y1742" s="52">
        <v>736295.28</v>
      </c>
      <c r="Z1742" s="53">
        <f>Ugovori_OPULJP[[#This Row],[UKUPNI PRIHVATLJIVI IZDACI
TOTAL ELIGIBLE EXPENDITURE
= Bespovratna sredstva ukupno + doprinos korisnika
= Ukupni prihvatljivi troškovi
= Ukupna ugovorena vrijednost projekta HRK]]/7.5345</f>
        <v>97723.17738403345</v>
      </c>
      <c r="AA1742" s="44" t="s">
        <v>38</v>
      </c>
      <c r="AB1742" s="44" t="s">
        <v>35</v>
      </c>
      <c r="AC1742" s="43" t="s">
        <v>6356</v>
      </c>
      <c r="AD1742" s="43" t="s">
        <v>747</v>
      </c>
    </row>
    <row r="1743" spans="1:30" ht="63.75" customHeight="1" x14ac:dyDescent="0.2">
      <c r="A1743" s="41" t="s">
        <v>6357</v>
      </c>
      <c r="B1743" s="42" t="s">
        <v>743</v>
      </c>
      <c r="C1743" s="43" t="s">
        <v>6342</v>
      </c>
      <c r="D1743" s="43" t="s">
        <v>6343</v>
      </c>
      <c r="E1743" s="57" t="s">
        <v>76</v>
      </c>
      <c r="F1743" s="45" t="s">
        <v>6358</v>
      </c>
      <c r="G1743" s="45" t="s">
        <v>6359</v>
      </c>
      <c r="H1743" s="47">
        <v>43707</v>
      </c>
      <c r="I1743" s="47">
        <v>44165</v>
      </c>
      <c r="J1743" s="48" t="str">
        <f>IF(Ugovori_OPULJP[[#This Row],[DATUM ZAVRŠETKA OPERACIJE]]&gt;DATE(2024,3,31),"u provedbi","završen")</f>
        <v>završen</v>
      </c>
      <c r="K1743" s="46" t="s">
        <v>84</v>
      </c>
      <c r="L1743" s="46" t="s">
        <v>84</v>
      </c>
      <c r="M1743" s="49">
        <v>0.85</v>
      </c>
      <c r="N1743" s="49">
        <v>0.15</v>
      </c>
      <c r="O1743" s="50">
        <f>Ugovori_OPULJP[[#This Row],[Bespovratna sredstva - Ukupno (EU+Nac) HRK
= Ukupna ugovorena vrijednost bespovratnih sredstava]]*Ugovori_OPULJP[[#This Row],[EU STOPA SUFINANCIRANJA %
EU CO-FINANCING RATE %]]</f>
        <v>476200.09850000002</v>
      </c>
      <c r="P1743" s="51">
        <f>Ugovori_OPULJP[[#This Row],[Bespovratna sredstva - EU dio - HRK]]/7.5345</f>
        <v>63202.614440241552</v>
      </c>
      <c r="Q1743" s="50">
        <f>Ugovori_OPULJP[[#This Row],[Bespovratna sredstva - Ukupno (EU+Nac) HRK
= Ukupna ugovorena vrijednost bespovratnih sredstava]]*Ugovori_OPULJP[[#This Row],[STOPA NACIONALNOG SUFINANCIRANJA %]]</f>
        <v>84035.311499999996</v>
      </c>
      <c r="R1743" s="51">
        <f>Ugovori_OPULJP[[#This Row],[Bespovratna sredstva - Nacionalni dio - HRK]]/7.5345</f>
        <v>11153.40254827792</v>
      </c>
      <c r="S1743" s="50">
        <v>560235.41</v>
      </c>
      <c r="T1743" s="51">
        <f>Ugovori_OPULJP[[#This Row],[Bespovratna sredstva - Ukupno (EU+Nac) HRK
= Ukupna ugovorena vrijednost bespovratnih sredstava]]/7.5345</f>
        <v>74356.016988519477</v>
      </c>
      <c r="U1743" s="50">
        <v>0</v>
      </c>
      <c r="V1743" s="51">
        <f>Ugovori_OPULJP[[#This Row],[Javni doprinos korisnika - HRK]]/7.5345</f>
        <v>0</v>
      </c>
      <c r="W1743" s="50">
        <v>0</v>
      </c>
      <c r="X1743" s="51">
        <f>Ugovori_OPULJP[[#This Row],[Privatni doprinos korisnika - HRK]]/7.5345</f>
        <v>0</v>
      </c>
      <c r="Y1743" s="52">
        <v>560235.41</v>
      </c>
      <c r="Z1743" s="53">
        <f>Ugovori_OPULJP[[#This Row],[UKUPNI PRIHVATLJIVI IZDACI
TOTAL ELIGIBLE EXPENDITURE
= Bespovratna sredstva ukupno + doprinos korisnika
= Ukupni prihvatljivi troškovi
= Ukupna ugovorena vrijednost projekta HRK]]/7.5345</f>
        <v>74356.016988519477</v>
      </c>
      <c r="AA1743" s="44" t="s">
        <v>38</v>
      </c>
      <c r="AB1743" s="44" t="s">
        <v>35</v>
      </c>
      <c r="AC1743" s="43" t="s">
        <v>6360</v>
      </c>
      <c r="AD1743" s="43" t="s">
        <v>747</v>
      </c>
    </row>
    <row r="1744" spans="1:30" ht="63.75" customHeight="1" x14ac:dyDescent="0.2">
      <c r="A1744" s="41" t="s">
        <v>6361</v>
      </c>
      <c r="B1744" s="42" t="s">
        <v>743</v>
      </c>
      <c r="C1744" s="43" t="s">
        <v>6342</v>
      </c>
      <c r="D1744" s="43" t="s">
        <v>6343</v>
      </c>
      <c r="E1744" s="57" t="s">
        <v>76</v>
      </c>
      <c r="F1744" s="45" t="s">
        <v>6362</v>
      </c>
      <c r="G1744" s="62" t="s">
        <v>144</v>
      </c>
      <c r="H1744" s="47">
        <v>43707</v>
      </c>
      <c r="I1744" s="47">
        <v>44165</v>
      </c>
      <c r="J1744" s="48" t="str">
        <f>IF(Ugovori_OPULJP[[#This Row],[DATUM ZAVRŠETKA OPERACIJE]]&gt;DATE(2024,3,31),"u provedbi","završen")</f>
        <v>završen</v>
      </c>
      <c r="K1744" s="46" t="s">
        <v>84</v>
      </c>
      <c r="L1744" s="46" t="s">
        <v>37</v>
      </c>
      <c r="M1744" s="49">
        <v>0.85</v>
      </c>
      <c r="N1744" s="49">
        <v>0.15</v>
      </c>
      <c r="O1744" s="50">
        <f>Ugovori_OPULJP[[#This Row],[Bespovratna sredstva - Ukupno (EU+Nac) HRK
= Ukupna ugovorena vrijednost bespovratnih sredstava]]*Ugovori_OPULJP[[#This Row],[EU STOPA SUFINANCIRANJA %
EU CO-FINANCING RATE %]]</f>
        <v>755628.93699999992</v>
      </c>
      <c r="P1744" s="51">
        <f>Ugovori_OPULJP[[#This Row],[Bespovratna sredstva - EU dio - HRK]]/7.5345</f>
        <v>100289.19463799852</v>
      </c>
      <c r="Q1744" s="50">
        <f>Ugovori_OPULJP[[#This Row],[Bespovratna sredstva - Ukupno (EU+Nac) HRK
= Ukupna ugovorena vrijednost bespovratnih sredstava]]*Ugovori_OPULJP[[#This Row],[STOPA NACIONALNOG SUFINANCIRANJA %]]</f>
        <v>133346.283</v>
      </c>
      <c r="R1744" s="51">
        <f>Ugovori_OPULJP[[#This Row],[Bespovratna sredstva - Nacionalni dio - HRK]]/7.5345</f>
        <v>17698.093171411507</v>
      </c>
      <c r="S1744" s="50">
        <v>888975.22</v>
      </c>
      <c r="T1744" s="51">
        <f>Ugovori_OPULJP[[#This Row],[Bespovratna sredstva - Ukupno (EU+Nac) HRK
= Ukupna ugovorena vrijednost bespovratnih sredstava]]/7.5345</f>
        <v>117987.28780941003</v>
      </c>
      <c r="U1744" s="50">
        <v>0</v>
      </c>
      <c r="V1744" s="51">
        <f>Ugovori_OPULJP[[#This Row],[Javni doprinos korisnika - HRK]]/7.5345</f>
        <v>0</v>
      </c>
      <c r="W1744" s="50">
        <v>0</v>
      </c>
      <c r="X1744" s="51">
        <f>Ugovori_OPULJP[[#This Row],[Privatni doprinos korisnika - HRK]]/7.5345</f>
        <v>0</v>
      </c>
      <c r="Y1744" s="52">
        <v>888975.22</v>
      </c>
      <c r="Z1744" s="53">
        <f>Ugovori_OPULJP[[#This Row],[UKUPNI PRIHVATLJIVI IZDACI
TOTAL ELIGIBLE EXPENDITURE
= Bespovratna sredstva ukupno + doprinos korisnika
= Ukupni prihvatljivi troškovi
= Ukupna ugovorena vrijednost projekta HRK]]/7.5345</f>
        <v>117987.28780941003</v>
      </c>
      <c r="AA1744" s="44" t="s">
        <v>38</v>
      </c>
      <c r="AB1744" s="44" t="s">
        <v>35</v>
      </c>
      <c r="AC1744" s="43" t="s">
        <v>6363</v>
      </c>
      <c r="AD1744" s="43" t="s">
        <v>747</v>
      </c>
    </row>
    <row r="1745" spans="1:30" ht="63.75" customHeight="1" x14ac:dyDescent="0.2">
      <c r="A1745" s="41" t="s">
        <v>6364</v>
      </c>
      <c r="B1745" s="42" t="s">
        <v>743</v>
      </c>
      <c r="C1745" s="43" t="s">
        <v>6342</v>
      </c>
      <c r="D1745" s="43" t="s">
        <v>6343</v>
      </c>
      <c r="E1745" s="57" t="s">
        <v>76</v>
      </c>
      <c r="F1745" s="45" t="s">
        <v>6365</v>
      </c>
      <c r="G1745" s="45" t="s">
        <v>1557</v>
      </c>
      <c r="H1745" s="47">
        <v>43707</v>
      </c>
      <c r="I1745" s="47">
        <v>44499</v>
      </c>
      <c r="J1745" s="48" t="str">
        <f>IF(Ugovori_OPULJP[[#This Row],[DATUM ZAVRŠETKA OPERACIJE]]&gt;DATE(2024,3,31),"u provedbi","završen")</f>
        <v>završen</v>
      </c>
      <c r="K1745" s="46" t="s">
        <v>84</v>
      </c>
      <c r="L1745" s="46" t="s">
        <v>84</v>
      </c>
      <c r="M1745" s="49">
        <v>0.85</v>
      </c>
      <c r="N1745" s="49">
        <v>0.15</v>
      </c>
      <c r="O1745" s="50">
        <f>Ugovori_OPULJP[[#This Row],[Bespovratna sredstva - Ukupno (EU+Nac) HRK
= Ukupna ugovorena vrijednost bespovratnih sredstava]]*Ugovori_OPULJP[[#This Row],[EU STOPA SUFINANCIRANJA %
EU CO-FINANCING RATE %]]</f>
        <v>1246703.2279999999</v>
      </c>
      <c r="P1745" s="51">
        <f>Ugovori_OPULJP[[#This Row],[Bespovratna sredstva - EU dio - HRK]]/7.5345</f>
        <v>165465.95367973985</v>
      </c>
      <c r="Q1745" s="50">
        <f>Ugovori_OPULJP[[#This Row],[Bespovratna sredstva - Ukupno (EU+Nac) HRK
= Ukupna ugovorena vrijednost bespovratnih sredstava]]*Ugovori_OPULJP[[#This Row],[STOPA NACIONALNOG SUFINANCIRANJA %]]</f>
        <v>220006.45199999999</v>
      </c>
      <c r="R1745" s="51">
        <f>Ugovori_OPULJP[[#This Row],[Bespovratna sredstva - Nacionalni dio - HRK]]/7.5345</f>
        <v>29199.87417877762</v>
      </c>
      <c r="S1745" s="50">
        <v>1466709.68</v>
      </c>
      <c r="T1745" s="51">
        <f>Ugovori_OPULJP[[#This Row],[Bespovratna sredstva - Ukupno (EU+Nac) HRK
= Ukupna ugovorena vrijednost bespovratnih sredstava]]/7.5345</f>
        <v>194665.82785851747</v>
      </c>
      <c r="U1745" s="50">
        <v>0</v>
      </c>
      <c r="V1745" s="51">
        <f>Ugovori_OPULJP[[#This Row],[Javni doprinos korisnika - HRK]]/7.5345</f>
        <v>0</v>
      </c>
      <c r="W1745" s="50">
        <v>0</v>
      </c>
      <c r="X1745" s="51">
        <f>Ugovori_OPULJP[[#This Row],[Privatni doprinos korisnika - HRK]]/7.5345</f>
        <v>0</v>
      </c>
      <c r="Y1745" s="52">
        <v>1466709.68</v>
      </c>
      <c r="Z1745" s="53">
        <f>Ugovori_OPULJP[[#This Row],[UKUPNI PRIHVATLJIVI IZDACI
TOTAL ELIGIBLE EXPENDITURE
= Bespovratna sredstva ukupno + doprinos korisnika
= Ukupni prihvatljivi troškovi
= Ukupna ugovorena vrijednost projekta HRK]]/7.5345</f>
        <v>194665.82785851747</v>
      </c>
      <c r="AA1745" s="44" t="s">
        <v>38</v>
      </c>
      <c r="AB1745" s="44" t="s">
        <v>35</v>
      </c>
      <c r="AC1745" s="43" t="s">
        <v>6366</v>
      </c>
      <c r="AD1745" s="43" t="s">
        <v>747</v>
      </c>
    </row>
    <row r="1746" spans="1:30" ht="63.75" customHeight="1" x14ac:dyDescent="0.2">
      <c r="A1746" s="41" t="s">
        <v>6367</v>
      </c>
      <c r="B1746" s="42" t="s">
        <v>743</v>
      </c>
      <c r="C1746" s="43" t="s">
        <v>6342</v>
      </c>
      <c r="D1746" s="43" t="s">
        <v>6343</v>
      </c>
      <c r="E1746" s="57" t="s">
        <v>76</v>
      </c>
      <c r="F1746" s="45" t="s">
        <v>6368</v>
      </c>
      <c r="G1746" s="45" t="s">
        <v>6369</v>
      </c>
      <c r="H1746" s="47">
        <v>43721</v>
      </c>
      <c r="I1746" s="47">
        <v>44087</v>
      </c>
      <c r="J1746" s="48" t="str">
        <f>IF(Ugovori_OPULJP[[#This Row],[DATUM ZAVRŠETKA OPERACIJE]]&gt;DATE(2024,3,31),"u provedbi","završen")</f>
        <v>završen</v>
      </c>
      <c r="K1746" s="46" t="s">
        <v>84</v>
      </c>
      <c r="L1746" s="46" t="s">
        <v>84</v>
      </c>
      <c r="M1746" s="49">
        <v>0.85</v>
      </c>
      <c r="N1746" s="49">
        <v>0.15</v>
      </c>
      <c r="O1746" s="50">
        <f>Ugovori_OPULJP[[#This Row],[Bespovratna sredstva - Ukupno (EU+Nac) HRK
= Ukupna ugovorena vrijednost bespovratnih sredstava]]*Ugovori_OPULJP[[#This Row],[EU STOPA SUFINANCIRANJA %
EU CO-FINANCING RATE %]]</f>
        <v>967087.5</v>
      </c>
      <c r="P1746" s="51">
        <f>Ugovori_OPULJP[[#This Row],[Bespovratna sredstva - EU dio - HRK]]/7.5345</f>
        <v>128354.56898267967</v>
      </c>
      <c r="Q1746" s="50">
        <f>Ugovori_OPULJP[[#This Row],[Bespovratna sredstva - Ukupno (EU+Nac) HRK
= Ukupna ugovorena vrijednost bespovratnih sredstava]]*Ugovori_OPULJP[[#This Row],[STOPA NACIONALNOG SUFINANCIRANJA %]]</f>
        <v>170662.5</v>
      </c>
      <c r="R1746" s="51">
        <f>Ugovori_OPULJP[[#This Row],[Bespovratna sredstva - Nacionalni dio - HRK]]/7.5345</f>
        <v>22650.806291061119</v>
      </c>
      <c r="S1746" s="50">
        <v>1137750</v>
      </c>
      <c r="T1746" s="51">
        <f>Ugovori_OPULJP[[#This Row],[Bespovratna sredstva - Ukupno (EU+Nac) HRK
= Ukupna ugovorena vrijednost bespovratnih sredstava]]/7.5345</f>
        <v>151005.37527374079</v>
      </c>
      <c r="U1746" s="50">
        <v>0</v>
      </c>
      <c r="V1746" s="51">
        <f>Ugovori_OPULJP[[#This Row],[Javni doprinos korisnika - HRK]]/7.5345</f>
        <v>0</v>
      </c>
      <c r="W1746" s="50">
        <v>0</v>
      </c>
      <c r="X1746" s="51">
        <f>Ugovori_OPULJP[[#This Row],[Privatni doprinos korisnika - HRK]]/7.5345</f>
        <v>0</v>
      </c>
      <c r="Y1746" s="52">
        <v>1137750</v>
      </c>
      <c r="Z1746" s="53">
        <f>Ugovori_OPULJP[[#This Row],[UKUPNI PRIHVATLJIVI IZDACI
TOTAL ELIGIBLE EXPENDITURE
= Bespovratna sredstva ukupno + doprinos korisnika
= Ukupni prihvatljivi troškovi
= Ukupna ugovorena vrijednost projekta HRK]]/7.5345</f>
        <v>151005.37527374079</v>
      </c>
      <c r="AA1746" s="44" t="s">
        <v>38</v>
      </c>
      <c r="AB1746" s="44" t="s">
        <v>35</v>
      </c>
      <c r="AC1746" s="43" t="s">
        <v>6370</v>
      </c>
      <c r="AD1746" s="43" t="s">
        <v>747</v>
      </c>
    </row>
    <row r="1747" spans="1:30" ht="63.75" customHeight="1" x14ac:dyDescent="0.2">
      <c r="A1747" s="41" t="s">
        <v>6371</v>
      </c>
      <c r="B1747" s="42" t="s">
        <v>743</v>
      </c>
      <c r="C1747" s="43" t="s">
        <v>6342</v>
      </c>
      <c r="D1747" s="43" t="s">
        <v>6343</v>
      </c>
      <c r="E1747" s="57" t="s">
        <v>76</v>
      </c>
      <c r="F1747" s="45" t="s">
        <v>6372</v>
      </c>
      <c r="G1747" s="45" t="s">
        <v>6373</v>
      </c>
      <c r="H1747" s="47">
        <v>43707</v>
      </c>
      <c r="I1747" s="47">
        <v>44165</v>
      </c>
      <c r="J1747" s="48" t="str">
        <f>IF(Ugovori_OPULJP[[#This Row],[DATUM ZAVRŠETKA OPERACIJE]]&gt;DATE(2024,3,31),"u provedbi","završen")</f>
        <v>završen</v>
      </c>
      <c r="K1747" s="46" t="s">
        <v>84</v>
      </c>
      <c r="L1747" s="46" t="s">
        <v>84</v>
      </c>
      <c r="M1747" s="49">
        <v>0.85</v>
      </c>
      <c r="N1747" s="49">
        <v>0.15</v>
      </c>
      <c r="O1747" s="50">
        <f>Ugovori_OPULJP[[#This Row],[Bespovratna sredstva - Ukupno (EU+Nac) HRK
= Ukupna ugovorena vrijednost bespovratnih sredstava]]*Ugovori_OPULJP[[#This Row],[EU STOPA SUFINANCIRANJA %
EU CO-FINANCING RATE %]]</f>
        <v>807696.36699999997</v>
      </c>
      <c r="P1747" s="51">
        <f>Ugovori_OPULJP[[#This Row],[Bespovratna sredstva - EU dio - HRK]]/7.5345</f>
        <v>107199.73017453049</v>
      </c>
      <c r="Q1747" s="50">
        <f>Ugovori_OPULJP[[#This Row],[Bespovratna sredstva - Ukupno (EU+Nac) HRK
= Ukupna ugovorena vrijednost bespovratnih sredstava]]*Ugovori_OPULJP[[#This Row],[STOPA NACIONALNOG SUFINANCIRANJA %]]</f>
        <v>142534.65299999999</v>
      </c>
      <c r="R1747" s="51">
        <f>Ugovori_OPULJP[[#This Row],[Bespovratna sredstva - Nacionalni dio - HRK]]/7.5345</f>
        <v>18917.599442564202</v>
      </c>
      <c r="S1747" s="50">
        <v>950231.02</v>
      </c>
      <c r="T1747" s="51">
        <f>Ugovori_OPULJP[[#This Row],[Bespovratna sredstva - Ukupno (EU+Nac) HRK
= Ukupna ugovorena vrijednost bespovratnih sredstava]]/7.5345</f>
        <v>126117.3296170947</v>
      </c>
      <c r="U1747" s="50">
        <v>0</v>
      </c>
      <c r="V1747" s="51">
        <f>Ugovori_OPULJP[[#This Row],[Javni doprinos korisnika - HRK]]/7.5345</f>
        <v>0</v>
      </c>
      <c r="W1747" s="50">
        <v>0</v>
      </c>
      <c r="X1747" s="51">
        <f>Ugovori_OPULJP[[#This Row],[Privatni doprinos korisnika - HRK]]/7.5345</f>
        <v>0</v>
      </c>
      <c r="Y1747" s="52">
        <v>950231.02</v>
      </c>
      <c r="Z1747" s="53">
        <f>Ugovori_OPULJP[[#This Row],[UKUPNI PRIHVATLJIVI IZDACI
TOTAL ELIGIBLE EXPENDITURE
= Bespovratna sredstva ukupno + doprinos korisnika
= Ukupni prihvatljivi troškovi
= Ukupna ugovorena vrijednost projekta HRK]]/7.5345</f>
        <v>126117.3296170947</v>
      </c>
      <c r="AA1747" s="44" t="s">
        <v>38</v>
      </c>
      <c r="AB1747" s="44" t="s">
        <v>35</v>
      </c>
      <c r="AC1747" s="43" t="s">
        <v>6374</v>
      </c>
      <c r="AD1747" s="43" t="s">
        <v>747</v>
      </c>
    </row>
    <row r="1748" spans="1:30" ht="63.75" customHeight="1" x14ac:dyDescent="0.2">
      <c r="A1748" s="41" t="s">
        <v>6375</v>
      </c>
      <c r="B1748" s="42" t="s">
        <v>743</v>
      </c>
      <c r="C1748" s="43" t="s">
        <v>6342</v>
      </c>
      <c r="D1748" s="43" t="s">
        <v>6343</v>
      </c>
      <c r="E1748" s="57" t="s">
        <v>76</v>
      </c>
      <c r="F1748" s="45" t="s">
        <v>6376</v>
      </c>
      <c r="G1748" s="45" t="s">
        <v>6377</v>
      </c>
      <c r="H1748" s="47">
        <v>43707</v>
      </c>
      <c r="I1748" s="47">
        <v>44226</v>
      </c>
      <c r="J1748" s="48" t="str">
        <f>IF(Ugovori_OPULJP[[#This Row],[DATUM ZAVRŠETKA OPERACIJE]]&gt;DATE(2024,3,31),"u provedbi","završen")</f>
        <v>završen</v>
      </c>
      <c r="K1748" s="46" t="s">
        <v>84</v>
      </c>
      <c r="L1748" s="46" t="s">
        <v>84</v>
      </c>
      <c r="M1748" s="49">
        <v>0.85</v>
      </c>
      <c r="N1748" s="49">
        <v>0.15</v>
      </c>
      <c r="O1748" s="50">
        <f>Ugovori_OPULJP[[#This Row],[Bespovratna sredstva - Ukupno (EU+Nac) HRK
= Ukupna ugovorena vrijednost bespovratnih sredstava]]*Ugovori_OPULJP[[#This Row],[EU STOPA SUFINANCIRANJA %
EU CO-FINANCING RATE %]]</f>
        <v>496310.24</v>
      </c>
      <c r="P1748" s="51">
        <f>Ugovori_OPULJP[[#This Row],[Bespovratna sredstva - EU dio - HRK]]/7.5345</f>
        <v>65871.688897737069</v>
      </c>
      <c r="Q1748" s="50">
        <f>Ugovori_OPULJP[[#This Row],[Bespovratna sredstva - Ukupno (EU+Nac) HRK
= Ukupna ugovorena vrijednost bespovratnih sredstava]]*Ugovori_OPULJP[[#This Row],[STOPA NACIONALNOG SUFINANCIRANJA %]]</f>
        <v>87584.16</v>
      </c>
      <c r="R1748" s="51">
        <f>Ugovori_OPULJP[[#This Row],[Bespovratna sredstva - Nacionalni dio - HRK]]/7.5345</f>
        <v>11624.415687835954</v>
      </c>
      <c r="S1748" s="50">
        <v>583894.4</v>
      </c>
      <c r="T1748" s="51">
        <f>Ugovori_OPULJP[[#This Row],[Bespovratna sredstva - Ukupno (EU+Nac) HRK
= Ukupna ugovorena vrijednost bespovratnih sredstava]]/7.5345</f>
        <v>77496.104585573034</v>
      </c>
      <c r="U1748" s="50">
        <v>0</v>
      </c>
      <c r="V1748" s="51">
        <f>Ugovori_OPULJP[[#This Row],[Javni doprinos korisnika - HRK]]/7.5345</f>
        <v>0</v>
      </c>
      <c r="W1748" s="50">
        <v>0</v>
      </c>
      <c r="X1748" s="51">
        <f>Ugovori_OPULJP[[#This Row],[Privatni doprinos korisnika - HRK]]/7.5345</f>
        <v>0</v>
      </c>
      <c r="Y1748" s="52">
        <v>583894.4</v>
      </c>
      <c r="Z1748" s="53">
        <f>Ugovori_OPULJP[[#This Row],[UKUPNI PRIHVATLJIVI IZDACI
TOTAL ELIGIBLE EXPENDITURE
= Bespovratna sredstva ukupno + doprinos korisnika
= Ukupni prihvatljivi troškovi
= Ukupna ugovorena vrijednost projekta HRK]]/7.5345</f>
        <v>77496.104585573034</v>
      </c>
      <c r="AA1748" s="44" t="s">
        <v>38</v>
      </c>
      <c r="AB1748" s="44" t="s">
        <v>35</v>
      </c>
      <c r="AC1748" s="43" t="s">
        <v>6378</v>
      </c>
      <c r="AD1748" s="43" t="s">
        <v>747</v>
      </c>
    </row>
    <row r="1749" spans="1:30" ht="63.75" customHeight="1" x14ac:dyDescent="0.2">
      <c r="A1749" s="41" t="s">
        <v>6379</v>
      </c>
      <c r="B1749" s="42" t="s">
        <v>743</v>
      </c>
      <c r="C1749" s="43" t="s">
        <v>6342</v>
      </c>
      <c r="D1749" s="43" t="s">
        <v>6343</v>
      </c>
      <c r="E1749" s="57" t="s">
        <v>76</v>
      </c>
      <c r="F1749" s="45" t="s">
        <v>6380</v>
      </c>
      <c r="G1749" s="45" t="s">
        <v>6381</v>
      </c>
      <c r="H1749" s="47">
        <v>43707</v>
      </c>
      <c r="I1749" s="47">
        <v>44316</v>
      </c>
      <c r="J1749" s="48" t="str">
        <f>IF(Ugovori_OPULJP[[#This Row],[DATUM ZAVRŠETKA OPERACIJE]]&gt;DATE(2024,3,31),"u provedbi","završen")</f>
        <v>završen</v>
      </c>
      <c r="K1749" s="46" t="s">
        <v>84</v>
      </c>
      <c r="L1749" s="46" t="s">
        <v>84</v>
      </c>
      <c r="M1749" s="49">
        <v>0.85</v>
      </c>
      <c r="N1749" s="49">
        <v>0.15</v>
      </c>
      <c r="O1749" s="50">
        <f>Ugovori_OPULJP[[#This Row],[Bespovratna sredstva - Ukupno (EU+Nac) HRK
= Ukupna ugovorena vrijednost bespovratnih sredstava]]*Ugovori_OPULJP[[#This Row],[EU STOPA SUFINANCIRANJA %
EU CO-FINANCING RATE %]]</f>
        <v>786846.47049999994</v>
      </c>
      <c r="P1749" s="51">
        <f>Ugovori_OPULJP[[#This Row],[Bespovratna sredstva - EU dio - HRK]]/7.5345</f>
        <v>104432.4733558962</v>
      </c>
      <c r="Q1749" s="50">
        <f>Ugovori_OPULJP[[#This Row],[Bespovratna sredstva - Ukupno (EU+Nac) HRK
= Ukupna ugovorena vrijednost bespovratnih sredstava]]*Ugovori_OPULJP[[#This Row],[STOPA NACIONALNOG SUFINANCIRANJA %]]</f>
        <v>138855.25949999999</v>
      </c>
      <c r="R1749" s="51">
        <f>Ugovori_OPULJP[[#This Row],[Bespovratna sredstva - Nacionalni dio - HRK]]/7.5345</f>
        <v>18429.260003981683</v>
      </c>
      <c r="S1749" s="50">
        <v>925701.73</v>
      </c>
      <c r="T1749" s="51">
        <f>Ugovori_OPULJP[[#This Row],[Bespovratna sredstva - Ukupno (EU+Nac) HRK
= Ukupna ugovorena vrijednost bespovratnih sredstava]]/7.5345</f>
        <v>122861.73335987788</v>
      </c>
      <c r="U1749" s="50">
        <v>0</v>
      </c>
      <c r="V1749" s="51">
        <f>Ugovori_OPULJP[[#This Row],[Javni doprinos korisnika - HRK]]/7.5345</f>
        <v>0</v>
      </c>
      <c r="W1749" s="50">
        <v>0</v>
      </c>
      <c r="X1749" s="51">
        <f>Ugovori_OPULJP[[#This Row],[Privatni doprinos korisnika - HRK]]/7.5345</f>
        <v>0</v>
      </c>
      <c r="Y1749" s="52">
        <v>925701.73</v>
      </c>
      <c r="Z1749" s="53">
        <f>Ugovori_OPULJP[[#This Row],[UKUPNI PRIHVATLJIVI IZDACI
TOTAL ELIGIBLE EXPENDITURE
= Bespovratna sredstva ukupno + doprinos korisnika
= Ukupni prihvatljivi troškovi
= Ukupna ugovorena vrijednost projekta HRK]]/7.5345</f>
        <v>122861.73335987788</v>
      </c>
      <c r="AA1749" s="44" t="s">
        <v>38</v>
      </c>
      <c r="AB1749" s="44" t="s">
        <v>35</v>
      </c>
      <c r="AC1749" s="43" t="s">
        <v>6382</v>
      </c>
      <c r="AD1749" s="43" t="s">
        <v>747</v>
      </c>
    </row>
    <row r="1750" spans="1:30" ht="63.75" customHeight="1" x14ac:dyDescent="0.2">
      <c r="A1750" s="41" t="s">
        <v>6383</v>
      </c>
      <c r="B1750" s="42" t="s">
        <v>743</v>
      </c>
      <c r="C1750" s="43" t="s">
        <v>6342</v>
      </c>
      <c r="D1750" s="43" t="s">
        <v>6343</v>
      </c>
      <c r="E1750" s="57" t="s">
        <v>76</v>
      </c>
      <c r="F1750" s="45" t="s">
        <v>6384</v>
      </c>
      <c r="G1750" s="45" t="s">
        <v>6385</v>
      </c>
      <c r="H1750" s="47">
        <v>43707</v>
      </c>
      <c r="I1750" s="47">
        <v>44346</v>
      </c>
      <c r="J1750" s="48" t="str">
        <f>IF(Ugovori_OPULJP[[#This Row],[DATUM ZAVRŠETKA OPERACIJE]]&gt;DATE(2024,3,31),"u provedbi","završen")</f>
        <v>završen</v>
      </c>
      <c r="K1750" s="46" t="s">
        <v>84</v>
      </c>
      <c r="L1750" s="46" t="s">
        <v>37</v>
      </c>
      <c r="M1750" s="49">
        <v>0.85</v>
      </c>
      <c r="N1750" s="49">
        <v>0.15</v>
      </c>
      <c r="O1750" s="50">
        <f>Ugovori_OPULJP[[#This Row],[Bespovratna sredstva - Ukupno (EU+Nac) HRK
= Ukupna ugovorena vrijednost bespovratnih sredstava]]*Ugovori_OPULJP[[#This Row],[EU STOPA SUFINANCIRANJA %
EU CO-FINANCING RATE %]]</f>
        <v>888439.54149999993</v>
      </c>
      <c r="P1750" s="51">
        <f>Ugovori_OPULJP[[#This Row],[Bespovratna sredstva - EU dio - HRK]]/7.5345</f>
        <v>117916.1910544827</v>
      </c>
      <c r="Q1750" s="50">
        <f>Ugovori_OPULJP[[#This Row],[Bespovratna sredstva - Ukupno (EU+Nac) HRK
= Ukupna ugovorena vrijednost bespovratnih sredstava]]*Ugovori_OPULJP[[#This Row],[STOPA NACIONALNOG SUFINANCIRANJA %]]</f>
        <v>156783.4485</v>
      </c>
      <c r="R1750" s="51">
        <f>Ugovori_OPULJP[[#This Row],[Bespovratna sredstva - Nacionalni dio - HRK]]/7.5345</f>
        <v>20808.73959784989</v>
      </c>
      <c r="S1750" s="50">
        <v>1045222.99</v>
      </c>
      <c r="T1750" s="51">
        <f>Ugovori_OPULJP[[#This Row],[Bespovratna sredstva - Ukupno (EU+Nac) HRK
= Ukupna ugovorena vrijednost bespovratnih sredstava]]/7.5345</f>
        <v>138724.93065233261</v>
      </c>
      <c r="U1750" s="50">
        <v>0</v>
      </c>
      <c r="V1750" s="51">
        <f>Ugovori_OPULJP[[#This Row],[Javni doprinos korisnika - HRK]]/7.5345</f>
        <v>0</v>
      </c>
      <c r="W1750" s="50">
        <v>0</v>
      </c>
      <c r="X1750" s="51">
        <f>Ugovori_OPULJP[[#This Row],[Privatni doprinos korisnika - HRK]]/7.5345</f>
        <v>0</v>
      </c>
      <c r="Y1750" s="52">
        <v>1045222.99</v>
      </c>
      <c r="Z1750" s="53">
        <f>Ugovori_OPULJP[[#This Row],[UKUPNI PRIHVATLJIVI IZDACI
TOTAL ELIGIBLE EXPENDITURE
= Bespovratna sredstva ukupno + doprinos korisnika
= Ukupni prihvatljivi troškovi
= Ukupna ugovorena vrijednost projekta HRK]]/7.5345</f>
        <v>138724.93065233261</v>
      </c>
      <c r="AA1750" s="44" t="s">
        <v>38</v>
      </c>
      <c r="AB1750" s="44" t="s">
        <v>35</v>
      </c>
      <c r="AC1750" s="43" t="s">
        <v>6386</v>
      </c>
      <c r="AD1750" s="43" t="s">
        <v>747</v>
      </c>
    </row>
    <row r="1751" spans="1:30" ht="63.75" customHeight="1" x14ac:dyDescent="0.2">
      <c r="A1751" s="41" t="s">
        <v>6387</v>
      </c>
      <c r="B1751" s="42" t="s">
        <v>743</v>
      </c>
      <c r="C1751" s="43" t="s">
        <v>6342</v>
      </c>
      <c r="D1751" s="43" t="s">
        <v>6343</v>
      </c>
      <c r="E1751" s="57" t="s">
        <v>76</v>
      </c>
      <c r="F1751" s="45" t="s">
        <v>6388</v>
      </c>
      <c r="G1751" s="45" t="s">
        <v>6389</v>
      </c>
      <c r="H1751" s="47">
        <v>43712</v>
      </c>
      <c r="I1751" s="47">
        <v>44808</v>
      </c>
      <c r="J1751" s="48" t="str">
        <f>IF(Ugovori_OPULJP[[#This Row],[DATUM ZAVRŠETKA OPERACIJE]]&gt;DATE(2024,3,31),"u provedbi","završen")</f>
        <v>završen</v>
      </c>
      <c r="K1751" s="46" t="s">
        <v>425</v>
      </c>
      <c r="L1751" s="46" t="s">
        <v>425</v>
      </c>
      <c r="M1751" s="49">
        <v>0.85</v>
      </c>
      <c r="N1751" s="49">
        <v>0.15</v>
      </c>
      <c r="O1751" s="50">
        <f>Ugovori_OPULJP[[#This Row],[Bespovratna sredstva - Ukupno (EU+Nac) HRK
= Ukupna ugovorena vrijednost bespovratnih sredstava]]*Ugovori_OPULJP[[#This Row],[EU STOPA SUFINANCIRANJA %
EU CO-FINANCING RATE %]]</f>
        <v>1269381.5</v>
      </c>
      <c r="P1751" s="51">
        <f>Ugovori_OPULJP[[#This Row],[Bespovratna sredstva - EU dio - HRK]]/7.5345</f>
        <v>168475.87762957063</v>
      </c>
      <c r="Q1751" s="50">
        <f>Ugovori_OPULJP[[#This Row],[Bespovratna sredstva - Ukupno (EU+Nac) HRK
= Ukupna ugovorena vrijednost bespovratnih sredstava]]*Ugovori_OPULJP[[#This Row],[STOPA NACIONALNOG SUFINANCIRANJA %]]</f>
        <v>224008.5</v>
      </c>
      <c r="R1751" s="51">
        <f>Ugovori_OPULJP[[#This Row],[Bespovratna sredstva - Nacionalni dio - HRK]]/7.5345</f>
        <v>29731.037228747758</v>
      </c>
      <c r="S1751" s="50">
        <v>1493390</v>
      </c>
      <c r="T1751" s="51">
        <f>Ugovori_OPULJP[[#This Row],[Bespovratna sredstva - Ukupno (EU+Nac) HRK
= Ukupna ugovorena vrijednost bespovratnih sredstava]]/7.5345</f>
        <v>198206.9148583184</v>
      </c>
      <c r="U1751" s="50">
        <v>0</v>
      </c>
      <c r="V1751" s="51">
        <f>Ugovori_OPULJP[[#This Row],[Javni doprinos korisnika - HRK]]/7.5345</f>
        <v>0</v>
      </c>
      <c r="W1751" s="50">
        <v>0</v>
      </c>
      <c r="X1751" s="51">
        <f>Ugovori_OPULJP[[#This Row],[Privatni doprinos korisnika - HRK]]/7.5345</f>
        <v>0</v>
      </c>
      <c r="Y1751" s="52">
        <v>1493390</v>
      </c>
      <c r="Z1751" s="53">
        <f>Ugovori_OPULJP[[#This Row],[UKUPNI PRIHVATLJIVI IZDACI
TOTAL ELIGIBLE EXPENDITURE
= Bespovratna sredstva ukupno + doprinos korisnika
= Ukupni prihvatljivi troškovi
= Ukupna ugovorena vrijednost projekta HRK]]/7.5345</f>
        <v>198206.9148583184</v>
      </c>
      <c r="AA1751" s="44" t="s">
        <v>38</v>
      </c>
      <c r="AB1751" s="44" t="s">
        <v>35</v>
      </c>
      <c r="AC1751" s="43" t="s">
        <v>6390</v>
      </c>
      <c r="AD1751" s="43" t="s">
        <v>747</v>
      </c>
    </row>
    <row r="1752" spans="1:30" ht="63.75" customHeight="1" x14ac:dyDescent="0.2">
      <c r="A1752" s="41" t="s">
        <v>6391</v>
      </c>
      <c r="B1752" s="42" t="s">
        <v>743</v>
      </c>
      <c r="C1752" s="43" t="s">
        <v>6342</v>
      </c>
      <c r="D1752" s="43" t="s">
        <v>6343</v>
      </c>
      <c r="E1752" s="57" t="s">
        <v>76</v>
      </c>
      <c r="F1752" s="45" t="s">
        <v>6392</v>
      </c>
      <c r="G1752" s="45" t="s">
        <v>6393</v>
      </c>
      <c r="H1752" s="47">
        <v>43707</v>
      </c>
      <c r="I1752" s="47">
        <v>44316</v>
      </c>
      <c r="J1752" s="48" t="str">
        <f>IF(Ugovori_OPULJP[[#This Row],[DATUM ZAVRŠETKA OPERACIJE]]&gt;DATE(2024,3,31),"u provedbi","završen")</f>
        <v>završen</v>
      </c>
      <c r="K1752" s="46" t="s">
        <v>84</v>
      </c>
      <c r="L1752" s="46" t="s">
        <v>84</v>
      </c>
      <c r="M1752" s="49">
        <v>0.85</v>
      </c>
      <c r="N1752" s="49">
        <v>0.15</v>
      </c>
      <c r="O1752" s="50">
        <f>Ugovori_OPULJP[[#This Row],[Bespovratna sredstva - Ukupno (EU+Nac) HRK
= Ukupna ugovorena vrijednost bespovratnih sredstava]]*Ugovori_OPULJP[[#This Row],[EU STOPA SUFINANCIRANJA %
EU CO-FINANCING RATE %]]</f>
        <v>992915.68500000006</v>
      </c>
      <c r="P1752" s="51">
        <f>Ugovori_OPULJP[[#This Row],[Bespovratna sredstva - EU dio - HRK]]/7.5345</f>
        <v>131782.5582321322</v>
      </c>
      <c r="Q1752" s="50">
        <f>Ugovori_OPULJP[[#This Row],[Bespovratna sredstva - Ukupno (EU+Nac) HRK
= Ukupna ugovorena vrijednost bespovratnih sredstava]]*Ugovori_OPULJP[[#This Row],[STOPA NACIONALNOG SUFINANCIRANJA %]]</f>
        <v>175220.41500000001</v>
      </c>
      <c r="R1752" s="51">
        <f>Ugovori_OPULJP[[#This Row],[Bespovratna sredstva - Nacionalni dio - HRK]]/7.5345</f>
        <v>23255.745570376268</v>
      </c>
      <c r="S1752" s="50">
        <v>1168136.1000000001</v>
      </c>
      <c r="T1752" s="51">
        <f>Ugovori_OPULJP[[#This Row],[Bespovratna sredstva - Ukupno (EU+Nac) HRK
= Ukupna ugovorena vrijednost bespovratnih sredstava]]/7.5345</f>
        <v>155038.30380250845</v>
      </c>
      <c r="U1752" s="50">
        <v>0</v>
      </c>
      <c r="V1752" s="51">
        <f>Ugovori_OPULJP[[#This Row],[Javni doprinos korisnika - HRK]]/7.5345</f>
        <v>0</v>
      </c>
      <c r="W1752" s="50">
        <v>0</v>
      </c>
      <c r="X1752" s="51">
        <f>Ugovori_OPULJP[[#This Row],[Privatni doprinos korisnika - HRK]]/7.5345</f>
        <v>0</v>
      </c>
      <c r="Y1752" s="52">
        <v>1168136.1000000001</v>
      </c>
      <c r="Z1752" s="53">
        <f>Ugovori_OPULJP[[#This Row],[UKUPNI PRIHVATLJIVI IZDACI
TOTAL ELIGIBLE EXPENDITURE
= Bespovratna sredstva ukupno + doprinos korisnika
= Ukupni prihvatljivi troškovi
= Ukupna ugovorena vrijednost projekta HRK]]/7.5345</f>
        <v>155038.30380250845</v>
      </c>
      <c r="AA1752" s="44" t="s">
        <v>38</v>
      </c>
      <c r="AB1752" s="44" t="s">
        <v>35</v>
      </c>
      <c r="AC1752" s="43" t="s">
        <v>6394</v>
      </c>
      <c r="AD1752" s="43" t="s">
        <v>747</v>
      </c>
    </row>
    <row r="1753" spans="1:30" ht="63.75" customHeight="1" x14ac:dyDescent="0.2">
      <c r="A1753" s="41" t="s">
        <v>6395</v>
      </c>
      <c r="B1753" s="42" t="s">
        <v>743</v>
      </c>
      <c r="C1753" s="43" t="s">
        <v>6342</v>
      </c>
      <c r="D1753" s="43" t="s">
        <v>6343</v>
      </c>
      <c r="E1753" s="57" t="s">
        <v>76</v>
      </c>
      <c r="F1753" s="45" t="s">
        <v>6396</v>
      </c>
      <c r="G1753" s="45" t="s">
        <v>6397</v>
      </c>
      <c r="H1753" s="47">
        <v>43707</v>
      </c>
      <c r="I1753" s="47">
        <v>44530</v>
      </c>
      <c r="J1753" s="48" t="str">
        <f>IF(Ugovori_OPULJP[[#This Row],[DATUM ZAVRŠETKA OPERACIJE]]&gt;DATE(2024,3,31),"u provedbi","završen")</f>
        <v>završen</v>
      </c>
      <c r="K1753" s="46" t="s">
        <v>84</v>
      </c>
      <c r="L1753" s="46" t="s">
        <v>84</v>
      </c>
      <c r="M1753" s="49">
        <v>0.85</v>
      </c>
      <c r="N1753" s="49">
        <v>0.15</v>
      </c>
      <c r="O1753" s="50">
        <f>Ugovori_OPULJP[[#This Row],[Bespovratna sredstva - Ukupno (EU+Nac) HRK
= Ukupna ugovorena vrijednost bespovratnih sredstava]]*Ugovori_OPULJP[[#This Row],[EU STOPA SUFINANCIRANJA %
EU CO-FINANCING RATE %]]</f>
        <v>1174920.0225</v>
      </c>
      <c r="P1753" s="51">
        <f>Ugovori_OPULJP[[#This Row],[Bespovratna sredstva - EU dio - HRK]]/7.5345</f>
        <v>155938.68504877563</v>
      </c>
      <c r="Q1753" s="50">
        <f>Ugovori_OPULJP[[#This Row],[Bespovratna sredstva - Ukupno (EU+Nac) HRK
= Ukupna ugovorena vrijednost bespovratnih sredstava]]*Ugovori_OPULJP[[#This Row],[STOPA NACIONALNOG SUFINANCIRANJA %]]</f>
        <v>207338.82750000001</v>
      </c>
      <c r="R1753" s="51">
        <f>Ugovori_OPULJP[[#This Row],[Bespovratna sredstva - Nacionalni dio - HRK]]/7.5345</f>
        <v>27518.5914791957</v>
      </c>
      <c r="S1753" s="50">
        <v>1382258.85</v>
      </c>
      <c r="T1753" s="51">
        <f>Ugovori_OPULJP[[#This Row],[Bespovratna sredstva - Ukupno (EU+Nac) HRK
= Ukupna ugovorena vrijednost bespovratnih sredstava]]/7.5345</f>
        <v>183457.27652797132</v>
      </c>
      <c r="U1753" s="50">
        <v>0</v>
      </c>
      <c r="V1753" s="51">
        <f>Ugovori_OPULJP[[#This Row],[Javni doprinos korisnika - HRK]]/7.5345</f>
        <v>0</v>
      </c>
      <c r="W1753" s="50">
        <v>0</v>
      </c>
      <c r="X1753" s="51">
        <f>Ugovori_OPULJP[[#This Row],[Privatni doprinos korisnika - HRK]]/7.5345</f>
        <v>0</v>
      </c>
      <c r="Y1753" s="52">
        <v>1382258.85</v>
      </c>
      <c r="Z1753" s="53">
        <f>Ugovori_OPULJP[[#This Row],[UKUPNI PRIHVATLJIVI IZDACI
TOTAL ELIGIBLE EXPENDITURE
= Bespovratna sredstva ukupno + doprinos korisnika
= Ukupni prihvatljivi troškovi
= Ukupna ugovorena vrijednost projekta HRK]]/7.5345</f>
        <v>183457.27652797132</v>
      </c>
      <c r="AA1753" s="44" t="s">
        <v>38</v>
      </c>
      <c r="AB1753" s="44" t="s">
        <v>35</v>
      </c>
      <c r="AC1753" s="43" t="s">
        <v>6398</v>
      </c>
      <c r="AD1753" s="43" t="s">
        <v>747</v>
      </c>
    </row>
    <row r="1754" spans="1:30" ht="63.75" customHeight="1" x14ac:dyDescent="0.2">
      <c r="A1754" s="41" t="s">
        <v>6399</v>
      </c>
      <c r="B1754" s="42" t="s">
        <v>743</v>
      </c>
      <c r="C1754" s="43" t="s">
        <v>6342</v>
      </c>
      <c r="D1754" s="43" t="s">
        <v>6343</v>
      </c>
      <c r="E1754" s="57" t="s">
        <v>76</v>
      </c>
      <c r="F1754" s="45" t="s">
        <v>6400</v>
      </c>
      <c r="G1754" s="45" t="s">
        <v>6401</v>
      </c>
      <c r="H1754" s="47">
        <v>43707</v>
      </c>
      <c r="I1754" s="47">
        <v>44255</v>
      </c>
      <c r="J1754" s="48" t="str">
        <f>IF(Ugovori_OPULJP[[#This Row],[DATUM ZAVRŠETKA OPERACIJE]]&gt;DATE(2024,3,31),"u provedbi","završen")</f>
        <v>završen</v>
      </c>
      <c r="K1754" s="46" t="s">
        <v>84</v>
      </c>
      <c r="L1754" s="46" t="s">
        <v>37</v>
      </c>
      <c r="M1754" s="49">
        <v>0.85</v>
      </c>
      <c r="N1754" s="49">
        <v>0.15</v>
      </c>
      <c r="O1754" s="50">
        <f>Ugovori_OPULJP[[#This Row],[Bespovratna sredstva - Ukupno (EU+Nac) HRK
= Ukupna ugovorena vrijednost bespovratnih sredstava]]*Ugovori_OPULJP[[#This Row],[EU STOPA SUFINANCIRANJA %
EU CO-FINANCING RATE %]]</f>
        <v>771925.41749999998</v>
      </c>
      <c r="P1754" s="51">
        <f>Ugovori_OPULJP[[#This Row],[Bespovratna sredstva - EU dio - HRK]]/7.5345</f>
        <v>102452.10929723272</v>
      </c>
      <c r="Q1754" s="50">
        <f>Ugovori_OPULJP[[#This Row],[Bespovratna sredstva - Ukupno (EU+Nac) HRK
= Ukupna ugovorena vrijednost bespovratnih sredstava]]*Ugovori_OPULJP[[#This Row],[STOPA NACIONALNOG SUFINANCIRANJA %]]</f>
        <v>136222.13250000001</v>
      </c>
      <c r="R1754" s="51">
        <f>Ugovori_OPULJP[[#This Row],[Bespovratna sredstva - Nacionalni dio - HRK]]/7.5345</f>
        <v>18079.783993629306</v>
      </c>
      <c r="S1754" s="50">
        <v>908147.55</v>
      </c>
      <c r="T1754" s="51">
        <f>Ugovori_OPULJP[[#This Row],[Bespovratna sredstva - Ukupno (EU+Nac) HRK
= Ukupna ugovorena vrijednost bespovratnih sredstava]]/7.5345</f>
        <v>120531.89329086203</v>
      </c>
      <c r="U1754" s="50">
        <v>0</v>
      </c>
      <c r="V1754" s="51">
        <f>Ugovori_OPULJP[[#This Row],[Javni doprinos korisnika - HRK]]/7.5345</f>
        <v>0</v>
      </c>
      <c r="W1754" s="50">
        <v>0</v>
      </c>
      <c r="X1754" s="51">
        <f>Ugovori_OPULJP[[#This Row],[Privatni doprinos korisnika - HRK]]/7.5345</f>
        <v>0</v>
      </c>
      <c r="Y1754" s="52">
        <v>908147.55</v>
      </c>
      <c r="Z1754" s="53">
        <f>Ugovori_OPULJP[[#This Row],[UKUPNI PRIHVATLJIVI IZDACI
TOTAL ELIGIBLE EXPENDITURE
= Bespovratna sredstva ukupno + doprinos korisnika
= Ukupni prihvatljivi troškovi
= Ukupna ugovorena vrijednost projekta HRK]]/7.5345</f>
        <v>120531.89329086203</v>
      </c>
      <c r="AA1754" s="44" t="s">
        <v>38</v>
      </c>
      <c r="AB1754" s="44" t="s">
        <v>35</v>
      </c>
      <c r="AC1754" s="43" t="s">
        <v>6402</v>
      </c>
      <c r="AD1754" s="43" t="s">
        <v>747</v>
      </c>
    </row>
    <row r="1755" spans="1:30" ht="63.75" customHeight="1" x14ac:dyDescent="0.2">
      <c r="A1755" s="41" t="s">
        <v>6403</v>
      </c>
      <c r="B1755" s="42" t="s">
        <v>743</v>
      </c>
      <c r="C1755" s="43" t="s">
        <v>6342</v>
      </c>
      <c r="D1755" s="43" t="s">
        <v>6343</v>
      </c>
      <c r="E1755" s="57" t="s">
        <v>76</v>
      </c>
      <c r="F1755" s="45" t="s">
        <v>6404</v>
      </c>
      <c r="G1755" s="62" t="s">
        <v>5622</v>
      </c>
      <c r="H1755" s="47">
        <v>43707</v>
      </c>
      <c r="I1755" s="47">
        <v>44499</v>
      </c>
      <c r="J1755" s="48" t="str">
        <f>IF(Ugovori_OPULJP[[#This Row],[DATUM ZAVRŠETKA OPERACIJE]]&gt;DATE(2024,3,31),"u provedbi","završen")</f>
        <v>završen</v>
      </c>
      <c r="K1755" s="46" t="s">
        <v>84</v>
      </c>
      <c r="L1755" s="46" t="s">
        <v>84</v>
      </c>
      <c r="M1755" s="49">
        <v>0.85</v>
      </c>
      <c r="N1755" s="49">
        <v>0.15</v>
      </c>
      <c r="O1755" s="50">
        <f>Ugovori_OPULJP[[#This Row],[Bespovratna sredstva - Ukupno (EU+Nac) HRK
= Ukupna ugovorena vrijednost bespovratnih sredstava]]*Ugovori_OPULJP[[#This Row],[EU STOPA SUFINANCIRANJA %
EU CO-FINANCING RATE %]]</f>
        <v>1274534.6845</v>
      </c>
      <c r="P1755" s="51">
        <f>Ugovori_OPULJP[[#This Row],[Bespovratna sredstva - EU dio - HRK]]/7.5345</f>
        <v>169159.82274868936</v>
      </c>
      <c r="Q1755" s="50">
        <f>Ugovori_OPULJP[[#This Row],[Bespovratna sredstva - Ukupno (EU+Nac) HRK
= Ukupna ugovorena vrijednost bespovratnih sredstava]]*Ugovori_OPULJP[[#This Row],[STOPA NACIONALNOG SUFINANCIRANJA %]]</f>
        <v>224917.8855</v>
      </c>
      <c r="R1755" s="51">
        <f>Ugovori_OPULJP[[#This Row],[Bespovratna sredstva - Nacionalni dio - HRK]]/7.5345</f>
        <v>29851.733426239298</v>
      </c>
      <c r="S1755" s="50">
        <v>1499452.57</v>
      </c>
      <c r="T1755" s="51">
        <f>Ugovori_OPULJP[[#This Row],[Bespovratna sredstva - Ukupno (EU+Nac) HRK
= Ukupna ugovorena vrijednost bespovratnih sredstava]]/7.5345</f>
        <v>199011.55617492867</v>
      </c>
      <c r="U1755" s="50">
        <v>0</v>
      </c>
      <c r="V1755" s="51">
        <f>Ugovori_OPULJP[[#This Row],[Javni doprinos korisnika - HRK]]/7.5345</f>
        <v>0</v>
      </c>
      <c r="W1755" s="50">
        <v>0</v>
      </c>
      <c r="X1755" s="51">
        <f>Ugovori_OPULJP[[#This Row],[Privatni doprinos korisnika - HRK]]/7.5345</f>
        <v>0</v>
      </c>
      <c r="Y1755" s="52">
        <v>1499452.57</v>
      </c>
      <c r="Z1755" s="53">
        <f>Ugovori_OPULJP[[#This Row],[UKUPNI PRIHVATLJIVI IZDACI
TOTAL ELIGIBLE EXPENDITURE
= Bespovratna sredstva ukupno + doprinos korisnika
= Ukupni prihvatljivi troškovi
= Ukupna ugovorena vrijednost projekta HRK]]/7.5345</f>
        <v>199011.55617492867</v>
      </c>
      <c r="AA1755" s="44" t="s">
        <v>38</v>
      </c>
      <c r="AB1755" s="44" t="s">
        <v>35</v>
      </c>
      <c r="AC1755" s="43" t="s">
        <v>6405</v>
      </c>
      <c r="AD1755" s="43" t="s">
        <v>747</v>
      </c>
    </row>
    <row r="1756" spans="1:30" ht="63.75" customHeight="1" x14ac:dyDescent="0.2">
      <c r="A1756" s="41" t="s">
        <v>6406</v>
      </c>
      <c r="B1756" s="42" t="s">
        <v>743</v>
      </c>
      <c r="C1756" s="43" t="s">
        <v>6342</v>
      </c>
      <c r="D1756" s="43" t="s">
        <v>6343</v>
      </c>
      <c r="E1756" s="57" t="s">
        <v>76</v>
      </c>
      <c r="F1756" s="45" t="s">
        <v>6407</v>
      </c>
      <c r="G1756" s="45" t="s">
        <v>6408</v>
      </c>
      <c r="H1756" s="47">
        <v>43707</v>
      </c>
      <c r="I1756" s="47">
        <v>44255</v>
      </c>
      <c r="J1756" s="48" t="str">
        <f>IF(Ugovori_OPULJP[[#This Row],[DATUM ZAVRŠETKA OPERACIJE]]&gt;DATE(2024,3,31),"u provedbi","završen")</f>
        <v>završen</v>
      </c>
      <c r="K1756" s="46" t="s">
        <v>84</v>
      </c>
      <c r="L1756" s="46" t="s">
        <v>84</v>
      </c>
      <c r="M1756" s="49">
        <v>0.85</v>
      </c>
      <c r="N1756" s="49">
        <v>0.15</v>
      </c>
      <c r="O1756" s="50">
        <f>Ugovori_OPULJP[[#This Row],[Bespovratna sredstva - Ukupno (EU+Nac) HRK
= Ukupna ugovorena vrijednost bespovratnih sredstava]]*Ugovori_OPULJP[[#This Row],[EU STOPA SUFINANCIRANJA %
EU CO-FINANCING RATE %]]</f>
        <v>528614.91500000004</v>
      </c>
      <c r="P1756" s="51">
        <f>Ugovori_OPULJP[[#This Row],[Bespovratna sredstva - EU dio - HRK]]/7.5345</f>
        <v>70159.256088658833</v>
      </c>
      <c r="Q1756" s="50">
        <f>Ugovori_OPULJP[[#This Row],[Bespovratna sredstva - Ukupno (EU+Nac) HRK
= Ukupna ugovorena vrijednost bespovratnih sredstava]]*Ugovori_OPULJP[[#This Row],[STOPA NACIONALNOG SUFINANCIRANJA %]]</f>
        <v>93284.985000000001</v>
      </c>
      <c r="R1756" s="51">
        <f>Ugovori_OPULJP[[#This Row],[Bespovratna sredstva - Nacionalni dio - HRK]]/7.5345</f>
        <v>12381.045192116264</v>
      </c>
      <c r="S1756" s="50">
        <v>621899.9</v>
      </c>
      <c r="T1756" s="51">
        <f>Ugovori_OPULJP[[#This Row],[Bespovratna sredstva - Ukupno (EU+Nac) HRK
= Ukupna ugovorena vrijednost bespovratnih sredstava]]/7.5345</f>
        <v>82540.301280775093</v>
      </c>
      <c r="U1756" s="50">
        <v>0</v>
      </c>
      <c r="V1756" s="51">
        <f>Ugovori_OPULJP[[#This Row],[Javni doprinos korisnika - HRK]]/7.5345</f>
        <v>0</v>
      </c>
      <c r="W1756" s="50">
        <v>0</v>
      </c>
      <c r="X1756" s="51">
        <f>Ugovori_OPULJP[[#This Row],[Privatni doprinos korisnika - HRK]]/7.5345</f>
        <v>0</v>
      </c>
      <c r="Y1756" s="52">
        <v>621899.9</v>
      </c>
      <c r="Z1756" s="53">
        <f>Ugovori_OPULJP[[#This Row],[UKUPNI PRIHVATLJIVI IZDACI
TOTAL ELIGIBLE EXPENDITURE
= Bespovratna sredstva ukupno + doprinos korisnika
= Ukupni prihvatljivi troškovi
= Ukupna ugovorena vrijednost projekta HRK]]/7.5345</f>
        <v>82540.301280775093</v>
      </c>
      <c r="AA1756" s="44" t="s">
        <v>38</v>
      </c>
      <c r="AB1756" s="44" t="s">
        <v>35</v>
      </c>
      <c r="AC1756" s="43" t="s">
        <v>6409</v>
      </c>
      <c r="AD1756" s="43" t="s">
        <v>747</v>
      </c>
    </row>
    <row r="1757" spans="1:30" ht="63.75" customHeight="1" x14ac:dyDescent="0.2">
      <c r="A1757" s="41" t="s">
        <v>6410</v>
      </c>
      <c r="B1757" s="42" t="s">
        <v>743</v>
      </c>
      <c r="C1757" s="43" t="s">
        <v>6342</v>
      </c>
      <c r="D1757" s="43" t="s">
        <v>6343</v>
      </c>
      <c r="E1757" s="57" t="s">
        <v>76</v>
      </c>
      <c r="F1757" s="45" t="s">
        <v>6411</v>
      </c>
      <c r="G1757" s="45" t="s">
        <v>2115</v>
      </c>
      <c r="H1757" s="47">
        <v>43867</v>
      </c>
      <c r="I1757" s="47">
        <v>44598</v>
      </c>
      <c r="J1757" s="48" t="str">
        <f>IF(Ugovori_OPULJP[[#This Row],[DATUM ZAVRŠETKA OPERACIJE]]&gt;DATE(2024,3,31),"u provedbi","završen")</f>
        <v>završen</v>
      </c>
      <c r="K1757" s="46" t="s">
        <v>99</v>
      </c>
      <c r="L1757" s="46" t="s">
        <v>99</v>
      </c>
      <c r="M1757" s="49">
        <v>0.85</v>
      </c>
      <c r="N1757" s="49">
        <v>0.15</v>
      </c>
      <c r="O1757" s="50">
        <f>Ugovori_OPULJP[[#This Row],[Bespovratna sredstva - Ukupno (EU+Nac) HRK
= Ukupna ugovorena vrijednost bespovratnih sredstava]]*Ugovori_OPULJP[[#This Row],[EU STOPA SUFINANCIRANJA %
EU CO-FINANCING RATE %]]</f>
        <v>1076072.5789999999</v>
      </c>
      <c r="P1757" s="51">
        <f>Ugovori_OPULJP[[#This Row],[Bespovratna sredstva - EU dio - HRK]]/7.5345</f>
        <v>142819.37474284953</v>
      </c>
      <c r="Q1757" s="50">
        <f>Ugovori_OPULJP[[#This Row],[Bespovratna sredstva - Ukupno (EU+Nac) HRK
= Ukupna ugovorena vrijednost bespovratnih sredstava]]*Ugovori_OPULJP[[#This Row],[STOPA NACIONALNOG SUFINANCIRANJA %]]</f>
        <v>189895.16099999999</v>
      </c>
      <c r="R1757" s="51">
        <f>Ugovori_OPULJP[[#This Row],[Bespovratna sredstva - Nacionalni dio - HRK]]/7.5345</f>
        <v>25203.419072267567</v>
      </c>
      <c r="S1757" s="50">
        <v>1265967.74</v>
      </c>
      <c r="T1757" s="51">
        <f>Ugovori_OPULJP[[#This Row],[Bespovratna sredstva - Ukupno (EU+Nac) HRK
= Ukupna ugovorena vrijednost bespovratnih sredstava]]/7.5345</f>
        <v>168022.79381511713</v>
      </c>
      <c r="U1757" s="50">
        <v>0</v>
      </c>
      <c r="V1757" s="51">
        <f>Ugovori_OPULJP[[#This Row],[Javni doprinos korisnika - HRK]]/7.5345</f>
        <v>0</v>
      </c>
      <c r="W1757" s="50">
        <v>0</v>
      </c>
      <c r="X1757" s="51">
        <f>Ugovori_OPULJP[[#This Row],[Privatni doprinos korisnika - HRK]]/7.5345</f>
        <v>0</v>
      </c>
      <c r="Y1757" s="52">
        <v>1265967.74</v>
      </c>
      <c r="Z1757" s="53">
        <f>Ugovori_OPULJP[[#This Row],[UKUPNI PRIHVATLJIVI IZDACI
TOTAL ELIGIBLE EXPENDITURE
= Bespovratna sredstva ukupno + doprinos korisnika
= Ukupni prihvatljivi troškovi
= Ukupna ugovorena vrijednost projekta HRK]]/7.5345</f>
        <v>168022.79381511713</v>
      </c>
      <c r="AA1757" s="44" t="s">
        <v>38</v>
      </c>
      <c r="AB1757" s="44" t="s">
        <v>35</v>
      </c>
      <c r="AC1757" s="43" t="s">
        <v>6412</v>
      </c>
      <c r="AD1757" s="43" t="s">
        <v>747</v>
      </c>
    </row>
    <row r="1758" spans="1:30" ht="63.75" customHeight="1" x14ac:dyDescent="0.2">
      <c r="A1758" s="41" t="s">
        <v>6413</v>
      </c>
      <c r="B1758" s="42" t="s">
        <v>743</v>
      </c>
      <c r="C1758" s="43" t="s">
        <v>6342</v>
      </c>
      <c r="D1758" s="43" t="s">
        <v>6343</v>
      </c>
      <c r="E1758" s="57" t="s">
        <v>76</v>
      </c>
      <c r="F1758" s="45" t="s">
        <v>6414</v>
      </c>
      <c r="G1758" s="62" t="s">
        <v>83</v>
      </c>
      <c r="H1758" s="47">
        <v>43867</v>
      </c>
      <c r="I1758" s="47">
        <v>44963</v>
      </c>
      <c r="J1758" s="48" t="str">
        <f>IF(Ugovori_OPULJP[[#This Row],[DATUM ZAVRŠETKA OPERACIJE]]&gt;DATE(2024,3,31),"u provedbi","završen")</f>
        <v>završen</v>
      </c>
      <c r="K1758" s="46" t="s">
        <v>84</v>
      </c>
      <c r="L1758" s="46" t="s">
        <v>84</v>
      </c>
      <c r="M1758" s="49">
        <v>0.85</v>
      </c>
      <c r="N1758" s="49">
        <v>0.15</v>
      </c>
      <c r="O1758" s="50">
        <f>Ugovori_OPULJP[[#This Row],[Bespovratna sredstva - Ukupno (EU+Nac) HRK
= Ukupna ugovorena vrijednost bespovratnih sredstava]]*Ugovori_OPULJP[[#This Row],[EU STOPA SUFINANCIRANJA %
EU CO-FINANCING RATE %]]</f>
        <v>1274902.5899999999</v>
      </c>
      <c r="P1758" s="51">
        <f>Ugovori_OPULJP[[#This Row],[Bespovratna sredstva - EU dio - HRK]]/7.5345</f>
        <v>169208.65219988051</v>
      </c>
      <c r="Q1758" s="50">
        <f>Ugovori_OPULJP[[#This Row],[Bespovratna sredstva - Ukupno (EU+Nac) HRK
= Ukupna ugovorena vrijednost bespovratnih sredstava]]*Ugovori_OPULJP[[#This Row],[STOPA NACIONALNOG SUFINANCIRANJA %]]</f>
        <v>224982.80999999997</v>
      </c>
      <c r="R1758" s="51">
        <f>Ugovori_OPULJP[[#This Row],[Bespovratna sredstva - Nacionalni dio - HRK]]/7.5345</f>
        <v>29860.35038821421</v>
      </c>
      <c r="S1758" s="50">
        <v>1499885.4</v>
      </c>
      <c r="T1758" s="51">
        <f>Ugovori_OPULJP[[#This Row],[Bespovratna sredstva - Ukupno (EU+Nac) HRK
= Ukupna ugovorena vrijednost bespovratnih sredstava]]/7.5345</f>
        <v>199069.00258809474</v>
      </c>
      <c r="U1758" s="50">
        <v>0</v>
      </c>
      <c r="V1758" s="51">
        <f>Ugovori_OPULJP[[#This Row],[Javni doprinos korisnika - HRK]]/7.5345</f>
        <v>0</v>
      </c>
      <c r="W1758" s="50">
        <v>0</v>
      </c>
      <c r="X1758" s="51">
        <f>Ugovori_OPULJP[[#This Row],[Privatni doprinos korisnika - HRK]]/7.5345</f>
        <v>0</v>
      </c>
      <c r="Y1758" s="52">
        <v>1499885.4</v>
      </c>
      <c r="Z1758" s="53">
        <f>Ugovori_OPULJP[[#This Row],[UKUPNI PRIHVATLJIVI IZDACI
TOTAL ELIGIBLE EXPENDITURE
= Bespovratna sredstva ukupno + doprinos korisnika
= Ukupni prihvatljivi troškovi
= Ukupna ugovorena vrijednost projekta HRK]]/7.5345</f>
        <v>199069.00258809474</v>
      </c>
      <c r="AA1758" s="44" t="s">
        <v>38</v>
      </c>
      <c r="AB1758" s="44" t="s">
        <v>35</v>
      </c>
      <c r="AC1758" s="43" t="s">
        <v>6415</v>
      </c>
      <c r="AD1758" s="43" t="s">
        <v>747</v>
      </c>
    </row>
    <row r="1759" spans="1:30" ht="63.75" customHeight="1" x14ac:dyDescent="0.2">
      <c r="A1759" s="41" t="s">
        <v>6416</v>
      </c>
      <c r="B1759" s="42" t="s">
        <v>743</v>
      </c>
      <c r="C1759" s="43" t="s">
        <v>6342</v>
      </c>
      <c r="D1759" s="43" t="s">
        <v>6343</v>
      </c>
      <c r="E1759" s="57" t="s">
        <v>76</v>
      </c>
      <c r="F1759" s="45" t="s">
        <v>6417</v>
      </c>
      <c r="G1759" s="45" t="s">
        <v>6418</v>
      </c>
      <c r="H1759" s="47">
        <v>43867</v>
      </c>
      <c r="I1759" s="47">
        <v>44598</v>
      </c>
      <c r="J1759" s="48" t="str">
        <f>IF(Ugovori_OPULJP[[#This Row],[DATUM ZAVRŠETKA OPERACIJE]]&gt;DATE(2024,3,31),"u provedbi","završen")</f>
        <v>završen</v>
      </c>
      <c r="K1759" s="46" t="s">
        <v>84</v>
      </c>
      <c r="L1759" s="46" t="s">
        <v>84</v>
      </c>
      <c r="M1759" s="49">
        <v>0.85</v>
      </c>
      <c r="N1759" s="49">
        <v>0.15</v>
      </c>
      <c r="O1759" s="50">
        <f>Ugovori_OPULJP[[#This Row],[Bespovratna sredstva - Ukupno (EU+Nac) HRK
= Ukupna ugovorena vrijednost bespovratnih sredstava]]*Ugovori_OPULJP[[#This Row],[EU STOPA SUFINANCIRANJA %
EU CO-FINANCING RATE %]]</f>
        <v>1047625</v>
      </c>
      <c r="P1759" s="51">
        <f>Ugovori_OPULJP[[#This Row],[Bespovratna sredstva - EU dio - HRK]]/7.5345</f>
        <v>139043.73216537261</v>
      </c>
      <c r="Q1759" s="50">
        <f>Ugovori_OPULJP[[#This Row],[Bespovratna sredstva - Ukupno (EU+Nac) HRK
= Ukupna ugovorena vrijednost bespovratnih sredstava]]*Ugovori_OPULJP[[#This Row],[STOPA NACIONALNOG SUFINANCIRANJA %]]</f>
        <v>184875</v>
      </c>
      <c r="R1759" s="51">
        <f>Ugovori_OPULJP[[#This Row],[Bespovratna sredstva - Nacionalni dio - HRK]]/7.5345</f>
        <v>24537.12920565399</v>
      </c>
      <c r="S1759" s="50">
        <v>1232500</v>
      </c>
      <c r="T1759" s="51">
        <f>Ugovori_OPULJP[[#This Row],[Bespovratna sredstva - Ukupno (EU+Nac) HRK
= Ukupna ugovorena vrijednost bespovratnih sredstava]]/7.5345</f>
        <v>163580.86137102661</v>
      </c>
      <c r="U1759" s="50">
        <v>0</v>
      </c>
      <c r="V1759" s="51">
        <f>Ugovori_OPULJP[[#This Row],[Javni doprinos korisnika - HRK]]/7.5345</f>
        <v>0</v>
      </c>
      <c r="W1759" s="50">
        <v>0</v>
      </c>
      <c r="X1759" s="51">
        <f>Ugovori_OPULJP[[#This Row],[Privatni doprinos korisnika - HRK]]/7.5345</f>
        <v>0</v>
      </c>
      <c r="Y1759" s="52">
        <v>1232500</v>
      </c>
      <c r="Z1759" s="53">
        <f>Ugovori_OPULJP[[#This Row],[UKUPNI PRIHVATLJIVI IZDACI
TOTAL ELIGIBLE EXPENDITURE
= Bespovratna sredstva ukupno + doprinos korisnika
= Ukupni prihvatljivi troškovi
= Ukupna ugovorena vrijednost projekta HRK]]/7.5345</f>
        <v>163580.86137102661</v>
      </c>
      <c r="AA1759" s="44" t="s">
        <v>38</v>
      </c>
      <c r="AB1759" s="44" t="s">
        <v>35</v>
      </c>
      <c r="AC1759" s="43" t="s">
        <v>6419</v>
      </c>
      <c r="AD1759" s="43" t="s">
        <v>747</v>
      </c>
    </row>
    <row r="1760" spans="1:30" ht="63.75" customHeight="1" x14ac:dyDescent="0.2">
      <c r="A1760" s="41" t="s">
        <v>6420</v>
      </c>
      <c r="B1760" s="42" t="s">
        <v>743</v>
      </c>
      <c r="C1760" s="43" t="s">
        <v>6342</v>
      </c>
      <c r="D1760" s="43" t="s">
        <v>6343</v>
      </c>
      <c r="E1760" s="57" t="s">
        <v>76</v>
      </c>
      <c r="F1760" s="45" t="s">
        <v>6421</v>
      </c>
      <c r="G1760" s="45" t="s">
        <v>1091</v>
      </c>
      <c r="H1760" s="47">
        <v>43867</v>
      </c>
      <c r="I1760" s="47">
        <v>44963</v>
      </c>
      <c r="J1760" s="48" t="str">
        <f>IF(Ugovori_OPULJP[[#This Row],[DATUM ZAVRŠETKA OPERACIJE]]&gt;DATE(2024,3,31),"u provedbi","završen")</f>
        <v>završen</v>
      </c>
      <c r="K1760" s="46" t="s">
        <v>84</v>
      </c>
      <c r="L1760" s="46" t="s">
        <v>84</v>
      </c>
      <c r="M1760" s="49">
        <v>0.85</v>
      </c>
      <c r="N1760" s="49">
        <v>0.15</v>
      </c>
      <c r="O1760" s="50">
        <f>Ugovori_OPULJP[[#This Row],[Bespovratna sredstva - Ukupno (EU+Nac) HRK
= Ukupna ugovorena vrijednost bespovratnih sredstava]]*Ugovori_OPULJP[[#This Row],[EU STOPA SUFINANCIRANJA %
EU CO-FINANCING RATE %]]</f>
        <v>1227820.189</v>
      </c>
      <c r="P1760" s="51">
        <f>Ugovori_OPULJP[[#This Row],[Bespovratna sredstva - EU dio - HRK]]/7.5345</f>
        <v>162959.74371225695</v>
      </c>
      <c r="Q1760" s="50">
        <f>Ugovori_OPULJP[[#This Row],[Bespovratna sredstva - Ukupno (EU+Nac) HRK
= Ukupna ugovorena vrijednost bespovratnih sredstava]]*Ugovori_OPULJP[[#This Row],[STOPA NACIONALNOG SUFINANCIRANJA %]]</f>
        <v>216674.15100000001</v>
      </c>
      <c r="R1760" s="51">
        <f>Ugovori_OPULJP[[#This Row],[Bespovratna sredstva - Nacionalni dio - HRK]]/7.5345</f>
        <v>28757.601831574757</v>
      </c>
      <c r="S1760" s="50">
        <v>1444494.34</v>
      </c>
      <c r="T1760" s="51">
        <f>Ugovori_OPULJP[[#This Row],[Bespovratna sredstva - Ukupno (EU+Nac) HRK
= Ukupna ugovorena vrijednost bespovratnih sredstava]]/7.5345</f>
        <v>191717.3455438317</v>
      </c>
      <c r="U1760" s="50">
        <v>0</v>
      </c>
      <c r="V1760" s="51">
        <f>Ugovori_OPULJP[[#This Row],[Javni doprinos korisnika - HRK]]/7.5345</f>
        <v>0</v>
      </c>
      <c r="W1760" s="50">
        <v>0</v>
      </c>
      <c r="X1760" s="51">
        <f>Ugovori_OPULJP[[#This Row],[Privatni doprinos korisnika - HRK]]/7.5345</f>
        <v>0</v>
      </c>
      <c r="Y1760" s="52">
        <v>1444494.34</v>
      </c>
      <c r="Z1760" s="53">
        <f>Ugovori_OPULJP[[#This Row],[UKUPNI PRIHVATLJIVI IZDACI
TOTAL ELIGIBLE EXPENDITURE
= Bespovratna sredstva ukupno + doprinos korisnika
= Ukupni prihvatljivi troškovi
= Ukupna ugovorena vrijednost projekta HRK]]/7.5345</f>
        <v>191717.3455438317</v>
      </c>
      <c r="AA1760" s="44" t="s">
        <v>38</v>
      </c>
      <c r="AB1760" s="44" t="s">
        <v>35</v>
      </c>
      <c r="AC1760" s="43" t="s">
        <v>6422</v>
      </c>
      <c r="AD1760" s="43" t="s">
        <v>747</v>
      </c>
    </row>
    <row r="1761" spans="1:30" ht="63.75" customHeight="1" x14ac:dyDescent="0.2">
      <c r="A1761" s="41" t="s">
        <v>6423</v>
      </c>
      <c r="B1761" s="42" t="s">
        <v>743</v>
      </c>
      <c r="C1761" s="43" t="s">
        <v>6342</v>
      </c>
      <c r="D1761" s="43" t="s">
        <v>6343</v>
      </c>
      <c r="E1761" s="57" t="s">
        <v>76</v>
      </c>
      <c r="F1761" s="45" t="s">
        <v>6424</v>
      </c>
      <c r="G1761" s="45" t="s">
        <v>6425</v>
      </c>
      <c r="H1761" s="47">
        <v>43871</v>
      </c>
      <c r="I1761" s="47">
        <v>44602</v>
      </c>
      <c r="J1761" s="48" t="str">
        <f>IF(Ugovori_OPULJP[[#This Row],[DATUM ZAVRŠETKA OPERACIJE]]&gt;DATE(2024,3,31),"u provedbi","završen")</f>
        <v>završen</v>
      </c>
      <c r="K1761" s="46" t="s">
        <v>84</v>
      </c>
      <c r="L1761" s="46" t="s">
        <v>84</v>
      </c>
      <c r="M1761" s="49">
        <v>0.85</v>
      </c>
      <c r="N1761" s="49">
        <v>0.15</v>
      </c>
      <c r="O1761" s="50">
        <f>Ugovori_OPULJP[[#This Row],[Bespovratna sredstva - Ukupno (EU+Nac) HRK
= Ukupna ugovorena vrijednost bespovratnih sredstava]]*Ugovori_OPULJP[[#This Row],[EU STOPA SUFINANCIRANJA %
EU CO-FINANCING RATE %]]</f>
        <v>1189969.3999999999</v>
      </c>
      <c r="P1761" s="51">
        <f>Ugovori_OPULJP[[#This Row],[Bespovratna sredstva - EU dio - HRK]]/7.5345</f>
        <v>157936.08069546751</v>
      </c>
      <c r="Q1761" s="50">
        <f>Ugovori_OPULJP[[#This Row],[Bespovratna sredstva - Ukupno (EU+Nac) HRK
= Ukupna ugovorena vrijednost bespovratnih sredstava]]*Ugovori_OPULJP[[#This Row],[STOPA NACIONALNOG SUFINANCIRANJA %]]</f>
        <v>209994.6</v>
      </c>
      <c r="R1761" s="51">
        <f>Ugovori_OPULJP[[#This Row],[Bespovratna sredstva - Nacionalni dio - HRK]]/7.5345</f>
        <v>27871.073063906031</v>
      </c>
      <c r="S1761" s="50">
        <v>1399964</v>
      </c>
      <c r="T1761" s="51">
        <f>Ugovori_OPULJP[[#This Row],[Bespovratna sredstva - Ukupno (EU+Nac) HRK
= Ukupna ugovorena vrijednost bespovratnih sredstava]]/7.5345</f>
        <v>185807.15375937353</v>
      </c>
      <c r="U1761" s="50">
        <v>0</v>
      </c>
      <c r="V1761" s="51">
        <f>Ugovori_OPULJP[[#This Row],[Javni doprinos korisnika - HRK]]/7.5345</f>
        <v>0</v>
      </c>
      <c r="W1761" s="50">
        <v>0</v>
      </c>
      <c r="X1761" s="51">
        <f>Ugovori_OPULJP[[#This Row],[Privatni doprinos korisnika - HRK]]/7.5345</f>
        <v>0</v>
      </c>
      <c r="Y1761" s="52">
        <v>1399964</v>
      </c>
      <c r="Z1761" s="53">
        <f>Ugovori_OPULJP[[#This Row],[UKUPNI PRIHVATLJIVI IZDACI
TOTAL ELIGIBLE EXPENDITURE
= Bespovratna sredstva ukupno + doprinos korisnika
= Ukupni prihvatljivi troškovi
= Ukupna ugovorena vrijednost projekta HRK]]/7.5345</f>
        <v>185807.15375937353</v>
      </c>
      <c r="AA1761" s="44" t="s">
        <v>38</v>
      </c>
      <c r="AB1761" s="44" t="s">
        <v>35</v>
      </c>
      <c r="AC1761" s="43" t="s">
        <v>6426</v>
      </c>
      <c r="AD1761" s="43" t="s">
        <v>747</v>
      </c>
    </row>
    <row r="1762" spans="1:30" ht="63.75" customHeight="1" x14ac:dyDescent="0.2">
      <c r="A1762" s="41" t="s">
        <v>6427</v>
      </c>
      <c r="B1762" s="42" t="s">
        <v>743</v>
      </c>
      <c r="C1762" s="43" t="s">
        <v>6342</v>
      </c>
      <c r="D1762" s="43" t="s">
        <v>6343</v>
      </c>
      <c r="E1762" s="57" t="s">
        <v>76</v>
      </c>
      <c r="F1762" s="45" t="s">
        <v>6428</v>
      </c>
      <c r="G1762" s="45" t="s">
        <v>6429</v>
      </c>
      <c r="H1762" s="47">
        <v>43867</v>
      </c>
      <c r="I1762" s="47">
        <v>44414</v>
      </c>
      <c r="J1762" s="48" t="str">
        <f>IF(Ugovori_OPULJP[[#This Row],[DATUM ZAVRŠETKA OPERACIJE]]&gt;DATE(2024,3,31),"u provedbi","završen")</f>
        <v>završen</v>
      </c>
      <c r="K1762" s="46" t="s">
        <v>84</v>
      </c>
      <c r="L1762" s="46" t="s">
        <v>84</v>
      </c>
      <c r="M1762" s="49">
        <v>0.85</v>
      </c>
      <c r="N1762" s="49">
        <v>0.15</v>
      </c>
      <c r="O1762" s="50">
        <f>Ugovori_OPULJP[[#This Row],[Bespovratna sredstva - Ukupno (EU+Nac) HRK
= Ukupna ugovorena vrijednost bespovratnih sredstava]]*Ugovori_OPULJP[[#This Row],[EU STOPA SUFINANCIRANJA %
EU CO-FINANCING RATE %]]</f>
        <v>541360.75</v>
      </c>
      <c r="P1762" s="51">
        <f>Ugovori_OPULJP[[#This Row],[Bespovratna sredstva - EU dio - HRK]]/7.5345</f>
        <v>71850.919105448265</v>
      </c>
      <c r="Q1762" s="50">
        <f>Ugovori_OPULJP[[#This Row],[Bespovratna sredstva - Ukupno (EU+Nac) HRK
= Ukupna ugovorena vrijednost bespovratnih sredstava]]*Ugovori_OPULJP[[#This Row],[STOPA NACIONALNOG SUFINANCIRANJA %]]</f>
        <v>95534.25</v>
      </c>
      <c r="R1762" s="51">
        <f>Ugovori_OPULJP[[#This Row],[Bespovratna sredstva - Nacionalni dio - HRK]]/7.5345</f>
        <v>12679.573959784988</v>
      </c>
      <c r="S1762" s="50">
        <v>636895</v>
      </c>
      <c r="T1762" s="51">
        <f>Ugovori_OPULJP[[#This Row],[Bespovratna sredstva - Ukupno (EU+Nac) HRK
= Ukupna ugovorena vrijednost bespovratnih sredstava]]/7.5345</f>
        <v>84530.493065233255</v>
      </c>
      <c r="U1762" s="50">
        <v>0</v>
      </c>
      <c r="V1762" s="51">
        <f>Ugovori_OPULJP[[#This Row],[Javni doprinos korisnika - HRK]]/7.5345</f>
        <v>0</v>
      </c>
      <c r="W1762" s="50">
        <v>0</v>
      </c>
      <c r="X1762" s="51">
        <f>Ugovori_OPULJP[[#This Row],[Privatni doprinos korisnika - HRK]]/7.5345</f>
        <v>0</v>
      </c>
      <c r="Y1762" s="52">
        <v>636895</v>
      </c>
      <c r="Z1762" s="53">
        <f>Ugovori_OPULJP[[#This Row],[UKUPNI PRIHVATLJIVI IZDACI
TOTAL ELIGIBLE EXPENDITURE
= Bespovratna sredstva ukupno + doprinos korisnika
= Ukupni prihvatljivi troškovi
= Ukupna ugovorena vrijednost projekta HRK]]/7.5345</f>
        <v>84530.493065233255</v>
      </c>
      <c r="AA1762" s="44" t="s">
        <v>38</v>
      </c>
      <c r="AB1762" s="44" t="s">
        <v>35</v>
      </c>
      <c r="AC1762" s="43" t="s">
        <v>6430</v>
      </c>
      <c r="AD1762" s="43" t="s">
        <v>747</v>
      </c>
    </row>
    <row r="1763" spans="1:30" ht="63.75" customHeight="1" x14ac:dyDescent="0.2">
      <c r="A1763" s="41" t="s">
        <v>6431</v>
      </c>
      <c r="B1763" s="42" t="s">
        <v>743</v>
      </c>
      <c r="C1763" s="43" t="s">
        <v>6342</v>
      </c>
      <c r="D1763" s="43" t="s">
        <v>6343</v>
      </c>
      <c r="E1763" s="57" t="s">
        <v>76</v>
      </c>
      <c r="F1763" s="45" t="s">
        <v>6432</v>
      </c>
      <c r="G1763" s="45" t="s">
        <v>3844</v>
      </c>
      <c r="H1763" s="47">
        <v>43867</v>
      </c>
      <c r="I1763" s="47">
        <v>44598</v>
      </c>
      <c r="J1763" s="48" t="str">
        <f>IF(Ugovori_OPULJP[[#This Row],[DATUM ZAVRŠETKA OPERACIJE]]&gt;DATE(2024,3,31),"u provedbi","završen")</f>
        <v>završen</v>
      </c>
      <c r="K1763" s="46" t="s">
        <v>99</v>
      </c>
      <c r="L1763" s="46" t="s">
        <v>99</v>
      </c>
      <c r="M1763" s="49">
        <v>0.85</v>
      </c>
      <c r="N1763" s="49">
        <v>0.15</v>
      </c>
      <c r="O1763" s="50">
        <f>Ugovori_OPULJP[[#This Row],[Bespovratna sredstva - Ukupno (EU+Nac) HRK
= Ukupna ugovorena vrijednost bespovratnih sredstava]]*Ugovori_OPULJP[[#This Row],[EU STOPA SUFINANCIRANJA %
EU CO-FINANCING RATE %]]</f>
        <v>1140831.75</v>
      </c>
      <c r="P1763" s="51">
        <f>Ugovori_OPULJP[[#This Row],[Bespovratna sredstva - EU dio - HRK]]/7.5345</f>
        <v>151414.39378857255</v>
      </c>
      <c r="Q1763" s="50">
        <f>Ugovori_OPULJP[[#This Row],[Bespovratna sredstva - Ukupno (EU+Nac) HRK
= Ukupna ugovorena vrijednost bespovratnih sredstava]]*Ugovori_OPULJP[[#This Row],[STOPA NACIONALNOG SUFINANCIRANJA %]]</f>
        <v>201323.25</v>
      </c>
      <c r="R1763" s="51">
        <f>Ugovori_OPULJP[[#This Row],[Bespovratna sredstva - Nacionalni dio - HRK]]/7.5345</f>
        <v>26720.187139159862</v>
      </c>
      <c r="S1763" s="50">
        <v>1342155</v>
      </c>
      <c r="T1763" s="51">
        <f>Ugovori_OPULJP[[#This Row],[Bespovratna sredstva - Ukupno (EU+Nac) HRK
= Ukupna ugovorena vrijednost bespovratnih sredstava]]/7.5345</f>
        <v>178134.58092773243</v>
      </c>
      <c r="U1763" s="50">
        <v>0</v>
      </c>
      <c r="V1763" s="51">
        <f>Ugovori_OPULJP[[#This Row],[Javni doprinos korisnika - HRK]]/7.5345</f>
        <v>0</v>
      </c>
      <c r="W1763" s="50">
        <v>0</v>
      </c>
      <c r="X1763" s="51">
        <f>Ugovori_OPULJP[[#This Row],[Privatni doprinos korisnika - HRK]]/7.5345</f>
        <v>0</v>
      </c>
      <c r="Y1763" s="52">
        <v>1342155</v>
      </c>
      <c r="Z1763" s="53">
        <f>Ugovori_OPULJP[[#This Row],[UKUPNI PRIHVATLJIVI IZDACI
TOTAL ELIGIBLE EXPENDITURE
= Bespovratna sredstva ukupno + doprinos korisnika
= Ukupni prihvatljivi troškovi
= Ukupna ugovorena vrijednost projekta HRK]]/7.5345</f>
        <v>178134.58092773243</v>
      </c>
      <c r="AA1763" s="44" t="s">
        <v>38</v>
      </c>
      <c r="AB1763" s="44" t="s">
        <v>35</v>
      </c>
      <c r="AC1763" s="43" t="s">
        <v>6433</v>
      </c>
      <c r="AD1763" s="43" t="s">
        <v>747</v>
      </c>
    </row>
    <row r="1764" spans="1:30" ht="63.75" customHeight="1" x14ac:dyDescent="0.2">
      <c r="A1764" s="41" t="s">
        <v>6434</v>
      </c>
      <c r="B1764" s="42" t="s">
        <v>743</v>
      </c>
      <c r="C1764" s="43" t="s">
        <v>6342</v>
      </c>
      <c r="D1764" s="43" t="s">
        <v>6343</v>
      </c>
      <c r="E1764" s="57" t="s">
        <v>76</v>
      </c>
      <c r="F1764" s="45" t="s">
        <v>6435</v>
      </c>
      <c r="G1764" s="45" t="s">
        <v>6436</v>
      </c>
      <c r="H1764" s="47">
        <v>43823</v>
      </c>
      <c r="I1764" s="47">
        <v>45010</v>
      </c>
      <c r="J1764" s="48" t="str">
        <f>IF(Ugovori_OPULJP[[#This Row],[DATUM ZAVRŠETKA OPERACIJE]]&gt;DATE(2024,3,31),"u provedbi","završen")</f>
        <v>završen</v>
      </c>
      <c r="K1764" s="46" t="s">
        <v>104</v>
      </c>
      <c r="L1764" s="46" t="s">
        <v>104</v>
      </c>
      <c r="M1764" s="49">
        <v>0.85</v>
      </c>
      <c r="N1764" s="49">
        <v>0.15</v>
      </c>
      <c r="O1764" s="50">
        <f>Ugovori_OPULJP[[#This Row],[Bespovratna sredstva - Ukupno (EU+Nac) HRK
= Ukupna ugovorena vrijednost bespovratnih sredstava]]*Ugovori_OPULJP[[#This Row],[EU STOPA SUFINANCIRANJA %
EU CO-FINANCING RATE %]]</f>
        <v>1130976.6459999999</v>
      </c>
      <c r="P1764" s="51">
        <f>Ugovori_OPULJP[[#This Row],[Bespovratna sredstva - EU dio - HRK]]/7.5345</f>
        <v>150106.39670847435</v>
      </c>
      <c r="Q1764" s="50">
        <f>Ugovori_OPULJP[[#This Row],[Bespovratna sredstva - Ukupno (EU+Nac) HRK
= Ukupna ugovorena vrijednost bespovratnih sredstava]]*Ugovori_OPULJP[[#This Row],[STOPA NACIONALNOG SUFINANCIRANJA %]]</f>
        <v>199584.114</v>
      </c>
      <c r="R1764" s="51">
        <f>Ugovori_OPULJP[[#This Row],[Bespovratna sredstva - Nacionalni dio - HRK]]/7.5345</f>
        <v>26489.364125024884</v>
      </c>
      <c r="S1764" s="50">
        <v>1330560.76</v>
      </c>
      <c r="T1764" s="51">
        <f>Ugovori_OPULJP[[#This Row],[Bespovratna sredstva - Ukupno (EU+Nac) HRK
= Ukupna ugovorena vrijednost bespovratnih sredstava]]/7.5345</f>
        <v>176595.76083349923</v>
      </c>
      <c r="U1764" s="50">
        <v>0</v>
      </c>
      <c r="V1764" s="51">
        <f>Ugovori_OPULJP[[#This Row],[Javni doprinos korisnika - HRK]]/7.5345</f>
        <v>0</v>
      </c>
      <c r="W1764" s="50">
        <v>0</v>
      </c>
      <c r="X1764" s="51">
        <f>Ugovori_OPULJP[[#This Row],[Privatni doprinos korisnika - HRK]]/7.5345</f>
        <v>0</v>
      </c>
      <c r="Y1764" s="52">
        <v>1330560.76</v>
      </c>
      <c r="Z1764" s="53">
        <f>Ugovori_OPULJP[[#This Row],[UKUPNI PRIHVATLJIVI IZDACI
TOTAL ELIGIBLE EXPENDITURE
= Bespovratna sredstva ukupno + doprinos korisnika
= Ukupni prihvatljivi troškovi
= Ukupna ugovorena vrijednost projekta HRK]]/7.5345</f>
        <v>176595.76083349923</v>
      </c>
      <c r="AA1764" s="44" t="s">
        <v>38</v>
      </c>
      <c r="AB1764" s="44" t="s">
        <v>35</v>
      </c>
      <c r="AC1764" s="43" t="s">
        <v>6437</v>
      </c>
      <c r="AD1764" s="43" t="s">
        <v>747</v>
      </c>
    </row>
    <row r="1765" spans="1:30" ht="63.75" customHeight="1" x14ac:dyDescent="0.2">
      <c r="A1765" s="41" t="s">
        <v>6438</v>
      </c>
      <c r="B1765" s="42" t="s">
        <v>743</v>
      </c>
      <c r="C1765" s="43" t="s">
        <v>6342</v>
      </c>
      <c r="D1765" s="43" t="s">
        <v>6343</v>
      </c>
      <c r="E1765" s="57" t="s">
        <v>76</v>
      </c>
      <c r="F1765" s="45" t="s">
        <v>6439</v>
      </c>
      <c r="G1765" s="45" t="s">
        <v>2661</v>
      </c>
      <c r="H1765" s="47">
        <v>43867</v>
      </c>
      <c r="I1765" s="47">
        <v>44963</v>
      </c>
      <c r="J1765" s="48" t="str">
        <f>IF(Ugovori_OPULJP[[#This Row],[DATUM ZAVRŠETKA OPERACIJE]]&gt;DATE(2024,3,31),"u provedbi","završen")</f>
        <v>završen</v>
      </c>
      <c r="K1765" s="46" t="s">
        <v>99</v>
      </c>
      <c r="L1765" s="46" t="s">
        <v>99</v>
      </c>
      <c r="M1765" s="49">
        <v>0.85</v>
      </c>
      <c r="N1765" s="49">
        <v>0.15</v>
      </c>
      <c r="O1765" s="50">
        <f>Ugovori_OPULJP[[#This Row],[Bespovratna sredstva - Ukupno (EU+Nac) HRK
= Ukupna ugovorena vrijednost bespovratnih sredstava]]*Ugovori_OPULJP[[#This Row],[EU STOPA SUFINANCIRANJA %
EU CO-FINANCING RATE %]]</f>
        <v>1024992.8574999999</v>
      </c>
      <c r="P1765" s="51">
        <f>Ugovori_OPULJP[[#This Row],[Bespovratna sredstva - EU dio - HRK]]/7.5345</f>
        <v>136039.93065233258</v>
      </c>
      <c r="Q1765" s="50">
        <f>Ugovori_OPULJP[[#This Row],[Bespovratna sredstva - Ukupno (EU+Nac) HRK
= Ukupna ugovorena vrijednost bespovratnih sredstava]]*Ugovori_OPULJP[[#This Row],[STOPA NACIONALNOG SUFINANCIRANJA %]]</f>
        <v>180881.0925</v>
      </c>
      <c r="R1765" s="51">
        <f>Ugovori_OPULJP[[#This Row],[Bespovratna sredstva - Nacionalni dio - HRK]]/7.5345</f>
        <v>24007.046585705753</v>
      </c>
      <c r="S1765" s="50">
        <v>1205873.95</v>
      </c>
      <c r="T1765" s="51">
        <f>Ugovori_OPULJP[[#This Row],[Bespovratna sredstva - Ukupno (EU+Nac) HRK
= Ukupna ugovorena vrijednost bespovratnih sredstava]]/7.5345</f>
        <v>160046.97723803835</v>
      </c>
      <c r="U1765" s="50">
        <v>0</v>
      </c>
      <c r="V1765" s="51">
        <f>Ugovori_OPULJP[[#This Row],[Javni doprinos korisnika - HRK]]/7.5345</f>
        <v>0</v>
      </c>
      <c r="W1765" s="50">
        <v>0</v>
      </c>
      <c r="X1765" s="51">
        <f>Ugovori_OPULJP[[#This Row],[Privatni doprinos korisnika - HRK]]/7.5345</f>
        <v>0</v>
      </c>
      <c r="Y1765" s="52">
        <v>1205873.95</v>
      </c>
      <c r="Z1765" s="53">
        <f>Ugovori_OPULJP[[#This Row],[UKUPNI PRIHVATLJIVI IZDACI
TOTAL ELIGIBLE EXPENDITURE
= Bespovratna sredstva ukupno + doprinos korisnika
= Ukupni prihvatljivi troškovi
= Ukupna ugovorena vrijednost projekta HRK]]/7.5345</f>
        <v>160046.97723803835</v>
      </c>
      <c r="AA1765" s="44" t="s">
        <v>38</v>
      </c>
      <c r="AB1765" s="44" t="s">
        <v>35</v>
      </c>
      <c r="AC1765" s="43" t="s">
        <v>6440</v>
      </c>
      <c r="AD1765" s="43" t="s">
        <v>747</v>
      </c>
    </row>
    <row r="1766" spans="1:30" ht="63.75" customHeight="1" x14ac:dyDescent="0.2">
      <c r="A1766" s="41" t="s">
        <v>6441</v>
      </c>
      <c r="B1766" s="42" t="s">
        <v>743</v>
      </c>
      <c r="C1766" s="43" t="s">
        <v>6342</v>
      </c>
      <c r="D1766" s="43" t="s">
        <v>6343</v>
      </c>
      <c r="E1766" s="57" t="s">
        <v>76</v>
      </c>
      <c r="F1766" s="45" t="s">
        <v>6442</v>
      </c>
      <c r="G1766" s="45" t="s">
        <v>4663</v>
      </c>
      <c r="H1766" s="47">
        <v>43867</v>
      </c>
      <c r="I1766" s="47">
        <v>44658</v>
      </c>
      <c r="J1766" s="48" t="str">
        <f>IF(Ugovori_OPULJP[[#This Row],[DATUM ZAVRŠETKA OPERACIJE]]&gt;DATE(2024,3,31),"u provedbi","završen")</f>
        <v>završen</v>
      </c>
      <c r="K1766" s="46" t="s">
        <v>211</v>
      </c>
      <c r="L1766" s="46" t="s">
        <v>211</v>
      </c>
      <c r="M1766" s="49">
        <v>0.85</v>
      </c>
      <c r="N1766" s="49">
        <v>0.15</v>
      </c>
      <c r="O1766" s="50">
        <f>Ugovori_OPULJP[[#This Row],[Bespovratna sredstva - Ukupno (EU+Nac) HRK
= Ukupna ugovorena vrijednost bespovratnih sredstava]]*Ugovori_OPULJP[[#This Row],[EU STOPA SUFINANCIRANJA %
EU CO-FINANCING RATE %]]</f>
        <v>843894.96</v>
      </c>
      <c r="P1766" s="51">
        <f>Ugovori_OPULJP[[#This Row],[Bespovratna sredstva - EU dio - HRK]]/7.5345</f>
        <v>112004.1090981485</v>
      </c>
      <c r="Q1766" s="50">
        <f>Ugovori_OPULJP[[#This Row],[Bespovratna sredstva - Ukupno (EU+Nac) HRK
= Ukupna ugovorena vrijednost bespovratnih sredstava]]*Ugovori_OPULJP[[#This Row],[STOPA NACIONALNOG SUFINANCIRANJA %]]</f>
        <v>148922.63999999998</v>
      </c>
      <c r="R1766" s="51">
        <f>Ugovori_OPULJP[[#This Row],[Bespovratna sredstva - Nacionalni dio - HRK]]/7.5345</f>
        <v>19765.431017320323</v>
      </c>
      <c r="S1766" s="50">
        <v>992817.6</v>
      </c>
      <c r="T1766" s="51">
        <f>Ugovori_OPULJP[[#This Row],[Bespovratna sredstva - Ukupno (EU+Nac) HRK
= Ukupna ugovorena vrijednost bespovratnih sredstava]]/7.5345</f>
        <v>131769.54011546884</v>
      </c>
      <c r="U1766" s="50">
        <v>0</v>
      </c>
      <c r="V1766" s="51">
        <f>Ugovori_OPULJP[[#This Row],[Javni doprinos korisnika - HRK]]/7.5345</f>
        <v>0</v>
      </c>
      <c r="W1766" s="50">
        <v>0</v>
      </c>
      <c r="X1766" s="51">
        <f>Ugovori_OPULJP[[#This Row],[Privatni doprinos korisnika - HRK]]/7.5345</f>
        <v>0</v>
      </c>
      <c r="Y1766" s="52">
        <v>992817.6</v>
      </c>
      <c r="Z1766" s="53">
        <f>Ugovori_OPULJP[[#This Row],[UKUPNI PRIHVATLJIVI IZDACI
TOTAL ELIGIBLE EXPENDITURE
= Bespovratna sredstva ukupno + doprinos korisnika
= Ukupni prihvatljivi troškovi
= Ukupna ugovorena vrijednost projekta HRK]]/7.5345</f>
        <v>131769.54011546884</v>
      </c>
      <c r="AA1766" s="44" t="s">
        <v>38</v>
      </c>
      <c r="AB1766" s="44" t="s">
        <v>35</v>
      </c>
      <c r="AC1766" s="43" t="s">
        <v>6443</v>
      </c>
      <c r="AD1766" s="43" t="s">
        <v>747</v>
      </c>
    </row>
    <row r="1767" spans="1:30" ht="63.75" customHeight="1" x14ac:dyDescent="0.2">
      <c r="A1767" s="41" t="s">
        <v>6444</v>
      </c>
      <c r="B1767" s="42" t="s">
        <v>743</v>
      </c>
      <c r="C1767" s="43" t="s">
        <v>6342</v>
      </c>
      <c r="D1767" s="43" t="s">
        <v>6343</v>
      </c>
      <c r="E1767" s="57" t="s">
        <v>76</v>
      </c>
      <c r="F1767" s="45" t="s">
        <v>6445</v>
      </c>
      <c r="G1767" s="45" t="s">
        <v>6446</v>
      </c>
      <c r="H1767" s="47">
        <v>43867</v>
      </c>
      <c r="I1767" s="47">
        <v>44598</v>
      </c>
      <c r="J1767" s="48" t="str">
        <f>IF(Ugovori_OPULJP[[#This Row],[DATUM ZAVRŠETKA OPERACIJE]]&gt;DATE(2024,3,31),"u provedbi","završen")</f>
        <v>završen</v>
      </c>
      <c r="K1767" s="46" t="s">
        <v>99</v>
      </c>
      <c r="L1767" s="46" t="s">
        <v>99</v>
      </c>
      <c r="M1767" s="49">
        <v>0.85</v>
      </c>
      <c r="N1767" s="49">
        <v>0.15</v>
      </c>
      <c r="O1767" s="50">
        <f>Ugovori_OPULJP[[#This Row],[Bespovratna sredstva - Ukupno (EU+Nac) HRK
= Ukupna ugovorena vrijednost bespovratnih sredstava]]*Ugovori_OPULJP[[#This Row],[EU STOPA SUFINANCIRANJA %
EU CO-FINANCING RATE %]]</f>
        <v>1196740.5</v>
      </c>
      <c r="P1767" s="51">
        <f>Ugovori_OPULJP[[#This Row],[Bespovratna sredstva - EU dio - HRK]]/7.5345</f>
        <v>158834.76010352379</v>
      </c>
      <c r="Q1767" s="50">
        <f>Ugovori_OPULJP[[#This Row],[Bespovratna sredstva - Ukupno (EU+Nac) HRK
= Ukupna ugovorena vrijednost bespovratnih sredstava]]*Ugovori_OPULJP[[#This Row],[STOPA NACIONALNOG SUFINANCIRANJA %]]</f>
        <v>211189.5</v>
      </c>
      <c r="R1767" s="51">
        <f>Ugovori_OPULJP[[#This Row],[Bespovratna sredstva - Nacionalni dio - HRK]]/7.5345</f>
        <v>28029.663547680666</v>
      </c>
      <c r="S1767" s="50">
        <v>1407930</v>
      </c>
      <c r="T1767" s="51">
        <f>Ugovori_OPULJP[[#This Row],[Bespovratna sredstva - Ukupno (EU+Nac) HRK
= Ukupna ugovorena vrijednost bespovratnih sredstava]]/7.5345</f>
        <v>186864.42365120444</v>
      </c>
      <c r="U1767" s="50">
        <v>0</v>
      </c>
      <c r="V1767" s="51">
        <f>Ugovori_OPULJP[[#This Row],[Javni doprinos korisnika - HRK]]/7.5345</f>
        <v>0</v>
      </c>
      <c r="W1767" s="50">
        <v>0</v>
      </c>
      <c r="X1767" s="51">
        <f>Ugovori_OPULJP[[#This Row],[Privatni doprinos korisnika - HRK]]/7.5345</f>
        <v>0</v>
      </c>
      <c r="Y1767" s="52">
        <v>1407930</v>
      </c>
      <c r="Z1767" s="53">
        <f>Ugovori_OPULJP[[#This Row],[UKUPNI PRIHVATLJIVI IZDACI
TOTAL ELIGIBLE EXPENDITURE
= Bespovratna sredstva ukupno + doprinos korisnika
= Ukupni prihvatljivi troškovi
= Ukupna ugovorena vrijednost projekta HRK]]/7.5345</f>
        <v>186864.42365120444</v>
      </c>
      <c r="AA1767" s="44" t="s">
        <v>38</v>
      </c>
      <c r="AB1767" s="44" t="s">
        <v>35</v>
      </c>
      <c r="AC1767" s="43" t="s">
        <v>6447</v>
      </c>
      <c r="AD1767" s="43" t="s">
        <v>747</v>
      </c>
    </row>
    <row r="1768" spans="1:30" ht="63.75" customHeight="1" x14ac:dyDescent="0.2">
      <c r="A1768" s="41" t="s">
        <v>6448</v>
      </c>
      <c r="B1768" s="42" t="s">
        <v>743</v>
      </c>
      <c r="C1768" s="43" t="s">
        <v>6342</v>
      </c>
      <c r="D1768" s="43" t="s">
        <v>6343</v>
      </c>
      <c r="E1768" s="57" t="s">
        <v>76</v>
      </c>
      <c r="F1768" s="45" t="s">
        <v>6449</v>
      </c>
      <c r="G1768" s="45" t="s">
        <v>6450</v>
      </c>
      <c r="H1768" s="47">
        <v>43826</v>
      </c>
      <c r="I1768" s="47">
        <v>44739</v>
      </c>
      <c r="J1768" s="48" t="str">
        <f>IF(Ugovori_OPULJP[[#This Row],[DATUM ZAVRŠETKA OPERACIJE]]&gt;DATE(2024,3,31),"u provedbi","završen")</f>
        <v>završen</v>
      </c>
      <c r="K1768" s="46" t="s">
        <v>104</v>
      </c>
      <c r="L1768" s="46" t="s">
        <v>104</v>
      </c>
      <c r="M1768" s="49">
        <v>0.85</v>
      </c>
      <c r="N1768" s="49">
        <v>0.15</v>
      </c>
      <c r="O1768" s="50">
        <f>Ugovori_OPULJP[[#This Row],[Bespovratna sredstva - Ukupno (EU+Nac) HRK
= Ukupna ugovorena vrijednost bespovratnih sredstava]]*Ugovori_OPULJP[[#This Row],[EU STOPA SUFINANCIRANJA %
EU CO-FINANCING RATE %]]</f>
        <v>1069222.1654999999</v>
      </c>
      <c r="P1768" s="51">
        <f>Ugovori_OPULJP[[#This Row],[Bespovratna sredstva - EU dio - HRK]]/7.5345</f>
        <v>141910.16862432807</v>
      </c>
      <c r="Q1768" s="50">
        <f>Ugovori_OPULJP[[#This Row],[Bespovratna sredstva - Ukupno (EU+Nac) HRK
= Ukupna ugovorena vrijednost bespovratnih sredstava]]*Ugovori_OPULJP[[#This Row],[STOPA NACIONALNOG SUFINANCIRANJA %]]</f>
        <v>188686.26449999999</v>
      </c>
      <c r="R1768" s="51">
        <f>Ugovori_OPULJP[[#This Row],[Bespovratna sredstva - Nacionalni dio - HRK]]/7.5345</f>
        <v>25042.970933704953</v>
      </c>
      <c r="S1768" s="50">
        <v>1257908.43</v>
      </c>
      <c r="T1768" s="51">
        <f>Ugovori_OPULJP[[#This Row],[Bespovratna sredstva - Ukupno (EU+Nac) HRK
= Ukupna ugovorena vrijednost bespovratnih sredstava]]/7.5345</f>
        <v>166953.13955803303</v>
      </c>
      <c r="U1768" s="50">
        <v>0</v>
      </c>
      <c r="V1768" s="51">
        <f>Ugovori_OPULJP[[#This Row],[Javni doprinos korisnika - HRK]]/7.5345</f>
        <v>0</v>
      </c>
      <c r="W1768" s="50">
        <v>0</v>
      </c>
      <c r="X1768" s="51">
        <f>Ugovori_OPULJP[[#This Row],[Privatni doprinos korisnika - HRK]]/7.5345</f>
        <v>0</v>
      </c>
      <c r="Y1768" s="52">
        <v>1257908.43</v>
      </c>
      <c r="Z1768" s="53">
        <f>Ugovori_OPULJP[[#This Row],[UKUPNI PRIHVATLJIVI IZDACI
TOTAL ELIGIBLE EXPENDITURE
= Bespovratna sredstva ukupno + doprinos korisnika
= Ukupni prihvatljivi troškovi
= Ukupna ugovorena vrijednost projekta HRK]]/7.5345</f>
        <v>166953.13955803303</v>
      </c>
      <c r="AA1768" s="44" t="s">
        <v>38</v>
      </c>
      <c r="AB1768" s="44" t="s">
        <v>35</v>
      </c>
      <c r="AC1768" s="43" t="s">
        <v>6451</v>
      </c>
      <c r="AD1768" s="43" t="s">
        <v>747</v>
      </c>
    </row>
    <row r="1769" spans="1:30" ht="63.75" customHeight="1" x14ac:dyDescent="0.2">
      <c r="A1769" s="41" t="s">
        <v>6452</v>
      </c>
      <c r="B1769" s="42" t="s">
        <v>743</v>
      </c>
      <c r="C1769" s="43" t="s">
        <v>6342</v>
      </c>
      <c r="D1769" s="43" t="s">
        <v>6343</v>
      </c>
      <c r="E1769" s="57" t="s">
        <v>76</v>
      </c>
      <c r="F1769" s="45" t="s">
        <v>6453</v>
      </c>
      <c r="G1769" s="45" t="s">
        <v>2867</v>
      </c>
      <c r="H1769" s="47">
        <v>43823</v>
      </c>
      <c r="I1769" s="47">
        <v>44919</v>
      </c>
      <c r="J1769" s="48" t="str">
        <f>IF(Ugovori_OPULJP[[#This Row],[DATUM ZAVRŠETKA OPERACIJE]]&gt;DATE(2024,3,31),"u provedbi","završen")</f>
        <v>završen</v>
      </c>
      <c r="K1769" s="46" t="s">
        <v>104</v>
      </c>
      <c r="L1769" s="46" t="s">
        <v>104</v>
      </c>
      <c r="M1769" s="49">
        <v>0.85</v>
      </c>
      <c r="N1769" s="49">
        <v>0.15</v>
      </c>
      <c r="O1769" s="50">
        <f>Ugovori_OPULJP[[#This Row],[Bespovratna sredstva - Ukupno (EU+Nac) HRK
= Ukupna ugovorena vrijednost bespovratnih sredstava]]*Ugovori_OPULJP[[#This Row],[EU STOPA SUFINANCIRANJA %
EU CO-FINANCING RATE %]]</f>
        <v>1209950.673</v>
      </c>
      <c r="P1769" s="51">
        <f>Ugovori_OPULJP[[#This Row],[Bespovratna sredstva - EU dio - HRK]]/7.5345</f>
        <v>160588.05136372685</v>
      </c>
      <c r="Q1769" s="50">
        <f>Ugovori_OPULJP[[#This Row],[Bespovratna sredstva - Ukupno (EU+Nac) HRK
= Ukupna ugovorena vrijednost bespovratnih sredstava]]*Ugovori_OPULJP[[#This Row],[STOPA NACIONALNOG SUFINANCIRANJA %]]</f>
        <v>213520.70699999997</v>
      </c>
      <c r="R1769" s="51">
        <f>Ugovori_OPULJP[[#This Row],[Bespovratna sredstva - Nacionalni dio - HRK]]/7.5345</f>
        <v>28339.067887716497</v>
      </c>
      <c r="S1769" s="50">
        <v>1423471.38</v>
      </c>
      <c r="T1769" s="51">
        <f>Ugovori_OPULJP[[#This Row],[Bespovratna sredstva - Ukupno (EU+Nac) HRK
= Ukupna ugovorena vrijednost bespovratnih sredstava]]/7.5345</f>
        <v>188927.11925144334</v>
      </c>
      <c r="U1769" s="50">
        <v>0</v>
      </c>
      <c r="V1769" s="51">
        <f>Ugovori_OPULJP[[#This Row],[Javni doprinos korisnika - HRK]]/7.5345</f>
        <v>0</v>
      </c>
      <c r="W1769" s="50">
        <v>0</v>
      </c>
      <c r="X1769" s="51">
        <f>Ugovori_OPULJP[[#This Row],[Privatni doprinos korisnika - HRK]]/7.5345</f>
        <v>0</v>
      </c>
      <c r="Y1769" s="52">
        <v>1423471.38</v>
      </c>
      <c r="Z1769" s="53">
        <f>Ugovori_OPULJP[[#This Row],[UKUPNI PRIHVATLJIVI IZDACI
TOTAL ELIGIBLE EXPENDITURE
= Bespovratna sredstva ukupno + doprinos korisnika
= Ukupni prihvatljivi troškovi
= Ukupna ugovorena vrijednost projekta HRK]]/7.5345</f>
        <v>188927.11925144334</v>
      </c>
      <c r="AA1769" s="44" t="s">
        <v>38</v>
      </c>
      <c r="AB1769" s="44" t="s">
        <v>35</v>
      </c>
      <c r="AC1769" s="43" t="s">
        <v>6454</v>
      </c>
      <c r="AD1769" s="43" t="s">
        <v>747</v>
      </c>
    </row>
    <row r="1770" spans="1:30" ht="63.75" customHeight="1" x14ac:dyDescent="0.2">
      <c r="A1770" s="41" t="s">
        <v>6455</v>
      </c>
      <c r="B1770" s="42" t="s">
        <v>743</v>
      </c>
      <c r="C1770" s="43" t="s">
        <v>6342</v>
      </c>
      <c r="D1770" s="43" t="s">
        <v>6343</v>
      </c>
      <c r="E1770" s="57" t="s">
        <v>76</v>
      </c>
      <c r="F1770" s="45" t="s">
        <v>6456</v>
      </c>
      <c r="G1770" s="45" t="s">
        <v>6457</v>
      </c>
      <c r="H1770" s="47">
        <v>43867</v>
      </c>
      <c r="I1770" s="47">
        <v>44963</v>
      </c>
      <c r="J1770" s="48" t="str">
        <f>IF(Ugovori_OPULJP[[#This Row],[DATUM ZAVRŠETKA OPERACIJE]]&gt;DATE(2024,3,31),"u provedbi","završen")</f>
        <v>završen</v>
      </c>
      <c r="K1770" s="46" t="s">
        <v>99</v>
      </c>
      <c r="L1770" s="46" t="s">
        <v>99</v>
      </c>
      <c r="M1770" s="49">
        <v>0.85</v>
      </c>
      <c r="N1770" s="49">
        <v>0.15</v>
      </c>
      <c r="O1770" s="50">
        <f>Ugovori_OPULJP[[#This Row],[Bespovratna sredstva - Ukupno (EU+Nac) HRK
= Ukupna ugovorena vrijednost bespovratnih sredstava]]*Ugovori_OPULJP[[#This Row],[EU STOPA SUFINANCIRANJA %
EU CO-FINANCING RATE %]]</f>
        <v>1136314</v>
      </c>
      <c r="P1770" s="51">
        <f>Ugovori_OPULJP[[#This Row],[Bespovratna sredstva - EU dio - HRK]]/7.5345</f>
        <v>150814.78532085739</v>
      </c>
      <c r="Q1770" s="50">
        <f>Ugovori_OPULJP[[#This Row],[Bespovratna sredstva - Ukupno (EU+Nac) HRK
= Ukupna ugovorena vrijednost bespovratnih sredstava]]*Ugovori_OPULJP[[#This Row],[STOPA NACIONALNOG SUFINANCIRANJA %]]</f>
        <v>200526</v>
      </c>
      <c r="R1770" s="51">
        <f>Ugovori_OPULJP[[#This Row],[Bespovratna sredstva - Nacionalni dio - HRK]]/7.5345</f>
        <v>26614.373880151303</v>
      </c>
      <c r="S1770" s="50">
        <v>1336840</v>
      </c>
      <c r="T1770" s="51">
        <f>Ugovori_OPULJP[[#This Row],[Bespovratna sredstva - Ukupno (EU+Nac) HRK
= Ukupna ugovorena vrijednost bespovratnih sredstava]]/7.5345</f>
        <v>177429.15920100868</v>
      </c>
      <c r="U1770" s="50">
        <v>0</v>
      </c>
      <c r="V1770" s="51">
        <f>Ugovori_OPULJP[[#This Row],[Javni doprinos korisnika - HRK]]/7.5345</f>
        <v>0</v>
      </c>
      <c r="W1770" s="50">
        <v>0</v>
      </c>
      <c r="X1770" s="51">
        <f>Ugovori_OPULJP[[#This Row],[Privatni doprinos korisnika - HRK]]/7.5345</f>
        <v>0</v>
      </c>
      <c r="Y1770" s="52">
        <v>1336840</v>
      </c>
      <c r="Z1770" s="53">
        <f>Ugovori_OPULJP[[#This Row],[UKUPNI PRIHVATLJIVI IZDACI
TOTAL ELIGIBLE EXPENDITURE
= Bespovratna sredstva ukupno + doprinos korisnika
= Ukupni prihvatljivi troškovi
= Ukupna ugovorena vrijednost projekta HRK]]/7.5345</f>
        <v>177429.15920100868</v>
      </c>
      <c r="AA1770" s="44" t="s">
        <v>38</v>
      </c>
      <c r="AB1770" s="44" t="s">
        <v>35</v>
      </c>
      <c r="AC1770" s="43" t="s">
        <v>6458</v>
      </c>
      <c r="AD1770" s="43" t="s">
        <v>747</v>
      </c>
    </row>
    <row r="1771" spans="1:30" ht="63.75" customHeight="1" x14ac:dyDescent="0.2">
      <c r="A1771" s="41" t="s">
        <v>6459</v>
      </c>
      <c r="B1771" s="42" t="s">
        <v>743</v>
      </c>
      <c r="C1771" s="43" t="s">
        <v>6342</v>
      </c>
      <c r="D1771" s="43" t="s">
        <v>6343</v>
      </c>
      <c r="E1771" s="57" t="s">
        <v>76</v>
      </c>
      <c r="F1771" s="45" t="s">
        <v>6460</v>
      </c>
      <c r="G1771" s="45" t="s">
        <v>2855</v>
      </c>
      <c r="H1771" s="47">
        <v>43826</v>
      </c>
      <c r="I1771" s="47">
        <v>44678</v>
      </c>
      <c r="J1771" s="48" t="str">
        <f>IF(Ugovori_OPULJP[[#This Row],[DATUM ZAVRŠETKA OPERACIJE]]&gt;DATE(2024,3,31),"u provedbi","završen")</f>
        <v>završen</v>
      </c>
      <c r="K1771" s="46" t="s">
        <v>104</v>
      </c>
      <c r="L1771" s="46" t="s">
        <v>104</v>
      </c>
      <c r="M1771" s="49">
        <v>0.85</v>
      </c>
      <c r="N1771" s="49">
        <v>0.15</v>
      </c>
      <c r="O1771" s="50">
        <f>Ugovori_OPULJP[[#This Row],[Bespovratna sredstva - Ukupno (EU+Nac) HRK
= Ukupna ugovorena vrijednost bespovratnih sredstava]]*Ugovori_OPULJP[[#This Row],[EU STOPA SUFINANCIRANJA %
EU CO-FINANCING RATE %]]</f>
        <v>1236299.3725000001</v>
      </c>
      <c r="P1771" s="51">
        <f>Ugovori_OPULJP[[#This Row],[Bespovratna sredstva - EU dio - HRK]]/7.5345</f>
        <v>164085.1247594399</v>
      </c>
      <c r="Q1771" s="50">
        <f>Ugovori_OPULJP[[#This Row],[Bespovratna sredstva - Ukupno (EU+Nac) HRK
= Ukupna ugovorena vrijednost bespovratnih sredstava]]*Ugovori_OPULJP[[#This Row],[STOPA NACIONALNOG SUFINANCIRANJA %]]</f>
        <v>218170.47750000001</v>
      </c>
      <c r="R1771" s="51">
        <f>Ugovori_OPULJP[[#This Row],[Bespovratna sredstva - Nacionalni dio - HRK]]/7.5345</f>
        <v>28956.198486959984</v>
      </c>
      <c r="S1771" s="50">
        <v>1454469.85</v>
      </c>
      <c r="T1771" s="51">
        <f>Ugovori_OPULJP[[#This Row],[Bespovratna sredstva - Ukupno (EU+Nac) HRK
= Ukupna ugovorena vrijednost bespovratnih sredstava]]/7.5345</f>
        <v>193041.3232463999</v>
      </c>
      <c r="U1771" s="50">
        <v>0</v>
      </c>
      <c r="V1771" s="51">
        <f>Ugovori_OPULJP[[#This Row],[Javni doprinos korisnika - HRK]]/7.5345</f>
        <v>0</v>
      </c>
      <c r="W1771" s="50">
        <v>0</v>
      </c>
      <c r="X1771" s="51">
        <f>Ugovori_OPULJP[[#This Row],[Privatni doprinos korisnika - HRK]]/7.5345</f>
        <v>0</v>
      </c>
      <c r="Y1771" s="52">
        <v>1454469.85</v>
      </c>
      <c r="Z1771" s="53">
        <f>Ugovori_OPULJP[[#This Row],[UKUPNI PRIHVATLJIVI IZDACI
TOTAL ELIGIBLE EXPENDITURE
= Bespovratna sredstva ukupno + doprinos korisnika
= Ukupni prihvatljivi troškovi
= Ukupna ugovorena vrijednost projekta HRK]]/7.5345</f>
        <v>193041.3232463999</v>
      </c>
      <c r="AA1771" s="44" t="s">
        <v>38</v>
      </c>
      <c r="AB1771" s="44" t="s">
        <v>35</v>
      </c>
      <c r="AC1771" s="43" t="s">
        <v>6461</v>
      </c>
      <c r="AD1771" s="43" t="s">
        <v>747</v>
      </c>
    </row>
    <row r="1772" spans="1:30" ht="63.75" customHeight="1" x14ac:dyDescent="0.2">
      <c r="A1772" s="41" t="s">
        <v>6462</v>
      </c>
      <c r="B1772" s="42" t="s">
        <v>743</v>
      </c>
      <c r="C1772" s="43" t="s">
        <v>6342</v>
      </c>
      <c r="D1772" s="43" t="s">
        <v>6343</v>
      </c>
      <c r="E1772" s="57" t="s">
        <v>76</v>
      </c>
      <c r="F1772" s="45" t="s">
        <v>6463</v>
      </c>
      <c r="G1772" s="45" t="s">
        <v>6464</v>
      </c>
      <c r="H1772" s="47">
        <v>43867</v>
      </c>
      <c r="I1772" s="47">
        <v>45019</v>
      </c>
      <c r="J1772" s="48" t="str">
        <f>IF(Ugovori_OPULJP[[#This Row],[DATUM ZAVRŠETKA OPERACIJE]]&gt;DATE(2024,3,31),"u provedbi","završen")</f>
        <v>završen</v>
      </c>
      <c r="K1772" s="46" t="s">
        <v>211</v>
      </c>
      <c r="L1772" s="46" t="s">
        <v>211</v>
      </c>
      <c r="M1772" s="49">
        <v>0.85</v>
      </c>
      <c r="N1772" s="49">
        <v>0.15</v>
      </c>
      <c r="O1772" s="50">
        <f>Ugovori_OPULJP[[#This Row],[Bespovratna sredstva - Ukupno (EU+Nac) HRK
= Ukupna ugovorena vrijednost bespovratnih sredstava]]*Ugovori_OPULJP[[#This Row],[EU STOPA SUFINANCIRANJA %
EU CO-FINANCING RATE %]]</f>
        <v>1218935.4449999998</v>
      </c>
      <c r="P1772" s="51">
        <f>Ugovori_OPULJP[[#This Row],[Bespovratna sredstva - EU dio - HRK]]/7.5345</f>
        <v>161780.53553653191</v>
      </c>
      <c r="Q1772" s="50">
        <f>Ugovori_OPULJP[[#This Row],[Bespovratna sredstva - Ukupno (EU+Nac) HRK
= Ukupna ugovorena vrijednost bespovratnih sredstava]]*Ugovori_OPULJP[[#This Row],[STOPA NACIONALNOG SUFINANCIRANJA %]]</f>
        <v>215106.25499999998</v>
      </c>
      <c r="R1772" s="51">
        <f>Ugovori_OPULJP[[#This Row],[Bespovratna sredstva - Nacionalni dio - HRK]]/7.5345</f>
        <v>28549.506271152692</v>
      </c>
      <c r="S1772" s="50">
        <v>1434041.7</v>
      </c>
      <c r="T1772" s="51">
        <f>Ugovori_OPULJP[[#This Row],[Bespovratna sredstva - Ukupno (EU+Nac) HRK
= Ukupna ugovorena vrijednost bespovratnih sredstava]]/7.5345</f>
        <v>190330.04180768464</v>
      </c>
      <c r="U1772" s="50">
        <v>0</v>
      </c>
      <c r="V1772" s="51">
        <f>Ugovori_OPULJP[[#This Row],[Javni doprinos korisnika - HRK]]/7.5345</f>
        <v>0</v>
      </c>
      <c r="W1772" s="50">
        <v>0</v>
      </c>
      <c r="X1772" s="51">
        <f>Ugovori_OPULJP[[#This Row],[Privatni doprinos korisnika - HRK]]/7.5345</f>
        <v>0</v>
      </c>
      <c r="Y1772" s="52">
        <v>1434041.7</v>
      </c>
      <c r="Z1772" s="53">
        <f>Ugovori_OPULJP[[#This Row],[UKUPNI PRIHVATLJIVI IZDACI
TOTAL ELIGIBLE EXPENDITURE
= Bespovratna sredstva ukupno + doprinos korisnika
= Ukupni prihvatljivi troškovi
= Ukupna ugovorena vrijednost projekta HRK]]/7.5345</f>
        <v>190330.04180768464</v>
      </c>
      <c r="AA1772" s="44" t="s">
        <v>38</v>
      </c>
      <c r="AB1772" s="44" t="s">
        <v>35</v>
      </c>
      <c r="AC1772" s="43" t="s">
        <v>6465</v>
      </c>
      <c r="AD1772" s="43" t="s">
        <v>747</v>
      </c>
    </row>
    <row r="1773" spans="1:30" ht="63.75" customHeight="1" x14ac:dyDescent="0.2">
      <c r="A1773" s="41" t="s">
        <v>6466</v>
      </c>
      <c r="B1773" s="42" t="s">
        <v>743</v>
      </c>
      <c r="C1773" s="43" t="s">
        <v>6342</v>
      </c>
      <c r="D1773" s="43" t="s">
        <v>6343</v>
      </c>
      <c r="E1773" s="57" t="s">
        <v>76</v>
      </c>
      <c r="F1773" s="42" t="s">
        <v>6467</v>
      </c>
      <c r="G1773" s="45" t="s">
        <v>1302</v>
      </c>
      <c r="H1773" s="47">
        <v>43826</v>
      </c>
      <c r="I1773" s="47">
        <v>44557</v>
      </c>
      <c r="J1773" s="48" t="str">
        <f>IF(Ugovori_OPULJP[[#This Row],[DATUM ZAVRŠETKA OPERACIJE]]&gt;DATE(2024,3,31),"u provedbi","završen")</f>
        <v>završen</v>
      </c>
      <c r="K1773" s="46" t="s">
        <v>104</v>
      </c>
      <c r="L1773" s="46" t="s">
        <v>104</v>
      </c>
      <c r="M1773" s="49">
        <v>0.85</v>
      </c>
      <c r="N1773" s="49">
        <v>0.15</v>
      </c>
      <c r="O1773" s="50">
        <f>Ugovori_OPULJP[[#This Row],[Bespovratna sredstva - Ukupno (EU+Nac) HRK
= Ukupna ugovorena vrijednost bespovratnih sredstava]]*Ugovori_OPULJP[[#This Row],[EU STOPA SUFINANCIRANJA %
EU CO-FINANCING RATE %]]</f>
        <v>1271014.7749999999</v>
      </c>
      <c r="P1773" s="51">
        <f>Ugovori_OPULJP[[#This Row],[Bespovratna sredstva - EU dio - HRK]]/7.5345</f>
        <v>168692.65047448402</v>
      </c>
      <c r="Q1773" s="50">
        <f>Ugovori_OPULJP[[#This Row],[Bespovratna sredstva - Ukupno (EU+Nac) HRK
= Ukupna ugovorena vrijednost bespovratnih sredstava]]*Ugovori_OPULJP[[#This Row],[STOPA NACIONALNOG SUFINANCIRANJA %]]</f>
        <v>224296.72500000001</v>
      </c>
      <c r="R1773" s="51">
        <f>Ugovori_OPULJP[[#This Row],[Bespovratna sredstva - Nacionalni dio - HRK]]/7.5345</f>
        <v>29769.291260203066</v>
      </c>
      <c r="S1773" s="50">
        <v>1495311.5</v>
      </c>
      <c r="T1773" s="51">
        <f>Ugovori_OPULJP[[#This Row],[Bespovratna sredstva - Ukupno (EU+Nac) HRK
= Ukupna ugovorena vrijednost bespovratnih sredstava]]/7.5345</f>
        <v>198461.94173468711</v>
      </c>
      <c r="U1773" s="50">
        <v>0</v>
      </c>
      <c r="V1773" s="51">
        <f>Ugovori_OPULJP[[#This Row],[Javni doprinos korisnika - HRK]]/7.5345</f>
        <v>0</v>
      </c>
      <c r="W1773" s="50">
        <v>0</v>
      </c>
      <c r="X1773" s="51">
        <f>Ugovori_OPULJP[[#This Row],[Privatni doprinos korisnika - HRK]]/7.5345</f>
        <v>0</v>
      </c>
      <c r="Y1773" s="52">
        <v>1495311.5</v>
      </c>
      <c r="Z1773" s="53">
        <f>Ugovori_OPULJP[[#This Row],[UKUPNI PRIHVATLJIVI IZDACI
TOTAL ELIGIBLE EXPENDITURE
= Bespovratna sredstva ukupno + doprinos korisnika
= Ukupni prihvatljivi troškovi
= Ukupna ugovorena vrijednost projekta HRK]]/7.5345</f>
        <v>198461.94173468711</v>
      </c>
      <c r="AA1773" s="44" t="s">
        <v>38</v>
      </c>
      <c r="AB1773" s="44" t="s">
        <v>35</v>
      </c>
      <c r="AC1773" s="43" t="s">
        <v>6468</v>
      </c>
      <c r="AD1773" s="43" t="s">
        <v>747</v>
      </c>
    </row>
    <row r="1774" spans="1:30" ht="63.75" customHeight="1" x14ac:dyDescent="0.2">
      <c r="A1774" s="41" t="s">
        <v>6469</v>
      </c>
      <c r="B1774" s="42" t="s">
        <v>743</v>
      </c>
      <c r="C1774" s="43" t="s">
        <v>6342</v>
      </c>
      <c r="D1774" s="43" t="s">
        <v>6343</v>
      </c>
      <c r="E1774" s="57" t="s">
        <v>76</v>
      </c>
      <c r="F1774" s="45" t="s">
        <v>6470</v>
      </c>
      <c r="G1774" s="45" t="s">
        <v>6471</v>
      </c>
      <c r="H1774" s="47">
        <v>43824</v>
      </c>
      <c r="I1774" s="47">
        <v>44737</v>
      </c>
      <c r="J1774" s="48" t="str">
        <f>IF(Ugovori_OPULJP[[#This Row],[DATUM ZAVRŠETKA OPERACIJE]]&gt;DATE(2024,3,31),"u provedbi","završen")</f>
        <v>završen</v>
      </c>
      <c r="K1774" s="46" t="s">
        <v>104</v>
      </c>
      <c r="L1774" s="46" t="s">
        <v>104</v>
      </c>
      <c r="M1774" s="49">
        <v>0.85</v>
      </c>
      <c r="N1774" s="49">
        <v>0.15</v>
      </c>
      <c r="O1774" s="50">
        <f>Ugovori_OPULJP[[#This Row],[Bespovratna sredstva - Ukupno (EU+Nac) HRK
= Ukupna ugovorena vrijednost bespovratnih sredstava]]*Ugovori_OPULJP[[#This Row],[EU STOPA SUFINANCIRANJA %
EU CO-FINANCING RATE %]]</f>
        <v>1227796.0744999999</v>
      </c>
      <c r="P1774" s="51">
        <f>Ugovori_OPULJP[[#This Row],[Bespovratna sredstva - EU dio - HRK]]/7.5345</f>
        <v>162956.5431680934</v>
      </c>
      <c r="Q1774" s="50">
        <f>Ugovori_OPULJP[[#This Row],[Bespovratna sredstva - Ukupno (EU+Nac) HRK
= Ukupna ugovorena vrijednost bespovratnih sredstava]]*Ugovori_OPULJP[[#This Row],[STOPA NACIONALNOG SUFINANCIRANJA %]]</f>
        <v>216669.89549999998</v>
      </c>
      <c r="R1774" s="51">
        <f>Ugovori_OPULJP[[#This Row],[Bespovratna sredstva - Nacionalni dio - HRK]]/7.5345</f>
        <v>28757.037029663545</v>
      </c>
      <c r="S1774" s="50">
        <v>1444465.97</v>
      </c>
      <c r="T1774" s="51">
        <f>Ugovori_OPULJP[[#This Row],[Bespovratna sredstva - Ukupno (EU+Nac) HRK
= Ukupna ugovorena vrijednost bespovratnih sredstava]]/7.5345</f>
        <v>191713.58019775696</v>
      </c>
      <c r="U1774" s="50">
        <v>0</v>
      </c>
      <c r="V1774" s="51">
        <f>Ugovori_OPULJP[[#This Row],[Javni doprinos korisnika - HRK]]/7.5345</f>
        <v>0</v>
      </c>
      <c r="W1774" s="50">
        <v>0</v>
      </c>
      <c r="X1774" s="51">
        <f>Ugovori_OPULJP[[#This Row],[Privatni doprinos korisnika - HRK]]/7.5345</f>
        <v>0</v>
      </c>
      <c r="Y1774" s="52">
        <v>1444465.97</v>
      </c>
      <c r="Z1774" s="53">
        <f>Ugovori_OPULJP[[#This Row],[UKUPNI PRIHVATLJIVI IZDACI
TOTAL ELIGIBLE EXPENDITURE
= Bespovratna sredstva ukupno + doprinos korisnika
= Ukupni prihvatljivi troškovi
= Ukupna ugovorena vrijednost projekta HRK]]/7.5345</f>
        <v>191713.58019775696</v>
      </c>
      <c r="AA1774" s="44" t="s">
        <v>38</v>
      </c>
      <c r="AB1774" s="44" t="s">
        <v>35</v>
      </c>
      <c r="AC1774" s="43" t="s">
        <v>6472</v>
      </c>
      <c r="AD1774" s="43" t="s">
        <v>747</v>
      </c>
    </row>
    <row r="1775" spans="1:30" ht="63.75" customHeight="1" x14ac:dyDescent="0.2">
      <c r="A1775" s="41" t="s">
        <v>6473</v>
      </c>
      <c r="B1775" s="42" t="s">
        <v>743</v>
      </c>
      <c r="C1775" s="43" t="s">
        <v>6342</v>
      </c>
      <c r="D1775" s="43" t="s">
        <v>6343</v>
      </c>
      <c r="E1775" s="57" t="s">
        <v>76</v>
      </c>
      <c r="F1775" s="45" t="s">
        <v>6474</v>
      </c>
      <c r="G1775" s="45" t="s">
        <v>1494</v>
      </c>
      <c r="H1775" s="47">
        <v>43867</v>
      </c>
      <c r="I1775" s="65">
        <v>44506</v>
      </c>
      <c r="J1775" s="48" t="str">
        <f>IF(Ugovori_OPULJP[[#This Row],[DATUM ZAVRŠETKA OPERACIJE]]&gt;DATE(2024,3,31),"u provedbi","završen")</f>
        <v>završen</v>
      </c>
      <c r="K1775" s="46" t="s">
        <v>99</v>
      </c>
      <c r="L1775" s="46" t="s">
        <v>99</v>
      </c>
      <c r="M1775" s="49">
        <v>0.85</v>
      </c>
      <c r="N1775" s="49">
        <v>0.15</v>
      </c>
      <c r="O1775" s="50">
        <f>Ugovori_OPULJP[[#This Row],[Bespovratna sredstva - Ukupno (EU+Nac) HRK
= Ukupna ugovorena vrijednost bespovratnih sredstava]]*Ugovori_OPULJP[[#This Row],[EU STOPA SUFINANCIRANJA %
EU CO-FINANCING RATE %]]</f>
        <v>1228672.5350000001</v>
      </c>
      <c r="P1775" s="51">
        <f>Ugovori_OPULJP[[#This Row],[Bespovratna sredstva - EU dio - HRK]]/7.5345</f>
        <v>163072.86946711794</v>
      </c>
      <c r="Q1775" s="50">
        <f>Ugovori_OPULJP[[#This Row],[Bespovratna sredstva - Ukupno (EU+Nac) HRK
= Ukupna ugovorena vrijednost bespovratnih sredstava]]*Ugovori_OPULJP[[#This Row],[STOPA NACIONALNOG SUFINANCIRANJA %]]</f>
        <v>216824.565</v>
      </c>
      <c r="R1775" s="51">
        <f>Ugovori_OPULJP[[#This Row],[Bespovratna sredstva - Nacionalni dio - HRK]]/7.5345</f>
        <v>28777.565200079633</v>
      </c>
      <c r="S1775" s="50">
        <v>1445497.1</v>
      </c>
      <c r="T1775" s="51">
        <f>Ugovori_OPULJP[[#This Row],[Bespovratna sredstva - Ukupno (EU+Nac) HRK
= Ukupna ugovorena vrijednost bespovratnih sredstava]]/7.5345</f>
        <v>191850.43466719755</v>
      </c>
      <c r="U1775" s="50">
        <v>0</v>
      </c>
      <c r="V1775" s="51">
        <f>Ugovori_OPULJP[[#This Row],[Javni doprinos korisnika - HRK]]/7.5345</f>
        <v>0</v>
      </c>
      <c r="W1775" s="50">
        <v>0</v>
      </c>
      <c r="X1775" s="51">
        <f>Ugovori_OPULJP[[#This Row],[Privatni doprinos korisnika - HRK]]/7.5345</f>
        <v>0</v>
      </c>
      <c r="Y1775" s="52">
        <v>1445497.1</v>
      </c>
      <c r="Z1775" s="53">
        <f>Ugovori_OPULJP[[#This Row],[UKUPNI PRIHVATLJIVI IZDACI
TOTAL ELIGIBLE EXPENDITURE
= Bespovratna sredstva ukupno + doprinos korisnika
= Ukupni prihvatljivi troškovi
= Ukupna ugovorena vrijednost projekta HRK]]/7.5345</f>
        <v>191850.43466719755</v>
      </c>
      <c r="AA1775" s="44" t="s">
        <v>38</v>
      </c>
      <c r="AB1775" s="44" t="s">
        <v>35</v>
      </c>
      <c r="AC1775" s="43" t="s">
        <v>6475</v>
      </c>
      <c r="AD1775" s="43" t="s">
        <v>747</v>
      </c>
    </row>
    <row r="1776" spans="1:30" ht="63.75" customHeight="1" x14ac:dyDescent="0.2">
      <c r="A1776" s="41" t="s">
        <v>6476</v>
      </c>
      <c r="B1776" s="42" t="s">
        <v>743</v>
      </c>
      <c r="C1776" s="43" t="s">
        <v>6342</v>
      </c>
      <c r="D1776" s="43" t="s">
        <v>6343</v>
      </c>
      <c r="E1776" s="57" t="s">
        <v>76</v>
      </c>
      <c r="F1776" s="45" t="s">
        <v>6477</v>
      </c>
      <c r="G1776" s="45" t="s">
        <v>6478</v>
      </c>
      <c r="H1776" s="47">
        <v>43825</v>
      </c>
      <c r="I1776" s="47">
        <v>44921</v>
      </c>
      <c r="J1776" s="48" t="str">
        <f>IF(Ugovori_OPULJP[[#This Row],[DATUM ZAVRŠETKA OPERACIJE]]&gt;DATE(2024,3,31),"u provedbi","završen")</f>
        <v>završen</v>
      </c>
      <c r="K1776" s="46" t="s">
        <v>104</v>
      </c>
      <c r="L1776" s="46" t="s">
        <v>104</v>
      </c>
      <c r="M1776" s="49">
        <v>0.85</v>
      </c>
      <c r="N1776" s="49">
        <v>0.15</v>
      </c>
      <c r="O1776" s="50">
        <f>Ugovori_OPULJP[[#This Row],[Bespovratna sredstva - Ukupno (EU+Nac) HRK
= Ukupna ugovorena vrijednost bespovratnih sredstava]]*Ugovori_OPULJP[[#This Row],[EU STOPA SUFINANCIRANJA %
EU CO-FINANCING RATE %]]</f>
        <v>1106058.5475000001</v>
      </c>
      <c r="P1776" s="51">
        <f>Ugovori_OPULJP[[#This Row],[Bespovratna sredstva - EU dio - HRK]]/7.5345</f>
        <v>146799.19669520209</v>
      </c>
      <c r="Q1776" s="50">
        <f>Ugovori_OPULJP[[#This Row],[Bespovratna sredstva - Ukupno (EU+Nac) HRK
= Ukupna ugovorena vrijednost bespovratnih sredstava]]*Ugovori_OPULJP[[#This Row],[STOPA NACIONALNOG SUFINANCIRANJA %]]</f>
        <v>195186.80250000002</v>
      </c>
      <c r="R1776" s="51">
        <f>Ugovori_OPULJP[[#This Row],[Bespovratna sredstva - Nacionalni dio - HRK]]/7.5345</f>
        <v>25905.740593270955</v>
      </c>
      <c r="S1776" s="50">
        <v>1301245.3500000001</v>
      </c>
      <c r="T1776" s="51">
        <f>Ugovori_OPULJP[[#This Row],[Bespovratna sredstva - Ukupno (EU+Nac) HRK
= Ukupna ugovorena vrijednost bespovratnih sredstava]]/7.5345</f>
        <v>172704.93728847304</v>
      </c>
      <c r="U1776" s="50">
        <v>0</v>
      </c>
      <c r="V1776" s="51">
        <f>Ugovori_OPULJP[[#This Row],[Javni doprinos korisnika - HRK]]/7.5345</f>
        <v>0</v>
      </c>
      <c r="W1776" s="50">
        <v>0</v>
      </c>
      <c r="X1776" s="51">
        <f>Ugovori_OPULJP[[#This Row],[Privatni doprinos korisnika - HRK]]/7.5345</f>
        <v>0</v>
      </c>
      <c r="Y1776" s="52">
        <v>1301245.3500000001</v>
      </c>
      <c r="Z1776" s="53">
        <f>Ugovori_OPULJP[[#This Row],[UKUPNI PRIHVATLJIVI IZDACI
TOTAL ELIGIBLE EXPENDITURE
= Bespovratna sredstva ukupno + doprinos korisnika
= Ukupni prihvatljivi troškovi
= Ukupna ugovorena vrijednost projekta HRK]]/7.5345</f>
        <v>172704.93728847304</v>
      </c>
      <c r="AA1776" s="44" t="s">
        <v>38</v>
      </c>
      <c r="AB1776" s="44" t="s">
        <v>35</v>
      </c>
      <c r="AC1776" s="43" t="s">
        <v>6479</v>
      </c>
      <c r="AD1776" s="43" t="s">
        <v>747</v>
      </c>
    </row>
    <row r="1777" spans="1:30" ht="63.75" customHeight="1" x14ac:dyDescent="0.2">
      <c r="A1777" s="41" t="s">
        <v>6480</v>
      </c>
      <c r="B1777" s="42" t="s">
        <v>743</v>
      </c>
      <c r="C1777" s="43" t="s">
        <v>6342</v>
      </c>
      <c r="D1777" s="43" t="s">
        <v>6343</v>
      </c>
      <c r="E1777" s="57" t="s">
        <v>76</v>
      </c>
      <c r="F1777" s="45" t="s">
        <v>6481</v>
      </c>
      <c r="G1777" s="45" t="s">
        <v>673</v>
      </c>
      <c r="H1777" s="47">
        <v>43829</v>
      </c>
      <c r="I1777" s="47">
        <v>44560</v>
      </c>
      <c r="J1777" s="48" t="str">
        <f>IF(Ugovori_OPULJP[[#This Row],[DATUM ZAVRŠETKA OPERACIJE]]&gt;DATE(2024,3,31),"u provedbi","završen")</f>
        <v>završen</v>
      </c>
      <c r="K1777" s="46" t="s">
        <v>104</v>
      </c>
      <c r="L1777" s="46" t="s">
        <v>104</v>
      </c>
      <c r="M1777" s="49">
        <v>0.85</v>
      </c>
      <c r="N1777" s="49">
        <v>0.15</v>
      </c>
      <c r="O1777" s="50">
        <f>Ugovori_OPULJP[[#This Row],[Bespovratna sredstva - Ukupno (EU+Nac) HRK
= Ukupna ugovorena vrijednost bespovratnih sredstava]]*Ugovori_OPULJP[[#This Row],[EU STOPA SUFINANCIRANJA %
EU CO-FINANCING RATE %]]</f>
        <v>1181533.6429999999</v>
      </c>
      <c r="P1777" s="51">
        <f>Ugovori_OPULJP[[#This Row],[Bespovratna sredstva - EU dio - HRK]]/7.5345</f>
        <v>156816.46333532417</v>
      </c>
      <c r="Q1777" s="50">
        <f>Ugovori_OPULJP[[#This Row],[Bespovratna sredstva - Ukupno (EU+Nac) HRK
= Ukupna ugovorena vrijednost bespovratnih sredstava]]*Ugovori_OPULJP[[#This Row],[STOPA NACIONALNOG SUFINANCIRANJA %]]</f>
        <v>208505.93700000001</v>
      </c>
      <c r="R1777" s="51">
        <f>Ugovori_OPULJP[[#This Row],[Bespovratna sredstva - Nacionalni dio - HRK]]/7.5345</f>
        <v>27673.493529763087</v>
      </c>
      <c r="S1777" s="50">
        <v>1390039.58</v>
      </c>
      <c r="T1777" s="51">
        <f>Ugovori_OPULJP[[#This Row],[Bespovratna sredstva - Ukupno (EU+Nac) HRK
= Ukupna ugovorena vrijednost bespovratnih sredstava]]/7.5345</f>
        <v>184489.95686508727</v>
      </c>
      <c r="U1777" s="50">
        <v>0</v>
      </c>
      <c r="V1777" s="51">
        <f>Ugovori_OPULJP[[#This Row],[Javni doprinos korisnika - HRK]]/7.5345</f>
        <v>0</v>
      </c>
      <c r="W1777" s="50">
        <v>78935.959999999963</v>
      </c>
      <c r="X1777" s="51">
        <f>Ugovori_OPULJP[[#This Row],[Privatni doprinos korisnika - HRK]]/7.5345</f>
        <v>10476.60229610458</v>
      </c>
      <c r="Y1777" s="52">
        <v>1468975.54</v>
      </c>
      <c r="Z1777" s="53">
        <f>Ugovori_OPULJP[[#This Row],[UKUPNI PRIHVATLJIVI IZDACI
TOTAL ELIGIBLE EXPENDITURE
= Bespovratna sredstva ukupno + doprinos korisnika
= Ukupni prihvatljivi troškovi
= Ukupna ugovorena vrijednost projekta HRK]]/7.5345</f>
        <v>194966.55916119184</v>
      </c>
      <c r="AA1777" s="44" t="s">
        <v>38</v>
      </c>
      <c r="AB1777" s="44" t="s">
        <v>35</v>
      </c>
      <c r="AC1777" s="43" t="s">
        <v>6482</v>
      </c>
      <c r="AD1777" s="43" t="s">
        <v>747</v>
      </c>
    </row>
    <row r="1778" spans="1:30" ht="63.75" customHeight="1" x14ac:dyDescent="0.2">
      <c r="A1778" s="41" t="s">
        <v>6483</v>
      </c>
      <c r="B1778" s="42" t="s">
        <v>743</v>
      </c>
      <c r="C1778" s="43" t="s">
        <v>6342</v>
      </c>
      <c r="D1778" s="43" t="s">
        <v>6343</v>
      </c>
      <c r="E1778" s="57" t="s">
        <v>76</v>
      </c>
      <c r="F1778" s="45" t="s">
        <v>6484</v>
      </c>
      <c r="G1778" s="45" t="s">
        <v>2823</v>
      </c>
      <c r="H1778" s="47">
        <v>43823</v>
      </c>
      <c r="I1778" s="47">
        <v>44371</v>
      </c>
      <c r="J1778" s="48" t="str">
        <f>IF(Ugovori_OPULJP[[#This Row],[DATUM ZAVRŠETKA OPERACIJE]]&gt;DATE(2024,3,31),"u provedbi","završen")</f>
        <v>završen</v>
      </c>
      <c r="K1778" s="46" t="s">
        <v>104</v>
      </c>
      <c r="L1778" s="46" t="s">
        <v>104</v>
      </c>
      <c r="M1778" s="49">
        <v>0.85</v>
      </c>
      <c r="N1778" s="49">
        <v>0.15</v>
      </c>
      <c r="O1778" s="50">
        <f>Ugovori_OPULJP[[#This Row],[Bespovratna sredstva - Ukupno (EU+Nac) HRK
= Ukupna ugovorena vrijednost bespovratnih sredstava]]*Ugovori_OPULJP[[#This Row],[EU STOPA SUFINANCIRANJA %
EU CO-FINANCING RATE %]]</f>
        <v>1068951.9165000001</v>
      </c>
      <c r="P1778" s="51">
        <f>Ugovori_OPULJP[[#This Row],[Bespovratna sredstva - EU dio - HRK]]/7.5345</f>
        <v>141874.30041807683</v>
      </c>
      <c r="Q1778" s="50">
        <f>Ugovori_OPULJP[[#This Row],[Bespovratna sredstva - Ukupno (EU+Nac) HRK
= Ukupna ugovorena vrijednost bespovratnih sredstava]]*Ugovori_OPULJP[[#This Row],[STOPA NACIONALNOG SUFINANCIRANJA %]]</f>
        <v>188638.5735</v>
      </c>
      <c r="R1778" s="51">
        <f>Ugovori_OPULJP[[#This Row],[Bespovratna sredstva - Nacionalni dio - HRK]]/7.5345</f>
        <v>25036.641250248853</v>
      </c>
      <c r="S1778" s="50">
        <v>1257590.49</v>
      </c>
      <c r="T1778" s="51">
        <f>Ugovori_OPULJP[[#This Row],[Bespovratna sredstva - Ukupno (EU+Nac) HRK
= Ukupna ugovorena vrijednost bespovratnih sredstava]]/7.5345</f>
        <v>166910.94166832569</v>
      </c>
      <c r="U1778" s="50">
        <v>0</v>
      </c>
      <c r="V1778" s="51">
        <f>Ugovori_OPULJP[[#This Row],[Javni doprinos korisnika - HRK]]/7.5345</f>
        <v>0</v>
      </c>
      <c r="W1778" s="50">
        <v>0</v>
      </c>
      <c r="X1778" s="51">
        <f>Ugovori_OPULJP[[#This Row],[Privatni doprinos korisnika - HRK]]/7.5345</f>
        <v>0</v>
      </c>
      <c r="Y1778" s="52">
        <v>1257590.49</v>
      </c>
      <c r="Z1778" s="53">
        <f>Ugovori_OPULJP[[#This Row],[UKUPNI PRIHVATLJIVI IZDACI
TOTAL ELIGIBLE EXPENDITURE
= Bespovratna sredstva ukupno + doprinos korisnika
= Ukupni prihvatljivi troškovi
= Ukupna ugovorena vrijednost projekta HRK]]/7.5345</f>
        <v>166910.94166832569</v>
      </c>
      <c r="AA1778" s="44" t="s">
        <v>38</v>
      </c>
      <c r="AB1778" s="44" t="s">
        <v>35</v>
      </c>
      <c r="AC1778" s="43" t="s">
        <v>6485</v>
      </c>
      <c r="AD1778" s="43" t="s">
        <v>747</v>
      </c>
    </row>
    <row r="1779" spans="1:30" ht="63.75" customHeight="1" x14ac:dyDescent="0.2">
      <c r="A1779" s="41" t="s">
        <v>6486</v>
      </c>
      <c r="B1779" s="42" t="s">
        <v>743</v>
      </c>
      <c r="C1779" s="43" t="s">
        <v>6342</v>
      </c>
      <c r="D1779" s="43" t="s">
        <v>6343</v>
      </c>
      <c r="E1779" s="57" t="s">
        <v>76</v>
      </c>
      <c r="F1779" s="45" t="s">
        <v>6487</v>
      </c>
      <c r="G1779" s="45" t="s">
        <v>6488</v>
      </c>
      <c r="H1779" s="47">
        <v>43827</v>
      </c>
      <c r="I1779" s="47">
        <v>44558</v>
      </c>
      <c r="J1779" s="48" t="str">
        <f>IF(Ugovori_OPULJP[[#This Row],[DATUM ZAVRŠETKA OPERACIJE]]&gt;DATE(2024,3,31),"u provedbi","završen")</f>
        <v>završen</v>
      </c>
      <c r="K1779" s="46" t="s">
        <v>104</v>
      </c>
      <c r="L1779" s="46" t="s">
        <v>104</v>
      </c>
      <c r="M1779" s="49">
        <v>0.85</v>
      </c>
      <c r="N1779" s="49">
        <v>0.15</v>
      </c>
      <c r="O1779" s="50">
        <f>Ugovori_OPULJP[[#This Row],[Bespovratna sredstva - Ukupno (EU+Nac) HRK
= Ukupna ugovorena vrijednost bespovratnih sredstava]]*Ugovori_OPULJP[[#This Row],[EU STOPA SUFINANCIRANJA %
EU CO-FINANCING RATE %]]</f>
        <v>1216323.0719999999</v>
      </c>
      <c r="P1779" s="51">
        <f>Ugovori_OPULJP[[#This Row],[Bespovratna sredstva - EU dio - HRK]]/7.5345</f>
        <v>161433.8140553454</v>
      </c>
      <c r="Q1779" s="50">
        <f>Ugovori_OPULJP[[#This Row],[Bespovratna sredstva - Ukupno (EU+Nac) HRK
= Ukupna ugovorena vrijednost bespovratnih sredstava]]*Ugovori_OPULJP[[#This Row],[STOPA NACIONALNOG SUFINANCIRANJA %]]</f>
        <v>214645.24799999999</v>
      </c>
      <c r="R1779" s="51">
        <f>Ugovori_OPULJP[[#This Row],[Bespovratna sredstva - Nacionalni dio - HRK]]/7.5345</f>
        <v>28488.320127413892</v>
      </c>
      <c r="S1779" s="50">
        <v>1430968.3200000001</v>
      </c>
      <c r="T1779" s="51">
        <f>Ugovori_OPULJP[[#This Row],[Bespovratna sredstva - Ukupno (EU+Nac) HRK
= Ukupna ugovorena vrijednost bespovratnih sredstava]]/7.5345</f>
        <v>189922.1341827593</v>
      </c>
      <c r="U1779" s="50">
        <v>0</v>
      </c>
      <c r="V1779" s="51">
        <f>Ugovori_OPULJP[[#This Row],[Javni doprinos korisnika - HRK]]/7.5345</f>
        <v>0</v>
      </c>
      <c r="W1779" s="50">
        <v>0</v>
      </c>
      <c r="X1779" s="51">
        <f>Ugovori_OPULJP[[#This Row],[Privatni doprinos korisnika - HRK]]/7.5345</f>
        <v>0</v>
      </c>
      <c r="Y1779" s="52">
        <v>1430968.3200000001</v>
      </c>
      <c r="Z1779" s="53">
        <f>Ugovori_OPULJP[[#This Row],[UKUPNI PRIHVATLJIVI IZDACI
TOTAL ELIGIBLE EXPENDITURE
= Bespovratna sredstva ukupno + doprinos korisnika
= Ukupni prihvatljivi troškovi
= Ukupna ugovorena vrijednost projekta HRK]]/7.5345</f>
        <v>189922.1341827593</v>
      </c>
      <c r="AA1779" s="44" t="s">
        <v>38</v>
      </c>
      <c r="AB1779" s="44" t="s">
        <v>35</v>
      </c>
      <c r="AC1779" s="43" t="s">
        <v>6489</v>
      </c>
      <c r="AD1779" s="43" t="s">
        <v>747</v>
      </c>
    </row>
    <row r="1780" spans="1:30" ht="63.75" customHeight="1" x14ac:dyDescent="0.2">
      <c r="A1780" s="41" t="s">
        <v>6490</v>
      </c>
      <c r="B1780" s="42" t="s">
        <v>743</v>
      </c>
      <c r="C1780" s="43" t="s">
        <v>6342</v>
      </c>
      <c r="D1780" s="43" t="s">
        <v>6343</v>
      </c>
      <c r="E1780" s="57" t="s">
        <v>76</v>
      </c>
      <c r="F1780" s="45" t="s">
        <v>6491</v>
      </c>
      <c r="G1780" s="45" t="s">
        <v>6492</v>
      </c>
      <c r="H1780" s="47">
        <v>43990</v>
      </c>
      <c r="I1780" s="47">
        <v>45085</v>
      </c>
      <c r="J1780" s="48" t="str">
        <f>IF(Ugovori_OPULJP[[#This Row],[DATUM ZAVRŠETKA OPERACIJE]]&gt;DATE(2024,3,31),"u provedbi","završen")</f>
        <v>završen</v>
      </c>
      <c r="K1780" s="46" t="s">
        <v>6493</v>
      </c>
      <c r="L1780" s="46" t="s">
        <v>425</v>
      </c>
      <c r="M1780" s="49">
        <v>0.85</v>
      </c>
      <c r="N1780" s="49">
        <v>0.15</v>
      </c>
      <c r="O1780" s="50">
        <f>Ugovori_OPULJP[[#This Row],[Bespovratna sredstva - Ukupno (EU+Nac) HRK
= Ukupna ugovorena vrijednost bespovratnih sredstava]]*Ugovori_OPULJP[[#This Row],[EU STOPA SUFINANCIRANJA %
EU CO-FINANCING RATE %]]</f>
        <v>1049379.3659999999</v>
      </c>
      <c r="P1780" s="51">
        <f>Ugovori_OPULJP[[#This Row],[Bespovratna sredstva - EU dio - HRK]]/7.5345</f>
        <v>139276.57654787973</v>
      </c>
      <c r="Q1780" s="50">
        <f>Ugovori_OPULJP[[#This Row],[Bespovratna sredstva - Ukupno (EU+Nac) HRK
= Ukupna ugovorena vrijednost bespovratnih sredstava]]*Ugovori_OPULJP[[#This Row],[STOPA NACIONALNOG SUFINANCIRANJA %]]</f>
        <v>185184.59399999998</v>
      </c>
      <c r="R1780" s="51">
        <f>Ugovori_OPULJP[[#This Row],[Bespovratna sredstva - Nacionalni dio - HRK]]/7.5345</f>
        <v>24578.219390802307</v>
      </c>
      <c r="S1780" s="50">
        <v>1234563.96</v>
      </c>
      <c r="T1780" s="51">
        <f>Ugovori_OPULJP[[#This Row],[Bespovratna sredstva - Ukupno (EU+Nac) HRK
= Ukupna ugovorena vrijednost bespovratnih sredstava]]/7.5345</f>
        <v>163854.79593868204</v>
      </c>
      <c r="U1780" s="50">
        <v>0</v>
      </c>
      <c r="V1780" s="51">
        <f>Ugovori_OPULJP[[#This Row],[Javni doprinos korisnika - HRK]]/7.5345</f>
        <v>0</v>
      </c>
      <c r="W1780" s="50">
        <v>0</v>
      </c>
      <c r="X1780" s="51">
        <f>Ugovori_OPULJP[[#This Row],[Privatni doprinos korisnika - HRK]]/7.5345</f>
        <v>0</v>
      </c>
      <c r="Y1780" s="52">
        <v>1234563.96</v>
      </c>
      <c r="Z1780" s="53">
        <f>Ugovori_OPULJP[[#This Row],[UKUPNI PRIHVATLJIVI IZDACI
TOTAL ELIGIBLE EXPENDITURE
= Bespovratna sredstva ukupno + doprinos korisnika
= Ukupni prihvatljivi troškovi
= Ukupna ugovorena vrijednost projekta HRK]]/7.5345</f>
        <v>163854.79593868204</v>
      </c>
      <c r="AA1780" s="44" t="s">
        <v>38</v>
      </c>
      <c r="AB1780" s="44" t="s">
        <v>35</v>
      </c>
      <c r="AC1780" s="43" t="s">
        <v>6494</v>
      </c>
      <c r="AD1780" s="43" t="s">
        <v>747</v>
      </c>
    </row>
    <row r="1781" spans="1:30" ht="63.75" customHeight="1" x14ac:dyDescent="0.2">
      <c r="A1781" s="41" t="s">
        <v>6495</v>
      </c>
      <c r="B1781" s="42" t="s">
        <v>743</v>
      </c>
      <c r="C1781" s="43" t="s">
        <v>6342</v>
      </c>
      <c r="D1781" s="43" t="s">
        <v>6343</v>
      </c>
      <c r="E1781" s="57" t="s">
        <v>76</v>
      </c>
      <c r="F1781" s="45" t="s">
        <v>6496</v>
      </c>
      <c r="G1781" s="45" t="s">
        <v>2540</v>
      </c>
      <c r="H1781" s="47">
        <v>43965</v>
      </c>
      <c r="I1781" s="47">
        <v>45060</v>
      </c>
      <c r="J1781" s="48" t="str">
        <f>IF(Ugovori_OPULJP[[#This Row],[DATUM ZAVRŠETKA OPERACIJE]]&gt;DATE(2024,3,31),"u provedbi","završen")</f>
        <v>završen</v>
      </c>
      <c r="K1781" s="46" t="s">
        <v>6493</v>
      </c>
      <c r="L1781" s="46" t="s">
        <v>425</v>
      </c>
      <c r="M1781" s="49">
        <v>0.85</v>
      </c>
      <c r="N1781" s="49">
        <v>0.15</v>
      </c>
      <c r="O1781" s="50">
        <f>Ugovori_OPULJP[[#This Row],[Bespovratna sredstva - Ukupno (EU+Nac) HRK
= Ukupna ugovorena vrijednost bespovratnih sredstava]]*Ugovori_OPULJP[[#This Row],[EU STOPA SUFINANCIRANJA %
EU CO-FINANCING RATE %]]</f>
        <v>1225013.625</v>
      </c>
      <c r="P1781" s="51">
        <f>Ugovori_OPULJP[[#This Row],[Bespovratna sredstva - EU dio - HRK]]/7.5345</f>
        <v>162587.24865618156</v>
      </c>
      <c r="Q1781" s="50">
        <f>Ugovori_OPULJP[[#This Row],[Bespovratna sredstva - Ukupno (EU+Nac) HRK
= Ukupna ugovorena vrijednost bespovratnih sredstava]]*Ugovori_OPULJP[[#This Row],[STOPA NACIONALNOG SUFINANCIRANJA %]]</f>
        <v>216178.875</v>
      </c>
      <c r="R1781" s="51">
        <f>Ugovori_OPULJP[[#This Row],[Bespovratna sredstva - Nacionalni dio - HRK]]/7.5345</f>
        <v>28691.867409914394</v>
      </c>
      <c r="S1781" s="50">
        <v>1441192.5</v>
      </c>
      <c r="T1781" s="51">
        <f>Ugovori_OPULJP[[#This Row],[Bespovratna sredstva - Ukupno (EU+Nac) HRK
= Ukupna ugovorena vrijednost bespovratnih sredstava]]/7.5345</f>
        <v>191279.11606609594</v>
      </c>
      <c r="U1781" s="50">
        <v>0</v>
      </c>
      <c r="V1781" s="51">
        <f>Ugovori_OPULJP[[#This Row],[Javni doprinos korisnika - HRK]]/7.5345</f>
        <v>0</v>
      </c>
      <c r="W1781" s="50">
        <v>0</v>
      </c>
      <c r="X1781" s="51">
        <f>Ugovori_OPULJP[[#This Row],[Privatni doprinos korisnika - HRK]]/7.5345</f>
        <v>0</v>
      </c>
      <c r="Y1781" s="52">
        <v>1441192.5</v>
      </c>
      <c r="Z1781" s="53">
        <f>Ugovori_OPULJP[[#This Row],[UKUPNI PRIHVATLJIVI IZDACI
TOTAL ELIGIBLE EXPENDITURE
= Bespovratna sredstva ukupno + doprinos korisnika
= Ukupni prihvatljivi troškovi
= Ukupna ugovorena vrijednost projekta HRK]]/7.5345</f>
        <v>191279.11606609594</v>
      </c>
      <c r="AA1781" s="44" t="s">
        <v>38</v>
      </c>
      <c r="AB1781" s="44" t="s">
        <v>35</v>
      </c>
      <c r="AC1781" s="43" t="s">
        <v>6497</v>
      </c>
      <c r="AD1781" s="43" t="s">
        <v>747</v>
      </c>
    </row>
    <row r="1782" spans="1:30" ht="63.75" customHeight="1" x14ac:dyDescent="0.2">
      <c r="A1782" s="41" t="s">
        <v>6498</v>
      </c>
      <c r="B1782" s="42" t="s">
        <v>743</v>
      </c>
      <c r="C1782" s="43" t="s">
        <v>6342</v>
      </c>
      <c r="D1782" s="43" t="s">
        <v>6343</v>
      </c>
      <c r="E1782" s="57" t="s">
        <v>76</v>
      </c>
      <c r="F1782" s="45" t="s">
        <v>6499</v>
      </c>
      <c r="G1782" s="45" t="s">
        <v>6500</v>
      </c>
      <c r="H1782" s="47">
        <v>43923</v>
      </c>
      <c r="I1782" s="47">
        <v>44471</v>
      </c>
      <c r="J1782" s="48" t="str">
        <f>IF(Ugovori_OPULJP[[#This Row],[DATUM ZAVRŠETKA OPERACIJE]]&gt;DATE(2024,3,31),"u provedbi","završen")</f>
        <v>završen</v>
      </c>
      <c r="K1782" s="46" t="s">
        <v>211</v>
      </c>
      <c r="L1782" s="46" t="s">
        <v>211</v>
      </c>
      <c r="M1782" s="49">
        <v>0.85</v>
      </c>
      <c r="N1782" s="49">
        <v>0.15</v>
      </c>
      <c r="O1782" s="50">
        <f>Ugovori_OPULJP[[#This Row],[Bespovratna sredstva - Ukupno (EU+Nac) HRK
= Ukupna ugovorena vrijednost bespovratnih sredstava]]*Ugovori_OPULJP[[#This Row],[EU STOPA SUFINANCIRANJA %
EU CO-FINANCING RATE %]]</f>
        <v>1041184.0824999999</v>
      </c>
      <c r="P1782" s="51">
        <f>Ugovori_OPULJP[[#This Row],[Bespovratna sredstva - EU dio - HRK]]/7.5345</f>
        <v>138188.87550600569</v>
      </c>
      <c r="Q1782" s="50">
        <f>Ugovori_OPULJP[[#This Row],[Bespovratna sredstva - Ukupno (EU+Nac) HRK
= Ukupna ugovorena vrijednost bespovratnih sredstava]]*Ugovori_OPULJP[[#This Row],[STOPA NACIONALNOG SUFINANCIRANJA %]]</f>
        <v>183738.36749999999</v>
      </c>
      <c r="R1782" s="51">
        <f>Ugovori_OPULJP[[#This Row],[Bespovratna sredstva - Nacionalni dio - HRK]]/7.5345</f>
        <v>24386.272148118653</v>
      </c>
      <c r="S1782" s="50">
        <v>1224922.45</v>
      </c>
      <c r="T1782" s="51">
        <f>Ugovori_OPULJP[[#This Row],[Bespovratna sredstva - Ukupno (EU+Nac) HRK
= Ukupna ugovorena vrijednost bespovratnih sredstava]]/7.5345</f>
        <v>162575.14765412433</v>
      </c>
      <c r="U1782" s="50">
        <v>0</v>
      </c>
      <c r="V1782" s="51">
        <f>Ugovori_OPULJP[[#This Row],[Javni doprinos korisnika - HRK]]/7.5345</f>
        <v>0</v>
      </c>
      <c r="W1782" s="50">
        <v>0</v>
      </c>
      <c r="X1782" s="51">
        <f>Ugovori_OPULJP[[#This Row],[Privatni doprinos korisnika - HRK]]/7.5345</f>
        <v>0</v>
      </c>
      <c r="Y1782" s="52">
        <v>1224922.45</v>
      </c>
      <c r="Z1782" s="53">
        <f>Ugovori_OPULJP[[#This Row],[UKUPNI PRIHVATLJIVI IZDACI
TOTAL ELIGIBLE EXPENDITURE
= Bespovratna sredstva ukupno + doprinos korisnika
= Ukupni prihvatljivi troškovi
= Ukupna ugovorena vrijednost projekta HRK]]/7.5345</f>
        <v>162575.14765412433</v>
      </c>
      <c r="AA1782" s="44" t="s">
        <v>38</v>
      </c>
      <c r="AB1782" s="44" t="s">
        <v>35</v>
      </c>
      <c r="AC1782" s="43" t="s">
        <v>6501</v>
      </c>
      <c r="AD1782" s="43" t="s">
        <v>747</v>
      </c>
    </row>
    <row r="1783" spans="1:30" ht="63.75" customHeight="1" x14ac:dyDescent="0.2">
      <c r="A1783" s="41" t="s">
        <v>6502</v>
      </c>
      <c r="B1783" s="42" t="s">
        <v>743</v>
      </c>
      <c r="C1783" s="43" t="s">
        <v>6342</v>
      </c>
      <c r="D1783" s="43" t="s">
        <v>6343</v>
      </c>
      <c r="E1783" s="57" t="s">
        <v>76</v>
      </c>
      <c r="F1783" s="45" t="s">
        <v>6503</v>
      </c>
      <c r="G1783" s="45" t="s">
        <v>1159</v>
      </c>
      <c r="H1783" s="47">
        <v>43924</v>
      </c>
      <c r="I1783" s="47">
        <v>44654</v>
      </c>
      <c r="J1783" s="48" t="str">
        <f>IF(Ugovori_OPULJP[[#This Row],[DATUM ZAVRŠETKA OPERACIJE]]&gt;DATE(2024,3,31),"u provedbi","završen")</f>
        <v>završen</v>
      </c>
      <c r="K1783" s="46" t="s">
        <v>211</v>
      </c>
      <c r="L1783" s="46" t="s">
        <v>211</v>
      </c>
      <c r="M1783" s="49">
        <v>0.85</v>
      </c>
      <c r="N1783" s="49">
        <v>0.15</v>
      </c>
      <c r="O1783" s="50">
        <f>Ugovori_OPULJP[[#This Row],[Bespovratna sredstva - Ukupno (EU+Nac) HRK
= Ukupna ugovorena vrijednost bespovratnih sredstava]]*Ugovori_OPULJP[[#This Row],[EU STOPA SUFINANCIRANJA %
EU CO-FINANCING RATE %]]</f>
        <v>1149132.0255</v>
      </c>
      <c r="P1783" s="51">
        <f>Ugovori_OPULJP[[#This Row],[Bespovratna sredstva - EU dio - HRK]]/7.5345</f>
        <v>152516.02966354767</v>
      </c>
      <c r="Q1783" s="50">
        <f>Ugovori_OPULJP[[#This Row],[Bespovratna sredstva - Ukupno (EU+Nac) HRK
= Ukupna ugovorena vrijednost bespovratnih sredstava]]*Ugovori_OPULJP[[#This Row],[STOPA NACIONALNOG SUFINANCIRANJA %]]</f>
        <v>202788.00450000001</v>
      </c>
      <c r="R1783" s="51">
        <f>Ugovori_OPULJP[[#This Row],[Bespovratna sredstva - Nacionalni dio - HRK]]/7.5345</f>
        <v>26914.593470037828</v>
      </c>
      <c r="S1783" s="50">
        <v>1351920.03</v>
      </c>
      <c r="T1783" s="51">
        <f>Ugovori_OPULJP[[#This Row],[Bespovratna sredstva - Ukupno (EU+Nac) HRK
= Ukupna ugovorena vrijednost bespovratnih sredstava]]/7.5345</f>
        <v>179430.6231335855</v>
      </c>
      <c r="U1783" s="50">
        <v>0</v>
      </c>
      <c r="V1783" s="51">
        <f>Ugovori_OPULJP[[#This Row],[Javni doprinos korisnika - HRK]]/7.5345</f>
        <v>0</v>
      </c>
      <c r="W1783" s="50">
        <v>0</v>
      </c>
      <c r="X1783" s="51">
        <f>Ugovori_OPULJP[[#This Row],[Privatni doprinos korisnika - HRK]]/7.5345</f>
        <v>0</v>
      </c>
      <c r="Y1783" s="52">
        <v>1351920.03</v>
      </c>
      <c r="Z1783" s="53">
        <f>Ugovori_OPULJP[[#This Row],[UKUPNI PRIHVATLJIVI IZDACI
TOTAL ELIGIBLE EXPENDITURE
= Bespovratna sredstva ukupno + doprinos korisnika
= Ukupni prihvatljivi troškovi
= Ukupna ugovorena vrijednost projekta HRK]]/7.5345</f>
        <v>179430.6231335855</v>
      </c>
      <c r="AA1783" s="44" t="s">
        <v>38</v>
      </c>
      <c r="AB1783" s="44" t="s">
        <v>35</v>
      </c>
      <c r="AC1783" s="43" t="s">
        <v>6504</v>
      </c>
      <c r="AD1783" s="43" t="s">
        <v>747</v>
      </c>
    </row>
    <row r="1784" spans="1:30" ht="63.75" customHeight="1" x14ac:dyDescent="0.2">
      <c r="A1784" s="41" t="s">
        <v>6505</v>
      </c>
      <c r="B1784" s="42" t="s">
        <v>743</v>
      </c>
      <c r="C1784" s="43" t="s">
        <v>6342</v>
      </c>
      <c r="D1784" s="43" t="s">
        <v>6343</v>
      </c>
      <c r="E1784" s="57" t="s">
        <v>76</v>
      </c>
      <c r="F1784" s="45" t="s">
        <v>6506</v>
      </c>
      <c r="G1784" s="45" t="s">
        <v>689</v>
      </c>
      <c r="H1784" s="47">
        <v>43928</v>
      </c>
      <c r="I1784" s="47">
        <v>44719</v>
      </c>
      <c r="J1784" s="48" t="str">
        <f>IF(Ugovori_OPULJP[[#This Row],[DATUM ZAVRŠETKA OPERACIJE]]&gt;DATE(2024,3,31),"u provedbi","završen")</f>
        <v>završen</v>
      </c>
      <c r="K1784" s="46" t="s">
        <v>211</v>
      </c>
      <c r="L1784" s="46" t="s">
        <v>211</v>
      </c>
      <c r="M1784" s="49">
        <v>0.85</v>
      </c>
      <c r="N1784" s="49">
        <v>0.15</v>
      </c>
      <c r="O1784" s="50">
        <f>Ugovori_OPULJP[[#This Row],[Bespovratna sredstva - Ukupno (EU+Nac) HRK
= Ukupna ugovorena vrijednost bespovratnih sredstava]]*Ugovori_OPULJP[[#This Row],[EU STOPA SUFINANCIRANJA %
EU CO-FINANCING RATE %]]</f>
        <v>1207333.2</v>
      </c>
      <c r="P1784" s="51">
        <f>Ugovori_OPULJP[[#This Row],[Bespovratna sredstva - EU dio - HRK]]/7.5345</f>
        <v>160240.6529962174</v>
      </c>
      <c r="Q1784" s="50">
        <f>Ugovori_OPULJP[[#This Row],[Bespovratna sredstva - Ukupno (EU+Nac) HRK
= Ukupna ugovorena vrijednost bespovratnih sredstava]]*Ugovori_OPULJP[[#This Row],[STOPA NACIONALNOG SUFINANCIRANJA %]]</f>
        <v>213058.8</v>
      </c>
      <c r="R1784" s="51">
        <f>Ugovori_OPULJP[[#This Row],[Bespovratna sredstva - Nacionalni dio - HRK]]/7.5345</f>
        <v>28277.762293450127</v>
      </c>
      <c r="S1784" s="50">
        <v>1420392</v>
      </c>
      <c r="T1784" s="51">
        <f>Ugovori_OPULJP[[#This Row],[Bespovratna sredstva - Ukupno (EU+Nac) HRK
= Ukupna ugovorena vrijednost bespovratnih sredstava]]/7.5345</f>
        <v>188518.41528966752</v>
      </c>
      <c r="U1784" s="50">
        <v>0</v>
      </c>
      <c r="V1784" s="51">
        <f>Ugovori_OPULJP[[#This Row],[Javni doprinos korisnika - HRK]]/7.5345</f>
        <v>0</v>
      </c>
      <c r="W1784" s="50">
        <v>0</v>
      </c>
      <c r="X1784" s="51">
        <f>Ugovori_OPULJP[[#This Row],[Privatni doprinos korisnika - HRK]]/7.5345</f>
        <v>0</v>
      </c>
      <c r="Y1784" s="52">
        <v>1420392</v>
      </c>
      <c r="Z1784" s="53">
        <f>Ugovori_OPULJP[[#This Row],[UKUPNI PRIHVATLJIVI IZDACI
TOTAL ELIGIBLE EXPENDITURE
= Bespovratna sredstva ukupno + doprinos korisnika
= Ukupni prihvatljivi troškovi
= Ukupna ugovorena vrijednost projekta HRK]]/7.5345</f>
        <v>188518.41528966752</v>
      </c>
      <c r="AA1784" s="44" t="s">
        <v>38</v>
      </c>
      <c r="AB1784" s="44" t="s">
        <v>35</v>
      </c>
      <c r="AC1784" s="43" t="s">
        <v>6507</v>
      </c>
      <c r="AD1784" s="43" t="s">
        <v>747</v>
      </c>
    </row>
    <row r="1785" spans="1:30" ht="63.75" customHeight="1" x14ac:dyDescent="0.2">
      <c r="A1785" s="41" t="s">
        <v>6508</v>
      </c>
      <c r="B1785" s="42" t="s">
        <v>743</v>
      </c>
      <c r="C1785" s="43" t="s">
        <v>6342</v>
      </c>
      <c r="D1785" s="43" t="s">
        <v>6343</v>
      </c>
      <c r="E1785" s="57" t="s">
        <v>76</v>
      </c>
      <c r="F1785" s="45" t="s">
        <v>6509</v>
      </c>
      <c r="G1785" s="45" t="s">
        <v>1198</v>
      </c>
      <c r="H1785" s="47">
        <v>43928</v>
      </c>
      <c r="I1785" s="47">
        <v>44717</v>
      </c>
      <c r="J1785" s="48" t="str">
        <f>IF(Ugovori_OPULJP[[#This Row],[DATUM ZAVRŠETKA OPERACIJE]]&gt;DATE(2024,3,31),"u provedbi","završen")</f>
        <v>završen</v>
      </c>
      <c r="K1785" s="46" t="s">
        <v>211</v>
      </c>
      <c r="L1785" s="46" t="s">
        <v>211</v>
      </c>
      <c r="M1785" s="49">
        <v>0.85</v>
      </c>
      <c r="N1785" s="49">
        <v>0.15</v>
      </c>
      <c r="O1785" s="50">
        <f>Ugovori_OPULJP[[#This Row],[Bespovratna sredstva - Ukupno (EU+Nac) HRK
= Ukupna ugovorena vrijednost bespovratnih sredstava]]*Ugovori_OPULJP[[#This Row],[EU STOPA SUFINANCIRANJA %
EU CO-FINANCING RATE %]]</f>
        <v>1266959</v>
      </c>
      <c r="P1785" s="51">
        <f>Ugovori_OPULJP[[#This Row],[Bespovratna sredstva - EU dio - HRK]]/7.5345</f>
        <v>168154.3566261862</v>
      </c>
      <c r="Q1785" s="50">
        <f>Ugovori_OPULJP[[#This Row],[Bespovratna sredstva - Ukupno (EU+Nac) HRK
= Ukupna ugovorena vrijednost bespovratnih sredstava]]*Ugovori_OPULJP[[#This Row],[STOPA NACIONALNOG SUFINANCIRANJA %]]</f>
        <v>223581</v>
      </c>
      <c r="R1785" s="51">
        <f>Ugovori_OPULJP[[#This Row],[Bespovratna sredstva - Nacionalni dio - HRK]]/7.5345</f>
        <v>29674.298228150506</v>
      </c>
      <c r="S1785" s="50">
        <v>1490540</v>
      </c>
      <c r="T1785" s="51">
        <f>Ugovori_OPULJP[[#This Row],[Bespovratna sredstva - Ukupno (EU+Nac) HRK
= Ukupna ugovorena vrijednost bespovratnih sredstava]]/7.5345</f>
        <v>197828.6548543367</v>
      </c>
      <c r="U1785" s="50">
        <v>0</v>
      </c>
      <c r="V1785" s="51">
        <f>Ugovori_OPULJP[[#This Row],[Javni doprinos korisnika - HRK]]/7.5345</f>
        <v>0</v>
      </c>
      <c r="W1785" s="50">
        <v>0</v>
      </c>
      <c r="X1785" s="51">
        <f>Ugovori_OPULJP[[#This Row],[Privatni doprinos korisnika - HRK]]/7.5345</f>
        <v>0</v>
      </c>
      <c r="Y1785" s="52">
        <v>1490540</v>
      </c>
      <c r="Z1785" s="53">
        <f>Ugovori_OPULJP[[#This Row],[UKUPNI PRIHVATLJIVI IZDACI
TOTAL ELIGIBLE EXPENDITURE
= Bespovratna sredstva ukupno + doprinos korisnika
= Ukupni prihvatljivi troškovi
= Ukupna ugovorena vrijednost projekta HRK]]/7.5345</f>
        <v>197828.6548543367</v>
      </c>
      <c r="AA1785" s="44" t="s">
        <v>38</v>
      </c>
      <c r="AB1785" s="44" t="s">
        <v>35</v>
      </c>
      <c r="AC1785" s="43" t="s">
        <v>6510</v>
      </c>
      <c r="AD1785" s="43" t="s">
        <v>747</v>
      </c>
    </row>
    <row r="1786" spans="1:30" ht="63.75" customHeight="1" x14ac:dyDescent="0.2">
      <c r="A1786" s="41" t="s">
        <v>6511</v>
      </c>
      <c r="B1786" s="42" t="s">
        <v>743</v>
      </c>
      <c r="C1786" s="43" t="s">
        <v>6342</v>
      </c>
      <c r="D1786" s="43" t="s">
        <v>6343</v>
      </c>
      <c r="E1786" s="57" t="s">
        <v>76</v>
      </c>
      <c r="F1786" s="45" t="s">
        <v>6512</v>
      </c>
      <c r="G1786" s="45" t="s">
        <v>6513</v>
      </c>
      <c r="H1786" s="47">
        <v>43937</v>
      </c>
      <c r="I1786" s="47">
        <v>44667</v>
      </c>
      <c r="J1786" s="48" t="str">
        <f>IF(Ugovori_OPULJP[[#This Row],[DATUM ZAVRŠETKA OPERACIJE]]&gt;DATE(2024,3,31),"u provedbi","završen")</f>
        <v>završen</v>
      </c>
      <c r="K1786" s="46" t="s">
        <v>211</v>
      </c>
      <c r="L1786" s="46" t="s">
        <v>211</v>
      </c>
      <c r="M1786" s="49">
        <v>0.85</v>
      </c>
      <c r="N1786" s="49">
        <v>0.15</v>
      </c>
      <c r="O1786" s="50">
        <f>Ugovori_OPULJP[[#This Row],[Bespovratna sredstva - Ukupno (EU+Nac) HRK
= Ukupna ugovorena vrijednost bespovratnih sredstava]]*Ugovori_OPULJP[[#This Row],[EU STOPA SUFINANCIRANJA %
EU CO-FINANCING RATE %]]</f>
        <v>851743.98749999993</v>
      </c>
      <c r="P1786" s="51">
        <f>Ugovori_OPULJP[[#This Row],[Bespovratna sredstva - EU dio - HRK]]/7.5345</f>
        <v>113045.85407127213</v>
      </c>
      <c r="Q1786" s="50">
        <f>Ugovori_OPULJP[[#This Row],[Bespovratna sredstva - Ukupno (EU+Nac) HRK
= Ukupna ugovorena vrijednost bespovratnih sredstava]]*Ugovori_OPULJP[[#This Row],[STOPA NACIONALNOG SUFINANCIRANJA %]]</f>
        <v>150307.76249999998</v>
      </c>
      <c r="R1786" s="51">
        <f>Ugovori_OPULJP[[#This Row],[Bespovratna sredstva - Nacionalni dio - HRK]]/7.5345</f>
        <v>19949.268365518612</v>
      </c>
      <c r="S1786" s="50">
        <v>1002051.75</v>
      </c>
      <c r="T1786" s="51">
        <f>Ugovori_OPULJP[[#This Row],[Bespovratna sredstva - Ukupno (EU+Nac) HRK
= Ukupna ugovorena vrijednost bespovratnih sredstava]]/7.5345</f>
        <v>132995.12243679076</v>
      </c>
      <c r="U1786" s="50">
        <v>0</v>
      </c>
      <c r="V1786" s="51">
        <f>Ugovori_OPULJP[[#This Row],[Javni doprinos korisnika - HRK]]/7.5345</f>
        <v>0</v>
      </c>
      <c r="W1786" s="50">
        <v>0</v>
      </c>
      <c r="X1786" s="51">
        <f>Ugovori_OPULJP[[#This Row],[Privatni doprinos korisnika - HRK]]/7.5345</f>
        <v>0</v>
      </c>
      <c r="Y1786" s="52">
        <v>1002051.75</v>
      </c>
      <c r="Z1786" s="53">
        <f>Ugovori_OPULJP[[#This Row],[UKUPNI PRIHVATLJIVI IZDACI
TOTAL ELIGIBLE EXPENDITURE
= Bespovratna sredstva ukupno + doprinos korisnika
= Ukupni prihvatljivi troškovi
= Ukupna ugovorena vrijednost projekta HRK]]/7.5345</f>
        <v>132995.12243679076</v>
      </c>
      <c r="AA1786" s="44" t="s">
        <v>38</v>
      </c>
      <c r="AB1786" s="44" t="s">
        <v>35</v>
      </c>
      <c r="AC1786" s="43" t="s">
        <v>6514</v>
      </c>
      <c r="AD1786" s="43" t="s">
        <v>747</v>
      </c>
    </row>
    <row r="1787" spans="1:30" ht="63.75" customHeight="1" x14ac:dyDescent="0.2">
      <c r="A1787" s="41" t="s">
        <v>6515</v>
      </c>
      <c r="B1787" s="42" t="s">
        <v>743</v>
      </c>
      <c r="C1787" s="43" t="s">
        <v>6342</v>
      </c>
      <c r="D1787" s="43" t="s">
        <v>6343</v>
      </c>
      <c r="E1787" s="57" t="s">
        <v>76</v>
      </c>
      <c r="F1787" s="45" t="s">
        <v>6516</v>
      </c>
      <c r="G1787" s="45" t="s">
        <v>6517</v>
      </c>
      <c r="H1787" s="47">
        <v>44022</v>
      </c>
      <c r="I1787" s="47">
        <v>44995</v>
      </c>
      <c r="J1787" s="48" t="str">
        <f>IF(Ugovori_OPULJP[[#This Row],[DATUM ZAVRŠETKA OPERACIJE]]&gt;DATE(2024,3,31),"u provedbi","završen")</f>
        <v>završen</v>
      </c>
      <c r="K1787" s="46" t="s">
        <v>211</v>
      </c>
      <c r="L1787" s="46" t="s">
        <v>211</v>
      </c>
      <c r="M1787" s="49">
        <v>0.85</v>
      </c>
      <c r="N1787" s="49">
        <v>0.15</v>
      </c>
      <c r="O1787" s="50">
        <f>Ugovori_OPULJP[[#This Row],[Bespovratna sredstva - Ukupno (EU+Nac) HRK
= Ukupna ugovorena vrijednost bespovratnih sredstava]]*Ugovori_OPULJP[[#This Row],[EU STOPA SUFINANCIRANJA %
EU CO-FINANCING RATE %]]</f>
        <v>866162.83499999996</v>
      </c>
      <c r="P1787" s="51">
        <f>Ugovori_OPULJP[[#This Row],[Bespovratna sredstva - EU dio - HRK]]/7.5345</f>
        <v>114959.56400557434</v>
      </c>
      <c r="Q1787" s="50">
        <f>Ugovori_OPULJP[[#This Row],[Bespovratna sredstva - Ukupno (EU+Nac) HRK
= Ukupna ugovorena vrijednost bespovratnih sredstava]]*Ugovori_OPULJP[[#This Row],[STOPA NACIONALNOG SUFINANCIRANJA %]]</f>
        <v>152852.26499999998</v>
      </c>
      <c r="R1787" s="51">
        <f>Ugovori_OPULJP[[#This Row],[Bespovratna sredstva - Nacionalni dio - HRK]]/7.5345</f>
        <v>20286.981883336648</v>
      </c>
      <c r="S1787" s="50">
        <v>1019015.1</v>
      </c>
      <c r="T1787" s="51">
        <f>Ugovori_OPULJP[[#This Row],[Bespovratna sredstva - Ukupno (EU+Nac) HRK
= Ukupna ugovorena vrijednost bespovratnih sredstava]]/7.5345</f>
        <v>135246.545888911</v>
      </c>
      <c r="U1787" s="50">
        <v>0</v>
      </c>
      <c r="V1787" s="51">
        <f>Ugovori_OPULJP[[#This Row],[Javni doprinos korisnika - HRK]]/7.5345</f>
        <v>0</v>
      </c>
      <c r="W1787" s="50">
        <v>0</v>
      </c>
      <c r="X1787" s="51">
        <f>Ugovori_OPULJP[[#This Row],[Privatni doprinos korisnika - HRK]]/7.5345</f>
        <v>0</v>
      </c>
      <c r="Y1787" s="52">
        <v>1019015.1</v>
      </c>
      <c r="Z1787" s="53">
        <f>Ugovori_OPULJP[[#This Row],[UKUPNI PRIHVATLJIVI IZDACI
TOTAL ELIGIBLE EXPENDITURE
= Bespovratna sredstva ukupno + doprinos korisnika
= Ukupni prihvatljivi troškovi
= Ukupna ugovorena vrijednost projekta HRK]]/7.5345</f>
        <v>135246.545888911</v>
      </c>
      <c r="AA1787" s="44" t="s">
        <v>38</v>
      </c>
      <c r="AB1787" s="44" t="s">
        <v>35</v>
      </c>
      <c r="AC1787" s="43" t="s">
        <v>6518</v>
      </c>
      <c r="AD1787" s="43" t="s">
        <v>747</v>
      </c>
    </row>
    <row r="1788" spans="1:30" ht="63.75" customHeight="1" x14ac:dyDescent="0.2">
      <c r="A1788" s="41" t="s">
        <v>6519</v>
      </c>
      <c r="B1788" s="42" t="s">
        <v>743</v>
      </c>
      <c r="C1788" s="43" t="s">
        <v>6342</v>
      </c>
      <c r="D1788" s="43" t="s">
        <v>6343</v>
      </c>
      <c r="E1788" s="57" t="s">
        <v>76</v>
      </c>
      <c r="F1788" s="45" t="s">
        <v>6520</v>
      </c>
      <c r="G1788" s="45" t="s">
        <v>6521</v>
      </c>
      <c r="H1788" s="47">
        <v>43924</v>
      </c>
      <c r="I1788" s="47">
        <v>44654</v>
      </c>
      <c r="J1788" s="48" t="str">
        <f>IF(Ugovori_OPULJP[[#This Row],[DATUM ZAVRŠETKA OPERACIJE]]&gt;DATE(2024,3,31),"u provedbi","završen")</f>
        <v>završen</v>
      </c>
      <c r="K1788" s="46" t="s">
        <v>425</v>
      </c>
      <c r="L1788" s="46" t="s">
        <v>425</v>
      </c>
      <c r="M1788" s="49">
        <v>0.85</v>
      </c>
      <c r="N1788" s="49">
        <v>0.15</v>
      </c>
      <c r="O1788" s="50">
        <f>Ugovori_OPULJP[[#This Row],[Bespovratna sredstva - Ukupno (EU+Nac) HRK
= Ukupna ugovorena vrijednost bespovratnih sredstava]]*Ugovori_OPULJP[[#This Row],[EU STOPA SUFINANCIRANJA %
EU CO-FINANCING RATE %]]</f>
        <v>1274915</v>
      </c>
      <c r="P1788" s="51">
        <f>Ugovori_OPULJP[[#This Row],[Bespovratna sredstva - EU dio - HRK]]/7.5345</f>
        <v>169210.29928993297</v>
      </c>
      <c r="Q1788" s="50">
        <f>Ugovori_OPULJP[[#This Row],[Bespovratna sredstva - Ukupno (EU+Nac) HRK
= Ukupna ugovorena vrijednost bespovratnih sredstava]]*Ugovori_OPULJP[[#This Row],[STOPA NACIONALNOG SUFINANCIRANJA %]]</f>
        <v>224985</v>
      </c>
      <c r="R1788" s="51">
        <f>Ugovori_OPULJP[[#This Row],[Bespovratna sredstva - Nacionalni dio - HRK]]/7.5345</f>
        <v>29860.641051164643</v>
      </c>
      <c r="S1788" s="50">
        <v>1499900</v>
      </c>
      <c r="T1788" s="51">
        <f>Ugovori_OPULJP[[#This Row],[Bespovratna sredstva - Ukupno (EU+Nac) HRK
= Ukupna ugovorena vrijednost bespovratnih sredstava]]/7.5345</f>
        <v>199070.94034109759</v>
      </c>
      <c r="U1788" s="50">
        <v>0</v>
      </c>
      <c r="V1788" s="51">
        <f>Ugovori_OPULJP[[#This Row],[Javni doprinos korisnika - HRK]]/7.5345</f>
        <v>0</v>
      </c>
      <c r="W1788" s="50">
        <v>0</v>
      </c>
      <c r="X1788" s="51">
        <f>Ugovori_OPULJP[[#This Row],[Privatni doprinos korisnika - HRK]]/7.5345</f>
        <v>0</v>
      </c>
      <c r="Y1788" s="52">
        <v>1499900</v>
      </c>
      <c r="Z1788" s="53">
        <f>Ugovori_OPULJP[[#This Row],[UKUPNI PRIHVATLJIVI IZDACI
TOTAL ELIGIBLE EXPENDITURE
= Bespovratna sredstva ukupno + doprinos korisnika
= Ukupni prihvatljivi troškovi
= Ukupna ugovorena vrijednost projekta HRK]]/7.5345</f>
        <v>199070.94034109759</v>
      </c>
      <c r="AA1788" s="44" t="s">
        <v>38</v>
      </c>
      <c r="AB1788" s="44" t="s">
        <v>35</v>
      </c>
      <c r="AC1788" s="43" t="s">
        <v>6522</v>
      </c>
      <c r="AD1788" s="43" t="s">
        <v>747</v>
      </c>
    </row>
    <row r="1789" spans="1:30" ht="63.75" customHeight="1" x14ac:dyDescent="0.2">
      <c r="A1789" s="41" t="s">
        <v>6523</v>
      </c>
      <c r="B1789" s="42" t="s">
        <v>743</v>
      </c>
      <c r="C1789" s="43" t="s">
        <v>6342</v>
      </c>
      <c r="D1789" s="43" t="s">
        <v>6343</v>
      </c>
      <c r="E1789" s="57" t="s">
        <v>76</v>
      </c>
      <c r="F1789" s="45" t="s">
        <v>6524</v>
      </c>
      <c r="G1789" s="45" t="s">
        <v>6525</v>
      </c>
      <c r="H1789" s="47">
        <v>43937</v>
      </c>
      <c r="I1789" s="47">
        <v>44667</v>
      </c>
      <c r="J1789" s="48" t="str">
        <f>IF(Ugovori_OPULJP[[#This Row],[DATUM ZAVRŠETKA OPERACIJE]]&gt;DATE(2024,3,31),"u provedbi","završen")</f>
        <v>završen</v>
      </c>
      <c r="K1789" s="46" t="s">
        <v>211</v>
      </c>
      <c r="L1789" s="46" t="s">
        <v>211</v>
      </c>
      <c r="M1789" s="49">
        <v>0.85</v>
      </c>
      <c r="N1789" s="49">
        <v>0.15</v>
      </c>
      <c r="O1789" s="50">
        <f>Ugovori_OPULJP[[#This Row],[Bespovratna sredstva - Ukupno (EU+Nac) HRK
= Ukupna ugovorena vrijednost bespovratnih sredstava]]*Ugovori_OPULJP[[#This Row],[EU STOPA SUFINANCIRANJA %
EU CO-FINANCING RATE %]]</f>
        <v>779331.19549999991</v>
      </c>
      <c r="P1789" s="51">
        <f>Ugovori_OPULJP[[#This Row],[Bespovratna sredstva - EU dio - HRK]]/7.5345</f>
        <v>103435.02495188797</v>
      </c>
      <c r="Q1789" s="50">
        <f>Ugovori_OPULJP[[#This Row],[Bespovratna sredstva - Ukupno (EU+Nac) HRK
= Ukupna ugovorena vrijednost bespovratnih sredstava]]*Ugovori_OPULJP[[#This Row],[STOPA NACIONALNOG SUFINANCIRANJA %]]</f>
        <v>137529.03449999998</v>
      </c>
      <c r="R1789" s="51">
        <f>Ugovori_OPULJP[[#This Row],[Bespovratna sredstva - Nacionalni dio - HRK]]/7.5345</f>
        <v>18253.239697391993</v>
      </c>
      <c r="S1789" s="50">
        <v>916860.23</v>
      </c>
      <c r="T1789" s="51">
        <f>Ugovori_OPULJP[[#This Row],[Bespovratna sredstva - Ukupno (EU+Nac) HRK
= Ukupna ugovorena vrijednost bespovratnih sredstava]]/7.5345</f>
        <v>121688.26464927997</v>
      </c>
      <c r="U1789" s="50">
        <v>0</v>
      </c>
      <c r="V1789" s="51">
        <f>Ugovori_OPULJP[[#This Row],[Javni doprinos korisnika - HRK]]/7.5345</f>
        <v>0</v>
      </c>
      <c r="W1789" s="50">
        <v>0</v>
      </c>
      <c r="X1789" s="51">
        <f>Ugovori_OPULJP[[#This Row],[Privatni doprinos korisnika - HRK]]/7.5345</f>
        <v>0</v>
      </c>
      <c r="Y1789" s="52">
        <v>916860.23</v>
      </c>
      <c r="Z1789" s="53">
        <f>Ugovori_OPULJP[[#This Row],[UKUPNI PRIHVATLJIVI IZDACI
TOTAL ELIGIBLE EXPENDITURE
= Bespovratna sredstva ukupno + doprinos korisnika
= Ukupni prihvatljivi troškovi
= Ukupna ugovorena vrijednost projekta HRK]]/7.5345</f>
        <v>121688.26464927997</v>
      </c>
      <c r="AA1789" s="44" t="s">
        <v>38</v>
      </c>
      <c r="AB1789" s="44" t="s">
        <v>35</v>
      </c>
      <c r="AC1789" s="43" t="s">
        <v>6526</v>
      </c>
      <c r="AD1789" s="43" t="s">
        <v>747</v>
      </c>
    </row>
    <row r="1790" spans="1:30" ht="63.75" customHeight="1" x14ac:dyDescent="0.2">
      <c r="A1790" s="41" t="s">
        <v>6527</v>
      </c>
      <c r="B1790" s="42" t="s">
        <v>743</v>
      </c>
      <c r="C1790" s="43" t="s">
        <v>6342</v>
      </c>
      <c r="D1790" s="43" t="s">
        <v>6343</v>
      </c>
      <c r="E1790" s="57" t="s">
        <v>76</v>
      </c>
      <c r="F1790" s="45" t="s">
        <v>6528</v>
      </c>
      <c r="G1790" s="45" t="s">
        <v>6529</v>
      </c>
      <c r="H1790" s="47">
        <v>44001</v>
      </c>
      <c r="I1790" s="47">
        <v>44611</v>
      </c>
      <c r="J1790" s="48" t="str">
        <f>IF(Ugovori_OPULJP[[#This Row],[DATUM ZAVRŠETKA OPERACIJE]]&gt;DATE(2024,3,31),"u provedbi","završen")</f>
        <v>završen</v>
      </c>
      <c r="K1790" s="46" t="s">
        <v>211</v>
      </c>
      <c r="L1790" s="46" t="s">
        <v>37</v>
      </c>
      <c r="M1790" s="49">
        <v>0.85</v>
      </c>
      <c r="N1790" s="49">
        <v>0.15</v>
      </c>
      <c r="O1790" s="50">
        <f>Ugovori_OPULJP[[#This Row],[Bespovratna sredstva - Ukupno (EU+Nac) HRK
= Ukupna ugovorena vrijednost bespovratnih sredstava]]*Ugovori_OPULJP[[#This Row],[EU STOPA SUFINANCIRANJA %
EU CO-FINANCING RATE %]]</f>
        <v>1247237.3</v>
      </c>
      <c r="P1790" s="51">
        <f>Ugovori_OPULJP[[#This Row],[Bespovratna sredstva - EU dio - HRK]]/7.5345</f>
        <v>165536.83721547548</v>
      </c>
      <c r="Q1790" s="50">
        <f>Ugovori_OPULJP[[#This Row],[Bespovratna sredstva - Ukupno (EU+Nac) HRK
= Ukupna ugovorena vrijednost bespovratnih sredstava]]*Ugovori_OPULJP[[#This Row],[STOPA NACIONALNOG SUFINANCIRANJA %]]</f>
        <v>220100.69999999998</v>
      </c>
      <c r="R1790" s="51">
        <f>Ugovori_OPULJP[[#This Row],[Bespovratna sredstva - Nacionalni dio - HRK]]/7.5345</f>
        <v>29212.38303802508</v>
      </c>
      <c r="S1790" s="50">
        <v>1467338</v>
      </c>
      <c r="T1790" s="51">
        <f>Ugovori_OPULJP[[#This Row],[Bespovratna sredstva - Ukupno (EU+Nac) HRK
= Ukupna ugovorena vrijednost bespovratnih sredstava]]/7.5345</f>
        <v>194749.22025350056</v>
      </c>
      <c r="U1790" s="50">
        <v>0</v>
      </c>
      <c r="V1790" s="51">
        <f>Ugovori_OPULJP[[#This Row],[Javni doprinos korisnika - HRK]]/7.5345</f>
        <v>0</v>
      </c>
      <c r="W1790" s="50">
        <v>0</v>
      </c>
      <c r="X1790" s="51">
        <f>Ugovori_OPULJP[[#This Row],[Privatni doprinos korisnika - HRK]]/7.5345</f>
        <v>0</v>
      </c>
      <c r="Y1790" s="52">
        <v>1467338</v>
      </c>
      <c r="Z1790" s="53">
        <f>Ugovori_OPULJP[[#This Row],[UKUPNI PRIHVATLJIVI IZDACI
TOTAL ELIGIBLE EXPENDITURE
= Bespovratna sredstva ukupno + doprinos korisnika
= Ukupni prihvatljivi troškovi
= Ukupna ugovorena vrijednost projekta HRK]]/7.5345</f>
        <v>194749.22025350056</v>
      </c>
      <c r="AA1790" s="44" t="s">
        <v>38</v>
      </c>
      <c r="AB1790" s="44" t="s">
        <v>35</v>
      </c>
      <c r="AC1790" s="43" t="s">
        <v>6530</v>
      </c>
      <c r="AD1790" s="43" t="s">
        <v>747</v>
      </c>
    </row>
    <row r="1791" spans="1:30" ht="63.75" customHeight="1" x14ac:dyDescent="0.2">
      <c r="A1791" s="41" t="s">
        <v>6531</v>
      </c>
      <c r="B1791" s="42" t="s">
        <v>743</v>
      </c>
      <c r="C1791" s="43" t="s">
        <v>6342</v>
      </c>
      <c r="D1791" s="43" t="s">
        <v>6343</v>
      </c>
      <c r="E1791" s="57" t="s">
        <v>76</v>
      </c>
      <c r="F1791" s="45" t="s">
        <v>6532</v>
      </c>
      <c r="G1791" s="45" t="s">
        <v>6533</v>
      </c>
      <c r="H1791" s="47">
        <v>43991</v>
      </c>
      <c r="I1791" s="47">
        <v>44813</v>
      </c>
      <c r="J1791" s="48" t="str">
        <f>IF(Ugovori_OPULJP[[#This Row],[DATUM ZAVRŠETKA OPERACIJE]]&gt;DATE(2024,3,31),"u provedbi","završen")</f>
        <v>završen</v>
      </c>
      <c r="K1791" s="46" t="s">
        <v>211</v>
      </c>
      <c r="L1791" s="46" t="s">
        <v>211</v>
      </c>
      <c r="M1791" s="49">
        <v>0.85</v>
      </c>
      <c r="N1791" s="49">
        <v>0.15</v>
      </c>
      <c r="O1791" s="50">
        <f>Ugovori_OPULJP[[#This Row],[Bespovratna sredstva - Ukupno (EU+Nac) HRK
= Ukupna ugovorena vrijednost bespovratnih sredstava]]*Ugovori_OPULJP[[#This Row],[EU STOPA SUFINANCIRANJA %
EU CO-FINANCING RATE %]]</f>
        <v>790598.68499999994</v>
      </c>
      <c r="P1791" s="51">
        <f>Ugovori_OPULJP[[#This Row],[Bespovratna sredstva - EU dio - HRK]]/7.5345</f>
        <v>104930.47780211028</v>
      </c>
      <c r="Q1791" s="50">
        <f>Ugovori_OPULJP[[#This Row],[Bespovratna sredstva - Ukupno (EU+Nac) HRK
= Ukupna ugovorena vrijednost bespovratnih sredstava]]*Ugovori_OPULJP[[#This Row],[STOPA NACIONALNOG SUFINANCIRANJA %]]</f>
        <v>139517.41499999998</v>
      </c>
      <c r="R1791" s="51">
        <f>Ugovori_OPULJP[[#This Row],[Bespovratna sredstva - Nacionalni dio - HRK]]/7.5345</f>
        <v>18517.14314154887</v>
      </c>
      <c r="S1791" s="50">
        <v>930116.1</v>
      </c>
      <c r="T1791" s="51">
        <f>Ugovori_OPULJP[[#This Row],[Bespovratna sredstva - Ukupno (EU+Nac) HRK
= Ukupna ugovorena vrijednost bespovratnih sredstava]]/7.5345</f>
        <v>123447.62094365916</v>
      </c>
      <c r="U1791" s="50">
        <v>0</v>
      </c>
      <c r="V1791" s="51">
        <f>Ugovori_OPULJP[[#This Row],[Javni doprinos korisnika - HRK]]/7.5345</f>
        <v>0</v>
      </c>
      <c r="W1791" s="50">
        <v>0</v>
      </c>
      <c r="X1791" s="51">
        <f>Ugovori_OPULJP[[#This Row],[Privatni doprinos korisnika - HRK]]/7.5345</f>
        <v>0</v>
      </c>
      <c r="Y1791" s="52">
        <v>930116.1</v>
      </c>
      <c r="Z1791" s="53">
        <f>Ugovori_OPULJP[[#This Row],[UKUPNI PRIHVATLJIVI IZDACI
TOTAL ELIGIBLE EXPENDITURE
= Bespovratna sredstva ukupno + doprinos korisnika
= Ukupni prihvatljivi troškovi
= Ukupna ugovorena vrijednost projekta HRK]]/7.5345</f>
        <v>123447.62094365916</v>
      </c>
      <c r="AA1791" s="44" t="s">
        <v>38</v>
      </c>
      <c r="AB1791" s="44" t="s">
        <v>35</v>
      </c>
      <c r="AC1791" s="43" t="s">
        <v>6534</v>
      </c>
      <c r="AD1791" s="43" t="s">
        <v>747</v>
      </c>
    </row>
    <row r="1792" spans="1:30" ht="63.75" customHeight="1" x14ac:dyDescent="0.2">
      <c r="A1792" s="41" t="s">
        <v>6535</v>
      </c>
      <c r="B1792" s="42" t="s">
        <v>743</v>
      </c>
      <c r="C1792" s="43" t="s">
        <v>6342</v>
      </c>
      <c r="D1792" s="43" t="s">
        <v>6343</v>
      </c>
      <c r="E1792" s="57" t="s">
        <v>76</v>
      </c>
      <c r="F1792" s="45" t="s">
        <v>6536</v>
      </c>
      <c r="G1792" s="45" t="s">
        <v>6537</v>
      </c>
      <c r="H1792" s="47">
        <v>43936</v>
      </c>
      <c r="I1792" s="47">
        <v>44474</v>
      </c>
      <c r="J1792" s="48" t="str">
        <f>IF(Ugovori_OPULJP[[#This Row],[DATUM ZAVRŠETKA OPERACIJE]]&gt;DATE(2024,3,31),"u provedbi","završen")</f>
        <v>završen</v>
      </c>
      <c r="K1792" s="46" t="s">
        <v>211</v>
      </c>
      <c r="L1792" s="46" t="s">
        <v>211</v>
      </c>
      <c r="M1792" s="49">
        <v>0.85</v>
      </c>
      <c r="N1792" s="49">
        <v>0.15</v>
      </c>
      <c r="O1792" s="50">
        <f>Ugovori_OPULJP[[#This Row],[Bespovratna sredstva - Ukupno (EU+Nac) HRK
= Ukupna ugovorena vrijednost bespovratnih sredstava]]*Ugovori_OPULJP[[#This Row],[EU STOPA SUFINANCIRANJA %
EU CO-FINANCING RATE %]]</f>
        <v>554158.99600000004</v>
      </c>
      <c r="P1792" s="51">
        <f>Ugovori_OPULJP[[#This Row],[Bespovratna sredstva - EU dio - HRK]]/7.5345</f>
        <v>73549.53825734953</v>
      </c>
      <c r="Q1792" s="50">
        <f>Ugovori_OPULJP[[#This Row],[Bespovratna sredstva - Ukupno (EU+Nac) HRK
= Ukupna ugovorena vrijednost bespovratnih sredstava]]*Ugovori_OPULJP[[#This Row],[STOPA NACIONALNOG SUFINANCIRANJA %]]</f>
        <v>97792.763999999996</v>
      </c>
      <c r="R1792" s="51">
        <f>Ugovori_OPULJP[[#This Row],[Bespovratna sredstva - Nacionalni dio - HRK]]/7.5345</f>
        <v>12979.330280708738</v>
      </c>
      <c r="S1792" s="50">
        <v>651951.76</v>
      </c>
      <c r="T1792" s="51">
        <f>Ugovori_OPULJP[[#This Row],[Bespovratna sredstva - Ukupno (EU+Nac) HRK
= Ukupna ugovorena vrijednost bespovratnih sredstava]]/7.5345</f>
        <v>86528.868538058261</v>
      </c>
      <c r="U1792" s="50">
        <v>0</v>
      </c>
      <c r="V1792" s="51">
        <f>Ugovori_OPULJP[[#This Row],[Javni doprinos korisnika - HRK]]/7.5345</f>
        <v>0</v>
      </c>
      <c r="W1792" s="50">
        <v>0</v>
      </c>
      <c r="X1792" s="51">
        <f>Ugovori_OPULJP[[#This Row],[Privatni doprinos korisnika - HRK]]/7.5345</f>
        <v>0</v>
      </c>
      <c r="Y1792" s="52">
        <v>651951.76</v>
      </c>
      <c r="Z1792" s="53">
        <f>Ugovori_OPULJP[[#This Row],[UKUPNI PRIHVATLJIVI IZDACI
TOTAL ELIGIBLE EXPENDITURE
= Bespovratna sredstva ukupno + doprinos korisnika
= Ukupni prihvatljivi troškovi
= Ukupna ugovorena vrijednost projekta HRK]]/7.5345</f>
        <v>86528.868538058261</v>
      </c>
      <c r="AA1792" s="44" t="s">
        <v>38</v>
      </c>
      <c r="AB1792" s="44" t="s">
        <v>35</v>
      </c>
      <c r="AC1792" s="43" t="s">
        <v>6538</v>
      </c>
      <c r="AD1792" s="43" t="s">
        <v>747</v>
      </c>
    </row>
    <row r="1793" spans="1:30" ht="63.75" customHeight="1" x14ac:dyDescent="0.2">
      <c r="A1793" s="41" t="s">
        <v>6539</v>
      </c>
      <c r="B1793" s="42" t="s">
        <v>743</v>
      </c>
      <c r="C1793" s="43" t="s">
        <v>6342</v>
      </c>
      <c r="D1793" s="43" t="s">
        <v>6343</v>
      </c>
      <c r="E1793" s="57" t="s">
        <v>76</v>
      </c>
      <c r="F1793" s="45" t="s">
        <v>6540</v>
      </c>
      <c r="G1793" s="45" t="s">
        <v>6541</v>
      </c>
      <c r="H1793" s="47">
        <v>43924</v>
      </c>
      <c r="I1793" s="47">
        <v>44472</v>
      </c>
      <c r="J1793" s="48" t="str">
        <f>IF(Ugovori_OPULJP[[#This Row],[DATUM ZAVRŠETKA OPERACIJE]]&gt;DATE(2024,3,31),"u provedbi","završen")</f>
        <v>završen</v>
      </c>
      <c r="K1793" s="46" t="s">
        <v>425</v>
      </c>
      <c r="L1793" s="46" t="s">
        <v>425</v>
      </c>
      <c r="M1793" s="49">
        <v>0.85</v>
      </c>
      <c r="N1793" s="49">
        <v>0.15</v>
      </c>
      <c r="O1793" s="50">
        <f>Ugovori_OPULJP[[#This Row],[Bespovratna sredstva - Ukupno (EU+Nac) HRK
= Ukupna ugovorena vrijednost bespovratnih sredstava]]*Ugovori_OPULJP[[#This Row],[EU STOPA SUFINANCIRANJA %
EU CO-FINANCING RATE %]]</f>
        <v>1142224.4749999999</v>
      </c>
      <c r="P1793" s="51">
        <f>Ugovori_OPULJP[[#This Row],[Bespovratna sredstva - EU dio - HRK]]/7.5345</f>
        <v>151599.2401619218</v>
      </c>
      <c r="Q1793" s="50">
        <f>Ugovori_OPULJP[[#This Row],[Bespovratna sredstva - Ukupno (EU+Nac) HRK
= Ukupna ugovorena vrijednost bespovratnih sredstava]]*Ugovori_OPULJP[[#This Row],[STOPA NACIONALNOG SUFINANCIRANJA %]]</f>
        <v>201569.02499999999</v>
      </c>
      <c r="R1793" s="51">
        <f>Ugovori_OPULJP[[#This Row],[Bespovratna sredstva - Nacionalni dio - HRK]]/7.5345</f>
        <v>26752.807087397967</v>
      </c>
      <c r="S1793" s="50">
        <v>1343793.5</v>
      </c>
      <c r="T1793" s="51">
        <f>Ugovori_OPULJP[[#This Row],[Bespovratna sredstva - Ukupno (EU+Nac) HRK
= Ukupna ugovorena vrijednost bespovratnih sredstava]]/7.5345</f>
        <v>178352.04724931979</v>
      </c>
      <c r="U1793" s="50">
        <v>0</v>
      </c>
      <c r="V1793" s="51">
        <f>Ugovori_OPULJP[[#This Row],[Javni doprinos korisnika - HRK]]/7.5345</f>
        <v>0</v>
      </c>
      <c r="W1793" s="50">
        <v>0</v>
      </c>
      <c r="X1793" s="51">
        <f>Ugovori_OPULJP[[#This Row],[Privatni doprinos korisnika - HRK]]/7.5345</f>
        <v>0</v>
      </c>
      <c r="Y1793" s="52">
        <v>1343793.5</v>
      </c>
      <c r="Z1793" s="53">
        <f>Ugovori_OPULJP[[#This Row],[UKUPNI PRIHVATLJIVI IZDACI
TOTAL ELIGIBLE EXPENDITURE
= Bespovratna sredstva ukupno + doprinos korisnika
= Ukupni prihvatljivi troškovi
= Ukupna ugovorena vrijednost projekta HRK]]/7.5345</f>
        <v>178352.04724931979</v>
      </c>
      <c r="AA1793" s="44" t="s">
        <v>38</v>
      </c>
      <c r="AB1793" s="44" t="s">
        <v>35</v>
      </c>
      <c r="AC1793" s="43" t="s">
        <v>6542</v>
      </c>
      <c r="AD1793" s="43" t="s">
        <v>747</v>
      </c>
    </row>
    <row r="1794" spans="1:30" ht="63.75" customHeight="1" x14ac:dyDescent="0.2">
      <c r="A1794" s="41" t="s">
        <v>6543</v>
      </c>
      <c r="B1794" s="42" t="s">
        <v>743</v>
      </c>
      <c r="C1794" s="43" t="s">
        <v>6342</v>
      </c>
      <c r="D1794" s="43" t="s">
        <v>6343</v>
      </c>
      <c r="E1794" s="57" t="s">
        <v>76</v>
      </c>
      <c r="F1794" s="45" t="s">
        <v>6544</v>
      </c>
      <c r="G1794" s="45" t="s">
        <v>6545</v>
      </c>
      <c r="H1794" s="47">
        <v>43924</v>
      </c>
      <c r="I1794" s="47">
        <v>44654</v>
      </c>
      <c r="J1794" s="48" t="str">
        <f>IF(Ugovori_OPULJP[[#This Row],[DATUM ZAVRŠETKA OPERACIJE]]&gt;DATE(2024,3,31),"u provedbi","završen")</f>
        <v>završen</v>
      </c>
      <c r="K1794" s="46" t="s">
        <v>425</v>
      </c>
      <c r="L1794" s="46" t="s">
        <v>425</v>
      </c>
      <c r="M1794" s="49">
        <v>0.85</v>
      </c>
      <c r="N1794" s="49">
        <v>0.15</v>
      </c>
      <c r="O1794" s="50">
        <f>Ugovori_OPULJP[[#This Row],[Bespovratna sredstva - Ukupno (EU+Nac) HRK
= Ukupna ugovorena vrijednost bespovratnih sredstava]]*Ugovori_OPULJP[[#This Row],[EU STOPA SUFINANCIRANJA %
EU CO-FINANCING RATE %]]</f>
        <v>982431.7</v>
      </c>
      <c r="P1794" s="51">
        <f>Ugovori_OPULJP[[#This Row],[Bespovratna sredstva - EU dio - HRK]]/7.5345</f>
        <v>130391.09429955536</v>
      </c>
      <c r="Q1794" s="50">
        <f>Ugovori_OPULJP[[#This Row],[Bespovratna sredstva - Ukupno (EU+Nac) HRK
= Ukupna ugovorena vrijednost bespovratnih sredstava]]*Ugovori_OPULJP[[#This Row],[STOPA NACIONALNOG SUFINANCIRANJA %]]</f>
        <v>173370.3</v>
      </c>
      <c r="R1794" s="51">
        <f>Ugovori_OPULJP[[#This Row],[Bespovratna sredstva - Nacionalni dio - HRK]]/7.5345</f>
        <v>23010.19311168624</v>
      </c>
      <c r="S1794" s="50">
        <v>1155802</v>
      </c>
      <c r="T1794" s="51">
        <f>Ugovori_OPULJP[[#This Row],[Bespovratna sredstva - Ukupno (EU+Nac) HRK
= Ukupna ugovorena vrijednost bespovratnih sredstava]]/7.5345</f>
        <v>153401.28741124162</v>
      </c>
      <c r="U1794" s="50">
        <v>0</v>
      </c>
      <c r="V1794" s="51">
        <f>Ugovori_OPULJP[[#This Row],[Javni doprinos korisnika - HRK]]/7.5345</f>
        <v>0</v>
      </c>
      <c r="W1794" s="50">
        <v>0</v>
      </c>
      <c r="X1794" s="51">
        <f>Ugovori_OPULJP[[#This Row],[Privatni doprinos korisnika - HRK]]/7.5345</f>
        <v>0</v>
      </c>
      <c r="Y1794" s="52">
        <v>1155802</v>
      </c>
      <c r="Z1794" s="53">
        <f>Ugovori_OPULJP[[#This Row],[UKUPNI PRIHVATLJIVI IZDACI
TOTAL ELIGIBLE EXPENDITURE
= Bespovratna sredstva ukupno + doprinos korisnika
= Ukupni prihvatljivi troškovi
= Ukupna ugovorena vrijednost projekta HRK]]/7.5345</f>
        <v>153401.28741124162</v>
      </c>
      <c r="AA1794" s="44" t="s">
        <v>38</v>
      </c>
      <c r="AB1794" s="44" t="s">
        <v>35</v>
      </c>
      <c r="AC1794" s="43" t="s">
        <v>6546</v>
      </c>
      <c r="AD1794" s="43" t="s">
        <v>747</v>
      </c>
    </row>
    <row r="1795" spans="1:30" ht="63.75" customHeight="1" x14ac:dyDescent="0.2">
      <c r="A1795" s="41" t="s">
        <v>6547</v>
      </c>
      <c r="B1795" s="42" t="s">
        <v>743</v>
      </c>
      <c r="C1795" s="43" t="s">
        <v>6342</v>
      </c>
      <c r="D1795" s="43" t="s">
        <v>6343</v>
      </c>
      <c r="E1795" s="57" t="s">
        <v>76</v>
      </c>
      <c r="F1795" s="45" t="s">
        <v>6548</v>
      </c>
      <c r="G1795" s="45" t="s">
        <v>6549</v>
      </c>
      <c r="H1795" s="47">
        <v>43928</v>
      </c>
      <c r="I1795" s="47">
        <v>44749</v>
      </c>
      <c r="J1795" s="48" t="str">
        <f>IF(Ugovori_OPULJP[[#This Row],[DATUM ZAVRŠETKA OPERACIJE]]&gt;DATE(2024,3,31),"u provedbi","završen")</f>
        <v>završen</v>
      </c>
      <c r="K1795" s="46" t="s">
        <v>425</v>
      </c>
      <c r="L1795" s="46" t="s">
        <v>425</v>
      </c>
      <c r="M1795" s="49">
        <v>0.85</v>
      </c>
      <c r="N1795" s="49">
        <v>0.15</v>
      </c>
      <c r="O1795" s="50">
        <f>Ugovori_OPULJP[[#This Row],[Bespovratna sredstva - Ukupno (EU+Nac) HRK
= Ukupna ugovorena vrijednost bespovratnih sredstava]]*Ugovori_OPULJP[[#This Row],[EU STOPA SUFINANCIRANJA %
EU CO-FINANCING RATE %]]</f>
        <v>1172637.8999999999</v>
      </c>
      <c r="P1795" s="51">
        <f>Ugovori_OPULJP[[#This Row],[Bespovratna sredstva - EU dio - HRK]]/7.5345</f>
        <v>155635.79534142942</v>
      </c>
      <c r="Q1795" s="50">
        <f>Ugovori_OPULJP[[#This Row],[Bespovratna sredstva - Ukupno (EU+Nac) HRK
= Ukupna ugovorena vrijednost bespovratnih sredstava]]*Ugovori_OPULJP[[#This Row],[STOPA NACIONALNOG SUFINANCIRANJA %]]</f>
        <v>206936.1</v>
      </c>
      <c r="R1795" s="51">
        <f>Ugovori_OPULJP[[#This Row],[Bespovratna sredstva - Nacionalni dio - HRK]]/7.5345</f>
        <v>27465.140354369898</v>
      </c>
      <c r="S1795" s="50">
        <v>1379574</v>
      </c>
      <c r="T1795" s="51">
        <f>Ugovori_OPULJP[[#This Row],[Bespovratna sredstva - Ukupno (EU+Nac) HRK
= Ukupna ugovorena vrijednost bespovratnih sredstava]]/7.5345</f>
        <v>183100.9356957993</v>
      </c>
      <c r="U1795" s="50">
        <v>0</v>
      </c>
      <c r="V1795" s="51">
        <f>Ugovori_OPULJP[[#This Row],[Javni doprinos korisnika - HRK]]/7.5345</f>
        <v>0</v>
      </c>
      <c r="W1795" s="50">
        <v>0</v>
      </c>
      <c r="X1795" s="51">
        <f>Ugovori_OPULJP[[#This Row],[Privatni doprinos korisnika - HRK]]/7.5345</f>
        <v>0</v>
      </c>
      <c r="Y1795" s="52">
        <v>1379574</v>
      </c>
      <c r="Z1795" s="53">
        <f>Ugovori_OPULJP[[#This Row],[UKUPNI PRIHVATLJIVI IZDACI
TOTAL ELIGIBLE EXPENDITURE
= Bespovratna sredstva ukupno + doprinos korisnika
= Ukupni prihvatljivi troškovi
= Ukupna ugovorena vrijednost projekta HRK]]/7.5345</f>
        <v>183100.9356957993</v>
      </c>
      <c r="AA1795" s="44" t="s">
        <v>38</v>
      </c>
      <c r="AB1795" s="44" t="s">
        <v>35</v>
      </c>
      <c r="AC1795" s="43" t="s">
        <v>6550</v>
      </c>
      <c r="AD1795" s="43" t="s">
        <v>747</v>
      </c>
    </row>
    <row r="1796" spans="1:30" ht="63.75" customHeight="1" x14ac:dyDescent="0.2">
      <c r="A1796" s="41" t="s">
        <v>6551</v>
      </c>
      <c r="B1796" s="42" t="s">
        <v>743</v>
      </c>
      <c r="C1796" s="43" t="s">
        <v>6342</v>
      </c>
      <c r="D1796" s="43" t="s">
        <v>6343</v>
      </c>
      <c r="E1796" s="57" t="s">
        <v>76</v>
      </c>
      <c r="F1796" s="45" t="s">
        <v>6552</v>
      </c>
      <c r="G1796" s="45" t="s">
        <v>6553</v>
      </c>
      <c r="H1796" s="47">
        <v>44015</v>
      </c>
      <c r="I1796" s="47">
        <v>44380</v>
      </c>
      <c r="J1796" s="48" t="str">
        <f>IF(Ugovori_OPULJP[[#This Row],[DATUM ZAVRŠETKA OPERACIJE]]&gt;DATE(2024,3,31),"u provedbi","završen")</f>
        <v>završen</v>
      </c>
      <c r="K1796" s="46" t="s">
        <v>425</v>
      </c>
      <c r="L1796" s="46" t="s">
        <v>425</v>
      </c>
      <c r="M1796" s="49">
        <v>0.85</v>
      </c>
      <c r="N1796" s="49">
        <v>0.15</v>
      </c>
      <c r="O1796" s="50">
        <f>Ugovori_OPULJP[[#This Row],[Bespovratna sredstva - Ukupno (EU+Nac) HRK
= Ukupna ugovorena vrijednost bespovratnih sredstava]]*Ugovori_OPULJP[[#This Row],[EU STOPA SUFINANCIRANJA %
EU CO-FINANCING RATE %]]</f>
        <v>651378.79999999993</v>
      </c>
      <c r="P1796" s="51">
        <f>Ugovori_OPULJP[[#This Row],[Bespovratna sredstva - EU dio - HRK]]/7.5345</f>
        <v>86452.823677749009</v>
      </c>
      <c r="Q1796" s="50">
        <f>Ugovori_OPULJP[[#This Row],[Bespovratna sredstva - Ukupno (EU+Nac) HRK
= Ukupna ugovorena vrijednost bespovratnih sredstava]]*Ugovori_OPULJP[[#This Row],[STOPA NACIONALNOG SUFINANCIRANJA %]]</f>
        <v>114949.2</v>
      </c>
      <c r="R1796" s="51">
        <f>Ugovori_OPULJP[[#This Row],[Bespovratna sredstva - Nacionalni dio - HRK]]/7.5345</f>
        <v>15256.380649014533</v>
      </c>
      <c r="S1796" s="50">
        <v>766328</v>
      </c>
      <c r="T1796" s="51">
        <f>Ugovori_OPULJP[[#This Row],[Bespovratna sredstva - Ukupno (EU+Nac) HRK
= Ukupna ugovorena vrijednost bespovratnih sredstava]]/7.5345</f>
        <v>101709.20432676355</v>
      </c>
      <c r="U1796" s="50">
        <v>0</v>
      </c>
      <c r="V1796" s="51">
        <f>Ugovori_OPULJP[[#This Row],[Javni doprinos korisnika - HRK]]/7.5345</f>
        <v>0</v>
      </c>
      <c r="W1796" s="50">
        <v>0</v>
      </c>
      <c r="X1796" s="51">
        <f>Ugovori_OPULJP[[#This Row],[Privatni doprinos korisnika - HRK]]/7.5345</f>
        <v>0</v>
      </c>
      <c r="Y1796" s="52">
        <v>766328</v>
      </c>
      <c r="Z1796" s="53">
        <f>Ugovori_OPULJP[[#This Row],[UKUPNI PRIHVATLJIVI IZDACI
TOTAL ELIGIBLE EXPENDITURE
= Bespovratna sredstva ukupno + doprinos korisnika
= Ukupni prihvatljivi troškovi
= Ukupna ugovorena vrijednost projekta HRK]]/7.5345</f>
        <v>101709.20432676355</v>
      </c>
      <c r="AA1796" s="44" t="s">
        <v>38</v>
      </c>
      <c r="AB1796" s="44" t="s">
        <v>35</v>
      </c>
      <c r="AC1796" s="43" t="s">
        <v>6554</v>
      </c>
      <c r="AD1796" s="43" t="s">
        <v>747</v>
      </c>
    </row>
    <row r="1797" spans="1:30" ht="63.75" customHeight="1" x14ac:dyDescent="0.2">
      <c r="A1797" s="41" t="s">
        <v>6555</v>
      </c>
      <c r="B1797" s="42" t="s">
        <v>743</v>
      </c>
      <c r="C1797" s="43" t="s">
        <v>6342</v>
      </c>
      <c r="D1797" s="43" t="s">
        <v>6343</v>
      </c>
      <c r="E1797" s="57" t="s">
        <v>76</v>
      </c>
      <c r="F1797" s="45" t="s">
        <v>6556</v>
      </c>
      <c r="G1797" s="45" t="s">
        <v>6557</v>
      </c>
      <c r="H1797" s="47">
        <v>43998</v>
      </c>
      <c r="I1797" s="47">
        <v>44728</v>
      </c>
      <c r="J1797" s="48" t="str">
        <f>IF(Ugovori_OPULJP[[#This Row],[DATUM ZAVRŠETKA OPERACIJE]]&gt;DATE(2024,3,31),"u provedbi","završen")</f>
        <v>završen</v>
      </c>
      <c r="K1797" s="46" t="s">
        <v>425</v>
      </c>
      <c r="L1797" s="46" t="s">
        <v>425</v>
      </c>
      <c r="M1797" s="49">
        <v>0.85</v>
      </c>
      <c r="N1797" s="49">
        <v>0.15</v>
      </c>
      <c r="O1797" s="50">
        <f>Ugovori_OPULJP[[#This Row],[Bespovratna sredstva - Ukupno (EU+Nac) HRK
= Ukupna ugovorena vrijednost bespovratnih sredstava]]*Ugovori_OPULJP[[#This Row],[EU STOPA SUFINANCIRANJA %
EU CO-FINANCING RATE %]]</f>
        <v>1033929.7999999999</v>
      </c>
      <c r="P1797" s="51">
        <f>Ugovori_OPULJP[[#This Row],[Bespovratna sredstva - EU dio - HRK]]/7.5345</f>
        <v>137226.06675957263</v>
      </c>
      <c r="Q1797" s="50">
        <f>Ugovori_OPULJP[[#This Row],[Bespovratna sredstva - Ukupno (EU+Nac) HRK
= Ukupna ugovorena vrijednost bespovratnih sredstava]]*Ugovori_OPULJP[[#This Row],[STOPA NACIONALNOG SUFINANCIRANJA %]]</f>
        <v>182458.19999999998</v>
      </c>
      <c r="R1797" s="51">
        <f>Ugovori_OPULJP[[#This Row],[Bespovratna sredstva - Nacionalni dio - HRK]]/7.5345</f>
        <v>24216.364722277518</v>
      </c>
      <c r="S1797" s="50">
        <v>1216388</v>
      </c>
      <c r="T1797" s="51">
        <f>Ugovori_OPULJP[[#This Row],[Bespovratna sredstva - Ukupno (EU+Nac) HRK
= Ukupna ugovorena vrijednost bespovratnih sredstava]]/7.5345</f>
        <v>161442.43148185016</v>
      </c>
      <c r="U1797" s="50">
        <v>0</v>
      </c>
      <c r="V1797" s="51">
        <f>Ugovori_OPULJP[[#This Row],[Javni doprinos korisnika - HRK]]/7.5345</f>
        <v>0</v>
      </c>
      <c r="W1797" s="50">
        <v>0</v>
      </c>
      <c r="X1797" s="51">
        <f>Ugovori_OPULJP[[#This Row],[Privatni doprinos korisnika - HRK]]/7.5345</f>
        <v>0</v>
      </c>
      <c r="Y1797" s="52">
        <v>1216388</v>
      </c>
      <c r="Z1797" s="53">
        <f>Ugovori_OPULJP[[#This Row],[UKUPNI PRIHVATLJIVI IZDACI
TOTAL ELIGIBLE EXPENDITURE
= Bespovratna sredstva ukupno + doprinos korisnika
= Ukupni prihvatljivi troškovi
= Ukupna ugovorena vrijednost projekta HRK]]/7.5345</f>
        <v>161442.43148185016</v>
      </c>
      <c r="AA1797" s="44" t="s">
        <v>38</v>
      </c>
      <c r="AB1797" s="44" t="s">
        <v>35</v>
      </c>
      <c r="AC1797" s="43" t="s">
        <v>6558</v>
      </c>
      <c r="AD1797" s="43" t="s">
        <v>747</v>
      </c>
    </row>
    <row r="1798" spans="1:30" ht="63.75" customHeight="1" x14ac:dyDescent="0.2">
      <c r="A1798" s="41" t="s">
        <v>6559</v>
      </c>
      <c r="B1798" s="42" t="s">
        <v>743</v>
      </c>
      <c r="C1798" s="43" t="s">
        <v>6342</v>
      </c>
      <c r="D1798" s="43" t="s">
        <v>6343</v>
      </c>
      <c r="E1798" s="57" t="s">
        <v>76</v>
      </c>
      <c r="F1798" s="45" t="s">
        <v>6560</v>
      </c>
      <c r="G1798" s="45" t="s">
        <v>6561</v>
      </c>
      <c r="H1798" s="47">
        <v>44014</v>
      </c>
      <c r="I1798" s="47">
        <v>44379</v>
      </c>
      <c r="J1798" s="48" t="str">
        <f>IF(Ugovori_OPULJP[[#This Row],[DATUM ZAVRŠETKA OPERACIJE]]&gt;DATE(2024,3,31),"u provedbi","završen")</f>
        <v>završen</v>
      </c>
      <c r="K1798" s="46" t="s">
        <v>425</v>
      </c>
      <c r="L1798" s="46" t="s">
        <v>425</v>
      </c>
      <c r="M1798" s="49">
        <v>0.85</v>
      </c>
      <c r="N1798" s="49">
        <v>0.15</v>
      </c>
      <c r="O1798" s="50">
        <f>Ugovori_OPULJP[[#This Row],[Bespovratna sredstva - Ukupno (EU+Nac) HRK
= Ukupna ugovorena vrijednost bespovratnih sredstava]]*Ugovori_OPULJP[[#This Row],[EU STOPA SUFINANCIRANJA %
EU CO-FINANCING RATE %]]</f>
        <v>827818.4</v>
      </c>
      <c r="P1798" s="51">
        <f>Ugovori_OPULJP[[#This Row],[Bespovratna sredstva - EU dio - HRK]]/7.5345</f>
        <v>109870.38290530228</v>
      </c>
      <c r="Q1798" s="50">
        <f>Ugovori_OPULJP[[#This Row],[Bespovratna sredstva - Ukupno (EU+Nac) HRK
= Ukupna ugovorena vrijednost bespovratnih sredstava]]*Ugovori_OPULJP[[#This Row],[STOPA NACIONALNOG SUFINANCIRANJA %]]</f>
        <v>146085.6</v>
      </c>
      <c r="R1798" s="51">
        <f>Ugovori_OPULJP[[#This Row],[Bespovratna sredstva - Nacionalni dio - HRK]]/7.5345</f>
        <v>19388.891100935696</v>
      </c>
      <c r="S1798" s="50">
        <v>973904</v>
      </c>
      <c r="T1798" s="51">
        <f>Ugovori_OPULJP[[#This Row],[Bespovratna sredstva - Ukupno (EU+Nac) HRK
= Ukupna ugovorena vrijednost bespovratnih sredstava]]/7.5345</f>
        <v>129259.27400623796</v>
      </c>
      <c r="U1798" s="50">
        <v>0</v>
      </c>
      <c r="V1798" s="51">
        <f>Ugovori_OPULJP[[#This Row],[Javni doprinos korisnika - HRK]]/7.5345</f>
        <v>0</v>
      </c>
      <c r="W1798" s="50">
        <v>0</v>
      </c>
      <c r="X1798" s="51">
        <f>Ugovori_OPULJP[[#This Row],[Privatni doprinos korisnika - HRK]]/7.5345</f>
        <v>0</v>
      </c>
      <c r="Y1798" s="52">
        <v>973904</v>
      </c>
      <c r="Z1798" s="53">
        <f>Ugovori_OPULJP[[#This Row],[UKUPNI PRIHVATLJIVI IZDACI
TOTAL ELIGIBLE EXPENDITURE
= Bespovratna sredstva ukupno + doprinos korisnika
= Ukupni prihvatljivi troškovi
= Ukupna ugovorena vrijednost projekta HRK]]/7.5345</f>
        <v>129259.27400623796</v>
      </c>
      <c r="AA1798" s="44" t="s">
        <v>38</v>
      </c>
      <c r="AB1798" s="44" t="s">
        <v>35</v>
      </c>
      <c r="AC1798" s="43" t="s">
        <v>6562</v>
      </c>
      <c r="AD1798" s="43" t="s">
        <v>747</v>
      </c>
    </row>
    <row r="1799" spans="1:30" ht="63.75" customHeight="1" x14ac:dyDescent="0.2">
      <c r="A1799" s="41" t="s">
        <v>6563</v>
      </c>
      <c r="B1799" s="42" t="s">
        <v>743</v>
      </c>
      <c r="C1799" s="43" t="s">
        <v>6342</v>
      </c>
      <c r="D1799" s="43" t="s">
        <v>6343</v>
      </c>
      <c r="E1799" s="44" t="s">
        <v>76</v>
      </c>
      <c r="F1799" s="45" t="s">
        <v>6564</v>
      </c>
      <c r="G1799" s="45" t="s">
        <v>6565</v>
      </c>
      <c r="H1799" s="47">
        <v>43924</v>
      </c>
      <c r="I1799" s="47">
        <v>44564</v>
      </c>
      <c r="J1799" s="48" t="str">
        <f>IF(Ugovori_OPULJP[[#This Row],[DATUM ZAVRŠETKA OPERACIJE]]&gt;DATE(2024,3,31),"u provedbi","završen")</f>
        <v>završen</v>
      </c>
      <c r="K1799" s="46" t="s">
        <v>425</v>
      </c>
      <c r="L1799" s="46" t="s">
        <v>425</v>
      </c>
      <c r="M1799" s="49">
        <v>0.85</v>
      </c>
      <c r="N1799" s="49">
        <v>0.15</v>
      </c>
      <c r="O1799" s="50">
        <f>Ugovori_OPULJP[[#This Row],[Bespovratna sredstva - Ukupno (EU+Nac) HRK
= Ukupna ugovorena vrijednost bespovratnih sredstava]]*Ugovori_OPULJP[[#This Row],[EU STOPA SUFINANCIRANJA %
EU CO-FINANCING RATE %]]</f>
        <v>1088765.425</v>
      </c>
      <c r="P1799" s="51">
        <f>Ugovori_OPULJP[[#This Row],[Bespovratna sredstva - EU dio - HRK]]/7.5345</f>
        <v>144504.00491074391</v>
      </c>
      <c r="Q1799" s="50">
        <f>Ugovori_OPULJP[[#This Row],[Bespovratna sredstva - Ukupno (EU+Nac) HRK
= Ukupna ugovorena vrijednost bespovratnih sredstava]]*Ugovori_OPULJP[[#This Row],[STOPA NACIONALNOG SUFINANCIRANJA %]]</f>
        <v>192135.07499999998</v>
      </c>
      <c r="R1799" s="51">
        <f>Ugovori_OPULJP[[#This Row],[Bespovratna sredstva - Nacionalni dio - HRK]]/7.5345</f>
        <v>25500.706748954803</v>
      </c>
      <c r="S1799" s="50">
        <v>1280900.5</v>
      </c>
      <c r="T1799" s="51">
        <f>Ugovori_OPULJP[[#This Row],[Bespovratna sredstva - Ukupno (EU+Nac) HRK
= Ukupna ugovorena vrijednost bespovratnih sredstava]]/7.5345</f>
        <v>170004.71165969872</v>
      </c>
      <c r="U1799" s="50">
        <v>0</v>
      </c>
      <c r="V1799" s="51">
        <f>Ugovori_OPULJP[[#This Row],[Javni doprinos korisnika - HRK]]/7.5345</f>
        <v>0</v>
      </c>
      <c r="W1799" s="50">
        <v>0</v>
      </c>
      <c r="X1799" s="51">
        <f>Ugovori_OPULJP[[#This Row],[Privatni doprinos korisnika - HRK]]/7.5345</f>
        <v>0</v>
      </c>
      <c r="Y1799" s="52">
        <v>1280900.5</v>
      </c>
      <c r="Z1799" s="53">
        <f>Ugovori_OPULJP[[#This Row],[UKUPNI PRIHVATLJIVI IZDACI
TOTAL ELIGIBLE EXPENDITURE
= Bespovratna sredstva ukupno + doprinos korisnika
= Ukupni prihvatljivi troškovi
= Ukupna ugovorena vrijednost projekta HRK]]/7.5345</f>
        <v>170004.71165969872</v>
      </c>
      <c r="AA1799" s="44" t="s">
        <v>38</v>
      </c>
      <c r="AB1799" s="44" t="s">
        <v>35</v>
      </c>
      <c r="AC1799" s="43" t="s">
        <v>6566</v>
      </c>
      <c r="AD1799" s="43" t="s">
        <v>747</v>
      </c>
    </row>
    <row r="1800" spans="1:30" ht="63.75" customHeight="1" x14ac:dyDescent="0.2">
      <c r="A1800" s="41" t="s">
        <v>6567</v>
      </c>
      <c r="B1800" s="42" t="s">
        <v>743</v>
      </c>
      <c r="C1800" s="43" t="s">
        <v>6342</v>
      </c>
      <c r="D1800" s="43" t="s">
        <v>6343</v>
      </c>
      <c r="E1800" s="44" t="s">
        <v>76</v>
      </c>
      <c r="F1800" s="45" t="s">
        <v>6568</v>
      </c>
      <c r="G1800" s="45" t="s">
        <v>6569</v>
      </c>
      <c r="H1800" s="47">
        <v>44040</v>
      </c>
      <c r="I1800" s="47">
        <v>44558</v>
      </c>
      <c r="J1800" s="48" t="str">
        <f>IF(Ugovori_OPULJP[[#This Row],[DATUM ZAVRŠETKA OPERACIJE]]&gt;DATE(2024,3,31),"u provedbi","završen")</f>
        <v>završen</v>
      </c>
      <c r="K1800" s="46" t="s">
        <v>425</v>
      </c>
      <c r="L1800" s="46" t="s">
        <v>425</v>
      </c>
      <c r="M1800" s="49">
        <v>0.85</v>
      </c>
      <c r="N1800" s="49">
        <v>0.15</v>
      </c>
      <c r="O1800" s="50">
        <f>Ugovori_OPULJP[[#This Row],[Bespovratna sredstva - Ukupno (EU+Nac) HRK
= Ukupna ugovorena vrijednost bespovratnih sredstava]]*Ugovori_OPULJP[[#This Row],[EU STOPA SUFINANCIRANJA %
EU CO-FINANCING RATE %]]</f>
        <v>605746.125</v>
      </c>
      <c r="P1800" s="51">
        <f>Ugovori_OPULJP[[#This Row],[Bespovratna sredstva - EU dio - HRK]]/7.5345</f>
        <v>80396.326896277125</v>
      </c>
      <c r="Q1800" s="50">
        <f>Ugovori_OPULJP[[#This Row],[Bespovratna sredstva - Ukupno (EU+Nac) HRK
= Ukupna ugovorena vrijednost bespovratnih sredstava]]*Ugovori_OPULJP[[#This Row],[STOPA NACIONALNOG SUFINANCIRANJA %]]</f>
        <v>106896.375</v>
      </c>
      <c r="R1800" s="51">
        <f>Ugovori_OPULJP[[#This Row],[Bespovratna sredstva - Nacionalni dio - HRK]]/7.5345</f>
        <v>14187.587099343022</v>
      </c>
      <c r="S1800" s="50">
        <v>712642.5</v>
      </c>
      <c r="T1800" s="51">
        <f>Ugovori_OPULJP[[#This Row],[Bespovratna sredstva - Ukupno (EU+Nac) HRK
= Ukupna ugovorena vrijednost bespovratnih sredstava]]/7.5345</f>
        <v>94583.91399562014</v>
      </c>
      <c r="U1800" s="50">
        <v>0</v>
      </c>
      <c r="V1800" s="51">
        <f>Ugovori_OPULJP[[#This Row],[Javni doprinos korisnika - HRK]]/7.5345</f>
        <v>0</v>
      </c>
      <c r="W1800" s="50">
        <v>0</v>
      </c>
      <c r="X1800" s="51">
        <f>Ugovori_OPULJP[[#This Row],[Privatni doprinos korisnika - HRK]]/7.5345</f>
        <v>0</v>
      </c>
      <c r="Y1800" s="52">
        <v>712642.5</v>
      </c>
      <c r="Z1800" s="53">
        <f>Ugovori_OPULJP[[#This Row],[UKUPNI PRIHVATLJIVI IZDACI
TOTAL ELIGIBLE EXPENDITURE
= Bespovratna sredstva ukupno + doprinos korisnika
= Ukupni prihvatljivi troškovi
= Ukupna ugovorena vrijednost projekta HRK]]/7.5345</f>
        <v>94583.91399562014</v>
      </c>
      <c r="AA1800" s="44" t="s">
        <v>38</v>
      </c>
      <c r="AB1800" s="44" t="s">
        <v>35</v>
      </c>
      <c r="AC1800" s="43" t="s">
        <v>6570</v>
      </c>
      <c r="AD1800" s="43" t="s">
        <v>747</v>
      </c>
    </row>
    <row r="1801" spans="1:30" ht="63.75" customHeight="1" x14ac:dyDescent="0.2">
      <c r="A1801" s="41" t="s">
        <v>6571</v>
      </c>
      <c r="B1801" s="42" t="s">
        <v>743</v>
      </c>
      <c r="C1801" s="43" t="s">
        <v>6342</v>
      </c>
      <c r="D1801" s="43" t="s">
        <v>6572</v>
      </c>
      <c r="E1801" s="44" t="s">
        <v>34</v>
      </c>
      <c r="F1801" s="45" t="s">
        <v>6573</v>
      </c>
      <c r="G1801" s="45" t="s">
        <v>6574</v>
      </c>
      <c r="H1801" s="47">
        <v>43466</v>
      </c>
      <c r="I1801" s="47">
        <v>45107</v>
      </c>
      <c r="J1801" s="48" t="str">
        <f>IF(Ugovori_OPULJP[[#This Row],[DATUM ZAVRŠETKA OPERACIJE]]&gt;DATE(2024,3,31),"u provedbi","završen")</f>
        <v>završen</v>
      </c>
      <c r="K1801" s="46" t="s">
        <v>211</v>
      </c>
      <c r="L1801" s="46" t="s">
        <v>211</v>
      </c>
      <c r="M1801" s="49">
        <v>0.85</v>
      </c>
      <c r="N1801" s="49">
        <v>0.15</v>
      </c>
      <c r="O1801" s="50">
        <f>Ugovori_OPULJP[[#This Row],[Bespovratna sredstva - Ukupno (EU+Nac) HRK
= Ukupna ugovorena vrijednost bespovratnih sredstava]]*Ugovori_OPULJP[[#This Row],[EU STOPA SUFINANCIRANJA %
EU CO-FINANCING RATE %]]</f>
        <v>8449415.4800000004</v>
      </c>
      <c r="P1801" s="51">
        <f>Ugovori_OPULJP[[#This Row],[Bespovratna sredstva - EU dio - HRK]]/7.5345</f>
        <v>1121430.1519676156</v>
      </c>
      <c r="Q1801" s="50">
        <f>Ugovori_OPULJP[[#This Row],[Bespovratna sredstva - Ukupno (EU+Nac) HRK
= Ukupna ugovorena vrijednost bespovratnih sredstava]]*Ugovori_OPULJP[[#This Row],[STOPA NACIONALNOG SUFINANCIRANJA %]]</f>
        <v>1491073.32</v>
      </c>
      <c r="R1801" s="51">
        <f>Ugovori_OPULJP[[#This Row],[Bespovratna sredstva - Nacionalni dio - HRK]]/7.5345</f>
        <v>197899.43858252041</v>
      </c>
      <c r="S1801" s="50">
        <v>9940488.8000000007</v>
      </c>
      <c r="T1801" s="51">
        <f>Ugovori_OPULJP[[#This Row],[Bespovratna sredstva - Ukupno (EU+Nac) HRK
= Ukupna ugovorena vrijednost bespovratnih sredstava]]/7.5345</f>
        <v>1319329.5905501361</v>
      </c>
      <c r="U1801" s="50">
        <v>0</v>
      </c>
      <c r="V1801" s="51">
        <f>Ugovori_OPULJP[[#This Row],[Javni doprinos korisnika - HRK]]/7.5345</f>
        <v>0</v>
      </c>
      <c r="W1801" s="50">
        <v>0</v>
      </c>
      <c r="X1801" s="51">
        <f>Ugovori_OPULJP[[#This Row],[Privatni doprinos korisnika - HRK]]/7.5345</f>
        <v>0</v>
      </c>
      <c r="Y1801" s="52">
        <v>9940488.8000000007</v>
      </c>
      <c r="Z1801" s="53">
        <f>Ugovori_OPULJP[[#This Row],[UKUPNI PRIHVATLJIVI IZDACI
TOTAL ELIGIBLE EXPENDITURE
= Bespovratna sredstva ukupno + doprinos korisnika
= Ukupni prihvatljivi troškovi
= Ukupna ugovorena vrijednost projekta HRK]]/7.5345</f>
        <v>1319329.5905501361</v>
      </c>
      <c r="AA1801" s="44" t="s">
        <v>38</v>
      </c>
      <c r="AB1801" s="44" t="s">
        <v>35</v>
      </c>
      <c r="AC1801" s="43" t="s">
        <v>6575</v>
      </c>
      <c r="AD1801" s="43" t="s">
        <v>747</v>
      </c>
    </row>
    <row r="1802" spans="1:30" ht="63.75" customHeight="1" x14ac:dyDescent="0.2">
      <c r="A1802" s="41" t="s">
        <v>6576</v>
      </c>
      <c r="B1802" s="42" t="s">
        <v>743</v>
      </c>
      <c r="C1802" s="43" t="s">
        <v>6342</v>
      </c>
      <c r="D1802" s="43" t="s">
        <v>6577</v>
      </c>
      <c r="E1802" s="44" t="s">
        <v>34</v>
      </c>
      <c r="F1802" s="45" t="s">
        <v>6577</v>
      </c>
      <c r="G1802" s="45" t="s">
        <v>6578</v>
      </c>
      <c r="H1802" s="47">
        <v>43951</v>
      </c>
      <c r="I1802" s="47">
        <v>45046</v>
      </c>
      <c r="J1802" s="48" t="str">
        <f>IF(Ugovori_OPULJP[[#This Row],[DATUM ZAVRŠETKA OPERACIJE]]&gt;DATE(2024,3,31),"u provedbi","završen")</f>
        <v>završen</v>
      </c>
      <c r="K1802" s="46" t="s">
        <v>99</v>
      </c>
      <c r="L1802" s="46" t="s">
        <v>99</v>
      </c>
      <c r="M1802" s="49">
        <v>0.85</v>
      </c>
      <c r="N1802" s="49">
        <v>0.15</v>
      </c>
      <c r="O1802" s="50">
        <f>Ugovori_OPULJP[[#This Row],[Bespovratna sredstva - Ukupno (EU+Nac) HRK
= Ukupna ugovorena vrijednost bespovratnih sredstava]]*Ugovori_OPULJP[[#This Row],[EU STOPA SUFINANCIRANJA %
EU CO-FINANCING RATE %]]</f>
        <v>1461699.0999999999</v>
      </c>
      <c r="P1802" s="51">
        <f>Ugovori_OPULJP[[#This Row],[Bespovratna sredstva - EU dio - HRK]]/7.5345</f>
        <v>194000.80960913131</v>
      </c>
      <c r="Q1802" s="50">
        <f>Ugovori_OPULJP[[#This Row],[Bespovratna sredstva - Ukupno (EU+Nac) HRK
= Ukupna ugovorena vrijednost bespovratnih sredstava]]*Ugovori_OPULJP[[#This Row],[STOPA NACIONALNOG SUFINANCIRANJA %]]</f>
        <v>257946.9</v>
      </c>
      <c r="R1802" s="51">
        <f>Ugovori_OPULJP[[#This Row],[Bespovratna sredstva - Nacionalni dio - HRK]]/7.5345</f>
        <v>34235.436989846705</v>
      </c>
      <c r="S1802" s="50">
        <v>1719646</v>
      </c>
      <c r="T1802" s="51">
        <f>Ugovori_OPULJP[[#This Row],[Bespovratna sredstva - Ukupno (EU+Nac) HRK
= Ukupna ugovorena vrijednost bespovratnih sredstava]]/7.5345</f>
        <v>228236.24659897803</v>
      </c>
      <c r="U1802" s="50">
        <v>0</v>
      </c>
      <c r="V1802" s="51">
        <f>Ugovori_OPULJP[[#This Row],[Javni doprinos korisnika - HRK]]/7.5345</f>
        <v>0</v>
      </c>
      <c r="W1802" s="50">
        <v>0</v>
      </c>
      <c r="X1802" s="51">
        <f>Ugovori_OPULJP[[#This Row],[Privatni doprinos korisnika - HRK]]/7.5345</f>
        <v>0</v>
      </c>
      <c r="Y1802" s="52">
        <v>1719646</v>
      </c>
      <c r="Z1802" s="53">
        <f>Ugovori_OPULJP[[#This Row],[UKUPNI PRIHVATLJIVI IZDACI
TOTAL ELIGIBLE EXPENDITURE
= Bespovratna sredstva ukupno + doprinos korisnika
= Ukupni prihvatljivi troškovi
= Ukupna ugovorena vrijednost projekta HRK]]/7.5345</f>
        <v>228236.24659897803</v>
      </c>
      <c r="AA1802" s="44" t="s">
        <v>38</v>
      </c>
      <c r="AB1802" s="44" t="s">
        <v>35</v>
      </c>
      <c r="AC1802" s="43" t="s">
        <v>6579</v>
      </c>
      <c r="AD1802" s="43" t="s">
        <v>747</v>
      </c>
    </row>
    <row r="1803" spans="1:30" ht="63.75" customHeight="1" x14ac:dyDescent="0.2">
      <c r="A1803" s="100" t="s">
        <v>6580</v>
      </c>
      <c r="B1803" s="42" t="s">
        <v>743</v>
      </c>
      <c r="C1803" s="43" t="s">
        <v>6342</v>
      </c>
      <c r="D1803" s="88" t="s">
        <v>6581</v>
      </c>
      <c r="E1803" s="44" t="s">
        <v>34</v>
      </c>
      <c r="F1803" s="72" t="s">
        <v>6581</v>
      </c>
      <c r="G1803" s="72" t="s">
        <v>6525</v>
      </c>
      <c r="H1803" s="90">
        <v>44288</v>
      </c>
      <c r="I1803" s="90">
        <v>45107</v>
      </c>
      <c r="J1803" s="48" t="str">
        <f>IF(Ugovori_OPULJP[[#This Row],[DATUM ZAVRŠETKA OPERACIJE]]&gt;DATE(2024,3,31),"u provedbi","završen")</f>
        <v>završen</v>
      </c>
      <c r="K1803" s="67" t="s">
        <v>211</v>
      </c>
      <c r="L1803" s="67" t="s">
        <v>211</v>
      </c>
      <c r="M1803" s="49">
        <v>0.85</v>
      </c>
      <c r="N1803" s="49">
        <v>0.15</v>
      </c>
      <c r="O1803" s="91">
        <f>Ugovori_OPULJP[[#This Row],[Bespovratna sredstva - Ukupno (EU+Nac) HRK
= Ukupna ugovorena vrijednost bespovratnih sredstava]]*Ugovori_OPULJP[[#This Row],[EU STOPA SUFINANCIRANJA %
EU CO-FINANCING RATE %]]</f>
        <v>2125000</v>
      </c>
      <c r="P1803" s="92">
        <f>Ugovori_OPULJP[[#This Row],[Bespovratna sredstva - EU dio - HRK]]/7.5345</f>
        <v>282035.96788108035</v>
      </c>
      <c r="Q1803" s="91">
        <f>Ugovori_OPULJP[[#This Row],[Bespovratna sredstva - Ukupno (EU+Nac) HRK
= Ukupna ugovorena vrijednost bespovratnih sredstava]]*Ugovori_OPULJP[[#This Row],[STOPA NACIONALNOG SUFINANCIRANJA %]]</f>
        <v>375000</v>
      </c>
      <c r="R1803" s="92">
        <f>Ugovori_OPULJP[[#This Row],[Bespovratna sredstva - Nacionalni dio - HRK]]/7.5345</f>
        <v>49771.053155484769</v>
      </c>
      <c r="S1803" s="93">
        <v>2500000</v>
      </c>
      <c r="T1803" s="94">
        <f>Ugovori_OPULJP[[#This Row],[Bespovratna sredstva - Ukupno (EU+Nac) HRK
= Ukupna ugovorena vrijednost bespovratnih sredstava]]/7.5345</f>
        <v>331807.02103656513</v>
      </c>
      <c r="U1803" s="50">
        <v>0</v>
      </c>
      <c r="V1803" s="51">
        <f>Ugovori_OPULJP[[#This Row],[Javni doprinos korisnika - HRK]]/7.5345</f>
        <v>0</v>
      </c>
      <c r="W1803" s="50">
        <v>0</v>
      </c>
      <c r="X1803" s="51">
        <f>Ugovori_OPULJP[[#This Row],[Privatni doprinos korisnika - HRK]]/7.5345</f>
        <v>0</v>
      </c>
      <c r="Y1803" s="93">
        <v>2500000</v>
      </c>
      <c r="Z1803" s="94">
        <f>Ugovori_OPULJP[[#This Row],[UKUPNI PRIHVATLJIVI IZDACI
TOTAL ELIGIBLE EXPENDITURE
= Bespovratna sredstva ukupno + doprinos korisnika
= Ukupni prihvatljivi troškovi
= Ukupna ugovorena vrijednost projekta HRK]]/7.5345</f>
        <v>331807.02103656513</v>
      </c>
      <c r="AA1803" s="44" t="s">
        <v>38</v>
      </c>
      <c r="AB1803" s="44" t="s">
        <v>35</v>
      </c>
      <c r="AC1803" s="88" t="s">
        <v>6582</v>
      </c>
      <c r="AD1803" s="43" t="s">
        <v>747</v>
      </c>
    </row>
    <row r="1804" spans="1:30" ht="63.75" customHeight="1" x14ac:dyDescent="0.2">
      <c r="A1804" s="41" t="s">
        <v>6583</v>
      </c>
      <c r="B1804" s="42" t="s">
        <v>743</v>
      </c>
      <c r="C1804" s="43" t="s">
        <v>6342</v>
      </c>
      <c r="D1804" s="43" t="s">
        <v>6584</v>
      </c>
      <c r="E1804" s="44" t="s">
        <v>34</v>
      </c>
      <c r="F1804" s="45" t="s">
        <v>6584</v>
      </c>
      <c r="G1804" s="45" t="s">
        <v>1494</v>
      </c>
      <c r="H1804" s="47">
        <v>44109</v>
      </c>
      <c r="I1804" s="47">
        <v>45204</v>
      </c>
      <c r="J1804" s="48" t="str">
        <f>IF(Ugovori_OPULJP[[#This Row],[DATUM ZAVRŠETKA OPERACIJE]]&gt;DATE(2024,3,31),"u provedbi","završen")</f>
        <v>završen</v>
      </c>
      <c r="K1804" s="46" t="s">
        <v>99</v>
      </c>
      <c r="L1804" s="46" t="s">
        <v>99</v>
      </c>
      <c r="M1804" s="49">
        <v>0.85</v>
      </c>
      <c r="N1804" s="49">
        <v>0.15</v>
      </c>
      <c r="O1804" s="50">
        <f>Ugovori_OPULJP[[#This Row],[Bespovratna sredstva - Ukupno (EU+Nac) HRK
= Ukupna ugovorena vrijednost bespovratnih sredstava]]*Ugovori_OPULJP[[#This Row],[EU STOPA SUFINANCIRANJA %
EU CO-FINANCING RATE %]]</f>
        <v>2890000</v>
      </c>
      <c r="P1804" s="51">
        <f>Ugovori_OPULJP[[#This Row],[Bespovratna sredstva - EU dio - HRK]]/7.5345</f>
        <v>383568.91631826927</v>
      </c>
      <c r="Q1804" s="50">
        <f>Ugovori_OPULJP[[#This Row],[Bespovratna sredstva - Ukupno (EU+Nac) HRK
= Ukupna ugovorena vrijednost bespovratnih sredstava]]*Ugovori_OPULJP[[#This Row],[STOPA NACIONALNOG SUFINANCIRANJA %]]</f>
        <v>510000</v>
      </c>
      <c r="R1804" s="51">
        <f>Ugovori_OPULJP[[#This Row],[Bespovratna sredstva - Nacionalni dio - HRK]]/7.5345</f>
        <v>67688.632291459289</v>
      </c>
      <c r="S1804" s="50">
        <v>3400000</v>
      </c>
      <c r="T1804" s="51">
        <f>Ugovori_OPULJP[[#This Row],[Bespovratna sredstva - Ukupno (EU+Nac) HRK
= Ukupna ugovorena vrijednost bespovratnih sredstava]]/7.5345</f>
        <v>451257.54860972858</v>
      </c>
      <c r="U1804" s="50">
        <v>0</v>
      </c>
      <c r="V1804" s="51">
        <f>Ugovori_OPULJP[[#This Row],[Javni doprinos korisnika - HRK]]/7.5345</f>
        <v>0</v>
      </c>
      <c r="W1804" s="50">
        <v>0</v>
      </c>
      <c r="X1804" s="51">
        <f>Ugovori_OPULJP[[#This Row],[Privatni doprinos korisnika - HRK]]/7.5345</f>
        <v>0</v>
      </c>
      <c r="Y1804" s="52">
        <v>3400000</v>
      </c>
      <c r="Z1804" s="53">
        <f>Ugovori_OPULJP[[#This Row],[UKUPNI PRIHVATLJIVI IZDACI
TOTAL ELIGIBLE EXPENDITURE
= Bespovratna sredstva ukupno + doprinos korisnika
= Ukupni prihvatljivi troškovi
= Ukupna ugovorena vrijednost projekta HRK]]/7.5345</f>
        <v>451257.54860972858</v>
      </c>
      <c r="AA1804" s="44" t="s">
        <v>38</v>
      </c>
      <c r="AB1804" s="44" t="s">
        <v>35</v>
      </c>
      <c r="AC1804" s="43" t="s">
        <v>6585</v>
      </c>
      <c r="AD1804" s="43" t="s">
        <v>747</v>
      </c>
    </row>
    <row r="1805" spans="1:30" ht="63.75" customHeight="1" x14ac:dyDescent="0.2">
      <c r="A1805" s="61" t="s">
        <v>6586</v>
      </c>
      <c r="B1805" s="55" t="s">
        <v>743</v>
      </c>
      <c r="C1805" s="56" t="s">
        <v>6342</v>
      </c>
      <c r="D1805" s="101" t="s">
        <v>6587</v>
      </c>
      <c r="E1805" s="57" t="s">
        <v>34</v>
      </c>
      <c r="F1805" s="62" t="s">
        <v>6587</v>
      </c>
      <c r="G1805" s="62" t="s">
        <v>6578</v>
      </c>
      <c r="H1805" s="59">
        <v>44013</v>
      </c>
      <c r="I1805" s="59">
        <v>45107</v>
      </c>
      <c r="J1805" s="48" t="str">
        <f>IF(Ugovori_OPULJP[[#This Row],[DATUM ZAVRŠETKA OPERACIJE]]&gt;DATE(2024,3,31),"u provedbi","završen")</f>
        <v>završen</v>
      </c>
      <c r="K1805" s="67" t="s">
        <v>99</v>
      </c>
      <c r="L1805" s="58" t="s">
        <v>99</v>
      </c>
      <c r="M1805" s="49">
        <v>0.85</v>
      </c>
      <c r="N1805" s="49">
        <v>0.15</v>
      </c>
      <c r="O1805" s="50">
        <f>Ugovori_OPULJP[[#This Row],[Bespovratna sredstva - Ukupno (EU+Nac) HRK
= Ukupna ugovorena vrijednost bespovratnih sredstava]]*Ugovori_OPULJP[[#This Row],[EU STOPA SUFINANCIRANJA %
EU CO-FINANCING RATE %]]</f>
        <v>1854764.26</v>
      </c>
      <c r="P1805" s="51">
        <f>Ugovori_OPULJP[[#This Row],[Bespovratna sredstva - EU dio - HRK]]/7.5345</f>
        <v>246169.52153427564</v>
      </c>
      <c r="Q1805" s="50">
        <f>Ugovori_OPULJP[[#This Row],[Bespovratna sredstva - Ukupno (EU+Nac) HRK
= Ukupna ugovorena vrijednost bespovratnih sredstava]]*Ugovori_OPULJP[[#This Row],[STOPA NACIONALNOG SUFINANCIRANJA %]]</f>
        <v>327311.34000000003</v>
      </c>
      <c r="R1805" s="51">
        <f>Ugovori_OPULJP[[#This Row],[Bespovratna sredstva - Nacionalni dio - HRK]]/7.5345</f>
        <v>43441.680270754528</v>
      </c>
      <c r="S1805" s="52">
        <v>2182075.6</v>
      </c>
      <c r="T1805" s="53">
        <f>Ugovori_OPULJP[[#This Row],[Bespovratna sredstva - Ukupno (EU+Nac) HRK
= Ukupna ugovorena vrijednost bespovratnih sredstava]]/7.5345</f>
        <v>289611.20180503017</v>
      </c>
      <c r="U1805" s="50">
        <v>0</v>
      </c>
      <c r="V1805" s="51">
        <f>Ugovori_OPULJP[[#This Row],[Javni doprinos korisnika - HRK]]/7.5345</f>
        <v>0</v>
      </c>
      <c r="W1805" s="50">
        <v>0</v>
      </c>
      <c r="X1805" s="51">
        <f>Ugovori_OPULJP[[#This Row],[Privatni doprinos korisnika - HRK]]/7.5345</f>
        <v>0</v>
      </c>
      <c r="Y1805" s="52">
        <v>2182075.6</v>
      </c>
      <c r="Z1805" s="53">
        <f>Ugovori_OPULJP[[#This Row],[UKUPNI PRIHVATLJIVI IZDACI
TOTAL ELIGIBLE EXPENDITURE
= Bespovratna sredstva ukupno + doprinos korisnika
= Ukupni prihvatljivi troškovi
= Ukupna ugovorena vrijednost projekta HRK]]/7.5345</f>
        <v>289611.20180503017</v>
      </c>
      <c r="AA1805" s="57" t="s">
        <v>38</v>
      </c>
      <c r="AB1805" s="44" t="s">
        <v>35</v>
      </c>
      <c r="AC1805" s="56" t="s">
        <v>6588</v>
      </c>
      <c r="AD1805" s="56" t="s">
        <v>747</v>
      </c>
    </row>
    <row r="1806" spans="1:30" ht="63.75" customHeight="1" x14ac:dyDescent="0.2">
      <c r="A1806" s="41" t="s">
        <v>6589</v>
      </c>
      <c r="B1806" s="42" t="s">
        <v>743</v>
      </c>
      <c r="C1806" s="43" t="s">
        <v>6590</v>
      </c>
      <c r="D1806" s="43" t="s">
        <v>6591</v>
      </c>
      <c r="E1806" s="44" t="s">
        <v>34</v>
      </c>
      <c r="F1806" s="45" t="s">
        <v>6591</v>
      </c>
      <c r="G1806" s="45" t="s">
        <v>6592</v>
      </c>
      <c r="H1806" s="47">
        <v>42711</v>
      </c>
      <c r="I1806" s="47">
        <v>45199</v>
      </c>
      <c r="J1806" s="48" t="str">
        <f>IF(Ugovori_OPULJP[[#This Row],[DATUM ZAVRŠETKA OPERACIJE]]&gt;DATE(2024,3,31),"u provedbi","završen")</f>
        <v>završen</v>
      </c>
      <c r="K1806" s="46" t="s">
        <v>36</v>
      </c>
      <c r="L1806" s="46" t="s">
        <v>37</v>
      </c>
      <c r="M1806" s="49">
        <v>0.85</v>
      </c>
      <c r="N1806" s="49">
        <v>0.15</v>
      </c>
      <c r="O1806" s="50">
        <f>Ugovori_OPULJP[[#This Row],[Bespovratna sredstva - Ukupno (EU+Nac) HRK
= Ukupna ugovorena vrijednost bespovratnih sredstava]]*Ugovori_OPULJP[[#This Row],[EU STOPA SUFINANCIRANJA %
EU CO-FINANCING RATE %]]</f>
        <v>25817304.456</v>
      </c>
      <c r="P1806" s="51">
        <f>Ugovori_OPULJP[[#This Row],[Bespovratna sredstva - EU dio - HRK]]/7.5345</f>
        <v>3426545.1530957595</v>
      </c>
      <c r="Q1806" s="50">
        <f>Ugovori_OPULJP[[#This Row],[Bespovratna sredstva - Ukupno (EU+Nac) HRK
= Ukupna ugovorena vrijednost bespovratnih sredstava]]*Ugovori_OPULJP[[#This Row],[STOPA NACIONALNOG SUFINANCIRANJA %]]</f>
        <v>4555994.9040000001</v>
      </c>
      <c r="R1806" s="51">
        <f>Ugovori_OPULJP[[#This Row],[Bespovratna sredstva - Nacionalni dio - HRK]]/7.5345</f>
        <v>604684.43878160464</v>
      </c>
      <c r="S1806" s="50">
        <v>30373299.359999999</v>
      </c>
      <c r="T1806" s="51">
        <f>Ugovori_OPULJP[[#This Row],[Bespovratna sredstva - Ukupno (EU+Nac) HRK
= Ukupna ugovorena vrijednost bespovratnih sredstava]]/7.5345</f>
        <v>4031229.5918773636</v>
      </c>
      <c r="U1806" s="50">
        <v>0</v>
      </c>
      <c r="V1806" s="51">
        <f>Ugovori_OPULJP[[#This Row],[Javni doprinos korisnika - HRK]]/7.5345</f>
        <v>0</v>
      </c>
      <c r="W1806" s="50">
        <v>0</v>
      </c>
      <c r="X1806" s="51">
        <f>Ugovori_OPULJP[[#This Row],[Privatni doprinos korisnika - HRK]]/7.5345</f>
        <v>0</v>
      </c>
      <c r="Y1806" s="52">
        <v>30373299.359999999</v>
      </c>
      <c r="Z1806" s="53">
        <f>Ugovori_OPULJP[[#This Row],[UKUPNI PRIHVATLJIVI IZDACI
TOTAL ELIGIBLE EXPENDITURE
= Bespovratna sredstva ukupno + doprinos korisnika
= Ukupni prihvatljivi troškovi
= Ukupna ugovorena vrijednost projekta HRK]]/7.5345</f>
        <v>4031229.5918773636</v>
      </c>
      <c r="AA1806" s="44" t="s">
        <v>6593</v>
      </c>
      <c r="AB1806" s="44" t="s">
        <v>35</v>
      </c>
      <c r="AC1806" s="43" t="s">
        <v>6594</v>
      </c>
      <c r="AD1806" s="43" t="s">
        <v>6595</v>
      </c>
    </row>
    <row r="1807" spans="1:30" ht="63.75" customHeight="1" x14ac:dyDescent="0.2">
      <c r="A1807" s="41" t="s">
        <v>6596</v>
      </c>
      <c r="B1807" s="42" t="s">
        <v>743</v>
      </c>
      <c r="C1807" s="43" t="s">
        <v>6590</v>
      </c>
      <c r="D1807" s="43" t="s">
        <v>6597</v>
      </c>
      <c r="E1807" s="44" t="s">
        <v>34</v>
      </c>
      <c r="F1807" s="45" t="s">
        <v>6597</v>
      </c>
      <c r="G1807" s="45" t="s">
        <v>6598</v>
      </c>
      <c r="H1807" s="47">
        <v>42832</v>
      </c>
      <c r="I1807" s="47">
        <v>45270</v>
      </c>
      <c r="J1807" s="48" t="str">
        <f>IF(Ugovori_OPULJP[[#This Row],[DATUM ZAVRŠETKA OPERACIJE]]&gt;DATE(2024,3,31),"u provedbi","završen")</f>
        <v>završen</v>
      </c>
      <c r="K1807" s="46" t="s">
        <v>36</v>
      </c>
      <c r="L1807" s="46" t="s">
        <v>37</v>
      </c>
      <c r="M1807" s="49">
        <v>0.85</v>
      </c>
      <c r="N1807" s="49">
        <v>0.15</v>
      </c>
      <c r="O1807" s="50">
        <f>Ugovori_OPULJP[[#This Row],[Bespovratna sredstva - Ukupno (EU+Nac) HRK
= Ukupna ugovorena vrijednost bespovratnih sredstava]]*Ugovori_OPULJP[[#This Row],[EU STOPA SUFINANCIRANJA %
EU CO-FINANCING RATE %]]</f>
        <v>25484020</v>
      </c>
      <c r="P1807" s="51">
        <f>Ugovori_OPULJP[[#This Row],[Bespovratna sredstva - EU dio - HRK]]/7.5345</f>
        <v>3382310.7040944984</v>
      </c>
      <c r="Q1807" s="50">
        <f>Ugovori_OPULJP[[#This Row],[Bespovratna sredstva - Ukupno (EU+Nac) HRK
= Ukupna ugovorena vrijednost bespovratnih sredstava]]*Ugovori_OPULJP[[#This Row],[STOPA NACIONALNOG SUFINANCIRANJA %]]</f>
        <v>4497180</v>
      </c>
      <c r="R1807" s="51">
        <f>Ugovori_OPULJP[[#This Row],[Bespovratna sredstva - Nacionalni dio - HRK]]/7.5345</f>
        <v>596878.35954608792</v>
      </c>
      <c r="S1807" s="50">
        <v>29981200</v>
      </c>
      <c r="T1807" s="51">
        <f>Ugovori_OPULJP[[#This Row],[Bespovratna sredstva - Ukupno (EU+Nac) HRK
= Ukupna ugovorena vrijednost bespovratnih sredstava]]/7.5345</f>
        <v>3979189.0636405866</v>
      </c>
      <c r="U1807" s="50">
        <v>0</v>
      </c>
      <c r="V1807" s="51">
        <f>Ugovori_OPULJP[[#This Row],[Javni doprinos korisnika - HRK]]/7.5345</f>
        <v>0</v>
      </c>
      <c r="W1807" s="50">
        <v>0</v>
      </c>
      <c r="X1807" s="51">
        <f>Ugovori_OPULJP[[#This Row],[Privatni doprinos korisnika - HRK]]/7.5345</f>
        <v>0</v>
      </c>
      <c r="Y1807" s="52">
        <v>29981200</v>
      </c>
      <c r="Z1807" s="53">
        <f>Ugovori_OPULJP[[#This Row],[UKUPNI PRIHVATLJIVI IZDACI
TOTAL ELIGIBLE EXPENDITURE
= Bespovratna sredstva ukupno + doprinos korisnika
= Ukupni prihvatljivi troškovi
= Ukupna ugovorena vrijednost projekta HRK]]/7.5345</f>
        <v>3979189.0636405866</v>
      </c>
      <c r="AA1807" s="44" t="s">
        <v>6593</v>
      </c>
      <c r="AB1807" s="44" t="s">
        <v>35</v>
      </c>
      <c r="AC1807" s="43" t="s">
        <v>6599</v>
      </c>
      <c r="AD1807" s="43" t="s">
        <v>6595</v>
      </c>
    </row>
    <row r="1808" spans="1:30" ht="63.75" customHeight="1" x14ac:dyDescent="0.2">
      <c r="A1808" s="41" t="s">
        <v>6600</v>
      </c>
      <c r="B1808" s="42" t="s">
        <v>743</v>
      </c>
      <c r="C1808" s="43" t="s">
        <v>6590</v>
      </c>
      <c r="D1808" s="43" t="s">
        <v>6601</v>
      </c>
      <c r="E1808" s="44" t="s">
        <v>6602</v>
      </c>
      <c r="F1808" s="45" t="s">
        <v>6603</v>
      </c>
      <c r="G1808" s="45" t="s">
        <v>6604</v>
      </c>
      <c r="H1808" s="47">
        <v>43140</v>
      </c>
      <c r="I1808" s="47">
        <v>45147</v>
      </c>
      <c r="J1808" s="48" t="str">
        <f>IF(Ugovori_OPULJP[[#This Row],[DATUM ZAVRŠETKA OPERACIJE]]&gt;DATE(2024,3,31),"u provedbi","završen")</f>
        <v>završen</v>
      </c>
      <c r="K1808" s="46" t="s">
        <v>155</v>
      </c>
      <c r="L1808" s="46" t="s">
        <v>155</v>
      </c>
      <c r="M1808" s="49">
        <v>0.85</v>
      </c>
      <c r="N1808" s="49">
        <v>0.15</v>
      </c>
      <c r="O1808" s="50">
        <f>Ugovori_OPULJP[[#This Row],[Bespovratna sredstva - Ukupno (EU+Nac) HRK
= Ukupna ugovorena vrijednost bespovratnih sredstava]]*Ugovori_OPULJP[[#This Row],[EU STOPA SUFINANCIRANJA %
EU CO-FINANCING RATE %]]</f>
        <v>11757795</v>
      </c>
      <c r="P1808" s="51">
        <f>Ugovori_OPULJP[[#This Row],[Bespovratna sredstva - EU dio - HRK]]/7.5345</f>
        <v>1560527.5731634481</v>
      </c>
      <c r="Q1808" s="50">
        <f>Ugovori_OPULJP[[#This Row],[Bespovratna sredstva - Ukupno (EU+Nac) HRK
= Ukupna ugovorena vrijednost bespovratnih sredstava]]*Ugovori_OPULJP[[#This Row],[STOPA NACIONALNOG SUFINANCIRANJA %]]</f>
        <v>2074905</v>
      </c>
      <c r="R1808" s="51">
        <f>Ugovori_OPULJP[[#This Row],[Bespovratna sredstva - Nacionalni dio - HRK]]/7.5345</f>
        <v>275387.21879354963</v>
      </c>
      <c r="S1808" s="50">
        <v>13832700</v>
      </c>
      <c r="T1808" s="51">
        <f>Ugovori_OPULJP[[#This Row],[Bespovratna sredstva - Ukupno (EU+Nac) HRK
= Ukupna ugovorena vrijednost bespovratnih sredstava]]/7.5345</f>
        <v>1835914.7919569977</v>
      </c>
      <c r="U1808" s="50">
        <v>0</v>
      </c>
      <c r="V1808" s="51">
        <f>Ugovori_OPULJP[[#This Row],[Javni doprinos korisnika - HRK]]/7.5345</f>
        <v>0</v>
      </c>
      <c r="W1808" s="50">
        <v>0</v>
      </c>
      <c r="X1808" s="51">
        <f>Ugovori_OPULJP[[#This Row],[Privatni doprinos korisnika - HRK]]/7.5345</f>
        <v>0</v>
      </c>
      <c r="Y1808" s="52">
        <v>13832700</v>
      </c>
      <c r="Z1808" s="53">
        <f>Ugovori_OPULJP[[#This Row],[UKUPNI PRIHVATLJIVI IZDACI
TOTAL ELIGIBLE EXPENDITURE
= Bespovratna sredstva ukupno + doprinos korisnika
= Ukupni prihvatljivi troškovi
= Ukupna ugovorena vrijednost projekta HRK]]/7.5345</f>
        <v>1835914.7919569977</v>
      </c>
      <c r="AA1808" s="44" t="s">
        <v>6593</v>
      </c>
      <c r="AB1808" s="44" t="s">
        <v>35</v>
      </c>
      <c r="AC1808" s="43" t="s">
        <v>6605</v>
      </c>
      <c r="AD1808" s="43" t="s">
        <v>6595</v>
      </c>
    </row>
    <row r="1809" spans="1:30" ht="63.75" customHeight="1" x14ac:dyDescent="0.2">
      <c r="A1809" s="41" t="s">
        <v>6606</v>
      </c>
      <c r="B1809" s="42" t="s">
        <v>743</v>
      </c>
      <c r="C1809" s="43" t="s">
        <v>6590</v>
      </c>
      <c r="D1809" s="43" t="s">
        <v>6601</v>
      </c>
      <c r="E1809" s="44" t="s">
        <v>6602</v>
      </c>
      <c r="F1809" s="45" t="s">
        <v>6607</v>
      </c>
      <c r="G1809" s="45" t="s">
        <v>6608</v>
      </c>
      <c r="H1809" s="47">
        <v>43140</v>
      </c>
      <c r="I1809" s="47">
        <v>45239</v>
      </c>
      <c r="J1809" s="48" t="str">
        <f>IF(Ugovori_OPULJP[[#This Row],[DATUM ZAVRŠETKA OPERACIJE]]&gt;DATE(2024,3,31),"u provedbi","završen")</f>
        <v>završen</v>
      </c>
      <c r="K1809" s="46" t="s">
        <v>271</v>
      </c>
      <c r="L1809" s="46" t="s">
        <v>271</v>
      </c>
      <c r="M1809" s="49">
        <v>0.85</v>
      </c>
      <c r="N1809" s="49">
        <v>0.15</v>
      </c>
      <c r="O1809" s="50">
        <f>Ugovori_OPULJP[[#This Row],[Bespovratna sredstva - Ukupno (EU+Nac) HRK
= Ukupna ugovorena vrijednost bespovratnih sredstava]]*Ugovori_OPULJP[[#This Row],[EU STOPA SUFINANCIRANJA %
EU CO-FINANCING RATE %]]</f>
        <v>765897.36199999996</v>
      </c>
      <c r="P1809" s="51">
        <f>Ugovori_OPULJP[[#This Row],[Bespovratna sredstva - EU dio - HRK]]/7.5345</f>
        <v>101652.04884199348</v>
      </c>
      <c r="Q1809" s="50">
        <f>Ugovori_OPULJP[[#This Row],[Bespovratna sredstva - Ukupno (EU+Nac) HRK
= Ukupna ugovorena vrijednost bespovratnih sredstava]]*Ugovori_OPULJP[[#This Row],[STOPA NACIONALNOG SUFINANCIRANJA %]]</f>
        <v>135158.35799999998</v>
      </c>
      <c r="R1809" s="51">
        <f>Ugovori_OPULJP[[#This Row],[Bespovratna sredstva - Nacionalni dio - HRK]]/7.5345</f>
        <v>17938.596854469437</v>
      </c>
      <c r="S1809" s="50">
        <v>901055.72</v>
      </c>
      <c r="T1809" s="51">
        <f>Ugovori_OPULJP[[#This Row],[Bespovratna sredstva - Ukupno (EU+Nac) HRK
= Ukupna ugovorena vrijednost bespovratnih sredstava]]/7.5345</f>
        <v>119590.64569646293</v>
      </c>
      <c r="U1809" s="50">
        <v>0</v>
      </c>
      <c r="V1809" s="51">
        <f>Ugovori_OPULJP[[#This Row],[Javni doprinos korisnika - HRK]]/7.5345</f>
        <v>0</v>
      </c>
      <c r="W1809" s="50">
        <v>0</v>
      </c>
      <c r="X1809" s="51">
        <f>Ugovori_OPULJP[[#This Row],[Privatni doprinos korisnika - HRK]]/7.5345</f>
        <v>0</v>
      </c>
      <c r="Y1809" s="52">
        <v>901055.72</v>
      </c>
      <c r="Z1809" s="53">
        <f>Ugovori_OPULJP[[#This Row],[UKUPNI PRIHVATLJIVI IZDACI
TOTAL ELIGIBLE EXPENDITURE
= Bespovratna sredstva ukupno + doprinos korisnika
= Ukupni prihvatljivi troškovi
= Ukupna ugovorena vrijednost projekta HRK]]/7.5345</f>
        <v>119590.64569646293</v>
      </c>
      <c r="AA1809" s="44" t="s">
        <v>6593</v>
      </c>
      <c r="AB1809" s="44" t="s">
        <v>35</v>
      </c>
      <c r="AC1809" s="43" t="s">
        <v>6609</v>
      </c>
      <c r="AD1809" s="43" t="s">
        <v>6595</v>
      </c>
    </row>
    <row r="1810" spans="1:30" ht="63.75" customHeight="1" x14ac:dyDescent="0.2">
      <c r="A1810" s="41" t="s">
        <v>6610</v>
      </c>
      <c r="B1810" s="42" t="s">
        <v>743</v>
      </c>
      <c r="C1810" s="43" t="s">
        <v>6590</v>
      </c>
      <c r="D1810" s="43" t="s">
        <v>6601</v>
      </c>
      <c r="E1810" s="44" t="s">
        <v>6602</v>
      </c>
      <c r="F1810" s="45" t="s">
        <v>6611</v>
      </c>
      <c r="G1810" s="45" t="s">
        <v>6612</v>
      </c>
      <c r="H1810" s="47">
        <v>43140</v>
      </c>
      <c r="I1810" s="47">
        <v>45239</v>
      </c>
      <c r="J1810" s="48" t="str">
        <f>IF(Ugovori_OPULJP[[#This Row],[DATUM ZAVRŠETKA OPERACIJE]]&gt;DATE(2024,3,31),"u provedbi","završen")</f>
        <v>završen</v>
      </c>
      <c r="K1810" s="46" t="s">
        <v>599</v>
      </c>
      <c r="L1810" s="46" t="s">
        <v>599</v>
      </c>
      <c r="M1810" s="49">
        <v>0.85</v>
      </c>
      <c r="N1810" s="49">
        <v>0.15</v>
      </c>
      <c r="O1810" s="50">
        <f>Ugovori_OPULJP[[#This Row],[Bespovratna sredstva - Ukupno (EU+Nac) HRK
= Ukupna ugovorena vrijednost bespovratnih sredstava]]*Ugovori_OPULJP[[#This Row],[EU STOPA SUFINANCIRANJA %
EU CO-FINANCING RATE %]]</f>
        <v>989132.70900000003</v>
      </c>
      <c r="P1810" s="51">
        <f>Ugovori_OPULJP[[#This Row],[Bespovratna sredstva - EU dio - HRK]]/7.5345</f>
        <v>131280.47103324707</v>
      </c>
      <c r="Q1810" s="50">
        <f>Ugovori_OPULJP[[#This Row],[Bespovratna sredstva - Ukupno (EU+Nac) HRK
= Ukupna ugovorena vrijednost bespovratnih sredstava]]*Ugovori_OPULJP[[#This Row],[STOPA NACIONALNOG SUFINANCIRANJA %]]</f>
        <v>174552.83100000001</v>
      </c>
      <c r="R1810" s="51">
        <f>Ugovori_OPULJP[[#This Row],[Bespovratna sredstva - Nacionalni dio - HRK]]/7.5345</f>
        <v>23167.141947043598</v>
      </c>
      <c r="S1810" s="50">
        <v>1163685.54</v>
      </c>
      <c r="T1810" s="51">
        <f>Ugovori_OPULJP[[#This Row],[Bespovratna sredstva - Ukupno (EU+Nac) HRK
= Ukupna ugovorena vrijednost bespovratnih sredstava]]/7.5345</f>
        <v>154447.61298029067</v>
      </c>
      <c r="U1810" s="50">
        <v>0</v>
      </c>
      <c r="V1810" s="51">
        <f>Ugovori_OPULJP[[#This Row],[Javni doprinos korisnika - HRK]]/7.5345</f>
        <v>0</v>
      </c>
      <c r="W1810" s="50">
        <v>0</v>
      </c>
      <c r="X1810" s="51">
        <f>Ugovori_OPULJP[[#This Row],[Privatni doprinos korisnika - HRK]]/7.5345</f>
        <v>0</v>
      </c>
      <c r="Y1810" s="52">
        <v>1163685.54</v>
      </c>
      <c r="Z1810" s="53">
        <f>Ugovori_OPULJP[[#This Row],[UKUPNI PRIHVATLJIVI IZDACI
TOTAL ELIGIBLE EXPENDITURE
= Bespovratna sredstva ukupno + doprinos korisnika
= Ukupni prihvatljivi troškovi
= Ukupna ugovorena vrijednost projekta HRK]]/7.5345</f>
        <v>154447.61298029067</v>
      </c>
      <c r="AA1810" s="44" t="s">
        <v>6593</v>
      </c>
      <c r="AB1810" s="44" t="s">
        <v>35</v>
      </c>
      <c r="AC1810" s="43" t="s">
        <v>6613</v>
      </c>
      <c r="AD1810" s="43" t="s">
        <v>6595</v>
      </c>
    </row>
    <row r="1811" spans="1:30" ht="63.75" customHeight="1" x14ac:dyDescent="0.2">
      <c r="A1811" s="41" t="s">
        <v>6614</v>
      </c>
      <c r="B1811" s="42" t="s">
        <v>743</v>
      </c>
      <c r="C1811" s="43" t="s">
        <v>6590</v>
      </c>
      <c r="D1811" s="43" t="s">
        <v>6601</v>
      </c>
      <c r="E1811" s="44" t="s">
        <v>6602</v>
      </c>
      <c r="F1811" s="45" t="s">
        <v>6615</v>
      </c>
      <c r="G1811" s="45" t="s">
        <v>6616</v>
      </c>
      <c r="H1811" s="47">
        <v>43140</v>
      </c>
      <c r="I1811" s="47">
        <v>45239</v>
      </c>
      <c r="J1811" s="48" t="str">
        <f>IF(Ugovori_OPULJP[[#This Row],[DATUM ZAVRŠETKA OPERACIJE]]&gt;DATE(2024,3,31),"u provedbi","završen")</f>
        <v>završen</v>
      </c>
      <c r="K1811" s="46" t="s">
        <v>271</v>
      </c>
      <c r="L1811" s="46" t="s">
        <v>271</v>
      </c>
      <c r="M1811" s="49">
        <v>0.85</v>
      </c>
      <c r="N1811" s="49">
        <v>0.15</v>
      </c>
      <c r="O1811" s="50">
        <f>Ugovori_OPULJP[[#This Row],[Bespovratna sredstva - Ukupno (EU+Nac) HRK
= Ukupna ugovorena vrijednost bespovratnih sredstava]]*Ugovori_OPULJP[[#This Row],[EU STOPA SUFINANCIRANJA %
EU CO-FINANCING RATE %]]</f>
        <v>767844.91599999997</v>
      </c>
      <c r="P1811" s="51">
        <f>Ugovori_OPULJP[[#This Row],[Bespovratna sredstva - EU dio - HRK]]/7.5345</f>
        <v>101910.53367841263</v>
      </c>
      <c r="Q1811" s="50">
        <f>Ugovori_OPULJP[[#This Row],[Bespovratna sredstva - Ukupno (EU+Nac) HRK
= Ukupna ugovorena vrijednost bespovratnih sredstava]]*Ugovori_OPULJP[[#This Row],[STOPA NACIONALNOG SUFINANCIRANJA %]]</f>
        <v>135502.04399999999</v>
      </c>
      <c r="R1811" s="51">
        <f>Ugovori_OPULJP[[#This Row],[Bespovratna sredstva - Nacionalni dio - HRK]]/7.5345</f>
        <v>17984.21182560223</v>
      </c>
      <c r="S1811" s="50">
        <v>903346.96</v>
      </c>
      <c r="T1811" s="51">
        <f>Ugovori_OPULJP[[#This Row],[Bespovratna sredstva - Ukupno (EU+Nac) HRK
= Ukupna ugovorena vrijednost bespovratnih sredstava]]/7.5345</f>
        <v>119894.74550401485</v>
      </c>
      <c r="U1811" s="50">
        <v>0</v>
      </c>
      <c r="V1811" s="51">
        <f>Ugovori_OPULJP[[#This Row],[Javni doprinos korisnika - HRK]]/7.5345</f>
        <v>0</v>
      </c>
      <c r="W1811" s="50">
        <v>0</v>
      </c>
      <c r="X1811" s="51">
        <f>Ugovori_OPULJP[[#This Row],[Privatni doprinos korisnika - HRK]]/7.5345</f>
        <v>0</v>
      </c>
      <c r="Y1811" s="52">
        <v>903346.96</v>
      </c>
      <c r="Z1811" s="53">
        <f>Ugovori_OPULJP[[#This Row],[UKUPNI PRIHVATLJIVI IZDACI
TOTAL ELIGIBLE EXPENDITURE
= Bespovratna sredstva ukupno + doprinos korisnika
= Ukupni prihvatljivi troškovi
= Ukupna ugovorena vrijednost projekta HRK]]/7.5345</f>
        <v>119894.74550401485</v>
      </c>
      <c r="AA1811" s="44" t="s">
        <v>6593</v>
      </c>
      <c r="AB1811" s="44" t="s">
        <v>35</v>
      </c>
      <c r="AC1811" s="43" t="s">
        <v>6617</v>
      </c>
      <c r="AD1811" s="43" t="s">
        <v>6595</v>
      </c>
    </row>
    <row r="1812" spans="1:30" ht="63.75" customHeight="1" x14ac:dyDescent="0.2">
      <c r="A1812" s="41" t="s">
        <v>6618</v>
      </c>
      <c r="B1812" s="42" t="s">
        <v>743</v>
      </c>
      <c r="C1812" s="43" t="s">
        <v>6590</v>
      </c>
      <c r="D1812" s="43" t="s">
        <v>6601</v>
      </c>
      <c r="E1812" s="44" t="s">
        <v>6602</v>
      </c>
      <c r="F1812" s="45" t="s">
        <v>6619</v>
      </c>
      <c r="G1812" s="45" t="s">
        <v>6620</v>
      </c>
      <c r="H1812" s="47">
        <v>43140</v>
      </c>
      <c r="I1812" s="47">
        <v>44782</v>
      </c>
      <c r="J1812" s="48" t="str">
        <f>IF(Ugovori_OPULJP[[#This Row],[DATUM ZAVRŠETKA OPERACIJE]]&gt;DATE(2024,3,31),"u provedbi","završen")</f>
        <v>završen</v>
      </c>
      <c r="K1812" s="46" t="s">
        <v>271</v>
      </c>
      <c r="L1812" s="46" t="s">
        <v>271</v>
      </c>
      <c r="M1812" s="49">
        <v>0.85</v>
      </c>
      <c r="N1812" s="49">
        <v>0.15</v>
      </c>
      <c r="O1812" s="50">
        <f>Ugovori_OPULJP[[#This Row],[Bespovratna sredstva - Ukupno (EU+Nac) HRK
= Ukupna ugovorena vrijednost bespovratnih sredstava]]*Ugovori_OPULJP[[#This Row],[EU STOPA SUFINANCIRANJA %
EU CO-FINANCING RATE %]]</f>
        <v>789225.66300000006</v>
      </c>
      <c r="P1812" s="51">
        <f>Ugovori_OPULJP[[#This Row],[Bespovratna sredstva - EU dio - HRK]]/7.5345</f>
        <v>104748.24646625522</v>
      </c>
      <c r="Q1812" s="50">
        <f>Ugovori_OPULJP[[#This Row],[Bespovratna sredstva - Ukupno (EU+Nac) HRK
= Ukupna ugovorena vrijednost bespovratnih sredstava]]*Ugovori_OPULJP[[#This Row],[STOPA NACIONALNOG SUFINANCIRANJA %]]</f>
        <v>139275.117</v>
      </c>
      <c r="R1812" s="51">
        <f>Ugovori_OPULJP[[#This Row],[Bespovratna sredstva - Nacionalni dio - HRK]]/7.5345</f>
        <v>18484.984670515627</v>
      </c>
      <c r="S1812" s="50">
        <v>928500.78</v>
      </c>
      <c r="T1812" s="51">
        <f>Ugovori_OPULJP[[#This Row],[Bespovratna sredstva - Ukupno (EU+Nac) HRK
= Ukupna ugovorena vrijednost bespovratnih sredstava]]/7.5345</f>
        <v>123233.23113677085</v>
      </c>
      <c r="U1812" s="50">
        <v>0</v>
      </c>
      <c r="V1812" s="51">
        <f>Ugovori_OPULJP[[#This Row],[Javni doprinos korisnika - HRK]]/7.5345</f>
        <v>0</v>
      </c>
      <c r="W1812" s="50">
        <v>0</v>
      </c>
      <c r="X1812" s="51">
        <f>Ugovori_OPULJP[[#This Row],[Privatni doprinos korisnika - HRK]]/7.5345</f>
        <v>0</v>
      </c>
      <c r="Y1812" s="52">
        <v>928500.78</v>
      </c>
      <c r="Z1812" s="53">
        <f>Ugovori_OPULJP[[#This Row],[UKUPNI PRIHVATLJIVI IZDACI
TOTAL ELIGIBLE EXPENDITURE
= Bespovratna sredstva ukupno + doprinos korisnika
= Ukupni prihvatljivi troškovi
= Ukupna ugovorena vrijednost projekta HRK]]/7.5345</f>
        <v>123233.23113677085</v>
      </c>
      <c r="AA1812" s="44" t="s">
        <v>6593</v>
      </c>
      <c r="AB1812" s="44" t="s">
        <v>35</v>
      </c>
      <c r="AC1812" s="43" t="s">
        <v>6621</v>
      </c>
      <c r="AD1812" s="43" t="s">
        <v>6595</v>
      </c>
    </row>
    <row r="1813" spans="1:30" ht="63.75" customHeight="1" x14ac:dyDescent="0.2">
      <c r="A1813" s="41" t="s">
        <v>6622</v>
      </c>
      <c r="B1813" s="42" t="s">
        <v>743</v>
      </c>
      <c r="C1813" s="43" t="s">
        <v>6590</v>
      </c>
      <c r="D1813" s="43" t="s">
        <v>6601</v>
      </c>
      <c r="E1813" s="44" t="s">
        <v>6602</v>
      </c>
      <c r="F1813" s="45" t="s">
        <v>6623</v>
      </c>
      <c r="G1813" s="45" t="s">
        <v>6624</v>
      </c>
      <c r="H1813" s="47">
        <v>43140</v>
      </c>
      <c r="I1813" s="47">
        <v>45147</v>
      </c>
      <c r="J1813" s="48" t="str">
        <f>IF(Ugovori_OPULJP[[#This Row],[DATUM ZAVRŠETKA OPERACIJE]]&gt;DATE(2024,3,31),"u provedbi","završen")</f>
        <v>završen</v>
      </c>
      <c r="K1813" s="46" t="s">
        <v>37</v>
      </c>
      <c r="L1813" s="46" t="s">
        <v>37</v>
      </c>
      <c r="M1813" s="49">
        <v>0.85</v>
      </c>
      <c r="N1813" s="49">
        <v>0.15</v>
      </c>
      <c r="O1813" s="50">
        <f>Ugovori_OPULJP[[#This Row],[Bespovratna sredstva - Ukupno (EU+Nac) HRK
= Ukupna ugovorena vrijednost bespovratnih sredstava]]*Ugovori_OPULJP[[#This Row],[EU STOPA SUFINANCIRANJA %
EU CO-FINANCING RATE %]]</f>
        <v>10064559.299999999</v>
      </c>
      <c r="P1813" s="51">
        <f>Ugovori_OPULJP[[#This Row],[Bespovratna sredstva - EU dio - HRK]]/7.5345</f>
        <v>1335796.5757515426</v>
      </c>
      <c r="Q1813" s="50">
        <f>Ugovori_OPULJP[[#This Row],[Bespovratna sredstva - Ukupno (EU+Nac) HRK
= Ukupna ugovorena vrijednost bespovratnih sredstava]]*Ugovori_OPULJP[[#This Row],[STOPA NACIONALNOG SUFINANCIRANJA %]]</f>
        <v>1776098.7</v>
      </c>
      <c r="R1813" s="51">
        <f>Ugovori_OPULJP[[#This Row],[Bespovratna sredstva - Nacionalni dio - HRK]]/7.5345</f>
        <v>235728.80748556639</v>
      </c>
      <c r="S1813" s="50">
        <v>11840658</v>
      </c>
      <c r="T1813" s="51">
        <f>Ugovori_OPULJP[[#This Row],[Bespovratna sredstva - Ukupno (EU+Nac) HRK
= Ukupna ugovorena vrijednost bespovratnih sredstava]]/7.5345</f>
        <v>1571525.3832371093</v>
      </c>
      <c r="U1813" s="50">
        <v>0</v>
      </c>
      <c r="V1813" s="51">
        <f>Ugovori_OPULJP[[#This Row],[Javni doprinos korisnika - HRK]]/7.5345</f>
        <v>0</v>
      </c>
      <c r="W1813" s="50">
        <v>0</v>
      </c>
      <c r="X1813" s="51">
        <f>Ugovori_OPULJP[[#This Row],[Privatni doprinos korisnika - HRK]]/7.5345</f>
        <v>0</v>
      </c>
      <c r="Y1813" s="52">
        <v>11840658</v>
      </c>
      <c r="Z1813" s="53">
        <f>Ugovori_OPULJP[[#This Row],[UKUPNI PRIHVATLJIVI IZDACI
TOTAL ELIGIBLE EXPENDITURE
= Bespovratna sredstva ukupno + doprinos korisnika
= Ukupni prihvatljivi troškovi
= Ukupna ugovorena vrijednost projekta HRK]]/7.5345</f>
        <v>1571525.3832371093</v>
      </c>
      <c r="AA1813" s="44" t="s">
        <v>6593</v>
      </c>
      <c r="AB1813" s="44" t="s">
        <v>35</v>
      </c>
      <c r="AC1813" s="43" t="s">
        <v>6625</v>
      </c>
      <c r="AD1813" s="43" t="s">
        <v>6595</v>
      </c>
    </row>
    <row r="1814" spans="1:30" ht="63.75" customHeight="1" x14ac:dyDescent="0.2">
      <c r="A1814" s="41" t="s">
        <v>6626</v>
      </c>
      <c r="B1814" s="42" t="s">
        <v>743</v>
      </c>
      <c r="C1814" s="43" t="s">
        <v>6590</v>
      </c>
      <c r="D1814" s="43" t="s">
        <v>6601</v>
      </c>
      <c r="E1814" s="44" t="s">
        <v>6602</v>
      </c>
      <c r="F1814" s="45" t="s">
        <v>6627</v>
      </c>
      <c r="G1814" s="45" t="s">
        <v>6628</v>
      </c>
      <c r="H1814" s="47">
        <v>43146</v>
      </c>
      <c r="I1814" s="47">
        <v>45245</v>
      </c>
      <c r="J1814" s="48" t="str">
        <f>IF(Ugovori_OPULJP[[#This Row],[DATUM ZAVRŠETKA OPERACIJE]]&gt;DATE(2024,3,31),"u provedbi","završen")</f>
        <v>završen</v>
      </c>
      <c r="K1814" s="46" t="s">
        <v>173</v>
      </c>
      <c r="L1814" s="46" t="s">
        <v>173</v>
      </c>
      <c r="M1814" s="49">
        <v>0.85</v>
      </c>
      <c r="N1814" s="49">
        <v>0.15</v>
      </c>
      <c r="O1814" s="50">
        <f>Ugovori_OPULJP[[#This Row],[Bespovratna sredstva - Ukupno (EU+Nac) HRK
= Ukupna ugovorena vrijednost bespovratnih sredstava]]*Ugovori_OPULJP[[#This Row],[EU STOPA SUFINANCIRANJA %
EU CO-FINANCING RATE %]]</f>
        <v>1034777.624</v>
      </c>
      <c r="P1814" s="51">
        <f>Ugovori_OPULJP[[#This Row],[Bespovratna sredstva - EU dio - HRK]]/7.5345</f>
        <v>137338.59234189393</v>
      </c>
      <c r="Q1814" s="50">
        <f>Ugovori_OPULJP[[#This Row],[Bespovratna sredstva - Ukupno (EU+Nac) HRK
= Ukupna ugovorena vrijednost bespovratnih sredstava]]*Ugovori_OPULJP[[#This Row],[STOPA NACIONALNOG SUFINANCIRANJA %]]</f>
        <v>182607.81599999999</v>
      </c>
      <c r="R1814" s="51">
        <f>Ugovori_OPULJP[[#This Row],[Bespovratna sredstva - Nacionalni dio - HRK]]/7.5345</f>
        <v>24236.222177981283</v>
      </c>
      <c r="S1814" s="50">
        <v>1217385.44</v>
      </c>
      <c r="T1814" s="51">
        <f>Ugovori_OPULJP[[#This Row],[Bespovratna sredstva - Ukupno (EU+Nac) HRK
= Ukupna ugovorena vrijednost bespovratnih sredstava]]/7.5345</f>
        <v>161574.81451987522</v>
      </c>
      <c r="U1814" s="50">
        <v>0</v>
      </c>
      <c r="V1814" s="51">
        <f>Ugovori_OPULJP[[#This Row],[Javni doprinos korisnika - HRK]]/7.5345</f>
        <v>0</v>
      </c>
      <c r="W1814" s="50">
        <v>0</v>
      </c>
      <c r="X1814" s="51">
        <f>Ugovori_OPULJP[[#This Row],[Privatni doprinos korisnika - HRK]]/7.5345</f>
        <v>0</v>
      </c>
      <c r="Y1814" s="52">
        <v>1217385.44</v>
      </c>
      <c r="Z1814" s="53">
        <f>Ugovori_OPULJP[[#This Row],[UKUPNI PRIHVATLJIVI IZDACI
TOTAL ELIGIBLE EXPENDITURE
= Bespovratna sredstva ukupno + doprinos korisnika
= Ukupni prihvatljivi troškovi
= Ukupna ugovorena vrijednost projekta HRK]]/7.5345</f>
        <v>161574.81451987522</v>
      </c>
      <c r="AA1814" s="44" t="s">
        <v>6593</v>
      </c>
      <c r="AB1814" s="44" t="s">
        <v>35</v>
      </c>
      <c r="AC1814" s="43" t="s">
        <v>6629</v>
      </c>
      <c r="AD1814" s="43" t="s">
        <v>6595</v>
      </c>
    </row>
    <row r="1815" spans="1:30" ht="63.75" customHeight="1" x14ac:dyDescent="0.2">
      <c r="A1815" s="41" t="s">
        <v>6630</v>
      </c>
      <c r="B1815" s="42" t="s">
        <v>743</v>
      </c>
      <c r="C1815" s="43" t="s">
        <v>6590</v>
      </c>
      <c r="D1815" s="43" t="s">
        <v>6601</v>
      </c>
      <c r="E1815" s="44" t="s">
        <v>6602</v>
      </c>
      <c r="F1815" s="45" t="s">
        <v>6631</v>
      </c>
      <c r="G1815" s="45" t="s">
        <v>6632</v>
      </c>
      <c r="H1815" s="47">
        <v>43146</v>
      </c>
      <c r="I1815" s="47">
        <v>45245</v>
      </c>
      <c r="J1815" s="48" t="str">
        <f>IF(Ugovori_OPULJP[[#This Row],[DATUM ZAVRŠETKA OPERACIJE]]&gt;DATE(2024,3,31),"u provedbi","završen")</f>
        <v>završen</v>
      </c>
      <c r="K1815" s="46" t="s">
        <v>173</v>
      </c>
      <c r="L1815" s="46" t="s">
        <v>173</v>
      </c>
      <c r="M1815" s="49">
        <v>0.85</v>
      </c>
      <c r="N1815" s="49">
        <v>0.15</v>
      </c>
      <c r="O1815" s="50">
        <f>Ugovori_OPULJP[[#This Row],[Bespovratna sredstva - Ukupno (EU+Nac) HRK
= Ukupna ugovorena vrijednost bespovratnih sredstava]]*Ugovori_OPULJP[[#This Row],[EU STOPA SUFINANCIRANJA %
EU CO-FINANCING RATE %]]</f>
        <v>8967983.0379999988</v>
      </c>
      <c r="P1815" s="51">
        <f>Ugovori_OPULJP[[#This Row],[Bespovratna sredstva - EU dio - HRK]]/7.5345</f>
        <v>1190255.8946180898</v>
      </c>
      <c r="Q1815" s="50">
        <f>Ugovori_OPULJP[[#This Row],[Bespovratna sredstva - Ukupno (EU+Nac) HRK
= Ukupna ugovorena vrijednost bespovratnih sredstava]]*Ugovori_OPULJP[[#This Row],[STOPA NACIONALNOG SUFINANCIRANJA %]]</f>
        <v>1582585.2419999999</v>
      </c>
      <c r="R1815" s="51">
        <f>Ugovori_OPULJP[[#This Row],[Bespovratna sredstva - Nacionalni dio - HRK]]/7.5345</f>
        <v>210045.15787378058</v>
      </c>
      <c r="S1815" s="50">
        <v>10550568.279999999</v>
      </c>
      <c r="T1815" s="51">
        <f>Ugovori_OPULJP[[#This Row],[Bespovratna sredstva - Ukupno (EU+Nac) HRK
= Ukupna ugovorena vrijednost bespovratnih sredstava]]/7.5345</f>
        <v>1400301.0524918705</v>
      </c>
      <c r="U1815" s="50">
        <v>0</v>
      </c>
      <c r="V1815" s="51">
        <f>Ugovori_OPULJP[[#This Row],[Javni doprinos korisnika - HRK]]/7.5345</f>
        <v>0</v>
      </c>
      <c r="W1815" s="50">
        <v>0</v>
      </c>
      <c r="X1815" s="51">
        <f>Ugovori_OPULJP[[#This Row],[Privatni doprinos korisnika - HRK]]/7.5345</f>
        <v>0</v>
      </c>
      <c r="Y1815" s="52">
        <v>10550568.279999999</v>
      </c>
      <c r="Z1815" s="53">
        <f>Ugovori_OPULJP[[#This Row],[UKUPNI PRIHVATLJIVI IZDACI
TOTAL ELIGIBLE EXPENDITURE
= Bespovratna sredstva ukupno + doprinos korisnika
= Ukupni prihvatljivi troškovi
= Ukupna ugovorena vrijednost projekta HRK]]/7.5345</f>
        <v>1400301.0524918705</v>
      </c>
      <c r="AA1815" s="44" t="s">
        <v>6593</v>
      </c>
      <c r="AB1815" s="44" t="s">
        <v>35</v>
      </c>
      <c r="AC1815" s="43" t="s">
        <v>6633</v>
      </c>
      <c r="AD1815" s="43" t="s">
        <v>6595</v>
      </c>
    </row>
    <row r="1816" spans="1:30" ht="63.75" customHeight="1" x14ac:dyDescent="0.2">
      <c r="A1816" s="41" t="s">
        <v>6634</v>
      </c>
      <c r="B1816" s="42" t="s">
        <v>743</v>
      </c>
      <c r="C1816" s="43" t="s">
        <v>6590</v>
      </c>
      <c r="D1816" s="43" t="s">
        <v>6601</v>
      </c>
      <c r="E1816" s="44" t="s">
        <v>6602</v>
      </c>
      <c r="F1816" s="45" t="s">
        <v>6635</v>
      </c>
      <c r="G1816" s="45" t="s">
        <v>6636</v>
      </c>
      <c r="H1816" s="47">
        <v>43140</v>
      </c>
      <c r="I1816" s="47">
        <v>44782</v>
      </c>
      <c r="J1816" s="48" t="str">
        <f>IF(Ugovori_OPULJP[[#This Row],[DATUM ZAVRŠETKA OPERACIJE]]&gt;DATE(2024,3,31),"u provedbi","završen")</f>
        <v>završen</v>
      </c>
      <c r="K1816" s="46" t="s">
        <v>104</v>
      </c>
      <c r="L1816" s="46" t="s">
        <v>104</v>
      </c>
      <c r="M1816" s="49">
        <v>0.85</v>
      </c>
      <c r="N1816" s="49">
        <v>0.15</v>
      </c>
      <c r="O1816" s="50">
        <f>Ugovori_OPULJP[[#This Row],[Bespovratna sredstva - Ukupno (EU+Nac) HRK
= Ukupna ugovorena vrijednost bespovratnih sredstava]]*Ugovori_OPULJP[[#This Row],[EU STOPA SUFINANCIRANJA %
EU CO-FINANCING RATE %]]</f>
        <v>1872920.175</v>
      </c>
      <c r="P1816" s="51">
        <f>Ugovori_OPULJP[[#This Row],[Bespovratna sredstva - EU dio - HRK]]/7.5345</f>
        <v>248579.2255624129</v>
      </c>
      <c r="Q1816" s="50">
        <f>Ugovori_OPULJP[[#This Row],[Bespovratna sredstva - Ukupno (EU+Nac) HRK
= Ukupna ugovorena vrijednost bespovratnih sredstava]]*Ugovori_OPULJP[[#This Row],[STOPA NACIONALNOG SUFINANCIRANJA %]]</f>
        <v>330515.32500000001</v>
      </c>
      <c r="R1816" s="51">
        <f>Ugovori_OPULJP[[#This Row],[Bespovratna sredstva - Nacionalni dio - HRK]]/7.5345</f>
        <v>43866.922158072863</v>
      </c>
      <c r="S1816" s="50">
        <v>2203435.5</v>
      </c>
      <c r="T1816" s="51">
        <f>Ugovori_OPULJP[[#This Row],[Bespovratna sredstva - Ukupno (EU+Nac) HRK
= Ukupna ugovorena vrijednost bespovratnih sredstava]]/7.5345</f>
        <v>292446.14772048575</v>
      </c>
      <c r="U1816" s="50">
        <v>0</v>
      </c>
      <c r="V1816" s="51">
        <f>Ugovori_OPULJP[[#This Row],[Javni doprinos korisnika - HRK]]/7.5345</f>
        <v>0</v>
      </c>
      <c r="W1816" s="50">
        <v>0</v>
      </c>
      <c r="X1816" s="51">
        <f>Ugovori_OPULJP[[#This Row],[Privatni doprinos korisnika - HRK]]/7.5345</f>
        <v>0</v>
      </c>
      <c r="Y1816" s="52">
        <v>2203435.5</v>
      </c>
      <c r="Z1816" s="53">
        <f>Ugovori_OPULJP[[#This Row],[UKUPNI PRIHVATLJIVI IZDACI
TOTAL ELIGIBLE EXPENDITURE
= Bespovratna sredstva ukupno + doprinos korisnika
= Ukupni prihvatljivi troškovi
= Ukupna ugovorena vrijednost projekta HRK]]/7.5345</f>
        <v>292446.14772048575</v>
      </c>
      <c r="AA1816" s="44" t="s">
        <v>6593</v>
      </c>
      <c r="AB1816" s="44" t="s">
        <v>35</v>
      </c>
      <c r="AC1816" s="43" t="s">
        <v>6637</v>
      </c>
      <c r="AD1816" s="43" t="s">
        <v>6595</v>
      </c>
    </row>
    <row r="1817" spans="1:30" ht="63.75" customHeight="1" x14ac:dyDescent="0.2">
      <c r="A1817" s="41" t="s">
        <v>6638</v>
      </c>
      <c r="B1817" s="42" t="s">
        <v>743</v>
      </c>
      <c r="C1817" s="43" t="s">
        <v>6590</v>
      </c>
      <c r="D1817" s="43" t="s">
        <v>6601</v>
      </c>
      <c r="E1817" s="44" t="s">
        <v>6602</v>
      </c>
      <c r="F1817" s="45" t="s">
        <v>6639</v>
      </c>
      <c r="G1817" s="45" t="s">
        <v>6640</v>
      </c>
      <c r="H1817" s="47">
        <v>43186</v>
      </c>
      <c r="I1817" s="47">
        <v>45287</v>
      </c>
      <c r="J1817" s="48" t="str">
        <f>IF(Ugovori_OPULJP[[#This Row],[DATUM ZAVRŠETKA OPERACIJE]]&gt;DATE(2024,3,31),"u provedbi","završen")</f>
        <v>završen</v>
      </c>
      <c r="K1817" s="46" t="s">
        <v>249</v>
      </c>
      <c r="L1817" s="46" t="s">
        <v>249</v>
      </c>
      <c r="M1817" s="49">
        <v>0.85</v>
      </c>
      <c r="N1817" s="49">
        <v>0.15</v>
      </c>
      <c r="O1817" s="50">
        <f>Ugovori_OPULJP[[#This Row],[Bespovratna sredstva - Ukupno (EU+Nac) HRK
= Ukupna ugovorena vrijednost bespovratnih sredstava]]*Ugovori_OPULJP[[#This Row],[EU STOPA SUFINANCIRANJA %
EU CO-FINANCING RATE %]]</f>
        <v>22210528.083999999</v>
      </c>
      <c r="P1817" s="51">
        <f>Ugovori_OPULJP[[#This Row],[Bespovratna sredstva - EU dio - HRK]]/7.5345</f>
        <v>2947843.663680403</v>
      </c>
      <c r="Q1817" s="50">
        <f>Ugovori_OPULJP[[#This Row],[Bespovratna sredstva - Ukupno (EU+Nac) HRK
= Ukupna ugovorena vrijednost bespovratnih sredstava]]*Ugovori_OPULJP[[#This Row],[STOPA NACIONALNOG SUFINANCIRANJA %]]</f>
        <v>3919504.9559999998</v>
      </c>
      <c r="R1817" s="51">
        <f>Ugovori_OPULJP[[#This Row],[Bespovratna sredstva - Nacionalni dio - HRK]]/7.5345</f>
        <v>520207.70535536524</v>
      </c>
      <c r="S1817" s="50">
        <v>26130033.039999999</v>
      </c>
      <c r="T1817" s="51">
        <f>Ugovori_OPULJP[[#This Row],[Bespovratna sredstva - Ukupno (EU+Nac) HRK
= Ukupna ugovorena vrijednost bespovratnih sredstava]]/7.5345</f>
        <v>3468051.3690357683</v>
      </c>
      <c r="U1817" s="50">
        <v>0</v>
      </c>
      <c r="V1817" s="51">
        <f>Ugovori_OPULJP[[#This Row],[Javni doprinos korisnika - HRK]]/7.5345</f>
        <v>0</v>
      </c>
      <c r="W1817" s="50">
        <v>0</v>
      </c>
      <c r="X1817" s="51">
        <f>Ugovori_OPULJP[[#This Row],[Privatni doprinos korisnika - HRK]]/7.5345</f>
        <v>0</v>
      </c>
      <c r="Y1817" s="52">
        <v>26130033.039999999</v>
      </c>
      <c r="Z1817" s="53">
        <f>Ugovori_OPULJP[[#This Row],[UKUPNI PRIHVATLJIVI IZDACI
TOTAL ELIGIBLE EXPENDITURE
= Bespovratna sredstva ukupno + doprinos korisnika
= Ukupni prihvatljivi troškovi
= Ukupna ugovorena vrijednost projekta HRK]]/7.5345</f>
        <v>3468051.3690357683</v>
      </c>
      <c r="AA1817" s="44" t="s">
        <v>6593</v>
      </c>
      <c r="AB1817" s="44" t="s">
        <v>35</v>
      </c>
      <c r="AC1817" s="43" t="s">
        <v>6641</v>
      </c>
      <c r="AD1817" s="43" t="s">
        <v>6595</v>
      </c>
    </row>
    <row r="1818" spans="1:30" ht="63.75" customHeight="1" x14ac:dyDescent="0.2">
      <c r="A1818" s="41" t="s">
        <v>6642</v>
      </c>
      <c r="B1818" s="42" t="s">
        <v>743</v>
      </c>
      <c r="C1818" s="43" t="s">
        <v>6590</v>
      </c>
      <c r="D1818" s="43" t="s">
        <v>6601</v>
      </c>
      <c r="E1818" s="44" t="s">
        <v>6602</v>
      </c>
      <c r="F1818" s="45" t="s">
        <v>6643</v>
      </c>
      <c r="G1818" s="45" t="s">
        <v>6644</v>
      </c>
      <c r="H1818" s="47">
        <v>43140</v>
      </c>
      <c r="I1818" s="47">
        <v>44782</v>
      </c>
      <c r="J1818" s="48" t="str">
        <f>IF(Ugovori_OPULJP[[#This Row],[DATUM ZAVRŠETKA OPERACIJE]]&gt;DATE(2024,3,31),"u provedbi","završen")</f>
        <v>završen</v>
      </c>
      <c r="K1818" s="46" t="s">
        <v>244</v>
      </c>
      <c r="L1818" s="46" t="s">
        <v>244</v>
      </c>
      <c r="M1818" s="49">
        <v>0.85</v>
      </c>
      <c r="N1818" s="49">
        <v>0.15</v>
      </c>
      <c r="O1818" s="50">
        <f>Ugovori_OPULJP[[#This Row],[Bespovratna sredstva - Ukupno (EU+Nac) HRK
= Ukupna ugovorena vrijednost bespovratnih sredstava]]*Ugovori_OPULJP[[#This Row],[EU STOPA SUFINANCIRANJA %
EU CO-FINANCING RATE %]]</f>
        <v>685630.79949999996</v>
      </c>
      <c r="P1818" s="51">
        <f>Ugovori_OPULJP[[#This Row],[Bespovratna sredstva - EU dio - HRK]]/7.5345</f>
        <v>90998.845245205375</v>
      </c>
      <c r="Q1818" s="50">
        <f>Ugovori_OPULJP[[#This Row],[Bespovratna sredstva - Ukupno (EU+Nac) HRK
= Ukupna ugovorena vrijednost bespovratnih sredstava]]*Ugovori_OPULJP[[#This Row],[STOPA NACIONALNOG SUFINANCIRANJA %]]</f>
        <v>120993.67049999999</v>
      </c>
      <c r="R1818" s="51">
        <f>Ugovori_OPULJP[[#This Row],[Bespovratna sredstva - Nacionalni dio - HRK]]/7.5345</f>
        <v>16058.61974915389</v>
      </c>
      <c r="S1818" s="50">
        <v>806624.47</v>
      </c>
      <c r="T1818" s="51">
        <f>Ugovori_OPULJP[[#This Row],[Bespovratna sredstva - Ukupno (EU+Nac) HRK
= Ukupna ugovorena vrijednost bespovratnih sredstava]]/7.5345</f>
        <v>107057.46499435927</v>
      </c>
      <c r="U1818" s="50">
        <v>0</v>
      </c>
      <c r="V1818" s="51">
        <f>Ugovori_OPULJP[[#This Row],[Javni doprinos korisnika - HRK]]/7.5345</f>
        <v>0</v>
      </c>
      <c r="W1818" s="50">
        <v>0</v>
      </c>
      <c r="X1818" s="51">
        <f>Ugovori_OPULJP[[#This Row],[Privatni doprinos korisnika - HRK]]/7.5345</f>
        <v>0</v>
      </c>
      <c r="Y1818" s="52">
        <v>806624.47</v>
      </c>
      <c r="Z1818" s="53">
        <f>Ugovori_OPULJP[[#This Row],[UKUPNI PRIHVATLJIVI IZDACI
TOTAL ELIGIBLE EXPENDITURE
= Bespovratna sredstva ukupno + doprinos korisnika
= Ukupni prihvatljivi troškovi
= Ukupna ugovorena vrijednost projekta HRK]]/7.5345</f>
        <v>107057.46499435927</v>
      </c>
      <c r="AA1818" s="44" t="s">
        <v>6593</v>
      </c>
      <c r="AB1818" s="44" t="s">
        <v>35</v>
      </c>
      <c r="AC1818" s="43" t="s">
        <v>6645</v>
      </c>
      <c r="AD1818" s="43" t="s">
        <v>6595</v>
      </c>
    </row>
    <row r="1819" spans="1:30" ht="63.75" customHeight="1" x14ac:dyDescent="0.2">
      <c r="A1819" s="41" t="s">
        <v>6646</v>
      </c>
      <c r="B1819" s="42" t="s">
        <v>743</v>
      </c>
      <c r="C1819" s="43" t="s">
        <v>6590</v>
      </c>
      <c r="D1819" s="43" t="s">
        <v>6601</v>
      </c>
      <c r="E1819" s="44" t="s">
        <v>6602</v>
      </c>
      <c r="F1819" s="45" t="s">
        <v>6647</v>
      </c>
      <c r="G1819" s="45" t="s">
        <v>6648</v>
      </c>
      <c r="H1819" s="47">
        <v>43140</v>
      </c>
      <c r="I1819" s="47">
        <v>45147</v>
      </c>
      <c r="J1819" s="48" t="str">
        <f>IF(Ugovori_OPULJP[[#This Row],[DATUM ZAVRŠETKA OPERACIJE]]&gt;DATE(2024,3,31),"u provedbi","završen")</f>
        <v>završen</v>
      </c>
      <c r="K1819" s="46" t="s">
        <v>244</v>
      </c>
      <c r="L1819" s="46" t="s">
        <v>244</v>
      </c>
      <c r="M1819" s="49">
        <v>0.85</v>
      </c>
      <c r="N1819" s="49">
        <v>0.15</v>
      </c>
      <c r="O1819" s="50">
        <f>Ugovori_OPULJP[[#This Row],[Bespovratna sredstva - Ukupno (EU+Nac) HRK
= Ukupna ugovorena vrijednost bespovratnih sredstava]]*Ugovori_OPULJP[[#This Row],[EU STOPA SUFINANCIRANJA %
EU CO-FINANCING RATE %]]</f>
        <v>1013577.4</v>
      </c>
      <c r="P1819" s="51">
        <f>Ugovori_OPULJP[[#This Row],[Bespovratna sredstva - EU dio - HRK]]/7.5345</f>
        <v>134524.83907359481</v>
      </c>
      <c r="Q1819" s="50">
        <f>Ugovori_OPULJP[[#This Row],[Bespovratna sredstva - Ukupno (EU+Nac) HRK
= Ukupna ugovorena vrijednost bespovratnih sredstava]]*Ugovori_OPULJP[[#This Row],[STOPA NACIONALNOG SUFINANCIRANJA %]]</f>
        <v>178866.6</v>
      </c>
      <c r="R1819" s="51">
        <f>Ugovori_OPULJP[[#This Row],[Bespovratna sredstva - Nacionalni dio - HRK]]/7.5345</f>
        <v>23739.677483575553</v>
      </c>
      <c r="S1819" s="50">
        <v>1192444</v>
      </c>
      <c r="T1819" s="51">
        <f>Ugovori_OPULJP[[#This Row],[Bespovratna sredstva - Ukupno (EU+Nac) HRK
= Ukupna ugovorena vrijednost bespovratnih sredstava]]/7.5345</f>
        <v>158264.51655717034</v>
      </c>
      <c r="U1819" s="50">
        <v>0</v>
      </c>
      <c r="V1819" s="51">
        <f>Ugovori_OPULJP[[#This Row],[Javni doprinos korisnika - HRK]]/7.5345</f>
        <v>0</v>
      </c>
      <c r="W1819" s="50">
        <v>0</v>
      </c>
      <c r="X1819" s="51">
        <f>Ugovori_OPULJP[[#This Row],[Privatni doprinos korisnika - HRK]]/7.5345</f>
        <v>0</v>
      </c>
      <c r="Y1819" s="52">
        <v>1192444</v>
      </c>
      <c r="Z1819" s="53">
        <f>Ugovori_OPULJP[[#This Row],[UKUPNI PRIHVATLJIVI IZDACI
TOTAL ELIGIBLE EXPENDITURE
= Bespovratna sredstva ukupno + doprinos korisnika
= Ukupni prihvatljivi troškovi
= Ukupna ugovorena vrijednost projekta HRK]]/7.5345</f>
        <v>158264.51655717034</v>
      </c>
      <c r="AA1819" s="44" t="s">
        <v>6593</v>
      </c>
      <c r="AB1819" s="44" t="s">
        <v>35</v>
      </c>
      <c r="AC1819" s="43" t="s">
        <v>6649</v>
      </c>
      <c r="AD1819" s="43" t="s">
        <v>6595</v>
      </c>
    </row>
    <row r="1820" spans="1:30" ht="63.75" customHeight="1" x14ac:dyDescent="0.2">
      <c r="A1820" s="41" t="s">
        <v>6650</v>
      </c>
      <c r="B1820" s="42" t="s">
        <v>743</v>
      </c>
      <c r="C1820" s="43" t="s">
        <v>6590</v>
      </c>
      <c r="D1820" s="43" t="s">
        <v>6601</v>
      </c>
      <c r="E1820" s="44" t="s">
        <v>6602</v>
      </c>
      <c r="F1820" s="45" t="s">
        <v>6651</v>
      </c>
      <c r="G1820" s="45" t="s">
        <v>6652</v>
      </c>
      <c r="H1820" s="47">
        <v>43146</v>
      </c>
      <c r="I1820" s="47">
        <v>44788</v>
      </c>
      <c r="J1820" s="48" t="str">
        <f>IF(Ugovori_OPULJP[[#This Row],[DATUM ZAVRŠETKA OPERACIJE]]&gt;DATE(2024,3,31),"u provedbi","završen")</f>
        <v>završen</v>
      </c>
      <c r="K1820" s="46" t="s">
        <v>186</v>
      </c>
      <c r="L1820" s="46" t="s">
        <v>186</v>
      </c>
      <c r="M1820" s="49">
        <v>0.85</v>
      </c>
      <c r="N1820" s="49">
        <v>0.15</v>
      </c>
      <c r="O1820" s="50">
        <f>Ugovori_OPULJP[[#This Row],[Bespovratna sredstva - Ukupno (EU+Nac) HRK
= Ukupna ugovorena vrijednost bespovratnih sredstava]]*Ugovori_OPULJP[[#This Row],[EU STOPA SUFINANCIRANJA %
EU CO-FINANCING RATE %]]</f>
        <v>860017.98099999991</v>
      </c>
      <c r="P1820" s="51">
        <f>Ugovori_OPULJP[[#This Row],[Bespovratna sredstva - EU dio - HRK]]/7.5345</f>
        <v>114144.00172539649</v>
      </c>
      <c r="Q1820" s="50">
        <f>Ugovori_OPULJP[[#This Row],[Bespovratna sredstva - Ukupno (EU+Nac) HRK
= Ukupna ugovorena vrijednost bespovratnih sredstava]]*Ugovori_OPULJP[[#This Row],[STOPA NACIONALNOG SUFINANCIRANJA %]]</f>
        <v>151767.87899999999</v>
      </c>
      <c r="R1820" s="51">
        <f>Ugovori_OPULJP[[#This Row],[Bespovratna sredstva - Nacionalni dio - HRK]]/7.5345</f>
        <v>20143.059128011148</v>
      </c>
      <c r="S1820" s="50">
        <v>1011785.86</v>
      </c>
      <c r="T1820" s="51">
        <f>Ugovori_OPULJP[[#This Row],[Bespovratna sredstva - Ukupno (EU+Nac) HRK
= Ukupna ugovorena vrijednost bespovratnih sredstava]]/7.5345</f>
        <v>134287.06085340766</v>
      </c>
      <c r="U1820" s="50">
        <v>0</v>
      </c>
      <c r="V1820" s="51">
        <f>Ugovori_OPULJP[[#This Row],[Javni doprinos korisnika - HRK]]/7.5345</f>
        <v>0</v>
      </c>
      <c r="W1820" s="50">
        <v>0</v>
      </c>
      <c r="X1820" s="51">
        <f>Ugovori_OPULJP[[#This Row],[Privatni doprinos korisnika - HRK]]/7.5345</f>
        <v>0</v>
      </c>
      <c r="Y1820" s="52">
        <v>1011785.86</v>
      </c>
      <c r="Z1820" s="53">
        <f>Ugovori_OPULJP[[#This Row],[UKUPNI PRIHVATLJIVI IZDACI
TOTAL ELIGIBLE EXPENDITURE
= Bespovratna sredstva ukupno + doprinos korisnika
= Ukupni prihvatljivi troškovi
= Ukupna ugovorena vrijednost projekta HRK]]/7.5345</f>
        <v>134287.06085340766</v>
      </c>
      <c r="AA1820" s="44" t="s">
        <v>6593</v>
      </c>
      <c r="AB1820" s="44" t="s">
        <v>35</v>
      </c>
      <c r="AC1820" s="43" t="s">
        <v>6653</v>
      </c>
      <c r="AD1820" s="43" t="s">
        <v>6595</v>
      </c>
    </row>
    <row r="1821" spans="1:30" ht="63.75" customHeight="1" x14ac:dyDescent="0.2">
      <c r="A1821" s="41" t="s">
        <v>6654</v>
      </c>
      <c r="B1821" s="42" t="s">
        <v>743</v>
      </c>
      <c r="C1821" s="43" t="s">
        <v>6590</v>
      </c>
      <c r="D1821" s="43" t="s">
        <v>6601</v>
      </c>
      <c r="E1821" s="44" t="s">
        <v>6602</v>
      </c>
      <c r="F1821" s="45" t="s">
        <v>6655</v>
      </c>
      <c r="G1821" s="45" t="s">
        <v>6656</v>
      </c>
      <c r="H1821" s="47">
        <v>43146</v>
      </c>
      <c r="I1821" s="47">
        <v>45153</v>
      </c>
      <c r="J1821" s="48" t="str">
        <f>IF(Ugovori_OPULJP[[#This Row],[DATUM ZAVRŠETKA OPERACIJE]]&gt;DATE(2024,3,31),"u provedbi","završen")</f>
        <v>završen</v>
      </c>
      <c r="K1821" s="46" t="s">
        <v>99</v>
      </c>
      <c r="L1821" s="46" t="s">
        <v>99</v>
      </c>
      <c r="M1821" s="49">
        <v>0.85</v>
      </c>
      <c r="N1821" s="49">
        <v>0.15</v>
      </c>
      <c r="O1821" s="50">
        <f>Ugovori_OPULJP[[#This Row],[Bespovratna sredstva - Ukupno (EU+Nac) HRK
= Ukupna ugovorena vrijednost bespovratnih sredstava]]*Ugovori_OPULJP[[#This Row],[EU STOPA SUFINANCIRANJA %
EU CO-FINANCING RATE %]]</f>
        <v>1497597.9404999998</v>
      </c>
      <c r="P1821" s="51">
        <f>Ugovori_OPULJP[[#This Row],[Bespovratna sredstva - EU dio - HRK]]/7.5345</f>
        <v>198765.40453912001</v>
      </c>
      <c r="Q1821" s="50">
        <f>Ugovori_OPULJP[[#This Row],[Bespovratna sredstva - Ukupno (EU+Nac) HRK
= Ukupna ugovorena vrijednost bespovratnih sredstava]]*Ugovori_OPULJP[[#This Row],[STOPA NACIONALNOG SUFINANCIRANJA %]]</f>
        <v>264281.98949999997</v>
      </c>
      <c r="R1821" s="51">
        <f>Ugovori_OPULJP[[#This Row],[Bespovratna sredstva - Nacionalni dio - HRK]]/7.5345</f>
        <v>35076.247859844705</v>
      </c>
      <c r="S1821" s="50">
        <v>1761879.93</v>
      </c>
      <c r="T1821" s="51">
        <f>Ugovori_OPULJP[[#This Row],[Bespovratna sredstva - Ukupno (EU+Nac) HRK
= Ukupna ugovorena vrijednost bespovratnih sredstava]]/7.5345</f>
        <v>233841.65239896474</v>
      </c>
      <c r="U1821" s="50">
        <v>0</v>
      </c>
      <c r="V1821" s="51">
        <f>Ugovori_OPULJP[[#This Row],[Javni doprinos korisnika - HRK]]/7.5345</f>
        <v>0</v>
      </c>
      <c r="W1821" s="50">
        <v>0</v>
      </c>
      <c r="X1821" s="51">
        <f>Ugovori_OPULJP[[#This Row],[Privatni doprinos korisnika - HRK]]/7.5345</f>
        <v>0</v>
      </c>
      <c r="Y1821" s="52">
        <v>1761879.93</v>
      </c>
      <c r="Z1821" s="53">
        <f>Ugovori_OPULJP[[#This Row],[UKUPNI PRIHVATLJIVI IZDACI
TOTAL ELIGIBLE EXPENDITURE
= Bespovratna sredstva ukupno + doprinos korisnika
= Ukupni prihvatljivi troškovi
= Ukupna ugovorena vrijednost projekta HRK]]/7.5345</f>
        <v>233841.65239896474</v>
      </c>
      <c r="AA1821" s="44" t="s">
        <v>6593</v>
      </c>
      <c r="AB1821" s="44" t="s">
        <v>35</v>
      </c>
      <c r="AC1821" s="43" t="s">
        <v>6657</v>
      </c>
      <c r="AD1821" s="43" t="s">
        <v>6595</v>
      </c>
    </row>
    <row r="1822" spans="1:30" ht="63.75" customHeight="1" x14ac:dyDescent="0.2">
      <c r="A1822" s="41" t="s">
        <v>6658</v>
      </c>
      <c r="B1822" s="42" t="s">
        <v>743</v>
      </c>
      <c r="C1822" s="43" t="s">
        <v>6590</v>
      </c>
      <c r="D1822" s="43" t="s">
        <v>6601</v>
      </c>
      <c r="E1822" s="44" t="s">
        <v>6602</v>
      </c>
      <c r="F1822" s="45" t="s">
        <v>6659</v>
      </c>
      <c r="G1822" s="45" t="s">
        <v>6660</v>
      </c>
      <c r="H1822" s="47">
        <v>43146</v>
      </c>
      <c r="I1822" s="47">
        <v>45245</v>
      </c>
      <c r="J1822" s="48" t="str">
        <f>IF(Ugovori_OPULJP[[#This Row],[DATUM ZAVRŠETKA OPERACIJE]]&gt;DATE(2024,3,31),"u provedbi","završen")</f>
        <v>završen</v>
      </c>
      <c r="K1822" s="46" t="s">
        <v>425</v>
      </c>
      <c r="L1822" s="46" t="s">
        <v>425</v>
      </c>
      <c r="M1822" s="49">
        <v>0.85</v>
      </c>
      <c r="N1822" s="49">
        <v>0.15</v>
      </c>
      <c r="O1822" s="50">
        <f>Ugovori_OPULJP[[#This Row],[Bespovratna sredstva - Ukupno (EU+Nac) HRK
= Ukupna ugovorena vrijednost bespovratnih sredstava]]*Ugovori_OPULJP[[#This Row],[EU STOPA SUFINANCIRANJA %
EU CO-FINANCING RATE %]]</f>
        <v>6752073.2685000002</v>
      </c>
      <c r="P1822" s="51">
        <f>Ugovori_OPULJP[[#This Row],[Bespovratna sredstva - EU dio - HRK]]/7.5345</f>
        <v>896154.1268166434</v>
      </c>
      <c r="Q1822" s="50">
        <f>Ugovori_OPULJP[[#This Row],[Bespovratna sredstva - Ukupno (EU+Nac) HRK
= Ukupna ugovorena vrijednost bespovratnih sredstava]]*Ugovori_OPULJP[[#This Row],[STOPA NACIONALNOG SUFINANCIRANJA %]]</f>
        <v>1191542.3415000001</v>
      </c>
      <c r="R1822" s="51">
        <f>Ugovori_OPULJP[[#This Row],[Bespovratna sredstva - Nacionalni dio - HRK]]/7.5345</f>
        <v>158144.84590881944</v>
      </c>
      <c r="S1822" s="50">
        <v>7943615.6100000003</v>
      </c>
      <c r="T1822" s="51">
        <f>Ugovori_OPULJP[[#This Row],[Bespovratna sredstva - Ukupno (EU+Nac) HRK
= Ukupna ugovorena vrijednost bespovratnih sredstava]]/7.5345</f>
        <v>1054298.9727254629</v>
      </c>
      <c r="U1822" s="50">
        <v>0</v>
      </c>
      <c r="V1822" s="51">
        <f>Ugovori_OPULJP[[#This Row],[Javni doprinos korisnika - HRK]]/7.5345</f>
        <v>0</v>
      </c>
      <c r="W1822" s="50">
        <v>0</v>
      </c>
      <c r="X1822" s="51">
        <f>Ugovori_OPULJP[[#This Row],[Privatni doprinos korisnika - HRK]]/7.5345</f>
        <v>0</v>
      </c>
      <c r="Y1822" s="52">
        <v>7943615.6100000003</v>
      </c>
      <c r="Z1822" s="53">
        <f>Ugovori_OPULJP[[#This Row],[UKUPNI PRIHVATLJIVI IZDACI
TOTAL ELIGIBLE EXPENDITURE
= Bespovratna sredstva ukupno + doprinos korisnika
= Ukupni prihvatljivi troškovi
= Ukupna ugovorena vrijednost projekta HRK]]/7.5345</f>
        <v>1054298.9727254629</v>
      </c>
      <c r="AA1822" s="44" t="s">
        <v>6593</v>
      </c>
      <c r="AB1822" s="44" t="s">
        <v>35</v>
      </c>
      <c r="AC1822" s="43" t="s">
        <v>6661</v>
      </c>
      <c r="AD1822" s="43" t="s">
        <v>6595</v>
      </c>
    </row>
    <row r="1823" spans="1:30" ht="63.75" customHeight="1" x14ac:dyDescent="0.2">
      <c r="A1823" s="41" t="s">
        <v>6662</v>
      </c>
      <c r="B1823" s="42" t="s">
        <v>743</v>
      </c>
      <c r="C1823" s="43" t="s">
        <v>6590</v>
      </c>
      <c r="D1823" s="43" t="s">
        <v>6601</v>
      </c>
      <c r="E1823" s="44" t="s">
        <v>6602</v>
      </c>
      <c r="F1823" s="45" t="s">
        <v>6663</v>
      </c>
      <c r="G1823" s="45" t="s">
        <v>6664</v>
      </c>
      <c r="H1823" s="47">
        <v>43235</v>
      </c>
      <c r="I1823" s="47">
        <v>45245</v>
      </c>
      <c r="J1823" s="48" t="str">
        <f>IF(Ugovori_OPULJP[[#This Row],[DATUM ZAVRŠETKA OPERACIJE]]&gt;DATE(2024,3,31),"u provedbi","završen")</f>
        <v>završen</v>
      </c>
      <c r="K1823" s="46" t="s">
        <v>99</v>
      </c>
      <c r="L1823" s="46" t="s">
        <v>99</v>
      </c>
      <c r="M1823" s="49">
        <v>0.85</v>
      </c>
      <c r="N1823" s="49">
        <v>0.15</v>
      </c>
      <c r="O1823" s="50">
        <f>Ugovori_OPULJP[[#This Row],[Bespovratna sredstva - Ukupno (EU+Nac) HRK
= Ukupna ugovorena vrijednost bespovratnih sredstava]]*Ugovori_OPULJP[[#This Row],[EU STOPA SUFINANCIRANJA %
EU CO-FINANCING RATE %]]</f>
        <v>13740600.030000001</v>
      </c>
      <c r="P1823" s="51">
        <f>Ugovori_OPULJP[[#This Row],[Bespovratna sredstva - EU dio - HRK]]/7.5345</f>
        <v>1823691.025283695</v>
      </c>
      <c r="Q1823" s="50">
        <f>Ugovori_OPULJP[[#This Row],[Bespovratna sredstva - Ukupno (EU+Nac) HRK
= Ukupna ugovorena vrijednost bespovratnih sredstava]]*Ugovori_OPULJP[[#This Row],[STOPA NACIONALNOG SUFINANCIRANJA %]]</f>
        <v>2424811.77</v>
      </c>
      <c r="R1823" s="51">
        <f>Ugovori_OPULJP[[#This Row],[Bespovratna sredstva - Nacionalni dio - HRK]]/7.5345</f>
        <v>321827.82799124025</v>
      </c>
      <c r="S1823" s="50">
        <v>16165411.800000001</v>
      </c>
      <c r="T1823" s="51">
        <f>Ugovori_OPULJP[[#This Row],[Bespovratna sredstva - Ukupno (EU+Nac) HRK
= Ukupna ugovorena vrijednost bespovratnih sredstava]]/7.5345</f>
        <v>2145518.8532749354</v>
      </c>
      <c r="U1823" s="50">
        <v>0</v>
      </c>
      <c r="V1823" s="51">
        <f>Ugovori_OPULJP[[#This Row],[Javni doprinos korisnika - HRK]]/7.5345</f>
        <v>0</v>
      </c>
      <c r="W1823" s="50">
        <v>0</v>
      </c>
      <c r="X1823" s="51">
        <f>Ugovori_OPULJP[[#This Row],[Privatni doprinos korisnika - HRK]]/7.5345</f>
        <v>0</v>
      </c>
      <c r="Y1823" s="52">
        <v>16165411.800000001</v>
      </c>
      <c r="Z1823" s="53">
        <f>Ugovori_OPULJP[[#This Row],[UKUPNI PRIHVATLJIVI IZDACI
TOTAL ELIGIBLE EXPENDITURE
= Bespovratna sredstva ukupno + doprinos korisnika
= Ukupni prihvatljivi troškovi
= Ukupna ugovorena vrijednost projekta HRK]]/7.5345</f>
        <v>2145518.8532749354</v>
      </c>
      <c r="AA1823" s="44" t="s">
        <v>6593</v>
      </c>
      <c r="AB1823" s="44" t="s">
        <v>35</v>
      </c>
      <c r="AC1823" s="43" t="s">
        <v>6665</v>
      </c>
      <c r="AD1823" s="43" t="s">
        <v>6595</v>
      </c>
    </row>
    <row r="1824" spans="1:30" ht="63.75" customHeight="1" x14ac:dyDescent="0.2">
      <c r="A1824" s="41" t="s">
        <v>6666</v>
      </c>
      <c r="B1824" s="42" t="s">
        <v>743</v>
      </c>
      <c r="C1824" s="43" t="s">
        <v>6590</v>
      </c>
      <c r="D1824" s="43" t="s">
        <v>6601</v>
      </c>
      <c r="E1824" s="44" t="s">
        <v>6602</v>
      </c>
      <c r="F1824" s="45" t="s">
        <v>6667</v>
      </c>
      <c r="G1824" s="45" t="s">
        <v>6668</v>
      </c>
      <c r="H1824" s="47">
        <v>43146</v>
      </c>
      <c r="I1824" s="47">
        <v>45245</v>
      </c>
      <c r="J1824" s="48" t="str">
        <f>IF(Ugovori_OPULJP[[#This Row],[DATUM ZAVRŠETKA OPERACIJE]]&gt;DATE(2024,3,31),"u provedbi","završen")</f>
        <v>završen</v>
      </c>
      <c r="K1824" s="46" t="s">
        <v>130</v>
      </c>
      <c r="L1824" s="46" t="s">
        <v>130</v>
      </c>
      <c r="M1824" s="49">
        <v>0.85</v>
      </c>
      <c r="N1824" s="49">
        <v>0.15</v>
      </c>
      <c r="O1824" s="50">
        <f>Ugovori_OPULJP[[#This Row],[Bespovratna sredstva - Ukupno (EU+Nac) HRK
= Ukupna ugovorena vrijednost bespovratnih sredstava]]*Ugovori_OPULJP[[#This Row],[EU STOPA SUFINANCIRANJA %
EU CO-FINANCING RATE %]]</f>
        <v>12563492.048</v>
      </c>
      <c r="P1824" s="51">
        <f>Ugovori_OPULJP[[#This Row],[Bespovratna sredstva - EU dio - HRK]]/7.5345</f>
        <v>1667461.9481053818</v>
      </c>
      <c r="Q1824" s="50">
        <f>Ugovori_OPULJP[[#This Row],[Bespovratna sredstva - Ukupno (EU+Nac) HRK
= Ukupna ugovorena vrijednost bespovratnih sredstava]]*Ugovori_OPULJP[[#This Row],[STOPA NACIONALNOG SUFINANCIRANJA %]]</f>
        <v>2217086.8319999999</v>
      </c>
      <c r="R1824" s="51">
        <f>Ugovori_OPULJP[[#This Row],[Bespovratna sredstva - Nacionalni dio - HRK]]/7.5345</f>
        <v>294257.99084212619</v>
      </c>
      <c r="S1824" s="50">
        <v>14780578.880000001</v>
      </c>
      <c r="T1824" s="51">
        <f>Ugovori_OPULJP[[#This Row],[Bespovratna sredstva - Ukupno (EU+Nac) HRK
= Ukupna ugovorena vrijednost bespovratnih sredstava]]/7.5345</f>
        <v>1961719.9389475081</v>
      </c>
      <c r="U1824" s="50">
        <v>0</v>
      </c>
      <c r="V1824" s="51">
        <f>Ugovori_OPULJP[[#This Row],[Javni doprinos korisnika - HRK]]/7.5345</f>
        <v>0</v>
      </c>
      <c r="W1824" s="50">
        <v>0</v>
      </c>
      <c r="X1824" s="51">
        <f>Ugovori_OPULJP[[#This Row],[Privatni doprinos korisnika - HRK]]/7.5345</f>
        <v>0</v>
      </c>
      <c r="Y1824" s="52">
        <v>14780578.880000001</v>
      </c>
      <c r="Z1824" s="53">
        <f>Ugovori_OPULJP[[#This Row],[UKUPNI PRIHVATLJIVI IZDACI
TOTAL ELIGIBLE EXPENDITURE
= Bespovratna sredstva ukupno + doprinos korisnika
= Ukupni prihvatljivi troškovi
= Ukupna ugovorena vrijednost projekta HRK]]/7.5345</f>
        <v>1961719.9389475081</v>
      </c>
      <c r="AA1824" s="44" t="s">
        <v>6593</v>
      </c>
      <c r="AB1824" s="44" t="s">
        <v>35</v>
      </c>
      <c r="AC1824" s="43" t="s">
        <v>6669</v>
      </c>
      <c r="AD1824" s="43" t="s">
        <v>6595</v>
      </c>
    </row>
    <row r="1825" spans="1:30" ht="63.75" customHeight="1" x14ac:dyDescent="0.2">
      <c r="A1825" s="41" t="s">
        <v>6670</v>
      </c>
      <c r="B1825" s="42" t="s">
        <v>743</v>
      </c>
      <c r="C1825" s="43" t="s">
        <v>6590</v>
      </c>
      <c r="D1825" s="43" t="s">
        <v>6601</v>
      </c>
      <c r="E1825" s="44" t="s">
        <v>6602</v>
      </c>
      <c r="F1825" s="45" t="s">
        <v>6627</v>
      </c>
      <c r="G1825" s="45" t="s">
        <v>6671</v>
      </c>
      <c r="H1825" s="47">
        <v>43234</v>
      </c>
      <c r="I1825" s="47">
        <v>45068</v>
      </c>
      <c r="J1825" s="48" t="str">
        <f>IF(Ugovori_OPULJP[[#This Row],[DATUM ZAVRŠETKA OPERACIJE]]&gt;DATE(2024,3,31),"u provedbi","završen")</f>
        <v>završen</v>
      </c>
      <c r="K1825" s="46" t="s">
        <v>130</v>
      </c>
      <c r="L1825" s="46" t="s">
        <v>130</v>
      </c>
      <c r="M1825" s="49">
        <v>0.85</v>
      </c>
      <c r="N1825" s="49">
        <v>0.15</v>
      </c>
      <c r="O1825" s="50">
        <f>Ugovori_OPULJP[[#This Row],[Bespovratna sredstva - Ukupno (EU+Nac) HRK
= Ukupna ugovorena vrijednost bespovratnih sredstava]]*Ugovori_OPULJP[[#This Row],[EU STOPA SUFINANCIRANJA %
EU CO-FINANCING RATE %]]</f>
        <v>1036461.2869999999</v>
      </c>
      <c r="P1825" s="51">
        <f>Ugovori_OPULJP[[#This Row],[Bespovratna sredstva - EU dio - HRK]]/7.5345</f>
        <v>137562.05282367772</v>
      </c>
      <c r="Q1825" s="50">
        <f>Ugovori_OPULJP[[#This Row],[Bespovratna sredstva - Ukupno (EU+Nac) HRK
= Ukupna ugovorena vrijednost bespovratnih sredstava]]*Ugovori_OPULJP[[#This Row],[STOPA NACIONALNOG SUFINANCIRANJA %]]</f>
        <v>182904.93299999999</v>
      </c>
      <c r="R1825" s="51">
        <f>Ugovori_OPULJP[[#This Row],[Bespovratna sredstva - Nacionalni dio - HRK]]/7.5345</f>
        <v>24275.656380649012</v>
      </c>
      <c r="S1825" s="50">
        <v>1219366.22</v>
      </c>
      <c r="T1825" s="51">
        <f>Ugovori_OPULJP[[#This Row],[Bespovratna sredstva - Ukupno (EU+Nac) HRK
= Ukupna ugovorena vrijednost bespovratnih sredstava]]/7.5345</f>
        <v>161837.70920432676</v>
      </c>
      <c r="U1825" s="50">
        <v>0</v>
      </c>
      <c r="V1825" s="51">
        <f>Ugovori_OPULJP[[#This Row],[Javni doprinos korisnika - HRK]]/7.5345</f>
        <v>0</v>
      </c>
      <c r="W1825" s="50">
        <v>0</v>
      </c>
      <c r="X1825" s="51">
        <f>Ugovori_OPULJP[[#This Row],[Privatni doprinos korisnika - HRK]]/7.5345</f>
        <v>0</v>
      </c>
      <c r="Y1825" s="52">
        <v>1219366.22</v>
      </c>
      <c r="Z1825" s="53">
        <f>Ugovori_OPULJP[[#This Row],[UKUPNI PRIHVATLJIVI IZDACI
TOTAL ELIGIBLE EXPENDITURE
= Bespovratna sredstva ukupno + doprinos korisnika
= Ukupni prihvatljivi troškovi
= Ukupna ugovorena vrijednost projekta HRK]]/7.5345</f>
        <v>161837.70920432676</v>
      </c>
      <c r="AA1825" s="44" t="s">
        <v>6593</v>
      </c>
      <c r="AB1825" s="44" t="s">
        <v>35</v>
      </c>
      <c r="AC1825" s="43" t="s">
        <v>6672</v>
      </c>
      <c r="AD1825" s="43" t="s">
        <v>6595</v>
      </c>
    </row>
    <row r="1826" spans="1:30" ht="63.75" customHeight="1" x14ac:dyDescent="0.2">
      <c r="A1826" s="41" t="s">
        <v>6673</v>
      </c>
      <c r="B1826" s="42" t="s">
        <v>743</v>
      </c>
      <c r="C1826" s="43" t="s">
        <v>6590</v>
      </c>
      <c r="D1826" s="43" t="s">
        <v>6601</v>
      </c>
      <c r="E1826" s="44" t="s">
        <v>6602</v>
      </c>
      <c r="F1826" s="45" t="s">
        <v>6674</v>
      </c>
      <c r="G1826" s="45" t="s">
        <v>6675</v>
      </c>
      <c r="H1826" s="47">
        <v>43235</v>
      </c>
      <c r="I1826" s="47">
        <v>44880</v>
      </c>
      <c r="J1826" s="48" t="str">
        <f>IF(Ugovori_OPULJP[[#This Row],[DATUM ZAVRŠETKA OPERACIJE]]&gt;DATE(2024,3,31),"u provedbi","završen")</f>
        <v>završen</v>
      </c>
      <c r="K1826" s="46" t="s">
        <v>104</v>
      </c>
      <c r="L1826" s="46" t="s">
        <v>104</v>
      </c>
      <c r="M1826" s="49">
        <v>0.85</v>
      </c>
      <c r="N1826" s="49">
        <v>0.15</v>
      </c>
      <c r="O1826" s="50">
        <f>Ugovori_OPULJP[[#This Row],[Bespovratna sredstva - Ukupno (EU+Nac) HRK
= Ukupna ugovorena vrijednost bespovratnih sredstava]]*Ugovori_OPULJP[[#This Row],[EU STOPA SUFINANCIRANJA %
EU CO-FINANCING RATE %]]</f>
        <v>1841986.176</v>
      </c>
      <c r="P1826" s="51">
        <f>Ugovori_OPULJP[[#This Row],[Bespovratna sredstva - EU dio - HRK]]/7.5345</f>
        <v>244473.57833963766</v>
      </c>
      <c r="Q1826" s="50">
        <f>Ugovori_OPULJP[[#This Row],[Bespovratna sredstva - Ukupno (EU+Nac) HRK
= Ukupna ugovorena vrijednost bespovratnih sredstava]]*Ugovori_OPULJP[[#This Row],[STOPA NACIONALNOG SUFINANCIRANJA %]]</f>
        <v>325056.38400000002</v>
      </c>
      <c r="R1826" s="51">
        <f>Ugovori_OPULJP[[#This Row],[Bespovratna sredstva - Nacionalni dio - HRK]]/7.5345</f>
        <v>43142.396177583119</v>
      </c>
      <c r="S1826" s="50">
        <v>2167042.56</v>
      </c>
      <c r="T1826" s="51">
        <f>Ugovori_OPULJP[[#This Row],[Bespovratna sredstva - Ukupno (EU+Nac) HRK
= Ukupna ugovorena vrijednost bespovratnih sredstava]]/7.5345</f>
        <v>287615.97451722075</v>
      </c>
      <c r="U1826" s="50">
        <v>0</v>
      </c>
      <c r="V1826" s="51">
        <f>Ugovori_OPULJP[[#This Row],[Javni doprinos korisnika - HRK]]/7.5345</f>
        <v>0</v>
      </c>
      <c r="W1826" s="50">
        <v>0</v>
      </c>
      <c r="X1826" s="51">
        <f>Ugovori_OPULJP[[#This Row],[Privatni doprinos korisnika - HRK]]/7.5345</f>
        <v>0</v>
      </c>
      <c r="Y1826" s="52">
        <v>2167042.56</v>
      </c>
      <c r="Z1826" s="53">
        <f>Ugovori_OPULJP[[#This Row],[UKUPNI PRIHVATLJIVI IZDACI
TOTAL ELIGIBLE EXPENDITURE
= Bespovratna sredstva ukupno + doprinos korisnika
= Ukupni prihvatljivi troškovi
= Ukupna ugovorena vrijednost projekta HRK]]/7.5345</f>
        <v>287615.97451722075</v>
      </c>
      <c r="AA1826" s="44" t="s">
        <v>6593</v>
      </c>
      <c r="AB1826" s="44" t="s">
        <v>35</v>
      </c>
      <c r="AC1826" s="43" t="s">
        <v>6676</v>
      </c>
      <c r="AD1826" s="43" t="s">
        <v>6595</v>
      </c>
    </row>
    <row r="1827" spans="1:30" ht="63.75" customHeight="1" x14ac:dyDescent="0.2">
      <c r="A1827" s="41" t="s">
        <v>6677</v>
      </c>
      <c r="B1827" s="42" t="s">
        <v>743</v>
      </c>
      <c r="C1827" s="43" t="s">
        <v>6590</v>
      </c>
      <c r="D1827" s="43" t="s">
        <v>6601</v>
      </c>
      <c r="E1827" s="44" t="s">
        <v>6602</v>
      </c>
      <c r="F1827" s="45" t="s">
        <v>6678</v>
      </c>
      <c r="G1827" s="45" t="s">
        <v>6679</v>
      </c>
      <c r="H1827" s="47">
        <v>43185</v>
      </c>
      <c r="I1827" s="47">
        <v>45195</v>
      </c>
      <c r="J1827" s="48" t="str">
        <f>IF(Ugovori_OPULJP[[#This Row],[DATUM ZAVRŠETKA OPERACIJE]]&gt;DATE(2024,3,31),"u provedbi","završen")</f>
        <v>završen</v>
      </c>
      <c r="K1827" s="46" t="s">
        <v>244</v>
      </c>
      <c r="L1827" s="46" t="s">
        <v>244</v>
      </c>
      <c r="M1827" s="49">
        <v>0.85</v>
      </c>
      <c r="N1827" s="49">
        <v>0.15</v>
      </c>
      <c r="O1827" s="50">
        <f>Ugovori_OPULJP[[#This Row],[Bespovratna sredstva - Ukupno (EU+Nac) HRK
= Ukupna ugovorena vrijednost bespovratnih sredstava]]*Ugovori_OPULJP[[#This Row],[EU STOPA SUFINANCIRANJA %
EU CO-FINANCING RATE %]]</f>
        <v>939707.9375</v>
      </c>
      <c r="P1827" s="51">
        <f>Ugovori_OPULJP[[#This Row],[Bespovratna sredstva - EU dio - HRK]]/7.5345</f>
        <v>124720.67655451589</v>
      </c>
      <c r="Q1827" s="50">
        <f>Ugovori_OPULJP[[#This Row],[Bespovratna sredstva - Ukupno (EU+Nac) HRK
= Ukupna ugovorena vrijednost bespovratnih sredstava]]*Ugovori_OPULJP[[#This Row],[STOPA NACIONALNOG SUFINANCIRANJA %]]</f>
        <v>165830.8125</v>
      </c>
      <c r="R1827" s="51">
        <f>Ugovori_OPULJP[[#This Row],[Bespovratna sredstva - Nacionalni dio - HRK]]/7.5345</f>
        <v>22009.531156679273</v>
      </c>
      <c r="S1827" s="50">
        <v>1105538.75</v>
      </c>
      <c r="T1827" s="51">
        <f>Ugovori_OPULJP[[#This Row],[Bespovratna sredstva - Ukupno (EU+Nac) HRK
= Ukupna ugovorena vrijednost bespovratnih sredstava]]/7.5345</f>
        <v>146730.20771119517</v>
      </c>
      <c r="U1827" s="50">
        <v>0</v>
      </c>
      <c r="V1827" s="51">
        <f>Ugovori_OPULJP[[#This Row],[Javni doprinos korisnika - HRK]]/7.5345</f>
        <v>0</v>
      </c>
      <c r="W1827" s="50">
        <v>0</v>
      </c>
      <c r="X1827" s="51">
        <f>Ugovori_OPULJP[[#This Row],[Privatni doprinos korisnika - HRK]]/7.5345</f>
        <v>0</v>
      </c>
      <c r="Y1827" s="52">
        <v>1105538.75</v>
      </c>
      <c r="Z1827" s="53">
        <f>Ugovori_OPULJP[[#This Row],[UKUPNI PRIHVATLJIVI IZDACI
TOTAL ELIGIBLE EXPENDITURE
= Bespovratna sredstva ukupno + doprinos korisnika
= Ukupni prihvatljivi troškovi
= Ukupna ugovorena vrijednost projekta HRK]]/7.5345</f>
        <v>146730.20771119517</v>
      </c>
      <c r="AA1827" s="44" t="s">
        <v>6593</v>
      </c>
      <c r="AB1827" s="44" t="s">
        <v>35</v>
      </c>
      <c r="AC1827" s="43" t="s">
        <v>6680</v>
      </c>
      <c r="AD1827" s="43" t="s">
        <v>6595</v>
      </c>
    </row>
    <row r="1828" spans="1:30" ht="63.75" customHeight="1" x14ac:dyDescent="0.2">
      <c r="A1828" s="41" t="s">
        <v>6681</v>
      </c>
      <c r="B1828" s="42" t="s">
        <v>743</v>
      </c>
      <c r="C1828" s="43" t="s">
        <v>6590</v>
      </c>
      <c r="D1828" s="43" t="s">
        <v>6601</v>
      </c>
      <c r="E1828" s="44" t="s">
        <v>6602</v>
      </c>
      <c r="F1828" s="45" t="s">
        <v>6682</v>
      </c>
      <c r="G1828" s="45" t="s">
        <v>6683</v>
      </c>
      <c r="H1828" s="47">
        <v>43235</v>
      </c>
      <c r="I1828" s="47">
        <v>45245</v>
      </c>
      <c r="J1828" s="48" t="str">
        <f>IF(Ugovori_OPULJP[[#This Row],[DATUM ZAVRŠETKA OPERACIJE]]&gt;DATE(2024,3,31),"u provedbi","završen")</f>
        <v>završen</v>
      </c>
      <c r="K1828" s="46" t="s">
        <v>104</v>
      </c>
      <c r="L1828" s="46" t="s">
        <v>104</v>
      </c>
      <c r="M1828" s="49">
        <v>0.85</v>
      </c>
      <c r="N1828" s="49">
        <v>0.15</v>
      </c>
      <c r="O1828" s="50">
        <f>Ugovori_OPULJP[[#This Row],[Bespovratna sredstva - Ukupno (EU+Nac) HRK
= Ukupna ugovorena vrijednost bespovratnih sredstava]]*Ugovori_OPULJP[[#This Row],[EU STOPA SUFINANCIRANJA %
EU CO-FINANCING RATE %]]</f>
        <v>3187124.1979999999</v>
      </c>
      <c r="P1828" s="51">
        <f>Ugovori_OPULJP[[#This Row],[Bespovratna sredstva - EU dio - HRK]]/7.5345</f>
        <v>423004.07432477269</v>
      </c>
      <c r="Q1828" s="50">
        <f>Ugovori_OPULJP[[#This Row],[Bespovratna sredstva - Ukupno (EU+Nac) HRK
= Ukupna ugovorena vrijednost bespovratnih sredstava]]*Ugovori_OPULJP[[#This Row],[STOPA NACIONALNOG SUFINANCIRANJA %]]</f>
        <v>562433.68199999991</v>
      </c>
      <c r="R1828" s="51">
        <f>Ugovori_OPULJP[[#This Row],[Bespovratna sredstva - Nacionalni dio - HRK]]/7.5345</f>
        <v>74647.777822018703</v>
      </c>
      <c r="S1828" s="50">
        <v>3749557.88</v>
      </c>
      <c r="T1828" s="51">
        <f>Ugovori_OPULJP[[#This Row],[Bespovratna sredstva - Ukupno (EU+Nac) HRK
= Ukupna ugovorena vrijednost bespovratnih sredstava]]/7.5345</f>
        <v>497651.85214679141</v>
      </c>
      <c r="U1828" s="50">
        <v>0</v>
      </c>
      <c r="V1828" s="51">
        <f>Ugovori_OPULJP[[#This Row],[Javni doprinos korisnika - HRK]]/7.5345</f>
        <v>0</v>
      </c>
      <c r="W1828" s="50">
        <v>0</v>
      </c>
      <c r="X1828" s="51">
        <f>Ugovori_OPULJP[[#This Row],[Privatni doprinos korisnika - HRK]]/7.5345</f>
        <v>0</v>
      </c>
      <c r="Y1828" s="52">
        <v>3749557.88</v>
      </c>
      <c r="Z1828" s="53">
        <f>Ugovori_OPULJP[[#This Row],[UKUPNI PRIHVATLJIVI IZDACI
TOTAL ELIGIBLE EXPENDITURE
= Bespovratna sredstva ukupno + doprinos korisnika
= Ukupni prihvatljivi troškovi
= Ukupna ugovorena vrijednost projekta HRK]]/7.5345</f>
        <v>497651.85214679141</v>
      </c>
      <c r="AA1828" s="44" t="s">
        <v>6593</v>
      </c>
      <c r="AB1828" s="44" t="s">
        <v>35</v>
      </c>
      <c r="AC1828" s="43" t="s">
        <v>6684</v>
      </c>
      <c r="AD1828" s="43" t="s">
        <v>6595</v>
      </c>
    </row>
    <row r="1829" spans="1:30" ht="63.75" customHeight="1" x14ac:dyDescent="0.2">
      <c r="A1829" s="41" t="s">
        <v>6685</v>
      </c>
      <c r="B1829" s="42" t="s">
        <v>743</v>
      </c>
      <c r="C1829" s="43" t="s">
        <v>6590</v>
      </c>
      <c r="D1829" s="43" t="s">
        <v>6601</v>
      </c>
      <c r="E1829" s="44" t="s">
        <v>6602</v>
      </c>
      <c r="F1829" s="45" t="s">
        <v>6686</v>
      </c>
      <c r="G1829" s="45" t="s">
        <v>6687</v>
      </c>
      <c r="H1829" s="47">
        <v>43236</v>
      </c>
      <c r="I1829" s="47">
        <v>45246</v>
      </c>
      <c r="J1829" s="48" t="str">
        <f>IF(Ugovori_OPULJP[[#This Row],[DATUM ZAVRŠETKA OPERACIJE]]&gt;DATE(2024,3,31),"u provedbi","završen")</f>
        <v>završen</v>
      </c>
      <c r="K1829" s="46" t="s">
        <v>594</v>
      </c>
      <c r="L1829" s="46" t="s">
        <v>594</v>
      </c>
      <c r="M1829" s="49">
        <v>0.85</v>
      </c>
      <c r="N1829" s="49">
        <v>0.15</v>
      </c>
      <c r="O1829" s="50">
        <f>Ugovori_OPULJP[[#This Row],[Bespovratna sredstva - Ukupno (EU+Nac) HRK
= Ukupna ugovorena vrijednost bespovratnih sredstava]]*Ugovori_OPULJP[[#This Row],[EU STOPA SUFINANCIRANJA %
EU CO-FINANCING RATE %]]</f>
        <v>2237126.1944999998</v>
      </c>
      <c r="P1829" s="51">
        <f>Ugovori_OPULJP[[#This Row],[Bespovratna sredstva - EU dio - HRK]]/7.5345</f>
        <v>296917.67131196492</v>
      </c>
      <c r="Q1829" s="50">
        <f>Ugovori_OPULJP[[#This Row],[Bespovratna sredstva - Ukupno (EU+Nac) HRK
= Ukupna ugovorena vrijednost bespovratnih sredstava]]*Ugovori_OPULJP[[#This Row],[STOPA NACIONALNOG SUFINANCIRANJA %]]</f>
        <v>394786.9755</v>
      </c>
      <c r="R1829" s="51">
        <f>Ugovori_OPULJP[[#This Row],[Bespovratna sredstva - Nacionalni dio - HRK]]/7.5345</f>
        <v>52397.23611387617</v>
      </c>
      <c r="S1829" s="50">
        <v>2631913.17</v>
      </c>
      <c r="T1829" s="51">
        <f>Ugovori_OPULJP[[#This Row],[Bespovratna sredstva - Ukupno (EU+Nac) HRK
= Ukupna ugovorena vrijednost bespovratnih sredstava]]/7.5345</f>
        <v>349314.90742584108</v>
      </c>
      <c r="U1829" s="50">
        <v>0</v>
      </c>
      <c r="V1829" s="51">
        <f>Ugovori_OPULJP[[#This Row],[Javni doprinos korisnika - HRK]]/7.5345</f>
        <v>0</v>
      </c>
      <c r="W1829" s="50">
        <v>0</v>
      </c>
      <c r="X1829" s="51">
        <f>Ugovori_OPULJP[[#This Row],[Privatni doprinos korisnika - HRK]]/7.5345</f>
        <v>0</v>
      </c>
      <c r="Y1829" s="52">
        <v>2631913.17</v>
      </c>
      <c r="Z1829" s="53">
        <f>Ugovori_OPULJP[[#This Row],[UKUPNI PRIHVATLJIVI IZDACI
TOTAL ELIGIBLE EXPENDITURE
= Bespovratna sredstva ukupno + doprinos korisnika
= Ukupni prihvatljivi troškovi
= Ukupna ugovorena vrijednost projekta HRK]]/7.5345</f>
        <v>349314.90742584108</v>
      </c>
      <c r="AA1829" s="44" t="s">
        <v>6593</v>
      </c>
      <c r="AB1829" s="44" t="s">
        <v>35</v>
      </c>
      <c r="AC1829" s="43" t="s">
        <v>6688</v>
      </c>
      <c r="AD1829" s="43" t="s">
        <v>6595</v>
      </c>
    </row>
    <row r="1830" spans="1:30" ht="63.75" customHeight="1" x14ac:dyDescent="0.2">
      <c r="A1830" s="41" t="s">
        <v>6689</v>
      </c>
      <c r="B1830" s="42" t="s">
        <v>743</v>
      </c>
      <c r="C1830" s="43" t="s">
        <v>6590</v>
      </c>
      <c r="D1830" s="43" t="s">
        <v>6601</v>
      </c>
      <c r="E1830" s="44" t="s">
        <v>6602</v>
      </c>
      <c r="F1830" s="45" t="s">
        <v>6690</v>
      </c>
      <c r="G1830" s="45" t="s">
        <v>6691</v>
      </c>
      <c r="H1830" s="47">
        <v>43245</v>
      </c>
      <c r="I1830" s="59">
        <v>45291</v>
      </c>
      <c r="J1830" s="48" t="str">
        <f>IF(Ugovori_OPULJP[[#This Row],[DATUM ZAVRŠETKA OPERACIJE]]&gt;DATE(2024,3,31),"u provedbi","završen")</f>
        <v>završen</v>
      </c>
      <c r="K1830" s="46" t="s">
        <v>84</v>
      </c>
      <c r="L1830" s="46" t="s">
        <v>84</v>
      </c>
      <c r="M1830" s="49">
        <v>0.85</v>
      </c>
      <c r="N1830" s="49">
        <v>0.15</v>
      </c>
      <c r="O1830" s="50">
        <f>Ugovori_OPULJP[[#This Row],[Bespovratna sredstva - Ukupno (EU+Nac) HRK
= Ukupna ugovorena vrijednost bespovratnih sredstava]]*Ugovori_OPULJP[[#This Row],[EU STOPA SUFINANCIRANJA %
EU CO-FINANCING RATE %]]</f>
        <v>1481305.1064999998</v>
      </c>
      <c r="P1830" s="51">
        <f>Ugovori_OPULJP[[#This Row],[Bespovratna sredstva - EU dio - HRK]]/7.5345</f>
        <v>196602.9738536067</v>
      </c>
      <c r="Q1830" s="50">
        <f>Ugovori_OPULJP[[#This Row],[Bespovratna sredstva - Ukupno (EU+Nac) HRK
= Ukupna ugovorena vrijednost bespovratnih sredstava]]*Ugovori_OPULJP[[#This Row],[STOPA NACIONALNOG SUFINANCIRANJA %]]</f>
        <v>261406.78349999996</v>
      </c>
      <c r="R1830" s="51">
        <f>Ugovori_OPULJP[[#This Row],[Bespovratna sredstva - Nacionalni dio - HRK]]/7.5345</f>
        <v>34694.642444754121</v>
      </c>
      <c r="S1830" s="50">
        <v>1742711.89</v>
      </c>
      <c r="T1830" s="51">
        <f>Ugovori_OPULJP[[#This Row],[Bespovratna sredstva - Ukupno (EU+Nac) HRK
= Ukupna ugovorena vrijednost bespovratnih sredstava]]/7.5345</f>
        <v>231297.61629836084</v>
      </c>
      <c r="U1830" s="50">
        <v>0</v>
      </c>
      <c r="V1830" s="51">
        <f>Ugovori_OPULJP[[#This Row],[Javni doprinos korisnika - HRK]]/7.5345</f>
        <v>0</v>
      </c>
      <c r="W1830" s="50">
        <v>0</v>
      </c>
      <c r="X1830" s="51">
        <f>Ugovori_OPULJP[[#This Row],[Privatni doprinos korisnika - HRK]]/7.5345</f>
        <v>0</v>
      </c>
      <c r="Y1830" s="52">
        <v>1742711.89</v>
      </c>
      <c r="Z1830" s="53">
        <f>Ugovori_OPULJP[[#This Row],[UKUPNI PRIHVATLJIVI IZDACI
TOTAL ELIGIBLE EXPENDITURE
= Bespovratna sredstva ukupno + doprinos korisnika
= Ukupni prihvatljivi troškovi
= Ukupna ugovorena vrijednost projekta HRK]]/7.5345</f>
        <v>231297.61629836084</v>
      </c>
      <c r="AA1830" s="44" t="s">
        <v>6593</v>
      </c>
      <c r="AB1830" s="44" t="s">
        <v>35</v>
      </c>
      <c r="AC1830" s="43" t="s">
        <v>6692</v>
      </c>
      <c r="AD1830" s="43" t="s">
        <v>6595</v>
      </c>
    </row>
    <row r="1831" spans="1:30" ht="63.75" customHeight="1" x14ac:dyDescent="0.2">
      <c r="A1831" s="41" t="s">
        <v>6693</v>
      </c>
      <c r="B1831" s="42" t="s">
        <v>743</v>
      </c>
      <c r="C1831" s="43" t="s">
        <v>6590</v>
      </c>
      <c r="D1831" s="43" t="s">
        <v>6601</v>
      </c>
      <c r="E1831" s="44" t="s">
        <v>6602</v>
      </c>
      <c r="F1831" s="45" t="s">
        <v>6694</v>
      </c>
      <c r="G1831" s="45" t="s">
        <v>6695</v>
      </c>
      <c r="H1831" s="47">
        <v>43234</v>
      </c>
      <c r="I1831" s="47">
        <v>45244</v>
      </c>
      <c r="J1831" s="48" t="str">
        <f>IF(Ugovori_OPULJP[[#This Row],[DATUM ZAVRŠETKA OPERACIJE]]&gt;DATE(2024,3,31),"u provedbi","završen")</f>
        <v>završen</v>
      </c>
      <c r="K1831" s="46" t="s">
        <v>99</v>
      </c>
      <c r="L1831" s="46" t="s">
        <v>99</v>
      </c>
      <c r="M1831" s="49">
        <v>0.85</v>
      </c>
      <c r="N1831" s="49">
        <v>0.15</v>
      </c>
      <c r="O1831" s="50">
        <f>Ugovori_OPULJP[[#This Row],[Bespovratna sredstva - Ukupno (EU+Nac) HRK
= Ukupna ugovorena vrijednost bespovratnih sredstava]]*Ugovori_OPULJP[[#This Row],[EU STOPA SUFINANCIRANJA %
EU CO-FINANCING RATE %]]</f>
        <v>1076352.382</v>
      </c>
      <c r="P1831" s="51">
        <f>Ugovori_OPULJP[[#This Row],[Bespovratna sredstva - EU dio - HRK]]/7.5345</f>
        <v>142856.51098281238</v>
      </c>
      <c r="Q1831" s="50">
        <f>Ugovori_OPULJP[[#This Row],[Bespovratna sredstva - Ukupno (EU+Nac) HRK
= Ukupna ugovorena vrijednost bespovratnih sredstava]]*Ugovori_OPULJP[[#This Row],[STOPA NACIONALNOG SUFINANCIRANJA %]]</f>
        <v>189944.53799999997</v>
      </c>
      <c r="R1831" s="51">
        <f>Ugovori_OPULJP[[#This Row],[Bespovratna sredstva - Nacionalni dio - HRK]]/7.5345</f>
        <v>25209.972526378653</v>
      </c>
      <c r="S1831" s="50">
        <v>1266296.92</v>
      </c>
      <c r="T1831" s="51">
        <f>Ugovori_OPULJP[[#This Row],[Bespovratna sredstva - Ukupno (EU+Nac) HRK
= Ukupna ugovorena vrijednost bespovratnih sredstava]]/7.5345</f>
        <v>168066.48350919102</v>
      </c>
      <c r="U1831" s="50">
        <v>0</v>
      </c>
      <c r="V1831" s="51">
        <f>Ugovori_OPULJP[[#This Row],[Javni doprinos korisnika - HRK]]/7.5345</f>
        <v>0</v>
      </c>
      <c r="W1831" s="50">
        <v>0</v>
      </c>
      <c r="X1831" s="51">
        <f>Ugovori_OPULJP[[#This Row],[Privatni doprinos korisnika - HRK]]/7.5345</f>
        <v>0</v>
      </c>
      <c r="Y1831" s="52">
        <v>1266296.92</v>
      </c>
      <c r="Z1831" s="53">
        <f>Ugovori_OPULJP[[#This Row],[UKUPNI PRIHVATLJIVI IZDACI
TOTAL ELIGIBLE EXPENDITURE
= Bespovratna sredstva ukupno + doprinos korisnika
= Ukupni prihvatljivi troškovi
= Ukupna ugovorena vrijednost projekta HRK]]/7.5345</f>
        <v>168066.48350919102</v>
      </c>
      <c r="AA1831" s="44" t="s">
        <v>6593</v>
      </c>
      <c r="AB1831" s="44" t="s">
        <v>35</v>
      </c>
      <c r="AC1831" s="43" t="s">
        <v>6696</v>
      </c>
      <c r="AD1831" s="43" t="s">
        <v>6595</v>
      </c>
    </row>
    <row r="1832" spans="1:30" ht="63.75" customHeight="1" x14ac:dyDescent="0.2">
      <c r="A1832" s="41" t="s">
        <v>6697</v>
      </c>
      <c r="B1832" s="42" t="s">
        <v>743</v>
      </c>
      <c r="C1832" s="43" t="s">
        <v>6590</v>
      </c>
      <c r="D1832" s="43" t="s">
        <v>6601</v>
      </c>
      <c r="E1832" s="44" t="s">
        <v>6602</v>
      </c>
      <c r="F1832" s="45" t="s">
        <v>6698</v>
      </c>
      <c r="G1832" s="45" t="s">
        <v>6699</v>
      </c>
      <c r="H1832" s="47">
        <v>43234</v>
      </c>
      <c r="I1832" s="47">
        <v>45274</v>
      </c>
      <c r="J1832" s="48" t="str">
        <f>IF(Ugovori_OPULJP[[#This Row],[DATUM ZAVRŠETKA OPERACIJE]]&gt;DATE(2024,3,31),"u provedbi","završen")</f>
        <v>završen</v>
      </c>
      <c r="K1832" s="46" t="s">
        <v>599</v>
      </c>
      <c r="L1832" s="46" t="s">
        <v>599</v>
      </c>
      <c r="M1832" s="49">
        <v>0.85</v>
      </c>
      <c r="N1832" s="49">
        <v>0.15</v>
      </c>
      <c r="O1832" s="50">
        <f>Ugovori_OPULJP[[#This Row],[Bespovratna sredstva - Ukupno (EU+Nac) HRK
= Ukupna ugovorena vrijednost bespovratnih sredstava]]*Ugovori_OPULJP[[#This Row],[EU STOPA SUFINANCIRANJA %
EU CO-FINANCING RATE %]]</f>
        <v>791787.52899999998</v>
      </c>
      <c r="P1832" s="51">
        <f>Ugovori_OPULJP[[#This Row],[Bespovratna sredstva - EU dio - HRK]]/7.5345</f>
        <v>105088.26451655716</v>
      </c>
      <c r="Q1832" s="50">
        <f>Ugovori_OPULJP[[#This Row],[Bespovratna sredstva - Ukupno (EU+Nac) HRK
= Ukupna ugovorena vrijednost bespovratnih sredstava]]*Ugovori_OPULJP[[#This Row],[STOPA NACIONALNOG SUFINANCIRANJA %]]</f>
        <v>139727.21099999998</v>
      </c>
      <c r="R1832" s="51">
        <f>Ugovori_OPULJP[[#This Row],[Bespovratna sredstva - Nacionalni dio - HRK]]/7.5345</f>
        <v>18544.987855863026</v>
      </c>
      <c r="S1832" s="50">
        <v>931514.74</v>
      </c>
      <c r="T1832" s="51">
        <f>Ugovori_OPULJP[[#This Row],[Bespovratna sredstva - Ukupno (EU+Nac) HRK
= Ukupna ugovorena vrijednost bespovratnih sredstava]]/7.5345</f>
        <v>123633.25237242019</v>
      </c>
      <c r="U1832" s="50">
        <v>0</v>
      </c>
      <c r="V1832" s="51">
        <f>Ugovori_OPULJP[[#This Row],[Javni doprinos korisnika - HRK]]/7.5345</f>
        <v>0</v>
      </c>
      <c r="W1832" s="50">
        <v>0</v>
      </c>
      <c r="X1832" s="51">
        <f>Ugovori_OPULJP[[#This Row],[Privatni doprinos korisnika - HRK]]/7.5345</f>
        <v>0</v>
      </c>
      <c r="Y1832" s="52">
        <v>931514.74</v>
      </c>
      <c r="Z1832" s="53">
        <f>Ugovori_OPULJP[[#This Row],[UKUPNI PRIHVATLJIVI IZDACI
TOTAL ELIGIBLE EXPENDITURE
= Bespovratna sredstva ukupno + doprinos korisnika
= Ukupni prihvatljivi troškovi
= Ukupna ugovorena vrijednost projekta HRK]]/7.5345</f>
        <v>123633.25237242019</v>
      </c>
      <c r="AA1832" s="44" t="s">
        <v>6593</v>
      </c>
      <c r="AB1832" s="44" t="s">
        <v>35</v>
      </c>
      <c r="AC1832" s="43" t="s">
        <v>6700</v>
      </c>
      <c r="AD1832" s="43" t="s">
        <v>6595</v>
      </c>
    </row>
    <row r="1833" spans="1:30" ht="63.75" customHeight="1" x14ac:dyDescent="0.2">
      <c r="A1833" s="41" t="s">
        <v>6701</v>
      </c>
      <c r="B1833" s="42" t="s">
        <v>743</v>
      </c>
      <c r="C1833" s="43" t="s">
        <v>6590</v>
      </c>
      <c r="D1833" s="43" t="s">
        <v>6601</v>
      </c>
      <c r="E1833" s="44" t="s">
        <v>6602</v>
      </c>
      <c r="F1833" s="45" t="s">
        <v>6702</v>
      </c>
      <c r="G1833" s="45" t="s">
        <v>6703</v>
      </c>
      <c r="H1833" s="47">
        <v>43234</v>
      </c>
      <c r="I1833" s="47">
        <v>44879</v>
      </c>
      <c r="J1833" s="48" t="str">
        <f>IF(Ugovori_OPULJP[[#This Row],[DATUM ZAVRŠETKA OPERACIJE]]&gt;DATE(2024,3,31),"u provedbi","završen")</f>
        <v>završen</v>
      </c>
      <c r="K1833" s="46" t="s">
        <v>37</v>
      </c>
      <c r="L1833" s="46" t="s">
        <v>37</v>
      </c>
      <c r="M1833" s="49">
        <v>0.85</v>
      </c>
      <c r="N1833" s="49">
        <v>0.15</v>
      </c>
      <c r="O1833" s="50">
        <f>Ugovori_OPULJP[[#This Row],[Bespovratna sredstva - Ukupno (EU+Nac) HRK
= Ukupna ugovorena vrijednost bespovratnih sredstava]]*Ugovori_OPULJP[[#This Row],[EU STOPA SUFINANCIRANJA %
EU CO-FINANCING RATE %]]</f>
        <v>730128.08699999994</v>
      </c>
      <c r="P1833" s="51">
        <f>Ugovori_OPULJP[[#This Row],[Bespovratna sredstva - EU dio - HRK]]/7.5345</f>
        <v>96904.650209038417</v>
      </c>
      <c r="Q1833" s="50">
        <f>Ugovori_OPULJP[[#This Row],[Bespovratna sredstva - Ukupno (EU+Nac) HRK
= Ukupna ugovorena vrijednost bespovratnih sredstava]]*Ugovori_OPULJP[[#This Row],[STOPA NACIONALNOG SUFINANCIRANJA %]]</f>
        <v>128846.13299999999</v>
      </c>
      <c r="R1833" s="51">
        <f>Ugovori_OPULJP[[#This Row],[Bespovratna sredstva - Nacionalni dio - HRK]]/7.5345</f>
        <v>17100.820625124426</v>
      </c>
      <c r="S1833" s="50">
        <v>858974.22</v>
      </c>
      <c r="T1833" s="51">
        <f>Ugovori_OPULJP[[#This Row],[Bespovratna sredstva - Ukupno (EU+Nac) HRK
= Ukupna ugovorena vrijednost bespovratnih sredstava]]/7.5345</f>
        <v>114005.47083416284</v>
      </c>
      <c r="U1833" s="50">
        <v>0</v>
      </c>
      <c r="V1833" s="51">
        <f>Ugovori_OPULJP[[#This Row],[Javni doprinos korisnika - HRK]]/7.5345</f>
        <v>0</v>
      </c>
      <c r="W1833" s="50">
        <v>0</v>
      </c>
      <c r="X1833" s="51">
        <f>Ugovori_OPULJP[[#This Row],[Privatni doprinos korisnika - HRK]]/7.5345</f>
        <v>0</v>
      </c>
      <c r="Y1833" s="52">
        <v>858974.22</v>
      </c>
      <c r="Z1833" s="53">
        <f>Ugovori_OPULJP[[#This Row],[UKUPNI PRIHVATLJIVI IZDACI
TOTAL ELIGIBLE EXPENDITURE
= Bespovratna sredstva ukupno + doprinos korisnika
= Ukupni prihvatljivi troškovi
= Ukupna ugovorena vrijednost projekta HRK]]/7.5345</f>
        <v>114005.47083416284</v>
      </c>
      <c r="AA1833" s="44" t="s">
        <v>6593</v>
      </c>
      <c r="AB1833" s="44" t="s">
        <v>35</v>
      </c>
      <c r="AC1833" s="43" t="s">
        <v>6704</v>
      </c>
      <c r="AD1833" s="43" t="s">
        <v>6595</v>
      </c>
    </row>
    <row r="1834" spans="1:30" ht="63.75" customHeight="1" x14ac:dyDescent="0.2">
      <c r="A1834" s="41" t="s">
        <v>6705</v>
      </c>
      <c r="B1834" s="42" t="s">
        <v>743</v>
      </c>
      <c r="C1834" s="43" t="s">
        <v>6590</v>
      </c>
      <c r="D1834" s="43" t="s">
        <v>6601</v>
      </c>
      <c r="E1834" s="44" t="s">
        <v>6602</v>
      </c>
      <c r="F1834" s="45" t="s">
        <v>6706</v>
      </c>
      <c r="G1834" s="45" t="s">
        <v>6707</v>
      </c>
      <c r="H1834" s="47">
        <v>43146</v>
      </c>
      <c r="I1834" s="47">
        <v>44788</v>
      </c>
      <c r="J1834" s="48" t="str">
        <f>IF(Ugovori_OPULJP[[#This Row],[DATUM ZAVRŠETKA OPERACIJE]]&gt;DATE(2024,3,31),"u provedbi","završen")</f>
        <v>završen</v>
      </c>
      <c r="K1834" s="46" t="s">
        <v>99</v>
      </c>
      <c r="L1834" s="46" t="s">
        <v>99</v>
      </c>
      <c r="M1834" s="49">
        <v>0.85</v>
      </c>
      <c r="N1834" s="49">
        <v>0.15</v>
      </c>
      <c r="O1834" s="50">
        <f>Ugovori_OPULJP[[#This Row],[Bespovratna sredstva - Ukupno (EU+Nac) HRK
= Ukupna ugovorena vrijednost bespovratnih sredstava]]*Ugovori_OPULJP[[#This Row],[EU STOPA SUFINANCIRANJA %
EU CO-FINANCING RATE %]]</f>
        <v>1608378.5</v>
      </c>
      <c r="P1834" s="51">
        <f>Ugovori_OPULJP[[#This Row],[Bespovratna sredstva - EU dio - HRK]]/7.5345</f>
        <v>213468.51151370362</v>
      </c>
      <c r="Q1834" s="50">
        <f>Ugovori_OPULJP[[#This Row],[Bespovratna sredstva - Ukupno (EU+Nac) HRK
= Ukupna ugovorena vrijednost bespovratnih sredstava]]*Ugovori_OPULJP[[#This Row],[STOPA NACIONALNOG SUFINANCIRANJA %]]</f>
        <v>283831.5</v>
      </c>
      <c r="R1834" s="51">
        <f>Ugovori_OPULJP[[#This Row],[Bespovratna sredstva - Nacionalni dio - HRK]]/7.5345</f>
        <v>37670.913796535933</v>
      </c>
      <c r="S1834" s="50">
        <v>1892210</v>
      </c>
      <c r="T1834" s="51">
        <f>Ugovori_OPULJP[[#This Row],[Bespovratna sredstva - Ukupno (EU+Nac) HRK
= Ukupna ugovorena vrijednost bespovratnih sredstava]]/7.5345</f>
        <v>251139.42531023955</v>
      </c>
      <c r="U1834" s="50">
        <v>0</v>
      </c>
      <c r="V1834" s="51">
        <f>Ugovori_OPULJP[[#This Row],[Javni doprinos korisnika - HRK]]/7.5345</f>
        <v>0</v>
      </c>
      <c r="W1834" s="50">
        <v>0</v>
      </c>
      <c r="X1834" s="51">
        <f>Ugovori_OPULJP[[#This Row],[Privatni doprinos korisnika - HRK]]/7.5345</f>
        <v>0</v>
      </c>
      <c r="Y1834" s="52">
        <v>1892210</v>
      </c>
      <c r="Z1834" s="53">
        <f>Ugovori_OPULJP[[#This Row],[UKUPNI PRIHVATLJIVI IZDACI
TOTAL ELIGIBLE EXPENDITURE
= Bespovratna sredstva ukupno + doprinos korisnika
= Ukupni prihvatljivi troškovi
= Ukupna ugovorena vrijednost projekta HRK]]/7.5345</f>
        <v>251139.42531023955</v>
      </c>
      <c r="AA1834" s="44" t="s">
        <v>6593</v>
      </c>
      <c r="AB1834" s="44" t="s">
        <v>35</v>
      </c>
      <c r="AC1834" s="43" t="s">
        <v>6708</v>
      </c>
      <c r="AD1834" s="43" t="s">
        <v>6595</v>
      </c>
    </row>
    <row r="1835" spans="1:30" ht="63.75" customHeight="1" x14ac:dyDescent="0.2">
      <c r="A1835" s="41" t="s">
        <v>6709</v>
      </c>
      <c r="B1835" s="42" t="s">
        <v>743</v>
      </c>
      <c r="C1835" s="43" t="s">
        <v>6590</v>
      </c>
      <c r="D1835" s="43" t="s">
        <v>6601</v>
      </c>
      <c r="E1835" s="44" t="s">
        <v>6602</v>
      </c>
      <c r="F1835" s="45" t="s">
        <v>6710</v>
      </c>
      <c r="G1835" s="45" t="s">
        <v>6711</v>
      </c>
      <c r="H1835" s="47">
        <v>43245</v>
      </c>
      <c r="I1835" s="47">
        <v>44890</v>
      </c>
      <c r="J1835" s="48" t="str">
        <f>IF(Ugovori_OPULJP[[#This Row],[DATUM ZAVRŠETKA OPERACIJE]]&gt;DATE(2024,3,31),"u provedbi","završen")</f>
        <v>završen</v>
      </c>
      <c r="K1835" s="46" t="s">
        <v>211</v>
      </c>
      <c r="L1835" s="46" t="s">
        <v>211</v>
      </c>
      <c r="M1835" s="49">
        <v>0.85</v>
      </c>
      <c r="N1835" s="49">
        <v>0.15</v>
      </c>
      <c r="O1835" s="50">
        <f>Ugovori_OPULJP[[#This Row],[Bespovratna sredstva - Ukupno (EU+Nac) HRK
= Ukupna ugovorena vrijednost bespovratnih sredstava]]*Ugovori_OPULJP[[#This Row],[EU STOPA SUFINANCIRANJA %
EU CO-FINANCING RATE %]]</f>
        <v>919953.87799999991</v>
      </c>
      <c r="P1835" s="51">
        <f>Ugovori_OPULJP[[#This Row],[Bespovratna sredstva - EU dio - HRK]]/7.5345</f>
        <v>122098.86230008626</v>
      </c>
      <c r="Q1835" s="50">
        <f>Ugovori_OPULJP[[#This Row],[Bespovratna sredstva - Ukupno (EU+Nac) HRK
= Ukupna ugovorena vrijednost bespovratnih sredstava]]*Ugovori_OPULJP[[#This Row],[STOPA NACIONALNOG SUFINANCIRANJA %]]</f>
        <v>162344.802</v>
      </c>
      <c r="R1835" s="51">
        <f>Ugovori_OPULJP[[#This Row],[Bespovratna sredstva - Nacionalni dio - HRK]]/7.5345</f>
        <v>21546.858052956399</v>
      </c>
      <c r="S1835" s="50">
        <v>1082298.68</v>
      </c>
      <c r="T1835" s="51">
        <f>Ugovori_OPULJP[[#This Row],[Bespovratna sredstva - Ukupno (EU+Nac) HRK
= Ukupna ugovorena vrijednost bespovratnih sredstava]]/7.5345</f>
        <v>143645.72035304265</v>
      </c>
      <c r="U1835" s="50">
        <v>0</v>
      </c>
      <c r="V1835" s="51">
        <f>Ugovori_OPULJP[[#This Row],[Javni doprinos korisnika - HRK]]/7.5345</f>
        <v>0</v>
      </c>
      <c r="W1835" s="50">
        <v>0</v>
      </c>
      <c r="X1835" s="51">
        <f>Ugovori_OPULJP[[#This Row],[Privatni doprinos korisnika - HRK]]/7.5345</f>
        <v>0</v>
      </c>
      <c r="Y1835" s="52">
        <v>1082298.68</v>
      </c>
      <c r="Z1835" s="53">
        <f>Ugovori_OPULJP[[#This Row],[UKUPNI PRIHVATLJIVI IZDACI
TOTAL ELIGIBLE EXPENDITURE
= Bespovratna sredstva ukupno + doprinos korisnika
= Ukupni prihvatljivi troškovi
= Ukupna ugovorena vrijednost projekta HRK]]/7.5345</f>
        <v>143645.72035304265</v>
      </c>
      <c r="AA1835" s="44" t="s">
        <v>6593</v>
      </c>
      <c r="AB1835" s="44" t="s">
        <v>35</v>
      </c>
      <c r="AC1835" s="43" t="s">
        <v>6712</v>
      </c>
      <c r="AD1835" s="43" t="s">
        <v>6595</v>
      </c>
    </row>
    <row r="1836" spans="1:30" ht="63.75" customHeight="1" x14ac:dyDescent="0.2">
      <c r="A1836" s="41" t="s">
        <v>6713</v>
      </c>
      <c r="B1836" s="42" t="s">
        <v>743</v>
      </c>
      <c r="C1836" s="43" t="s">
        <v>6590</v>
      </c>
      <c r="D1836" s="43" t="s">
        <v>6601</v>
      </c>
      <c r="E1836" s="44" t="s">
        <v>6602</v>
      </c>
      <c r="F1836" s="45" t="s">
        <v>6714</v>
      </c>
      <c r="G1836" s="45" t="s">
        <v>6715</v>
      </c>
      <c r="H1836" s="47">
        <v>43185</v>
      </c>
      <c r="I1836" s="47">
        <v>45286</v>
      </c>
      <c r="J1836" s="48" t="str">
        <f>IF(Ugovori_OPULJP[[#This Row],[DATUM ZAVRŠETKA OPERACIJE]]&gt;DATE(2024,3,31),"u provedbi","završen")</f>
        <v>završen</v>
      </c>
      <c r="K1836" s="46" t="s">
        <v>84</v>
      </c>
      <c r="L1836" s="46" t="s">
        <v>84</v>
      </c>
      <c r="M1836" s="49">
        <v>0.85</v>
      </c>
      <c r="N1836" s="49">
        <v>0.15</v>
      </c>
      <c r="O1836" s="50">
        <f>Ugovori_OPULJP[[#This Row],[Bespovratna sredstva - Ukupno (EU+Nac) HRK
= Ukupna ugovorena vrijednost bespovratnih sredstava]]*Ugovori_OPULJP[[#This Row],[EU STOPA SUFINANCIRANJA %
EU CO-FINANCING RATE %]]</f>
        <v>1166855.4859999998</v>
      </c>
      <c r="P1836" s="51">
        <f>Ugovori_OPULJP[[#This Row],[Bespovratna sredstva - EU dio - HRK]]/7.5345</f>
        <v>154868.33711593333</v>
      </c>
      <c r="Q1836" s="50">
        <f>Ugovori_OPULJP[[#This Row],[Bespovratna sredstva - Ukupno (EU+Nac) HRK
= Ukupna ugovorena vrijednost bespovratnih sredstava]]*Ugovori_OPULJP[[#This Row],[STOPA NACIONALNOG SUFINANCIRANJA %]]</f>
        <v>205915.67399999997</v>
      </c>
      <c r="R1836" s="51">
        <f>Ugovori_OPULJP[[#This Row],[Bespovratna sredstva - Nacionalni dio - HRK]]/7.5345</f>
        <v>27329.706549870589</v>
      </c>
      <c r="S1836" s="50">
        <v>1372771.16</v>
      </c>
      <c r="T1836" s="51">
        <f>Ugovori_OPULJP[[#This Row],[Bespovratna sredstva - Ukupno (EU+Nac) HRK
= Ukupna ugovorena vrijednost bespovratnih sredstava]]/7.5345</f>
        <v>182198.04366580394</v>
      </c>
      <c r="U1836" s="50">
        <v>0</v>
      </c>
      <c r="V1836" s="51">
        <f>Ugovori_OPULJP[[#This Row],[Javni doprinos korisnika - HRK]]/7.5345</f>
        <v>0</v>
      </c>
      <c r="W1836" s="50">
        <v>0</v>
      </c>
      <c r="X1836" s="51">
        <f>Ugovori_OPULJP[[#This Row],[Privatni doprinos korisnika - HRK]]/7.5345</f>
        <v>0</v>
      </c>
      <c r="Y1836" s="52">
        <v>1372771.16</v>
      </c>
      <c r="Z1836" s="53">
        <f>Ugovori_OPULJP[[#This Row],[UKUPNI PRIHVATLJIVI IZDACI
TOTAL ELIGIBLE EXPENDITURE
= Bespovratna sredstva ukupno + doprinos korisnika
= Ukupni prihvatljivi troškovi
= Ukupna ugovorena vrijednost projekta HRK]]/7.5345</f>
        <v>182198.04366580394</v>
      </c>
      <c r="AA1836" s="44" t="s">
        <v>6593</v>
      </c>
      <c r="AB1836" s="44" t="s">
        <v>35</v>
      </c>
      <c r="AC1836" s="43" t="s">
        <v>6716</v>
      </c>
      <c r="AD1836" s="43" t="s">
        <v>6595</v>
      </c>
    </row>
    <row r="1837" spans="1:30" ht="63.75" customHeight="1" x14ac:dyDescent="0.2">
      <c r="A1837" s="41" t="s">
        <v>6717</v>
      </c>
      <c r="B1837" s="42" t="s">
        <v>743</v>
      </c>
      <c r="C1837" s="43" t="s">
        <v>6590</v>
      </c>
      <c r="D1837" s="43" t="s">
        <v>6601</v>
      </c>
      <c r="E1837" s="44" t="s">
        <v>6602</v>
      </c>
      <c r="F1837" s="45" t="s">
        <v>6718</v>
      </c>
      <c r="G1837" s="45" t="s">
        <v>6719</v>
      </c>
      <c r="H1837" s="47">
        <v>43186</v>
      </c>
      <c r="I1837" s="47">
        <v>45287</v>
      </c>
      <c r="J1837" s="48" t="str">
        <f>IF(Ugovori_OPULJP[[#This Row],[DATUM ZAVRŠETKA OPERACIJE]]&gt;DATE(2024,3,31),"u provedbi","završen")</f>
        <v>završen</v>
      </c>
      <c r="K1837" s="46" t="s">
        <v>425</v>
      </c>
      <c r="L1837" s="46" t="s">
        <v>425</v>
      </c>
      <c r="M1837" s="49">
        <v>0.85</v>
      </c>
      <c r="N1837" s="49">
        <v>0.15</v>
      </c>
      <c r="O1837" s="50">
        <f>Ugovori_OPULJP[[#This Row],[Bespovratna sredstva - Ukupno (EU+Nac) HRK
= Ukupna ugovorena vrijednost bespovratnih sredstava]]*Ugovori_OPULJP[[#This Row],[EU STOPA SUFINANCIRANJA %
EU CO-FINANCING RATE %]]</f>
        <v>1200272.0715000001</v>
      </c>
      <c r="P1837" s="51">
        <f>Ugovori_OPULJP[[#This Row],[Bespovratna sredstva - EU dio - HRK]]/7.5345</f>
        <v>159303.48019112085</v>
      </c>
      <c r="Q1837" s="50">
        <f>Ugovori_OPULJP[[#This Row],[Bespovratna sredstva - Ukupno (EU+Nac) HRK
= Ukupna ugovorena vrijednost bespovratnih sredstava]]*Ugovori_OPULJP[[#This Row],[STOPA NACIONALNOG SUFINANCIRANJA %]]</f>
        <v>211812.71849999999</v>
      </c>
      <c r="R1837" s="51">
        <f>Ugovori_OPULJP[[#This Row],[Bespovratna sredstva - Nacionalni dio - HRK]]/7.5345</f>
        <v>28112.378857256615</v>
      </c>
      <c r="S1837" s="50">
        <v>1412084.79</v>
      </c>
      <c r="T1837" s="51">
        <f>Ugovori_OPULJP[[#This Row],[Bespovratna sredstva - Ukupno (EU+Nac) HRK
= Ukupna ugovorena vrijednost bespovratnih sredstava]]/7.5345</f>
        <v>187415.85904837746</v>
      </c>
      <c r="U1837" s="50">
        <v>0</v>
      </c>
      <c r="V1837" s="51">
        <f>Ugovori_OPULJP[[#This Row],[Javni doprinos korisnika - HRK]]/7.5345</f>
        <v>0</v>
      </c>
      <c r="W1837" s="50">
        <v>0</v>
      </c>
      <c r="X1837" s="51">
        <f>Ugovori_OPULJP[[#This Row],[Privatni doprinos korisnika - HRK]]/7.5345</f>
        <v>0</v>
      </c>
      <c r="Y1837" s="52">
        <v>1412084.79</v>
      </c>
      <c r="Z1837" s="53">
        <f>Ugovori_OPULJP[[#This Row],[UKUPNI PRIHVATLJIVI IZDACI
TOTAL ELIGIBLE EXPENDITURE
= Bespovratna sredstva ukupno + doprinos korisnika
= Ukupni prihvatljivi troškovi
= Ukupna ugovorena vrijednost projekta HRK]]/7.5345</f>
        <v>187415.85904837746</v>
      </c>
      <c r="AA1837" s="44" t="s">
        <v>6593</v>
      </c>
      <c r="AB1837" s="44" t="s">
        <v>35</v>
      </c>
      <c r="AC1837" s="43" t="s">
        <v>6720</v>
      </c>
      <c r="AD1837" s="43" t="s">
        <v>6595</v>
      </c>
    </row>
    <row r="1838" spans="1:30" ht="63.75" customHeight="1" x14ac:dyDescent="0.2">
      <c r="A1838" s="41" t="s">
        <v>6721</v>
      </c>
      <c r="B1838" s="42" t="s">
        <v>743</v>
      </c>
      <c r="C1838" s="43" t="s">
        <v>6590</v>
      </c>
      <c r="D1838" s="43" t="s">
        <v>6601</v>
      </c>
      <c r="E1838" s="44" t="s">
        <v>6602</v>
      </c>
      <c r="F1838" s="45" t="s">
        <v>6722</v>
      </c>
      <c r="G1838" s="45" t="s">
        <v>6723</v>
      </c>
      <c r="H1838" s="47">
        <v>43146</v>
      </c>
      <c r="I1838" s="47">
        <v>45153</v>
      </c>
      <c r="J1838" s="48" t="str">
        <f>IF(Ugovori_OPULJP[[#This Row],[DATUM ZAVRŠETKA OPERACIJE]]&gt;DATE(2024,3,31),"u provedbi","završen")</f>
        <v>završen</v>
      </c>
      <c r="K1838" s="46" t="s">
        <v>599</v>
      </c>
      <c r="L1838" s="46" t="s">
        <v>599</v>
      </c>
      <c r="M1838" s="49">
        <v>0.85</v>
      </c>
      <c r="N1838" s="49">
        <v>0.15</v>
      </c>
      <c r="O1838" s="50">
        <f>Ugovori_OPULJP[[#This Row],[Bespovratna sredstva - Ukupno (EU+Nac) HRK
= Ukupna ugovorena vrijednost bespovratnih sredstava]]*Ugovori_OPULJP[[#This Row],[EU STOPA SUFINANCIRANJA %
EU CO-FINANCING RATE %]]</f>
        <v>1130410.3504999999</v>
      </c>
      <c r="P1838" s="51">
        <f>Ugovori_OPULJP[[#This Row],[Bespovratna sredstva - EU dio - HRK]]/7.5345</f>
        <v>150031.23637932178</v>
      </c>
      <c r="Q1838" s="50">
        <f>Ugovori_OPULJP[[#This Row],[Bespovratna sredstva - Ukupno (EU+Nac) HRK
= Ukupna ugovorena vrijednost bespovratnih sredstava]]*Ugovori_OPULJP[[#This Row],[STOPA NACIONALNOG SUFINANCIRANJA %]]</f>
        <v>199484.1795</v>
      </c>
      <c r="R1838" s="51">
        <f>Ugovori_OPULJP[[#This Row],[Bespovratna sredstva - Nacionalni dio - HRK]]/7.5345</f>
        <v>26476.100537527371</v>
      </c>
      <c r="S1838" s="50">
        <v>1329894.53</v>
      </c>
      <c r="T1838" s="51">
        <f>Ugovori_OPULJP[[#This Row],[Bespovratna sredstva - Ukupno (EU+Nac) HRK
= Ukupna ugovorena vrijednost bespovratnih sredstava]]/7.5345</f>
        <v>176507.33691684916</v>
      </c>
      <c r="U1838" s="50">
        <v>0</v>
      </c>
      <c r="V1838" s="51">
        <f>Ugovori_OPULJP[[#This Row],[Javni doprinos korisnika - HRK]]/7.5345</f>
        <v>0</v>
      </c>
      <c r="W1838" s="50">
        <v>0</v>
      </c>
      <c r="X1838" s="51">
        <f>Ugovori_OPULJP[[#This Row],[Privatni doprinos korisnika - HRK]]/7.5345</f>
        <v>0</v>
      </c>
      <c r="Y1838" s="52">
        <v>1329894.53</v>
      </c>
      <c r="Z1838" s="53">
        <f>Ugovori_OPULJP[[#This Row],[UKUPNI PRIHVATLJIVI IZDACI
TOTAL ELIGIBLE EXPENDITURE
= Bespovratna sredstva ukupno + doprinos korisnika
= Ukupni prihvatljivi troškovi
= Ukupna ugovorena vrijednost projekta HRK]]/7.5345</f>
        <v>176507.33691684916</v>
      </c>
      <c r="AA1838" s="44" t="s">
        <v>6593</v>
      </c>
      <c r="AB1838" s="44" t="s">
        <v>35</v>
      </c>
      <c r="AC1838" s="43" t="s">
        <v>6724</v>
      </c>
      <c r="AD1838" s="43" t="s">
        <v>6595</v>
      </c>
    </row>
    <row r="1839" spans="1:30" ht="63.75" customHeight="1" x14ac:dyDescent="0.2">
      <c r="A1839" s="41" t="s">
        <v>6725</v>
      </c>
      <c r="B1839" s="42" t="s">
        <v>743</v>
      </c>
      <c r="C1839" s="43" t="s">
        <v>6590</v>
      </c>
      <c r="D1839" s="43" t="s">
        <v>6601</v>
      </c>
      <c r="E1839" s="44" t="s">
        <v>6602</v>
      </c>
      <c r="F1839" s="45" t="s">
        <v>6726</v>
      </c>
      <c r="G1839" s="45" t="s">
        <v>6727</v>
      </c>
      <c r="H1839" s="47">
        <v>43245</v>
      </c>
      <c r="I1839" s="47">
        <v>45255</v>
      </c>
      <c r="J1839" s="48" t="str">
        <f>IF(Ugovori_OPULJP[[#This Row],[DATUM ZAVRŠETKA OPERACIJE]]&gt;DATE(2024,3,31),"u provedbi","završen")</f>
        <v>završen</v>
      </c>
      <c r="K1839" s="46" t="s">
        <v>37</v>
      </c>
      <c r="L1839" s="46" t="s">
        <v>37</v>
      </c>
      <c r="M1839" s="49">
        <v>0.85</v>
      </c>
      <c r="N1839" s="49">
        <v>0.15</v>
      </c>
      <c r="O1839" s="50">
        <f>Ugovori_OPULJP[[#This Row],[Bespovratna sredstva - Ukupno (EU+Nac) HRK
= Ukupna ugovorena vrijednost bespovratnih sredstava]]*Ugovori_OPULJP[[#This Row],[EU STOPA SUFINANCIRANJA %
EU CO-FINANCING RATE %]]</f>
        <v>1021463.088</v>
      </c>
      <c r="P1839" s="51">
        <f>Ugovori_OPULJP[[#This Row],[Bespovratna sredstva - EU dio - HRK]]/7.5345</f>
        <v>135571.44973123629</v>
      </c>
      <c r="Q1839" s="50">
        <f>Ugovori_OPULJP[[#This Row],[Bespovratna sredstva - Ukupno (EU+Nac) HRK
= Ukupna ugovorena vrijednost bespovratnih sredstava]]*Ugovori_OPULJP[[#This Row],[STOPA NACIONALNOG SUFINANCIRANJA %]]</f>
        <v>180258.19200000001</v>
      </c>
      <c r="R1839" s="51">
        <f>Ugovori_OPULJP[[#This Row],[Bespovratna sredstva - Nacionalni dio - HRK]]/7.5345</f>
        <v>23924.373481982879</v>
      </c>
      <c r="S1839" s="50">
        <v>1201721.28</v>
      </c>
      <c r="T1839" s="51">
        <f>Ugovori_OPULJP[[#This Row],[Bespovratna sredstva - Ukupno (EU+Nac) HRK
= Ukupna ugovorena vrijednost bespovratnih sredstava]]/7.5345</f>
        <v>159495.82321321918</v>
      </c>
      <c r="U1839" s="50">
        <v>0</v>
      </c>
      <c r="V1839" s="51">
        <f>Ugovori_OPULJP[[#This Row],[Javni doprinos korisnika - HRK]]/7.5345</f>
        <v>0</v>
      </c>
      <c r="W1839" s="50">
        <v>0</v>
      </c>
      <c r="X1839" s="51">
        <f>Ugovori_OPULJP[[#This Row],[Privatni doprinos korisnika - HRK]]/7.5345</f>
        <v>0</v>
      </c>
      <c r="Y1839" s="52">
        <v>1201721.28</v>
      </c>
      <c r="Z1839" s="53">
        <f>Ugovori_OPULJP[[#This Row],[UKUPNI PRIHVATLJIVI IZDACI
TOTAL ELIGIBLE EXPENDITURE
= Bespovratna sredstva ukupno + doprinos korisnika
= Ukupni prihvatljivi troškovi
= Ukupna ugovorena vrijednost projekta HRK]]/7.5345</f>
        <v>159495.82321321918</v>
      </c>
      <c r="AA1839" s="44" t="s">
        <v>6593</v>
      </c>
      <c r="AB1839" s="44" t="s">
        <v>35</v>
      </c>
      <c r="AC1839" s="43" t="s">
        <v>6728</v>
      </c>
      <c r="AD1839" s="43" t="s">
        <v>6595</v>
      </c>
    </row>
    <row r="1840" spans="1:30" ht="63.75" customHeight="1" x14ac:dyDescent="0.2">
      <c r="A1840" s="41" t="s">
        <v>6729</v>
      </c>
      <c r="B1840" s="42" t="s">
        <v>743</v>
      </c>
      <c r="C1840" s="43" t="s">
        <v>6590</v>
      </c>
      <c r="D1840" s="43" t="s">
        <v>6601</v>
      </c>
      <c r="E1840" s="44" t="s">
        <v>6602</v>
      </c>
      <c r="F1840" s="45" t="s">
        <v>6730</v>
      </c>
      <c r="G1840" s="45" t="s">
        <v>6727</v>
      </c>
      <c r="H1840" s="47">
        <v>43245</v>
      </c>
      <c r="I1840" s="47">
        <v>45255</v>
      </c>
      <c r="J1840" s="48" t="str">
        <f>IF(Ugovori_OPULJP[[#This Row],[DATUM ZAVRŠETKA OPERACIJE]]&gt;DATE(2024,3,31),"u provedbi","završen")</f>
        <v>završen</v>
      </c>
      <c r="K1840" s="46" t="s">
        <v>37</v>
      </c>
      <c r="L1840" s="46" t="s">
        <v>37</v>
      </c>
      <c r="M1840" s="49">
        <v>0.85</v>
      </c>
      <c r="N1840" s="49">
        <v>0.15</v>
      </c>
      <c r="O1840" s="50">
        <f>Ugovori_OPULJP[[#This Row],[Bespovratna sredstva - Ukupno (EU+Nac) HRK
= Ukupna ugovorena vrijednost bespovratnih sredstava]]*Ugovori_OPULJP[[#This Row],[EU STOPA SUFINANCIRANJA %
EU CO-FINANCING RATE %]]</f>
        <v>1036978.3845</v>
      </c>
      <c r="P1840" s="51">
        <f>Ugovori_OPULJP[[#This Row],[Bespovratna sredstva - EU dio - HRK]]/7.5345</f>
        <v>137630.68345610192</v>
      </c>
      <c r="Q1840" s="50">
        <f>Ugovori_OPULJP[[#This Row],[Bespovratna sredstva - Ukupno (EU+Nac) HRK
= Ukupna ugovorena vrijednost bespovratnih sredstava]]*Ugovori_OPULJP[[#This Row],[STOPA NACIONALNOG SUFINANCIRANJA %]]</f>
        <v>182996.18549999999</v>
      </c>
      <c r="R1840" s="51">
        <f>Ugovori_OPULJP[[#This Row],[Bespovratna sredstva - Nacionalni dio - HRK]]/7.5345</f>
        <v>24287.767668723867</v>
      </c>
      <c r="S1840" s="50">
        <v>1219974.57</v>
      </c>
      <c r="T1840" s="51">
        <f>Ugovori_OPULJP[[#This Row],[Bespovratna sredstva - Ukupno (EU+Nac) HRK
= Ukupna ugovorena vrijednost bespovratnih sredstava]]/7.5345</f>
        <v>161918.45112482581</v>
      </c>
      <c r="U1840" s="50">
        <v>0</v>
      </c>
      <c r="V1840" s="51">
        <f>Ugovori_OPULJP[[#This Row],[Javni doprinos korisnika - HRK]]/7.5345</f>
        <v>0</v>
      </c>
      <c r="W1840" s="50">
        <v>0</v>
      </c>
      <c r="X1840" s="51">
        <f>Ugovori_OPULJP[[#This Row],[Privatni doprinos korisnika - HRK]]/7.5345</f>
        <v>0</v>
      </c>
      <c r="Y1840" s="52">
        <v>1219974.57</v>
      </c>
      <c r="Z1840" s="53">
        <f>Ugovori_OPULJP[[#This Row],[UKUPNI PRIHVATLJIVI IZDACI
TOTAL ELIGIBLE EXPENDITURE
= Bespovratna sredstva ukupno + doprinos korisnika
= Ukupni prihvatljivi troškovi
= Ukupna ugovorena vrijednost projekta HRK]]/7.5345</f>
        <v>161918.45112482581</v>
      </c>
      <c r="AA1840" s="44" t="s">
        <v>6593</v>
      </c>
      <c r="AB1840" s="44" t="s">
        <v>35</v>
      </c>
      <c r="AC1840" s="43" t="s">
        <v>6728</v>
      </c>
      <c r="AD1840" s="43" t="s">
        <v>6595</v>
      </c>
    </row>
    <row r="1841" spans="1:30" ht="63.75" customHeight="1" x14ac:dyDescent="0.2">
      <c r="A1841" s="41" t="s">
        <v>6731</v>
      </c>
      <c r="B1841" s="42" t="s">
        <v>743</v>
      </c>
      <c r="C1841" s="43" t="s">
        <v>6590</v>
      </c>
      <c r="D1841" s="43" t="s">
        <v>6601</v>
      </c>
      <c r="E1841" s="44" t="s">
        <v>6602</v>
      </c>
      <c r="F1841" s="45" t="s">
        <v>6732</v>
      </c>
      <c r="G1841" s="45" t="s">
        <v>6727</v>
      </c>
      <c r="H1841" s="47">
        <v>43245</v>
      </c>
      <c r="I1841" s="47">
        <v>45255</v>
      </c>
      <c r="J1841" s="48" t="str">
        <f>IF(Ugovori_OPULJP[[#This Row],[DATUM ZAVRŠETKA OPERACIJE]]&gt;DATE(2024,3,31),"u provedbi","završen")</f>
        <v>završen</v>
      </c>
      <c r="K1841" s="46" t="s">
        <v>37</v>
      </c>
      <c r="L1841" s="46" t="s">
        <v>37</v>
      </c>
      <c r="M1841" s="49">
        <v>0.85</v>
      </c>
      <c r="N1841" s="49">
        <v>0.15</v>
      </c>
      <c r="O1841" s="50">
        <f>Ugovori_OPULJP[[#This Row],[Bespovratna sredstva - Ukupno (EU+Nac) HRK
= Ukupna ugovorena vrijednost bespovratnih sredstava]]*Ugovori_OPULJP[[#This Row],[EU STOPA SUFINANCIRANJA %
EU CO-FINANCING RATE %]]</f>
        <v>1040796.5505</v>
      </c>
      <c r="P1841" s="51">
        <f>Ugovori_OPULJP[[#This Row],[Bespovratna sredstva - EU dio - HRK]]/7.5345</f>
        <v>138137.44117061517</v>
      </c>
      <c r="Q1841" s="50">
        <f>Ugovori_OPULJP[[#This Row],[Bespovratna sredstva - Ukupno (EU+Nac) HRK
= Ukupna ugovorena vrijednost bespovratnih sredstava]]*Ugovori_OPULJP[[#This Row],[STOPA NACIONALNOG SUFINANCIRANJA %]]</f>
        <v>183669.97949999999</v>
      </c>
      <c r="R1841" s="51">
        <f>Ugovori_OPULJP[[#This Row],[Bespovratna sredstva - Nacionalni dio - HRK]]/7.5345</f>
        <v>24377.195500696791</v>
      </c>
      <c r="S1841" s="50">
        <v>1224466.53</v>
      </c>
      <c r="T1841" s="51">
        <f>Ugovori_OPULJP[[#This Row],[Bespovratna sredstva - Ukupno (EU+Nac) HRK
= Ukupna ugovorena vrijednost bespovratnih sredstava]]/7.5345</f>
        <v>162514.63667131195</v>
      </c>
      <c r="U1841" s="50">
        <v>0</v>
      </c>
      <c r="V1841" s="51">
        <f>Ugovori_OPULJP[[#This Row],[Javni doprinos korisnika - HRK]]/7.5345</f>
        <v>0</v>
      </c>
      <c r="W1841" s="50">
        <v>0</v>
      </c>
      <c r="X1841" s="51">
        <f>Ugovori_OPULJP[[#This Row],[Privatni doprinos korisnika - HRK]]/7.5345</f>
        <v>0</v>
      </c>
      <c r="Y1841" s="52">
        <v>1224466.53</v>
      </c>
      <c r="Z1841" s="53">
        <f>Ugovori_OPULJP[[#This Row],[UKUPNI PRIHVATLJIVI IZDACI
TOTAL ELIGIBLE EXPENDITURE
= Bespovratna sredstva ukupno + doprinos korisnika
= Ukupni prihvatljivi troškovi
= Ukupna ugovorena vrijednost projekta HRK]]/7.5345</f>
        <v>162514.63667131195</v>
      </c>
      <c r="AA1841" s="44" t="s">
        <v>6593</v>
      </c>
      <c r="AB1841" s="44" t="s">
        <v>35</v>
      </c>
      <c r="AC1841" s="43" t="s">
        <v>6728</v>
      </c>
      <c r="AD1841" s="43" t="s">
        <v>6595</v>
      </c>
    </row>
    <row r="1842" spans="1:30" ht="63.75" customHeight="1" x14ac:dyDescent="0.2">
      <c r="A1842" s="41" t="s">
        <v>6733</v>
      </c>
      <c r="B1842" s="42" t="s">
        <v>743</v>
      </c>
      <c r="C1842" s="43" t="s">
        <v>6590</v>
      </c>
      <c r="D1842" s="43" t="s">
        <v>6601</v>
      </c>
      <c r="E1842" s="44" t="s">
        <v>6602</v>
      </c>
      <c r="F1842" s="45" t="s">
        <v>6734</v>
      </c>
      <c r="G1842" s="45" t="s">
        <v>6735</v>
      </c>
      <c r="H1842" s="47">
        <v>43245</v>
      </c>
      <c r="I1842" s="47">
        <v>45255</v>
      </c>
      <c r="J1842" s="48" t="str">
        <f>IF(Ugovori_OPULJP[[#This Row],[DATUM ZAVRŠETKA OPERACIJE]]&gt;DATE(2024,3,31),"u provedbi","završen")</f>
        <v>završen</v>
      </c>
      <c r="K1842" s="46" t="s">
        <v>599</v>
      </c>
      <c r="L1842" s="46" t="s">
        <v>599</v>
      </c>
      <c r="M1842" s="49">
        <v>0.85</v>
      </c>
      <c r="N1842" s="49">
        <v>0.15</v>
      </c>
      <c r="O1842" s="50">
        <f>Ugovori_OPULJP[[#This Row],[Bespovratna sredstva - Ukupno (EU+Nac) HRK
= Ukupna ugovorena vrijednost bespovratnih sredstava]]*Ugovori_OPULJP[[#This Row],[EU STOPA SUFINANCIRANJA %
EU CO-FINANCING RATE %]]</f>
        <v>1016863.9079999999</v>
      </c>
      <c r="P1842" s="51">
        <f>Ugovori_OPULJP[[#This Row],[Bespovratna sredstva - EU dio - HRK]]/7.5345</f>
        <v>134961.03364523192</v>
      </c>
      <c r="Q1842" s="50">
        <f>Ugovori_OPULJP[[#This Row],[Bespovratna sredstva - Ukupno (EU+Nac) HRK
= Ukupna ugovorena vrijednost bespovratnih sredstava]]*Ugovori_OPULJP[[#This Row],[STOPA NACIONALNOG SUFINANCIRANJA %]]</f>
        <v>179446.57199999999</v>
      </c>
      <c r="R1842" s="51">
        <f>Ugovori_OPULJP[[#This Row],[Bespovratna sredstva - Nacionalni dio - HRK]]/7.5345</f>
        <v>23816.652996217395</v>
      </c>
      <c r="S1842" s="50">
        <v>1196310.48</v>
      </c>
      <c r="T1842" s="51">
        <f>Ugovori_OPULJP[[#This Row],[Bespovratna sredstva - Ukupno (EU+Nac) HRK
= Ukupna ugovorena vrijednost bespovratnih sredstava]]/7.5345</f>
        <v>158777.68664144931</v>
      </c>
      <c r="U1842" s="50">
        <v>0</v>
      </c>
      <c r="V1842" s="51">
        <f>Ugovori_OPULJP[[#This Row],[Javni doprinos korisnika - HRK]]/7.5345</f>
        <v>0</v>
      </c>
      <c r="W1842" s="50">
        <v>0</v>
      </c>
      <c r="X1842" s="51">
        <f>Ugovori_OPULJP[[#This Row],[Privatni doprinos korisnika - HRK]]/7.5345</f>
        <v>0</v>
      </c>
      <c r="Y1842" s="52">
        <v>1196310.48</v>
      </c>
      <c r="Z1842" s="53">
        <f>Ugovori_OPULJP[[#This Row],[UKUPNI PRIHVATLJIVI IZDACI
TOTAL ELIGIBLE EXPENDITURE
= Bespovratna sredstva ukupno + doprinos korisnika
= Ukupni prihvatljivi troškovi
= Ukupna ugovorena vrijednost projekta HRK]]/7.5345</f>
        <v>158777.68664144931</v>
      </c>
      <c r="AA1842" s="44" t="s">
        <v>6593</v>
      </c>
      <c r="AB1842" s="44" t="s">
        <v>35</v>
      </c>
      <c r="AC1842" s="43" t="s">
        <v>6736</v>
      </c>
      <c r="AD1842" s="43" t="s">
        <v>6595</v>
      </c>
    </row>
    <row r="1843" spans="1:30" ht="63.75" customHeight="1" x14ac:dyDescent="0.2">
      <c r="A1843" s="41" t="s">
        <v>6737</v>
      </c>
      <c r="B1843" s="42" t="s">
        <v>743</v>
      </c>
      <c r="C1843" s="43" t="s">
        <v>6590</v>
      </c>
      <c r="D1843" s="43" t="s">
        <v>6601</v>
      </c>
      <c r="E1843" s="44" t="s">
        <v>6602</v>
      </c>
      <c r="F1843" s="45" t="s">
        <v>6738</v>
      </c>
      <c r="G1843" s="45" t="s">
        <v>6739</v>
      </c>
      <c r="H1843" s="47">
        <v>43245</v>
      </c>
      <c r="I1843" s="47">
        <v>45255</v>
      </c>
      <c r="J1843" s="48" t="str">
        <f>IF(Ugovori_OPULJP[[#This Row],[DATUM ZAVRŠETKA OPERACIJE]]&gt;DATE(2024,3,31),"u provedbi","završen")</f>
        <v>završen</v>
      </c>
      <c r="K1843" s="46" t="s">
        <v>249</v>
      </c>
      <c r="L1843" s="46" t="s">
        <v>249</v>
      </c>
      <c r="M1843" s="49">
        <v>0.85</v>
      </c>
      <c r="N1843" s="49">
        <v>0.15</v>
      </c>
      <c r="O1843" s="50">
        <f>Ugovori_OPULJP[[#This Row],[Bespovratna sredstva - Ukupno (EU+Nac) HRK
= Ukupna ugovorena vrijednost bespovratnih sredstava]]*Ugovori_OPULJP[[#This Row],[EU STOPA SUFINANCIRANJA %
EU CO-FINANCING RATE %]]</f>
        <v>1046545.3470000001</v>
      </c>
      <c r="P1843" s="51">
        <f>Ugovori_OPULJP[[#This Row],[Bespovratna sredstva - EU dio - HRK]]/7.5345</f>
        <v>138900.43758709935</v>
      </c>
      <c r="Q1843" s="50">
        <f>Ugovori_OPULJP[[#This Row],[Bespovratna sredstva - Ukupno (EU+Nac) HRK
= Ukupna ugovorena vrijednost bespovratnih sredstava]]*Ugovori_OPULJP[[#This Row],[STOPA NACIONALNOG SUFINANCIRANJA %]]</f>
        <v>184684.473</v>
      </c>
      <c r="R1843" s="51">
        <f>Ugovori_OPULJP[[#This Row],[Bespovratna sredstva - Nacionalni dio - HRK]]/7.5345</f>
        <v>24511.841927135178</v>
      </c>
      <c r="S1843" s="50">
        <v>1231229.82</v>
      </c>
      <c r="T1843" s="51">
        <f>Ugovori_OPULJP[[#This Row],[Bespovratna sredstva - Ukupno (EU+Nac) HRK
= Ukupna ugovorena vrijednost bespovratnih sredstava]]/7.5345</f>
        <v>163412.27951423451</v>
      </c>
      <c r="U1843" s="50">
        <v>0</v>
      </c>
      <c r="V1843" s="51">
        <f>Ugovori_OPULJP[[#This Row],[Javni doprinos korisnika - HRK]]/7.5345</f>
        <v>0</v>
      </c>
      <c r="W1843" s="50">
        <v>0</v>
      </c>
      <c r="X1843" s="51">
        <f>Ugovori_OPULJP[[#This Row],[Privatni doprinos korisnika - HRK]]/7.5345</f>
        <v>0</v>
      </c>
      <c r="Y1843" s="52">
        <v>1231229.82</v>
      </c>
      <c r="Z1843" s="53">
        <f>Ugovori_OPULJP[[#This Row],[UKUPNI PRIHVATLJIVI IZDACI
TOTAL ELIGIBLE EXPENDITURE
= Bespovratna sredstva ukupno + doprinos korisnika
= Ukupni prihvatljivi troškovi
= Ukupna ugovorena vrijednost projekta HRK]]/7.5345</f>
        <v>163412.27951423451</v>
      </c>
      <c r="AA1843" s="44" t="s">
        <v>6593</v>
      </c>
      <c r="AB1843" s="44" t="s">
        <v>35</v>
      </c>
      <c r="AC1843" s="43" t="s">
        <v>6740</v>
      </c>
      <c r="AD1843" s="43" t="s">
        <v>6595</v>
      </c>
    </row>
    <row r="1844" spans="1:30" ht="63.75" customHeight="1" x14ac:dyDescent="0.2">
      <c r="A1844" s="41" t="s">
        <v>6741</v>
      </c>
      <c r="B1844" s="42" t="s">
        <v>743</v>
      </c>
      <c r="C1844" s="43" t="s">
        <v>6590</v>
      </c>
      <c r="D1844" s="43" t="s">
        <v>6601</v>
      </c>
      <c r="E1844" s="44" t="s">
        <v>6602</v>
      </c>
      <c r="F1844" s="45" t="s">
        <v>6742</v>
      </c>
      <c r="G1844" s="45" t="s">
        <v>6739</v>
      </c>
      <c r="H1844" s="47">
        <v>43245</v>
      </c>
      <c r="I1844" s="47">
        <v>45255</v>
      </c>
      <c r="J1844" s="48" t="str">
        <f>IF(Ugovori_OPULJP[[#This Row],[DATUM ZAVRŠETKA OPERACIJE]]&gt;DATE(2024,3,31),"u provedbi","završen")</f>
        <v>završen</v>
      </c>
      <c r="K1844" s="46" t="s">
        <v>249</v>
      </c>
      <c r="L1844" s="46" t="s">
        <v>249</v>
      </c>
      <c r="M1844" s="49">
        <v>0.85</v>
      </c>
      <c r="N1844" s="49">
        <v>0.15</v>
      </c>
      <c r="O1844" s="50">
        <f>Ugovori_OPULJP[[#This Row],[Bespovratna sredstva - Ukupno (EU+Nac) HRK
= Ukupna ugovorena vrijednost bespovratnih sredstava]]*Ugovori_OPULJP[[#This Row],[EU STOPA SUFINANCIRANJA %
EU CO-FINANCING RATE %]]</f>
        <v>1048675.6340000001</v>
      </c>
      <c r="P1844" s="51">
        <f>Ugovori_OPULJP[[#This Row],[Bespovratna sredstva - EU dio - HRK]]/7.5345</f>
        <v>139183.1752604685</v>
      </c>
      <c r="Q1844" s="50">
        <f>Ugovori_OPULJP[[#This Row],[Bespovratna sredstva - Ukupno (EU+Nac) HRK
= Ukupna ugovorena vrijednost bespovratnih sredstava]]*Ugovori_OPULJP[[#This Row],[STOPA NACIONALNOG SUFINANCIRANJA %]]</f>
        <v>185060.40599999999</v>
      </c>
      <c r="R1844" s="51">
        <f>Ugovori_OPULJP[[#This Row],[Bespovratna sredstva - Nacionalni dio - HRK]]/7.5345</f>
        <v>24561.736810670911</v>
      </c>
      <c r="S1844" s="50">
        <v>1233736.04</v>
      </c>
      <c r="T1844" s="51">
        <f>Ugovori_OPULJP[[#This Row],[Bespovratna sredstva - Ukupno (EU+Nac) HRK
= Ukupna ugovorena vrijednost bespovratnih sredstava]]/7.5345</f>
        <v>163744.91207113944</v>
      </c>
      <c r="U1844" s="50">
        <v>0</v>
      </c>
      <c r="V1844" s="51">
        <f>Ugovori_OPULJP[[#This Row],[Javni doprinos korisnika - HRK]]/7.5345</f>
        <v>0</v>
      </c>
      <c r="W1844" s="50">
        <v>0</v>
      </c>
      <c r="X1844" s="51">
        <f>Ugovori_OPULJP[[#This Row],[Privatni doprinos korisnika - HRK]]/7.5345</f>
        <v>0</v>
      </c>
      <c r="Y1844" s="52">
        <v>1233736.04</v>
      </c>
      <c r="Z1844" s="53">
        <f>Ugovori_OPULJP[[#This Row],[UKUPNI PRIHVATLJIVI IZDACI
TOTAL ELIGIBLE EXPENDITURE
= Bespovratna sredstva ukupno + doprinos korisnika
= Ukupni prihvatljivi troškovi
= Ukupna ugovorena vrijednost projekta HRK]]/7.5345</f>
        <v>163744.91207113944</v>
      </c>
      <c r="AA1844" s="44" t="s">
        <v>6593</v>
      </c>
      <c r="AB1844" s="44" t="s">
        <v>35</v>
      </c>
      <c r="AC1844" s="43" t="s">
        <v>6740</v>
      </c>
      <c r="AD1844" s="43" t="s">
        <v>6595</v>
      </c>
    </row>
    <row r="1845" spans="1:30" ht="63.75" customHeight="1" x14ac:dyDescent="0.2">
      <c r="A1845" s="41" t="s">
        <v>6743</v>
      </c>
      <c r="B1845" s="42" t="s">
        <v>743</v>
      </c>
      <c r="C1845" s="43" t="s">
        <v>6590</v>
      </c>
      <c r="D1845" s="43" t="s">
        <v>6601</v>
      </c>
      <c r="E1845" s="44" t="s">
        <v>6602</v>
      </c>
      <c r="F1845" s="45" t="s">
        <v>6744</v>
      </c>
      <c r="G1845" s="45" t="s">
        <v>6739</v>
      </c>
      <c r="H1845" s="47">
        <v>43245</v>
      </c>
      <c r="I1845" s="47">
        <v>45255</v>
      </c>
      <c r="J1845" s="48" t="str">
        <f>IF(Ugovori_OPULJP[[#This Row],[DATUM ZAVRŠETKA OPERACIJE]]&gt;DATE(2024,3,31),"u provedbi","završen")</f>
        <v>završen</v>
      </c>
      <c r="K1845" s="46" t="s">
        <v>249</v>
      </c>
      <c r="L1845" s="46" t="s">
        <v>249</v>
      </c>
      <c r="M1845" s="49">
        <v>0.85</v>
      </c>
      <c r="N1845" s="49">
        <v>0.15</v>
      </c>
      <c r="O1845" s="50">
        <f>Ugovori_OPULJP[[#This Row],[Bespovratna sredstva - Ukupno (EU+Nac) HRK
= Ukupna ugovorena vrijednost bespovratnih sredstava]]*Ugovori_OPULJP[[#This Row],[EU STOPA SUFINANCIRANJA %
EU CO-FINANCING RATE %]]</f>
        <v>1095426.858</v>
      </c>
      <c r="P1845" s="51">
        <f>Ugovori_OPULJP[[#This Row],[Bespovratna sredstva - EU dio - HRK]]/7.5345</f>
        <v>145388.12900656977</v>
      </c>
      <c r="Q1845" s="50">
        <f>Ugovori_OPULJP[[#This Row],[Bespovratna sredstva - Ukupno (EU+Nac) HRK
= Ukupna ugovorena vrijednost bespovratnih sredstava]]*Ugovori_OPULJP[[#This Row],[STOPA NACIONALNOG SUFINANCIRANJA %]]</f>
        <v>193310.622</v>
      </c>
      <c r="R1845" s="51">
        <f>Ugovori_OPULJP[[#This Row],[Bespovratna sredstva - Nacionalni dio - HRK]]/7.5345</f>
        <v>25656.728648218195</v>
      </c>
      <c r="S1845" s="50">
        <v>1288737.48</v>
      </c>
      <c r="T1845" s="51">
        <f>Ugovori_OPULJP[[#This Row],[Bespovratna sredstva - Ukupno (EU+Nac) HRK
= Ukupna ugovorena vrijednost bespovratnih sredstava]]/7.5345</f>
        <v>171044.85765478795</v>
      </c>
      <c r="U1845" s="50">
        <v>0</v>
      </c>
      <c r="V1845" s="51">
        <f>Ugovori_OPULJP[[#This Row],[Javni doprinos korisnika - HRK]]/7.5345</f>
        <v>0</v>
      </c>
      <c r="W1845" s="50">
        <v>0</v>
      </c>
      <c r="X1845" s="51">
        <f>Ugovori_OPULJP[[#This Row],[Privatni doprinos korisnika - HRK]]/7.5345</f>
        <v>0</v>
      </c>
      <c r="Y1845" s="52">
        <v>1288737.48</v>
      </c>
      <c r="Z1845" s="53">
        <f>Ugovori_OPULJP[[#This Row],[UKUPNI PRIHVATLJIVI IZDACI
TOTAL ELIGIBLE EXPENDITURE
= Bespovratna sredstva ukupno + doprinos korisnika
= Ukupni prihvatljivi troškovi
= Ukupna ugovorena vrijednost projekta HRK]]/7.5345</f>
        <v>171044.85765478795</v>
      </c>
      <c r="AA1845" s="44" t="s">
        <v>6593</v>
      </c>
      <c r="AB1845" s="44" t="s">
        <v>35</v>
      </c>
      <c r="AC1845" s="43" t="s">
        <v>6745</v>
      </c>
      <c r="AD1845" s="43" t="s">
        <v>6595</v>
      </c>
    </row>
    <row r="1846" spans="1:30" ht="63.75" customHeight="1" x14ac:dyDescent="0.2">
      <c r="A1846" s="41" t="s">
        <v>6746</v>
      </c>
      <c r="B1846" s="42" t="s">
        <v>743</v>
      </c>
      <c r="C1846" s="43" t="s">
        <v>6590</v>
      </c>
      <c r="D1846" s="43" t="s">
        <v>6601</v>
      </c>
      <c r="E1846" s="44" t="s">
        <v>6602</v>
      </c>
      <c r="F1846" s="45" t="s">
        <v>6747</v>
      </c>
      <c r="G1846" s="45" t="s">
        <v>6739</v>
      </c>
      <c r="H1846" s="47">
        <v>43245</v>
      </c>
      <c r="I1846" s="47">
        <v>45255</v>
      </c>
      <c r="J1846" s="48" t="str">
        <f>IF(Ugovori_OPULJP[[#This Row],[DATUM ZAVRŠETKA OPERACIJE]]&gt;DATE(2024,3,31),"u provedbi","završen")</f>
        <v>završen</v>
      </c>
      <c r="K1846" s="46" t="s">
        <v>249</v>
      </c>
      <c r="L1846" s="46" t="s">
        <v>249</v>
      </c>
      <c r="M1846" s="49">
        <v>0.85</v>
      </c>
      <c r="N1846" s="49">
        <v>0.15</v>
      </c>
      <c r="O1846" s="50">
        <f>Ugovori_OPULJP[[#This Row],[Bespovratna sredstva - Ukupno (EU+Nac) HRK
= Ukupna ugovorena vrijednost bespovratnih sredstava]]*Ugovori_OPULJP[[#This Row],[EU STOPA SUFINANCIRANJA %
EU CO-FINANCING RATE %]]</f>
        <v>1095426.858</v>
      </c>
      <c r="P1846" s="51">
        <f>Ugovori_OPULJP[[#This Row],[Bespovratna sredstva - EU dio - HRK]]/7.5345</f>
        <v>145388.12900656977</v>
      </c>
      <c r="Q1846" s="50">
        <f>Ugovori_OPULJP[[#This Row],[Bespovratna sredstva - Ukupno (EU+Nac) HRK
= Ukupna ugovorena vrijednost bespovratnih sredstava]]*Ugovori_OPULJP[[#This Row],[STOPA NACIONALNOG SUFINANCIRANJA %]]</f>
        <v>193310.622</v>
      </c>
      <c r="R1846" s="51">
        <f>Ugovori_OPULJP[[#This Row],[Bespovratna sredstva - Nacionalni dio - HRK]]/7.5345</f>
        <v>25656.728648218195</v>
      </c>
      <c r="S1846" s="50">
        <v>1288737.48</v>
      </c>
      <c r="T1846" s="51">
        <f>Ugovori_OPULJP[[#This Row],[Bespovratna sredstva - Ukupno (EU+Nac) HRK
= Ukupna ugovorena vrijednost bespovratnih sredstava]]/7.5345</f>
        <v>171044.85765478795</v>
      </c>
      <c r="U1846" s="50">
        <v>0</v>
      </c>
      <c r="V1846" s="51">
        <f>Ugovori_OPULJP[[#This Row],[Javni doprinos korisnika - HRK]]/7.5345</f>
        <v>0</v>
      </c>
      <c r="W1846" s="50">
        <v>0</v>
      </c>
      <c r="X1846" s="51">
        <f>Ugovori_OPULJP[[#This Row],[Privatni doprinos korisnika - HRK]]/7.5345</f>
        <v>0</v>
      </c>
      <c r="Y1846" s="52">
        <v>1288737.48</v>
      </c>
      <c r="Z1846" s="53">
        <f>Ugovori_OPULJP[[#This Row],[UKUPNI PRIHVATLJIVI IZDACI
TOTAL ELIGIBLE EXPENDITURE
= Bespovratna sredstva ukupno + doprinos korisnika
= Ukupni prihvatljivi troškovi
= Ukupna ugovorena vrijednost projekta HRK]]/7.5345</f>
        <v>171044.85765478795</v>
      </c>
      <c r="AA1846" s="44" t="s">
        <v>6593</v>
      </c>
      <c r="AB1846" s="44" t="s">
        <v>35</v>
      </c>
      <c r="AC1846" s="43" t="s">
        <v>6748</v>
      </c>
      <c r="AD1846" s="43" t="s">
        <v>6595</v>
      </c>
    </row>
    <row r="1847" spans="1:30" ht="63.75" customHeight="1" x14ac:dyDescent="0.2">
      <c r="A1847" s="41" t="s">
        <v>6749</v>
      </c>
      <c r="B1847" s="42" t="s">
        <v>743</v>
      </c>
      <c r="C1847" s="43" t="s">
        <v>6590</v>
      </c>
      <c r="D1847" s="43" t="s">
        <v>6601</v>
      </c>
      <c r="E1847" s="44" t="s">
        <v>6602</v>
      </c>
      <c r="F1847" s="45" t="s">
        <v>6750</v>
      </c>
      <c r="G1847" s="45" t="s">
        <v>6739</v>
      </c>
      <c r="H1847" s="47">
        <v>43245</v>
      </c>
      <c r="I1847" s="47">
        <v>45291</v>
      </c>
      <c r="J1847" s="48" t="str">
        <f>IF(Ugovori_OPULJP[[#This Row],[DATUM ZAVRŠETKA OPERACIJE]]&gt;DATE(2024,3,31),"u provedbi","završen")</f>
        <v>završen</v>
      </c>
      <c r="K1847" s="46" t="s">
        <v>249</v>
      </c>
      <c r="L1847" s="46" t="s">
        <v>249</v>
      </c>
      <c r="M1847" s="49">
        <v>0.85</v>
      </c>
      <c r="N1847" s="49">
        <v>0.15</v>
      </c>
      <c r="O1847" s="50">
        <f>Ugovori_OPULJP[[#This Row],[Bespovratna sredstva - Ukupno (EU+Nac) HRK
= Ukupna ugovorena vrijednost bespovratnih sredstava]]*Ugovori_OPULJP[[#This Row],[EU STOPA SUFINANCIRANJA %
EU CO-FINANCING RATE %]]</f>
        <v>1042760.8409999999</v>
      </c>
      <c r="P1847" s="51">
        <f>Ugovori_OPULJP[[#This Row],[Bespovratna sredstva - EU dio - HRK]]/7.5345</f>
        <v>138398.14732231732</v>
      </c>
      <c r="Q1847" s="50">
        <f>Ugovori_OPULJP[[#This Row],[Bespovratna sredstva - Ukupno (EU+Nac) HRK
= Ukupna ugovorena vrijednost bespovratnih sredstava]]*Ugovori_OPULJP[[#This Row],[STOPA NACIONALNOG SUFINANCIRANJA %]]</f>
        <v>184016.61899999998</v>
      </c>
      <c r="R1847" s="51">
        <f>Ugovori_OPULJP[[#This Row],[Bespovratna sredstva - Nacionalni dio - HRK]]/7.5345</f>
        <v>24423.202468644231</v>
      </c>
      <c r="S1847" s="50">
        <v>1226777.46</v>
      </c>
      <c r="T1847" s="51">
        <f>Ugovori_OPULJP[[#This Row],[Bespovratna sredstva - Ukupno (EU+Nac) HRK
= Ukupna ugovorena vrijednost bespovratnih sredstava]]/7.5345</f>
        <v>162821.34979096157</v>
      </c>
      <c r="U1847" s="50">
        <v>0</v>
      </c>
      <c r="V1847" s="51">
        <f>Ugovori_OPULJP[[#This Row],[Javni doprinos korisnika - HRK]]/7.5345</f>
        <v>0</v>
      </c>
      <c r="W1847" s="50">
        <v>0</v>
      </c>
      <c r="X1847" s="51">
        <f>Ugovori_OPULJP[[#This Row],[Privatni doprinos korisnika - HRK]]/7.5345</f>
        <v>0</v>
      </c>
      <c r="Y1847" s="52">
        <v>1226777.46</v>
      </c>
      <c r="Z1847" s="53">
        <f>Ugovori_OPULJP[[#This Row],[UKUPNI PRIHVATLJIVI IZDACI
TOTAL ELIGIBLE EXPENDITURE
= Bespovratna sredstva ukupno + doprinos korisnika
= Ukupni prihvatljivi troškovi
= Ukupna ugovorena vrijednost projekta HRK]]/7.5345</f>
        <v>162821.34979096157</v>
      </c>
      <c r="AA1847" s="44" t="s">
        <v>6593</v>
      </c>
      <c r="AB1847" s="44" t="s">
        <v>35</v>
      </c>
      <c r="AC1847" s="43" t="s">
        <v>6740</v>
      </c>
      <c r="AD1847" s="43" t="s">
        <v>6595</v>
      </c>
    </row>
    <row r="1848" spans="1:30" ht="63.75" customHeight="1" x14ac:dyDescent="0.2">
      <c r="A1848" s="41" t="s">
        <v>6751</v>
      </c>
      <c r="B1848" s="42" t="s">
        <v>743</v>
      </c>
      <c r="C1848" s="43" t="s">
        <v>6590</v>
      </c>
      <c r="D1848" s="43" t="s">
        <v>6601</v>
      </c>
      <c r="E1848" s="44" t="s">
        <v>6602</v>
      </c>
      <c r="F1848" s="45" t="s">
        <v>6627</v>
      </c>
      <c r="G1848" s="45" t="s">
        <v>6752</v>
      </c>
      <c r="H1848" s="47">
        <v>43349</v>
      </c>
      <c r="I1848" s="47">
        <v>45357</v>
      </c>
      <c r="J1848" s="48" t="str">
        <f>IF(Ugovori_OPULJP[[#This Row],[DATUM ZAVRŠETKA OPERACIJE]]&gt;DATE(2024,3,31),"u provedbi","završen")</f>
        <v>završen</v>
      </c>
      <c r="K1848" s="46" t="s">
        <v>271</v>
      </c>
      <c r="L1848" s="46" t="s">
        <v>271</v>
      </c>
      <c r="M1848" s="49">
        <v>0.85</v>
      </c>
      <c r="N1848" s="49">
        <v>0.15</v>
      </c>
      <c r="O1848" s="50">
        <f>Ugovori_OPULJP[[#This Row],[Bespovratna sredstva - Ukupno (EU+Nac) HRK
= Ukupna ugovorena vrijednost bespovratnih sredstava]]*Ugovori_OPULJP[[#This Row],[EU STOPA SUFINANCIRANJA %
EU CO-FINANCING RATE %]]</f>
        <v>1034890.1810000001</v>
      </c>
      <c r="P1848" s="51">
        <f>Ugovori_OPULJP[[#This Row],[Bespovratna sredstva - EU dio - HRK]]/7.5345</f>
        <v>137353.53122304069</v>
      </c>
      <c r="Q1848" s="50">
        <f>Ugovori_OPULJP[[#This Row],[Bespovratna sredstva - Ukupno (EU+Nac) HRK
= Ukupna ugovorena vrijednost bespovratnih sredstava]]*Ugovori_OPULJP[[#This Row],[STOPA NACIONALNOG SUFINANCIRANJA %]]</f>
        <v>182627.679</v>
      </c>
      <c r="R1848" s="51">
        <f>Ugovori_OPULJP[[#This Row],[Bespovratna sredstva - Nacionalni dio - HRK]]/7.5345</f>
        <v>24238.858451124826</v>
      </c>
      <c r="S1848" s="50">
        <v>1217517.8600000001</v>
      </c>
      <c r="T1848" s="51">
        <f>Ugovori_OPULJP[[#This Row],[Bespovratna sredstva - Ukupno (EU+Nac) HRK
= Ukupna ugovorena vrijednost bespovratnih sredstava]]/7.5345</f>
        <v>161592.38967416552</v>
      </c>
      <c r="U1848" s="50">
        <v>0</v>
      </c>
      <c r="V1848" s="51">
        <f>Ugovori_OPULJP[[#This Row],[Javni doprinos korisnika - HRK]]/7.5345</f>
        <v>0</v>
      </c>
      <c r="W1848" s="50">
        <v>0</v>
      </c>
      <c r="X1848" s="51">
        <f>Ugovori_OPULJP[[#This Row],[Privatni doprinos korisnika - HRK]]/7.5345</f>
        <v>0</v>
      </c>
      <c r="Y1848" s="52">
        <v>1217517.8600000001</v>
      </c>
      <c r="Z1848" s="53">
        <f>Ugovori_OPULJP[[#This Row],[UKUPNI PRIHVATLJIVI IZDACI
TOTAL ELIGIBLE EXPENDITURE
= Bespovratna sredstva ukupno + doprinos korisnika
= Ukupni prihvatljivi troškovi
= Ukupna ugovorena vrijednost projekta HRK]]/7.5345</f>
        <v>161592.38967416552</v>
      </c>
      <c r="AA1848" s="44" t="s">
        <v>6593</v>
      </c>
      <c r="AB1848" s="44" t="s">
        <v>35</v>
      </c>
      <c r="AC1848" s="43" t="s">
        <v>6753</v>
      </c>
      <c r="AD1848" s="43" t="s">
        <v>6595</v>
      </c>
    </row>
    <row r="1849" spans="1:30" ht="63.75" customHeight="1" x14ac:dyDescent="0.2">
      <c r="A1849" s="41" t="s">
        <v>6754</v>
      </c>
      <c r="B1849" s="42" t="s">
        <v>743</v>
      </c>
      <c r="C1849" s="43" t="s">
        <v>6590</v>
      </c>
      <c r="D1849" s="43" t="s">
        <v>6601</v>
      </c>
      <c r="E1849" s="44" t="s">
        <v>6602</v>
      </c>
      <c r="F1849" s="45" t="s">
        <v>6755</v>
      </c>
      <c r="G1849" s="45" t="s">
        <v>6756</v>
      </c>
      <c r="H1849" s="47">
        <v>43350</v>
      </c>
      <c r="I1849" s="47">
        <v>45358</v>
      </c>
      <c r="J1849" s="48" t="str">
        <f>IF(Ugovori_OPULJP[[#This Row],[DATUM ZAVRŠETKA OPERACIJE]]&gt;DATE(2024,3,31),"u provedbi","završen")</f>
        <v>završen</v>
      </c>
      <c r="K1849" s="46" t="s">
        <v>79</v>
      </c>
      <c r="L1849" s="46" t="s">
        <v>79</v>
      </c>
      <c r="M1849" s="49">
        <v>0.85</v>
      </c>
      <c r="N1849" s="49">
        <v>0.15</v>
      </c>
      <c r="O1849" s="50">
        <f>Ugovori_OPULJP[[#This Row],[Bespovratna sredstva - Ukupno (EU+Nac) HRK
= Ukupna ugovorena vrijednost bespovratnih sredstava]]*Ugovori_OPULJP[[#This Row],[EU STOPA SUFINANCIRANJA %
EU CO-FINANCING RATE %]]</f>
        <v>4311043.7529999996</v>
      </c>
      <c r="P1849" s="51">
        <f>Ugovori_OPULJP[[#This Row],[Bespovratna sredstva - EU dio - HRK]]/7.5345</f>
        <v>572173.83409648936</v>
      </c>
      <c r="Q1849" s="50">
        <f>Ugovori_OPULJP[[#This Row],[Bespovratna sredstva - Ukupno (EU+Nac) HRK
= Ukupna ugovorena vrijednost bespovratnih sredstava]]*Ugovori_OPULJP[[#This Row],[STOPA NACIONALNOG SUFINANCIRANJA %]]</f>
        <v>760772.42699999991</v>
      </c>
      <c r="R1849" s="51">
        <f>Ugovori_OPULJP[[#This Row],[Bespovratna sredstva - Nacionalni dio - HRK]]/7.5345</f>
        <v>100971.85307585106</v>
      </c>
      <c r="S1849" s="50">
        <v>5071816.18</v>
      </c>
      <c r="T1849" s="51">
        <f>Ugovori_OPULJP[[#This Row],[Bespovratna sredstva - Ukupno (EU+Nac) HRK
= Ukupna ugovorena vrijednost bespovratnih sredstava]]/7.5345</f>
        <v>673145.68717234046</v>
      </c>
      <c r="U1849" s="50">
        <v>0</v>
      </c>
      <c r="V1849" s="51">
        <f>Ugovori_OPULJP[[#This Row],[Javni doprinos korisnika - HRK]]/7.5345</f>
        <v>0</v>
      </c>
      <c r="W1849" s="50">
        <v>0</v>
      </c>
      <c r="X1849" s="51">
        <f>Ugovori_OPULJP[[#This Row],[Privatni doprinos korisnika - HRK]]/7.5345</f>
        <v>0</v>
      </c>
      <c r="Y1849" s="52">
        <v>5071816.18</v>
      </c>
      <c r="Z1849" s="53">
        <f>Ugovori_OPULJP[[#This Row],[UKUPNI PRIHVATLJIVI IZDACI
TOTAL ELIGIBLE EXPENDITURE
= Bespovratna sredstva ukupno + doprinos korisnika
= Ukupni prihvatljivi troškovi
= Ukupna ugovorena vrijednost projekta HRK]]/7.5345</f>
        <v>673145.68717234046</v>
      </c>
      <c r="AA1849" s="44" t="s">
        <v>6593</v>
      </c>
      <c r="AB1849" s="44" t="s">
        <v>35</v>
      </c>
      <c r="AC1849" s="43" t="s">
        <v>6757</v>
      </c>
      <c r="AD1849" s="43" t="s">
        <v>6595</v>
      </c>
    </row>
    <row r="1850" spans="1:30" ht="63.75" customHeight="1" x14ac:dyDescent="0.2">
      <c r="A1850" s="41" t="s">
        <v>6758</v>
      </c>
      <c r="B1850" s="42" t="s">
        <v>743</v>
      </c>
      <c r="C1850" s="43" t="s">
        <v>6590</v>
      </c>
      <c r="D1850" s="43" t="s">
        <v>6601</v>
      </c>
      <c r="E1850" s="44" t="s">
        <v>6602</v>
      </c>
      <c r="F1850" s="45" t="s">
        <v>6759</v>
      </c>
      <c r="G1850" s="45" t="s">
        <v>6707</v>
      </c>
      <c r="H1850" s="47">
        <v>43245</v>
      </c>
      <c r="I1850" s="59">
        <v>45285</v>
      </c>
      <c r="J1850" s="48" t="str">
        <f>IF(Ugovori_OPULJP[[#This Row],[DATUM ZAVRŠETKA OPERACIJE]]&gt;DATE(2024,3,31),"u provedbi","završen")</f>
        <v>završen</v>
      </c>
      <c r="K1850" s="46" t="s">
        <v>99</v>
      </c>
      <c r="L1850" s="46" t="s">
        <v>99</v>
      </c>
      <c r="M1850" s="49">
        <v>0.85</v>
      </c>
      <c r="N1850" s="49">
        <v>0.15</v>
      </c>
      <c r="O1850" s="50">
        <f>Ugovori_OPULJP[[#This Row],[Bespovratna sredstva - Ukupno (EU+Nac) HRK
= Ukupna ugovorena vrijednost bespovratnih sredstava]]*Ugovori_OPULJP[[#This Row],[EU STOPA SUFINANCIRANJA %
EU CO-FINANCING RATE %]]</f>
        <v>815677.97750000004</v>
      </c>
      <c r="P1850" s="51">
        <f>Ugovori_OPULJP[[#This Row],[Bespovratna sredstva - EU dio - HRK]]/7.5345</f>
        <v>108259.07193576216</v>
      </c>
      <c r="Q1850" s="50">
        <f>Ugovori_OPULJP[[#This Row],[Bespovratna sredstva - Ukupno (EU+Nac) HRK
= Ukupna ugovorena vrijednost bespovratnih sredstava]]*Ugovori_OPULJP[[#This Row],[STOPA NACIONALNOG SUFINANCIRANJA %]]</f>
        <v>143943.17249999999</v>
      </c>
      <c r="R1850" s="51">
        <f>Ugovori_OPULJP[[#This Row],[Bespovratna sredstva - Nacionalni dio - HRK]]/7.5345</f>
        <v>19104.542106310968</v>
      </c>
      <c r="S1850" s="50">
        <v>959621.15</v>
      </c>
      <c r="T1850" s="51">
        <f>Ugovori_OPULJP[[#This Row],[Bespovratna sredstva - Ukupno (EU+Nac) HRK
= Ukupna ugovorena vrijednost bespovratnih sredstava]]/7.5345</f>
        <v>127363.61404207312</v>
      </c>
      <c r="U1850" s="50">
        <v>0</v>
      </c>
      <c r="V1850" s="51">
        <f>Ugovori_OPULJP[[#This Row],[Javni doprinos korisnika - HRK]]/7.5345</f>
        <v>0</v>
      </c>
      <c r="W1850" s="50">
        <v>0</v>
      </c>
      <c r="X1850" s="51">
        <f>Ugovori_OPULJP[[#This Row],[Privatni doprinos korisnika - HRK]]/7.5345</f>
        <v>0</v>
      </c>
      <c r="Y1850" s="52">
        <v>959621.15</v>
      </c>
      <c r="Z1850" s="53">
        <f>Ugovori_OPULJP[[#This Row],[UKUPNI PRIHVATLJIVI IZDACI
TOTAL ELIGIBLE EXPENDITURE
= Bespovratna sredstva ukupno + doprinos korisnika
= Ukupni prihvatljivi troškovi
= Ukupna ugovorena vrijednost projekta HRK]]/7.5345</f>
        <v>127363.61404207312</v>
      </c>
      <c r="AA1850" s="44" t="s">
        <v>6593</v>
      </c>
      <c r="AB1850" s="44" t="s">
        <v>35</v>
      </c>
      <c r="AC1850" s="43" t="s">
        <v>6760</v>
      </c>
      <c r="AD1850" s="43" t="s">
        <v>6595</v>
      </c>
    </row>
    <row r="1851" spans="1:30" ht="63.75" customHeight="1" x14ac:dyDescent="0.2">
      <c r="A1851" s="41" t="s">
        <v>6761</v>
      </c>
      <c r="B1851" s="42" t="s">
        <v>743</v>
      </c>
      <c r="C1851" s="43" t="s">
        <v>6590</v>
      </c>
      <c r="D1851" s="43" t="s">
        <v>6601</v>
      </c>
      <c r="E1851" s="44" t="s">
        <v>6602</v>
      </c>
      <c r="F1851" s="45" t="s">
        <v>6762</v>
      </c>
      <c r="G1851" s="45" t="s">
        <v>6763</v>
      </c>
      <c r="H1851" s="47">
        <v>43245</v>
      </c>
      <c r="I1851" s="47">
        <v>45255</v>
      </c>
      <c r="J1851" s="48" t="str">
        <f>IF(Ugovori_OPULJP[[#This Row],[DATUM ZAVRŠETKA OPERACIJE]]&gt;DATE(2024,3,31),"u provedbi","završen")</f>
        <v>završen</v>
      </c>
      <c r="K1851" s="46" t="s">
        <v>37</v>
      </c>
      <c r="L1851" s="46" t="s">
        <v>37</v>
      </c>
      <c r="M1851" s="49">
        <v>0.85</v>
      </c>
      <c r="N1851" s="49">
        <v>0.15</v>
      </c>
      <c r="O1851" s="50">
        <f>Ugovori_OPULJP[[#This Row],[Bespovratna sredstva - Ukupno (EU+Nac) HRK
= Ukupna ugovorena vrijednost bespovratnih sredstava]]*Ugovori_OPULJP[[#This Row],[EU STOPA SUFINANCIRANJA %
EU CO-FINANCING RATE %]]</f>
        <v>2971236.4889999996</v>
      </c>
      <c r="P1851" s="51">
        <f>Ugovori_OPULJP[[#This Row],[Bespovratna sredstva - EU dio - HRK]]/7.5345</f>
        <v>394350.85128409311</v>
      </c>
      <c r="Q1851" s="50">
        <f>Ugovori_OPULJP[[#This Row],[Bespovratna sredstva - Ukupno (EU+Nac) HRK
= Ukupna ugovorena vrijednost bespovratnih sredstava]]*Ugovori_OPULJP[[#This Row],[STOPA NACIONALNOG SUFINANCIRANJA %]]</f>
        <v>524335.85099999991</v>
      </c>
      <c r="R1851" s="51">
        <f>Ugovori_OPULJP[[#This Row],[Bespovratna sredstva - Nacionalni dio - HRK]]/7.5345</f>
        <v>69591.326697192897</v>
      </c>
      <c r="S1851" s="50">
        <v>3495572.34</v>
      </c>
      <c r="T1851" s="51">
        <f>Ugovori_OPULJP[[#This Row],[Bespovratna sredstva - Ukupno (EU+Nac) HRK
= Ukupna ugovorena vrijednost bespovratnih sredstava]]/7.5345</f>
        <v>463942.17798128602</v>
      </c>
      <c r="U1851" s="50">
        <v>0</v>
      </c>
      <c r="V1851" s="51">
        <f>Ugovori_OPULJP[[#This Row],[Javni doprinos korisnika - HRK]]/7.5345</f>
        <v>0</v>
      </c>
      <c r="W1851" s="50">
        <v>0</v>
      </c>
      <c r="X1851" s="51">
        <f>Ugovori_OPULJP[[#This Row],[Privatni doprinos korisnika - HRK]]/7.5345</f>
        <v>0</v>
      </c>
      <c r="Y1851" s="52">
        <v>3495572.34</v>
      </c>
      <c r="Z1851" s="53">
        <f>Ugovori_OPULJP[[#This Row],[UKUPNI PRIHVATLJIVI IZDACI
TOTAL ELIGIBLE EXPENDITURE
= Bespovratna sredstva ukupno + doprinos korisnika
= Ukupni prihvatljivi troškovi
= Ukupna ugovorena vrijednost projekta HRK]]/7.5345</f>
        <v>463942.17798128602</v>
      </c>
      <c r="AA1851" s="44" t="s">
        <v>6593</v>
      </c>
      <c r="AB1851" s="44" t="s">
        <v>35</v>
      </c>
      <c r="AC1851" s="43" t="s">
        <v>6764</v>
      </c>
      <c r="AD1851" s="43" t="s">
        <v>6595</v>
      </c>
    </row>
    <row r="1852" spans="1:30" ht="63.75" customHeight="1" x14ac:dyDescent="0.2">
      <c r="A1852" s="41" t="s">
        <v>6765</v>
      </c>
      <c r="B1852" s="42" t="s">
        <v>743</v>
      </c>
      <c r="C1852" s="43" t="s">
        <v>6590</v>
      </c>
      <c r="D1852" s="43" t="s">
        <v>6601</v>
      </c>
      <c r="E1852" s="44" t="s">
        <v>6602</v>
      </c>
      <c r="F1852" s="45" t="s">
        <v>6766</v>
      </c>
      <c r="G1852" s="45" t="s">
        <v>6767</v>
      </c>
      <c r="H1852" s="47">
        <v>43245</v>
      </c>
      <c r="I1852" s="47">
        <v>45347</v>
      </c>
      <c r="J1852" s="48" t="str">
        <f>IF(Ugovori_OPULJP[[#This Row],[DATUM ZAVRŠETKA OPERACIJE]]&gt;DATE(2024,3,31),"u provedbi","završen")</f>
        <v>završen</v>
      </c>
      <c r="K1852" s="46" t="s">
        <v>155</v>
      </c>
      <c r="L1852" s="46" t="s">
        <v>155</v>
      </c>
      <c r="M1852" s="49">
        <v>0.85</v>
      </c>
      <c r="N1852" s="49">
        <v>0.15</v>
      </c>
      <c r="O1852" s="50">
        <f>Ugovori_OPULJP[[#This Row],[Bespovratna sredstva - Ukupno (EU+Nac) HRK
= Ukupna ugovorena vrijednost bespovratnih sredstava]]*Ugovori_OPULJP[[#This Row],[EU STOPA SUFINANCIRANJA %
EU CO-FINANCING RATE %]]</f>
        <v>1947237.6044999999</v>
      </c>
      <c r="P1852" s="51">
        <f>Ugovori_OPULJP[[#This Row],[Bespovratna sredstva - EU dio - HRK]]/7.5345</f>
        <v>258442.84351980884</v>
      </c>
      <c r="Q1852" s="50">
        <f>Ugovori_OPULJP[[#This Row],[Bespovratna sredstva - Ukupno (EU+Nac) HRK
= Ukupna ugovorena vrijednost bespovratnih sredstava]]*Ugovori_OPULJP[[#This Row],[STOPA NACIONALNOG SUFINANCIRANJA %]]</f>
        <v>343630.1655</v>
      </c>
      <c r="R1852" s="51">
        <f>Ugovori_OPULJP[[#This Row],[Bespovratna sredstva - Nacionalni dio - HRK]]/7.5345</f>
        <v>45607.560621142744</v>
      </c>
      <c r="S1852" s="50">
        <v>2290867.77</v>
      </c>
      <c r="T1852" s="51">
        <f>Ugovori_OPULJP[[#This Row],[Bespovratna sredstva - Ukupno (EU+Nac) HRK
= Ukupna ugovorena vrijednost bespovratnih sredstava]]/7.5345</f>
        <v>304050.40414095164</v>
      </c>
      <c r="U1852" s="50">
        <v>0</v>
      </c>
      <c r="V1852" s="51">
        <f>Ugovori_OPULJP[[#This Row],[Javni doprinos korisnika - HRK]]/7.5345</f>
        <v>0</v>
      </c>
      <c r="W1852" s="50">
        <v>0</v>
      </c>
      <c r="X1852" s="51">
        <f>Ugovori_OPULJP[[#This Row],[Privatni doprinos korisnika - HRK]]/7.5345</f>
        <v>0</v>
      </c>
      <c r="Y1852" s="52">
        <v>2290867.77</v>
      </c>
      <c r="Z1852" s="53">
        <f>Ugovori_OPULJP[[#This Row],[UKUPNI PRIHVATLJIVI IZDACI
TOTAL ELIGIBLE EXPENDITURE
= Bespovratna sredstva ukupno + doprinos korisnika
= Ukupni prihvatljivi troškovi
= Ukupna ugovorena vrijednost projekta HRK]]/7.5345</f>
        <v>304050.40414095164</v>
      </c>
      <c r="AA1852" s="44" t="s">
        <v>6593</v>
      </c>
      <c r="AB1852" s="44" t="s">
        <v>35</v>
      </c>
      <c r="AC1852" s="43" t="s">
        <v>6768</v>
      </c>
      <c r="AD1852" s="43" t="s">
        <v>6595</v>
      </c>
    </row>
    <row r="1853" spans="1:30" ht="63.75" customHeight="1" x14ac:dyDescent="0.2">
      <c r="A1853" s="41" t="s">
        <v>6769</v>
      </c>
      <c r="B1853" s="42" t="s">
        <v>743</v>
      </c>
      <c r="C1853" s="43" t="s">
        <v>6590</v>
      </c>
      <c r="D1853" s="43" t="s">
        <v>6601</v>
      </c>
      <c r="E1853" s="44" t="s">
        <v>6602</v>
      </c>
      <c r="F1853" s="45" t="s">
        <v>6627</v>
      </c>
      <c r="G1853" s="45" t="s">
        <v>6770</v>
      </c>
      <c r="H1853" s="47">
        <v>43245</v>
      </c>
      <c r="I1853" s="47">
        <v>45347</v>
      </c>
      <c r="J1853" s="48" t="str">
        <f>IF(Ugovori_OPULJP[[#This Row],[DATUM ZAVRŠETKA OPERACIJE]]&gt;DATE(2024,3,31),"u provedbi","završen")</f>
        <v>završen</v>
      </c>
      <c r="K1853" s="46" t="s">
        <v>333</v>
      </c>
      <c r="L1853" s="46" t="s">
        <v>333</v>
      </c>
      <c r="M1853" s="49">
        <v>0.85</v>
      </c>
      <c r="N1853" s="49">
        <v>0.15</v>
      </c>
      <c r="O1853" s="50">
        <f>Ugovori_OPULJP[[#This Row],[Bespovratna sredstva - Ukupno (EU+Nac) HRK
= Ukupna ugovorena vrijednost bespovratnih sredstava]]*Ugovori_OPULJP[[#This Row],[EU STOPA SUFINANCIRANJA %
EU CO-FINANCING RATE %]]</f>
        <v>1119160.7704999999</v>
      </c>
      <c r="P1853" s="51">
        <f>Ugovori_OPULJP[[#This Row],[Bespovratna sredstva - EU dio - HRK]]/7.5345</f>
        <v>148538.16052823674</v>
      </c>
      <c r="Q1853" s="50">
        <f>Ugovori_OPULJP[[#This Row],[Bespovratna sredstva - Ukupno (EU+Nac) HRK
= Ukupna ugovorena vrijednost bespovratnih sredstava]]*Ugovori_OPULJP[[#This Row],[STOPA NACIONALNOG SUFINANCIRANJA %]]</f>
        <v>197498.9595</v>
      </c>
      <c r="R1853" s="51">
        <f>Ugovori_OPULJP[[#This Row],[Bespovratna sredstva - Nacionalni dio - HRK]]/7.5345</f>
        <v>26212.616563806489</v>
      </c>
      <c r="S1853" s="50">
        <v>1316659.73</v>
      </c>
      <c r="T1853" s="51">
        <f>Ugovori_OPULJP[[#This Row],[Bespovratna sredstva - Ukupno (EU+Nac) HRK
= Ukupna ugovorena vrijednost bespovratnih sredstava]]/7.5345</f>
        <v>174750.77709204325</v>
      </c>
      <c r="U1853" s="50">
        <v>0</v>
      </c>
      <c r="V1853" s="51">
        <f>Ugovori_OPULJP[[#This Row],[Javni doprinos korisnika - HRK]]/7.5345</f>
        <v>0</v>
      </c>
      <c r="W1853" s="50">
        <v>0</v>
      </c>
      <c r="X1853" s="51">
        <f>Ugovori_OPULJP[[#This Row],[Privatni doprinos korisnika - HRK]]/7.5345</f>
        <v>0</v>
      </c>
      <c r="Y1853" s="52">
        <v>1316659.73</v>
      </c>
      <c r="Z1853" s="53">
        <f>Ugovori_OPULJP[[#This Row],[UKUPNI PRIHVATLJIVI IZDACI
TOTAL ELIGIBLE EXPENDITURE
= Bespovratna sredstva ukupno + doprinos korisnika
= Ukupni prihvatljivi troškovi
= Ukupna ugovorena vrijednost projekta HRK]]/7.5345</f>
        <v>174750.77709204325</v>
      </c>
      <c r="AA1853" s="44" t="s">
        <v>6593</v>
      </c>
      <c r="AB1853" s="44" t="s">
        <v>35</v>
      </c>
      <c r="AC1853" s="43" t="s">
        <v>6771</v>
      </c>
      <c r="AD1853" s="43" t="s">
        <v>6595</v>
      </c>
    </row>
    <row r="1854" spans="1:30" ht="63.75" customHeight="1" x14ac:dyDescent="0.2">
      <c r="A1854" s="41" t="s">
        <v>6772</v>
      </c>
      <c r="B1854" s="42" t="s">
        <v>743</v>
      </c>
      <c r="C1854" s="43" t="s">
        <v>6590</v>
      </c>
      <c r="D1854" s="43" t="s">
        <v>6601</v>
      </c>
      <c r="E1854" s="44" t="s">
        <v>6602</v>
      </c>
      <c r="F1854" s="45" t="s">
        <v>6773</v>
      </c>
      <c r="G1854" s="45" t="s">
        <v>6774</v>
      </c>
      <c r="H1854" s="47">
        <v>43349</v>
      </c>
      <c r="I1854" s="47">
        <v>45449</v>
      </c>
      <c r="J1854" s="48" t="str">
        <f>IF(Ugovori_OPULJP[[#This Row],[DATUM ZAVRŠETKA OPERACIJE]]&gt;DATE(2024,3,31),"u provedbi","završen")</f>
        <v>u provedbi</v>
      </c>
      <c r="K1854" s="46" t="s">
        <v>200</v>
      </c>
      <c r="L1854" s="46" t="s">
        <v>200</v>
      </c>
      <c r="M1854" s="49">
        <v>0.85</v>
      </c>
      <c r="N1854" s="49">
        <v>0.15</v>
      </c>
      <c r="O1854" s="50">
        <f>Ugovori_OPULJP[[#This Row],[Bespovratna sredstva - Ukupno (EU+Nac) HRK
= Ukupna ugovorena vrijednost bespovratnih sredstava]]*Ugovori_OPULJP[[#This Row],[EU STOPA SUFINANCIRANJA %
EU CO-FINANCING RATE %]]</f>
        <v>5335629.9450000003</v>
      </c>
      <c r="P1854" s="51">
        <f>Ugovori_OPULJP[[#This Row],[Bespovratna sredstva - EU dio - HRK]]/7.5345</f>
        <v>708159.79096157674</v>
      </c>
      <c r="Q1854" s="50">
        <f>Ugovori_OPULJP[[#This Row],[Bespovratna sredstva - Ukupno (EU+Nac) HRK
= Ukupna ugovorena vrijednost bespovratnih sredstava]]*Ugovori_OPULJP[[#This Row],[STOPA NACIONALNOG SUFINANCIRANJA %]]</f>
        <v>941581.755</v>
      </c>
      <c r="R1854" s="51">
        <f>Ugovori_OPULJP[[#This Row],[Bespovratna sredstva - Nacionalni dio - HRK]]/7.5345</f>
        <v>124969.37487557236</v>
      </c>
      <c r="S1854" s="50">
        <v>6277211.7000000002</v>
      </c>
      <c r="T1854" s="51">
        <f>Ugovori_OPULJP[[#This Row],[Bespovratna sredstva - Ukupno (EU+Nac) HRK
= Ukupna ugovorena vrijednost bespovratnih sredstava]]/7.5345</f>
        <v>833129.16583714914</v>
      </c>
      <c r="U1854" s="50">
        <v>0</v>
      </c>
      <c r="V1854" s="51">
        <f>Ugovori_OPULJP[[#This Row],[Javni doprinos korisnika - HRK]]/7.5345</f>
        <v>0</v>
      </c>
      <c r="W1854" s="50">
        <v>0</v>
      </c>
      <c r="X1854" s="51">
        <f>Ugovori_OPULJP[[#This Row],[Privatni doprinos korisnika - HRK]]/7.5345</f>
        <v>0</v>
      </c>
      <c r="Y1854" s="52">
        <v>6277211.7000000002</v>
      </c>
      <c r="Z1854" s="53">
        <f>Ugovori_OPULJP[[#This Row],[UKUPNI PRIHVATLJIVI IZDACI
TOTAL ELIGIBLE EXPENDITURE
= Bespovratna sredstva ukupno + doprinos korisnika
= Ukupni prihvatljivi troškovi
= Ukupna ugovorena vrijednost projekta HRK]]/7.5345</f>
        <v>833129.16583714914</v>
      </c>
      <c r="AA1854" s="44" t="s">
        <v>6593</v>
      </c>
      <c r="AB1854" s="44" t="s">
        <v>35</v>
      </c>
      <c r="AC1854" s="43" t="s">
        <v>6775</v>
      </c>
      <c r="AD1854" s="43" t="s">
        <v>6595</v>
      </c>
    </row>
    <row r="1855" spans="1:30" ht="63.75" customHeight="1" x14ac:dyDescent="0.2">
      <c r="A1855" s="41" t="s">
        <v>6776</v>
      </c>
      <c r="B1855" s="42" t="s">
        <v>743</v>
      </c>
      <c r="C1855" s="43" t="s">
        <v>6590</v>
      </c>
      <c r="D1855" s="43" t="s">
        <v>6601</v>
      </c>
      <c r="E1855" s="44" t="s">
        <v>6602</v>
      </c>
      <c r="F1855" s="45" t="s">
        <v>6777</v>
      </c>
      <c r="G1855" s="45" t="s">
        <v>6778</v>
      </c>
      <c r="H1855" s="47">
        <v>43349</v>
      </c>
      <c r="I1855" s="47">
        <v>45449</v>
      </c>
      <c r="J1855" s="48" t="str">
        <f>IF(Ugovori_OPULJP[[#This Row],[DATUM ZAVRŠETKA OPERACIJE]]&gt;DATE(2024,3,31),"u provedbi","završen")</f>
        <v>u provedbi</v>
      </c>
      <c r="K1855" s="46" t="s">
        <v>37</v>
      </c>
      <c r="L1855" s="46" t="s">
        <v>37</v>
      </c>
      <c r="M1855" s="49">
        <v>0.85</v>
      </c>
      <c r="N1855" s="49">
        <v>0.15</v>
      </c>
      <c r="O1855" s="50">
        <f>Ugovori_OPULJP[[#This Row],[Bespovratna sredstva - Ukupno (EU+Nac) HRK
= Ukupna ugovorena vrijednost bespovratnih sredstava]]*Ugovori_OPULJP[[#This Row],[EU STOPA SUFINANCIRANJA %
EU CO-FINANCING RATE %]]</f>
        <v>7073830.4749999996</v>
      </c>
      <c r="P1855" s="51">
        <f>Ugovori_OPULJP[[#This Row],[Bespovratna sredstva - EU dio - HRK]]/7.5345</f>
        <v>938858.64689096808</v>
      </c>
      <c r="Q1855" s="50">
        <f>Ugovori_OPULJP[[#This Row],[Bespovratna sredstva - Ukupno (EU+Nac) HRK
= Ukupna ugovorena vrijednost bespovratnih sredstava]]*Ugovori_OPULJP[[#This Row],[STOPA NACIONALNOG SUFINANCIRANJA %]]</f>
        <v>1248323.0249999999</v>
      </c>
      <c r="R1855" s="51">
        <f>Ugovori_OPULJP[[#This Row],[Bespovratna sredstva - Nacionalni dio - HRK]]/7.5345</f>
        <v>165680.93768664144</v>
      </c>
      <c r="S1855" s="50">
        <v>8322153.5</v>
      </c>
      <c r="T1855" s="51">
        <f>Ugovori_OPULJP[[#This Row],[Bespovratna sredstva - Ukupno (EU+Nac) HRK
= Ukupna ugovorena vrijednost bespovratnih sredstava]]/7.5345</f>
        <v>1104539.5845776096</v>
      </c>
      <c r="U1855" s="50">
        <v>0</v>
      </c>
      <c r="V1855" s="51">
        <f>Ugovori_OPULJP[[#This Row],[Javni doprinos korisnika - HRK]]/7.5345</f>
        <v>0</v>
      </c>
      <c r="W1855" s="50">
        <v>0</v>
      </c>
      <c r="X1855" s="51">
        <f>Ugovori_OPULJP[[#This Row],[Privatni doprinos korisnika - HRK]]/7.5345</f>
        <v>0</v>
      </c>
      <c r="Y1855" s="52">
        <v>8322153.5</v>
      </c>
      <c r="Z1855" s="53">
        <f>Ugovori_OPULJP[[#This Row],[UKUPNI PRIHVATLJIVI IZDACI
TOTAL ELIGIBLE EXPENDITURE
= Bespovratna sredstva ukupno + doprinos korisnika
= Ukupni prihvatljivi troškovi
= Ukupna ugovorena vrijednost projekta HRK]]/7.5345</f>
        <v>1104539.5845776096</v>
      </c>
      <c r="AA1855" s="44" t="s">
        <v>6593</v>
      </c>
      <c r="AB1855" s="44" t="s">
        <v>35</v>
      </c>
      <c r="AC1855" s="43" t="s">
        <v>6779</v>
      </c>
      <c r="AD1855" s="43" t="s">
        <v>6595</v>
      </c>
    </row>
    <row r="1856" spans="1:30" ht="63.75" customHeight="1" x14ac:dyDescent="0.2">
      <c r="A1856" s="41" t="s">
        <v>6780</v>
      </c>
      <c r="B1856" s="42" t="s">
        <v>743</v>
      </c>
      <c r="C1856" s="43" t="s">
        <v>6590</v>
      </c>
      <c r="D1856" s="43" t="s">
        <v>6601</v>
      </c>
      <c r="E1856" s="44" t="s">
        <v>6602</v>
      </c>
      <c r="F1856" s="45" t="s">
        <v>6781</v>
      </c>
      <c r="G1856" s="45" t="s">
        <v>6782</v>
      </c>
      <c r="H1856" s="47">
        <v>43347</v>
      </c>
      <c r="I1856" s="47">
        <v>45447</v>
      </c>
      <c r="J1856" s="48" t="str">
        <f>IF(Ugovori_OPULJP[[#This Row],[DATUM ZAVRŠETKA OPERACIJE]]&gt;DATE(2024,3,31),"u provedbi","završen")</f>
        <v>u provedbi</v>
      </c>
      <c r="K1856" s="46" t="s">
        <v>79</v>
      </c>
      <c r="L1856" s="46" t="s">
        <v>79</v>
      </c>
      <c r="M1856" s="49">
        <v>0.85</v>
      </c>
      <c r="N1856" s="49">
        <v>0.15</v>
      </c>
      <c r="O1856" s="50">
        <f>Ugovori_OPULJP[[#This Row],[Bespovratna sredstva - Ukupno (EU+Nac) HRK
= Ukupna ugovorena vrijednost bespovratnih sredstava]]*Ugovori_OPULJP[[#This Row],[EU STOPA SUFINANCIRANJA %
EU CO-FINANCING RATE %]]</f>
        <v>8528698.193</v>
      </c>
      <c r="P1856" s="51">
        <f>Ugovori_OPULJP[[#This Row],[Bespovratna sredstva - EU dio - HRK]]/7.5345</f>
        <v>1131952.7762957064</v>
      </c>
      <c r="Q1856" s="50">
        <f>Ugovori_OPULJP[[#This Row],[Bespovratna sredstva - Ukupno (EU+Nac) HRK
= Ukupna ugovorena vrijednost bespovratnih sredstava]]*Ugovori_OPULJP[[#This Row],[STOPA NACIONALNOG SUFINANCIRANJA %]]</f>
        <v>1505064.3869999999</v>
      </c>
      <c r="R1856" s="51">
        <f>Ugovori_OPULJP[[#This Row],[Bespovratna sredstva - Nacionalni dio - HRK]]/7.5345</f>
        <v>199756.37228747757</v>
      </c>
      <c r="S1856" s="50">
        <v>10033762.58</v>
      </c>
      <c r="T1856" s="51">
        <f>Ugovori_OPULJP[[#This Row],[Bespovratna sredstva - Ukupno (EU+Nac) HRK
= Ukupna ugovorena vrijednost bespovratnih sredstava]]/7.5345</f>
        <v>1331709.148583184</v>
      </c>
      <c r="U1856" s="50">
        <v>0</v>
      </c>
      <c r="V1856" s="51">
        <f>Ugovori_OPULJP[[#This Row],[Javni doprinos korisnika - HRK]]/7.5345</f>
        <v>0</v>
      </c>
      <c r="W1856" s="50">
        <v>0</v>
      </c>
      <c r="X1856" s="51">
        <f>Ugovori_OPULJP[[#This Row],[Privatni doprinos korisnika - HRK]]/7.5345</f>
        <v>0</v>
      </c>
      <c r="Y1856" s="52">
        <v>10033762.58</v>
      </c>
      <c r="Z1856" s="53">
        <f>Ugovori_OPULJP[[#This Row],[UKUPNI PRIHVATLJIVI IZDACI
TOTAL ELIGIBLE EXPENDITURE
= Bespovratna sredstva ukupno + doprinos korisnika
= Ukupni prihvatljivi troškovi
= Ukupna ugovorena vrijednost projekta HRK]]/7.5345</f>
        <v>1331709.148583184</v>
      </c>
      <c r="AA1856" s="44" t="s">
        <v>6593</v>
      </c>
      <c r="AB1856" s="44" t="s">
        <v>35</v>
      </c>
      <c r="AC1856" s="43" t="s">
        <v>6783</v>
      </c>
      <c r="AD1856" s="43" t="s">
        <v>6595</v>
      </c>
    </row>
    <row r="1857" spans="1:30" ht="63.75" customHeight="1" x14ac:dyDescent="0.2">
      <c r="A1857" s="41" t="s">
        <v>6784</v>
      </c>
      <c r="B1857" s="42" t="s">
        <v>743</v>
      </c>
      <c r="C1857" s="43" t="s">
        <v>6590</v>
      </c>
      <c r="D1857" s="43" t="s">
        <v>6601</v>
      </c>
      <c r="E1857" s="44" t="s">
        <v>6602</v>
      </c>
      <c r="F1857" s="45" t="s">
        <v>6785</v>
      </c>
      <c r="G1857" s="45" t="s">
        <v>6786</v>
      </c>
      <c r="H1857" s="47">
        <v>43348</v>
      </c>
      <c r="I1857" s="47">
        <v>44990</v>
      </c>
      <c r="J1857" s="48" t="str">
        <f>IF(Ugovori_OPULJP[[#This Row],[DATUM ZAVRŠETKA OPERACIJE]]&gt;DATE(2024,3,31),"u provedbi","završen")</f>
        <v>završen</v>
      </c>
      <c r="K1857" s="46" t="s">
        <v>94</v>
      </c>
      <c r="L1857" s="46" t="s">
        <v>94</v>
      </c>
      <c r="M1857" s="49">
        <v>0.85</v>
      </c>
      <c r="N1857" s="49">
        <v>0.15</v>
      </c>
      <c r="O1857" s="50">
        <f>Ugovori_OPULJP[[#This Row],[Bespovratna sredstva - Ukupno (EU+Nac) HRK
= Ukupna ugovorena vrijednost bespovratnih sredstava]]*Ugovori_OPULJP[[#This Row],[EU STOPA SUFINANCIRANJA %
EU CO-FINANCING RATE %]]</f>
        <v>2824163.7514999998</v>
      </c>
      <c r="P1857" s="51">
        <f>Ugovori_OPULJP[[#This Row],[Bespovratna sredstva - EU dio - HRK]]/7.5345</f>
        <v>374830.94452186604</v>
      </c>
      <c r="Q1857" s="50">
        <f>Ugovori_OPULJP[[#This Row],[Bespovratna sredstva - Ukupno (EU+Nac) HRK
= Ukupna ugovorena vrijednost bespovratnih sredstava]]*Ugovori_OPULJP[[#This Row],[STOPA NACIONALNOG SUFINANCIRANJA %]]</f>
        <v>498381.83849999995</v>
      </c>
      <c r="R1857" s="51">
        <f>Ugovori_OPULJP[[#This Row],[Bespovratna sredstva - Nacionalni dio - HRK]]/7.5345</f>
        <v>66146.637268564591</v>
      </c>
      <c r="S1857" s="50">
        <v>3322545.59</v>
      </c>
      <c r="T1857" s="51">
        <f>Ugovori_OPULJP[[#This Row],[Bespovratna sredstva - Ukupno (EU+Nac) HRK
= Ukupna ugovorena vrijednost bespovratnih sredstava]]/7.5345</f>
        <v>440977.58179043065</v>
      </c>
      <c r="U1857" s="50">
        <v>0</v>
      </c>
      <c r="V1857" s="51">
        <f>Ugovori_OPULJP[[#This Row],[Javni doprinos korisnika - HRK]]/7.5345</f>
        <v>0</v>
      </c>
      <c r="W1857" s="50">
        <v>0</v>
      </c>
      <c r="X1857" s="51">
        <f>Ugovori_OPULJP[[#This Row],[Privatni doprinos korisnika - HRK]]/7.5345</f>
        <v>0</v>
      </c>
      <c r="Y1857" s="52">
        <v>3322545.59</v>
      </c>
      <c r="Z1857" s="53">
        <f>Ugovori_OPULJP[[#This Row],[UKUPNI PRIHVATLJIVI IZDACI
TOTAL ELIGIBLE EXPENDITURE
= Bespovratna sredstva ukupno + doprinos korisnika
= Ukupni prihvatljivi troškovi
= Ukupna ugovorena vrijednost projekta HRK]]/7.5345</f>
        <v>440977.58179043065</v>
      </c>
      <c r="AA1857" s="44" t="s">
        <v>6593</v>
      </c>
      <c r="AB1857" s="44" t="s">
        <v>35</v>
      </c>
      <c r="AC1857" s="43" t="s">
        <v>6787</v>
      </c>
      <c r="AD1857" s="43" t="s">
        <v>6595</v>
      </c>
    </row>
    <row r="1858" spans="1:30" ht="63.75" customHeight="1" x14ac:dyDescent="0.2">
      <c r="A1858" s="41" t="s">
        <v>6788</v>
      </c>
      <c r="B1858" s="42" t="s">
        <v>743</v>
      </c>
      <c r="C1858" s="43" t="s">
        <v>6590</v>
      </c>
      <c r="D1858" s="43" t="s">
        <v>6601</v>
      </c>
      <c r="E1858" s="44" t="s">
        <v>6602</v>
      </c>
      <c r="F1858" s="45" t="s">
        <v>6627</v>
      </c>
      <c r="G1858" s="45" t="s">
        <v>6752</v>
      </c>
      <c r="H1858" s="47">
        <v>43349</v>
      </c>
      <c r="I1858" s="47">
        <v>45449</v>
      </c>
      <c r="J1858" s="48" t="str">
        <f>IF(Ugovori_OPULJP[[#This Row],[DATUM ZAVRŠETKA OPERACIJE]]&gt;DATE(2024,3,31),"u provedbi","završen")</f>
        <v>u provedbi</v>
      </c>
      <c r="K1858" s="46" t="s">
        <v>271</v>
      </c>
      <c r="L1858" s="46" t="s">
        <v>271</v>
      </c>
      <c r="M1858" s="49">
        <v>0.85</v>
      </c>
      <c r="N1858" s="49">
        <v>0.15</v>
      </c>
      <c r="O1858" s="50">
        <f>Ugovori_OPULJP[[#This Row],[Bespovratna sredstva - Ukupno (EU+Nac) HRK
= Ukupna ugovorena vrijednost bespovratnih sredstava]]*Ugovori_OPULJP[[#This Row],[EU STOPA SUFINANCIRANJA %
EU CO-FINANCING RATE %]]</f>
        <v>1142765.5</v>
      </c>
      <c r="P1858" s="51">
        <f>Ugovori_OPULJP[[#This Row],[Bespovratna sredstva - EU dio - HRK]]/7.5345</f>
        <v>151671.04651934435</v>
      </c>
      <c r="Q1858" s="50">
        <f>Ugovori_OPULJP[[#This Row],[Bespovratna sredstva - Ukupno (EU+Nac) HRK
= Ukupna ugovorena vrijednost bespovratnih sredstava]]*Ugovori_OPULJP[[#This Row],[STOPA NACIONALNOG SUFINANCIRANJA %]]</f>
        <v>201664.5</v>
      </c>
      <c r="R1858" s="51">
        <f>Ugovori_OPULJP[[#This Row],[Bespovratna sredstva - Nacionalni dio - HRK]]/7.5345</f>
        <v>26765.478797531356</v>
      </c>
      <c r="S1858" s="50">
        <v>1344430</v>
      </c>
      <c r="T1858" s="51">
        <f>Ugovori_OPULJP[[#This Row],[Bespovratna sredstva - Ukupno (EU+Nac) HRK
= Ukupna ugovorena vrijednost bespovratnih sredstava]]/7.5345</f>
        <v>178436.52531687569</v>
      </c>
      <c r="U1858" s="50">
        <v>0</v>
      </c>
      <c r="V1858" s="51">
        <f>Ugovori_OPULJP[[#This Row],[Javni doprinos korisnika - HRK]]/7.5345</f>
        <v>0</v>
      </c>
      <c r="W1858" s="50">
        <v>0</v>
      </c>
      <c r="X1858" s="51">
        <f>Ugovori_OPULJP[[#This Row],[Privatni doprinos korisnika - HRK]]/7.5345</f>
        <v>0</v>
      </c>
      <c r="Y1858" s="52">
        <v>1344430</v>
      </c>
      <c r="Z1858" s="53">
        <f>Ugovori_OPULJP[[#This Row],[UKUPNI PRIHVATLJIVI IZDACI
TOTAL ELIGIBLE EXPENDITURE
= Bespovratna sredstva ukupno + doprinos korisnika
= Ukupni prihvatljivi troškovi
= Ukupna ugovorena vrijednost projekta HRK]]/7.5345</f>
        <v>178436.52531687569</v>
      </c>
      <c r="AA1858" s="44" t="s">
        <v>6593</v>
      </c>
      <c r="AB1858" s="44" t="s">
        <v>35</v>
      </c>
      <c r="AC1858" s="43" t="s">
        <v>6789</v>
      </c>
      <c r="AD1858" s="43" t="s">
        <v>6595</v>
      </c>
    </row>
    <row r="1859" spans="1:30" ht="63.75" customHeight="1" x14ac:dyDescent="0.2">
      <c r="A1859" s="41" t="s">
        <v>6790</v>
      </c>
      <c r="B1859" s="42" t="s">
        <v>743</v>
      </c>
      <c r="C1859" s="43" t="s">
        <v>6590</v>
      </c>
      <c r="D1859" s="43" t="s">
        <v>6601</v>
      </c>
      <c r="E1859" s="44" t="s">
        <v>6602</v>
      </c>
      <c r="F1859" s="45" t="s">
        <v>6791</v>
      </c>
      <c r="G1859" s="45" t="s">
        <v>6792</v>
      </c>
      <c r="H1859" s="47">
        <v>43348</v>
      </c>
      <c r="I1859" s="47">
        <v>45448</v>
      </c>
      <c r="J1859" s="48" t="str">
        <f>IF(Ugovori_OPULJP[[#This Row],[DATUM ZAVRŠETKA OPERACIJE]]&gt;DATE(2024,3,31),"u provedbi","završen")</f>
        <v>u provedbi</v>
      </c>
      <c r="K1859" s="46" t="s">
        <v>594</v>
      </c>
      <c r="L1859" s="46" t="s">
        <v>594</v>
      </c>
      <c r="M1859" s="49">
        <v>0.85</v>
      </c>
      <c r="N1859" s="49">
        <v>0.15</v>
      </c>
      <c r="O1859" s="50">
        <f>Ugovori_OPULJP[[#This Row],[Bespovratna sredstva - Ukupno (EU+Nac) HRK
= Ukupna ugovorena vrijednost bespovratnih sredstava]]*Ugovori_OPULJP[[#This Row],[EU STOPA SUFINANCIRANJA %
EU CO-FINANCING RATE %]]</f>
        <v>2554782.236</v>
      </c>
      <c r="P1859" s="51">
        <f>Ugovori_OPULJP[[#This Row],[Bespovratna sredstva - EU dio - HRK]]/7.5345</f>
        <v>339077.87324971793</v>
      </c>
      <c r="Q1859" s="50">
        <f>Ugovori_OPULJP[[#This Row],[Bespovratna sredstva - Ukupno (EU+Nac) HRK
= Ukupna ugovorena vrijednost bespovratnih sredstava]]*Ugovori_OPULJP[[#This Row],[STOPA NACIONALNOG SUFINANCIRANJA %]]</f>
        <v>450843.924</v>
      </c>
      <c r="R1859" s="51">
        <f>Ugovori_OPULJP[[#This Row],[Bespovratna sredstva - Nacionalni dio - HRK]]/7.5345</f>
        <v>59837.271749950225</v>
      </c>
      <c r="S1859" s="50">
        <v>3005626.16</v>
      </c>
      <c r="T1859" s="51">
        <f>Ugovori_OPULJP[[#This Row],[Bespovratna sredstva - Ukupno (EU+Nac) HRK
= Ukupna ugovorena vrijednost bespovratnih sredstava]]/7.5345</f>
        <v>398915.14499966818</v>
      </c>
      <c r="U1859" s="50">
        <v>0</v>
      </c>
      <c r="V1859" s="51">
        <f>Ugovori_OPULJP[[#This Row],[Javni doprinos korisnika - HRK]]/7.5345</f>
        <v>0</v>
      </c>
      <c r="W1859" s="50">
        <v>0</v>
      </c>
      <c r="X1859" s="51">
        <f>Ugovori_OPULJP[[#This Row],[Privatni doprinos korisnika - HRK]]/7.5345</f>
        <v>0</v>
      </c>
      <c r="Y1859" s="52">
        <v>3005626.16</v>
      </c>
      <c r="Z1859" s="53">
        <f>Ugovori_OPULJP[[#This Row],[UKUPNI PRIHVATLJIVI IZDACI
TOTAL ELIGIBLE EXPENDITURE
= Bespovratna sredstva ukupno + doprinos korisnika
= Ukupni prihvatljivi troškovi
= Ukupna ugovorena vrijednost projekta HRK]]/7.5345</f>
        <v>398915.14499966818</v>
      </c>
      <c r="AA1859" s="44" t="s">
        <v>6593</v>
      </c>
      <c r="AB1859" s="44" t="s">
        <v>35</v>
      </c>
      <c r="AC1859" s="43" t="s">
        <v>6793</v>
      </c>
      <c r="AD1859" s="43" t="s">
        <v>6595</v>
      </c>
    </row>
    <row r="1860" spans="1:30" ht="63.75" customHeight="1" x14ac:dyDescent="0.2">
      <c r="A1860" s="41" t="s">
        <v>6794</v>
      </c>
      <c r="B1860" s="42" t="s">
        <v>743</v>
      </c>
      <c r="C1860" s="43" t="s">
        <v>6590</v>
      </c>
      <c r="D1860" s="43" t="s">
        <v>6601</v>
      </c>
      <c r="E1860" s="44" t="s">
        <v>6602</v>
      </c>
      <c r="F1860" s="45" t="s">
        <v>6795</v>
      </c>
      <c r="G1860" s="45" t="s">
        <v>6796</v>
      </c>
      <c r="H1860" s="47">
        <v>43348</v>
      </c>
      <c r="I1860" s="47">
        <v>44656</v>
      </c>
      <c r="J1860" s="48" t="str">
        <f>IF(Ugovori_OPULJP[[#This Row],[DATUM ZAVRŠETKA OPERACIJE]]&gt;DATE(2024,3,31),"u provedbi","završen")</f>
        <v>završen</v>
      </c>
      <c r="K1860" s="46" t="s">
        <v>333</v>
      </c>
      <c r="L1860" s="46" t="s">
        <v>333</v>
      </c>
      <c r="M1860" s="49">
        <v>0.85</v>
      </c>
      <c r="N1860" s="49">
        <v>0.15</v>
      </c>
      <c r="O1860" s="50">
        <f>Ugovori_OPULJP[[#This Row],[Bespovratna sredstva - Ukupno (EU+Nac) HRK
= Ukupna ugovorena vrijednost bespovratnih sredstava]]*Ugovori_OPULJP[[#This Row],[EU STOPA SUFINANCIRANJA %
EU CO-FINANCING RATE %]]</f>
        <v>913060.26749999996</v>
      </c>
      <c r="P1860" s="51">
        <f>Ugovori_OPULJP[[#This Row],[Bespovratna sredstva - EU dio - HRK]]/7.5345</f>
        <v>121183.9229544097</v>
      </c>
      <c r="Q1860" s="50">
        <f>Ugovori_OPULJP[[#This Row],[Bespovratna sredstva - Ukupno (EU+Nac) HRK
= Ukupna ugovorena vrijednost bespovratnih sredstava]]*Ugovori_OPULJP[[#This Row],[STOPA NACIONALNOG SUFINANCIRANJA %]]</f>
        <v>161128.2825</v>
      </c>
      <c r="R1860" s="51">
        <f>Ugovori_OPULJP[[#This Row],[Bespovratna sredstva - Nacionalni dio - HRK]]/7.5345</f>
        <v>21385.398168425243</v>
      </c>
      <c r="S1860" s="50">
        <v>1074188.55</v>
      </c>
      <c r="T1860" s="51">
        <f>Ugovori_OPULJP[[#This Row],[Bespovratna sredstva - Ukupno (EU+Nac) HRK
= Ukupna ugovorena vrijednost bespovratnih sredstava]]/7.5345</f>
        <v>142569.32112283495</v>
      </c>
      <c r="U1860" s="50">
        <v>0</v>
      </c>
      <c r="V1860" s="51">
        <f>Ugovori_OPULJP[[#This Row],[Javni doprinos korisnika - HRK]]/7.5345</f>
        <v>0</v>
      </c>
      <c r="W1860" s="50">
        <v>0</v>
      </c>
      <c r="X1860" s="51">
        <f>Ugovori_OPULJP[[#This Row],[Privatni doprinos korisnika - HRK]]/7.5345</f>
        <v>0</v>
      </c>
      <c r="Y1860" s="52">
        <v>1074188.55</v>
      </c>
      <c r="Z1860" s="53">
        <f>Ugovori_OPULJP[[#This Row],[UKUPNI PRIHVATLJIVI IZDACI
TOTAL ELIGIBLE EXPENDITURE
= Bespovratna sredstva ukupno + doprinos korisnika
= Ukupni prihvatljivi troškovi
= Ukupna ugovorena vrijednost projekta HRK]]/7.5345</f>
        <v>142569.32112283495</v>
      </c>
      <c r="AA1860" s="44" t="s">
        <v>6593</v>
      </c>
      <c r="AB1860" s="44" t="s">
        <v>35</v>
      </c>
      <c r="AC1860" s="43" t="s">
        <v>6797</v>
      </c>
      <c r="AD1860" s="43" t="s">
        <v>6595</v>
      </c>
    </row>
    <row r="1861" spans="1:30" ht="76.5" customHeight="1" x14ac:dyDescent="0.2">
      <c r="A1861" s="41" t="s">
        <v>6798</v>
      </c>
      <c r="B1861" s="42" t="s">
        <v>743</v>
      </c>
      <c r="C1861" s="43" t="s">
        <v>6590</v>
      </c>
      <c r="D1861" s="43" t="s">
        <v>6601</v>
      </c>
      <c r="E1861" s="44" t="s">
        <v>6602</v>
      </c>
      <c r="F1861" s="45" t="s">
        <v>6799</v>
      </c>
      <c r="G1861" s="45" t="s">
        <v>6727</v>
      </c>
      <c r="H1861" s="47">
        <v>43346</v>
      </c>
      <c r="I1861" s="47">
        <v>45446</v>
      </c>
      <c r="J1861" s="48" t="str">
        <f>IF(Ugovori_OPULJP[[#This Row],[DATUM ZAVRŠETKA OPERACIJE]]&gt;DATE(2024,3,31),"u provedbi","završen")</f>
        <v>u provedbi</v>
      </c>
      <c r="K1861" s="46" t="s">
        <v>37</v>
      </c>
      <c r="L1861" s="46" t="s">
        <v>37</v>
      </c>
      <c r="M1861" s="49">
        <v>0.85</v>
      </c>
      <c r="N1861" s="49">
        <v>0.15</v>
      </c>
      <c r="O1861" s="50">
        <f>Ugovori_OPULJP[[#This Row],[Bespovratna sredstva - Ukupno (EU+Nac) HRK
= Ukupna ugovorena vrijednost bespovratnih sredstava]]*Ugovori_OPULJP[[#This Row],[EU STOPA SUFINANCIRANJA %
EU CO-FINANCING RATE %]]</f>
        <v>1059572.9569999999</v>
      </c>
      <c r="P1861" s="51">
        <f>Ugovori_OPULJP[[#This Row],[Bespovratna sredstva - EU dio - HRK]]/7.5345</f>
        <v>140629.49857322979</v>
      </c>
      <c r="Q1861" s="50">
        <f>Ugovori_OPULJP[[#This Row],[Bespovratna sredstva - Ukupno (EU+Nac) HRK
= Ukupna ugovorena vrijednost bespovratnih sredstava]]*Ugovori_OPULJP[[#This Row],[STOPA NACIONALNOG SUFINANCIRANJA %]]</f>
        <v>186983.46299999999</v>
      </c>
      <c r="R1861" s="51">
        <f>Ugovori_OPULJP[[#This Row],[Bespovratna sredstva - Nacionalni dio - HRK]]/7.5345</f>
        <v>24816.970336452316</v>
      </c>
      <c r="S1861" s="50">
        <v>1246556.42</v>
      </c>
      <c r="T1861" s="51">
        <f>Ugovori_OPULJP[[#This Row],[Bespovratna sredstva - Ukupno (EU+Nac) HRK
= Ukupna ugovorena vrijednost bespovratnih sredstava]]/7.5345</f>
        <v>165446.46890968212</v>
      </c>
      <c r="U1861" s="50">
        <v>0</v>
      </c>
      <c r="V1861" s="51">
        <f>Ugovori_OPULJP[[#This Row],[Javni doprinos korisnika - HRK]]/7.5345</f>
        <v>0</v>
      </c>
      <c r="W1861" s="50">
        <v>0</v>
      </c>
      <c r="X1861" s="51">
        <f>Ugovori_OPULJP[[#This Row],[Privatni doprinos korisnika - HRK]]/7.5345</f>
        <v>0</v>
      </c>
      <c r="Y1861" s="52">
        <v>1246556.42</v>
      </c>
      <c r="Z1861" s="53">
        <f>Ugovori_OPULJP[[#This Row],[UKUPNI PRIHVATLJIVI IZDACI
TOTAL ELIGIBLE EXPENDITURE
= Bespovratna sredstva ukupno + doprinos korisnika
= Ukupni prihvatljivi troškovi
= Ukupna ugovorena vrijednost projekta HRK]]/7.5345</f>
        <v>165446.46890968212</v>
      </c>
      <c r="AA1861" s="44" t="s">
        <v>6593</v>
      </c>
      <c r="AB1861" s="44" t="s">
        <v>35</v>
      </c>
      <c r="AC1861" s="43" t="s">
        <v>6800</v>
      </c>
      <c r="AD1861" s="43" t="s">
        <v>6595</v>
      </c>
    </row>
    <row r="1862" spans="1:30" ht="76.5" customHeight="1" x14ac:dyDescent="0.2">
      <c r="A1862" s="41" t="s">
        <v>6801</v>
      </c>
      <c r="B1862" s="42" t="s">
        <v>743</v>
      </c>
      <c r="C1862" s="43" t="s">
        <v>6590</v>
      </c>
      <c r="D1862" s="43" t="s">
        <v>6601</v>
      </c>
      <c r="E1862" s="44" t="s">
        <v>6602</v>
      </c>
      <c r="F1862" s="45" t="s">
        <v>6802</v>
      </c>
      <c r="G1862" s="45" t="s">
        <v>6739</v>
      </c>
      <c r="H1862" s="47">
        <v>43348</v>
      </c>
      <c r="I1862" s="47">
        <v>45448</v>
      </c>
      <c r="J1862" s="48" t="str">
        <f>IF(Ugovori_OPULJP[[#This Row],[DATUM ZAVRŠETKA OPERACIJE]]&gt;DATE(2024,3,31),"u provedbi","završen")</f>
        <v>u provedbi</v>
      </c>
      <c r="K1862" s="46" t="s">
        <v>249</v>
      </c>
      <c r="L1862" s="46" t="s">
        <v>249</v>
      </c>
      <c r="M1862" s="49">
        <v>0.85</v>
      </c>
      <c r="N1862" s="49">
        <v>0.15</v>
      </c>
      <c r="O1862" s="50">
        <f>Ugovori_OPULJP[[#This Row],[Bespovratna sredstva - Ukupno (EU+Nac) HRK
= Ukupna ugovorena vrijednost bespovratnih sredstava]]*Ugovori_OPULJP[[#This Row],[EU STOPA SUFINANCIRANJA %
EU CO-FINANCING RATE %]]</f>
        <v>1115718.5765</v>
      </c>
      <c r="P1862" s="51">
        <f>Ugovori_OPULJP[[#This Row],[Bespovratna sredstva - EU dio - HRK]]/7.5345</f>
        <v>148081.30287344879</v>
      </c>
      <c r="Q1862" s="50">
        <f>Ugovori_OPULJP[[#This Row],[Bespovratna sredstva - Ukupno (EU+Nac) HRK
= Ukupna ugovorena vrijednost bespovratnih sredstava]]*Ugovori_OPULJP[[#This Row],[STOPA NACIONALNOG SUFINANCIRANJA %]]</f>
        <v>196891.5135</v>
      </c>
      <c r="R1862" s="51">
        <f>Ugovori_OPULJP[[#This Row],[Bespovratna sredstva - Nacionalni dio - HRK]]/7.5345</f>
        <v>26131.99462472626</v>
      </c>
      <c r="S1862" s="50">
        <v>1312610.0900000001</v>
      </c>
      <c r="T1862" s="51">
        <f>Ugovori_OPULJP[[#This Row],[Bespovratna sredstva - Ukupno (EU+Nac) HRK
= Ukupna ugovorena vrijednost bespovratnih sredstava]]/7.5345</f>
        <v>174213.29749817506</v>
      </c>
      <c r="U1862" s="50">
        <v>0</v>
      </c>
      <c r="V1862" s="51">
        <f>Ugovori_OPULJP[[#This Row],[Javni doprinos korisnika - HRK]]/7.5345</f>
        <v>0</v>
      </c>
      <c r="W1862" s="50">
        <v>0</v>
      </c>
      <c r="X1862" s="51">
        <f>Ugovori_OPULJP[[#This Row],[Privatni doprinos korisnika - HRK]]/7.5345</f>
        <v>0</v>
      </c>
      <c r="Y1862" s="52">
        <v>1312610.0900000001</v>
      </c>
      <c r="Z1862" s="53">
        <f>Ugovori_OPULJP[[#This Row],[UKUPNI PRIHVATLJIVI IZDACI
TOTAL ELIGIBLE EXPENDITURE
= Bespovratna sredstva ukupno + doprinos korisnika
= Ukupni prihvatljivi troškovi
= Ukupna ugovorena vrijednost projekta HRK]]/7.5345</f>
        <v>174213.29749817506</v>
      </c>
      <c r="AA1862" s="44" t="s">
        <v>6593</v>
      </c>
      <c r="AB1862" s="44" t="s">
        <v>35</v>
      </c>
      <c r="AC1862" s="43" t="s">
        <v>6803</v>
      </c>
      <c r="AD1862" s="43" t="s">
        <v>6595</v>
      </c>
    </row>
    <row r="1863" spans="1:30" ht="76.5" customHeight="1" x14ac:dyDescent="0.2">
      <c r="A1863" s="41" t="s">
        <v>6804</v>
      </c>
      <c r="B1863" s="42" t="s">
        <v>743</v>
      </c>
      <c r="C1863" s="43" t="s">
        <v>6590</v>
      </c>
      <c r="D1863" s="43" t="s">
        <v>6601</v>
      </c>
      <c r="E1863" s="44" t="s">
        <v>6602</v>
      </c>
      <c r="F1863" s="45" t="s">
        <v>6805</v>
      </c>
      <c r="G1863" s="45" t="s">
        <v>6739</v>
      </c>
      <c r="H1863" s="47">
        <v>43348</v>
      </c>
      <c r="I1863" s="47">
        <v>45448</v>
      </c>
      <c r="J1863" s="48" t="str">
        <f>IF(Ugovori_OPULJP[[#This Row],[DATUM ZAVRŠETKA OPERACIJE]]&gt;DATE(2024,3,31),"u provedbi","završen")</f>
        <v>u provedbi</v>
      </c>
      <c r="K1863" s="46" t="s">
        <v>249</v>
      </c>
      <c r="L1863" s="46" t="s">
        <v>249</v>
      </c>
      <c r="M1863" s="49">
        <v>0.85</v>
      </c>
      <c r="N1863" s="49">
        <v>0.15</v>
      </c>
      <c r="O1863" s="50">
        <f>Ugovori_OPULJP[[#This Row],[Bespovratna sredstva - Ukupno (EU+Nac) HRK
= Ukupna ugovorena vrijednost bespovratnih sredstava]]*Ugovori_OPULJP[[#This Row],[EU STOPA SUFINANCIRANJA %
EU CO-FINANCING RATE %]]</f>
        <v>1106376.0649999999</v>
      </c>
      <c r="P1863" s="51">
        <f>Ugovori_OPULJP[[#This Row],[Bespovratna sredstva - EU dio - HRK]]/7.5345</f>
        <v>146841.33850952284</v>
      </c>
      <c r="Q1863" s="50">
        <f>Ugovori_OPULJP[[#This Row],[Bespovratna sredstva - Ukupno (EU+Nac) HRK
= Ukupna ugovorena vrijednost bespovratnih sredstava]]*Ugovori_OPULJP[[#This Row],[STOPA NACIONALNOG SUFINANCIRANJA %]]</f>
        <v>195242.83499999999</v>
      </c>
      <c r="R1863" s="51">
        <f>Ugovori_OPULJP[[#This Row],[Bespovratna sredstva - Nacionalni dio - HRK]]/7.5345</f>
        <v>25913.177384033443</v>
      </c>
      <c r="S1863" s="50">
        <v>1301618.8999999999</v>
      </c>
      <c r="T1863" s="51">
        <f>Ugovori_OPULJP[[#This Row],[Bespovratna sredstva - Ukupno (EU+Nac) HRK
= Ukupna ugovorena vrijednost bespovratnih sredstava]]/7.5345</f>
        <v>172754.51589355629</v>
      </c>
      <c r="U1863" s="50">
        <v>0</v>
      </c>
      <c r="V1863" s="51">
        <f>Ugovori_OPULJP[[#This Row],[Javni doprinos korisnika - HRK]]/7.5345</f>
        <v>0</v>
      </c>
      <c r="W1863" s="50">
        <v>0</v>
      </c>
      <c r="X1863" s="51">
        <f>Ugovori_OPULJP[[#This Row],[Privatni doprinos korisnika - HRK]]/7.5345</f>
        <v>0</v>
      </c>
      <c r="Y1863" s="52">
        <v>1301618.8999999999</v>
      </c>
      <c r="Z1863" s="53">
        <f>Ugovori_OPULJP[[#This Row],[UKUPNI PRIHVATLJIVI IZDACI
TOTAL ELIGIBLE EXPENDITURE
= Bespovratna sredstva ukupno + doprinos korisnika
= Ukupni prihvatljivi troškovi
= Ukupna ugovorena vrijednost projekta HRK]]/7.5345</f>
        <v>172754.51589355629</v>
      </c>
      <c r="AA1863" s="44" t="s">
        <v>6593</v>
      </c>
      <c r="AB1863" s="44" t="s">
        <v>35</v>
      </c>
      <c r="AC1863" s="43" t="s">
        <v>6740</v>
      </c>
      <c r="AD1863" s="43" t="s">
        <v>6595</v>
      </c>
    </row>
    <row r="1864" spans="1:30" ht="76.5" customHeight="1" x14ac:dyDescent="0.2">
      <c r="A1864" s="41" t="s">
        <v>6806</v>
      </c>
      <c r="B1864" s="42" t="s">
        <v>743</v>
      </c>
      <c r="C1864" s="43" t="s">
        <v>6590</v>
      </c>
      <c r="D1864" s="43" t="s">
        <v>6601</v>
      </c>
      <c r="E1864" s="44" t="s">
        <v>6602</v>
      </c>
      <c r="F1864" s="45" t="s">
        <v>6807</v>
      </c>
      <c r="G1864" s="45" t="s">
        <v>6739</v>
      </c>
      <c r="H1864" s="47">
        <v>43348</v>
      </c>
      <c r="I1864" s="47">
        <v>45448</v>
      </c>
      <c r="J1864" s="48" t="str">
        <f>IF(Ugovori_OPULJP[[#This Row],[DATUM ZAVRŠETKA OPERACIJE]]&gt;DATE(2024,3,31),"u provedbi","završen")</f>
        <v>u provedbi</v>
      </c>
      <c r="K1864" s="46" t="s">
        <v>249</v>
      </c>
      <c r="L1864" s="46" t="s">
        <v>249</v>
      </c>
      <c r="M1864" s="49">
        <v>0.85</v>
      </c>
      <c r="N1864" s="49">
        <v>0.15</v>
      </c>
      <c r="O1864" s="50">
        <f>Ugovori_OPULJP[[#This Row],[Bespovratna sredstva - Ukupno (EU+Nac) HRK
= Ukupna ugovorena vrijednost bespovratnih sredstava]]*Ugovori_OPULJP[[#This Row],[EU STOPA SUFINANCIRANJA %
EU CO-FINANCING RATE %]]</f>
        <v>1108433.5495</v>
      </c>
      <c r="P1864" s="51">
        <f>Ugovori_OPULJP[[#This Row],[Bespovratna sredstva - EU dio - HRK]]/7.5345</f>
        <v>147114.41363063242</v>
      </c>
      <c r="Q1864" s="50">
        <f>Ugovori_OPULJP[[#This Row],[Bespovratna sredstva - Ukupno (EU+Nac) HRK
= Ukupna ugovorena vrijednost bespovratnih sredstava]]*Ugovori_OPULJP[[#This Row],[STOPA NACIONALNOG SUFINANCIRANJA %]]</f>
        <v>195605.92049999998</v>
      </c>
      <c r="R1864" s="51">
        <f>Ugovori_OPULJP[[#This Row],[Bespovratna sredstva - Nacionalni dio - HRK]]/7.5345</f>
        <v>25961.367111288069</v>
      </c>
      <c r="S1864" s="50">
        <v>1304039.47</v>
      </c>
      <c r="T1864" s="51">
        <f>Ugovori_OPULJP[[#This Row],[Bespovratna sredstva - Ukupno (EU+Nac) HRK
= Ukupna ugovorena vrijednost bespovratnih sredstava]]/7.5345</f>
        <v>173075.78074192049</v>
      </c>
      <c r="U1864" s="50">
        <v>0</v>
      </c>
      <c r="V1864" s="51">
        <f>Ugovori_OPULJP[[#This Row],[Javni doprinos korisnika - HRK]]/7.5345</f>
        <v>0</v>
      </c>
      <c r="W1864" s="50">
        <v>0</v>
      </c>
      <c r="X1864" s="51">
        <f>Ugovori_OPULJP[[#This Row],[Privatni doprinos korisnika - HRK]]/7.5345</f>
        <v>0</v>
      </c>
      <c r="Y1864" s="52">
        <v>1304039.47</v>
      </c>
      <c r="Z1864" s="53">
        <f>Ugovori_OPULJP[[#This Row],[UKUPNI PRIHVATLJIVI IZDACI
TOTAL ELIGIBLE EXPENDITURE
= Bespovratna sredstva ukupno + doprinos korisnika
= Ukupni prihvatljivi troškovi
= Ukupna ugovorena vrijednost projekta HRK]]/7.5345</f>
        <v>173075.78074192049</v>
      </c>
      <c r="AA1864" s="44" t="s">
        <v>6593</v>
      </c>
      <c r="AB1864" s="44" t="s">
        <v>35</v>
      </c>
      <c r="AC1864" s="43" t="s">
        <v>6740</v>
      </c>
      <c r="AD1864" s="43" t="s">
        <v>6595</v>
      </c>
    </row>
    <row r="1865" spans="1:30" ht="76.5" customHeight="1" x14ac:dyDescent="0.2">
      <c r="A1865" s="41" t="s">
        <v>6808</v>
      </c>
      <c r="B1865" s="42" t="s">
        <v>743</v>
      </c>
      <c r="C1865" s="43" t="s">
        <v>6590</v>
      </c>
      <c r="D1865" s="43" t="s">
        <v>6601</v>
      </c>
      <c r="E1865" s="44" t="s">
        <v>6602</v>
      </c>
      <c r="F1865" s="45" t="s">
        <v>6809</v>
      </c>
      <c r="G1865" s="45" t="s">
        <v>6810</v>
      </c>
      <c r="H1865" s="47">
        <v>43349</v>
      </c>
      <c r="I1865" s="47">
        <v>45266</v>
      </c>
      <c r="J1865" s="48" t="str">
        <f>IF(Ugovori_OPULJP[[#This Row],[DATUM ZAVRŠETKA OPERACIJE]]&gt;DATE(2024,3,31),"u provedbi","završen")</f>
        <v>završen</v>
      </c>
      <c r="K1865" s="46" t="s">
        <v>99</v>
      </c>
      <c r="L1865" s="46" t="s">
        <v>99</v>
      </c>
      <c r="M1865" s="49">
        <v>0.85</v>
      </c>
      <c r="N1865" s="49">
        <v>0.15</v>
      </c>
      <c r="O1865" s="50">
        <f>Ugovori_OPULJP[[#This Row],[Bespovratna sredstva - Ukupno (EU+Nac) HRK
= Ukupna ugovorena vrijednost bespovratnih sredstava]]*Ugovori_OPULJP[[#This Row],[EU STOPA SUFINANCIRANJA %
EU CO-FINANCING RATE %]]</f>
        <v>903043.13649999991</v>
      </c>
      <c r="P1865" s="51">
        <f>Ugovori_OPULJP[[#This Row],[Bespovratna sredstva - EU dio - HRK]]/7.5345</f>
        <v>119854.42119583249</v>
      </c>
      <c r="Q1865" s="50">
        <f>Ugovori_OPULJP[[#This Row],[Bespovratna sredstva - Ukupno (EU+Nac) HRK
= Ukupna ugovorena vrijednost bespovratnih sredstava]]*Ugovori_OPULJP[[#This Row],[STOPA NACIONALNOG SUFINANCIRANJA %]]</f>
        <v>159360.55349999998</v>
      </c>
      <c r="R1865" s="51">
        <f>Ugovori_OPULJP[[#This Row],[Bespovratna sredstva - Nacionalni dio - HRK]]/7.5345</f>
        <v>21150.780211029261</v>
      </c>
      <c r="S1865" s="50">
        <v>1062403.69</v>
      </c>
      <c r="T1865" s="51">
        <f>Ugovori_OPULJP[[#This Row],[Bespovratna sredstva - Ukupno (EU+Nac) HRK
= Ukupna ugovorena vrijednost bespovratnih sredstava]]/7.5345</f>
        <v>141005.20140686174</v>
      </c>
      <c r="U1865" s="50">
        <v>0</v>
      </c>
      <c r="V1865" s="51">
        <f>Ugovori_OPULJP[[#This Row],[Javni doprinos korisnika - HRK]]/7.5345</f>
        <v>0</v>
      </c>
      <c r="W1865" s="50">
        <v>0</v>
      </c>
      <c r="X1865" s="51">
        <f>Ugovori_OPULJP[[#This Row],[Privatni doprinos korisnika - HRK]]/7.5345</f>
        <v>0</v>
      </c>
      <c r="Y1865" s="52">
        <v>1062403.69</v>
      </c>
      <c r="Z1865" s="53">
        <f>Ugovori_OPULJP[[#This Row],[UKUPNI PRIHVATLJIVI IZDACI
TOTAL ELIGIBLE EXPENDITURE
= Bespovratna sredstva ukupno + doprinos korisnika
= Ukupni prihvatljivi troškovi
= Ukupna ugovorena vrijednost projekta HRK]]/7.5345</f>
        <v>141005.20140686174</v>
      </c>
      <c r="AA1865" s="44" t="s">
        <v>6593</v>
      </c>
      <c r="AB1865" s="44" t="s">
        <v>35</v>
      </c>
      <c r="AC1865" s="43" t="s">
        <v>6811</v>
      </c>
      <c r="AD1865" s="43" t="s">
        <v>6595</v>
      </c>
    </row>
    <row r="1866" spans="1:30" ht="76.5" customHeight="1" x14ac:dyDescent="0.2">
      <c r="A1866" s="41" t="s">
        <v>6812</v>
      </c>
      <c r="B1866" s="42" t="s">
        <v>743</v>
      </c>
      <c r="C1866" s="43" t="s">
        <v>6590</v>
      </c>
      <c r="D1866" s="43" t="s">
        <v>6601</v>
      </c>
      <c r="E1866" s="44" t="s">
        <v>6602</v>
      </c>
      <c r="F1866" s="45" t="s">
        <v>6813</v>
      </c>
      <c r="G1866" s="45" t="s">
        <v>6814</v>
      </c>
      <c r="H1866" s="47">
        <v>43348</v>
      </c>
      <c r="I1866" s="47">
        <v>45448</v>
      </c>
      <c r="J1866" s="48" t="str">
        <f>IF(Ugovori_OPULJP[[#This Row],[DATUM ZAVRŠETKA OPERACIJE]]&gt;DATE(2024,3,31),"u provedbi","završen")</f>
        <v>u provedbi</v>
      </c>
      <c r="K1866" s="46" t="s">
        <v>99</v>
      </c>
      <c r="L1866" s="46" t="s">
        <v>99</v>
      </c>
      <c r="M1866" s="49">
        <v>0.85</v>
      </c>
      <c r="N1866" s="49">
        <v>0.15</v>
      </c>
      <c r="O1866" s="50">
        <f>Ugovori_OPULJP[[#This Row],[Bespovratna sredstva - Ukupno (EU+Nac) HRK
= Ukupna ugovorena vrijednost bespovratnih sredstava]]*Ugovori_OPULJP[[#This Row],[EU STOPA SUFINANCIRANJA %
EU CO-FINANCING RATE %]]</f>
        <v>2287072.8659999999</v>
      </c>
      <c r="P1866" s="51">
        <f>Ugovori_OPULJP[[#This Row],[Bespovratna sredstva - EU dio - HRK]]/7.5345</f>
        <v>303546.73382440768</v>
      </c>
      <c r="Q1866" s="50">
        <f>Ugovori_OPULJP[[#This Row],[Bespovratna sredstva - Ukupno (EU+Nac) HRK
= Ukupna ugovorena vrijednost bespovratnih sredstava]]*Ugovori_OPULJP[[#This Row],[STOPA NACIONALNOG SUFINANCIRANJA %]]</f>
        <v>403601.09399999998</v>
      </c>
      <c r="R1866" s="51">
        <f>Ugovori_OPULJP[[#This Row],[Bespovratna sredstva - Nacionalni dio - HRK]]/7.5345</f>
        <v>53567.070674895476</v>
      </c>
      <c r="S1866" s="50">
        <v>2690673.96</v>
      </c>
      <c r="T1866" s="51">
        <f>Ugovori_OPULJP[[#This Row],[Bespovratna sredstva - Ukupno (EU+Nac) HRK
= Ukupna ugovorena vrijednost bespovratnih sredstava]]/7.5345</f>
        <v>357113.80449930317</v>
      </c>
      <c r="U1866" s="50">
        <v>0</v>
      </c>
      <c r="V1866" s="51">
        <f>Ugovori_OPULJP[[#This Row],[Javni doprinos korisnika - HRK]]/7.5345</f>
        <v>0</v>
      </c>
      <c r="W1866" s="50">
        <v>0</v>
      </c>
      <c r="X1866" s="51">
        <f>Ugovori_OPULJP[[#This Row],[Privatni doprinos korisnika - HRK]]/7.5345</f>
        <v>0</v>
      </c>
      <c r="Y1866" s="52">
        <v>2690673.96</v>
      </c>
      <c r="Z1866" s="53">
        <f>Ugovori_OPULJP[[#This Row],[UKUPNI PRIHVATLJIVI IZDACI
TOTAL ELIGIBLE EXPENDITURE
= Bespovratna sredstva ukupno + doprinos korisnika
= Ukupni prihvatljivi troškovi
= Ukupna ugovorena vrijednost projekta HRK]]/7.5345</f>
        <v>357113.80449930317</v>
      </c>
      <c r="AA1866" s="44" t="s">
        <v>6593</v>
      </c>
      <c r="AB1866" s="44" t="s">
        <v>35</v>
      </c>
      <c r="AC1866" s="43" t="s">
        <v>6815</v>
      </c>
      <c r="AD1866" s="43" t="s">
        <v>6595</v>
      </c>
    </row>
    <row r="1867" spans="1:30" ht="76.5" customHeight="1" x14ac:dyDescent="0.2">
      <c r="A1867" s="41" t="s">
        <v>6816</v>
      </c>
      <c r="B1867" s="42" t="s">
        <v>743</v>
      </c>
      <c r="C1867" s="43" t="s">
        <v>6590</v>
      </c>
      <c r="D1867" s="43" t="s">
        <v>6601</v>
      </c>
      <c r="E1867" s="44" t="s">
        <v>6602</v>
      </c>
      <c r="F1867" s="45" t="s">
        <v>6817</v>
      </c>
      <c r="G1867" s="45" t="s">
        <v>6818</v>
      </c>
      <c r="H1867" s="47">
        <v>43348</v>
      </c>
      <c r="I1867" s="47">
        <v>44990</v>
      </c>
      <c r="J1867" s="48" t="str">
        <f>IF(Ugovori_OPULJP[[#This Row],[DATUM ZAVRŠETKA OPERACIJE]]&gt;DATE(2024,3,31),"u provedbi","završen")</f>
        <v>završen</v>
      </c>
      <c r="K1867" s="46" t="s">
        <v>200</v>
      </c>
      <c r="L1867" s="46" t="s">
        <v>200</v>
      </c>
      <c r="M1867" s="49">
        <v>0.85</v>
      </c>
      <c r="N1867" s="49">
        <v>0.15</v>
      </c>
      <c r="O1867" s="50">
        <f>Ugovori_OPULJP[[#This Row],[Bespovratna sredstva - Ukupno (EU+Nac) HRK
= Ukupna ugovorena vrijednost bespovratnih sredstava]]*Ugovori_OPULJP[[#This Row],[EU STOPA SUFINANCIRANJA %
EU CO-FINANCING RATE %]]</f>
        <v>2617551.9479999999</v>
      </c>
      <c r="P1867" s="51">
        <f>Ugovori_OPULJP[[#This Row],[Bespovratna sredstva - EU dio - HRK]]/7.5345</f>
        <v>347408.84570973518</v>
      </c>
      <c r="Q1867" s="50">
        <f>Ugovori_OPULJP[[#This Row],[Bespovratna sredstva - Ukupno (EU+Nac) HRK
= Ukupna ugovorena vrijednost bespovratnih sredstava]]*Ugovori_OPULJP[[#This Row],[STOPA NACIONALNOG SUFINANCIRANJA %]]</f>
        <v>461920.93199999997</v>
      </c>
      <c r="R1867" s="51">
        <f>Ugovori_OPULJP[[#This Row],[Bespovratna sredstva - Nacionalni dio - HRK]]/7.5345</f>
        <v>61307.443360541503</v>
      </c>
      <c r="S1867" s="50">
        <v>3079472.88</v>
      </c>
      <c r="T1867" s="51">
        <f>Ugovori_OPULJP[[#This Row],[Bespovratna sredstva - Ukupno (EU+Nac) HRK
= Ukupna ugovorena vrijednost bespovratnih sredstava]]/7.5345</f>
        <v>408716.28907027672</v>
      </c>
      <c r="U1867" s="50">
        <v>0</v>
      </c>
      <c r="V1867" s="51">
        <f>Ugovori_OPULJP[[#This Row],[Javni doprinos korisnika - HRK]]/7.5345</f>
        <v>0</v>
      </c>
      <c r="W1867" s="50">
        <v>0</v>
      </c>
      <c r="X1867" s="51">
        <f>Ugovori_OPULJP[[#This Row],[Privatni doprinos korisnika - HRK]]/7.5345</f>
        <v>0</v>
      </c>
      <c r="Y1867" s="52">
        <v>3079472.88</v>
      </c>
      <c r="Z1867" s="53">
        <f>Ugovori_OPULJP[[#This Row],[UKUPNI PRIHVATLJIVI IZDACI
TOTAL ELIGIBLE EXPENDITURE
= Bespovratna sredstva ukupno + doprinos korisnika
= Ukupni prihvatljivi troškovi
= Ukupna ugovorena vrijednost projekta HRK]]/7.5345</f>
        <v>408716.28907027672</v>
      </c>
      <c r="AA1867" s="44" t="s">
        <v>6593</v>
      </c>
      <c r="AB1867" s="44" t="s">
        <v>35</v>
      </c>
      <c r="AC1867" s="43" t="s">
        <v>6819</v>
      </c>
      <c r="AD1867" s="43" t="s">
        <v>6595</v>
      </c>
    </row>
    <row r="1868" spans="1:30" ht="76.5" customHeight="1" x14ac:dyDescent="0.2">
      <c r="A1868" s="41" t="s">
        <v>6820</v>
      </c>
      <c r="B1868" s="42" t="s">
        <v>743</v>
      </c>
      <c r="C1868" s="43" t="s">
        <v>6590</v>
      </c>
      <c r="D1868" s="43" t="s">
        <v>6601</v>
      </c>
      <c r="E1868" s="44" t="s">
        <v>6602</v>
      </c>
      <c r="F1868" s="45" t="s">
        <v>6817</v>
      </c>
      <c r="G1868" s="45" t="s">
        <v>6818</v>
      </c>
      <c r="H1868" s="47">
        <v>43348</v>
      </c>
      <c r="I1868" s="47">
        <v>45448</v>
      </c>
      <c r="J1868" s="48" t="str">
        <f>IF(Ugovori_OPULJP[[#This Row],[DATUM ZAVRŠETKA OPERACIJE]]&gt;DATE(2024,3,31),"u provedbi","završen")</f>
        <v>u provedbi</v>
      </c>
      <c r="K1868" s="46" t="s">
        <v>200</v>
      </c>
      <c r="L1868" s="46" t="s">
        <v>200</v>
      </c>
      <c r="M1868" s="49">
        <v>0.85</v>
      </c>
      <c r="N1868" s="49">
        <v>0.15</v>
      </c>
      <c r="O1868" s="50">
        <f>Ugovori_OPULJP[[#This Row],[Bespovratna sredstva - Ukupno (EU+Nac) HRK
= Ukupna ugovorena vrijednost bespovratnih sredstava]]*Ugovori_OPULJP[[#This Row],[EU STOPA SUFINANCIRANJA %
EU CO-FINANCING RATE %]]</f>
        <v>4200028.9165000003</v>
      </c>
      <c r="P1868" s="51">
        <f>Ugovori_OPULJP[[#This Row],[Bespovratna sredstva - EU dio - HRK]]/7.5345</f>
        <v>557439.63322051894</v>
      </c>
      <c r="Q1868" s="50">
        <f>Ugovori_OPULJP[[#This Row],[Bespovratna sredstva - Ukupno (EU+Nac) HRK
= Ukupna ugovorena vrijednost bespovratnih sredstava]]*Ugovori_OPULJP[[#This Row],[STOPA NACIONALNOG SUFINANCIRANJA %]]</f>
        <v>741181.57350000006</v>
      </c>
      <c r="R1868" s="51">
        <f>Ugovori_OPULJP[[#This Row],[Bespovratna sredstva - Nacionalni dio - HRK]]/7.5345</f>
        <v>98371.69998009158</v>
      </c>
      <c r="S1868" s="50">
        <v>4941210.49</v>
      </c>
      <c r="T1868" s="51">
        <f>Ugovori_OPULJP[[#This Row],[Bespovratna sredstva - Ukupno (EU+Nac) HRK
= Ukupna ugovorena vrijednost bespovratnih sredstava]]/7.5345</f>
        <v>655811.33320061048</v>
      </c>
      <c r="U1868" s="50">
        <v>0</v>
      </c>
      <c r="V1868" s="51">
        <f>Ugovori_OPULJP[[#This Row],[Javni doprinos korisnika - HRK]]/7.5345</f>
        <v>0</v>
      </c>
      <c r="W1868" s="50">
        <v>0</v>
      </c>
      <c r="X1868" s="51">
        <f>Ugovori_OPULJP[[#This Row],[Privatni doprinos korisnika - HRK]]/7.5345</f>
        <v>0</v>
      </c>
      <c r="Y1868" s="52">
        <v>4941210.49</v>
      </c>
      <c r="Z1868" s="53">
        <f>Ugovori_OPULJP[[#This Row],[UKUPNI PRIHVATLJIVI IZDACI
TOTAL ELIGIBLE EXPENDITURE
= Bespovratna sredstva ukupno + doprinos korisnika
= Ukupni prihvatljivi troškovi
= Ukupna ugovorena vrijednost projekta HRK]]/7.5345</f>
        <v>655811.33320061048</v>
      </c>
      <c r="AA1868" s="44" t="s">
        <v>6593</v>
      </c>
      <c r="AB1868" s="44" t="s">
        <v>35</v>
      </c>
      <c r="AC1868" s="43" t="s">
        <v>6821</v>
      </c>
      <c r="AD1868" s="43" t="s">
        <v>6595</v>
      </c>
    </row>
    <row r="1869" spans="1:30" ht="76.5" customHeight="1" x14ac:dyDescent="0.2">
      <c r="A1869" s="41" t="s">
        <v>6822</v>
      </c>
      <c r="B1869" s="42" t="s">
        <v>743</v>
      </c>
      <c r="C1869" s="43" t="s">
        <v>6590</v>
      </c>
      <c r="D1869" s="43" t="s">
        <v>6601</v>
      </c>
      <c r="E1869" s="44" t="s">
        <v>6602</v>
      </c>
      <c r="F1869" s="45" t="s">
        <v>6823</v>
      </c>
      <c r="G1869" s="45" t="s">
        <v>6824</v>
      </c>
      <c r="H1869" s="47">
        <v>43350</v>
      </c>
      <c r="I1869" s="47">
        <v>45358</v>
      </c>
      <c r="J1869" s="48" t="str">
        <f>IF(Ugovori_OPULJP[[#This Row],[DATUM ZAVRŠETKA OPERACIJE]]&gt;DATE(2024,3,31),"u provedbi","završen")</f>
        <v>završen</v>
      </c>
      <c r="K1869" s="46" t="s">
        <v>244</v>
      </c>
      <c r="L1869" s="46" t="s">
        <v>244</v>
      </c>
      <c r="M1869" s="49">
        <v>0.85</v>
      </c>
      <c r="N1869" s="49">
        <v>0.15</v>
      </c>
      <c r="O1869" s="50">
        <f>Ugovori_OPULJP[[#This Row],[Bespovratna sredstva - Ukupno (EU+Nac) HRK
= Ukupna ugovorena vrijednost bespovratnih sredstava]]*Ugovori_OPULJP[[#This Row],[EU STOPA SUFINANCIRANJA %
EU CO-FINANCING RATE %]]</f>
        <v>1123592.5260000001</v>
      </c>
      <c r="P1869" s="51">
        <f>Ugovori_OPULJP[[#This Row],[Bespovratna sredstva - EU dio - HRK]]/7.5345</f>
        <v>149126.35556440376</v>
      </c>
      <c r="Q1869" s="50">
        <f>Ugovori_OPULJP[[#This Row],[Bespovratna sredstva - Ukupno (EU+Nac) HRK
= Ukupna ugovorena vrijednost bespovratnih sredstava]]*Ugovori_OPULJP[[#This Row],[STOPA NACIONALNOG SUFINANCIRANJA %]]</f>
        <v>198281.03400000001</v>
      </c>
      <c r="R1869" s="51">
        <f>Ugovori_OPULJP[[#This Row],[Bespovratna sredstva - Nacionalni dio - HRK]]/7.5345</f>
        <v>26316.415687835954</v>
      </c>
      <c r="S1869" s="50">
        <v>1321873.56</v>
      </c>
      <c r="T1869" s="51">
        <f>Ugovori_OPULJP[[#This Row],[Bespovratna sredstva - Ukupno (EU+Nac) HRK
= Ukupna ugovorena vrijednost bespovratnih sredstava]]/7.5345</f>
        <v>175442.77125223971</v>
      </c>
      <c r="U1869" s="50">
        <v>0</v>
      </c>
      <c r="V1869" s="51">
        <f>Ugovori_OPULJP[[#This Row],[Javni doprinos korisnika - HRK]]/7.5345</f>
        <v>0</v>
      </c>
      <c r="W1869" s="50">
        <v>0</v>
      </c>
      <c r="X1869" s="51">
        <f>Ugovori_OPULJP[[#This Row],[Privatni doprinos korisnika - HRK]]/7.5345</f>
        <v>0</v>
      </c>
      <c r="Y1869" s="52">
        <v>1321873.56</v>
      </c>
      <c r="Z1869" s="53">
        <f>Ugovori_OPULJP[[#This Row],[UKUPNI PRIHVATLJIVI IZDACI
TOTAL ELIGIBLE EXPENDITURE
= Bespovratna sredstva ukupno + doprinos korisnika
= Ukupni prihvatljivi troškovi
= Ukupna ugovorena vrijednost projekta HRK]]/7.5345</f>
        <v>175442.77125223971</v>
      </c>
      <c r="AA1869" s="44" t="s">
        <v>6593</v>
      </c>
      <c r="AB1869" s="44" t="s">
        <v>35</v>
      </c>
      <c r="AC1869" s="43" t="s">
        <v>6825</v>
      </c>
      <c r="AD1869" s="43" t="s">
        <v>6595</v>
      </c>
    </row>
    <row r="1870" spans="1:30" ht="76.5" customHeight="1" x14ac:dyDescent="0.2">
      <c r="A1870" s="41" t="s">
        <v>6826</v>
      </c>
      <c r="B1870" s="42" t="s">
        <v>743</v>
      </c>
      <c r="C1870" s="43" t="s">
        <v>6590</v>
      </c>
      <c r="D1870" s="43" t="s">
        <v>6601</v>
      </c>
      <c r="E1870" s="44" t="s">
        <v>6602</v>
      </c>
      <c r="F1870" s="45" t="s">
        <v>6827</v>
      </c>
      <c r="G1870" s="45" t="s">
        <v>6828</v>
      </c>
      <c r="H1870" s="47">
        <v>43348</v>
      </c>
      <c r="I1870" s="47">
        <v>45448</v>
      </c>
      <c r="J1870" s="48" t="str">
        <f>IF(Ugovori_OPULJP[[#This Row],[DATUM ZAVRŠETKA OPERACIJE]]&gt;DATE(2024,3,31),"u provedbi","završen")</f>
        <v>u provedbi</v>
      </c>
      <c r="K1870" s="46" t="s">
        <v>211</v>
      </c>
      <c r="L1870" s="46" t="s">
        <v>211</v>
      </c>
      <c r="M1870" s="49">
        <v>0.85</v>
      </c>
      <c r="N1870" s="49">
        <v>0.15</v>
      </c>
      <c r="O1870" s="50">
        <f>Ugovori_OPULJP[[#This Row],[Bespovratna sredstva - Ukupno (EU+Nac) HRK
= Ukupna ugovorena vrijednost bespovratnih sredstava]]*Ugovori_OPULJP[[#This Row],[EU STOPA SUFINANCIRANJA %
EU CO-FINANCING RATE %]]</f>
        <v>1061137.0675000001</v>
      </c>
      <c r="P1870" s="51">
        <f>Ugovori_OPULJP[[#This Row],[Bespovratna sredstva - EU dio - HRK]]/7.5345</f>
        <v>140837.09171146061</v>
      </c>
      <c r="Q1870" s="50">
        <f>Ugovori_OPULJP[[#This Row],[Bespovratna sredstva - Ukupno (EU+Nac) HRK
= Ukupna ugovorena vrijednost bespovratnih sredstava]]*Ugovori_OPULJP[[#This Row],[STOPA NACIONALNOG SUFINANCIRANJA %]]</f>
        <v>187259.48250000001</v>
      </c>
      <c r="R1870" s="51">
        <f>Ugovori_OPULJP[[#This Row],[Bespovratna sredstva - Nacionalni dio - HRK]]/7.5345</f>
        <v>24853.604419669522</v>
      </c>
      <c r="S1870" s="50">
        <v>1248396.55</v>
      </c>
      <c r="T1870" s="51">
        <f>Ugovori_OPULJP[[#This Row],[Bespovratna sredstva - Ukupno (EU+Nac) HRK
= Ukupna ugovorena vrijednost bespovratnih sredstava]]/7.5345</f>
        <v>165690.69613113013</v>
      </c>
      <c r="U1870" s="50">
        <v>0</v>
      </c>
      <c r="V1870" s="51">
        <f>Ugovori_OPULJP[[#This Row],[Javni doprinos korisnika - HRK]]/7.5345</f>
        <v>0</v>
      </c>
      <c r="W1870" s="50">
        <v>0</v>
      </c>
      <c r="X1870" s="51">
        <f>Ugovori_OPULJP[[#This Row],[Privatni doprinos korisnika - HRK]]/7.5345</f>
        <v>0</v>
      </c>
      <c r="Y1870" s="52">
        <v>1248396.55</v>
      </c>
      <c r="Z1870" s="53">
        <f>Ugovori_OPULJP[[#This Row],[UKUPNI PRIHVATLJIVI IZDACI
TOTAL ELIGIBLE EXPENDITURE
= Bespovratna sredstva ukupno + doprinos korisnika
= Ukupni prihvatljivi troškovi
= Ukupna ugovorena vrijednost projekta HRK]]/7.5345</f>
        <v>165690.69613113013</v>
      </c>
      <c r="AA1870" s="44" t="s">
        <v>6593</v>
      </c>
      <c r="AB1870" s="44" t="s">
        <v>35</v>
      </c>
      <c r="AC1870" s="43" t="s">
        <v>6829</v>
      </c>
      <c r="AD1870" s="43" t="s">
        <v>6595</v>
      </c>
    </row>
    <row r="1871" spans="1:30" ht="76.5" customHeight="1" x14ac:dyDescent="0.2">
      <c r="A1871" s="41" t="s">
        <v>6830</v>
      </c>
      <c r="B1871" s="42" t="s">
        <v>743</v>
      </c>
      <c r="C1871" s="43" t="s">
        <v>6590</v>
      </c>
      <c r="D1871" s="43" t="s">
        <v>6831</v>
      </c>
      <c r="E1871" s="44" t="s">
        <v>34</v>
      </c>
      <c r="F1871" s="45" t="s">
        <v>6831</v>
      </c>
      <c r="G1871" s="45" t="s">
        <v>6832</v>
      </c>
      <c r="H1871" s="47">
        <v>43234</v>
      </c>
      <c r="I1871" s="47">
        <v>44971</v>
      </c>
      <c r="J1871" s="48" t="str">
        <f>IF(Ugovori_OPULJP[[#This Row],[DATUM ZAVRŠETKA OPERACIJE]]&gt;DATE(2024,3,31),"u provedbi","završen")</f>
        <v>završen</v>
      </c>
      <c r="K1871" s="46" t="s">
        <v>36</v>
      </c>
      <c r="L1871" s="46" t="s">
        <v>37</v>
      </c>
      <c r="M1871" s="49">
        <v>0.85</v>
      </c>
      <c r="N1871" s="49">
        <v>0.15</v>
      </c>
      <c r="O1871" s="50">
        <f>Ugovori_OPULJP[[#This Row],[Bespovratna sredstva - Ukupno (EU+Nac) HRK
= Ukupna ugovorena vrijednost bespovratnih sredstava]]*Ugovori_OPULJP[[#This Row],[EU STOPA SUFINANCIRANJA %
EU CO-FINANCING RATE %]]</f>
        <v>8002668.4849999994</v>
      </c>
      <c r="P1871" s="51">
        <f>Ugovori_OPULJP[[#This Row],[Bespovratna sredstva - EU dio - HRK]]/7.5345</f>
        <v>1062136.6361404206</v>
      </c>
      <c r="Q1871" s="50">
        <f>Ugovori_OPULJP[[#This Row],[Bespovratna sredstva - Ukupno (EU+Nac) HRK
= Ukupna ugovorena vrijednost bespovratnih sredstava]]*Ugovori_OPULJP[[#This Row],[STOPA NACIONALNOG SUFINANCIRANJA %]]</f>
        <v>1412235.615</v>
      </c>
      <c r="R1871" s="51">
        <f>Ugovori_OPULJP[[#This Row],[Bespovratna sredstva - Nacionalni dio - HRK]]/7.5345</f>
        <v>187435.87696595659</v>
      </c>
      <c r="S1871" s="50">
        <v>9414904.0999999996</v>
      </c>
      <c r="T1871" s="51">
        <f>Ugovori_OPULJP[[#This Row],[Bespovratna sredstva - Ukupno (EU+Nac) HRK
= Ukupna ugovorena vrijednost bespovratnih sredstava]]/7.5345</f>
        <v>1249572.5131063771</v>
      </c>
      <c r="U1871" s="50">
        <v>0</v>
      </c>
      <c r="V1871" s="51">
        <f>Ugovori_OPULJP[[#This Row],[Javni doprinos korisnika - HRK]]/7.5345</f>
        <v>0</v>
      </c>
      <c r="W1871" s="50">
        <v>0</v>
      </c>
      <c r="X1871" s="51">
        <f>Ugovori_OPULJP[[#This Row],[Privatni doprinos korisnika - HRK]]/7.5345</f>
        <v>0</v>
      </c>
      <c r="Y1871" s="52">
        <v>9414904.0999999996</v>
      </c>
      <c r="Z1871" s="53">
        <f>Ugovori_OPULJP[[#This Row],[UKUPNI PRIHVATLJIVI IZDACI
TOTAL ELIGIBLE EXPENDITURE
= Bespovratna sredstva ukupno + doprinos korisnika
= Ukupni prihvatljivi troškovi
= Ukupna ugovorena vrijednost projekta HRK]]/7.5345</f>
        <v>1249572.5131063771</v>
      </c>
      <c r="AA1871" s="44" t="s">
        <v>6593</v>
      </c>
      <c r="AB1871" s="44" t="s">
        <v>35</v>
      </c>
      <c r="AC1871" s="43" t="s">
        <v>6599</v>
      </c>
      <c r="AD1871" s="43" t="s">
        <v>6595</v>
      </c>
    </row>
    <row r="1872" spans="1:30" ht="76.5" customHeight="1" x14ac:dyDescent="0.2">
      <c r="A1872" s="41" t="s">
        <v>6833</v>
      </c>
      <c r="B1872" s="42" t="s">
        <v>743</v>
      </c>
      <c r="C1872" s="43" t="s">
        <v>6590</v>
      </c>
      <c r="D1872" s="43" t="s">
        <v>6834</v>
      </c>
      <c r="E1872" s="44" t="s">
        <v>76</v>
      </c>
      <c r="F1872" s="45" t="s">
        <v>6835</v>
      </c>
      <c r="G1872" s="45" t="s">
        <v>1392</v>
      </c>
      <c r="H1872" s="47">
        <v>43669</v>
      </c>
      <c r="I1872" s="47">
        <v>44219</v>
      </c>
      <c r="J1872" s="48" t="str">
        <f>IF(Ugovori_OPULJP[[#This Row],[DATUM ZAVRŠETKA OPERACIJE]]&gt;DATE(2024,3,31),"u provedbi","završen")</f>
        <v>završen</v>
      </c>
      <c r="K1872" s="46" t="s">
        <v>94</v>
      </c>
      <c r="L1872" s="46" t="s">
        <v>94</v>
      </c>
      <c r="M1872" s="49">
        <v>0.85</v>
      </c>
      <c r="N1872" s="49">
        <v>0.15</v>
      </c>
      <c r="O1872" s="50">
        <f>Ugovori_OPULJP[[#This Row],[Bespovratna sredstva - Ukupno (EU+Nac) HRK
= Ukupna ugovorena vrijednost bespovratnih sredstava]]*Ugovori_OPULJP[[#This Row],[EU STOPA SUFINANCIRANJA %
EU CO-FINANCING RATE %]]</f>
        <v>417402.19</v>
      </c>
      <c r="P1872" s="51">
        <f>Ugovori_OPULJP[[#This Row],[Bespovratna sredstva - EU dio - HRK]]/7.5345</f>
        <v>55398.790895215338</v>
      </c>
      <c r="Q1872" s="50">
        <f>Ugovori_OPULJP[[#This Row],[Bespovratna sredstva - Ukupno (EU+Nac) HRK
= Ukupna ugovorena vrijednost bespovratnih sredstava]]*Ugovori_OPULJP[[#This Row],[STOPA NACIONALNOG SUFINANCIRANJA %]]</f>
        <v>73659.210000000006</v>
      </c>
      <c r="R1872" s="51">
        <f>Ugovori_OPULJP[[#This Row],[Bespovratna sredstva - Nacionalni dio - HRK]]/7.5345</f>
        <v>9776.2572168027073</v>
      </c>
      <c r="S1872" s="50">
        <v>491061.4</v>
      </c>
      <c r="T1872" s="51">
        <f>Ugovori_OPULJP[[#This Row],[Bespovratna sredstva - Ukupno (EU+Nac) HRK
= Ukupna ugovorena vrijednost bespovratnih sredstava]]/7.5345</f>
        <v>65175.048112018048</v>
      </c>
      <c r="U1872" s="50">
        <v>0</v>
      </c>
      <c r="V1872" s="51">
        <f>Ugovori_OPULJP[[#This Row],[Javni doprinos korisnika - HRK]]/7.5345</f>
        <v>0</v>
      </c>
      <c r="W1872" s="50">
        <v>0</v>
      </c>
      <c r="X1872" s="51">
        <f>Ugovori_OPULJP[[#This Row],[Privatni doprinos korisnika - HRK]]/7.5345</f>
        <v>0</v>
      </c>
      <c r="Y1872" s="52">
        <v>491061.4</v>
      </c>
      <c r="Z1872" s="53">
        <f>Ugovori_OPULJP[[#This Row],[UKUPNI PRIHVATLJIVI IZDACI
TOTAL ELIGIBLE EXPENDITURE
= Bespovratna sredstva ukupno + doprinos korisnika
= Ukupni prihvatljivi troškovi
= Ukupna ugovorena vrijednost projekta HRK]]/7.5345</f>
        <v>65175.048112018048</v>
      </c>
      <c r="AA1872" s="44" t="s">
        <v>6593</v>
      </c>
      <c r="AB1872" s="44" t="s">
        <v>35</v>
      </c>
      <c r="AC1872" s="43" t="s">
        <v>6836</v>
      </c>
      <c r="AD1872" s="43" t="s">
        <v>6595</v>
      </c>
    </row>
    <row r="1873" spans="1:30" ht="76.5" customHeight="1" x14ac:dyDescent="0.2">
      <c r="A1873" s="41" t="s">
        <v>6837</v>
      </c>
      <c r="B1873" s="42" t="s">
        <v>743</v>
      </c>
      <c r="C1873" s="43" t="s">
        <v>6590</v>
      </c>
      <c r="D1873" s="43" t="s">
        <v>6834</v>
      </c>
      <c r="E1873" s="44" t="s">
        <v>76</v>
      </c>
      <c r="F1873" s="45" t="s">
        <v>6838</v>
      </c>
      <c r="G1873" s="45" t="s">
        <v>6695</v>
      </c>
      <c r="H1873" s="47">
        <v>43669</v>
      </c>
      <c r="I1873" s="47">
        <v>44629</v>
      </c>
      <c r="J1873" s="48" t="str">
        <f>IF(Ugovori_OPULJP[[#This Row],[DATUM ZAVRŠETKA OPERACIJE]]&gt;DATE(2024,3,31),"u provedbi","završen")</f>
        <v>završen</v>
      </c>
      <c r="K1873" s="46" t="s">
        <v>99</v>
      </c>
      <c r="L1873" s="46" t="s">
        <v>99</v>
      </c>
      <c r="M1873" s="49">
        <v>0.85</v>
      </c>
      <c r="N1873" s="49">
        <v>0.15</v>
      </c>
      <c r="O1873" s="50">
        <f>Ugovori_OPULJP[[#This Row],[Bespovratna sredstva - Ukupno (EU+Nac) HRK
= Ukupna ugovorena vrijednost bespovratnih sredstava]]*Ugovori_OPULJP[[#This Row],[EU STOPA SUFINANCIRANJA %
EU CO-FINANCING RATE %]]</f>
        <v>424999.8725</v>
      </c>
      <c r="P1873" s="51">
        <f>Ugovori_OPULJP[[#This Row],[Bespovratna sredstva - EU dio - HRK]]/7.5345</f>
        <v>56407.176654057999</v>
      </c>
      <c r="Q1873" s="50">
        <f>Ugovori_OPULJP[[#This Row],[Bespovratna sredstva - Ukupno (EU+Nac) HRK
= Ukupna ugovorena vrijednost bespovratnih sredstava]]*Ugovori_OPULJP[[#This Row],[STOPA NACIONALNOG SUFINANCIRANJA %]]</f>
        <v>74999.977499999994</v>
      </c>
      <c r="R1873" s="51">
        <f>Ugovori_OPULJP[[#This Row],[Bespovratna sredstva - Nacionalni dio - HRK]]/7.5345</f>
        <v>9954.207644833763</v>
      </c>
      <c r="S1873" s="50">
        <v>499999.85</v>
      </c>
      <c r="T1873" s="51">
        <f>Ugovori_OPULJP[[#This Row],[Bespovratna sredstva - Ukupno (EU+Nac) HRK
= Ukupna ugovorena vrijednost bespovratnih sredstava]]/7.5345</f>
        <v>66361.38429889176</v>
      </c>
      <c r="U1873" s="50">
        <v>4851.3800000000047</v>
      </c>
      <c r="V1873" s="51">
        <f>Ugovori_OPULJP[[#This Row],[Javni doprinos korisnika - HRK]]/7.5345</f>
        <v>643.88877828654915</v>
      </c>
      <c r="W1873" s="50">
        <v>0</v>
      </c>
      <c r="X1873" s="51">
        <f>Ugovori_OPULJP[[#This Row],[Privatni doprinos korisnika - HRK]]/7.5345</f>
        <v>0</v>
      </c>
      <c r="Y1873" s="52">
        <v>504851.23</v>
      </c>
      <c r="Z1873" s="53">
        <f>Ugovori_OPULJP[[#This Row],[UKUPNI PRIHVATLJIVI IZDACI
TOTAL ELIGIBLE EXPENDITURE
= Bespovratna sredstva ukupno + doprinos korisnika
= Ukupni prihvatljivi troškovi
= Ukupna ugovorena vrijednost projekta HRK]]/7.5345</f>
        <v>67005.27307717831</v>
      </c>
      <c r="AA1873" s="44" t="s">
        <v>6593</v>
      </c>
      <c r="AB1873" s="44" t="s">
        <v>35</v>
      </c>
      <c r="AC1873" s="43" t="s">
        <v>6839</v>
      </c>
      <c r="AD1873" s="43" t="s">
        <v>6595</v>
      </c>
    </row>
    <row r="1874" spans="1:30" ht="76.5" customHeight="1" x14ac:dyDescent="0.2">
      <c r="A1874" s="41" t="s">
        <v>6840</v>
      </c>
      <c r="B1874" s="42" t="s">
        <v>743</v>
      </c>
      <c r="C1874" s="43" t="s">
        <v>6590</v>
      </c>
      <c r="D1874" s="43" t="s">
        <v>6834</v>
      </c>
      <c r="E1874" s="44" t="s">
        <v>76</v>
      </c>
      <c r="F1874" s="45" t="s">
        <v>6841</v>
      </c>
      <c r="G1874" s="45" t="s">
        <v>6782</v>
      </c>
      <c r="H1874" s="47">
        <v>43669</v>
      </c>
      <c r="I1874" s="47">
        <v>44219</v>
      </c>
      <c r="J1874" s="48" t="str">
        <f>IF(Ugovori_OPULJP[[#This Row],[DATUM ZAVRŠETKA OPERACIJE]]&gt;DATE(2024,3,31),"u provedbi","završen")</f>
        <v>završen</v>
      </c>
      <c r="K1874" s="46" t="s">
        <v>79</v>
      </c>
      <c r="L1874" s="46" t="s">
        <v>79</v>
      </c>
      <c r="M1874" s="49">
        <v>0.85</v>
      </c>
      <c r="N1874" s="49">
        <v>0.15</v>
      </c>
      <c r="O1874" s="50">
        <f>Ugovori_OPULJP[[#This Row],[Bespovratna sredstva - Ukupno (EU+Nac) HRK
= Ukupna ugovorena vrijednost bespovratnih sredstava]]*Ugovori_OPULJP[[#This Row],[EU STOPA SUFINANCIRANJA %
EU CO-FINANCING RATE %]]</f>
        <v>788249.45500000007</v>
      </c>
      <c r="P1874" s="51">
        <f>Ugovori_OPULJP[[#This Row],[Bespovratna sredstva - EU dio - HRK]]/7.5345</f>
        <v>104618.68139889841</v>
      </c>
      <c r="Q1874" s="50">
        <f>Ugovori_OPULJP[[#This Row],[Bespovratna sredstva - Ukupno (EU+Nac) HRK
= Ukupna ugovorena vrijednost bespovratnih sredstava]]*Ugovori_OPULJP[[#This Row],[STOPA NACIONALNOG SUFINANCIRANJA %]]</f>
        <v>139102.845</v>
      </c>
      <c r="R1874" s="51">
        <f>Ugovori_OPULJP[[#This Row],[Bespovratna sredstva - Nacionalni dio - HRK]]/7.5345</f>
        <v>18462.120246864422</v>
      </c>
      <c r="S1874" s="50">
        <v>927352.3</v>
      </c>
      <c r="T1874" s="51">
        <f>Ugovori_OPULJP[[#This Row],[Bespovratna sredstva - Ukupno (EU+Nac) HRK
= Ukupna ugovorena vrijednost bespovratnih sredstava]]/7.5345</f>
        <v>123080.80164576283</v>
      </c>
      <c r="U1874" s="50">
        <v>72505</v>
      </c>
      <c r="V1874" s="51">
        <f>Ugovori_OPULJP[[#This Row],[Javni doprinos korisnika - HRK]]/7.5345</f>
        <v>9623.0672241024622</v>
      </c>
      <c r="W1874" s="50">
        <v>0</v>
      </c>
      <c r="X1874" s="51">
        <f>Ugovori_OPULJP[[#This Row],[Privatni doprinos korisnika - HRK]]/7.5345</f>
        <v>0</v>
      </c>
      <c r="Y1874" s="52">
        <v>999857.3</v>
      </c>
      <c r="Z1874" s="53">
        <f>Ugovori_OPULJP[[#This Row],[UKUPNI PRIHVATLJIVI IZDACI
TOTAL ELIGIBLE EXPENDITURE
= Bespovratna sredstva ukupno + doprinos korisnika
= Ukupni prihvatljivi troškovi
= Ukupna ugovorena vrijednost projekta HRK]]/7.5345</f>
        <v>132703.86886986528</v>
      </c>
      <c r="AA1874" s="44" t="s">
        <v>6593</v>
      </c>
      <c r="AB1874" s="44" t="s">
        <v>35</v>
      </c>
      <c r="AC1874" s="43" t="s">
        <v>6842</v>
      </c>
      <c r="AD1874" s="43" t="s">
        <v>6595</v>
      </c>
    </row>
    <row r="1875" spans="1:30" ht="76.5" customHeight="1" x14ac:dyDescent="0.2">
      <c r="A1875" s="41" t="s">
        <v>6843</v>
      </c>
      <c r="B1875" s="42" t="s">
        <v>743</v>
      </c>
      <c r="C1875" s="43" t="s">
        <v>6590</v>
      </c>
      <c r="D1875" s="43" t="s">
        <v>6834</v>
      </c>
      <c r="E1875" s="44" t="s">
        <v>76</v>
      </c>
      <c r="F1875" s="45" t="s">
        <v>6844</v>
      </c>
      <c r="G1875" s="45" t="s">
        <v>6782</v>
      </c>
      <c r="H1875" s="47">
        <v>43669</v>
      </c>
      <c r="I1875" s="47">
        <v>44127</v>
      </c>
      <c r="J1875" s="48" t="str">
        <f>IF(Ugovori_OPULJP[[#This Row],[DATUM ZAVRŠETKA OPERACIJE]]&gt;DATE(2024,3,31),"u provedbi","završen")</f>
        <v>završen</v>
      </c>
      <c r="K1875" s="46" t="s">
        <v>79</v>
      </c>
      <c r="L1875" s="46" t="s">
        <v>79</v>
      </c>
      <c r="M1875" s="49">
        <v>0.85</v>
      </c>
      <c r="N1875" s="49">
        <v>0.15</v>
      </c>
      <c r="O1875" s="50">
        <f>Ugovori_OPULJP[[#This Row],[Bespovratna sredstva - Ukupno (EU+Nac) HRK
= Ukupna ugovorena vrijednost bespovratnih sredstava]]*Ugovori_OPULJP[[#This Row],[EU STOPA SUFINANCIRANJA %
EU CO-FINANCING RATE %]]</f>
        <v>393488.32399999996</v>
      </c>
      <c r="P1875" s="51">
        <f>Ugovori_OPULJP[[#This Row],[Bespovratna sredstva - EU dio - HRK]]/7.5345</f>
        <v>52224.875439644296</v>
      </c>
      <c r="Q1875" s="50">
        <f>Ugovori_OPULJP[[#This Row],[Bespovratna sredstva - Ukupno (EU+Nac) HRK
= Ukupna ugovorena vrijednost bespovratnih sredstava]]*Ugovori_OPULJP[[#This Row],[STOPA NACIONALNOG SUFINANCIRANJA %]]</f>
        <v>69439.115999999995</v>
      </c>
      <c r="R1875" s="51">
        <f>Ugovori_OPULJP[[#This Row],[Bespovratna sredstva - Nacionalni dio - HRK]]/7.5345</f>
        <v>9216.1544893489936</v>
      </c>
      <c r="S1875" s="50">
        <v>462927.44</v>
      </c>
      <c r="T1875" s="51">
        <f>Ugovori_OPULJP[[#This Row],[Bespovratna sredstva - Ukupno (EU+Nac) HRK
= Ukupna ugovorena vrijednost bespovratnih sredstava]]/7.5345</f>
        <v>61441.029928993295</v>
      </c>
      <c r="U1875" s="50">
        <v>0</v>
      </c>
      <c r="V1875" s="51">
        <f>Ugovori_OPULJP[[#This Row],[Javni doprinos korisnika - HRK]]/7.5345</f>
        <v>0</v>
      </c>
      <c r="W1875" s="50">
        <v>0</v>
      </c>
      <c r="X1875" s="51">
        <f>Ugovori_OPULJP[[#This Row],[Privatni doprinos korisnika - HRK]]/7.5345</f>
        <v>0</v>
      </c>
      <c r="Y1875" s="52">
        <v>462927.44</v>
      </c>
      <c r="Z1875" s="53">
        <f>Ugovori_OPULJP[[#This Row],[UKUPNI PRIHVATLJIVI IZDACI
TOTAL ELIGIBLE EXPENDITURE
= Bespovratna sredstva ukupno + doprinos korisnika
= Ukupni prihvatljivi troškovi
= Ukupna ugovorena vrijednost projekta HRK]]/7.5345</f>
        <v>61441.029928993295</v>
      </c>
      <c r="AA1875" s="44" t="s">
        <v>6593</v>
      </c>
      <c r="AB1875" s="44" t="s">
        <v>35</v>
      </c>
      <c r="AC1875" s="43" t="s">
        <v>6845</v>
      </c>
      <c r="AD1875" s="43" t="s">
        <v>6595</v>
      </c>
    </row>
    <row r="1876" spans="1:30" ht="76.5" customHeight="1" x14ac:dyDescent="0.2">
      <c r="A1876" s="41" t="s">
        <v>6846</v>
      </c>
      <c r="B1876" s="42" t="s">
        <v>743</v>
      </c>
      <c r="C1876" s="43" t="s">
        <v>6590</v>
      </c>
      <c r="D1876" s="43" t="s">
        <v>6834</v>
      </c>
      <c r="E1876" s="44" t="s">
        <v>76</v>
      </c>
      <c r="F1876" s="45" t="s">
        <v>6847</v>
      </c>
      <c r="G1876" s="45" t="s">
        <v>6848</v>
      </c>
      <c r="H1876" s="47">
        <v>43669</v>
      </c>
      <c r="I1876" s="47">
        <v>44219</v>
      </c>
      <c r="J1876" s="48" t="str">
        <f>IF(Ugovori_OPULJP[[#This Row],[DATUM ZAVRŠETKA OPERACIJE]]&gt;DATE(2024,3,31),"u provedbi","završen")</f>
        <v>završen</v>
      </c>
      <c r="K1876" s="46" t="s">
        <v>371</v>
      </c>
      <c r="L1876" s="46" t="s">
        <v>371</v>
      </c>
      <c r="M1876" s="49">
        <v>0.85</v>
      </c>
      <c r="N1876" s="49">
        <v>0.15</v>
      </c>
      <c r="O1876" s="50">
        <f>Ugovori_OPULJP[[#This Row],[Bespovratna sredstva - Ukupno (EU+Nac) HRK
= Ukupna ugovorena vrijednost bespovratnih sredstava]]*Ugovori_OPULJP[[#This Row],[EU STOPA SUFINANCIRANJA %
EU CO-FINANCING RATE %]]</f>
        <v>417596.21099999995</v>
      </c>
      <c r="P1876" s="51">
        <f>Ugovori_OPULJP[[#This Row],[Bespovratna sredstva - EU dio - HRK]]/7.5345</f>
        <v>55424.541907226747</v>
      </c>
      <c r="Q1876" s="50">
        <f>Ugovori_OPULJP[[#This Row],[Bespovratna sredstva - Ukupno (EU+Nac) HRK
= Ukupna ugovorena vrijednost bespovratnih sredstava]]*Ugovori_OPULJP[[#This Row],[STOPA NACIONALNOG SUFINANCIRANJA %]]</f>
        <v>73693.448999999993</v>
      </c>
      <c r="R1876" s="51">
        <f>Ugovori_OPULJP[[#This Row],[Bespovratna sredstva - Nacionalni dio - HRK]]/7.5345</f>
        <v>9780.8015130400145</v>
      </c>
      <c r="S1876" s="50">
        <v>491289.66</v>
      </c>
      <c r="T1876" s="51">
        <f>Ugovori_OPULJP[[#This Row],[Bespovratna sredstva - Ukupno (EU+Nac) HRK
= Ukupna ugovorena vrijednost bespovratnih sredstava]]/7.5345</f>
        <v>65205.343420266763</v>
      </c>
      <c r="U1876" s="50">
        <v>0</v>
      </c>
      <c r="V1876" s="51">
        <f>Ugovori_OPULJP[[#This Row],[Javni doprinos korisnika - HRK]]/7.5345</f>
        <v>0</v>
      </c>
      <c r="W1876" s="50">
        <v>0</v>
      </c>
      <c r="X1876" s="51">
        <f>Ugovori_OPULJP[[#This Row],[Privatni doprinos korisnika - HRK]]/7.5345</f>
        <v>0</v>
      </c>
      <c r="Y1876" s="52">
        <v>491289.66</v>
      </c>
      <c r="Z1876" s="53">
        <f>Ugovori_OPULJP[[#This Row],[UKUPNI PRIHVATLJIVI IZDACI
TOTAL ELIGIBLE EXPENDITURE
= Bespovratna sredstva ukupno + doprinos korisnika
= Ukupni prihvatljivi troškovi
= Ukupna ugovorena vrijednost projekta HRK]]/7.5345</f>
        <v>65205.343420266763</v>
      </c>
      <c r="AA1876" s="44" t="s">
        <v>6593</v>
      </c>
      <c r="AB1876" s="44" t="s">
        <v>35</v>
      </c>
      <c r="AC1876" s="43" t="s">
        <v>6849</v>
      </c>
      <c r="AD1876" s="43" t="s">
        <v>6595</v>
      </c>
    </row>
    <row r="1877" spans="1:30" ht="76.5" customHeight="1" x14ac:dyDescent="0.2">
      <c r="A1877" s="41" t="s">
        <v>6850</v>
      </c>
      <c r="B1877" s="42" t="s">
        <v>743</v>
      </c>
      <c r="C1877" s="43" t="s">
        <v>6590</v>
      </c>
      <c r="D1877" s="43" t="s">
        <v>6834</v>
      </c>
      <c r="E1877" s="44" t="s">
        <v>76</v>
      </c>
      <c r="F1877" s="45" t="s">
        <v>6851</v>
      </c>
      <c r="G1877" s="45" t="s">
        <v>6852</v>
      </c>
      <c r="H1877" s="47">
        <v>43669</v>
      </c>
      <c r="I1877" s="47">
        <v>44219</v>
      </c>
      <c r="J1877" s="48" t="str">
        <f>IF(Ugovori_OPULJP[[#This Row],[DATUM ZAVRŠETKA OPERACIJE]]&gt;DATE(2024,3,31),"u provedbi","završen")</f>
        <v>završen</v>
      </c>
      <c r="K1877" s="46" t="s">
        <v>425</v>
      </c>
      <c r="L1877" s="46" t="s">
        <v>425</v>
      </c>
      <c r="M1877" s="49">
        <v>0.85</v>
      </c>
      <c r="N1877" s="49">
        <v>0.15</v>
      </c>
      <c r="O1877" s="50">
        <f>Ugovori_OPULJP[[#This Row],[Bespovratna sredstva - Ukupno (EU+Nac) HRK
= Ukupna ugovorena vrijednost bespovratnih sredstava]]*Ugovori_OPULJP[[#This Row],[EU STOPA SUFINANCIRANJA %
EU CO-FINANCING RATE %]]</f>
        <v>833095.90549999999</v>
      </c>
      <c r="P1877" s="51">
        <f>Ugovori_OPULJP[[#This Row],[Bespovratna sredstva - EU dio - HRK]]/7.5345</f>
        <v>110570.8282566859</v>
      </c>
      <c r="Q1877" s="50">
        <f>Ugovori_OPULJP[[#This Row],[Bespovratna sredstva - Ukupno (EU+Nac) HRK
= Ukupna ugovorena vrijednost bespovratnih sredstava]]*Ugovori_OPULJP[[#This Row],[STOPA NACIONALNOG SUFINANCIRANJA %]]</f>
        <v>147016.92449999999</v>
      </c>
      <c r="R1877" s="51">
        <f>Ugovori_OPULJP[[#This Row],[Bespovratna sredstva - Nacionalni dio - HRK]]/7.5345</f>
        <v>19512.499104121041</v>
      </c>
      <c r="S1877" s="50">
        <v>980112.83</v>
      </c>
      <c r="T1877" s="51">
        <f>Ugovori_OPULJP[[#This Row],[Bespovratna sredstva - Ukupno (EU+Nac) HRK
= Ukupna ugovorena vrijednost bespovratnih sredstava]]/7.5345</f>
        <v>130083.32736080694</v>
      </c>
      <c r="U1877" s="50">
        <v>0</v>
      </c>
      <c r="V1877" s="51">
        <f>Ugovori_OPULJP[[#This Row],[Javni doprinos korisnika - HRK]]/7.5345</f>
        <v>0</v>
      </c>
      <c r="W1877" s="50">
        <v>0</v>
      </c>
      <c r="X1877" s="51">
        <f>Ugovori_OPULJP[[#This Row],[Privatni doprinos korisnika - HRK]]/7.5345</f>
        <v>0</v>
      </c>
      <c r="Y1877" s="52">
        <v>980112.83</v>
      </c>
      <c r="Z1877" s="53">
        <f>Ugovori_OPULJP[[#This Row],[UKUPNI PRIHVATLJIVI IZDACI
TOTAL ELIGIBLE EXPENDITURE
= Bespovratna sredstva ukupno + doprinos korisnika
= Ukupni prihvatljivi troškovi
= Ukupna ugovorena vrijednost projekta HRK]]/7.5345</f>
        <v>130083.32736080694</v>
      </c>
      <c r="AA1877" s="44" t="s">
        <v>6593</v>
      </c>
      <c r="AB1877" s="44" t="s">
        <v>35</v>
      </c>
      <c r="AC1877" s="43" t="s">
        <v>6853</v>
      </c>
      <c r="AD1877" s="43" t="s">
        <v>6595</v>
      </c>
    </row>
    <row r="1878" spans="1:30" ht="76.5" customHeight="1" x14ac:dyDescent="0.2">
      <c r="A1878" s="41" t="s">
        <v>6854</v>
      </c>
      <c r="B1878" s="42" t="s">
        <v>743</v>
      </c>
      <c r="C1878" s="43" t="s">
        <v>6590</v>
      </c>
      <c r="D1878" s="43" t="s">
        <v>6834</v>
      </c>
      <c r="E1878" s="44" t="s">
        <v>76</v>
      </c>
      <c r="F1878" s="45" t="s">
        <v>6855</v>
      </c>
      <c r="G1878" s="45" t="s">
        <v>6763</v>
      </c>
      <c r="H1878" s="47">
        <v>43665</v>
      </c>
      <c r="I1878" s="47">
        <v>44215</v>
      </c>
      <c r="J1878" s="48" t="str">
        <f>IF(Ugovori_OPULJP[[#This Row],[DATUM ZAVRŠETKA OPERACIJE]]&gt;DATE(2024,3,31),"u provedbi","završen")</f>
        <v>završen</v>
      </c>
      <c r="K1878" s="46" t="s">
        <v>37</v>
      </c>
      <c r="L1878" s="46" t="s">
        <v>37</v>
      </c>
      <c r="M1878" s="49">
        <v>0.85</v>
      </c>
      <c r="N1878" s="49">
        <v>0.15</v>
      </c>
      <c r="O1878" s="50">
        <f>Ugovori_OPULJP[[#This Row],[Bespovratna sredstva - Ukupno (EU+Nac) HRK
= Ukupna ugovorena vrijednost bespovratnih sredstava]]*Ugovori_OPULJP[[#This Row],[EU STOPA SUFINANCIRANJA %
EU CO-FINANCING RATE %]]</f>
        <v>684949.29499999993</v>
      </c>
      <c r="P1878" s="51">
        <f>Ugovori_OPULJP[[#This Row],[Bespovratna sredstva - EU dio - HRK]]/7.5345</f>
        <v>90908.394054018165</v>
      </c>
      <c r="Q1878" s="50">
        <f>Ugovori_OPULJP[[#This Row],[Bespovratna sredstva - Ukupno (EU+Nac) HRK
= Ukupna ugovorena vrijednost bespovratnih sredstava]]*Ugovori_OPULJP[[#This Row],[STOPA NACIONALNOG SUFINANCIRANJA %]]</f>
        <v>120873.40499999998</v>
      </c>
      <c r="R1878" s="51">
        <f>Ugovori_OPULJP[[#This Row],[Bespovratna sredstva - Nacionalni dio - HRK]]/7.5345</f>
        <v>16042.6577742385</v>
      </c>
      <c r="S1878" s="50">
        <v>805822.7</v>
      </c>
      <c r="T1878" s="51">
        <f>Ugovori_OPULJP[[#This Row],[Bespovratna sredstva - Ukupno (EU+Nac) HRK
= Ukupna ugovorena vrijednost bespovratnih sredstava]]/7.5345</f>
        <v>106951.05182825668</v>
      </c>
      <c r="U1878" s="50">
        <v>0</v>
      </c>
      <c r="V1878" s="51">
        <f>Ugovori_OPULJP[[#This Row],[Javni doprinos korisnika - HRK]]/7.5345</f>
        <v>0</v>
      </c>
      <c r="W1878" s="50">
        <v>0</v>
      </c>
      <c r="X1878" s="51">
        <f>Ugovori_OPULJP[[#This Row],[Privatni doprinos korisnika - HRK]]/7.5345</f>
        <v>0</v>
      </c>
      <c r="Y1878" s="52">
        <v>805822.7</v>
      </c>
      <c r="Z1878" s="53">
        <f>Ugovori_OPULJP[[#This Row],[UKUPNI PRIHVATLJIVI IZDACI
TOTAL ELIGIBLE EXPENDITURE
= Bespovratna sredstva ukupno + doprinos korisnika
= Ukupni prihvatljivi troškovi
= Ukupna ugovorena vrijednost projekta HRK]]/7.5345</f>
        <v>106951.05182825668</v>
      </c>
      <c r="AA1878" s="44" t="s">
        <v>6593</v>
      </c>
      <c r="AB1878" s="44" t="s">
        <v>35</v>
      </c>
      <c r="AC1878" s="43" t="s">
        <v>6856</v>
      </c>
      <c r="AD1878" s="43" t="s">
        <v>6595</v>
      </c>
    </row>
    <row r="1879" spans="1:30" ht="76.5" customHeight="1" x14ac:dyDescent="0.2">
      <c r="A1879" s="41" t="s">
        <v>6857</v>
      </c>
      <c r="B1879" s="42" t="s">
        <v>743</v>
      </c>
      <c r="C1879" s="43" t="s">
        <v>6590</v>
      </c>
      <c r="D1879" s="43" t="s">
        <v>6834</v>
      </c>
      <c r="E1879" s="44" t="s">
        <v>76</v>
      </c>
      <c r="F1879" s="45" t="s">
        <v>6858</v>
      </c>
      <c r="G1879" s="45" t="s">
        <v>6859</v>
      </c>
      <c r="H1879" s="47">
        <v>43669</v>
      </c>
      <c r="I1879" s="47">
        <v>44311</v>
      </c>
      <c r="J1879" s="48" t="str">
        <f>IF(Ugovori_OPULJP[[#This Row],[DATUM ZAVRŠETKA OPERACIJE]]&gt;DATE(2024,3,31),"u provedbi","završen")</f>
        <v>završen</v>
      </c>
      <c r="K1879" s="46" t="s">
        <v>36</v>
      </c>
      <c r="L1879" s="46" t="s">
        <v>37</v>
      </c>
      <c r="M1879" s="49">
        <v>0.85</v>
      </c>
      <c r="N1879" s="49">
        <v>0.15</v>
      </c>
      <c r="O1879" s="50">
        <f>Ugovori_OPULJP[[#This Row],[Bespovratna sredstva - Ukupno (EU+Nac) HRK
= Ukupna ugovorena vrijednost bespovratnih sredstava]]*Ugovori_OPULJP[[#This Row],[EU STOPA SUFINANCIRANJA %
EU CO-FINANCING RATE %]]</f>
        <v>423787.05</v>
      </c>
      <c r="P1879" s="51">
        <f>Ugovori_OPULJP[[#This Row],[Bespovratna sredstva - EU dio - HRK]]/7.5345</f>
        <v>56246.207445749547</v>
      </c>
      <c r="Q1879" s="50">
        <f>Ugovori_OPULJP[[#This Row],[Bespovratna sredstva - Ukupno (EU+Nac) HRK
= Ukupna ugovorena vrijednost bespovratnih sredstava]]*Ugovori_OPULJP[[#This Row],[STOPA NACIONALNOG SUFINANCIRANJA %]]</f>
        <v>74785.95</v>
      </c>
      <c r="R1879" s="51">
        <f>Ugovori_OPULJP[[#This Row],[Bespovratna sredstva - Nacionalni dio - HRK]]/7.5345</f>
        <v>9925.8013139558025</v>
      </c>
      <c r="S1879" s="50">
        <v>498573</v>
      </c>
      <c r="T1879" s="51">
        <f>Ugovori_OPULJP[[#This Row],[Bespovratna sredstva - Ukupno (EU+Nac) HRK
= Ukupna ugovorena vrijednost bespovratnih sredstava]]/7.5345</f>
        <v>66172.00875970535</v>
      </c>
      <c r="U1879" s="50">
        <v>0</v>
      </c>
      <c r="V1879" s="51">
        <f>Ugovori_OPULJP[[#This Row],[Javni doprinos korisnika - HRK]]/7.5345</f>
        <v>0</v>
      </c>
      <c r="W1879" s="50">
        <v>0</v>
      </c>
      <c r="X1879" s="51">
        <f>Ugovori_OPULJP[[#This Row],[Privatni doprinos korisnika - HRK]]/7.5345</f>
        <v>0</v>
      </c>
      <c r="Y1879" s="52">
        <v>498573</v>
      </c>
      <c r="Z1879" s="53">
        <f>Ugovori_OPULJP[[#This Row],[UKUPNI PRIHVATLJIVI IZDACI
TOTAL ELIGIBLE EXPENDITURE
= Bespovratna sredstva ukupno + doprinos korisnika
= Ukupni prihvatljivi troškovi
= Ukupna ugovorena vrijednost projekta HRK]]/7.5345</f>
        <v>66172.00875970535</v>
      </c>
      <c r="AA1879" s="44" t="s">
        <v>6593</v>
      </c>
      <c r="AB1879" s="44" t="s">
        <v>35</v>
      </c>
      <c r="AC1879" s="43" t="s">
        <v>6860</v>
      </c>
      <c r="AD1879" s="43" t="s">
        <v>6595</v>
      </c>
    </row>
    <row r="1880" spans="1:30" ht="76.5" customHeight="1" x14ac:dyDescent="0.2">
      <c r="A1880" s="41" t="s">
        <v>6861</v>
      </c>
      <c r="B1880" s="42" t="s">
        <v>743</v>
      </c>
      <c r="C1880" s="43" t="s">
        <v>6590</v>
      </c>
      <c r="D1880" s="43" t="s">
        <v>6834</v>
      </c>
      <c r="E1880" s="44" t="s">
        <v>76</v>
      </c>
      <c r="F1880" s="45" t="s">
        <v>6862</v>
      </c>
      <c r="G1880" s="45" t="s">
        <v>6863</v>
      </c>
      <c r="H1880" s="47">
        <v>43669</v>
      </c>
      <c r="I1880" s="47">
        <v>44219</v>
      </c>
      <c r="J1880" s="48" t="str">
        <f>IF(Ugovori_OPULJP[[#This Row],[DATUM ZAVRŠETKA OPERACIJE]]&gt;DATE(2024,3,31),"u provedbi","završen")</f>
        <v>završen</v>
      </c>
      <c r="K1880" s="46" t="s">
        <v>99</v>
      </c>
      <c r="L1880" s="46" t="s">
        <v>99</v>
      </c>
      <c r="M1880" s="49">
        <v>0.85</v>
      </c>
      <c r="N1880" s="49">
        <v>0.15</v>
      </c>
      <c r="O1880" s="50">
        <f>Ugovori_OPULJP[[#This Row],[Bespovratna sredstva - Ukupno (EU+Nac) HRK
= Ukupna ugovorena vrijednost bespovratnih sredstava]]*Ugovori_OPULJP[[#This Row],[EU STOPA SUFINANCIRANJA %
EU CO-FINANCING RATE %]]</f>
        <v>424762.34</v>
      </c>
      <c r="P1880" s="51">
        <f>Ugovori_OPULJP[[#This Row],[Bespovratna sredstva - EU dio - HRK]]/7.5345</f>
        <v>56375.650673568256</v>
      </c>
      <c r="Q1880" s="50">
        <f>Ugovori_OPULJP[[#This Row],[Bespovratna sredstva - Ukupno (EU+Nac) HRK
= Ukupna ugovorena vrijednost bespovratnih sredstava]]*Ugovori_OPULJP[[#This Row],[STOPA NACIONALNOG SUFINANCIRANJA %]]</f>
        <v>74958.06</v>
      </c>
      <c r="R1880" s="51">
        <f>Ugovori_OPULJP[[#This Row],[Bespovratna sredstva - Nacionalni dio - HRK]]/7.5345</f>
        <v>9948.6442365120438</v>
      </c>
      <c r="S1880" s="50">
        <v>499720.4</v>
      </c>
      <c r="T1880" s="51">
        <f>Ugovori_OPULJP[[#This Row],[Bespovratna sredstva - Ukupno (EU+Nac) HRK
= Ukupna ugovorena vrijednost bespovratnih sredstava]]/7.5345</f>
        <v>66324.294910080294</v>
      </c>
      <c r="U1880" s="50">
        <v>7344.8199999999488</v>
      </c>
      <c r="V1880" s="51">
        <f>Ugovori_OPULJP[[#This Row],[Javni doprinos korisnika - HRK]]/7.5345</f>
        <v>974.82513769990692</v>
      </c>
      <c r="W1880" s="50">
        <v>0</v>
      </c>
      <c r="X1880" s="51">
        <f>Ugovori_OPULJP[[#This Row],[Privatni doprinos korisnika - HRK]]/7.5345</f>
        <v>0</v>
      </c>
      <c r="Y1880" s="52">
        <v>507065.22</v>
      </c>
      <c r="Z1880" s="53">
        <f>Ugovori_OPULJP[[#This Row],[UKUPNI PRIHVATLJIVI IZDACI
TOTAL ELIGIBLE EXPENDITURE
= Bespovratna sredstva ukupno + doprinos korisnika
= Ukupni prihvatljivi troškovi
= Ukupna ugovorena vrijednost projekta HRK]]/7.5345</f>
        <v>67299.120047780205</v>
      </c>
      <c r="AA1880" s="44" t="s">
        <v>6593</v>
      </c>
      <c r="AB1880" s="44" t="s">
        <v>35</v>
      </c>
      <c r="AC1880" s="43" t="s">
        <v>6864</v>
      </c>
      <c r="AD1880" s="43" t="s">
        <v>6595</v>
      </c>
    </row>
    <row r="1881" spans="1:30" ht="76.5" customHeight="1" x14ac:dyDescent="0.2">
      <c r="A1881" s="41" t="s">
        <v>6865</v>
      </c>
      <c r="B1881" s="42" t="s">
        <v>743</v>
      </c>
      <c r="C1881" s="43" t="s">
        <v>6590</v>
      </c>
      <c r="D1881" s="43" t="s">
        <v>6834</v>
      </c>
      <c r="E1881" s="44" t="s">
        <v>76</v>
      </c>
      <c r="F1881" s="45" t="s">
        <v>6866</v>
      </c>
      <c r="G1881" s="45" t="s">
        <v>1978</v>
      </c>
      <c r="H1881" s="47">
        <v>43669</v>
      </c>
      <c r="I1881" s="47">
        <v>44219</v>
      </c>
      <c r="J1881" s="48" t="str">
        <f>IF(Ugovori_OPULJP[[#This Row],[DATUM ZAVRŠETKA OPERACIJE]]&gt;DATE(2024,3,31),"u provedbi","završen")</f>
        <v>završen</v>
      </c>
      <c r="K1881" s="46" t="s">
        <v>599</v>
      </c>
      <c r="L1881" s="46" t="s">
        <v>599</v>
      </c>
      <c r="M1881" s="49">
        <v>0.85</v>
      </c>
      <c r="N1881" s="49">
        <v>0.15</v>
      </c>
      <c r="O1881" s="50">
        <f>Ugovori_OPULJP[[#This Row],[Bespovratna sredstva - Ukupno (EU+Nac) HRK
= Ukupna ugovorena vrijednost bespovratnih sredstava]]*Ugovori_OPULJP[[#This Row],[EU STOPA SUFINANCIRANJA %
EU CO-FINANCING RATE %]]</f>
        <v>224075.4615</v>
      </c>
      <c r="P1881" s="51">
        <f>Ugovori_OPULJP[[#This Row],[Bespovratna sredstva - EU dio - HRK]]/7.5345</f>
        <v>29739.924547083414</v>
      </c>
      <c r="Q1881" s="50">
        <f>Ugovori_OPULJP[[#This Row],[Bespovratna sredstva - Ukupno (EU+Nac) HRK
= Ukupna ugovorena vrijednost bespovratnih sredstava]]*Ugovori_OPULJP[[#This Row],[STOPA NACIONALNOG SUFINANCIRANJA %]]</f>
        <v>39542.728499999997</v>
      </c>
      <c r="R1881" s="51">
        <f>Ugovori_OPULJP[[#This Row],[Bespovratna sredstva - Nacionalni dio - HRK]]/7.5345</f>
        <v>5248.2219788970724</v>
      </c>
      <c r="S1881" s="50">
        <v>263618.19</v>
      </c>
      <c r="T1881" s="51">
        <f>Ugovori_OPULJP[[#This Row],[Bespovratna sredstva - Ukupno (EU+Nac) HRK
= Ukupna ugovorena vrijednost bespovratnih sredstava]]/7.5345</f>
        <v>34988.14652598049</v>
      </c>
      <c r="U1881" s="50">
        <v>0</v>
      </c>
      <c r="V1881" s="51">
        <f>Ugovori_OPULJP[[#This Row],[Javni doprinos korisnika - HRK]]/7.5345</f>
        <v>0</v>
      </c>
      <c r="W1881" s="50">
        <v>0</v>
      </c>
      <c r="X1881" s="51">
        <f>Ugovori_OPULJP[[#This Row],[Privatni doprinos korisnika - HRK]]/7.5345</f>
        <v>0</v>
      </c>
      <c r="Y1881" s="52">
        <v>263618.19</v>
      </c>
      <c r="Z1881" s="53">
        <f>Ugovori_OPULJP[[#This Row],[UKUPNI PRIHVATLJIVI IZDACI
TOTAL ELIGIBLE EXPENDITURE
= Bespovratna sredstva ukupno + doprinos korisnika
= Ukupni prihvatljivi troškovi
= Ukupna ugovorena vrijednost projekta HRK]]/7.5345</f>
        <v>34988.14652598049</v>
      </c>
      <c r="AA1881" s="44" t="s">
        <v>6593</v>
      </c>
      <c r="AB1881" s="44" t="s">
        <v>35</v>
      </c>
      <c r="AC1881" s="43" t="s">
        <v>6867</v>
      </c>
      <c r="AD1881" s="43" t="s">
        <v>6595</v>
      </c>
    </row>
    <row r="1882" spans="1:30" ht="76.5" customHeight="1" x14ac:dyDescent="0.2">
      <c r="A1882" s="41" t="s">
        <v>6868</v>
      </c>
      <c r="B1882" s="42" t="s">
        <v>743</v>
      </c>
      <c r="C1882" s="43" t="s">
        <v>6590</v>
      </c>
      <c r="D1882" s="43" t="s">
        <v>6834</v>
      </c>
      <c r="E1882" s="44" t="s">
        <v>76</v>
      </c>
      <c r="F1882" s="45" t="s">
        <v>6869</v>
      </c>
      <c r="G1882" s="45" t="s">
        <v>6870</v>
      </c>
      <c r="H1882" s="47">
        <v>43669</v>
      </c>
      <c r="I1882" s="47">
        <v>44295</v>
      </c>
      <c r="J1882" s="48" t="str">
        <f>IF(Ugovori_OPULJP[[#This Row],[DATUM ZAVRŠETKA OPERACIJE]]&gt;DATE(2024,3,31),"u provedbi","završen")</f>
        <v>završen</v>
      </c>
      <c r="K1882" s="46" t="s">
        <v>371</v>
      </c>
      <c r="L1882" s="46" t="s">
        <v>371</v>
      </c>
      <c r="M1882" s="49">
        <v>0.85</v>
      </c>
      <c r="N1882" s="49">
        <v>0.15</v>
      </c>
      <c r="O1882" s="50">
        <f>Ugovori_OPULJP[[#This Row],[Bespovratna sredstva - Ukupno (EU+Nac) HRK
= Ukupna ugovorena vrijednost bespovratnih sredstava]]*Ugovori_OPULJP[[#This Row],[EU STOPA SUFINANCIRANJA %
EU CO-FINANCING RATE %]]</f>
        <v>425000</v>
      </c>
      <c r="P1882" s="51">
        <f>Ugovori_OPULJP[[#This Row],[Bespovratna sredstva - EU dio - HRK]]/7.5345</f>
        <v>56407.193576216072</v>
      </c>
      <c r="Q1882" s="50">
        <f>Ugovori_OPULJP[[#This Row],[Bespovratna sredstva - Ukupno (EU+Nac) HRK
= Ukupna ugovorena vrijednost bespovratnih sredstava]]*Ugovori_OPULJP[[#This Row],[STOPA NACIONALNOG SUFINANCIRANJA %]]</f>
        <v>75000</v>
      </c>
      <c r="R1882" s="51">
        <f>Ugovori_OPULJP[[#This Row],[Bespovratna sredstva - Nacionalni dio - HRK]]/7.5345</f>
        <v>9954.2106310969539</v>
      </c>
      <c r="S1882" s="50">
        <v>500000</v>
      </c>
      <c r="T1882" s="51">
        <f>Ugovori_OPULJP[[#This Row],[Bespovratna sredstva - Ukupno (EU+Nac) HRK
= Ukupna ugovorena vrijednost bespovratnih sredstava]]/7.5345</f>
        <v>66361.404207313026</v>
      </c>
      <c r="U1882" s="50">
        <v>0</v>
      </c>
      <c r="V1882" s="51">
        <f>Ugovori_OPULJP[[#This Row],[Javni doprinos korisnika - HRK]]/7.5345</f>
        <v>0</v>
      </c>
      <c r="W1882" s="50">
        <v>0</v>
      </c>
      <c r="X1882" s="51">
        <f>Ugovori_OPULJP[[#This Row],[Privatni doprinos korisnika - HRK]]/7.5345</f>
        <v>0</v>
      </c>
      <c r="Y1882" s="52">
        <v>500000</v>
      </c>
      <c r="Z1882" s="53">
        <f>Ugovori_OPULJP[[#This Row],[UKUPNI PRIHVATLJIVI IZDACI
TOTAL ELIGIBLE EXPENDITURE
= Bespovratna sredstva ukupno + doprinos korisnika
= Ukupni prihvatljivi troškovi
= Ukupna ugovorena vrijednost projekta HRK]]/7.5345</f>
        <v>66361.404207313026</v>
      </c>
      <c r="AA1882" s="44" t="s">
        <v>6593</v>
      </c>
      <c r="AB1882" s="44" t="s">
        <v>35</v>
      </c>
      <c r="AC1882" s="43" t="s">
        <v>6871</v>
      </c>
      <c r="AD1882" s="43" t="s">
        <v>6595</v>
      </c>
    </row>
    <row r="1883" spans="1:30" ht="76.5" customHeight="1" x14ac:dyDescent="0.2">
      <c r="A1883" s="41" t="s">
        <v>6872</v>
      </c>
      <c r="B1883" s="42" t="s">
        <v>743</v>
      </c>
      <c r="C1883" s="43" t="s">
        <v>6590</v>
      </c>
      <c r="D1883" s="43" t="s">
        <v>6834</v>
      </c>
      <c r="E1883" s="44" t="s">
        <v>76</v>
      </c>
      <c r="F1883" s="45" t="s">
        <v>6873</v>
      </c>
      <c r="G1883" s="45" t="s">
        <v>2069</v>
      </c>
      <c r="H1883" s="47">
        <v>43760</v>
      </c>
      <c r="I1883" s="47">
        <v>44345</v>
      </c>
      <c r="J1883" s="48" t="str">
        <f>IF(Ugovori_OPULJP[[#This Row],[DATUM ZAVRŠETKA OPERACIJE]]&gt;DATE(2024,3,31),"u provedbi","završen")</f>
        <v>završen</v>
      </c>
      <c r="K1883" s="46" t="s">
        <v>79</v>
      </c>
      <c r="L1883" s="46" t="s">
        <v>79</v>
      </c>
      <c r="M1883" s="49">
        <v>0.85</v>
      </c>
      <c r="N1883" s="49">
        <v>0.15</v>
      </c>
      <c r="O1883" s="50">
        <f>Ugovori_OPULJP[[#This Row],[Bespovratna sredstva - Ukupno (EU+Nac) HRK
= Ukupna ugovorena vrijednost bespovratnih sredstava]]*Ugovori_OPULJP[[#This Row],[EU STOPA SUFINANCIRANJA %
EU CO-FINANCING RATE %]]</f>
        <v>422377.3505</v>
      </c>
      <c r="P1883" s="51">
        <f>Ugovori_OPULJP[[#This Row],[Bespovratna sredstva - EU dio - HRK]]/7.5345</f>
        <v>56059.108169088853</v>
      </c>
      <c r="Q1883" s="50">
        <f>Ugovori_OPULJP[[#This Row],[Bespovratna sredstva - Ukupno (EU+Nac) HRK
= Ukupna ugovorena vrijednost bespovratnih sredstava]]*Ugovori_OPULJP[[#This Row],[STOPA NACIONALNOG SUFINANCIRANJA %]]</f>
        <v>74537.179499999998</v>
      </c>
      <c r="R1883" s="51">
        <f>Ugovori_OPULJP[[#This Row],[Bespovratna sredstva - Nacionalni dio - HRK]]/7.5345</f>
        <v>9892.783794545092</v>
      </c>
      <c r="S1883" s="50">
        <v>496914.53</v>
      </c>
      <c r="T1883" s="51">
        <f>Ugovori_OPULJP[[#This Row],[Bespovratna sredstva - Ukupno (EU+Nac) HRK
= Ukupna ugovorena vrijednost bespovratnih sredstava]]/7.5345</f>
        <v>65951.891963633956</v>
      </c>
      <c r="U1883" s="50">
        <v>0</v>
      </c>
      <c r="V1883" s="51">
        <f>Ugovori_OPULJP[[#This Row],[Javni doprinos korisnika - HRK]]/7.5345</f>
        <v>0</v>
      </c>
      <c r="W1883" s="50">
        <v>0</v>
      </c>
      <c r="X1883" s="51">
        <f>Ugovori_OPULJP[[#This Row],[Privatni doprinos korisnika - HRK]]/7.5345</f>
        <v>0</v>
      </c>
      <c r="Y1883" s="52">
        <v>496914.53</v>
      </c>
      <c r="Z1883" s="53">
        <f>Ugovori_OPULJP[[#This Row],[UKUPNI PRIHVATLJIVI IZDACI
TOTAL ELIGIBLE EXPENDITURE
= Bespovratna sredstva ukupno + doprinos korisnika
= Ukupni prihvatljivi troškovi
= Ukupna ugovorena vrijednost projekta HRK]]/7.5345</f>
        <v>65951.891963633956</v>
      </c>
      <c r="AA1883" s="44" t="s">
        <v>6593</v>
      </c>
      <c r="AB1883" s="44" t="s">
        <v>35</v>
      </c>
      <c r="AC1883" s="43" t="s">
        <v>6874</v>
      </c>
      <c r="AD1883" s="43" t="s">
        <v>6595</v>
      </c>
    </row>
    <row r="1884" spans="1:30" ht="76.5" customHeight="1" x14ac:dyDescent="0.2">
      <c r="A1884" s="41" t="s">
        <v>6875</v>
      </c>
      <c r="B1884" s="42" t="s">
        <v>743</v>
      </c>
      <c r="C1884" s="43" t="s">
        <v>6590</v>
      </c>
      <c r="D1884" s="43" t="s">
        <v>6834</v>
      </c>
      <c r="E1884" s="44" t="s">
        <v>76</v>
      </c>
      <c r="F1884" s="45" t="s">
        <v>6876</v>
      </c>
      <c r="G1884" s="45" t="s">
        <v>6877</v>
      </c>
      <c r="H1884" s="47">
        <v>43669</v>
      </c>
      <c r="I1884" s="47">
        <v>44219</v>
      </c>
      <c r="J1884" s="48" t="str">
        <f>IF(Ugovori_OPULJP[[#This Row],[DATUM ZAVRŠETKA OPERACIJE]]&gt;DATE(2024,3,31),"u provedbi","završen")</f>
        <v>završen</v>
      </c>
      <c r="K1884" s="46" t="s">
        <v>173</v>
      </c>
      <c r="L1884" s="46" t="s">
        <v>173</v>
      </c>
      <c r="M1884" s="49">
        <v>0.85</v>
      </c>
      <c r="N1884" s="49">
        <v>0.15</v>
      </c>
      <c r="O1884" s="50">
        <f>Ugovori_OPULJP[[#This Row],[Bespovratna sredstva - Ukupno (EU+Nac) HRK
= Ukupna ugovorena vrijednost bespovratnih sredstava]]*Ugovori_OPULJP[[#This Row],[EU STOPA SUFINANCIRANJA %
EU CO-FINANCING RATE %]]</f>
        <v>407447.5</v>
      </c>
      <c r="P1884" s="51">
        <f>Ugovori_OPULJP[[#This Row],[Bespovratna sredstva - EU dio - HRK]]/7.5345</f>
        <v>54077.576481518343</v>
      </c>
      <c r="Q1884" s="50">
        <f>Ugovori_OPULJP[[#This Row],[Bespovratna sredstva - Ukupno (EU+Nac) HRK
= Ukupna ugovorena vrijednost bespovratnih sredstava]]*Ugovori_OPULJP[[#This Row],[STOPA NACIONALNOG SUFINANCIRANJA %]]</f>
        <v>71902.5</v>
      </c>
      <c r="R1884" s="51">
        <f>Ugovori_OPULJP[[#This Row],[Bespovratna sredstva - Nacionalni dio - HRK]]/7.5345</f>
        <v>9543.10173203265</v>
      </c>
      <c r="S1884" s="50">
        <v>479350</v>
      </c>
      <c r="T1884" s="51">
        <f>Ugovori_OPULJP[[#This Row],[Bespovratna sredstva - Ukupno (EU+Nac) HRK
= Ukupna ugovorena vrijednost bespovratnih sredstava]]/7.5345</f>
        <v>63620.678213550993</v>
      </c>
      <c r="U1884" s="50">
        <v>0</v>
      </c>
      <c r="V1884" s="51">
        <f>Ugovori_OPULJP[[#This Row],[Javni doprinos korisnika - HRK]]/7.5345</f>
        <v>0</v>
      </c>
      <c r="W1884" s="50">
        <v>0</v>
      </c>
      <c r="X1884" s="51">
        <f>Ugovori_OPULJP[[#This Row],[Privatni doprinos korisnika - HRK]]/7.5345</f>
        <v>0</v>
      </c>
      <c r="Y1884" s="52">
        <v>479350</v>
      </c>
      <c r="Z1884" s="53">
        <f>Ugovori_OPULJP[[#This Row],[UKUPNI PRIHVATLJIVI IZDACI
TOTAL ELIGIBLE EXPENDITURE
= Bespovratna sredstva ukupno + doprinos korisnika
= Ukupni prihvatljivi troškovi
= Ukupna ugovorena vrijednost projekta HRK]]/7.5345</f>
        <v>63620.678213550993</v>
      </c>
      <c r="AA1884" s="44" t="s">
        <v>6593</v>
      </c>
      <c r="AB1884" s="44" t="s">
        <v>35</v>
      </c>
      <c r="AC1884" s="43" t="s">
        <v>6878</v>
      </c>
      <c r="AD1884" s="43" t="s">
        <v>6595</v>
      </c>
    </row>
    <row r="1885" spans="1:30" ht="76.5" customHeight="1" x14ac:dyDescent="0.2">
      <c r="A1885" s="41" t="s">
        <v>6879</v>
      </c>
      <c r="B1885" s="42" t="s">
        <v>743</v>
      </c>
      <c r="C1885" s="43" t="s">
        <v>6590</v>
      </c>
      <c r="D1885" s="43" t="s">
        <v>6834</v>
      </c>
      <c r="E1885" s="44" t="s">
        <v>76</v>
      </c>
      <c r="F1885" s="45" t="s">
        <v>6880</v>
      </c>
      <c r="G1885" s="45" t="s">
        <v>6881</v>
      </c>
      <c r="H1885" s="47">
        <v>43760</v>
      </c>
      <c r="I1885" s="47">
        <v>44126</v>
      </c>
      <c r="J1885" s="48" t="str">
        <f>IF(Ugovori_OPULJP[[#This Row],[DATUM ZAVRŠETKA OPERACIJE]]&gt;DATE(2024,3,31),"u provedbi","završen")</f>
        <v>završen</v>
      </c>
      <c r="K1885" s="46" t="s">
        <v>37</v>
      </c>
      <c r="L1885" s="46" t="s">
        <v>37</v>
      </c>
      <c r="M1885" s="49">
        <v>0.85</v>
      </c>
      <c r="N1885" s="49">
        <v>0.15</v>
      </c>
      <c r="O1885" s="50">
        <f>Ugovori_OPULJP[[#This Row],[Bespovratna sredstva - Ukupno (EU+Nac) HRK
= Ukupna ugovorena vrijednost bespovratnih sredstava]]*Ugovori_OPULJP[[#This Row],[EU STOPA SUFINANCIRANJA %
EU CO-FINANCING RATE %]]</f>
        <v>424997.93449999997</v>
      </c>
      <c r="P1885" s="51">
        <f>Ugovori_OPULJP[[#This Row],[Bespovratna sredstva - EU dio - HRK]]/7.5345</f>
        <v>56406.919437255288</v>
      </c>
      <c r="Q1885" s="50">
        <f>Ugovori_OPULJP[[#This Row],[Bespovratna sredstva - Ukupno (EU+Nac) HRK
= Ukupna ugovorena vrijednost bespovratnih sredstava]]*Ugovori_OPULJP[[#This Row],[STOPA NACIONALNOG SUFINANCIRANJA %]]</f>
        <v>74999.635500000004</v>
      </c>
      <c r="R1885" s="51">
        <f>Ugovori_OPULJP[[#This Row],[Bespovratna sredstva - Nacionalni dio - HRK]]/7.5345</f>
        <v>9954.162253633287</v>
      </c>
      <c r="S1885" s="50">
        <v>499997.57</v>
      </c>
      <c r="T1885" s="51">
        <f>Ugovori_OPULJP[[#This Row],[Bespovratna sredstva - Ukupno (EU+Nac) HRK
= Ukupna ugovorena vrijednost bespovratnih sredstava]]/7.5345</f>
        <v>66361.081690888575</v>
      </c>
      <c r="U1885" s="50">
        <v>0</v>
      </c>
      <c r="V1885" s="51">
        <f>Ugovori_OPULJP[[#This Row],[Javni doprinos korisnika - HRK]]/7.5345</f>
        <v>0</v>
      </c>
      <c r="W1885" s="50">
        <v>0.89</v>
      </c>
      <c r="X1885" s="51">
        <f>Ugovori_OPULJP[[#This Row],[Privatni doprinos korisnika - HRK]]/7.5345</f>
        <v>0.11812329948901719</v>
      </c>
      <c r="Y1885" s="52">
        <v>499998.46</v>
      </c>
      <c r="Z1885" s="53">
        <f>Ugovori_OPULJP[[#This Row],[UKUPNI PRIHVATLJIVI IZDACI
TOTAL ELIGIBLE EXPENDITURE
= Bespovratna sredstva ukupno + doprinos korisnika
= Ukupni prihvatljivi troškovi
= Ukupna ugovorena vrijednost projekta HRK]]/7.5345</f>
        <v>66361.199814188061</v>
      </c>
      <c r="AA1885" s="44" t="s">
        <v>6593</v>
      </c>
      <c r="AB1885" s="44" t="s">
        <v>35</v>
      </c>
      <c r="AC1885" s="43" t="s">
        <v>6882</v>
      </c>
      <c r="AD1885" s="43" t="s">
        <v>6595</v>
      </c>
    </row>
    <row r="1886" spans="1:30" ht="76.5" customHeight="1" x14ac:dyDescent="0.2">
      <c r="A1886" s="41" t="s">
        <v>6883</v>
      </c>
      <c r="B1886" s="42" t="s">
        <v>743</v>
      </c>
      <c r="C1886" s="43" t="s">
        <v>6590</v>
      </c>
      <c r="D1886" s="43" t="s">
        <v>6834</v>
      </c>
      <c r="E1886" s="44" t="s">
        <v>76</v>
      </c>
      <c r="F1886" s="45" t="s">
        <v>6884</v>
      </c>
      <c r="G1886" s="62" t="s">
        <v>125</v>
      </c>
      <c r="H1886" s="47">
        <v>43760</v>
      </c>
      <c r="I1886" s="47">
        <v>44126</v>
      </c>
      <c r="J1886" s="48" t="str">
        <f>IF(Ugovori_OPULJP[[#This Row],[DATUM ZAVRŠETKA OPERACIJE]]&gt;DATE(2024,3,31),"u provedbi","završen")</f>
        <v>završen</v>
      </c>
      <c r="K1886" s="46" t="s">
        <v>6885</v>
      </c>
      <c r="L1886" s="46" t="s">
        <v>37</v>
      </c>
      <c r="M1886" s="49">
        <v>0.85</v>
      </c>
      <c r="N1886" s="49">
        <v>0.15</v>
      </c>
      <c r="O1886" s="50">
        <f>Ugovori_OPULJP[[#This Row],[Bespovratna sredstva - Ukupno (EU+Nac) HRK
= Ukupna ugovorena vrijednost bespovratnih sredstava]]*Ugovori_OPULJP[[#This Row],[EU STOPA SUFINANCIRANJA %
EU CO-FINANCING RATE %]]</f>
        <v>421491.86300000001</v>
      </c>
      <c r="P1886" s="51">
        <f>Ugovori_OPULJP[[#This Row],[Bespovratna sredstva - EU dio - HRK]]/7.5345</f>
        <v>55941.583781272813</v>
      </c>
      <c r="Q1886" s="50">
        <f>Ugovori_OPULJP[[#This Row],[Bespovratna sredstva - Ukupno (EU+Nac) HRK
= Ukupna ugovorena vrijednost bespovratnih sredstava]]*Ugovori_OPULJP[[#This Row],[STOPA NACIONALNOG SUFINANCIRANJA %]]</f>
        <v>74380.917000000001</v>
      </c>
      <c r="R1886" s="51">
        <f>Ugovori_OPULJP[[#This Row],[Bespovratna sredstva - Nacionalni dio - HRK]]/7.5345</f>
        <v>9872.0441966952021</v>
      </c>
      <c r="S1886" s="50">
        <v>495872.78</v>
      </c>
      <c r="T1886" s="51">
        <f>Ugovori_OPULJP[[#This Row],[Bespovratna sredstva - Ukupno (EU+Nac) HRK
= Ukupna ugovorena vrijednost bespovratnih sredstava]]/7.5345</f>
        <v>65813.627977968019</v>
      </c>
      <c r="U1886" s="50">
        <v>0</v>
      </c>
      <c r="V1886" s="51">
        <f>Ugovori_OPULJP[[#This Row],[Javni doprinos korisnika - HRK]]/7.5345</f>
        <v>0</v>
      </c>
      <c r="W1886" s="50">
        <v>0</v>
      </c>
      <c r="X1886" s="51">
        <f>Ugovori_OPULJP[[#This Row],[Privatni doprinos korisnika - HRK]]/7.5345</f>
        <v>0</v>
      </c>
      <c r="Y1886" s="52">
        <v>495872.78</v>
      </c>
      <c r="Z1886" s="53">
        <f>Ugovori_OPULJP[[#This Row],[UKUPNI PRIHVATLJIVI IZDACI
TOTAL ELIGIBLE EXPENDITURE
= Bespovratna sredstva ukupno + doprinos korisnika
= Ukupni prihvatljivi troškovi
= Ukupna ugovorena vrijednost projekta HRK]]/7.5345</f>
        <v>65813.627977968019</v>
      </c>
      <c r="AA1886" s="44" t="s">
        <v>6593</v>
      </c>
      <c r="AB1886" s="44" t="s">
        <v>35</v>
      </c>
      <c r="AC1886" s="43" t="s">
        <v>6886</v>
      </c>
      <c r="AD1886" s="43" t="s">
        <v>6595</v>
      </c>
    </row>
    <row r="1887" spans="1:30" ht="89.25" customHeight="1" x14ac:dyDescent="0.2">
      <c r="A1887" s="41" t="s">
        <v>6887</v>
      </c>
      <c r="B1887" s="42" t="s">
        <v>743</v>
      </c>
      <c r="C1887" s="43" t="s">
        <v>6590</v>
      </c>
      <c r="D1887" s="43" t="s">
        <v>6834</v>
      </c>
      <c r="E1887" s="44" t="s">
        <v>76</v>
      </c>
      <c r="F1887" s="45" t="s">
        <v>6888</v>
      </c>
      <c r="G1887" s="45" t="s">
        <v>6889</v>
      </c>
      <c r="H1887" s="47">
        <v>43760</v>
      </c>
      <c r="I1887" s="47">
        <v>44126</v>
      </c>
      <c r="J1887" s="48" t="str">
        <f>IF(Ugovori_OPULJP[[#This Row],[DATUM ZAVRŠETKA OPERACIJE]]&gt;DATE(2024,3,31),"u provedbi","završen")</f>
        <v>završen</v>
      </c>
      <c r="K1887" s="46" t="s">
        <v>6890</v>
      </c>
      <c r="L1887" s="46" t="s">
        <v>200</v>
      </c>
      <c r="M1887" s="49">
        <v>0.85</v>
      </c>
      <c r="N1887" s="49">
        <v>0.15</v>
      </c>
      <c r="O1887" s="50">
        <f>Ugovori_OPULJP[[#This Row],[Bespovratna sredstva - Ukupno (EU+Nac) HRK
= Ukupna ugovorena vrijednost bespovratnih sredstava]]*Ugovori_OPULJP[[#This Row],[EU STOPA SUFINANCIRANJA %
EU CO-FINANCING RATE %]]</f>
        <v>419179.87149999995</v>
      </c>
      <c r="P1887" s="51">
        <f>Ugovori_OPULJP[[#This Row],[Bespovratna sredstva - EU dio - HRK]]/7.5345</f>
        <v>55634.729776362059</v>
      </c>
      <c r="Q1887" s="50">
        <f>Ugovori_OPULJP[[#This Row],[Bespovratna sredstva - Ukupno (EU+Nac) HRK
= Ukupna ugovorena vrijednost bespovratnih sredstava]]*Ugovori_OPULJP[[#This Row],[STOPA NACIONALNOG SUFINANCIRANJA %]]</f>
        <v>73972.9185</v>
      </c>
      <c r="R1887" s="51">
        <f>Ugovori_OPULJP[[#This Row],[Bespovratna sredstva - Nacionalni dio - HRK]]/7.5345</f>
        <v>9817.8934899462474</v>
      </c>
      <c r="S1887" s="50">
        <v>493152.79</v>
      </c>
      <c r="T1887" s="51">
        <f>Ugovori_OPULJP[[#This Row],[Bespovratna sredstva - Ukupno (EU+Nac) HRK
= Ukupna ugovorena vrijednost bespovratnih sredstava]]/7.5345</f>
        <v>65452.623266308306</v>
      </c>
      <c r="U1887" s="50">
        <v>0</v>
      </c>
      <c r="V1887" s="51">
        <f>Ugovori_OPULJP[[#This Row],[Javni doprinos korisnika - HRK]]/7.5345</f>
        <v>0</v>
      </c>
      <c r="W1887" s="50">
        <v>0</v>
      </c>
      <c r="X1887" s="51">
        <f>Ugovori_OPULJP[[#This Row],[Privatni doprinos korisnika - HRK]]/7.5345</f>
        <v>0</v>
      </c>
      <c r="Y1887" s="52">
        <v>493152.79</v>
      </c>
      <c r="Z1887" s="53">
        <f>Ugovori_OPULJP[[#This Row],[UKUPNI PRIHVATLJIVI IZDACI
TOTAL ELIGIBLE EXPENDITURE
= Bespovratna sredstva ukupno + doprinos korisnika
= Ukupni prihvatljivi troškovi
= Ukupna ugovorena vrijednost projekta HRK]]/7.5345</f>
        <v>65452.623266308306</v>
      </c>
      <c r="AA1887" s="44" t="s">
        <v>6593</v>
      </c>
      <c r="AB1887" s="44" t="s">
        <v>35</v>
      </c>
      <c r="AC1887" s="43" t="s">
        <v>6891</v>
      </c>
      <c r="AD1887" s="43" t="s">
        <v>6595</v>
      </c>
    </row>
    <row r="1888" spans="1:30" ht="51" customHeight="1" x14ac:dyDescent="0.2">
      <c r="A1888" s="41" t="s">
        <v>6892</v>
      </c>
      <c r="B1888" s="42" t="s">
        <v>743</v>
      </c>
      <c r="C1888" s="43" t="s">
        <v>6590</v>
      </c>
      <c r="D1888" s="43" t="s">
        <v>6834</v>
      </c>
      <c r="E1888" s="44" t="s">
        <v>76</v>
      </c>
      <c r="F1888" s="45" t="s">
        <v>6893</v>
      </c>
      <c r="G1888" s="45" t="s">
        <v>6894</v>
      </c>
      <c r="H1888" s="47">
        <v>43760</v>
      </c>
      <c r="I1888" s="47">
        <v>44126</v>
      </c>
      <c r="J1888" s="48" t="str">
        <f>IF(Ugovori_OPULJP[[#This Row],[DATUM ZAVRŠETKA OPERACIJE]]&gt;DATE(2024,3,31),"u provedbi","završen")</f>
        <v>završen</v>
      </c>
      <c r="K1888" s="46" t="s">
        <v>37</v>
      </c>
      <c r="L1888" s="46" t="s">
        <v>37</v>
      </c>
      <c r="M1888" s="49">
        <v>0.85</v>
      </c>
      <c r="N1888" s="49">
        <v>0.15</v>
      </c>
      <c r="O1888" s="50">
        <f>Ugovori_OPULJP[[#This Row],[Bespovratna sredstva - Ukupno (EU+Nac) HRK
= Ukupna ugovorena vrijednost bespovratnih sredstava]]*Ugovori_OPULJP[[#This Row],[EU STOPA SUFINANCIRANJA %
EU CO-FINANCING RATE %]]</f>
        <v>424915</v>
      </c>
      <c r="P1888" s="51">
        <f>Ugovori_OPULJP[[#This Row],[Bespovratna sredstva - EU dio - HRK]]/7.5345</f>
        <v>56395.912137500825</v>
      </c>
      <c r="Q1888" s="50">
        <f>Ugovori_OPULJP[[#This Row],[Bespovratna sredstva - Ukupno (EU+Nac) HRK
= Ukupna ugovorena vrijednost bespovratnih sredstava]]*Ugovori_OPULJP[[#This Row],[STOPA NACIONALNOG SUFINANCIRANJA %]]</f>
        <v>74985</v>
      </c>
      <c r="R1888" s="51">
        <f>Ugovori_OPULJP[[#This Row],[Bespovratna sredstva - Nacionalni dio - HRK]]/7.5345</f>
        <v>9952.219788970735</v>
      </c>
      <c r="S1888" s="50">
        <v>499900</v>
      </c>
      <c r="T1888" s="51">
        <f>Ugovori_OPULJP[[#This Row],[Bespovratna sredstva - Ukupno (EU+Nac) HRK
= Ukupna ugovorena vrijednost bespovratnih sredstava]]/7.5345</f>
        <v>66348.131926471557</v>
      </c>
      <c r="U1888" s="50">
        <v>0</v>
      </c>
      <c r="V1888" s="51">
        <f>Ugovori_OPULJP[[#This Row],[Javni doprinos korisnika - HRK]]/7.5345</f>
        <v>0</v>
      </c>
      <c r="W1888" s="50">
        <v>0</v>
      </c>
      <c r="X1888" s="51">
        <f>Ugovori_OPULJP[[#This Row],[Privatni doprinos korisnika - HRK]]/7.5345</f>
        <v>0</v>
      </c>
      <c r="Y1888" s="52">
        <v>499900</v>
      </c>
      <c r="Z1888" s="53">
        <f>Ugovori_OPULJP[[#This Row],[UKUPNI PRIHVATLJIVI IZDACI
TOTAL ELIGIBLE EXPENDITURE
= Bespovratna sredstva ukupno + doprinos korisnika
= Ukupni prihvatljivi troškovi
= Ukupna ugovorena vrijednost projekta HRK]]/7.5345</f>
        <v>66348.131926471557</v>
      </c>
      <c r="AA1888" s="44" t="s">
        <v>6593</v>
      </c>
      <c r="AB1888" s="44" t="s">
        <v>35</v>
      </c>
      <c r="AC1888" s="43" t="s">
        <v>6895</v>
      </c>
      <c r="AD1888" s="43" t="s">
        <v>6595</v>
      </c>
    </row>
    <row r="1889" spans="1:30" ht="51" customHeight="1" x14ac:dyDescent="0.2">
      <c r="A1889" s="41" t="s">
        <v>6896</v>
      </c>
      <c r="B1889" s="42" t="s">
        <v>743</v>
      </c>
      <c r="C1889" s="43" t="s">
        <v>6590</v>
      </c>
      <c r="D1889" s="43" t="s">
        <v>6834</v>
      </c>
      <c r="E1889" s="44" t="s">
        <v>76</v>
      </c>
      <c r="F1889" s="45" t="s">
        <v>6897</v>
      </c>
      <c r="G1889" s="45" t="s">
        <v>6898</v>
      </c>
      <c r="H1889" s="47">
        <v>43760</v>
      </c>
      <c r="I1889" s="47">
        <v>44308</v>
      </c>
      <c r="J1889" s="48" t="str">
        <f>IF(Ugovori_OPULJP[[#This Row],[DATUM ZAVRŠETKA OPERACIJE]]&gt;DATE(2024,3,31),"u provedbi","završen")</f>
        <v>završen</v>
      </c>
      <c r="K1889" s="46" t="s">
        <v>79</v>
      </c>
      <c r="L1889" s="46" t="s">
        <v>79</v>
      </c>
      <c r="M1889" s="49">
        <v>0.85</v>
      </c>
      <c r="N1889" s="49">
        <v>0.15</v>
      </c>
      <c r="O1889" s="50">
        <f>Ugovori_OPULJP[[#This Row],[Bespovratna sredstva - Ukupno (EU+Nac) HRK
= Ukupna ugovorena vrijednost bespovratnih sredstava]]*Ugovori_OPULJP[[#This Row],[EU STOPA SUFINANCIRANJA %
EU CO-FINANCING RATE %]]</f>
        <v>424722.10950000002</v>
      </c>
      <c r="P1889" s="51">
        <f>Ugovori_OPULJP[[#This Row],[Bespovratna sredstva - EU dio - HRK]]/7.5345</f>
        <v>56370.311168624328</v>
      </c>
      <c r="Q1889" s="50">
        <f>Ugovori_OPULJP[[#This Row],[Bespovratna sredstva - Ukupno (EU+Nac) HRK
= Ukupna ugovorena vrijednost bespovratnih sredstava]]*Ugovori_OPULJP[[#This Row],[STOPA NACIONALNOG SUFINANCIRANJA %]]</f>
        <v>74950.960500000001</v>
      </c>
      <c r="R1889" s="51">
        <f>Ugovori_OPULJP[[#This Row],[Bespovratna sredstva - Nacionalni dio - HRK]]/7.5345</f>
        <v>9947.7019709337037</v>
      </c>
      <c r="S1889" s="50">
        <v>499673.07</v>
      </c>
      <c r="T1889" s="51">
        <f>Ugovori_OPULJP[[#This Row],[Bespovratna sredstva - Ukupno (EU+Nac) HRK
= Ukupna ugovorena vrijednost bespovratnih sredstava]]/7.5345</f>
        <v>66318.013139558025</v>
      </c>
      <c r="U1889" s="50">
        <v>0</v>
      </c>
      <c r="V1889" s="51">
        <f>Ugovori_OPULJP[[#This Row],[Javni doprinos korisnika - HRK]]/7.5345</f>
        <v>0</v>
      </c>
      <c r="W1889" s="50">
        <v>0</v>
      </c>
      <c r="X1889" s="51">
        <f>Ugovori_OPULJP[[#This Row],[Privatni doprinos korisnika - HRK]]/7.5345</f>
        <v>0</v>
      </c>
      <c r="Y1889" s="52">
        <v>499673.07</v>
      </c>
      <c r="Z1889" s="53">
        <f>Ugovori_OPULJP[[#This Row],[UKUPNI PRIHVATLJIVI IZDACI
TOTAL ELIGIBLE EXPENDITURE
= Bespovratna sredstva ukupno + doprinos korisnika
= Ukupni prihvatljivi troškovi
= Ukupna ugovorena vrijednost projekta HRK]]/7.5345</f>
        <v>66318.013139558025</v>
      </c>
      <c r="AA1889" s="44" t="s">
        <v>6593</v>
      </c>
      <c r="AB1889" s="44" t="s">
        <v>35</v>
      </c>
      <c r="AC1889" s="43" t="s">
        <v>6899</v>
      </c>
      <c r="AD1889" s="43" t="s">
        <v>6595</v>
      </c>
    </row>
    <row r="1890" spans="1:30" ht="51" customHeight="1" x14ac:dyDescent="0.2">
      <c r="A1890" s="41" t="s">
        <v>6900</v>
      </c>
      <c r="B1890" s="42" t="s">
        <v>743</v>
      </c>
      <c r="C1890" s="43" t="s">
        <v>6590</v>
      </c>
      <c r="D1890" s="43" t="s">
        <v>6834</v>
      </c>
      <c r="E1890" s="44" t="s">
        <v>76</v>
      </c>
      <c r="F1890" s="45" t="s">
        <v>6901</v>
      </c>
      <c r="G1890" s="62" t="s">
        <v>1529</v>
      </c>
      <c r="H1890" s="47">
        <v>43760</v>
      </c>
      <c r="I1890" s="47">
        <v>44308</v>
      </c>
      <c r="J1890" s="48" t="str">
        <f>IF(Ugovori_OPULJP[[#This Row],[DATUM ZAVRŠETKA OPERACIJE]]&gt;DATE(2024,3,31),"u provedbi","završen")</f>
        <v>završen</v>
      </c>
      <c r="K1890" s="46" t="s">
        <v>211</v>
      </c>
      <c r="L1890" s="46" t="s">
        <v>211</v>
      </c>
      <c r="M1890" s="49">
        <v>0.85</v>
      </c>
      <c r="N1890" s="49">
        <v>0.15</v>
      </c>
      <c r="O1890" s="50">
        <f>Ugovori_OPULJP[[#This Row],[Bespovratna sredstva - Ukupno (EU+Nac) HRK
= Ukupna ugovorena vrijednost bespovratnih sredstava]]*Ugovori_OPULJP[[#This Row],[EU STOPA SUFINANCIRANJA %
EU CO-FINANCING RATE %]]</f>
        <v>423653.50650000002</v>
      </c>
      <c r="P1890" s="51">
        <f>Ugovori_OPULJP[[#This Row],[Bespovratna sredstva - EU dio - HRK]]/7.5345</f>
        <v>56228.483177384034</v>
      </c>
      <c r="Q1890" s="50">
        <f>Ugovori_OPULJP[[#This Row],[Bespovratna sredstva - Ukupno (EU+Nac) HRK
= Ukupna ugovorena vrijednost bespovratnih sredstava]]*Ugovori_OPULJP[[#This Row],[STOPA NACIONALNOG SUFINANCIRANJA %]]</f>
        <v>74762.383499999996</v>
      </c>
      <c r="R1890" s="51">
        <f>Ugovori_OPULJP[[#This Row],[Bespovratna sredstva - Nacionalni dio - HRK]]/7.5345</f>
        <v>9922.6735018912987</v>
      </c>
      <c r="S1890" s="50">
        <v>498415.89</v>
      </c>
      <c r="T1890" s="51">
        <f>Ugovori_OPULJP[[#This Row],[Bespovratna sredstva - Ukupno (EU+Nac) HRK
= Ukupna ugovorena vrijednost bespovratnih sredstava]]/7.5345</f>
        <v>66151.156679275329</v>
      </c>
      <c r="U1890" s="50">
        <v>0</v>
      </c>
      <c r="V1890" s="51">
        <f>Ugovori_OPULJP[[#This Row],[Javni doprinos korisnika - HRK]]/7.5345</f>
        <v>0</v>
      </c>
      <c r="W1890" s="50">
        <v>0</v>
      </c>
      <c r="X1890" s="51">
        <f>Ugovori_OPULJP[[#This Row],[Privatni doprinos korisnika - HRK]]/7.5345</f>
        <v>0</v>
      </c>
      <c r="Y1890" s="52">
        <v>498415.89</v>
      </c>
      <c r="Z1890" s="53">
        <f>Ugovori_OPULJP[[#This Row],[UKUPNI PRIHVATLJIVI IZDACI
TOTAL ELIGIBLE EXPENDITURE
= Bespovratna sredstva ukupno + doprinos korisnika
= Ukupni prihvatljivi troškovi
= Ukupna ugovorena vrijednost projekta HRK]]/7.5345</f>
        <v>66151.156679275329</v>
      </c>
      <c r="AA1890" s="44" t="s">
        <v>6593</v>
      </c>
      <c r="AB1890" s="44" t="s">
        <v>35</v>
      </c>
      <c r="AC1890" s="43" t="s">
        <v>6902</v>
      </c>
      <c r="AD1890" s="43" t="s">
        <v>6595</v>
      </c>
    </row>
    <row r="1891" spans="1:30" ht="51" customHeight="1" x14ac:dyDescent="0.2">
      <c r="A1891" s="41" t="s">
        <v>6903</v>
      </c>
      <c r="B1891" s="42" t="s">
        <v>743</v>
      </c>
      <c r="C1891" s="43" t="s">
        <v>6590</v>
      </c>
      <c r="D1891" s="43" t="s">
        <v>6834</v>
      </c>
      <c r="E1891" s="44" t="s">
        <v>76</v>
      </c>
      <c r="F1891" s="45" t="s">
        <v>6904</v>
      </c>
      <c r="G1891" s="45" t="s">
        <v>6905</v>
      </c>
      <c r="H1891" s="47">
        <v>43760</v>
      </c>
      <c r="I1891" s="47">
        <v>44308</v>
      </c>
      <c r="J1891" s="48" t="str">
        <f>IF(Ugovori_OPULJP[[#This Row],[DATUM ZAVRŠETKA OPERACIJE]]&gt;DATE(2024,3,31),"u provedbi","završen")</f>
        <v>završen</v>
      </c>
      <c r="K1891" s="46" t="s">
        <v>36</v>
      </c>
      <c r="L1891" s="46" t="s">
        <v>37</v>
      </c>
      <c r="M1891" s="49">
        <v>0.85</v>
      </c>
      <c r="N1891" s="49">
        <v>0.15</v>
      </c>
      <c r="O1891" s="50">
        <f>Ugovori_OPULJP[[#This Row],[Bespovratna sredstva - Ukupno (EU+Nac) HRK
= Ukupna ugovorena vrijednost bespovratnih sredstava]]*Ugovori_OPULJP[[#This Row],[EU STOPA SUFINANCIRANJA %
EU CO-FINANCING RATE %]]</f>
        <v>375105</v>
      </c>
      <c r="P1891" s="51">
        <f>Ugovori_OPULJP[[#This Row],[Bespovratna sredstva - EU dio - HRK]]/7.5345</f>
        <v>49784.989050368305</v>
      </c>
      <c r="Q1891" s="50">
        <f>Ugovori_OPULJP[[#This Row],[Bespovratna sredstva - Ukupno (EU+Nac) HRK
= Ukupna ugovorena vrijednost bespovratnih sredstava]]*Ugovori_OPULJP[[#This Row],[STOPA NACIONALNOG SUFINANCIRANJA %]]</f>
        <v>66195</v>
      </c>
      <c r="R1891" s="51">
        <f>Ugovori_OPULJP[[#This Row],[Bespovratna sredstva - Nacionalni dio - HRK]]/7.5345</f>
        <v>8785.5863030061719</v>
      </c>
      <c r="S1891" s="50">
        <v>441300</v>
      </c>
      <c r="T1891" s="51">
        <f>Ugovori_OPULJP[[#This Row],[Bespovratna sredstva - Ukupno (EU+Nac) HRK
= Ukupna ugovorena vrijednost bespovratnih sredstava]]/7.5345</f>
        <v>58570.575353374472</v>
      </c>
      <c r="U1891" s="50">
        <v>0</v>
      </c>
      <c r="V1891" s="51">
        <f>Ugovori_OPULJP[[#This Row],[Javni doprinos korisnika - HRK]]/7.5345</f>
        <v>0</v>
      </c>
      <c r="W1891" s="50">
        <v>0</v>
      </c>
      <c r="X1891" s="51">
        <f>Ugovori_OPULJP[[#This Row],[Privatni doprinos korisnika - HRK]]/7.5345</f>
        <v>0</v>
      </c>
      <c r="Y1891" s="52">
        <v>441300</v>
      </c>
      <c r="Z1891" s="53">
        <f>Ugovori_OPULJP[[#This Row],[UKUPNI PRIHVATLJIVI IZDACI
TOTAL ELIGIBLE EXPENDITURE
= Bespovratna sredstva ukupno + doprinos korisnika
= Ukupni prihvatljivi troškovi
= Ukupna ugovorena vrijednost projekta HRK]]/7.5345</f>
        <v>58570.575353374472</v>
      </c>
      <c r="AA1891" s="44" t="s">
        <v>6593</v>
      </c>
      <c r="AB1891" s="44" t="s">
        <v>35</v>
      </c>
      <c r="AC1891" s="43" t="s">
        <v>6906</v>
      </c>
      <c r="AD1891" s="43" t="s">
        <v>6595</v>
      </c>
    </row>
    <row r="1892" spans="1:30" ht="51" customHeight="1" x14ac:dyDescent="0.2">
      <c r="A1892" s="41" t="s">
        <v>6907</v>
      </c>
      <c r="B1892" s="42" t="s">
        <v>743</v>
      </c>
      <c r="C1892" s="43" t="s">
        <v>6590</v>
      </c>
      <c r="D1892" s="43" t="s">
        <v>6834</v>
      </c>
      <c r="E1892" s="44" t="s">
        <v>76</v>
      </c>
      <c r="F1892" s="45" t="s">
        <v>6908</v>
      </c>
      <c r="G1892" s="45" t="s">
        <v>6909</v>
      </c>
      <c r="H1892" s="47">
        <v>43872</v>
      </c>
      <c r="I1892" s="47">
        <v>44377</v>
      </c>
      <c r="J1892" s="48" t="str">
        <f>IF(Ugovori_OPULJP[[#This Row],[DATUM ZAVRŠETKA OPERACIJE]]&gt;DATE(2024,3,31),"u provedbi","završen")</f>
        <v>završen</v>
      </c>
      <c r="K1892" s="46" t="s">
        <v>79</v>
      </c>
      <c r="L1892" s="46" t="s">
        <v>79</v>
      </c>
      <c r="M1892" s="49">
        <v>0.85</v>
      </c>
      <c r="N1892" s="49">
        <v>0.15</v>
      </c>
      <c r="O1892" s="50">
        <f>Ugovori_OPULJP[[#This Row],[Bespovratna sredstva - Ukupno (EU+Nac) HRK
= Ukupna ugovorena vrijednost bespovratnih sredstava]]*Ugovori_OPULJP[[#This Row],[EU STOPA SUFINANCIRANJA %
EU CO-FINANCING RATE %]]</f>
        <v>424997.82399999996</v>
      </c>
      <c r="P1892" s="51">
        <f>Ugovori_OPULJP[[#This Row],[Bespovratna sredstva - EU dio - HRK]]/7.5345</f>
        <v>56406.904771384958</v>
      </c>
      <c r="Q1892" s="50">
        <f>Ugovori_OPULJP[[#This Row],[Bespovratna sredstva - Ukupno (EU+Nac) HRK
= Ukupna ugovorena vrijednost bespovratnih sredstava]]*Ugovori_OPULJP[[#This Row],[STOPA NACIONALNOG SUFINANCIRANJA %]]</f>
        <v>74999.615999999995</v>
      </c>
      <c r="R1892" s="51">
        <f>Ugovori_OPULJP[[#This Row],[Bespovratna sredstva - Nacionalni dio - HRK]]/7.5345</f>
        <v>9954.1596655385219</v>
      </c>
      <c r="S1892" s="50">
        <v>499997.44</v>
      </c>
      <c r="T1892" s="51">
        <f>Ugovori_OPULJP[[#This Row],[Bespovratna sredstva - Ukupno (EU+Nac) HRK
= Ukupna ugovorena vrijednost bespovratnih sredstava]]/7.5345</f>
        <v>66361.06443692348</v>
      </c>
      <c r="U1892" s="50">
        <v>0</v>
      </c>
      <c r="V1892" s="51">
        <f>Ugovori_OPULJP[[#This Row],[Javni doprinos korisnika - HRK]]/7.5345</f>
        <v>0</v>
      </c>
      <c r="W1892" s="50">
        <v>0</v>
      </c>
      <c r="X1892" s="51">
        <f>Ugovori_OPULJP[[#This Row],[Privatni doprinos korisnika - HRK]]/7.5345</f>
        <v>0</v>
      </c>
      <c r="Y1892" s="52">
        <v>499997.44</v>
      </c>
      <c r="Z1892" s="53">
        <f>Ugovori_OPULJP[[#This Row],[UKUPNI PRIHVATLJIVI IZDACI
TOTAL ELIGIBLE EXPENDITURE
= Bespovratna sredstva ukupno + doprinos korisnika
= Ukupni prihvatljivi troškovi
= Ukupna ugovorena vrijednost projekta HRK]]/7.5345</f>
        <v>66361.06443692348</v>
      </c>
      <c r="AA1892" s="44" t="s">
        <v>6593</v>
      </c>
      <c r="AB1892" s="44" t="s">
        <v>35</v>
      </c>
      <c r="AC1892" s="43" t="s">
        <v>6910</v>
      </c>
      <c r="AD1892" s="43" t="s">
        <v>6595</v>
      </c>
    </row>
    <row r="1893" spans="1:30" ht="38.25" customHeight="1" x14ac:dyDescent="0.2">
      <c r="A1893" s="41" t="s">
        <v>6911</v>
      </c>
      <c r="B1893" s="42" t="s">
        <v>743</v>
      </c>
      <c r="C1893" s="43" t="s">
        <v>6590</v>
      </c>
      <c r="D1893" s="43" t="s">
        <v>6834</v>
      </c>
      <c r="E1893" s="44" t="s">
        <v>76</v>
      </c>
      <c r="F1893" s="45" t="s">
        <v>6912</v>
      </c>
      <c r="G1893" s="45" t="s">
        <v>6913</v>
      </c>
      <c r="H1893" s="47">
        <v>44085</v>
      </c>
      <c r="I1893" s="47">
        <v>44754</v>
      </c>
      <c r="J1893" s="48" t="str">
        <f>IF(Ugovori_OPULJP[[#This Row],[DATUM ZAVRŠETKA OPERACIJE]]&gt;DATE(2024,3,31),"u provedbi","završen")</f>
        <v>završen</v>
      </c>
      <c r="K1893" s="46" t="s">
        <v>244</v>
      </c>
      <c r="L1893" s="46" t="s">
        <v>244</v>
      </c>
      <c r="M1893" s="49">
        <v>0.85</v>
      </c>
      <c r="N1893" s="49">
        <v>0.15</v>
      </c>
      <c r="O1893" s="50">
        <f>Ugovori_OPULJP[[#This Row],[Bespovratna sredstva - Ukupno (EU+Nac) HRK
= Ukupna ugovorena vrijednost bespovratnih sredstava]]*Ugovori_OPULJP[[#This Row],[EU STOPA SUFINANCIRANJA %
EU CO-FINANCING RATE %]]</f>
        <v>356226.84</v>
      </c>
      <c r="P1893" s="51">
        <f>Ugovori_OPULJP[[#This Row],[Bespovratna sredstva - EU dio - HRK]]/7.5345</f>
        <v>47279.426637467652</v>
      </c>
      <c r="Q1893" s="50">
        <f>Ugovori_OPULJP[[#This Row],[Bespovratna sredstva - Ukupno (EU+Nac) HRK
= Ukupna ugovorena vrijednost bespovratnih sredstava]]*Ugovori_OPULJP[[#This Row],[STOPA NACIONALNOG SUFINANCIRANJA %]]</f>
        <v>62863.56</v>
      </c>
      <c r="R1893" s="51">
        <f>Ugovori_OPULJP[[#This Row],[Bespovratna sredstva - Nacionalni dio - HRK]]/7.5345</f>
        <v>8343.4282301413496</v>
      </c>
      <c r="S1893" s="50">
        <v>419090.4</v>
      </c>
      <c r="T1893" s="51">
        <f>Ugovori_OPULJP[[#This Row],[Bespovratna sredstva - Ukupno (EU+Nac) HRK
= Ukupna ugovorena vrijednost bespovratnih sredstava]]/7.5345</f>
        <v>55622.854867608999</v>
      </c>
      <c r="U1893" s="50">
        <v>0</v>
      </c>
      <c r="V1893" s="51">
        <f>Ugovori_OPULJP[[#This Row],[Javni doprinos korisnika - HRK]]/7.5345</f>
        <v>0</v>
      </c>
      <c r="W1893" s="50">
        <v>0</v>
      </c>
      <c r="X1893" s="51">
        <f>Ugovori_OPULJP[[#This Row],[Privatni doprinos korisnika - HRK]]/7.5345</f>
        <v>0</v>
      </c>
      <c r="Y1893" s="52">
        <v>419090.4</v>
      </c>
      <c r="Z1893" s="53">
        <f>Ugovori_OPULJP[[#This Row],[UKUPNI PRIHVATLJIVI IZDACI
TOTAL ELIGIBLE EXPENDITURE
= Bespovratna sredstva ukupno + doprinos korisnika
= Ukupni prihvatljivi troškovi
= Ukupna ugovorena vrijednost projekta HRK]]/7.5345</f>
        <v>55622.854867608999</v>
      </c>
      <c r="AA1893" s="44" t="s">
        <v>6593</v>
      </c>
      <c r="AB1893" s="44" t="s">
        <v>35</v>
      </c>
      <c r="AC1893" s="43" t="s">
        <v>6914</v>
      </c>
      <c r="AD1893" s="43" t="s">
        <v>6595</v>
      </c>
    </row>
    <row r="1894" spans="1:30" ht="51" customHeight="1" x14ac:dyDescent="0.2">
      <c r="A1894" s="41" t="s">
        <v>6915</v>
      </c>
      <c r="B1894" s="42" t="s">
        <v>743</v>
      </c>
      <c r="C1894" s="43" t="s">
        <v>6590</v>
      </c>
      <c r="D1894" s="43" t="s">
        <v>6834</v>
      </c>
      <c r="E1894" s="44" t="s">
        <v>76</v>
      </c>
      <c r="F1894" s="45" t="s">
        <v>6916</v>
      </c>
      <c r="G1894" s="45" t="s">
        <v>6917</v>
      </c>
      <c r="H1894" s="47">
        <v>44084</v>
      </c>
      <c r="I1894" s="47">
        <v>44630</v>
      </c>
      <c r="J1894" s="48" t="str">
        <f>IF(Ugovori_OPULJP[[#This Row],[DATUM ZAVRŠETKA OPERACIJE]]&gt;DATE(2024,3,31),"u provedbi","završen")</f>
        <v>završen</v>
      </c>
      <c r="K1894" s="46" t="s">
        <v>130</v>
      </c>
      <c r="L1894" s="46" t="s">
        <v>130</v>
      </c>
      <c r="M1894" s="49">
        <v>0.85</v>
      </c>
      <c r="N1894" s="49">
        <v>0.15</v>
      </c>
      <c r="O1894" s="50">
        <f>Ugovori_OPULJP[[#This Row],[Bespovratna sredstva - Ukupno (EU+Nac) HRK
= Ukupna ugovorena vrijednost bespovratnih sredstava]]*Ugovori_OPULJP[[#This Row],[EU STOPA SUFINANCIRANJA %
EU CO-FINANCING RATE %]]</f>
        <v>201781.47449999998</v>
      </c>
      <c r="P1894" s="51">
        <f>Ugovori_OPULJP[[#This Row],[Bespovratna sredstva - EU dio - HRK]]/7.5345</f>
        <v>26781.003981684247</v>
      </c>
      <c r="Q1894" s="50">
        <f>Ugovori_OPULJP[[#This Row],[Bespovratna sredstva - Ukupno (EU+Nac) HRK
= Ukupna ugovorena vrijednost bespovratnih sredstava]]*Ugovori_OPULJP[[#This Row],[STOPA NACIONALNOG SUFINANCIRANJA %]]</f>
        <v>35608.495499999997</v>
      </c>
      <c r="R1894" s="51">
        <f>Ugovori_OPULJP[[#This Row],[Bespovratna sredstva - Nacionalni dio - HRK]]/7.5345</f>
        <v>4726.0595261795734</v>
      </c>
      <c r="S1894" s="50">
        <v>237389.97</v>
      </c>
      <c r="T1894" s="51">
        <f>Ugovori_OPULJP[[#This Row],[Bespovratna sredstva - Ukupno (EU+Nac) HRK
= Ukupna ugovorena vrijednost bespovratnih sredstava]]/7.5345</f>
        <v>31507.063507863826</v>
      </c>
      <c r="U1894" s="50">
        <v>0</v>
      </c>
      <c r="V1894" s="51">
        <f>Ugovori_OPULJP[[#This Row],[Javni doprinos korisnika - HRK]]/7.5345</f>
        <v>0</v>
      </c>
      <c r="W1894" s="50">
        <v>0</v>
      </c>
      <c r="X1894" s="51">
        <f>Ugovori_OPULJP[[#This Row],[Privatni doprinos korisnika - HRK]]/7.5345</f>
        <v>0</v>
      </c>
      <c r="Y1894" s="52">
        <v>237389.97</v>
      </c>
      <c r="Z1894" s="53">
        <f>Ugovori_OPULJP[[#This Row],[UKUPNI PRIHVATLJIVI IZDACI
TOTAL ELIGIBLE EXPENDITURE
= Bespovratna sredstva ukupno + doprinos korisnika
= Ukupni prihvatljivi troškovi
= Ukupna ugovorena vrijednost projekta HRK]]/7.5345</f>
        <v>31507.063507863826</v>
      </c>
      <c r="AA1894" s="44" t="s">
        <v>6593</v>
      </c>
      <c r="AB1894" s="44" t="s">
        <v>35</v>
      </c>
      <c r="AC1894" s="43" t="s">
        <v>6918</v>
      </c>
      <c r="AD1894" s="43" t="s">
        <v>6595</v>
      </c>
    </row>
    <row r="1895" spans="1:30" ht="51" customHeight="1" x14ac:dyDescent="0.2">
      <c r="A1895" s="41" t="s">
        <v>6919</v>
      </c>
      <c r="B1895" s="42" t="s">
        <v>743</v>
      </c>
      <c r="C1895" s="43" t="s">
        <v>6590</v>
      </c>
      <c r="D1895" s="43" t="s">
        <v>6834</v>
      </c>
      <c r="E1895" s="44" t="s">
        <v>76</v>
      </c>
      <c r="F1895" s="45" t="s">
        <v>6920</v>
      </c>
      <c r="G1895" s="62" t="s">
        <v>3128</v>
      </c>
      <c r="H1895" s="47">
        <v>43760</v>
      </c>
      <c r="I1895" s="47">
        <v>44482</v>
      </c>
      <c r="J1895" s="48" t="str">
        <f>IF(Ugovori_OPULJP[[#This Row],[DATUM ZAVRŠETKA OPERACIJE]]&gt;DATE(2024,3,31),"u provedbi","završen")</f>
        <v>završen</v>
      </c>
      <c r="K1895" s="46" t="s">
        <v>6921</v>
      </c>
      <c r="L1895" s="46" t="s">
        <v>79</v>
      </c>
      <c r="M1895" s="49">
        <v>0.85</v>
      </c>
      <c r="N1895" s="49">
        <v>0.15</v>
      </c>
      <c r="O1895" s="50">
        <f>Ugovori_OPULJP[[#This Row],[Bespovratna sredstva - Ukupno (EU+Nac) HRK
= Ukupna ugovorena vrijednost bespovratnih sredstava]]*Ugovori_OPULJP[[#This Row],[EU STOPA SUFINANCIRANJA %
EU CO-FINANCING RATE %]]</f>
        <v>241410.50599999999</v>
      </c>
      <c r="P1895" s="51">
        <f>Ugovori_OPULJP[[#This Row],[Bespovratna sredstva - EU dio - HRK]]/7.5345</f>
        <v>32040.680337115929</v>
      </c>
      <c r="Q1895" s="50">
        <f>Ugovori_OPULJP[[#This Row],[Bespovratna sredstva - Ukupno (EU+Nac) HRK
= Ukupna ugovorena vrijednost bespovratnih sredstava]]*Ugovori_OPULJP[[#This Row],[STOPA NACIONALNOG SUFINANCIRANJA %]]</f>
        <v>42601.853999999999</v>
      </c>
      <c r="R1895" s="51">
        <f>Ugovori_OPULJP[[#This Row],[Bespovratna sredstva - Nacionalni dio - HRK]]/7.5345</f>
        <v>5654.2377065498704</v>
      </c>
      <c r="S1895" s="50">
        <v>284012.36</v>
      </c>
      <c r="T1895" s="51">
        <f>Ugovori_OPULJP[[#This Row],[Bespovratna sredstva - Ukupno (EU+Nac) HRK
= Ukupna ugovorena vrijednost bespovratnih sredstava]]/7.5345</f>
        <v>37694.918043665799</v>
      </c>
      <c r="U1895" s="50">
        <v>0</v>
      </c>
      <c r="V1895" s="51">
        <f>Ugovori_OPULJP[[#This Row],[Javni doprinos korisnika - HRK]]/7.5345</f>
        <v>0</v>
      </c>
      <c r="W1895" s="50">
        <v>0</v>
      </c>
      <c r="X1895" s="51">
        <f>Ugovori_OPULJP[[#This Row],[Privatni doprinos korisnika - HRK]]/7.5345</f>
        <v>0</v>
      </c>
      <c r="Y1895" s="52">
        <v>284012.36</v>
      </c>
      <c r="Z1895" s="53">
        <f>Ugovori_OPULJP[[#This Row],[UKUPNI PRIHVATLJIVI IZDACI
TOTAL ELIGIBLE EXPENDITURE
= Bespovratna sredstva ukupno + doprinos korisnika
= Ukupni prihvatljivi troškovi
= Ukupna ugovorena vrijednost projekta HRK]]/7.5345</f>
        <v>37694.918043665799</v>
      </c>
      <c r="AA1895" s="44" t="s">
        <v>6593</v>
      </c>
      <c r="AB1895" s="44" t="s">
        <v>35</v>
      </c>
      <c r="AC1895" s="43" t="s">
        <v>6922</v>
      </c>
      <c r="AD1895" s="43" t="s">
        <v>6595</v>
      </c>
    </row>
    <row r="1896" spans="1:30" ht="63.75" customHeight="1" x14ac:dyDescent="0.2">
      <c r="A1896" s="41" t="s">
        <v>6923</v>
      </c>
      <c r="B1896" s="42" t="s">
        <v>743</v>
      </c>
      <c r="C1896" s="43" t="s">
        <v>6590</v>
      </c>
      <c r="D1896" s="43" t="s">
        <v>6834</v>
      </c>
      <c r="E1896" s="44" t="s">
        <v>76</v>
      </c>
      <c r="F1896" s="45" t="s">
        <v>6924</v>
      </c>
      <c r="G1896" s="45" t="s">
        <v>6925</v>
      </c>
      <c r="H1896" s="47">
        <v>43760</v>
      </c>
      <c r="I1896" s="47">
        <v>44308</v>
      </c>
      <c r="J1896" s="48" t="str">
        <f>IF(Ugovori_OPULJP[[#This Row],[DATUM ZAVRŠETKA OPERACIJE]]&gt;DATE(2024,3,31),"u provedbi","završen")</f>
        <v>završen</v>
      </c>
      <c r="K1896" s="46" t="s">
        <v>6926</v>
      </c>
      <c r="L1896" s="46" t="s">
        <v>37</v>
      </c>
      <c r="M1896" s="49">
        <v>0.85</v>
      </c>
      <c r="N1896" s="49">
        <v>0.15</v>
      </c>
      <c r="O1896" s="50">
        <f>Ugovori_OPULJP[[#This Row],[Bespovratna sredstva - Ukupno (EU+Nac) HRK
= Ukupna ugovorena vrijednost bespovratnih sredstava]]*Ugovori_OPULJP[[#This Row],[EU STOPA SUFINANCIRANJA %
EU CO-FINANCING RATE %]]</f>
        <v>418710.1275</v>
      </c>
      <c r="P1896" s="51">
        <f>Ugovori_OPULJP[[#This Row],[Bespovratna sredstva - EU dio - HRK]]/7.5345</f>
        <v>55572.384033446142</v>
      </c>
      <c r="Q1896" s="50">
        <f>Ugovori_OPULJP[[#This Row],[Bespovratna sredstva - Ukupno (EU+Nac) HRK
= Ukupna ugovorena vrijednost bespovratnih sredstava]]*Ugovori_OPULJP[[#This Row],[STOPA NACIONALNOG SUFINANCIRANJA %]]</f>
        <v>73890.022500000006</v>
      </c>
      <c r="R1896" s="51">
        <f>Ugovori_OPULJP[[#This Row],[Bespovratna sredstva - Nacionalni dio - HRK]]/7.5345</f>
        <v>9806.8913000199082</v>
      </c>
      <c r="S1896" s="50">
        <v>492600.15</v>
      </c>
      <c r="T1896" s="51">
        <f>Ugovori_OPULJP[[#This Row],[Bespovratna sredstva - Ukupno (EU+Nac) HRK
= Ukupna ugovorena vrijednost bespovratnih sredstava]]/7.5345</f>
        <v>65379.275333466052</v>
      </c>
      <c r="U1896" s="50">
        <v>0</v>
      </c>
      <c r="V1896" s="51">
        <f>Ugovori_OPULJP[[#This Row],[Javni doprinos korisnika - HRK]]/7.5345</f>
        <v>0</v>
      </c>
      <c r="W1896" s="50">
        <v>0</v>
      </c>
      <c r="X1896" s="51">
        <f>Ugovori_OPULJP[[#This Row],[Privatni doprinos korisnika - HRK]]/7.5345</f>
        <v>0</v>
      </c>
      <c r="Y1896" s="52">
        <v>492600.15</v>
      </c>
      <c r="Z1896" s="53">
        <f>Ugovori_OPULJP[[#This Row],[UKUPNI PRIHVATLJIVI IZDACI
TOTAL ELIGIBLE EXPENDITURE
= Bespovratna sredstva ukupno + doprinos korisnika
= Ukupni prihvatljivi troškovi
= Ukupna ugovorena vrijednost projekta HRK]]/7.5345</f>
        <v>65379.275333466052</v>
      </c>
      <c r="AA1896" s="44" t="s">
        <v>6593</v>
      </c>
      <c r="AB1896" s="44" t="s">
        <v>35</v>
      </c>
      <c r="AC1896" s="43" t="s">
        <v>6927</v>
      </c>
      <c r="AD1896" s="43" t="s">
        <v>6595</v>
      </c>
    </row>
    <row r="1897" spans="1:30" ht="38.25" customHeight="1" x14ac:dyDescent="0.2">
      <c r="A1897" s="41" t="s">
        <v>6928</v>
      </c>
      <c r="B1897" s="42" t="s">
        <v>743</v>
      </c>
      <c r="C1897" s="43" t="s">
        <v>6590</v>
      </c>
      <c r="D1897" s="43" t="s">
        <v>6834</v>
      </c>
      <c r="E1897" s="44" t="s">
        <v>76</v>
      </c>
      <c r="F1897" s="45" t="s">
        <v>6929</v>
      </c>
      <c r="G1897" s="45" t="s">
        <v>6930</v>
      </c>
      <c r="H1897" s="47">
        <v>44082</v>
      </c>
      <c r="I1897" s="47">
        <v>44447</v>
      </c>
      <c r="J1897" s="48" t="str">
        <f>IF(Ugovori_OPULJP[[#This Row],[DATUM ZAVRŠETKA OPERACIJE]]&gt;DATE(2024,3,31),"u provedbi","završen")</f>
        <v>završen</v>
      </c>
      <c r="K1897" s="46" t="s">
        <v>6931</v>
      </c>
      <c r="L1897" s="46" t="s">
        <v>104</v>
      </c>
      <c r="M1897" s="49">
        <v>0.85</v>
      </c>
      <c r="N1897" s="49">
        <v>0.15</v>
      </c>
      <c r="O1897" s="50">
        <f>Ugovori_OPULJP[[#This Row],[Bespovratna sredstva - Ukupno (EU+Nac) HRK
= Ukupna ugovorena vrijednost bespovratnih sredstava]]*Ugovori_OPULJP[[#This Row],[EU STOPA SUFINANCIRANJA %
EU CO-FINANCING RATE %]]</f>
        <v>366238.42049999995</v>
      </c>
      <c r="P1897" s="51">
        <f>Ugovori_OPULJP[[#This Row],[Bespovratna sredstva - EU dio - HRK]]/7.5345</f>
        <v>48608.191718096743</v>
      </c>
      <c r="Q1897" s="50">
        <f>Ugovori_OPULJP[[#This Row],[Bespovratna sredstva - Ukupno (EU+Nac) HRK
= Ukupna ugovorena vrijednost bespovratnih sredstava]]*Ugovori_OPULJP[[#This Row],[STOPA NACIONALNOG SUFINANCIRANJA %]]</f>
        <v>64630.309499999996</v>
      </c>
      <c r="R1897" s="51">
        <f>Ugovori_OPULJP[[#This Row],[Bespovratna sredstva - Nacionalni dio - HRK]]/7.5345</f>
        <v>8577.9161855464845</v>
      </c>
      <c r="S1897" s="50">
        <v>430868.73</v>
      </c>
      <c r="T1897" s="51">
        <f>Ugovori_OPULJP[[#This Row],[Bespovratna sredstva - Ukupno (EU+Nac) HRK
= Ukupna ugovorena vrijednost bespovratnih sredstava]]/7.5345</f>
        <v>57186.107903643235</v>
      </c>
      <c r="U1897" s="50">
        <v>0</v>
      </c>
      <c r="V1897" s="51">
        <f>Ugovori_OPULJP[[#This Row],[Javni doprinos korisnika - HRK]]/7.5345</f>
        <v>0</v>
      </c>
      <c r="W1897" s="50">
        <v>0</v>
      </c>
      <c r="X1897" s="51">
        <f>Ugovori_OPULJP[[#This Row],[Privatni doprinos korisnika - HRK]]/7.5345</f>
        <v>0</v>
      </c>
      <c r="Y1897" s="52">
        <v>430868.73</v>
      </c>
      <c r="Z1897" s="53">
        <f>Ugovori_OPULJP[[#This Row],[UKUPNI PRIHVATLJIVI IZDACI
TOTAL ELIGIBLE EXPENDITURE
= Bespovratna sredstva ukupno + doprinos korisnika
= Ukupni prihvatljivi troškovi
= Ukupna ugovorena vrijednost projekta HRK]]/7.5345</f>
        <v>57186.107903643235</v>
      </c>
      <c r="AA1897" s="44" t="s">
        <v>6593</v>
      </c>
      <c r="AB1897" s="44" t="s">
        <v>35</v>
      </c>
      <c r="AC1897" s="70" t="s">
        <v>6932</v>
      </c>
      <c r="AD1897" s="43" t="s">
        <v>6595</v>
      </c>
    </row>
    <row r="1898" spans="1:30" ht="76.5" customHeight="1" x14ac:dyDescent="0.2">
      <c r="A1898" s="41" t="s">
        <v>6933</v>
      </c>
      <c r="B1898" s="42" t="s">
        <v>743</v>
      </c>
      <c r="C1898" s="43" t="s">
        <v>6590</v>
      </c>
      <c r="D1898" s="43" t="s">
        <v>6834</v>
      </c>
      <c r="E1898" s="44" t="s">
        <v>76</v>
      </c>
      <c r="F1898" s="45" t="s">
        <v>6934</v>
      </c>
      <c r="G1898" s="45" t="s">
        <v>963</v>
      </c>
      <c r="H1898" s="47">
        <v>44081</v>
      </c>
      <c r="I1898" s="47">
        <v>44627</v>
      </c>
      <c r="J1898" s="48" t="str">
        <f>IF(Ugovori_OPULJP[[#This Row],[DATUM ZAVRŠETKA OPERACIJE]]&gt;DATE(2024,3,31),"u provedbi","završen")</f>
        <v>završen</v>
      </c>
      <c r="K1898" s="46" t="s">
        <v>6935</v>
      </c>
      <c r="L1898" s="46" t="s">
        <v>200</v>
      </c>
      <c r="M1898" s="49">
        <v>0.85</v>
      </c>
      <c r="N1898" s="49">
        <v>0.15</v>
      </c>
      <c r="O1898" s="50">
        <f>Ugovori_OPULJP[[#This Row],[Bespovratna sredstva - Ukupno (EU+Nac) HRK
= Ukupna ugovorena vrijednost bespovratnih sredstava]]*Ugovori_OPULJP[[#This Row],[EU STOPA SUFINANCIRANJA %
EU CO-FINANCING RATE %]]</f>
        <v>389114.55550000002</v>
      </c>
      <c r="P1898" s="51">
        <f>Ugovori_OPULJP[[#This Row],[Bespovratna sredstva - EU dio - HRK]]/7.5345</f>
        <v>51644.376600968877</v>
      </c>
      <c r="Q1898" s="50">
        <f>Ugovori_OPULJP[[#This Row],[Bespovratna sredstva - Ukupno (EU+Nac) HRK
= Ukupna ugovorena vrijednost bespovratnih sredstava]]*Ugovori_OPULJP[[#This Row],[STOPA NACIONALNOG SUFINANCIRANJA %]]</f>
        <v>68667.2745</v>
      </c>
      <c r="R1898" s="51">
        <f>Ugovori_OPULJP[[#This Row],[Bespovratna sredstva - Nacionalni dio - HRK]]/7.5345</f>
        <v>9113.7135178180361</v>
      </c>
      <c r="S1898" s="50">
        <v>457781.83</v>
      </c>
      <c r="T1898" s="51">
        <f>Ugovori_OPULJP[[#This Row],[Bespovratna sredstva - Ukupno (EU+Nac) HRK
= Ukupna ugovorena vrijednost bespovratnih sredstava]]/7.5345</f>
        <v>60758.090118786909</v>
      </c>
      <c r="U1898" s="50">
        <v>0</v>
      </c>
      <c r="V1898" s="51">
        <f>Ugovori_OPULJP[[#This Row],[Javni doprinos korisnika - HRK]]/7.5345</f>
        <v>0</v>
      </c>
      <c r="W1898" s="50">
        <v>0</v>
      </c>
      <c r="X1898" s="51">
        <f>Ugovori_OPULJP[[#This Row],[Privatni doprinos korisnika - HRK]]/7.5345</f>
        <v>0</v>
      </c>
      <c r="Y1898" s="52">
        <v>457781.83</v>
      </c>
      <c r="Z1898" s="53">
        <f>Ugovori_OPULJP[[#This Row],[UKUPNI PRIHVATLJIVI IZDACI
TOTAL ELIGIBLE EXPENDITURE
= Bespovratna sredstva ukupno + doprinos korisnika
= Ukupni prihvatljivi troškovi
= Ukupna ugovorena vrijednost projekta HRK]]/7.5345</f>
        <v>60758.090118786909</v>
      </c>
      <c r="AA1898" s="44" t="s">
        <v>6593</v>
      </c>
      <c r="AB1898" s="44" t="s">
        <v>35</v>
      </c>
      <c r="AC1898" s="70" t="s">
        <v>6936</v>
      </c>
      <c r="AD1898" s="43" t="s">
        <v>6595</v>
      </c>
    </row>
    <row r="1899" spans="1:30" ht="51" customHeight="1" x14ac:dyDescent="0.2">
      <c r="A1899" s="41" t="s">
        <v>6937</v>
      </c>
      <c r="B1899" s="42" t="s">
        <v>743</v>
      </c>
      <c r="C1899" s="43" t="s">
        <v>6590</v>
      </c>
      <c r="D1899" s="43" t="s">
        <v>6834</v>
      </c>
      <c r="E1899" s="44" t="s">
        <v>76</v>
      </c>
      <c r="F1899" s="45" t="s">
        <v>6938</v>
      </c>
      <c r="G1899" s="45" t="s">
        <v>6939</v>
      </c>
      <c r="H1899" s="47">
        <v>44084</v>
      </c>
      <c r="I1899" s="47">
        <v>44630</v>
      </c>
      <c r="J1899" s="48" t="str">
        <f>IF(Ugovori_OPULJP[[#This Row],[DATUM ZAVRŠETKA OPERACIJE]]&gt;DATE(2024,3,31),"u provedbi","završen")</f>
        <v>završen</v>
      </c>
      <c r="K1899" s="46" t="s">
        <v>37</v>
      </c>
      <c r="L1899" s="46" t="s">
        <v>37</v>
      </c>
      <c r="M1899" s="49">
        <v>0.85</v>
      </c>
      <c r="N1899" s="49">
        <v>0.15</v>
      </c>
      <c r="O1899" s="50">
        <f>Ugovori_OPULJP[[#This Row],[Bespovratna sredstva - Ukupno (EU+Nac) HRK
= Ukupna ugovorena vrijednost bespovratnih sredstava]]*Ugovori_OPULJP[[#This Row],[EU STOPA SUFINANCIRANJA %
EU CO-FINANCING RATE %]]</f>
        <v>421728.72399999999</v>
      </c>
      <c r="P1899" s="51">
        <f>Ugovori_OPULJP[[#This Row],[Bespovratna sredstva - EU dio - HRK]]/7.5345</f>
        <v>55973.020638396702</v>
      </c>
      <c r="Q1899" s="50">
        <f>Ugovori_OPULJP[[#This Row],[Bespovratna sredstva - Ukupno (EU+Nac) HRK
= Ukupna ugovorena vrijednost bespovratnih sredstava]]*Ugovori_OPULJP[[#This Row],[STOPA NACIONALNOG SUFINANCIRANJA %]]</f>
        <v>74422.716</v>
      </c>
      <c r="R1899" s="51">
        <f>Ugovori_OPULJP[[#This Row],[Bespovratna sredstva - Nacionalni dio - HRK]]/7.5345</f>
        <v>9877.5918773641242</v>
      </c>
      <c r="S1899" s="50">
        <v>496151.44</v>
      </c>
      <c r="T1899" s="51">
        <f>Ugovori_OPULJP[[#This Row],[Bespovratna sredstva - Ukupno (EU+Nac) HRK
= Ukupna ugovorena vrijednost bespovratnih sredstava]]/7.5345</f>
        <v>65850.612515760833</v>
      </c>
      <c r="U1899" s="50">
        <v>0</v>
      </c>
      <c r="V1899" s="51">
        <f>Ugovori_OPULJP[[#This Row],[Javni doprinos korisnika - HRK]]/7.5345</f>
        <v>0</v>
      </c>
      <c r="W1899" s="50">
        <v>0</v>
      </c>
      <c r="X1899" s="51">
        <f>Ugovori_OPULJP[[#This Row],[Privatni doprinos korisnika - HRK]]/7.5345</f>
        <v>0</v>
      </c>
      <c r="Y1899" s="52">
        <v>496151.44</v>
      </c>
      <c r="Z1899" s="53">
        <f>Ugovori_OPULJP[[#This Row],[UKUPNI PRIHVATLJIVI IZDACI
TOTAL ELIGIBLE EXPENDITURE
= Bespovratna sredstva ukupno + doprinos korisnika
= Ukupni prihvatljivi troškovi
= Ukupna ugovorena vrijednost projekta HRK]]/7.5345</f>
        <v>65850.612515760833</v>
      </c>
      <c r="AA1899" s="44" t="s">
        <v>6593</v>
      </c>
      <c r="AB1899" s="44" t="s">
        <v>35</v>
      </c>
      <c r="AC1899" s="70" t="s">
        <v>6940</v>
      </c>
      <c r="AD1899" s="43" t="s">
        <v>6595</v>
      </c>
    </row>
    <row r="1900" spans="1:30" ht="51" customHeight="1" x14ac:dyDescent="0.2">
      <c r="A1900" s="41" t="s">
        <v>6941</v>
      </c>
      <c r="B1900" s="42" t="s">
        <v>743</v>
      </c>
      <c r="C1900" s="43" t="s">
        <v>6590</v>
      </c>
      <c r="D1900" s="43" t="s">
        <v>6834</v>
      </c>
      <c r="E1900" s="44" t="s">
        <v>76</v>
      </c>
      <c r="F1900" s="45" t="s">
        <v>6942</v>
      </c>
      <c r="G1900" s="45" t="s">
        <v>6943</v>
      </c>
      <c r="H1900" s="47">
        <v>44090</v>
      </c>
      <c r="I1900" s="47">
        <v>44636</v>
      </c>
      <c r="J1900" s="48" t="str">
        <f>IF(Ugovori_OPULJP[[#This Row],[DATUM ZAVRŠETKA OPERACIJE]]&gt;DATE(2024,3,31),"u provedbi","završen")</f>
        <v>završen</v>
      </c>
      <c r="K1900" s="46" t="s">
        <v>79</v>
      </c>
      <c r="L1900" s="46" t="s">
        <v>79</v>
      </c>
      <c r="M1900" s="49">
        <v>0.85</v>
      </c>
      <c r="N1900" s="49">
        <v>0.15</v>
      </c>
      <c r="O1900" s="50">
        <f>Ugovori_OPULJP[[#This Row],[Bespovratna sredstva - Ukupno (EU+Nac) HRK
= Ukupna ugovorena vrijednost bespovratnih sredstava]]*Ugovori_OPULJP[[#This Row],[EU STOPA SUFINANCIRANJA %
EU CO-FINANCING RATE %]]</f>
        <v>424999.23499999999</v>
      </c>
      <c r="P1900" s="51">
        <f>Ugovori_OPULJP[[#This Row],[Bespovratna sredstva - EU dio - HRK]]/7.5345</f>
        <v>56407.092043267628</v>
      </c>
      <c r="Q1900" s="50">
        <f>Ugovori_OPULJP[[#This Row],[Bespovratna sredstva - Ukupno (EU+Nac) HRK
= Ukupna ugovorena vrijednost bespovratnih sredstava]]*Ugovori_OPULJP[[#This Row],[STOPA NACIONALNOG SUFINANCIRANJA %]]</f>
        <v>74999.864999999991</v>
      </c>
      <c r="R1900" s="51">
        <f>Ugovori_OPULJP[[#This Row],[Bespovratna sredstva - Nacionalni dio - HRK]]/7.5345</f>
        <v>9954.1927135178157</v>
      </c>
      <c r="S1900" s="50">
        <v>499999.1</v>
      </c>
      <c r="T1900" s="51">
        <f>Ugovori_OPULJP[[#This Row],[Bespovratna sredstva - Ukupno (EU+Nac) HRK
= Ukupna ugovorena vrijednost bespovratnih sredstava]]/7.5345</f>
        <v>66361.284756785448</v>
      </c>
      <c r="U1900" s="50">
        <v>0</v>
      </c>
      <c r="V1900" s="51">
        <f>Ugovori_OPULJP[[#This Row],[Javni doprinos korisnika - HRK]]/7.5345</f>
        <v>0</v>
      </c>
      <c r="W1900" s="50">
        <v>0</v>
      </c>
      <c r="X1900" s="51">
        <f>Ugovori_OPULJP[[#This Row],[Privatni doprinos korisnika - HRK]]/7.5345</f>
        <v>0</v>
      </c>
      <c r="Y1900" s="52">
        <v>499999.1</v>
      </c>
      <c r="Z1900" s="53">
        <f>Ugovori_OPULJP[[#This Row],[UKUPNI PRIHVATLJIVI IZDACI
TOTAL ELIGIBLE EXPENDITURE
= Bespovratna sredstva ukupno + doprinos korisnika
= Ukupni prihvatljivi troškovi
= Ukupna ugovorena vrijednost projekta HRK]]/7.5345</f>
        <v>66361.284756785448</v>
      </c>
      <c r="AA1900" s="44" t="s">
        <v>6593</v>
      </c>
      <c r="AB1900" s="44" t="s">
        <v>35</v>
      </c>
      <c r="AC1900" s="43" t="s">
        <v>6944</v>
      </c>
      <c r="AD1900" s="43" t="s">
        <v>6595</v>
      </c>
    </row>
    <row r="1901" spans="1:30" ht="51" customHeight="1" x14ac:dyDescent="0.2">
      <c r="A1901" s="41" t="s">
        <v>6945</v>
      </c>
      <c r="B1901" s="42" t="s">
        <v>743</v>
      </c>
      <c r="C1901" s="43" t="s">
        <v>6590</v>
      </c>
      <c r="D1901" s="43" t="s">
        <v>6834</v>
      </c>
      <c r="E1901" s="44" t="s">
        <v>76</v>
      </c>
      <c r="F1901" s="45" t="s">
        <v>6946</v>
      </c>
      <c r="G1901" s="45" t="s">
        <v>6947</v>
      </c>
      <c r="H1901" s="47">
        <v>43872</v>
      </c>
      <c r="I1901" s="47">
        <v>44419</v>
      </c>
      <c r="J1901" s="48" t="str">
        <f>IF(Ugovori_OPULJP[[#This Row],[DATUM ZAVRŠETKA OPERACIJE]]&gt;DATE(2024,3,31),"u provedbi","završen")</f>
        <v>završen</v>
      </c>
      <c r="K1901" s="46" t="s">
        <v>249</v>
      </c>
      <c r="L1901" s="46" t="s">
        <v>249</v>
      </c>
      <c r="M1901" s="49">
        <v>0.85</v>
      </c>
      <c r="N1901" s="49">
        <v>0.15</v>
      </c>
      <c r="O1901" s="50">
        <f>Ugovori_OPULJP[[#This Row],[Bespovratna sredstva - Ukupno (EU+Nac) HRK
= Ukupna ugovorena vrijednost bespovratnih sredstava]]*Ugovori_OPULJP[[#This Row],[EU STOPA SUFINANCIRANJA %
EU CO-FINANCING RATE %]]</f>
        <v>786246.97399999993</v>
      </c>
      <c r="P1901" s="51">
        <f>Ugovori_OPULJP[[#This Row],[Bespovratna sredstva - EU dio - HRK]]/7.5345</f>
        <v>104352.90649678146</v>
      </c>
      <c r="Q1901" s="50">
        <f>Ugovori_OPULJP[[#This Row],[Bespovratna sredstva - Ukupno (EU+Nac) HRK
= Ukupna ugovorena vrijednost bespovratnih sredstava]]*Ugovori_OPULJP[[#This Row],[STOPA NACIONALNOG SUFINANCIRANJA %]]</f>
        <v>138749.46599999999</v>
      </c>
      <c r="R1901" s="51">
        <f>Ugovori_OPULJP[[#This Row],[Bespovratna sredstva - Nacionalni dio - HRK]]/7.5345</f>
        <v>18415.218793549669</v>
      </c>
      <c r="S1901" s="50">
        <v>924996.44</v>
      </c>
      <c r="T1901" s="51">
        <f>Ugovori_OPULJP[[#This Row],[Bespovratna sredstva - Ukupno (EU+Nac) HRK
= Ukupna ugovorena vrijednost bespovratnih sredstava]]/7.5345</f>
        <v>122768.12529033113</v>
      </c>
      <c r="U1901" s="50">
        <v>0</v>
      </c>
      <c r="V1901" s="51">
        <f>Ugovori_OPULJP[[#This Row],[Javni doprinos korisnika - HRK]]/7.5345</f>
        <v>0</v>
      </c>
      <c r="W1901" s="50">
        <v>0</v>
      </c>
      <c r="X1901" s="51">
        <f>Ugovori_OPULJP[[#This Row],[Privatni doprinos korisnika - HRK]]/7.5345</f>
        <v>0</v>
      </c>
      <c r="Y1901" s="52">
        <v>924996.44</v>
      </c>
      <c r="Z1901" s="53">
        <f>Ugovori_OPULJP[[#This Row],[UKUPNI PRIHVATLJIVI IZDACI
TOTAL ELIGIBLE EXPENDITURE
= Bespovratna sredstva ukupno + doprinos korisnika
= Ukupni prihvatljivi troškovi
= Ukupna ugovorena vrijednost projekta HRK]]/7.5345</f>
        <v>122768.12529033113</v>
      </c>
      <c r="AA1901" s="44" t="s">
        <v>6593</v>
      </c>
      <c r="AB1901" s="44" t="s">
        <v>35</v>
      </c>
      <c r="AC1901" s="43" t="s">
        <v>6948</v>
      </c>
      <c r="AD1901" s="43" t="s">
        <v>6595</v>
      </c>
    </row>
    <row r="1902" spans="1:30" ht="51" customHeight="1" x14ac:dyDescent="0.2">
      <c r="A1902" s="41" t="s">
        <v>6949</v>
      </c>
      <c r="B1902" s="42" t="s">
        <v>743</v>
      </c>
      <c r="C1902" s="43" t="s">
        <v>6590</v>
      </c>
      <c r="D1902" s="43" t="s">
        <v>6834</v>
      </c>
      <c r="E1902" s="44" t="s">
        <v>76</v>
      </c>
      <c r="F1902" s="45" t="s">
        <v>6950</v>
      </c>
      <c r="G1902" s="45" t="s">
        <v>6951</v>
      </c>
      <c r="H1902" s="47">
        <v>44081</v>
      </c>
      <c r="I1902" s="47">
        <v>44627</v>
      </c>
      <c r="J1902" s="48" t="str">
        <f>IF(Ugovori_OPULJP[[#This Row],[DATUM ZAVRŠETKA OPERACIJE]]&gt;DATE(2024,3,31),"u provedbi","završen")</f>
        <v>završen</v>
      </c>
      <c r="K1902" s="46" t="s">
        <v>249</v>
      </c>
      <c r="L1902" s="46" t="s">
        <v>249</v>
      </c>
      <c r="M1902" s="49">
        <v>0.85</v>
      </c>
      <c r="N1902" s="49">
        <v>0.15</v>
      </c>
      <c r="O1902" s="50">
        <f>Ugovori_OPULJP[[#This Row],[Bespovratna sredstva - Ukupno (EU+Nac) HRK
= Ukupna ugovorena vrijednost bespovratnih sredstava]]*Ugovori_OPULJP[[#This Row],[EU STOPA SUFINANCIRANJA %
EU CO-FINANCING RATE %]]</f>
        <v>421114.174</v>
      </c>
      <c r="P1902" s="51">
        <f>Ugovori_OPULJP[[#This Row],[Bespovratna sredstva - EU dio - HRK]]/7.5345</f>
        <v>55891.455836485497</v>
      </c>
      <c r="Q1902" s="50">
        <f>Ugovori_OPULJP[[#This Row],[Bespovratna sredstva - Ukupno (EU+Nac) HRK
= Ukupna ugovorena vrijednost bespovratnih sredstava]]*Ugovori_OPULJP[[#This Row],[STOPA NACIONALNOG SUFINANCIRANJA %]]</f>
        <v>74314.266000000003</v>
      </c>
      <c r="R1902" s="51">
        <f>Ugovori_OPULJP[[#This Row],[Bespovratna sredstva - Nacionalni dio - HRK]]/7.5345</f>
        <v>9863.1980887915579</v>
      </c>
      <c r="S1902" s="50">
        <v>495428.44</v>
      </c>
      <c r="T1902" s="51">
        <f>Ugovori_OPULJP[[#This Row],[Bespovratna sredstva - Ukupno (EU+Nac) HRK
= Ukupna ugovorena vrijednost bespovratnih sredstava]]/7.5345</f>
        <v>65754.65392527706</v>
      </c>
      <c r="U1902" s="50">
        <v>0</v>
      </c>
      <c r="V1902" s="51">
        <f>Ugovori_OPULJP[[#This Row],[Javni doprinos korisnika - HRK]]/7.5345</f>
        <v>0</v>
      </c>
      <c r="W1902" s="50">
        <v>0</v>
      </c>
      <c r="X1902" s="51">
        <f>Ugovori_OPULJP[[#This Row],[Privatni doprinos korisnika - HRK]]/7.5345</f>
        <v>0</v>
      </c>
      <c r="Y1902" s="52">
        <v>495428.44</v>
      </c>
      <c r="Z1902" s="53">
        <f>Ugovori_OPULJP[[#This Row],[UKUPNI PRIHVATLJIVI IZDACI
TOTAL ELIGIBLE EXPENDITURE
= Bespovratna sredstva ukupno + doprinos korisnika
= Ukupni prihvatljivi troškovi
= Ukupna ugovorena vrijednost projekta HRK]]/7.5345</f>
        <v>65754.65392527706</v>
      </c>
      <c r="AA1902" s="44" t="s">
        <v>6593</v>
      </c>
      <c r="AB1902" s="44" t="s">
        <v>35</v>
      </c>
      <c r="AC1902" s="70" t="s">
        <v>6952</v>
      </c>
      <c r="AD1902" s="43" t="s">
        <v>6595</v>
      </c>
    </row>
    <row r="1903" spans="1:30" ht="38.25" customHeight="1" x14ac:dyDescent="0.2">
      <c r="A1903" s="41" t="s">
        <v>6953</v>
      </c>
      <c r="B1903" s="42" t="s">
        <v>743</v>
      </c>
      <c r="C1903" s="43" t="s">
        <v>6590</v>
      </c>
      <c r="D1903" s="43" t="s">
        <v>6834</v>
      </c>
      <c r="E1903" s="44" t="s">
        <v>76</v>
      </c>
      <c r="F1903" s="45" t="s">
        <v>6954</v>
      </c>
      <c r="G1903" s="45" t="s">
        <v>1095</v>
      </c>
      <c r="H1903" s="47">
        <v>44083</v>
      </c>
      <c r="I1903" s="47">
        <v>44629</v>
      </c>
      <c r="J1903" s="48" t="str">
        <f>IF(Ugovori_OPULJP[[#This Row],[DATUM ZAVRŠETKA OPERACIJE]]&gt;DATE(2024,3,31),"u provedbi","završen")</f>
        <v>završen</v>
      </c>
      <c r="K1903" s="46" t="s">
        <v>200</v>
      </c>
      <c r="L1903" s="46" t="s">
        <v>200</v>
      </c>
      <c r="M1903" s="49">
        <v>0.85</v>
      </c>
      <c r="N1903" s="49">
        <v>0.15</v>
      </c>
      <c r="O1903" s="50">
        <f>Ugovori_OPULJP[[#This Row],[Bespovratna sredstva - Ukupno (EU+Nac) HRK
= Ukupna ugovorena vrijednost bespovratnih sredstava]]*Ugovori_OPULJP[[#This Row],[EU STOPA SUFINANCIRANJA %
EU CO-FINANCING RATE %]]</f>
        <v>423712.84499999997</v>
      </c>
      <c r="P1903" s="51">
        <f>Ugovori_OPULJP[[#This Row],[Bespovratna sredstva - EU dio - HRK]]/7.5345</f>
        <v>56236.35874975114</v>
      </c>
      <c r="Q1903" s="50">
        <f>Ugovori_OPULJP[[#This Row],[Bespovratna sredstva - Ukupno (EU+Nac) HRK
= Ukupna ugovorena vrijednost bespovratnih sredstava]]*Ugovori_OPULJP[[#This Row],[STOPA NACIONALNOG SUFINANCIRANJA %]]</f>
        <v>74772.854999999996</v>
      </c>
      <c r="R1903" s="51">
        <f>Ugovori_OPULJP[[#This Row],[Bespovratna sredstva - Nacionalni dio - HRK]]/7.5345</f>
        <v>9924.0633087796123</v>
      </c>
      <c r="S1903" s="50">
        <v>498485.7</v>
      </c>
      <c r="T1903" s="51">
        <f>Ugovori_OPULJP[[#This Row],[Bespovratna sredstva - Ukupno (EU+Nac) HRK
= Ukupna ugovorena vrijednost bespovratnih sredstava]]/7.5345</f>
        <v>66160.422058530763</v>
      </c>
      <c r="U1903" s="50">
        <v>0</v>
      </c>
      <c r="V1903" s="51">
        <f>Ugovori_OPULJP[[#This Row],[Javni doprinos korisnika - HRK]]/7.5345</f>
        <v>0</v>
      </c>
      <c r="W1903" s="50">
        <v>0</v>
      </c>
      <c r="X1903" s="51">
        <f>Ugovori_OPULJP[[#This Row],[Privatni doprinos korisnika - HRK]]/7.5345</f>
        <v>0</v>
      </c>
      <c r="Y1903" s="52">
        <v>498485.7</v>
      </c>
      <c r="Z1903" s="53">
        <f>Ugovori_OPULJP[[#This Row],[UKUPNI PRIHVATLJIVI IZDACI
TOTAL ELIGIBLE EXPENDITURE
= Bespovratna sredstva ukupno + doprinos korisnika
= Ukupni prihvatljivi troškovi
= Ukupna ugovorena vrijednost projekta HRK]]/7.5345</f>
        <v>66160.422058530763</v>
      </c>
      <c r="AA1903" s="44" t="s">
        <v>6593</v>
      </c>
      <c r="AB1903" s="44" t="s">
        <v>35</v>
      </c>
      <c r="AC1903" s="43" t="s">
        <v>6955</v>
      </c>
      <c r="AD1903" s="43" t="s">
        <v>6595</v>
      </c>
    </row>
    <row r="1904" spans="1:30" ht="51" customHeight="1" x14ac:dyDescent="0.2">
      <c r="A1904" s="41" t="s">
        <v>6956</v>
      </c>
      <c r="B1904" s="42" t="s">
        <v>743</v>
      </c>
      <c r="C1904" s="43" t="s">
        <v>6590</v>
      </c>
      <c r="D1904" s="43" t="s">
        <v>6834</v>
      </c>
      <c r="E1904" s="44" t="s">
        <v>76</v>
      </c>
      <c r="F1904" s="45" t="s">
        <v>6957</v>
      </c>
      <c r="G1904" s="45" t="s">
        <v>6624</v>
      </c>
      <c r="H1904" s="47">
        <v>43872</v>
      </c>
      <c r="I1904" s="47">
        <v>44419</v>
      </c>
      <c r="J1904" s="48" t="str">
        <f>IF(Ugovori_OPULJP[[#This Row],[DATUM ZAVRŠETKA OPERACIJE]]&gt;DATE(2024,3,31),"u provedbi","završen")</f>
        <v>završen</v>
      </c>
      <c r="K1904" s="46" t="s">
        <v>37</v>
      </c>
      <c r="L1904" s="46" t="s">
        <v>37</v>
      </c>
      <c r="M1904" s="49">
        <v>0.85</v>
      </c>
      <c r="N1904" s="49">
        <v>0.15</v>
      </c>
      <c r="O1904" s="50">
        <f>Ugovori_OPULJP[[#This Row],[Bespovratna sredstva - Ukupno (EU+Nac) HRK
= Ukupna ugovorena vrijednost bespovratnih sredstava]]*Ugovori_OPULJP[[#This Row],[EU STOPA SUFINANCIRANJA %
EU CO-FINANCING RATE %]]</f>
        <v>730833.64650000003</v>
      </c>
      <c r="P1904" s="51">
        <f>Ugovori_OPULJP[[#This Row],[Bespovratna sredstva - EU dio - HRK]]/7.5345</f>
        <v>96998.294047382034</v>
      </c>
      <c r="Q1904" s="50">
        <f>Ugovori_OPULJP[[#This Row],[Bespovratna sredstva - Ukupno (EU+Nac) HRK
= Ukupna ugovorena vrijednost bespovratnih sredstava]]*Ugovori_OPULJP[[#This Row],[STOPA NACIONALNOG SUFINANCIRANJA %]]</f>
        <v>128970.64350000001</v>
      </c>
      <c r="R1904" s="51">
        <f>Ugovori_OPULJP[[#This Row],[Bespovratna sredstva - Nacionalni dio - HRK]]/7.5345</f>
        <v>17117.346008361535</v>
      </c>
      <c r="S1904" s="50">
        <v>859804.29</v>
      </c>
      <c r="T1904" s="51">
        <f>Ugovori_OPULJP[[#This Row],[Bespovratna sredstva - Ukupno (EU+Nac) HRK
= Ukupna ugovorena vrijednost bespovratnih sredstava]]/7.5345</f>
        <v>114115.64005574358</v>
      </c>
      <c r="U1904" s="50">
        <v>0</v>
      </c>
      <c r="V1904" s="51">
        <f>Ugovori_OPULJP[[#This Row],[Javni doprinos korisnika - HRK]]/7.5345</f>
        <v>0</v>
      </c>
      <c r="W1904" s="50">
        <v>0</v>
      </c>
      <c r="X1904" s="51">
        <f>Ugovori_OPULJP[[#This Row],[Privatni doprinos korisnika - HRK]]/7.5345</f>
        <v>0</v>
      </c>
      <c r="Y1904" s="52">
        <v>859804.29</v>
      </c>
      <c r="Z1904" s="53">
        <f>Ugovori_OPULJP[[#This Row],[UKUPNI PRIHVATLJIVI IZDACI
TOTAL ELIGIBLE EXPENDITURE
= Bespovratna sredstva ukupno + doprinos korisnika
= Ukupni prihvatljivi troškovi
= Ukupna ugovorena vrijednost projekta HRK]]/7.5345</f>
        <v>114115.64005574358</v>
      </c>
      <c r="AA1904" s="44" t="s">
        <v>6593</v>
      </c>
      <c r="AB1904" s="44" t="s">
        <v>35</v>
      </c>
      <c r="AC1904" s="43" t="s">
        <v>6958</v>
      </c>
      <c r="AD1904" s="43" t="s">
        <v>6595</v>
      </c>
    </row>
    <row r="1905" spans="1:30" ht="51" customHeight="1" x14ac:dyDescent="0.2">
      <c r="A1905" s="41" t="s">
        <v>6959</v>
      </c>
      <c r="B1905" s="42" t="s">
        <v>743</v>
      </c>
      <c r="C1905" s="43" t="s">
        <v>6590</v>
      </c>
      <c r="D1905" s="43" t="s">
        <v>6834</v>
      </c>
      <c r="E1905" s="44" t="s">
        <v>76</v>
      </c>
      <c r="F1905" s="45" t="s">
        <v>6960</v>
      </c>
      <c r="G1905" s="45" t="s">
        <v>6961</v>
      </c>
      <c r="H1905" s="47">
        <v>43872</v>
      </c>
      <c r="I1905" s="47">
        <v>44572</v>
      </c>
      <c r="J1905" s="48" t="str">
        <f>IF(Ugovori_OPULJP[[#This Row],[DATUM ZAVRŠETKA OPERACIJE]]&gt;DATE(2024,3,31),"u provedbi","završen")</f>
        <v>završen</v>
      </c>
      <c r="K1905" s="46" t="s">
        <v>425</v>
      </c>
      <c r="L1905" s="46" t="s">
        <v>425</v>
      </c>
      <c r="M1905" s="49">
        <v>0.85</v>
      </c>
      <c r="N1905" s="49">
        <v>0.15</v>
      </c>
      <c r="O1905" s="50">
        <f>Ugovori_OPULJP[[#This Row],[Bespovratna sredstva - Ukupno (EU+Nac) HRK
= Ukupna ugovorena vrijednost bespovratnih sredstava]]*Ugovori_OPULJP[[#This Row],[EU STOPA SUFINANCIRANJA %
EU CO-FINANCING RATE %]]</f>
        <v>518029.76300000004</v>
      </c>
      <c r="P1905" s="51">
        <f>Ugovori_OPULJP[[#This Row],[Bespovratna sredstva - EU dio - HRK]]/7.5345</f>
        <v>68754.364987723136</v>
      </c>
      <c r="Q1905" s="50">
        <f>Ugovori_OPULJP[[#This Row],[Bespovratna sredstva - Ukupno (EU+Nac) HRK
= Ukupna ugovorena vrijednost bespovratnih sredstava]]*Ugovori_OPULJP[[#This Row],[STOPA NACIONALNOG SUFINANCIRANJA %]]</f>
        <v>91417.017000000007</v>
      </c>
      <c r="R1905" s="51">
        <f>Ugovori_OPULJP[[#This Row],[Bespovratna sredstva - Nacionalni dio - HRK]]/7.5345</f>
        <v>12133.123233127613</v>
      </c>
      <c r="S1905" s="50">
        <v>609446.78</v>
      </c>
      <c r="T1905" s="51">
        <f>Ugovori_OPULJP[[#This Row],[Bespovratna sredstva - Ukupno (EU+Nac) HRK
= Ukupna ugovorena vrijednost bespovratnih sredstava]]/7.5345</f>
        <v>80887.488220850748</v>
      </c>
      <c r="U1905" s="50">
        <v>0</v>
      </c>
      <c r="V1905" s="51">
        <f>Ugovori_OPULJP[[#This Row],[Javni doprinos korisnika - HRK]]/7.5345</f>
        <v>0</v>
      </c>
      <c r="W1905" s="50">
        <v>0</v>
      </c>
      <c r="X1905" s="51">
        <f>Ugovori_OPULJP[[#This Row],[Privatni doprinos korisnika - HRK]]/7.5345</f>
        <v>0</v>
      </c>
      <c r="Y1905" s="52">
        <v>609446.78</v>
      </c>
      <c r="Z1905" s="53">
        <f>Ugovori_OPULJP[[#This Row],[UKUPNI PRIHVATLJIVI IZDACI
TOTAL ELIGIBLE EXPENDITURE
= Bespovratna sredstva ukupno + doprinos korisnika
= Ukupni prihvatljivi troškovi
= Ukupna ugovorena vrijednost projekta HRK]]/7.5345</f>
        <v>80887.488220850748</v>
      </c>
      <c r="AA1905" s="44" t="s">
        <v>6593</v>
      </c>
      <c r="AB1905" s="44" t="s">
        <v>35</v>
      </c>
      <c r="AC1905" s="43" t="s">
        <v>6962</v>
      </c>
      <c r="AD1905" s="43" t="s">
        <v>6595</v>
      </c>
    </row>
    <row r="1906" spans="1:30" ht="38.25" customHeight="1" x14ac:dyDescent="0.2">
      <c r="A1906" s="41" t="s">
        <v>6963</v>
      </c>
      <c r="B1906" s="42" t="s">
        <v>743</v>
      </c>
      <c r="C1906" s="43" t="s">
        <v>6590</v>
      </c>
      <c r="D1906" s="43" t="s">
        <v>6834</v>
      </c>
      <c r="E1906" s="44" t="s">
        <v>76</v>
      </c>
      <c r="F1906" s="45" t="s">
        <v>6964</v>
      </c>
      <c r="G1906" s="45" t="s">
        <v>6898</v>
      </c>
      <c r="H1906" s="47">
        <v>43872</v>
      </c>
      <c r="I1906" s="47">
        <v>44660</v>
      </c>
      <c r="J1906" s="48" t="str">
        <f>IF(Ugovori_OPULJP[[#This Row],[DATUM ZAVRŠETKA OPERACIJE]]&gt;DATE(2024,3,31),"u provedbi","završen")</f>
        <v>završen</v>
      </c>
      <c r="K1906" s="46" t="s">
        <v>79</v>
      </c>
      <c r="L1906" s="46" t="s">
        <v>79</v>
      </c>
      <c r="M1906" s="49">
        <v>0.85</v>
      </c>
      <c r="N1906" s="49">
        <v>0.15</v>
      </c>
      <c r="O1906" s="50">
        <f>Ugovori_OPULJP[[#This Row],[Bespovratna sredstva - Ukupno (EU+Nac) HRK
= Ukupna ugovorena vrijednost bespovratnih sredstava]]*Ugovori_OPULJP[[#This Row],[EU STOPA SUFINANCIRANJA %
EU CO-FINANCING RATE %]]</f>
        <v>849470.65399999998</v>
      </c>
      <c r="P1906" s="51">
        <f>Ugovori_OPULJP[[#This Row],[Bespovratna sredstva - EU dio - HRK]]/7.5345</f>
        <v>112744.13086468908</v>
      </c>
      <c r="Q1906" s="50">
        <f>Ugovori_OPULJP[[#This Row],[Bespovratna sredstva - Ukupno (EU+Nac) HRK
= Ukupna ugovorena vrijednost bespovratnih sredstava]]*Ugovori_OPULJP[[#This Row],[STOPA NACIONALNOG SUFINANCIRANJA %]]</f>
        <v>149906.58599999998</v>
      </c>
      <c r="R1906" s="51">
        <f>Ugovori_OPULJP[[#This Row],[Bespovratna sredstva - Nacionalni dio - HRK]]/7.5345</f>
        <v>19896.023093768661</v>
      </c>
      <c r="S1906" s="50">
        <v>999377.24</v>
      </c>
      <c r="T1906" s="51">
        <f>Ugovori_OPULJP[[#This Row],[Bespovratna sredstva - Ukupno (EU+Nac) HRK
= Ukupna ugovorena vrijednost bespovratnih sredstava]]/7.5345</f>
        <v>132640.15395845775</v>
      </c>
      <c r="U1906" s="50">
        <v>0</v>
      </c>
      <c r="V1906" s="51">
        <f>Ugovori_OPULJP[[#This Row],[Javni doprinos korisnika - HRK]]/7.5345</f>
        <v>0</v>
      </c>
      <c r="W1906" s="50">
        <v>0</v>
      </c>
      <c r="X1906" s="51">
        <f>Ugovori_OPULJP[[#This Row],[Privatni doprinos korisnika - HRK]]/7.5345</f>
        <v>0</v>
      </c>
      <c r="Y1906" s="52">
        <v>999377.24</v>
      </c>
      <c r="Z1906" s="53">
        <f>Ugovori_OPULJP[[#This Row],[UKUPNI PRIHVATLJIVI IZDACI
TOTAL ELIGIBLE EXPENDITURE
= Bespovratna sredstva ukupno + doprinos korisnika
= Ukupni prihvatljivi troškovi
= Ukupna ugovorena vrijednost projekta HRK]]/7.5345</f>
        <v>132640.15395845775</v>
      </c>
      <c r="AA1906" s="44" t="s">
        <v>6593</v>
      </c>
      <c r="AB1906" s="44" t="s">
        <v>35</v>
      </c>
      <c r="AC1906" s="43" t="s">
        <v>6965</v>
      </c>
      <c r="AD1906" s="43" t="s">
        <v>6595</v>
      </c>
    </row>
    <row r="1907" spans="1:30" ht="51" customHeight="1" x14ac:dyDescent="0.2">
      <c r="A1907" s="41" t="s">
        <v>6966</v>
      </c>
      <c r="B1907" s="42" t="s">
        <v>743</v>
      </c>
      <c r="C1907" s="43" t="s">
        <v>6590</v>
      </c>
      <c r="D1907" s="43" t="s">
        <v>6834</v>
      </c>
      <c r="E1907" s="44" t="s">
        <v>76</v>
      </c>
      <c r="F1907" s="45" t="s">
        <v>6967</v>
      </c>
      <c r="G1907" s="45" t="s">
        <v>6968</v>
      </c>
      <c r="H1907" s="47">
        <v>43872</v>
      </c>
      <c r="I1907" s="47">
        <v>44419</v>
      </c>
      <c r="J1907" s="48" t="str">
        <f>IF(Ugovori_OPULJP[[#This Row],[DATUM ZAVRŠETKA OPERACIJE]]&gt;DATE(2024,3,31),"u provedbi","završen")</f>
        <v>završen</v>
      </c>
      <c r="K1907" s="46" t="s">
        <v>425</v>
      </c>
      <c r="L1907" s="46" t="s">
        <v>37</v>
      </c>
      <c r="M1907" s="49">
        <v>0.85</v>
      </c>
      <c r="N1907" s="49">
        <v>0.15</v>
      </c>
      <c r="O1907" s="50">
        <f>Ugovori_OPULJP[[#This Row],[Bespovratna sredstva - Ukupno (EU+Nac) HRK
= Ukupna ugovorena vrijednost bespovratnih sredstava]]*Ugovori_OPULJP[[#This Row],[EU STOPA SUFINANCIRANJA %
EU CO-FINANCING RATE %]]</f>
        <v>826811.92350000003</v>
      </c>
      <c r="P1907" s="51">
        <f>Ugovori_OPULJP[[#This Row],[Bespovratna sredstva - EU dio - HRK]]/7.5345</f>
        <v>109736.80051761895</v>
      </c>
      <c r="Q1907" s="50">
        <f>Ugovori_OPULJP[[#This Row],[Bespovratna sredstva - Ukupno (EU+Nac) HRK
= Ukupna ugovorena vrijednost bespovratnih sredstava]]*Ugovori_OPULJP[[#This Row],[STOPA NACIONALNOG SUFINANCIRANJA %]]</f>
        <v>145907.9865</v>
      </c>
      <c r="R1907" s="51">
        <f>Ugovori_OPULJP[[#This Row],[Bespovratna sredstva - Nacionalni dio - HRK]]/7.5345</f>
        <v>19365.317738403344</v>
      </c>
      <c r="S1907" s="50">
        <v>972719.91</v>
      </c>
      <c r="T1907" s="51">
        <f>Ugovori_OPULJP[[#This Row],[Bespovratna sredstva - Ukupno (EU+Nac) HRK
= Ukupna ugovorena vrijednost bespovratnih sredstava]]/7.5345</f>
        <v>129102.1182560223</v>
      </c>
      <c r="U1907" s="50">
        <v>0</v>
      </c>
      <c r="V1907" s="51">
        <f>Ugovori_OPULJP[[#This Row],[Javni doprinos korisnika - HRK]]/7.5345</f>
        <v>0</v>
      </c>
      <c r="W1907" s="50">
        <v>0</v>
      </c>
      <c r="X1907" s="51">
        <f>Ugovori_OPULJP[[#This Row],[Privatni doprinos korisnika - HRK]]/7.5345</f>
        <v>0</v>
      </c>
      <c r="Y1907" s="52">
        <v>972719.91</v>
      </c>
      <c r="Z1907" s="53">
        <f>Ugovori_OPULJP[[#This Row],[UKUPNI PRIHVATLJIVI IZDACI
TOTAL ELIGIBLE EXPENDITURE
= Bespovratna sredstva ukupno + doprinos korisnika
= Ukupni prihvatljivi troškovi
= Ukupna ugovorena vrijednost projekta HRK]]/7.5345</f>
        <v>129102.1182560223</v>
      </c>
      <c r="AA1907" s="44" t="s">
        <v>6593</v>
      </c>
      <c r="AB1907" s="44" t="s">
        <v>35</v>
      </c>
      <c r="AC1907" s="43" t="s">
        <v>6969</v>
      </c>
      <c r="AD1907" s="43" t="s">
        <v>6595</v>
      </c>
    </row>
    <row r="1908" spans="1:30" ht="51" customHeight="1" x14ac:dyDescent="0.2">
      <c r="A1908" s="41" t="s">
        <v>6970</v>
      </c>
      <c r="B1908" s="42" t="s">
        <v>743</v>
      </c>
      <c r="C1908" s="43" t="s">
        <v>6590</v>
      </c>
      <c r="D1908" s="43" t="s">
        <v>6834</v>
      </c>
      <c r="E1908" s="44" t="s">
        <v>76</v>
      </c>
      <c r="F1908" s="45" t="s">
        <v>6971</v>
      </c>
      <c r="G1908" s="45" t="s">
        <v>6972</v>
      </c>
      <c r="H1908" s="47">
        <v>43872</v>
      </c>
      <c r="I1908" s="47">
        <v>44419</v>
      </c>
      <c r="J1908" s="48" t="str">
        <f>IF(Ugovori_OPULJP[[#This Row],[DATUM ZAVRŠETKA OPERACIJE]]&gt;DATE(2024,3,31),"u provedbi","završen")</f>
        <v>završen</v>
      </c>
      <c r="K1908" s="46" t="s">
        <v>37</v>
      </c>
      <c r="L1908" s="46" t="s">
        <v>37</v>
      </c>
      <c r="M1908" s="49">
        <v>0.85</v>
      </c>
      <c r="N1908" s="49">
        <v>0.15</v>
      </c>
      <c r="O1908" s="50">
        <f>Ugovori_OPULJP[[#This Row],[Bespovratna sredstva - Ukupno (EU+Nac) HRK
= Ukupna ugovorena vrijednost bespovratnih sredstava]]*Ugovori_OPULJP[[#This Row],[EU STOPA SUFINANCIRANJA %
EU CO-FINANCING RATE %]]</f>
        <v>841312.34549999994</v>
      </c>
      <c r="P1908" s="51">
        <f>Ugovori_OPULJP[[#This Row],[Bespovratna sredstva - EU dio - HRK]]/7.5345</f>
        <v>111661.33724865617</v>
      </c>
      <c r="Q1908" s="50">
        <f>Ugovori_OPULJP[[#This Row],[Bespovratna sredstva - Ukupno (EU+Nac) HRK
= Ukupna ugovorena vrijednost bespovratnih sredstava]]*Ugovori_OPULJP[[#This Row],[STOPA NACIONALNOG SUFINANCIRANJA %]]</f>
        <v>148466.88449999999</v>
      </c>
      <c r="R1908" s="51">
        <f>Ugovori_OPULJP[[#This Row],[Bespovratna sredstva - Nacionalni dio - HRK]]/7.5345</f>
        <v>19704.941867409911</v>
      </c>
      <c r="S1908" s="50">
        <v>989779.23</v>
      </c>
      <c r="T1908" s="51">
        <f>Ugovori_OPULJP[[#This Row],[Bespovratna sredstva - Ukupno (EU+Nac) HRK
= Ukupna ugovorena vrijednost bespovratnih sredstava]]/7.5345</f>
        <v>131366.27911606609</v>
      </c>
      <c r="U1908" s="50">
        <v>0</v>
      </c>
      <c r="V1908" s="51">
        <f>Ugovori_OPULJP[[#This Row],[Javni doprinos korisnika - HRK]]/7.5345</f>
        <v>0</v>
      </c>
      <c r="W1908" s="50">
        <v>0</v>
      </c>
      <c r="X1908" s="51">
        <f>Ugovori_OPULJP[[#This Row],[Privatni doprinos korisnika - HRK]]/7.5345</f>
        <v>0</v>
      </c>
      <c r="Y1908" s="52">
        <v>989779.23</v>
      </c>
      <c r="Z1908" s="53">
        <f>Ugovori_OPULJP[[#This Row],[UKUPNI PRIHVATLJIVI IZDACI
TOTAL ELIGIBLE EXPENDITURE
= Bespovratna sredstva ukupno + doprinos korisnika
= Ukupni prihvatljivi troškovi
= Ukupna ugovorena vrijednost projekta HRK]]/7.5345</f>
        <v>131366.27911606609</v>
      </c>
      <c r="AA1908" s="44" t="s">
        <v>6593</v>
      </c>
      <c r="AB1908" s="44" t="s">
        <v>35</v>
      </c>
      <c r="AC1908" s="43" t="s">
        <v>6973</v>
      </c>
      <c r="AD1908" s="43" t="s">
        <v>6595</v>
      </c>
    </row>
    <row r="1909" spans="1:30" ht="51" customHeight="1" x14ac:dyDescent="0.2">
      <c r="A1909" s="41" t="s">
        <v>6974</v>
      </c>
      <c r="B1909" s="42" t="s">
        <v>743</v>
      </c>
      <c r="C1909" s="43" t="s">
        <v>6590</v>
      </c>
      <c r="D1909" s="43" t="s">
        <v>6834</v>
      </c>
      <c r="E1909" s="44" t="s">
        <v>76</v>
      </c>
      <c r="F1909" s="45" t="s">
        <v>6975</v>
      </c>
      <c r="G1909" s="45" t="s">
        <v>6976</v>
      </c>
      <c r="H1909" s="47">
        <v>43872</v>
      </c>
      <c r="I1909" s="47">
        <v>44419</v>
      </c>
      <c r="J1909" s="48" t="str">
        <f>IF(Ugovori_OPULJP[[#This Row],[DATUM ZAVRŠETKA OPERACIJE]]&gt;DATE(2024,3,31),"u provedbi","završen")</f>
        <v>završen</v>
      </c>
      <c r="K1909" s="46" t="s">
        <v>425</v>
      </c>
      <c r="L1909" s="46" t="s">
        <v>425</v>
      </c>
      <c r="M1909" s="49">
        <v>0.85</v>
      </c>
      <c r="N1909" s="49">
        <v>0.15</v>
      </c>
      <c r="O1909" s="50">
        <f>Ugovori_OPULJP[[#This Row],[Bespovratna sredstva - Ukupno (EU+Nac) HRK
= Ukupna ugovorena vrijednost bespovratnih sredstava]]*Ugovori_OPULJP[[#This Row],[EU STOPA SUFINANCIRANJA %
EU CO-FINANCING RATE %]]</f>
        <v>768775.45349999995</v>
      </c>
      <c r="P1909" s="51">
        <f>Ugovori_OPULJP[[#This Row],[Bespovratna sredstva - EU dio - HRK]]/7.5345</f>
        <v>102034.03722874775</v>
      </c>
      <c r="Q1909" s="50">
        <f>Ugovori_OPULJP[[#This Row],[Bespovratna sredstva - Ukupno (EU+Nac) HRK
= Ukupna ugovorena vrijednost bespovratnih sredstava]]*Ugovori_OPULJP[[#This Row],[STOPA NACIONALNOG SUFINANCIRANJA %]]</f>
        <v>135666.25649999999</v>
      </c>
      <c r="R1909" s="51">
        <f>Ugovori_OPULJP[[#This Row],[Bespovratna sredstva - Nacionalni dio - HRK]]/7.5345</f>
        <v>18006.006569779012</v>
      </c>
      <c r="S1909" s="50">
        <v>904441.71</v>
      </c>
      <c r="T1909" s="51">
        <f>Ugovori_OPULJP[[#This Row],[Bespovratna sredstva - Ukupno (EU+Nac) HRK
= Ukupna ugovorena vrijednost bespovratnih sredstava]]/7.5345</f>
        <v>120040.04379852676</v>
      </c>
      <c r="U1909" s="50">
        <v>0</v>
      </c>
      <c r="V1909" s="51">
        <f>Ugovori_OPULJP[[#This Row],[Javni doprinos korisnika - HRK]]/7.5345</f>
        <v>0</v>
      </c>
      <c r="W1909" s="50">
        <v>0</v>
      </c>
      <c r="X1909" s="51">
        <f>Ugovori_OPULJP[[#This Row],[Privatni doprinos korisnika - HRK]]/7.5345</f>
        <v>0</v>
      </c>
      <c r="Y1909" s="52">
        <v>904441.71</v>
      </c>
      <c r="Z1909" s="53">
        <f>Ugovori_OPULJP[[#This Row],[UKUPNI PRIHVATLJIVI IZDACI
TOTAL ELIGIBLE EXPENDITURE
= Bespovratna sredstva ukupno + doprinos korisnika
= Ukupni prihvatljivi troškovi
= Ukupna ugovorena vrijednost projekta HRK]]/7.5345</f>
        <v>120040.04379852676</v>
      </c>
      <c r="AA1909" s="44" t="s">
        <v>6593</v>
      </c>
      <c r="AB1909" s="44" t="s">
        <v>35</v>
      </c>
      <c r="AC1909" s="43" t="s">
        <v>6977</v>
      </c>
      <c r="AD1909" s="43" t="s">
        <v>6595</v>
      </c>
    </row>
    <row r="1910" spans="1:30" ht="38.25" customHeight="1" x14ac:dyDescent="0.2">
      <c r="A1910" s="41" t="s">
        <v>6978</v>
      </c>
      <c r="B1910" s="42" t="s">
        <v>743</v>
      </c>
      <c r="C1910" s="43" t="s">
        <v>6590</v>
      </c>
      <c r="D1910" s="43" t="s">
        <v>6834</v>
      </c>
      <c r="E1910" s="44" t="s">
        <v>76</v>
      </c>
      <c r="F1910" s="45" t="s">
        <v>6979</v>
      </c>
      <c r="G1910" s="45" t="s">
        <v>6980</v>
      </c>
      <c r="H1910" s="47">
        <v>43872</v>
      </c>
      <c r="I1910" s="47">
        <v>44472</v>
      </c>
      <c r="J1910" s="48" t="str">
        <f>IF(Ugovori_OPULJP[[#This Row],[DATUM ZAVRŠETKA OPERACIJE]]&gt;DATE(2024,3,31),"u provedbi","završen")</f>
        <v>završen</v>
      </c>
      <c r="K1910" s="46" t="s">
        <v>37</v>
      </c>
      <c r="L1910" s="46" t="s">
        <v>37</v>
      </c>
      <c r="M1910" s="49">
        <v>0.85</v>
      </c>
      <c r="N1910" s="49">
        <v>0.15</v>
      </c>
      <c r="O1910" s="50">
        <f>Ugovori_OPULJP[[#This Row],[Bespovratna sredstva - Ukupno (EU+Nac) HRK
= Ukupna ugovorena vrijednost bespovratnih sredstava]]*Ugovori_OPULJP[[#This Row],[EU STOPA SUFINANCIRANJA %
EU CO-FINANCING RATE %]]</f>
        <v>849296.30200000003</v>
      </c>
      <c r="P1910" s="51">
        <f>Ugovori_OPULJP[[#This Row],[Bespovratna sredstva - EU dio - HRK]]/7.5345</f>
        <v>112720.99037759639</v>
      </c>
      <c r="Q1910" s="50">
        <f>Ugovori_OPULJP[[#This Row],[Bespovratna sredstva - Ukupno (EU+Nac) HRK
= Ukupna ugovorena vrijednost bespovratnih sredstava]]*Ugovori_OPULJP[[#This Row],[STOPA NACIONALNOG SUFINANCIRANJA %]]</f>
        <v>149875.818</v>
      </c>
      <c r="R1910" s="51">
        <f>Ugovori_OPULJP[[#This Row],[Bespovratna sredstva - Nacionalni dio - HRK]]/7.5345</f>
        <v>19891.939478399363</v>
      </c>
      <c r="S1910" s="50">
        <v>999172.12</v>
      </c>
      <c r="T1910" s="51">
        <f>Ugovori_OPULJP[[#This Row],[Bespovratna sredstva - Ukupno (EU+Nac) HRK
= Ukupna ugovorena vrijednost bespovratnih sredstava]]/7.5345</f>
        <v>132612.92985599575</v>
      </c>
      <c r="U1910" s="50">
        <v>0</v>
      </c>
      <c r="V1910" s="51">
        <f>Ugovori_OPULJP[[#This Row],[Javni doprinos korisnika - HRK]]/7.5345</f>
        <v>0</v>
      </c>
      <c r="W1910" s="50">
        <v>0</v>
      </c>
      <c r="X1910" s="51">
        <f>Ugovori_OPULJP[[#This Row],[Privatni doprinos korisnika - HRK]]/7.5345</f>
        <v>0</v>
      </c>
      <c r="Y1910" s="52">
        <v>999172.12</v>
      </c>
      <c r="Z1910" s="53">
        <f>Ugovori_OPULJP[[#This Row],[UKUPNI PRIHVATLJIVI IZDACI
TOTAL ELIGIBLE EXPENDITURE
= Bespovratna sredstva ukupno + doprinos korisnika
= Ukupni prihvatljivi troškovi
= Ukupna ugovorena vrijednost projekta HRK]]/7.5345</f>
        <v>132612.92985599575</v>
      </c>
      <c r="AA1910" s="44" t="s">
        <v>6593</v>
      </c>
      <c r="AB1910" s="44" t="s">
        <v>35</v>
      </c>
      <c r="AC1910" s="43" t="s">
        <v>6981</v>
      </c>
      <c r="AD1910" s="43" t="s">
        <v>6595</v>
      </c>
    </row>
    <row r="1911" spans="1:30" ht="38.25" customHeight="1" x14ac:dyDescent="0.2">
      <c r="A1911" s="41" t="s">
        <v>6982</v>
      </c>
      <c r="B1911" s="42" t="s">
        <v>743</v>
      </c>
      <c r="C1911" s="43" t="s">
        <v>6590</v>
      </c>
      <c r="D1911" s="43" t="s">
        <v>6834</v>
      </c>
      <c r="E1911" s="44" t="s">
        <v>76</v>
      </c>
      <c r="F1911" s="45" t="s">
        <v>6983</v>
      </c>
      <c r="G1911" s="45" t="s">
        <v>6984</v>
      </c>
      <c r="H1911" s="47">
        <v>43872</v>
      </c>
      <c r="I1911" s="47">
        <v>44489</v>
      </c>
      <c r="J1911" s="48" t="str">
        <f>IF(Ugovori_OPULJP[[#This Row],[DATUM ZAVRŠETKA OPERACIJE]]&gt;DATE(2024,3,31),"u provedbi","završen")</f>
        <v>završen</v>
      </c>
      <c r="K1911" s="46" t="s">
        <v>6985</v>
      </c>
      <c r="L1911" s="46" t="s">
        <v>37</v>
      </c>
      <c r="M1911" s="49">
        <v>0.85</v>
      </c>
      <c r="N1911" s="49">
        <v>0.15</v>
      </c>
      <c r="O1911" s="50">
        <f>Ugovori_OPULJP[[#This Row],[Bespovratna sredstva - Ukupno (EU+Nac) HRK
= Ukupna ugovorena vrijednost bespovratnih sredstava]]*Ugovori_OPULJP[[#This Row],[EU STOPA SUFINANCIRANJA %
EU CO-FINANCING RATE %]]</f>
        <v>772311.49600000004</v>
      </c>
      <c r="P1911" s="51">
        <f>Ugovori_OPULJP[[#This Row],[Bespovratna sredstva - EU dio - HRK]]/7.5345</f>
        <v>102503.35072002123</v>
      </c>
      <c r="Q1911" s="50">
        <f>Ugovori_OPULJP[[#This Row],[Bespovratna sredstva - Ukupno (EU+Nac) HRK
= Ukupna ugovorena vrijednost bespovratnih sredstava]]*Ugovori_OPULJP[[#This Row],[STOPA NACIONALNOG SUFINANCIRANJA %]]</f>
        <v>136290.264</v>
      </c>
      <c r="R1911" s="51">
        <f>Ugovori_OPULJP[[#This Row],[Bespovratna sredstva - Nacionalni dio - HRK]]/7.5345</f>
        <v>18088.826597650805</v>
      </c>
      <c r="S1911" s="50">
        <v>908601.76</v>
      </c>
      <c r="T1911" s="51">
        <f>Ugovori_OPULJP[[#This Row],[Bespovratna sredstva - Ukupno (EU+Nac) HRK
= Ukupna ugovorena vrijednost bespovratnih sredstava]]/7.5345</f>
        <v>120592.17731767203</v>
      </c>
      <c r="U1911" s="50">
        <v>0</v>
      </c>
      <c r="V1911" s="51">
        <f>Ugovori_OPULJP[[#This Row],[Javni doprinos korisnika - HRK]]/7.5345</f>
        <v>0</v>
      </c>
      <c r="W1911" s="50">
        <v>0</v>
      </c>
      <c r="X1911" s="51">
        <f>Ugovori_OPULJP[[#This Row],[Privatni doprinos korisnika - HRK]]/7.5345</f>
        <v>0</v>
      </c>
      <c r="Y1911" s="52">
        <v>908601.76</v>
      </c>
      <c r="Z1911" s="53">
        <f>Ugovori_OPULJP[[#This Row],[UKUPNI PRIHVATLJIVI IZDACI
TOTAL ELIGIBLE EXPENDITURE
= Bespovratna sredstva ukupno + doprinos korisnika
= Ukupni prihvatljivi troškovi
= Ukupna ugovorena vrijednost projekta HRK]]/7.5345</f>
        <v>120592.17731767203</v>
      </c>
      <c r="AA1911" s="44" t="s">
        <v>6593</v>
      </c>
      <c r="AB1911" s="44" t="s">
        <v>35</v>
      </c>
      <c r="AC1911" s="43" t="s">
        <v>6986</v>
      </c>
      <c r="AD1911" s="43" t="s">
        <v>6595</v>
      </c>
    </row>
    <row r="1912" spans="1:30" ht="51" customHeight="1" x14ac:dyDescent="0.2">
      <c r="A1912" s="41" t="s">
        <v>6987</v>
      </c>
      <c r="B1912" s="42" t="s">
        <v>743</v>
      </c>
      <c r="C1912" s="43" t="s">
        <v>6590</v>
      </c>
      <c r="D1912" s="43" t="s">
        <v>6834</v>
      </c>
      <c r="E1912" s="44" t="s">
        <v>76</v>
      </c>
      <c r="F1912" s="45" t="s">
        <v>6988</v>
      </c>
      <c r="G1912" s="45" t="s">
        <v>6989</v>
      </c>
      <c r="H1912" s="47">
        <v>43872</v>
      </c>
      <c r="I1912" s="47">
        <v>44419</v>
      </c>
      <c r="J1912" s="48" t="str">
        <f>IF(Ugovori_OPULJP[[#This Row],[DATUM ZAVRŠETKA OPERACIJE]]&gt;DATE(2024,3,31),"u provedbi","završen")</f>
        <v>završen</v>
      </c>
      <c r="K1912" s="46" t="s">
        <v>79</v>
      </c>
      <c r="L1912" s="46" t="s">
        <v>79</v>
      </c>
      <c r="M1912" s="49">
        <v>0.85</v>
      </c>
      <c r="N1912" s="49">
        <v>0.15</v>
      </c>
      <c r="O1912" s="50">
        <f>Ugovori_OPULJP[[#This Row],[Bespovratna sredstva - Ukupno (EU+Nac) HRK
= Ukupna ugovorena vrijednost bespovratnih sredstava]]*Ugovori_OPULJP[[#This Row],[EU STOPA SUFINANCIRANJA %
EU CO-FINANCING RATE %]]</f>
        <v>804493.6094999999</v>
      </c>
      <c r="P1912" s="51">
        <f>Ugovori_OPULJP[[#This Row],[Bespovratna sredstva - EU dio - HRK]]/7.5345</f>
        <v>106774.65120445947</v>
      </c>
      <c r="Q1912" s="50">
        <f>Ugovori_OPULJP[[#This Row],[Bespovratna sredstva - Ukupno (EU+Nac) HRK
= Ukupna ugovorena vrijednost bespovratnih sredstava]]*Ugovori_OPULJP[[#This Row],[STOPA NACIONALNOG SUFINANCIRANJA %]]</f>
        <v>141969.46049999999</v>
      </c>
      <c r="R1912" s="51">
        <f>Ugovori_OPULJP[[#This Row],[Bespovratna sredstva - Nacionalni dio - HRK]]/7.5345</f>
        <v>18842.585506669318</v>
      </c>
      <c r="S1912" s="50">
        <v>946463.07</v>
      </c>
      <c r="T1912" s="51">
        <f>Ugovori_OPULJP[[#This Row],[Bespovratna sredstva - Ukupno (EU+Nac) HRK
= Ukupna ugovorena vrijednost bespovratnih sredstava]]/7.5345</f>
        <v>125617.23671112879</v>
      </c>
      <c r="U1912" s="50">
        <v>0</v>
      </c>
      <c r="V1912" s="51">
        <f>Ugovori_OPULJP[[#This Row],[Javni doprinos korisnika - HRK]]/7.5345</f>
        <v>0</v>
      </c>
      <c r="W1912" s="50">
        <v>0</v>
      </c>
      <c r="X1912" s="51">
        <f>Ugovori_OPULJP[[#This Row],[Privatni doprinos korisnika - HRK]]/7.5345</f>
        <v>0</v>
      </c>
      <c r="Y1912" s="52">
        <v>946463.07</v>
      </c>
      <c r="Z1912" s="53">
        <f>Ugovori_OPULJP[[#This Row],[UKUPNI PRIHVATLJIVI IZDACI
TOTAL ELIGIBLE EXPENDITURE
= Bespovratna sredstva ukupno + doprinos korisnika
= Ukupni prihvatljivi troškovi
= Ukupna ugovorena vrijednost projekta HRK]]/7.5345</f>
        <v>125617.23671112879</v>
      </c>
      <c r="AA1912" s="44" t="s">
        <v>6593</v>
      </c>
      <c r="AB1912" s="44" t="s">
        <v>35</v>
      </c>
      <c r="AC1912" s="43" t="s">
        <v>6990</v>
      </c>
      <c r="AD1912" s="43" t="s">
        <v>6595</v>
      </c>
    </row>
    <row r="1913" spans="1:30" ht="51" customHeight="1" x14ac:dyDescent="0.2">
      <c r="A1913" s="41" t="s">
        <v>6991</v>
      </c>
      <c r="B1913" s="42" t="s">
        <v>743</v>
      </c>
      <c r="C1913" s="43" t="s">
        <v>6590</v>
      </c>
      <c r="D1913" s="43" t="s">
        <v>6834</v>
      </c>
      <c r="E1913" s="44" t="s">
        <v>76</v>
      </c>
      <c r="F1913" s="45" t="s">
        <v>6992</v>
      </c>
      <c r="G1913" s="45" t="s">
        <v>6993</v>
      </c>
      <c r="H1913" s="47">
        <v>43872</v>
      </c>
      <c r="I1913" s="47">
        <v>44419</v>
      </c>
      <c r="J1913" s="48" t="str">
        <f>IF(Ugovori_OPULJP[[#This Row],[DATUM ZAVRŠETKA OPERACIJE]]&gt;DATE(2024,3,31),"u provedbi","završen")</f>
        <v>završen</v>
      </c>
      <c r="K1913" s="46" t="s">
        <v>37</v>
      </c>
      <c r="L1913" s="46" t="s">
        <v>37</v>
      </c>
      <c r="M1913" s="49">
        <v>0.85</v>
      </c>
      <c r="N1913" s="49">
        <v>0.15</v>
      </c>
      <c r="O1913" s="50">
        <f>Ugovori_OPULJP[[#This Row],[Bespovratna sredstva - Ukupno (EU+Nac) HRK
= Ukupna ugovorena vrijednost bespovratnih sredstava]]*Ugovori_OPULJP[[#This Row],[EU STOPA SUFINANCIRANJA %
EU CO-FINANCING RATE %]]</f>
        <v>848322.06599999999</v>
      </c>
      <c r="P1913" s="51">
        <f>Ugovori_OPULJP[[#This Row],[Bespovratna sredstva - EU dio - HRK]]/7.5345</f>
        <v>112591.68703961775</v>
      </c>
      <c r="Q1913" s="50">
        <f>Ugovori_OPULJP[[#This Row],[Bespovratna sredstva - Ukupno (EU+Nac) HRK
= Ukupna ugovorena vrijednost bespovratnih sredstava]]*Ugovori_OPULJP[[#This Row],[STOPA NACIONALNOG SUFINANCIRANJA %]]</f>
        <v>149703.894</v>
      </c>
      <c r="R1913" s="51">
        <f>Ugovori_OPULJP[[#This Row],[Bespovratna sredstva - Nacionalni dio - HRK]]/7.5345</f>
        <v>19869.121242285484</v>
      </c>
      <c r="S1913" s="50">
        <v>998025.96</v>
      </c>
      <c r="T1913" s="51">
        <f>Ugovori_OPULJP[[#This Row],[Bespovratna sredstva - Ukupno (EU+Nac) HRK
= Ukupna ugovorena vrijednost bespovratnih sredstava]]/7.5345</f>
        <v>132460.80828190324</v>
      </c>
      <c r="U1913" s="50">
        <v>0</v>
      </c>
      <c r="V1913" s="51">
        <f>Ugovori_OPULJP[[#This Row],[Javni doprinos korisnika - HRK]]/7.5345</f>
        <v>0</v>
      </c>
      <c r="W1913" s="50">
        <v>0</v>
      </c>
      <c r="X1913" s="51">
        <f>Ugovori_OPULJP[[#This Row],[Privatni doprinos korisnika - HRK]]/7.5345</f>
        <v>0</v>
      </c>
      <c r="Y1913" s="52">
        <v>998025.96</v>
      </c>
      <c r="Z1913" s="53">
        <f>Ugovori_OPULJP[[#This Row],[UKUPNI PRIHVATLJIVI IZDACI
TOTAL ELIGIBLE EXPENDITURE
= Bespovratna sredstva ukupno + doprinos korisnika
= Ukupni prihvatljivi troškovi
= Ukupna ugovorena vrijednost projekta HRK]]/7.5345</f>
        <v>132460.80828190324</v>
      </c>
      <c r="AA1913" s="44" t="s">
        <v>6593</v>
      </c>
      <c r="AB1913" s="44" t="s">
        <v>35</v>
      </c>
      <c r="AC1913" s="43" t="s">
        <v>6994</v>
      </c>
      <c r="AD1913" s="43" t="s">
        <v>6595</v>
      </c>
    </row>
    <row r="1914" spans="1:30" ht="51" customHeight="1" x14ac:dyDescent="0.2">
      <c r="A1914" s="41" t="s">
        <v>6995</v>
      </c>
      <c r="B1914" s="42" t="s">
        <v>743</v>
      </c>
      <c r="C1914" s="43" t="s">
        <v>6590</v>
      </c>
      <c r="D1914" s="43" t="s">
        <v>6834</v>
      </c>
      <c r="E1914" s="44" t="s">
        <v>76</v>
      </c>
      <c r="F1914" s="45" t="s">
        <v>6996</v>
      </c>
      <c r="G1914" s="45" t="s">
        <v>6997</v>
      </c>
      <c r="H1914" s="47">
        <v>43872</v>
      </c>
      <c r="I1914" s="65">
        <v>44419</v>
      </c>
      <c r="J1914" s="48" t="str">
        <f>IF(Ugovori_OPULJP[[#This Row],[DATUM ZAVRŠETKA OPERACIJE]]&gt;DATE(2024,3,31),"u provedbi","završen")</f>
        <v>završen</v>
      </c>
      <c r="K1914" s="46" t="s">
        <v>173</v>
      </c>
      <c r="L1914" s="46" t="s">
        <v>173</v>
      </c>
      <c r="M1914" s="49">
        <v>0.85</v>
      </c>
      <c r="N1914" s="49">
        <v>0.15</v>
      </c>
      <c r="O1914" s="50">
        <f>Ugovori_OPULJP[[#This Row],[Bespovratna sredstva - Ukupno (EU+Nac) HRK
= Ukupna ugovorena vrijednost bespovratnih sredstava]]*Ugovori_OPULJP[[#This Row],[EU STOPA SUFINANCIRANJA %
EU CO-FINANCING RATE %]]</f>
        <v>845070.92649999994</v>
      </c>
      <c r="P1914" s="51">
        <f>Ugovori_OPULJP[[#This Row],[Bespovratna sredstva - EU dio - HRK]]/7.5345</f>
        <v>112160.18667463002</v>
      </c>
      <c r="Q1914" s="50">
        <f>Ugovori_OPULJP[[#This Row],[Bespovratna sredstva - Ukupno (EU+Nac) HRK
= Ukupna ugovorena vrijednost bespovratnih sredstava]]*Ugovori_OPULJP[[#This Row],[STOPA NACIONALNOG SUFINANCIRANJA %]]</f>
        <v>149130.1635</v>
      </c>
      <c r="R1914" s="51">
        <f>Ugovori_OPULJP[[#This Row],[Bespovratna sredstva - Nacionalni dio - HRK]]/7.5345</f>
        <v>19792.974119052356</v>
      </c>
      <c r="S1914" s="50">
        <v>994201.09</v>
      </c>
      <c r="T1914" s="51">
        <f>Ugovori_OPULJP[[#This Row],[Bespovratna sredstva - Ukupno (EU+Nac) HRK
= Ukupna ugovorena vrijednost bespovratnih sredstava]]/7.5345</f>
        <v>131953.16079368239</v>
      </c>
      <c r="U1914" s="50">
        <v>0</v>
      </c>
      <c r="V1914" s="51">
        <f>Ugovori_OPULJP[[#This Row],[Javni doprinos korisnika - HRK]]/7.5345</f>
        <v>0</v>
      </c>
      <c r="W1914" s="50">
        <v>0</v>
      </c>
      <c r="X1914" s="51">
        <f>Ugovori_OPULJP[[#This Row],[Privatni doprinos korisnika - HRK]]/7.5345</f>
        <v>0</v>
      </c>
      <c r="Y1914" s="52">
        <v>994201.09</v>
      </c>
      <c r="Z1914" s="53">
        <f>Ugovori_OPULJP[[#This Row],[UKUPNI PRIHVATLJIVI IZDACI
TOTAL ELIGIBLE EXPENDITURE
= Bespovratna sredstva ukupno + doprinos korisnika
= Ukupni prihvatljivi troškovi
= Ukupna ugovorena vrijednost projekta HRK]]/7.5345</f>
        <v>131953.16079368239</v>
      </c>
      <c r="AA1914" s="44" t="s">
        <v>6593</v>
      </c>
      <c r="AB1914" s="44" t="s">
        <v>35</v>
      </c>
      <c r="AC1914" s="43" t="s">
        <v>6998</v>
      </c>
      <c r="AD1914" s="43" t="s">
        <v>6595</v>
      </c>
    </row>
    <row r="1915" spans="1:30" ht="38.25" customHeight="1" x14ac:dyDescent="0.2">
      <c r="A1915" s="41" t="s">
        <v>6999</v>
      </c>
      <c r="B1915" s="42" t="s">
        <v>743</v>
      </c>
      <c r="C1915" s="43" t="s">
        <v>6590</v>
      </c>
      <c r="D1915" s="43" t="s">
        <v>6834</v>
      </c>
      <c r="E1915" s="44" t="s">
        <v>76</v>
      </c>
      <c r="F1915" s="45" t="s">
        <v>7000</v>
      </c>
      <c r="G1915" s="45" t="s">
        <v>6881</v>
      </c>
      <c r="H1915" s="47">
        <v>43872</v>
      </c>
      <c r="I1915" s="47">
        <v>44419</v>
      </c>
      <c r="J1915" s="48" t="str">
        <f>IF(Ugovori_OPULJP[[#This Row],[DATUM ZAVRŠETKA OPERACIJE]]&gt;DATE(2024,3,31),"u provedbi","završen")</f>
        <v>završen</v>
      </c>
      <c r="K1915" s="46" t="s">
        <v>37</v>
      </c>
      <c r="L1915" s="46" t="s">
        <v>37</v>
      </c>
      <c r="M1915" s="49">
        <v>0.85</v>
      </c>
      <c r="N1915" s="49">
        <v>0.15</v>
      </c>
      <c r="O1915" s="50">
        <f>Ugovori_OPULJP[[#This Row],[Bespovratna sredstva - Ukupno (EU+Nac) HRK
= Ukupna ugovorena vrijednost bespovratnih sredstava]]*Ugovori_OPULJP[[#This Row],[EU STOPA SUFINANCIRANJA %
EU CO-FINANCING RATE %]]</f>
        <v>665848.5199999999</v>
      </c>
      <c r="P1915" s="51">
        <f>Ugovori_OPULJP[[#This Row],[Bespovratna sredstva - EU dio - HRK]]/7.5345</f>
        <v>88373.285553122289</v>
      </c>
      <c r="Q1915" s="50">
        <f>Ugovori_OPULJP[[#This Row],[Bespovratna sredstva - Ukupno (EU+Nac) HRK
= Ukupna ugovorena vrijednost bespovratnih sredstava]]*Ugovori_OPULJP[[#This Row],[STOPA NACIONALNOG SUFINANCIRANJA %]]</f>
        <v>117502.68</v>
      </c>
      <c r="R1915" s="51">
        <f>Ugovori_OPULJP[[#This Row],[Bespovratna sredstva - Nacionalni dio - HRK]]/7.5345</f>
        <v>15595.28568584511</v>
      </c>
      <c r="S1915" s="50">
        <v>783351.2</v>
      </c>
      <c r="T1915" s="51">
        <f>Ugovori_OPULJP[[#This Row],[Bespovratna sredstva - Ukupno (EU+Nac) HRK
= Ukupna ugovorena vrijednost bespovratnih sredstava]]/7.5345</f>
        <v>103968.5712389674</v>
      </c>
      <c r="U1915" s="50">
        <v>0</v>
      </c>
      <c r="V1915" s="51">
        <f>Ugovori_OPULJP[[#This Row],[Javni doprinos korisnika - HRK]]/7.5345</f>
        <v>0</v>
      </c>
      <c r="W1915" s="50">
        <v>0.01</v>
      </c>
      <c r="X1915" s="51">
        <f>Ugovori_OPULJP[[#This Row],[Privatni doprinos korisnika - HRK]]/7.5345</f>
        <v>1.3272280841462604E-3</v>
      </c>
      <c r="Y1915" s="52">
        <v>783351.21</v>
      </c>
      <c r="Z1915" s="53">
        <f>Ugovori_OPULJP[[#This Row],[UKUPNI PRIHVATLJIVI IZDACI
TOTAL ELIGIBLE EXPENDITURE
= Bespovratna sredstva ukupno + doprinos korisnika
= Ukupni prihvatljivi troškovi
= Ukupna ugovorena vrijednost projekta HRK]]/7.5345</f>
        <v>103968.57256619549</v>
      </c>
      <c r="AA1915" s="44" t="s">
        <v>6593</v>
      </c>
      <c r="AB1915" s="44" t="s">
        <v>35</v>
      </c>
      <c r="AC1915" s="43" t="s">
        <v>7001</v>
      </c>
      <c r="AD1915" s="43" t="s">
        <v>6595</v>
      </c>
    </row>
    <row r="1916" spans="1:30" ht="51" customHeight="1" x14ac:dyDescent="0.2">
      <c r="A1916" s="41" t="s">
        <v>7002</v>
      </c>
      <c r="B1916" s="42" t="s">
        <v>743</v>
      </c>
      <c r="C1916" s="43" t="s">
        <v>6590</v>
      </c>
      <c r="D1916" s="43" t="s">
        <v>6834</v>
      </c>
      <c r="E1916" s="44" t="s">
        <v>76</v>
      </c>
      <c r="F1916" s="45" t="s">
        <v>7003</v>
      </c>
      <c r="G1916" s="45" t="s">
        <v>7004</v>
      </c>
      <c r="H1916" s="47">
        <v>43669</v>
      </c>
      <c r="I1916" s="47">
        <v>44219</v>
      </c>
      <c r="J1916" s="48" t="str">
        <f>IF(Ugovori_OPULJP[[#This Row],[DATUM ZAVRŠETKA OPERACIJE]]&gt;DATE(2024,3,31),"u provedbi","završen")</f>
        <v>završen</v>
      </c>
      <c r="K1916" s="46" t="s">
        <v>84</v>
      </c>
      <c r="L1916" s="46" t="s">
        <v>84</v>
      </c>
      <c r="M1916" s="49">
        <v>0.85</v>
      </c>
      <c r="N1916" s="49">
        <v>0.15</v>
      </c>
      <c r="O1916" s="50">
        <f>Ugovori_OPULJP[[#This Row],[Bespovratna sredstva - Ukupno (EU+Nac) HRK
= Ukupna ugovorena vrijednost bespovratnih sredstava]]*Ugovori_OPULJP[[#This Row],[EU STOPA SUFINANCIRANJA %
EU CO-FINANCING RATE %]]</f>
        <v>737964.21149999998</v>
      </c>
      <c r="P1916" s="51">
        <f>Ugovori_OPULJP[[#This Row],[Bespovratna sredstva - EU dio - HRK]]/7.5345</f>
        <v>97944.682659765065</v>
      </c>
      <c r="Q1916" s="50">
        <f>Ugovori_OPULJP[[#This Row],[Bespovratna sredstva - Ukupno (EU+Nac) HRK
= Ukupna ugovorena vrijednost bespovratnih sredstava]]*Ugovori_OPULJP[[#This Row],[STOPA NACIONALNOG SUFINANCIRANJA %]]</f>
        <v>130228.97849999998</v>
      </c>
      <c r="R1916" s="51">
        <f>Ugovori_OPULJP[[#This Row],[Bespovratna sredstva - Nacionalni dio - HRK]]/7.5345</f>
        <v>17284.355763487951</v>
      </c>
      <c r="S1916" s="50">
        <v>868193.19</v>
      </c>
      <c r="T1916" s="51">
        <f>Ugovori_OPULJP[[#This Row],[Bespovratna sredstva - Ukupno (EU+Nac) HRK
= Ukupna ugovorena vrijednost bespovratnih sredstava]]/7.5345</f>
        <v>115229.03842325302</v>
      </c>
      <c r="U1916" s="50">
        <v>0</v>
      </c>
      <c r="V1916" s="51">
        <f>Ugovori_OPULJP[[#This Row],[Javni doprinos korisnika - HRK]]/7.5345</f>
        <v>0</v>
      </c>
      <c r="W1916" s="50">
        <v>0</v>
      </c>
      <c r="X1916" s="51">
        <f>Ugovori_OPULJP[[#This Row],[Privatni doprinos korisnika - HRK]]/7.5345</f>
        <v>0</v>
      </c>
      <c r="Y1916" s="52">
        <v>868193.19</v>
      </c>
      <c r="Z1916" s="53">
        <f>Ugovori_OPULJP[[#This Row],[UKUPNI PRIHVATLJIVI IZDACI
TOTAL ELIGIBLE EXPENDITURE
= Bespovratna sredstva ukupno + doprinos korisnika
= Ukupni prihvatljivi troškovi
= Ukupna ugovorena vrijednost projekta HRK]]/7.5345</f>
        <v>115229.03842325302</v>
      </c>
      <c r="AA1916" s="44" t="s">
        <v>6593</v>
      </c>
      <c r="AB1916" s="44" t="s">
        <v>35</v>
      </c>
      <c r="AC1916" s="43" t="s">
        <v>7005</v>
      </c>
      <c r="AD1916" s="43" t="s">
        <v>6595</v>
      </c>
    </row>
    <row r="1917" spans="1:30" ht="51" customHeight="1" x14ac:dyDescent="0.2">
      <c r="A1917" s="41" t="s">
        <v>7006</v>
      </c>
      <c r="B1917" s="42" t="s">
        <v>743</v>
      </c>
      <c r="C1917" s="43" t="s">
        <v>6590</v>
      </c>
      <c r="D1917" s="43" t="s">
        <v>6834</v>
      </c>
      <c r="E1917" s="44" t="s">
        <v>76</v>
      </c>
      <c r="F1917" s="45" t="s">
        <v>7007</v>
      </c>
      <c r="G1917" s="45" t="s">
        <v>7008</v>
      </c>
      <c r="H1917" s="47">
        <v>43872</v>
      </c>
      <c r="I1917" s="47">
        <v>44419</v>
      </c>
      <c r="J1917" s="48" t="str">
        <f>IF(Ugovori_OPULJP[[#This Row],[DATUM ZAVRŠETKA OPERACIJE]]&gt;DATE(2024,3,31),"u provedbi","završen")</f>
        <v>završen</v>
      </c>
      <c r="K1917" s="46" t="s">
        <v>130</v>
      </c>
      <c r="L1917" s="46" t="s">
        <v>130</v>
      </c>
      <c r="M1917" s="49">
        <v>0.85</v>
      </c>
      <c r="N1917" s="49">
        <v>0.15</v>
      </c>
      <c r="O1917" s="50">
        <f>Ugovori_OPULJP[[#This Row],[Bespovratna sredstva - Ukupno (EU+Nac) HRK
= Ukupna ugovorena vrijednost bespovratnih sredstava]]*Ugovori_OPULJP[[#This Row],[EU STOPA SUFINANCIRANJA %
EU CO-FINANCING RATE %]]</f>
        <v>492069.10549999995</v>
      </c>
      <c r="P1917" s="51">
        <f>Ugovori_OPULJP[[#This Row],[Bespovratna sredstva - EU dio - HRK]]/7.5345</f>
        <v>65308.793616032905</v>
      </c>
      <c r="Q1917" s="50">
        <f>Ugovori_OPULJP[[#This Row],[Bespovratna sredstva - Ukupno (EU+Nac) HRK
= Ukupna ugovorena vrijednost bespovratnih sredstava]]*Ugovori_OPULJP[[#This Row],[STOPA NACIONALNOG SUFINANCIRANJA %]]</f>
        <v>86835.724499999997</v>
      </c>
      <c r="R1917" s="51">
        <f>Ugovori_OPULJP[[#This Row],[Bespovratna sredstva - Nacionalni dio - HRK]]/7.5345</f>
        <v>11525.081226358749</v>
      </c>
      <c r="S1917" s="50">
        <v>578904.82999999996</v>
      </c>
      <c r="T1917" s="51">
        <f>Ugovori_OPULJP[[#This Row],[Bespovratna sredstva - Ukupno (EU+Nac) HRK
= Ukupna ugovorena vrijednost bespovratnih sredstava]]/7.5345</f>
        <v>76833.874842391655</v>
      </c>
      <c r="U1917" s="50">
        <v>0</v>
      </c>
      <c r="V1917" s="51">
        <f>Ugovori_OPULJP[[#This Row],[Javni doprinos korisnika - HRK]]/7.5345</f>
        <v>0</v>
      </c>
      <c r="W1917" s="50">
        <v>0</v>
      </c>
      <c r="X1917" s="51">
        <f>Ugovori_OPULJP[[#This Row],[Privatni doprinos korisnika - HRK]]/7.5345</f>
        <v>0</v>
      </c>
      <c r="Y1917" s="52">
        <v>578904.82999999996</v>
      </c>
      <c r="Z1917" s="53">
        <f>Ugovori_OPULJP[[#This Row],[UKUPNI PRIHVATLJIVI IZDACI
TOTAL ELIGIBLE EXPENDITURE
= Bespovratna sredstva ukupno + doprinos korisnika
= Ukupni prihvatljivi troškovi
= Ukupna ugovorena vrijednost projekta HRK]]/7.5345</f>
        <v>76833.874842391655</v>
      </c>
      <c r="AA1917" s="44" t="s">
        <v>6593</v>
      </c>
      <c r="AB1917" s="44" t="s">
        <v>35</v>
      </c>
      <c r="AC1917" s="43" t="s">
        <v>7009</v>
      </c>
      <c r="AD1917" s="43" t="s">
        <v>6595</v>
      </c>
    </row>
    <row r="1918" spans="1:30" ht="51" customHeight="1" x14ac:dyDescent="0.2">
      <c r="A1918" s="41" t="s">
        <v>7010</v>
      </c>
      <c r="B1918" s="42" t="s">
        <v>743</v>
      </c>
      <c r="C1918" s="43" t="s">
        <v>6590</v>
      </c>
      <c r="D1918" s="43" t="s">
        <v>6834</v>
      </c>
      <c r="E1918" s="44" t="s">
        <v>76</v>
      </c>
      <c r="F1918" s="45" t="s">
        <v>7011</v>
      </c>
      <c r="G1918" s="45" t="s">
        <v>7012</v>
      </c>
      <c r="H1918" s="47">
        <v>43872</v>
      </c>
      <c r="I1918" s="47">
        <v>44494</v>
      </c>
      <c r="J1918" s="48" t="str">
        <f>IF(Ugovori_OPULJP[[#This Row],[DATUM ZAVRŠETKA OPERACIJE]]&gt;DATE(2024,3,31),"u provedbi","završen")</f>
        <v>završen</v>
      </c>
      <c r="K1918" s="46" t="s">
        <v>338</v>
      </c>
      <c r="L1918" s="46" t="s">
        <v>338</v>
      </c>
      <c r="M1918" s="49">
        <v>0.85</v>
      </c>
      <c r="N1918" s="49">
        <v>0.15</v>
      </c>
      <c r="O1918" s="50">
        <f>Ugovori_OPULJP[[#This Row],[Bespovratna sredstva - Ukupno (EU+Nac) HRK
= Ukupna ugovorena vrijednost bespovratnih sredstava]]*Ugovori_OPULJP[[#This Row],[EU STOPA SUFINANCIRANJA %
EU CO-FINANCING RATE %]]</f>
        <v>429941.73</v>
      </c>
      <c r="P1918" s="51">
        <f>Ugovori_OPULJP[[#This Row],[Bespovratna sredstva - EU dio - HRK]]/7.5345</f>
        <v>57063.073860242876</v>
      </c>
      <c r="Q1918" s="50">
        <f>Ugovori_OPULJP[[#This Row],[Bespovratna sredstva - Ukupno (EU+Nac) HRK
= Ukupna ugovorena vrijednost bespovratnih sredstava]]*Ugovori_OPULJP[[#This Row],[STOPA NACIONALNOG SUFINANCIRANJA %]]</f>
        <v>75872.069999999992</v>
      </c>
      <c r="R1918" s="51">
        <f>Ugovori_OPULJP[[#This Row],[Bespovratna sredstva - Nacionalni dio - HRK]]/7.5345</f>
        <v>10069.954210631095</v>
      </c>
      <c r="S1918" s="50">
        <v>505813.8</v>
      </c>
      <c r="T1918" s="51">
        <f>Ugovori_OPULJP[[#This Row],[Bespovratna sredstva - Ukupno (EU+Nac) HRK
= Ukupna ugovorena vrijednost bespovratnih sredstava]]/7.5345</f>
        <v>67133.028070873974</v>
      </c>
      <c r="U1918" s="50">
        <v>0</v>
      </c>
      <c r="V1918" s="51">
        <f>Ugovori_OPULJP[[#This Row],[Javni doprinos korisnika - HRK]]/7.5345</f>
        <v>0</v>
      </c>
      <c r="W1918" s="50">
        <v>0</v>
      </c>
      <c r="X1918" s="51">
        <f>Ugovori_OPULJP[[#This Row],[Privatni doprinos korisnika - HRK]]/7.5345</f>
        <v>0</v>
      </c>
      <c r="Y1918" s="52">
        <v>505813.8</v>
      </c>
      <c r="Z1918" s="53">
        <f>Ugovori_OPULJP[[#This Row],[UKUPNI PRIHVATLJIVI IZDACI
TOTAL ELIGIBLE EXPENDITURE
= Bespovratna sredstva ukupno + doprinos korisnika
= Ukupni prihvatljivi troškovi
= Ukupna ugovorena vrijednost projekta HRK]]/7.5345</f>
        <v>67133.028070873974</v>
      </c>
      <c r="AA1918" s="44" t="s">
        <v>6593</v>
      </c>
      <c r="AB1918" s="44" t="s">
        <v>35</v>
      </c>
      <c r="AC1918" s="43" t="s">
        <v>7013</v>
      </c>
      <c r="AD1918" s="43" t="s">
        <v>6595</v>
      </c>
    </row>
    <row r="1919" spans="1:30" ht="38.25" customHeight="1" x14ac:dyDescent="0.2">
      <c r="A1919" s="41" t="s">
        <v>7014</v>
      </c>
      <c r="B1919" s="42" t="s">
        <v>743</v>
      </c>
      <c r="C1919" s="43" t="s">
        <v>6590</v>
      </c>
      <c r="D1919" s="43" t="s">
        <v>6834</v>
      </c>
      <c r="E1919" s="44" t="s">
        <v>76</v>
      </c>
      <c r="F1919" s="45" t="s">
        <v>7015</v>
      </c>
      <c r="G1919" s="45" t="s">
        <v>7016</v>
      </c>
      <c r="H1919" s="47">
        <v>44084</v>
      </c>
      <c r="I1919" s="47">
        <v>44709</v>
      </c>
      <c r="J1919" s="48" t="str">
        <f>IF(Ugovori_OPULJP[[#This Row],[DATUM ZAVRŠETKA OPERACIJE]]&gt;DATE(2024,3,31),"u provedbi","završen")</f>
        <v>završen</v>
      </c>
      <c r="K1919" s="46" t="s">
        <v>99</v>
      </c>
      <c r="L1919" s="46" t="s">
        <v>99</v>
      </c>
      <c r="M1919" s="49">
        <v>0.85</v>
      </c>
      <c r="N1919" s="49">
        <v>0.15</v>
      </c>
      <c r="O1919" s="50">
        <f>Ugovori_OPULJP[[#This Row],[Bespovratna sredstva - Ukupno (EU+Nac) HRK
= Ukupna ugovorena vrijednost bespovratnih sredstava]]*Ugovori_OPULJP[[#This Row],[EU STOPA SUFINANCIRANJA %
EU CO-FINANCING RATE %]]</f>
        <v>849952.4</v>
      </c>
      <c r="P1919" s="51">
        <f>Ugovori_OPULJP[[#This Row],[Bespovratna sredstva - EU dio - HRK]]/7.5345</f>
        <v>112808.06954675161</v>
      </c>
      <c r="Q1919" s="50">
        <f>Ugovori_OPULJP[[#This Row],[Bespovratna sredstva - Ukupno (EU+Nac) HRK
= Ukupna ugovorena vrijednost bespovratnih sredstava]]*Ugovori_OPULJP[[#This Row],[STOPA NACIONALNOG SUFINANCIRANJA %]]</f>
        <v>149991.6</v>
      </c>
      <c r="R1919" s="51">
        <f>Ugovori_OPULJP[[#This Row],[Bespovratna sredstva - Nacionalni dio - HRK]]/7.5345</f>
        <v>19907.306390603226</v>
      </c>
      <c r="S1919" s="50">
        <v>999944</v>
      </c>
      <c r="T1919" s="51">
        <f>Ugovori_OPULJP[[#This Row],[Bespovratna sredstva - Ukupno (EU+Nac) HRK
= Ukupna ugovorena vrijednost bespovratnih sredstava]]/7.5345</f>
        <v>132715.37593735484</v>
      </c>
      <c r="U1919" s="50">
        <v>0</v>
      </c>
      <c r="V1919" s="51">
        <f>Ugovori_OPULJP[[#This Row],[Javni doprinos korisnika - HRK]]/7.5345</f>
        <v>0</v>
      </c>
      <c r="W1919" s="50">
        <v>0</v>
      </c>
      <c r="X1919" s="51">
        <f>Ugovori_OPULJP[[#This Row],[Privatni doprinos korisnika - HRK]]/7.5345</f>
        <v>0</v>
      </c>
      <c r="Y1919" s="52">
        <v>999944</v>
      </c>
      <c r="Z1919" s="53">
        <f>Ugovori_OPULJP[[#This Row],[UKUPNI PRIHVATLJIVI IZDACI
TOTAL ELIGIBLE EXPENDITURE
= Bespovratna sredstva ukupno + doprinos korisnika
= Ukupni prihvatljivi troškovi
= Ukupna ugovorena vrijednost projekta HRK]]/7.5345</f>
        <v>132715.37593735484</v>
      </c>
      <c r="AA1919" s="44" t="s">
        <v>6593</v>
      </c>
      <c r="AB1919" s="44" t="s">
        <v>35</v>
      </c>
      <c r="AC1919" s="43" t="s">
        <v>7017</v>
      </c>
      <c r="AD1919" s="43" t="s">
        <v>6595</v>
      </c>
    </row>
    <row r="1920" spans="1:30" ht="140.25" customHeight="1" x14ac:dyDescent="0.2">
      <c r="A1920" s="41" t="s">
        <v>7018</v>
      </c>
      <c r="B1920" s="42" t="s">
        <v>743</v>
      </c>
      <c r="C1920" s="43" t="s">
        <v>6590</v>
      </c>
      <c r="D1920" s="43" t="s">
        <v>6834</v>
      </c>
      <c r="E1920" s="44" t="s">
        <v>76</v>
      </c>
      <c r="F1920" s="45" t="s">
        <v>7019</v>
      </c>
      <c r="G1920" s="45" t="s">
        <v>7020</v>
      </c>
      <c r="H1920" s="47">
        <v>44088</v>
      </c>
      <c r="I1920" s="47">
        <v>44634</v>
      </c>
      <c r="J1920" s="48" t="str">
        <f>IF(Ugovori_OPULJP[[#This Row],[DATUM ZAVRŠETKA OPERACIJE]]&gt;DATE(2024,3,31),"u provedbi","završen")</f>
        <v>završen</v>
      </c>
      <c r="K1920" s="46" t="s">
        <v>371</v>
      </c>
      <c r="L1920" s="46" t="s">
        <v>371</v>
      </c>
      <c r="M1920" s="49">
        <v>0.85</v>
      </c>
      <c r="N1920" s="49">
        <v>0.15</v>
      </c>
      <c r="O1920" s="50">
        <f>Ugovori_OPULJP[[#This Row],[Bespovratna sredstva - Ukupno (EU+Nac) HRK
= Ukupna ugovorena vrijednost bespovratnih sredstava]]*Ugovori_OPULJP[[#This Row],[EU STOPA SUFINANCIRANJA %
EU CO-FINANCING RATE %]]</f>
        <v>579493.50949999993</v>
      </c>
      <c r="P1920" s="51">
        <f>Ugovori_OPULJP[[#This Row],[Bespovratna sredstva - EU dio - HRK]]/7.5345</f>
        <v>76912.006038887776</v>
      </c>
      <c r="Q1920" s="50">
        <f>Ugovori_OPULJP[[#This Row],[Bespovratna sredstva - Ukupno (EU+Nac) HRK
= Ukupna ugovorena vrijednost bespovratnih sredstava]]*Ugovori_OPULJP[[#This Row],[STOPA NACIONALNOG SUFINANCIRANJA %]]</f>
        <v>102263.56049999999</v>
      </c>
      <c r="R1920" s="51">
        <f>Ugovori_OPULJP[[#This Row],[Bespovratna sredstva - Nacionalni dio - HRK]]/7.5345</f>
        <v>13572.706948039018</v>
      </c>
      <c r="S1920" s="50">
        <v>681757.07</v>
      </c>
      <c r="T1920" s="51">
        <f>Ugovori_OPULJP[[#This Row],[Bespovratna sredstva - Ukupno (EU+Nac) HRK
= Ukupna ugovorena vrijednost bespovratnih sredstava]]/7.5345</f>
        <v>90484.712986926796</v>
      </c>
      <c r="U1920" s="50">
        <v>0</v>
      </c>
      <c r="V1920" s="51">
        <f>Ugovori_OPULJP[[#This Row],[Javni doprinos korisnika - HRK]]/7.5345</f>
        <v>0</v>
      </c>
      <c r="W1920" s="50">
        <v>0</v>
      </c>
      <c r="X1920" s="51">
        <f>Ugovori_OPULJP[[#This Row],[Privatni doprinos korisnika - HRK]]/7.5345</f>
        <v>0</v>
      </c>
      <c r="Y1920" s="52">
        <v>681757.07</v>
      </c>
      <c r="Z1920" s="53">
        <f>Ugovori_OPULJP[[#This Row],[UKUPNI PRIHVATLJIVI IZDACI
TOTAL ELIGIBLE EXPENDITURE
= Bespovratna sredstva ukupno + doprinos korisnika
= Ukupni prihvatljivi troškovi
= Ukupna ugovorena vrijednost projekta HRK]]/7.5345</f>
        <v>90484.712986926796</v>
      </c>
      <c r="AA1920" s="44" t="s">
        <v>6593</v>
      </c>
      <c r="AB1920" s="44" t="s">
        <v>35</v>
      </c>
      <c r="AC1920" s="43" t="s">
        <v>6952</v>
      </c>
      <c r="AD1920" s="43" t="s">
        <v>6595</v>
      </c>
    </row>
    <row r="1921" spans="1:30" ht="51" customHeight="1" x14ac:dyDescent="0.2">
      <c r="A1921" s="41" t="s">
        <v>7021</v>
      </c>
      <c r="B1921" s="42" t="s">
        <v>743</v>
      </c>
      <c r="C1921" s="43" t="s">
        <v>6590</v>
      </c>
      <c r="D1921" s="43" t="s">
        <v>7022</v>
      </c>
      <c r="E1921" s="44" t="s">
        <v>34</v>
      </c>
      <c r="F1921" s="45" t="s">
        <v>7023</v>
      </c>
      <c r="G1921" s="45" t="s">
        <v>7024</v>
      </c>
      <c r="H1921" s="47">
        <v>43816</v>
      </c>
      <c r="I1921" s="47">
        <v>45290</v>
      </c>
      <c r="J1921" s="48" t="str">
        <f>IF(Ugovori_OPULJP[[#This Row],[DATUM ZAVRŠETKA OPERACIJE]]&gt;DATE(2024,3,31),"u provedbi","završen")</f>
        <v>završen</v>
      </c>
      <c r="K1921" s="46" t="s">
        <v>36</v>
      </c>
      <c r="L1921" s="46" t="s">
        <v>37</v>
      </c>
      <c r="M1921" s="49">
        <v>0.85</v>
      </c>
      <c r="N1921" s="49">
        <v>0.15</v>
      </c>
      <c r="O1921" s="50">
        <f>Ugovori_OPULJP[[#This Row],[Bespovratna sredstva - Ukupno (EU+Nac) HRK
= Ukupna ugovorena vrijednost bespovratnih sredstava]]*Ugovori_OPULJP[[#This Row],[EU STOPA SUFINANCIRANJA %
EU CO-FINANCING RATE %]]</f>
        <v>27675765.824999999</v>
      </c>
      <c r="P1921" s="51">
        <f>Ugovori_OPULJP[[#This Row],[Bespovratna sredstva - EU dio - HRK]]/7.5345</f>
        <v>3673205.36531953</v>
      </c>
      <c r="Q1921" s="50">
        <f>Ugovori_OPULJP[[#This Row],[Bespovratna sredstva - Ukupno (EU+Nac) HRK
= Ukupna ugovorena vrijednost bespovratnih sredstava]]*Ugovori_OPULJP[[#This Row],[STOPA NACIONALNOG SUFINANCIRANJA %]]</f>
        <v>4883958.6749999998</v>
      </c>
      <c r="R1921" s="51">
        <f>Ugovori_OPULJP[[#This Row],[Bespovratna sredstva - Nacionalni dio - HRK]]/7.5345</f>
        <v>648212.71152697585</v>
      </c>
      <c r="S1921" s="50">
        <v>32559724.5</v>
      </c>
      <c r="T1921" s="51">
        <f>Ugovori_OPULJP[[#This Row],[Bespovratna sredstva - Ukupno (EU+Nac) HRK
= Ukupna ugovorena vrijednost bespovratnih sredstava]]/7.5345</f>
        <v>4321418.0768465055</v>
      </c>
      <c r="U1921" s="50">
        <v>0</v>
      </c>
      <c r="V1921" s="51">
        <f>Ugovori_OPULJP[[#This Row],[Javni doprinos korisnika - HRK]]/7.5345</f>
        <v>0</v>
      </c>
      <c r="W1921" s="50">
        <v>0</v>
      </c>
      <c r="X1921" s="51">
        <f>Ugovori_OPULJP[[#This Row],[Privatni doprinos korisnika - HRK]]/7.5345</f>
        <v>0</v>
      </c>
      <c r="Y1921" s="52">
        <v>32559724.5</v>
      </c>
      <c r="Z1921" s="53">
        <f>Ugovori_OPULJP[[#This Row],[UKUPNI PRIHVATLJIVI IZDACI
TOTAL ELIGIBLE EXPENDITURE
= Bespovratna sredstva ukupno + doprinos korisnika
= Ukupni prihvatljivi troškovi
= Ukupna ugovorena vrijednost projekta HRK]]/7.5345</f>
        <v>4321418.0768465055</v>
      </c>
      <c r="AA1921" s="44" t="s">
        <v>6593</v>
      </c>
      <c r="AB1921" s="44" t="s">
        <v>35</v>
      </c>
      <c r="AC1921" s="43" t="s">
        <v>7025</v>
      </c>
      <c r="AD1921" s="43" t="s">
        <v>6595</v>
      </c>
    </row>
    <row r="1922" spans="1:30" ht="51" customHeight="1" x14ac:dyDescent="0.2">
      <c r="A1922" s="61" t="s">
        <v>7026</v>
      </c>
      <c r="B1922" s="55" t="s">
        <v>743</v>
      </c>
      <c r="C1922" s="56" t="s">
        <v>6590</v>
      </c>
      <c r="D1922" s="56" t="s">
        <v>7027</v>
      </c>
      <c r="E1922" s="57" t="s">
        <v>34</v>
      </c>
      <c r="F1922" s="55" t="s">
        <v>7028</v>
      </c>
      <c r="G1922" s="55" t="s">
        <v>7029</v>
      </c>
      <c r="H1922" s="59">
        <v>44249</v>
      </c>
      <c r="I1922" s="59">
        <v>45107</v>
      </c>
      <c r="J1922" s="48" t="str">
        <f>IF(Ugovori_OPULJP[[#This Row],[DATUM ZAVRŠETKA OPERACIJE]]&gt;DATE(2024,3,31),"u provedbi","završen")</f>
        <v>završen</v>
      </c>
      <c r="K1922" s="58" t="s">
        <v>37</v>
      </c>
      <c r="L1922" s="58" t="s">
        <v>37</v>
      </c>
      <c r="M1922" s="49">
        <v>0.85</v>
      </c>
      <c r="N1922" s="49">
        <v>0.15</v>
      </c>
      <c r="O1922" s="50">
        <f>Ugovori_OPULJP[[#This Row],[Bespovratna sredstva - Ukupno (EU+Nac) HRK
= Ukupna ugovorena vrijednost bespovratnih sredstava]]*Ugovori_OPULJP[[#This Row],[EU STOPA SUFINANCIRANJA %
EU CO-FINANCING RATE %]]</f>
        <v>8220528.2959999992</v>
      </c>
      <c r="P1922" s="51">
        <f>Ugovori_OPULJP[[#This Row],[Bespovratna sredstva - EU dio - HRK]]/7.5345</f>
        <v>1091051.6020970203</v>
      </c>
      <c r="Q1922" s="50">
        <f>Ugovori_OPULJP[[#This Row],[Bespovratna sredstva - Ukupno (EU+Nac) HRK
= Ukupna ugovorena vrijednost bespovratnih sredstava]]*Ugovori_OPULJP[[#This Row],[STOPA NACIONALNOG SUFINANCIRANJA %]]</f>
        <v>1450681.4639999999</v>
      </c>
      <c r="R1922" s="51">
        <f>Ugovori_OPULJP[[#This Row],[Bespovratna sredstva - Nacionalni dio - HRK]]/7.5345</f>
        <v>192538.51801712121</v>
      </c>
      <c r="S1922" s="52">
        <v>9671209.7599999998</v>
      </c>
      <c r="T1922" s="53">
        <f>Ugovori_OPULJP[[#This Row],[Bespovratna sredstva - Ukupno (EU+Nac) HRK
= Ukupna ugovorena vrijednost bespovratnih sredstava]]/7.5345</f>
        <v>1283590.1201141416</v>
      </c>
      <c r="U1922" s="50">
        <v>0</v>
      </c>
      <c r="V1922" s="51">
        <f>Ugovori_OPULJP[[#This Row],[Javni doprinos korisnika - HRK]]/7.5345</f>
        <v>0</v>
      </c>
      <c r="W1922" s="50">
        <v>0</v>
      </c>
      <c r="X1922" s="51">
        <f>Ugovori_OPULJP[[#This Row],[Privatni doprinos korisnika - HRK]]/7.5345</f>
        <v>0</v>
      </c>
      <c r="Y1922" s="52">
        <v>9671209.7599999998</v>
      </c>
      <c r="Z1922" s="53">
        <f>Ugovori_OPULJP[[#This Row],[UKUPNI PRIHVATLJIVI IZDACI
TOTAL ELIGIBLE EXPENDITURE
= Bespovratna sredstva ukupno + doprinos korisnika
= Ukupni prihvatljivi troškovi
= Ukupna ugovorena vrijednost projekta HRK]]/7.5345</f>
        <v>1283590.1201141416</v>
      </c>
      <c r="AA1922" s="57" t="s">
        <v>6593</v>
      </c>
      <c r="AB1922" s="57" t="s">
        <v>35</v>
      </c>
      <c r="AC1922" s="56" t="s">
        <v>7030</v>
      </c>
      <c r="AD1922" s="56" t="s">
        <v>6595</v>
      </c>
    </row>
    <row r="1923" spans="1:30" ht="51" customHeight="1" x14ac:dyDescent="0.2">
      <c r="A1923" s="61" t="s">
        <v>7031</v>
      </c>
      <c r="B1923" s="55" t="s">
        <v>743</v>
      </c>
      <c r="C1923" s="56" t="s">
        <v>6590</v>
      </c>
      <c r="D1923" s="56" t="s">
        <v>7032</v>
      </c>
      <c r="E1923" s="102" t="s">
        <v>34</v>
      </c>
      <c r="F1923" s="55" t="s">
        <v>7032</v>
      </c>
      <c r="G1923" s="55" t="s">
        <v>6832</v>
      </c>
      <c r="H1923" s="59">
        <v>44263</v>
      </c>
      <c r="I1923" s="59">
        <v>44993</v>
      </c>
      <c r="J1923" s="48" t="str">
        <f>IF(Ugovori_OPULJP[[#This Row],[DATUM ZAVRŠETKA OPERACIJE]]&gt;DATE(2024,3,31),"u provedbi","završen")</f>
        <v>završen</v>
      </c>
      <c r="K1923" s="58" t="s">
        <v>36</v>
      </c>
      <c r="L1923" s="58" t="s">
        <v>37</v>
      </c>
      <c r="M1923" s="49">
        <v>0.85</v>
      </c>
      <c r="N1923" s="49">
        <v>0.15</v>
      </c>
      <c r="O1923" s="50">
        <f>Ugovori_OPULJP[[#This Row],[Bespovratna sredstva - Ukupno (EU+Nac) HRK
= Ukupna ugovorena vrijednost bespovratnih sredstava]]*Ugovori_OPULJP[[#This Row],[EU STOPA SUFINANCIRANJA %
EU CO-FINANCING RATE %]]</f>
        <v>4030449.4539999999</v>
      </c>
      <c r="P1923" s="51">
        <f>Ugovori_OPULJP[[#This Row],[Bespovratna sredstva - EU dio - HRK]]/7.5345</f>
        <v>534932.57070807612</v>
      </c>
      <c r="Q1923" s="50">
        <f>Ugovori_OPULJP[[#This Row],[Bespovratna sredstva - Ukupno (EU+Nac) HRK
= Ukupna ugovorena vrijednost bespovratnih sredstava]]*Ugovori_OPULJP[[#This Row],[STOPA NACIONALNOG SUFINANCIRANJA %]]</f>
        <v>711255.78599999996</v>
      </c>
      <c r="R1923" s="51">
        <f>Ugovori_OPULJP[[#This Row],[Bespovratna sredstva - Nacionalni dio - HRK]]/7.5345</f>
        <v>94399.865419072259</v>
      </c>
      <c r="S1923" s="52">
        <v>4741705.24</v>
      </c>
      <c r="T1923" s="53">
        <f>Ugovori_OPULJP[[#This Row],[Bespovratna sredstva - Ukupno (EU+Nac) HRK
= Ukupna ugovorena vrijednost bespovratnih sredstava]]/7.5345</f>
        <v>629332.43612714845</v>
      </c>
      <c r="U1923" s="50">
        <v>0</v>
      </c>
      <c r="V1923" s="51">
        <f>Ugovori_OPULJP[[#This Row],[Javni doprinos korisnika - HRK]]/7.5345</f>
        <v>0</v>
      </c>
      <c r="W1923" s="50">
        <v>0</v>
      </c>
      <c r="X1923" s="51">
        <f>Ugovori_OPULJP[[#This Row],[Privatni doprinos korisnika - HRK]]/7.5345</f>
        <v>0</v>
      </c>
      <c r="Y1923" s="52">
        <v>4741705.24</v>
      </c>
      <c r="Z1923" s="53">
        <f>Ugovori_OPULJP[[#This Row],[UKUPNI PRIHVATLJIVI IZDACI
TOTAL ELIGIBLE EXPENDITURE
= Bespovratna sredstva ukupno + doprinos korisnika
= Ukupni prihvatljivi troškovi
= Ukupna ugovorena vrijednost projekta HRK]]/7.5345</f>
        <v>629332.43612714845</v>
      </c>
      <c r="AA1923" s="57" t="s">
        <v>6593</v>
      </c>
      <c r="AB1923" s="57" t="s">
        <v>35</v>
      </c>
      <c r="AC1923" s="56" t="s">
        <v>7033</v>
      </c>
      <c r="AD1923" s="56" t="s">
        <v>6595</v>
      </c>
    </row>
    <row r="1924" spans="1:30" ht="63.75" customHeight="1" x14ac:dyDescent="0.2">
      <c r="A1924" s="61" t="s">
        <v>7034</v>
      </c>
      <c r="B1924" s="55" t="s">
        <v>743</v>
      </c>
      <c r="C1924" s="43" t="s">
        <v>6590</v>
      </c>
      <c r="D1924" s="88" t="s">
        <v>7035</v>
      </c>
      <c r="E1924" s="44" t="s">
        <v>76</v>
      </c>
      <c r="F1924" s="62" t="s">
        <v>7036</v>
      </c>
      <c r="G1924" s="62" t="s">
        <v>7037</v>
      </c>
      <c r="H1924" s="59">
        <v>44742</v>
      </c>
      <c r="I1924" s="59">
        <v>45290</v>
      </c>
      <c r="J1924" s="48" t="str">
        <f>IF(Ugovori_OPULJP[[#This Row],[DATUM ZAVRŠETKA OPERACIJE]]&gt;DATE(2024,3,31),"u provedbi","završen")</f>
        <v>završen</v>
      </c>
      <c r="K1924" s="67" t="s">
        <v>7038</v>
      </c>
      <c r="L1924" s="58" t="s">
        <v>37</v>
      </c>
      <c r="M1924" s="49">
        <v>0.85</v>
      </c>
      <c r="N1924" s="49">
        <v>0.15</v>
      </c>
      <c r="O1924" s="50">
        <f>Ugovori_OPULJP[[#This Row],[Bespovratna sredstva - Ukupno (EU+Nac) HRK
= Ukupna ugovorena vrijednost bespovratnih sredstava]]*Ugovori_OPULJP[[#This Row],[EU STOPA SUFINANCIRANJA %
EU CO-FINANCING RATE %]]</f>
        <v>372267.00299999997</v>
      </c>
      <c r="P1924" s="51">
        <f>Ugovori_OPULJP[[#This Row],[Bespovratna sredstva - EU dio - HRK]]/7.5345</f>
        <v>49408.322118256016</v>
      </c>
      <c r="Q1924" s="50">
        <f>Ugovori_OPULJP[[#This Row],[Bespovratna sredstva - Ukupno (EU+Nac) HRK
= Ukupna ugovorena vrijednost bespovratnih sredstava]]*Ugovori_OPULJP[[#This Row],[STOPA NACIONALNOG SUFINANCIRANJA %]]</f>
        <v>65694.176999999996</v>
      </c>
      <c r="R1924" s="51">
        <f>Ugovori_OPULJP[[#This Row],[Bespovratna sredstva - Nacionalni dio - HRK]]/7.5345</f>
        <v>8719.1156679275318</v>
      </c>
      <c r="S1924" s="52">
        <v>437961.18</v>
      </c>
      <c r="T1924" s="51">
        <f>Ugovori_OPULJP[[#This Row],[Bespovratna sredstva - Ukupno (EU+Nac) HRK
= Ukupna ugovorena vrijednost bespovratnih sredstava]]/7.5345</f>
        <v>58127.437786183553</v>
      </c>
      <c r="U1924" s="50">
        <v>0</v>
      </c>
      <c r="V1924" s="51">
        <f>Ugovori_OPULJP[[#This Row],[Javni doprinos korisnika - HRK]]/7.5345</f>
        <v>0</v>
      </c>
      <c r="W1924" s="50">
        <v>0</v>
      </c>
      <c r="X1924" s="51">
        <f>Ugovori_OPULJP[[#This Row],[Privatni doprinos korisnika - HRK]]/7.5345</f>
        <v>0</v>
      </c>
      <c r="Y1924" s="52">
        <v>437961.18</v>
      </c>
      <c r="Z1924" s="53">
        <f>Ugovori_OPULJP[[#This Row],[UKUPNI PRIHVATLJIVI IZDACI
TOTAL ELIGIBLE EXPENDITURE
= Bespovratna sredstva ukupno + doprinos korisnika
= Ukupni prihvatljivi troškovi
= Ukupna ugovorena vrijednost projekta HRK]]/7.5345</f>
        <v>58127.437786183553</v>
      </c>
      <c r="AA1924" s="57" t="s">
        <v>6593</v>
      </c>
      <c r="AB1924" s="57" t="s">
        <v>35</v>
      </c>
      <c r="AC1924" s="56" t="s">
        <v>7039</v>
      </c>
      <c r="AD1924" s="43" t="s">
        <v>6595</v>
      </c>
    </row>
    <row r="1925" spans="1:30" ht="51" customHeight="1" x14ac:dyDescent="0.2">
      <c r="A1925" s="61" t="s">
        <v>7040</v>
      </c>
      <c r="B1925" s="55" t="s">
        <v>743</v>
      </c>
      <c r="C1925" s="43" t="s">
        <v>6590</v>
      </c>
      <c r="D1925" s="88" t="s">
        <v>7035</v>
      </c>
      <c r="E1925" s="44" t="s">
        <v>76</v>
      </c>
      <c r="F1925" s="62" t="s">
        <v>7041</v>
      </c>
      <c r="G1925" s="62" t="s">
        <v>7042</v>
      </c>
      <c r="H1925" s="59">
        <v>44705</v>
      </c>
      <c r="I1925" s="59">
        <v>45254</v>
      </c>
      <c r="J1925" s="48" t="str">
        <f>IF(Ugovori_OPULJP[[#This Row],[DATUM ZAVRŠETKA OPERACIJE]]&gt;DATE(2024,3,31),"u provedbi","završen")</f>
        <v>završen</v>
      </c>
      <c r="K1925" s="67" t="s">
        <v>7043</v>
      </c>
      <c r="L1925" s="67" t="s">
        <v>37</v>
      </c>
      <c r="M1925" s="49">
        <v>0.85</v>
      </c>
      <c r="N1925" s="49">
        <v>0.15</v>
      </c>
      <c r="O1925" s="50">
        <f>Ugovori_OPULJP[[#This Row],[Bespovratna sredstva - Ukupno (EU+Nac) HRK
= Ukupna ugovorena vrijednost bespovratnih sredstava]]*Ugovori_OPULJP[[#This Row],[EU STOPA SUFINANCIRANJA %
EU CO-FINANCING RATE %]]</f>
        <v>347369.46600000001</v>
      </c>
      <c r="P1925" s="51">
        <f>Ugovori_OPULJP[[#This Row],[Bespovratna sredstva - EU dio - HRK]]/7.5345</f>
        <v>46103.851085008959</v>
      </c>
      <c r="Q1925" s="50">
        <f>Ugovori_OPULJP[[#This Row],[Bespovratna sredstva - Ukupno (EU+Nac) HRK
= Ukupna ugovorena vrijednost bespovratnih sredstava]]*Ugovori_OPULJP[[#This Row],[STOPA NACIONALNOG SUFINANCIRANJA %]]</f>
        <v>61300.493999999999</v>
      </c>
      <c r="R1925" s="51">
        <f>Ugovori_OPULJP[[#This Row],[Bespovratna sredstva - Nacionalni dio - HRK]]/7.5345</f>
        <v>8135.9737208839333</v>
      </c>
      <c r="S1925" s="52">
        <v>408669.96</v>
      </c>
      <c r="T1925" s="53">
        <f>Ugovori_OPULJP[[#This Row],[Bespovratna sredstva - Ukupno (EU+Nac) HRK
= Ukupna ugovorena vrijednost bespovratnih sredstava]]/7.5345</f>
        <v>54239.824805892895</v>
      </c>
      <c r="U1925" s="50">
        <v>0</v>
      </c>
      <c r="V1925" s="51">
        <f>Ugovori_OPULJP[[#This Row],[Javni doprinos korisnika - HRK]]/7.5345</f>
        <v>0</v>
      </c>
      <c r="W1925" s="50">
        <v>0</v>
      </c>
      <c r="X1925" s="51">
        <f>Ugovori_OPULJP[[#This Row],[Privatni doprinos korisnika - HRK]]/7.5345</f>
        <v>0</v>
      </c>
      <c r="Y1925" s="52">
        <v>408669.96</v>
      </c>
      <c r="Z1925" s="53">
        <f>Ugovori_OPULJP[[#This Row],[UKUPNI PRIHVATLJIVI IZDACI
TOTAL ELIGIBLE EXPENDITURE
= Bespovratna sredstva ukupno + doprinos korisnika
= Ukupni prihvatljivi troškovi
= Ukupna ugovorena vrijednost projekta HRK]]/7.5345</f>
        <v>54239.824805892895</v>
      </c>
      <c r="AA1925" s="44" t="s">
        <v>6593</v>
      </c>
      <c r="AB1925" s="44" t="s">
        <v>35</v>
      </c>
      <c r="AC1925" s="56" t="s">
        <v>7044</v>
      </c>
      <c r="AD1925" s="43" t="s">
        <v>6595</v>
      </c>
    </row>
    <row r="1926" spans="1:30" ht="51" customHeight="1" x14ac:dyDescent="0.2">
      <c r="A1926" s="61" t="s">
        <v>7045</v>
      </c>
      <c r="B1926" s="55" t="s">
        <v>743</v>
      </c>
      <c r="C1926" s="43" t="s">
        <v>6590</v>
      </c>
      <c r="D1926" s="88" t="s">
        <v>7035</v>
      </c>
      <c r="E1926" s="44" t="s">
        <v>76</v>
      </c>
      <c r="F1926" s="62" t="s">
        <v>7046</v>
      </c>
      <c r="G1926" s="62" t="s">
        <v>6767</v>
      </c>
      <c r="H1926" s="59">
        <v>44704</v>
      </c>
      <c r="I1926" s="59">
        <v>45253</v>
      </c>
      <c r="J1926" s="48" t="str">
        <f>IF(Ugovori_OPULJP[[#This Row],[DATUM ZAVRŠETKA OPERACIJE]]&gt;DATE(2024,3,31),"u provedbi","završen")</f>
        <v>završen</v>
      </c>
      <c r="K1926" s="67" t="s">
        <v>155</v>
      </c>
      <c r="L1926" s="67" t="s">
        <v>155</v>
      </c>
      <c r="M1926" s="49">
        <v>0.85</v>
      </c>
      <c r="N1926" s="49">
        <v>0.15</v>
      </c>
      <c r="O1926" s="50">
        <f>Ugovori_OPULJP[[#This Row],[Bespovratna sredstva - Ukupno (EU+Nac) HRK
= Ukupna ugovorena vrijednost bespovratnih sredstava]]*Ugovori_OPULJP[[#This Row],[EU STOPA SUFINANCIRANJA %
EU CO-FINANCING RATE %]]</f>
        <v>285384.90750000003</v>
      </c>
      <c r="P1926" s="51">
        <f>Ugovori_OPULJP[[#This Row],[Bespovratna sredstva - EU dio - HRK]]/7.5345</f>
        <v>37877.086402548281</v>
      </c>
      <c r="Q1926" s="50">
        <f>Ugovori_OPULJP[[#This Row],[Bespovratna sredstva - Ukupno (EU+Nac) HRK
= Ukupna ugovorena vrijednost bespovratnih sredstava]]*Ugovori_OPULJP[[#This Row],[STOPA NACIONALNOG SUFINANCIRANJA %]]</f>
        <v>50362.042500000003</v>
      </c>
      <c r="R1926" s="51">
        <f>Ugovori_OPULJP[[#This Row],[Bespovratna sredstva - Nacionalni dio - HRK]]/7.5345</f>
        <v>6684.1917180967548</v>
      </c>
      <c r="S1926" s="52">
        <v>335746.95</v>
      </c>
      <c r="T1926" s="53">
        <f>Ugovori_OPULJP[[#This Row],[Bespovratna sredstva - Ukupno (EU+Nac) HRK
= Ukupna ugovorena vrijednost bespovratnih sredstava]]/7.5345</f>
        <v>44561.278120645031</v>
      </c>
      <c r="U1926" s="50">
        <v>0</v>
      </c>
      <c r="V1926" s="51">
        <f>Ugovori_OPULJP[[#This Row],[Javni doprinos korisnika - HRK]]/7.5345</f>
        <v>0</v>
      </c>
      <c r="W1926" s="50">
        <v>0</v>
      </c>
      <c r="X1926" s="51">
        <f>Ugovori_OPULJP[[#This Row],[Privatni doprinos korisnika - HRK]]/7.5345</f>
        <v>0</v>
      </c>
      <c r="Y1926" s="52">
        <v>335746.95</v>
      </c>
      <c r="Z1926" s="53">
        <f>Ugovori_OPULJP[[#This Row],[UKUPNI PRIHVATLJIVI IZDACI
TOTAL ELIGIBLE EXPENDITURE
= Bespovratna sredstva ukupno + doprinos korisnika
= Ukupni prihvatljivi troškovi
= Ukupna ugovorena vrijednost projekta HRK]]/7.5345</f>
        <v>44561.278120645031</v>
      </c>
      <c r="AA1926" s="44" t="s">
        <v>6593</v>
      </c>
      <c r="AB1926" s="44" t="s">
        <v>35</v>
      </c>
      <c r="AC1926" s="56" t="s">
        <v>7047</v>
      </c>
      <c r="AD1926" s="43" t="s">
        <v>6595</v>
      </c>
    </row>
    <row r="1927" spans="1:30" ht="51" customHeight="1" x14ac:dyDescent="0.2">
      <c r="A1927" s="61" t="s">
        <v>7048</v>
      </c>
      <c r="B1927" s="55" t="s">
        <v>743</v>
      </c>
      <c r="C1927" s="43" t="s">
        <v>6590</v>
      </c>
      <c r="D1927" s="88" t="s">
        <v>7035</v>
      </c>
      <c r="E1927" s="44" t="s">
        <v>76</v>
      </c>
      <c r="F1927" s="62" t="s">
        <v>7049</v>
      </c>
      <c r="G1927" s="62" t="s">
        <v>7050</v>
      </c>
      <c r="H1927" s="59">
        <v>44753</v>
      </c>
      <c r="I1927" s="59">
        <v>45149</v>
      </c>
      <c r="J1927" s="48" t="str">
        <f>IF(Ugovori_OPULJP[[#This Row],[DATUM ZAVRŠETKA OPERACIJE]]&gt;DATE(2024,3,31),"u provedbi","završen")</f>
        <v>završen</v>
      </c>
      <c r="K1927" s="46" t="s">
        <v>7051</v>
      </c>
      <c r="L1927" s="46" t="s">
        <v>173</v>
      </c>
      <c r="M1927" s="49">
        <v>0.85</v>
      </c>
      <c r="N1927" s="49">
        <v>0.15</v>
      </c>
      <c r="O1927" s="50">
        <f>Ugovori_OPULJP[[#This Row],[Bespovratna sredstva - Ukupno (EU+Nac) HRK
= Ukupna ugovorena vrijednost bespovratnih sredstava]]*Ugovori_OPULJP[[#This Row],[EU STOPA SUFINANCIRANJA %
EU CO-FINANCING RATE %]]</f>
        <v>424734.375</v>
      </c>
      <c r="P1927" s="51">
        <f>Ugovori_OPULJP[[#This Row],[Bespovratna sredstva - EU dio - HRK]]/7.5345</f>
        <v>56371.939080230935</v>
      </c>
      <c r="Q1927" s="50">
        <f>Ugovori_OPULJP[[#This Row],[Bespovratna sredstva - Ukupno (EU+Nac) HRK
= Ukupna ugovorena vrijednost bespovratnih sredstava]]*Ugovori_OPULJP[[#This Row],[STOPA NACIONALNOG SUFINANCIRANJA %]]</f>
        <v>74953.125</v>
      </c>
      <c r="R1927" s="51">
        <f>Ugovori_OPULJP[[#This Row],[Bespovratna sredstva - Nacionalni dio - HRK]]/7.5345</f>
        <v>9947.9892494525175</v>
      </c>
      <c r="S1927" s="52">
        <v>499687.5</v>
      </c>
      <c r="T1927" s="51">
        <f>Ugovori_OPULJP[[#This Row],[Bespovratna sredstva - Ukupno (EU+Nac) HRK
= Ukupna ugovorena vrijednost bespovratnih sredstava]]/7.5345</f>
        <v>66319.928329683447</v>
      </c>
      <c r="U1927" s="50">
        <v>0</v>
      </c>
      <c r="V1927" s="51">
        <f>Ugovori_OPULJP[[#This Row],[Javni doprinos korisnika - HRK]]/7.5345</f>
        <v>0</v>
      </c>
      <c r="W1927" s="50">
        <v>0</v>
      </c>
      <c r="X1927" s="51">
        <f>Ugovori_OPULJP[[#This Row],[Privatni doprinos korisnika - HRK]]/7.5345</f>
        <v>0</v>
      </c>
      <c r="Y1927" s="52">
        <v>499687.5</v>
      </c>
      <c r="Z1927" s="53">
        <f>Ugovori_OPULJP[[#This Row],[UKUPNI PRIHVATLJIVI IZDACI
TOTAL ELIGIBLE EXPENDITURE
= Bespovratna sredstva ukupno + doprinos korisnika
= Ukupni prihvatljivi troškovi
= Ukupna ugovorena vrijednost projekta HRK]]/7.5345</f>
        <v>66319.928329683447</v>
      </c>
      <c r="AA1927" s="57" t="s">
        <v>6593</v>
      </c>
      <c r="AB1927" s="57" t="s">
        <v>35</v>
      </c>
      <c r="AC1927" s="56" t="s">
        <v>7052</v>
      </c>
      <c r="AD1927" s="43" t="s">
        <v>6595</v>
      </c>
    </row>
    <row r="1928" spans="1:30" ht="63.75" customHeight="1" x14ac:dyDescent="0.2">
      <c r="A1928" s="61" t="s">
        <v>7053</v>
      </c>
      <c r="B1928" s="55" t="s">
        <v>743</v>
      </c>
      <c r="C1928" s="43" t="s">
        <v>6590</v>
      </c>
      <c r="D1928" s="88" t="s">
        <v>7035</v>
      </c>
      <c r="E1928" s="44" t="s">
        <v>76</v>
      </c>
      <c r="F1928" s="62" t="s">
        <v>7054</v>
      </c>
      <c r="G1928" s="62" t="s">
        <v>7055</v>
      </c>
      <c r="H1928" s="59">
        <v>44704</v>
      </c>
      <c r="I1928" s="59">
        <v>45253</v>
      </c>
      <c r="J1928" s="48" t="str">
        <f>IF(Ugovori_OPULJP[[#This Row],[DATUM ZAVRŠETKA OPERACIJE]]&gt;DATE(2024,3,31),"u provedbi","završen")</f>
        <v>završen</v>
      </c>
      <c r="K1928" s="67" t="s">
        <v>130</v>
      </c>
      <c r="L1928" s="67" t="s">
        <v>130</v>
      </c>
      <c r="M1928" s="49">
        <v>0.85</v>
      </c>
      <c r="N1928" s="49">
        <v>0.15</v>
      </c>
      <c r="O1928" s="50">
        <f>Ugovori_OPULJP[[#This Row],[Bespovratna sredstva - Ukupno (EU+Nac) HRK
= Ukupna ugovorena vrijednost bespovratnih sredstava]]*Ugovori_OPULJP[[#This Row],[EU STOPA SUFINANCIRANJA %
EU CO-FINANCING RATE %]]</f>
        <v>356667.20799999998</v>
      </c>
      <c r="P1928" s="51">
        <f>Ugovori_OPULJP[[#This Row],[Bespovratna sredstva - EU dio - HRK]]/7.5345</f>
        <v>47337.873515163577</v>
      </c>
      <c r="Q1928" s="50">
        <f>Ugovori_OPULJP[[#This Row],[Bespovratna sredstva - Ukupno (EU+Nac) HRK
= Ukupna ugovorena vrijednost bespovratnih sredstava]]*Ugovori_OPULJP[[#This Row],[STOPA NACIONALNOG SUFINANCIRANJA %]]</f>
        <v>62941.271999999997</v>
      </c>
      <c r="R1928" s="51">
        <f>Ugovori_OPULJP[[#This Row],[Bespovratna sredstva - Nacionalni dio - HRK]]/7.5345</f>
        <v>8353.7423850288669</v>
      </c>
      <c r="S1928" s="52">
        <v>419608.48</v>
      </c>
      <c r="T1928" s="53">
        <f>Ugovori_OPULJP[[#This Row],[Bespovratna sredstva - Ukupno (EU+Nac) HRK
= Ukupna ugovorena vrijednost bespovratnih sredstava]]/7.5345</f>
        <v>55691.615900192446</v>
      </c>
      <c r="U1928" s="50">
        <v>0</v>
      </c>
      <c r="V1928" s="51">
        <f>Ugovori_OPULJP[[#This Row],[Javni doprinos korisnika - HRK]]/7.5345</f>
        <v>0</v>
      </c>
      <c r="W1928" s="50">
        <v>0</v>
      </c>
      <c r="X1928" s="51">
        <f>Ugovori_OPULJP[[#This Row],[Privatni doprinos korisnika - HRK]]/7.5345</f>
        <v>0</v>
      </c>
      <c r="Y1928" s="52">
        <v>419608.48</v>
      </c>
      <c r="Z1928" s="53">
        <f>Ugovori_OPULJP[[#This Row],[UKUPNI PRIHVATLJIVI IZDACI
TOTAL ELIGIBLE EXPENDITURE
= Bespovratna sredstva ukupno + doprinos korisnika
= Ukupni prihvatljivi troškovi
= Ukupna ugovorena vrijednost projekta HRK]]/7.5345</f>
        <v>55691.615900192446</v>
      </c>
      <c r="AA1928" s="44" t="s">
        <v>6593</v>
      </c>
      <c r="AB1928" s="44" t="s">
        <v>35</v>
      </c>
      <c r="AC1928" s="56" t="s">
        <v>7056</v>
      </c>
      <c r="AD1928" s="43" t="s">
        <v>6595</v>
      </c>
    </row>
    <row r="1929" spans="1:30" ht="51" customHeight="1" x14ac:dyDescent="0.2">
      <c r="A1929" s="66" t="s">
        <v>7057</v>
      </c>
      <c r="B1929" s="55" t="s">
        <v>743</v>
      </c>
      <c r="C1929" s="43" t="s">
        <v>6590</v>
      </c>
      <c r="D1929" s="88" t="s">
        <v>7035</v>
      </c>
      <c r="E1929" s="44" t="s">
        <v>76</v>
      </c>
      <c r="F1929" s="62" t="s">
        <v>7058</v>
      </c>
      <c r="G1929" s="62" t="s">
        <v>7059</v>
      </c>
      <c r="H1929" s="59">
        <v>44718</v>
      </c>
      <c r="I1929" s="59">
        <v>45144</v>
      </c>
      <c r="J1929" s="48" t="str">
        <f>IF(Ugovori_OPULJP[[#This Row],[DATUM ZAVRŠETKA OPERACIJE]]&gt;DATE(2024,3,31),"u provedbi","završen")</f>
        <v>završen</v>
      </c>
      <c r="K1929" s="67" t="s">
        <v>271</v>
      </c>
      <c r="L1929" s="67" t="s">
        <v>271</v>
      </c>
      <c r="M1929" s="49">
        <v>0.85</v>
      </c>
      <c r="N1929" s="49">
        <v>0.15</v>
      </c>
      <c r="O1929" s="50">
        <f>Ugovori_OPULJP[[#This Row],[Bespovratna sredstva - Ukupno (EU+Nac) HRK
= Ukupna ugovorena vrijednost bespovratnih sredstava]]*Ugovori_OPULJP[[#This Row],[EU STOPA SUFINANCIRANJA %
EU CO-FINANCING RATE %]]</f>
        <v>415748.30249999999</v>
      </c>
      <c r="P1929" s="51">
        <f>Ugovori_OPULJP[[#This Row],[Bespovratna sredstva - EU dio - HRK]]/7.5345</f>
        <v>55179.282301413492</v>
      </c>
      <c r="Q1929" s="50">
        <f>Ugovori_OPULJP[[#This Row],[Bespovratna sredstva - Ukupno (EU+Nac) HRK
= Ukupna ugovorena vrijednost bespovratnih sredstava]]*Ugovori_OPULJP[[#This Row],[STOPA NACIONALNOG SUFINANCIRANJA %]]</f>
        <v>73367.347500000003</v>
      </c>
      <c r="R1929" s="51">
        <f>Ugovori_OPULJP[[#This Row],[Bespovratna sredstva - Nacionalni dio - HRK]]/7.5345</f>
        <v>9737.5204061317945</v>
      </c>
      <c r="S1929" s="52">
        <v>489115.65</v>
      </c>
      <c r="T1929" s="53">
        <f>Ugovori_OPULJP[[#This Row],[Bespovratna sredstva - Ukupno (EU+Nac) HRK
= Ukupna ugovorena vrijednost bespovratnih sredstava]]/7.5345</f>
        <v>64916.802707545292</v>
      </c>
      <c r="U1929" s="50">
        <v>0</v>
      </c>
      <c r="V1929" s="51">
        <f>Ugovori_OPULJP[[#This Row],[Javni doprinos korisnika - HRK]]/7.5345</f>
        <v>0</v>
      </c>
      <c r="W1929" s="50">
        <v>0</v>
      </c>
      <c r="X1929" s="51">
        <f>Ugovori_OPULJP[[#This Row],[Privatni doprinos korisnika - HRK]]/7.5345</f>
        <v>0</v>
      </c>
      <c r="Y1929" s="52">
        <v>489115.65</v>
      </c>
      <c r="Z1929" s="53">
        <f>Ugovori_OPULJP[[#This Row],[UKUPNI PRIHVATLJIVI IZDACI
TOTAL ELIGIBLE EXPENDITURE
= Bespovratna sredstva ukupno + doprinos korisnika
= Ukupni prihvatljivi troškovi
= Ukupna ugovorena vrijednost projekta HRK]]/7.5345</f>
        <v>64916.802707545292</v>
      </c>
      <c r="AA1929" s="44" t="s">
        <v>6593</v>
      </c>
      <c r="AB1929" s="44" t="s">
        <v>35</v>
      </c>
      <c r="AC1929" s="56" t="s">
        <v>7060</v>
      </c>
      <c r="AD1929" s="43" t="s">
        <v>6595</v>
      </c>
    </row>
    <row r="1930" spans="1:30" ht="63.75" customHeight="1" x14ac:dyDescent="0.2">
      <c r="A1930" s="66" t="s">
        <v>7061</v>
      </c>
      <c r="B1930" s="55" t="s">
        <v>743</v>
      </c>
      <c r="C1930" s="43" t="s">
        <v>6590</v>
      </c>
      <c r="D1930" s="88" t="s">
        <v>7035</v>
      </c>
      <c r="E1930" s="44" t="s">
        <v>76</v>
      </c>
      <c r="F1930" s="62" t="s">
        <v>7062</v>
      </c>
      <c r="G1930" s="62" t="s">
        <v>7063</v>
      </c>
      <c r="H1930" s="59">
        <v>44713</v>
      </c>
      <c r="I1930" s="59">
        <v>45261</v>
      </c>
      <c r="J1930" s="48" t="str">
        <f>IF(Ugovori_OPULJP[[#This Row],[DATUM ZAVRŠETKA OPERACIJE]]&gt;DATE(2024,3,31),"u provedbi","završen")</f>
        <v>završen</v>
      </c>
      <c r="K1930" s="67" t="s">
        <v>2992</v>
      </c>
      <c r="L1930" s="67" t="s">
        <v>155</v>
      </c>
      <c r="M1930" s="49">
        <v>0.85</v>
      </c>
      <c r="N1930" s="49">
        <v>0.15</v>
      </c>
      <c r="O1930" s="50">
        <f>Ugovori_OPULJP[[#This Row],[Bespovratna sredstva - Ukupno (EU+Nac) HRK
= Ukupna ugovorena vrijednost bespovratnih sredstava]]*Ugovori_OPULJP[[#This Row],[EU STOPA SUFINANCIRANJA %
EU CO-FINANCING RATE %]]</f>
        <v>422382</v>
      </c>
      <c r="P1930" s="51">
        <f>Ugovori_OPULJP[[#This Row],[Bespovratna sredstva - EU dio - HRK]]/7.5345</f>
        <v>56059.725263786582</v>
      </c>
      <c r="Q1930" s="50">
        <f>Ugovori_OPULJP[[#This Row],[Bespovratna sredstva - Ukupno (EU+Nac) HRK
= Ukupna ugovorena vrijednost bespovratnih sredstava]]*Ugovori_OPULJP[[#This Row],[STOPA NACIONALNOG SUFINANCIRANJA %]]</f>
        <v>74538</v>
      </c>
      <c r="R1930" s="51">
        <f>Ugovori_OPULJP[[#This Row],[Bespovratna sredstva - Nacionalni dio - HRK]]/7.5345</f>
        <v>9892.8926936093958</v>
      </c>
      <c r="S1930" s="52">
        <v>496920</v>
      </c>
      <c r="T1930" s="53">
        <f>Ugovori_OPULJP[[#This Row],[Bespovratna sredstva - Ukupno (EU+Nac) HRK
= Ukupna ugovorena vrijednost bespovratnih sredstava]]/7.5345</f>
        <v>65952.617957395982</v>
      </c>
      <c r="U1930" s="50">
        <v>0</v>
      </c>
      <c r="V1930" s="51">
        <f>Ugovori_OPULJP[[#This Row],[Javni doprinos korisnika - HRK]]/7.5345</f>
        <v>0</v>
      </c>
      <c r="W1930" s="50">
        <v>0</v>
      </c>
      <c r="X1930" s="51">
        <f>Ugovori_OPULJP[[#This Row],[Privatni doprinos korisnika - HRK]]/7.5345</f>
        <v>0</v>
      </c>
      <c r="Y1930" s="52">
        <v>496920</v>
      </c>
      <c r="Z1930" s="53">
        <f>Ugovori_OPULJP[[#This Row],[UKUPNI PRIHVATLJIVI IZDACI
TOTAL ELIGIBLE EXPENDITURE
= Bespovratna sredstva ukupno + doprinos korisnika
= Ukupni prihvatljivi troškovi
= Ukupna ugovorena vrijednost projekta HRK]]/7.5345</f>
        <v>65952.617957395982</v>
      </c>
      <c r="AA1930" s="44" t="s">
        <v>6593</v>
      </c>
      <c r="AB1930" s="44" t="s">
        <v>35</v>
      </c>
      <c r="AC1930" s="56" t="s">
        <v>7064</v>
      </c>
      <c r="AD1930" s="43" t="s">
        <v>6595</v>
      </c>
    </row>
    <row r="1931" spans="1:30" ht="51" customHeight="1" x14ac:dyDescent="0.2">
      <c r="A1931" s="61" t="s">
        <v>7065</v>
      </c>
      <c r="B1931" s="55" t="s">
        <v>743</v>
      </c>
      <c r="C1931" s="43" t="s">
        <v>6590</v>
      </c>
      <c r="D1931" s="88" t="s">
        <v>7035</v>
      </c>
      <c r="E1931" s="44" t="s">
        <v>76</v>
      </c>
      <c r="F1931" s="62" t="s">
        <v>7066</v>
      </c>
      <c r="G1931" s="62" t="s">
        <v>7067</v>
      </c>
      <c r="H1931" s="59">
        <v>44700</v>
      </c>
      <c r="I1931" s="59">
        <v>45126</v>
      </c>
      <c r="J1931" s="48" t="str">
        <f>IF(Ugovori_OPULJP[[#This Row],[DATUM ZAVRŠETKA OPERACIJE]]&gt;DATE(2024,3,31),"u provedbi","završen")</f>
        <v>završen</v>
      </c>
      <c r="K1931" s="67" t="s">
        <v>211</v>
      </c>
      <c r="L1931" s="67" t="s">
        <v>211</v>
      </c>
      <c r="M1931" s="49">
        <v>0.85</v>
      </c>
      <c r="N1931" s="49">
        <v>0.15</v>
      </c>
      <c r="O1931" s="50">
        <f>Ugovori_OPULJP[[#This Row],[Bespovratna sredstva - Ukupno (EU+Nac) HRK
= Ukupna ugovorena vrijednost bespovratnih sredstava]]*Ugovori_OPULJP[[#This Row],[EU STOPA SUFINANCIRANJA %
EU CO-FINANCING RATE %]]</f>
        <v>289367.897</v>
      </c>
      <c r="P1931" s="51">
        <f>Ugovori_OPULJP[[#This Row],[Bespovratna sredstva - EU dio - HRK]]/7.5345</f>
        <v>38405.719954874243</v>
      </c>
      <c r="Q1931" s="50">
        <f>Ugovori_OPULJP[[#This Row],[Bespovratna sredstva - Ukupno (EU+Nac) HRK
= Ukupna ugovorena vrijednost bespovratnih sredstava]]*Ugovori_OPULJP[[#This Row],[STOPA NACIONALNOG SUFINANCIRANJA %]]</f>
        <v>51064.923000000003</v>
      </c>
      <c r="R1931" s="51">
        <f>Ugovori_OPULJP[[#This Row],[Bespovratna sredstva - Nacionalni dio - HRK]]/7.5345</f>
        <v>6777.4799920366313</v>
      </c>
      <c r="S1931" s="52">
        <v>340432.82</v>
      </c>
      <c r="T1931" s="53">
        <f>Ugovori_OPULJP[[#This Row],[Bespovratna sredstva - Ukupno (EU+Nac) HRK
= Ukupna ugovorena vrijednost bespovratnih sredstava]]/7.5345</f>
        <v>45183.199946910878</v>
      </c>
      <c r="U1931" s="50">
        <v>0</v>
      </c>
      <c r="V1931" s="51">
        <f>Ugovori_OPULJP[[#This Row],[Javni doprinos korisnika - HRK]]/7.5345</f>
        <v>0</v>
      </c>
      <c r="W1931" s="50">
        <v>0</v>
      </c>
      <c r="X1931" s="51">
        <f>Ugovori_OPULJP[[#This Row],[Privatni doprinos korisnika - HRK]]/7.5345</f>
        <v>0</v>
      </c>
      <c r="Y1931" s="52">
        <v>340432.82</v>
      </c>
      <c r="Z1931" s="53">
        <f>Ugovori_OPULJP[[#This Row],[UKUPNI PRIHVATLJIVI IZDACI
TOTAL ELIGIBLE EXPENDITURE
= Bespovratna sredstva ukupno + doprinos korisnika
= Ukupni prihvatljivi troškovi
= Ukupna ugovorena vrijednost projekta HRK]]/7.5345</f>
        <v>45183.199946910878</v>
      </c>
      <c r="AA1931" s="44" t="s">
        <v>6593</v>
      </c>
      <c r="AB1931" s="44" t="s">
        <v>35</v>
      </c>
      <c r="AC1931" s="56" t="s">
        <v>7068</v>
      </c>
      <c r="AD1931" s="43" t="s">
        <v>6595</v>
      </c>
    </row>
    <row r="1932" spans="1:30" ht="51" customHeight="1" x14ac:dyDescent="0.2">
      <c r="A1932" s="61" t="s">
        <v>7069</v>
      </c>
      <c r="B1932" s="55" t="s">
        <v>743</v>
      </c>
      <c r="C1932" s="43" t="s">
        <v>6590</v>
      </c>
      <c r="D1932" s="88" t="s">
        <v>7035</v>
      </c>
      <c r="E1932" s="44" t="s">
        <v>76</v>
      </c>
      <c r="F1932" s="62" t="s">
        <v>7070</v>
      </c>
      <c r="G1932" s="62" t="s">
        <v>3278</v>
      </c>
      <c r="H1932" s="59">
        <v>44743</v>
      </c>
      <c r="I1932" s="59">
        <v>45292</v>
      </c>
      <c r="J1932" s="48" t="str">
        <f>IF(Ugovori_OPULJP[[#This Row],[DATUM ZAVRŠETKA OPERACIJE]]&gt;DATE(2024,3,31),"u provedbi","završen")</f>
        <v>završen</v>
      </c>
      <c r="K1932" s="58" t="s">
        <v>594</v>
      </c>
      <c r="L1932" s="58" t="s">
        <v>594</v>
      </c>
      <c r="M1932" s="49">
        <v>0.85</v>
      </c>
      <c r="N1932" s="49">
        <v>0.15</v>
      </c>
      <c r="O1932" s="50">
        <f>Ugovori_OPULJP[[#This Row],[Bespovratna sredstva - Ukupno (EU+Nac) HRK
= Ukupna ugovorena vrijednost bespovratnih sredstava]]*Ugovori_OPULJP[[#This Row],[EU STOPA SUFINANCIRANJA %
EU CO-FINANCING RATE %]]</f>
        <v>424925.18299999996</v>
      </c>
      <c r="P1932" s="51">
        <f>Ugovori_OPULJP[[#This Row],[Bespovratna sredstva - EU dio - HRK]]/7.5345</f>
        <v>56397.263653858907</v>
      </c>
      <c r="Q1932" s="50">
        <f>Ugovori_OPULJP[[#This Row],[Bespovratna sredstva - Ukupno (EU+Nac) HRK
= Ukupna ugovorena vrijednost bespovratnih sredstava]]*Ugovori_OPULJP[[#This Row],[STOPA NACIONALNOG SUFINANCIRANJA %]]</f>
        <v>74986.796999999991</v>
      </c>
      <c r="R1932" s="51">
        <f>Ugovori_OPULJP[[#This Row],[Bespovratna sredstva - Nacionalni dio - HRK]]/7.5345</f>
        <v>9952.4582918574542</v>
      </c>
      <c r="S1932" s="52">
        <v>499911.98</v>
      </c>
      <c r="T1932" s="51">
        <f>Ugovori_OPULJP[[#This Row],[Bespovratna sredstva - Ukupno (EU+Nac) HRK
= Ukupna ugovorena vrijednost bespovratnih sredstava]]/7.5345</f>
        <v>66349.721945716359</v>
      </c>
      <c r="U1932" s="50">
        <v>0</v>
      </c>
      <c r="V1932" s="51">
        <f>Ugovori_OPULJP[[#This Row],[Javni doprinos korisnika - HRK]]/7.5345</f>
        <v>0</v>
      </c>
      <c r="W1932" s="50">
        <v>0</v>
      </c>
      <c r="X1932" s="51">
        <f>Ugovori_OPULJP[[#This Row],[Privatni doprinos korisnika - HRK]]/7.5345</f>
        <v>0</v>
      </c>
      <c r="Y1932" s="52">
        <v>499911.98</v>
      </c>
      <c r="Z1932" s="53">
        <f>Ugovori_OPULJP[[#This Row],[UKUPNI PRIHVATLJIVI IZDACI
TOTAL ELIGIBLE EXPENDITURE
= Bespovratna sredstva ukupno + doprinos korisnika
= Ukupni prihvatljivi troškovi
= Ukupna ugovorena vrijednost projekta HRK]]/7.5345</f>
        <v>66349.721945716359</v>
      </c>
      <c r="AA1932" s="57" t="s">
        <v>6593</v>
      </c>
      <c r="AB1932" s="57" t="s">
        <v>35</v>
      </c>
      <c r="AC1932" s="56" t="s">
        <v>7071</v>
      </c>
      <c r="AD1932" s="43" t="s">
        <v>6595</v>
      </c>
    </row>
    <row r="1933" spans="1:30" ht="51" customHeight="1" x14ac:dyDescent="0.2">
      <c r="A1933" s="66" t="s">
        <v>7072</v>
      </c>
      <c r="B1933" s="55" t="s">
        <v>743</v>
      </c>
      <c r="C1933" s="43" t="s">
        <v>6590</v>
      </c>
      <c r="D1933" s="88" t="s">
        <v>7035</v>
      </c>
      <c r="E1933" s="44" t="s">
        <v>76</v>
      </c>
      <c r="F1933" s="62" t="s">
        <v>7073</v>
      </c>
      <c r="G1933" s="62" t="s">
        <v>7074</v>
      </c>
      <c r="H1933" s="59">
        <v>44713</v>
      </c>
      <c r="I1933" s="59">
        <v>45139</v>
      </c>
      <c r="J1933" s="48" t="str">
        <f>IF(Ugovori_OPULJP[[#This Row],[DATUM ZAVRŠETKA OPERACIJE]]&gt;DATE(2024,3,31),"u provedbi","završen")</f>
        <v>završen</v>
      </c>
      <c r="K1933" s="67" t="s">
        <v>271</v>
      </c>
      <c r="L1933" s="67" t="s">
        <v>271</v>
      </c>
      <c r="M1933" s="49">
        <v>0.85</v>
      </c>
      <c r="N1933" s="49">
        <v>0.15</v>
      </c>
      <c r="O1933" s="50">
        <f>Ugovori_OPULJP[[#This Row],[Bespovratna sredstva - Ukupno (EU+Nac) HRK
= Ukupna ugovorena vrijednost bespovratnih sredstava]]*Ugovori_OPULJP[[#This Row],[EU STOPA SUFINANCIRANJA %
EU CO-FINANCING RATE %]]</f>
        <v>388073.91749999998</v>
      </c>
      <c r="P1933" s="51">
        <f>Ugovori_OPULJP[[#This Row],[Bespovratna sredstva - EU dio - HRK]]/7.5345</f>
        <v>51506.260203065889</v>
      </c>
      <c r="Q1933" s="50">
        <f>Ugovori_OPULJP[[#This Row],[Bespovratna sredstva - Ukupno (EU+Nac) HRK
= Ukupna ugovorena vrijednost bespovratnih sredstava]]*Ugovori_OPULJP[[#This Row],[STOPA NACIONALNOG SUFINANCIRANJA %]]</f>
        <v>68483.632499999992</v>
      </c>
      <c r="R1933" s="51">
        <f>Ugovori_OPULJP[[#This Row],[Bespovratna sredstva - Nacionalni dio - HRK]]/7.5345</f>
        <v>9089.3400358351573</v>
      </c>
      <c r="S1933" s="52">
        <v>456557.55</v>
      </c>
      <c r="T1933" s="53">
        <f>Ugovori_OPULJP[[#This Row],[Bespovratna sredstva - Ukupno (EU+Nac) HRK
= Ukupna ugovorena vrijednost bespovratnih sredstava]]/7.5345</f>
        <v>60595.600238901054</v>
      </c>
      <c r="U1933" s="50">
        <v>0</v>
      </c>
      <c r="V1933" s="51">
        <f>Ugovori_OPULJP[[#This Row],[Javni doprinos korisnika - HRK]]/7.5345</f>
        <v>0</v>
      </c>
      <c r="W1933" s="50">
        <v>0</v>
      </c>
      <c r="X1933" s="51">
        <f>Ugovori_OPULJP[[#This Row],[Privatni doprinos korisnika - HRK]]/7.5345</f>
        <v>0</v>
      </c>
      <c r="Y1933" s="52">
        <v>456557.55</v>
      </c>
      <c r="Z1933" s="53">
        <f>Ugovori_OPULJP[[#This Row],[UKUPNI PRIHVATLJIVI IZDACI
TOTAL ELIGIBLE EXPENDITURE
= Bespovratna sredstva ukupno + doprinos korisnika
= Ukupni prihvatljivi troškovi
= Ukupna ugovorena vrijednost projekta HRK]]/7.5345</f>
        <v>60595.600238901054</v>
      </c>
      <c r="AA1933" s="44" t="s">
        <v>6593</v>
      </c>
      <c r="AB1933" s="44" t="s">
        <v>35</v>
      </c>
      <c r="AC1933" s="56" t="s">
        <v>7075</v>
      </c>
      <c r="AD1933" s="43" t="s">
        <v>6595</v>
      </c>
    </row>
    <row r="1934" spans="1:30" ht="78" customHeight="1" x14ac:dyDescent="0.2">
      <c r="A1934" s="61" t="s">
        <v>7076</v>
      </c>
      <c r="B1934" s="55" t="s">
        <v>743</v>
      </c>
      <c r="C1934" s="43" t="s">
        <v>6590</v>
      </c>
      <c r="D1934" s="88" t="s">
        <v>7035</v>
      </c>
      <c r="E1934" s="44" t="s">
        <v>76</v>
      </c>
      <c r="F1934" s="62" t="s">
        <v>7077</v>
      </c>
      <c r="G1934" s="45" t="s">
        <v>1075</v>
      </c>
      <c r="H1934" s="59">
        <v>44649</v>
      </c>
      <c r="I1934" s="59">
        <v>45014</v>
      </c>
      <c r="J1934" s="48" t="str">
        <f>IF(Ugovori_OPULJP[[#This Row],[DATUM ZAVRŠETKA OPERACIJE]]&gt;DATE(2024,3,31),"u provedbi","završen")</f>
        <v>završen</v>
      </c>
      <c r="K1934" s="67" t="s">
        <v>211</v>
      </c>
      <c r="L1934" s="67" t="s">
        <v>211</v>
      </c>
      <c r="M1934" s="49">
        <v>0.85</v>
      </c>
      <c r="N1934" s="49">
        <v>0.15</v>
      </c>
      <c r="O1934" s="50">
        <f>Ugovori_OPULJP[[#This Row],[Bespovratna sredstva - Ukupno (EU+Nac) HRK
= Ukupna ugovorena vrijednost bespovratnih sredstava]]*Ugovori_OPULJP[[#This Row],[EU STOPA SUFINANCIRANJA %
EU CO-FINANCING RATE %]]</f>
        <v>183176.82749999998</v>
      </c>
      <c r="P1934" s="51">
        <f>Ugovori_OPULJP[[#This Row],[Bespovratna sredstva - EU dio - HRK]]/7.5345</f>
        <v>24311.742982281503</v>
      </c>
      <c r="Q1934" s="50">
        <f>Ugovori_OPULJP[[#This Row],[Bespovratna sredstva - Ukupno (EU+Nac) HRK
= Ukupna ugovorena vrijednost bespovratnih sredstava]]*Ugovori_OPULJP[[#This Row],[STOPA NACIONALNOG SUFINANCIRANJA %]]</f>
        <v>32325.322499999998</v>
      </c>
      <c r="R1934" s="51">
        <f>Ugovori_OPULJP[[#This Row],[Bespovratna sredstva - Nacionalni dio - HRK]]/7.5345</f>
        <v>4290.3075851085005</v>
      </c>
      <c r="S1934" s="52">
        <v>215502.15</v>
      </c>
      <c r="T1934" s="53">
        <f>Ugovori_OPULJP[[#This Row],[Bespovratna sredstva - Ukupno (EU+Nac) HRK
= Ukupna ugovorena vrijednost bespovratnih sredstava]]/7.5345</f>
        <v>28602.050567390004</v>
      </c>
      <c r="U1934" s="50">
        <v>0</v>
      </c>
      <c r="V1934" s="51">
        <f>Ugovori_OPULJP[[#This Row],[Javni doprinos korisnika - HRK]]/7.5345</f>
        <v>0</v>
      </c>
      <c r="W1934" s="50">
        <v>0</v>
      </c>
      <c r="X1934" s="51">
        <f>Ugovori_OPULJP[[#This Row],[Privatni doprinos korisnika - HRK]]/7.5345</f>
        <v>0</v>
      </c>
      <c r="Y1934" s="52">
        <v>215502.15</v>
      </c>
      <c r="Z1934" s="53">
        <f>Ugovori_OPULJP[[#This Row],[UKUPNI PRIHVATLJIVI IZDACI
TOTAL ELIGIBLE EXPENDITURE
= Bespovratna sredstva ukupno + doprinos korisnika
= Ukupni prihvatljivi troškovi
= Ukupna ugovorena vrijednost projekta HRK]]/7.5345</f>
        <v>28602.050567390004</v>
      </c>
      <c r="AA1934" s="44" t="s">
        <v>6593</v>
      </c>
      <c r="AB1934" s="44" t="s">
        <v>35</v>
      </c>
      <c r="AC1934" s="56" t="s">
        <v>7078</v>
      </c>
      <c r="AD1934" s="43" t="s">
        <v>6595</v>
      </c>
    </row>
    <row r="1935" spans="1:30" ht="76.5" customHeight="1" x14ac:dyDescent="0.2">
      <c r="A1935" s="61" t="s">
        <v>7079</v>
      </c>
      <c r="B1935" s="55" t="s">
        <v>743</v>
      </c>
      <c r="C1935" s="43" t="s">
        <v>6590</v>
      </c>
      <c r="D1935" s="88" t="s">
        <v>7035</v>
      </c>
      <c r="E1935" s="44" t="s">
        <v>76</v>
      </c>
      <c r="F1935" s="62" t="s">
        <v>7080</v>
      </c>
      <c r="G1935" s="62" t="s">
        <v>1322</v>
      </c>
      <c r="H1935" s="59">
        <v>44712</v>
      </c>
      <c r="I1935" s="59">
        <v>45077</v>
      </c>
      <c r="J1935" s="48" t="str">
        <f>IF(Ugovori_OPULJP[[#This Row],[DATUM ZAVRŠETKA OPERACIJE]]&gt;DATE(2024,3,31),"u provedbi","završen")</f>
        <v>završen</v>
      </c>
      <c r="K1935" s="67" t="s">
        <v>109</v>
      </c>
      <c r="L1935" s="67" t="s">
        <v>104</v>
      </c>
      <c r="M1935" s="49">
        <v>0.85</v>
      </c>
      <c r="N1935" s="49">
        <v>0.15</v>
      </c>
      <c r="O1935" s="50">
        <f>Ugovori_OPULJP[[#This Row],[Bespovratna sredstva - Ukupno (EU+Nac) HRK
= Ukupna ugovorena vrijednost bespovratnih sredstava]]*Ugovori_OPULJP[[#This Row],[EU STOPA SUFINANCIRANJA %
EU CO-FINANCING RATE %]]</f>
        <v>307550.63800000004</v>
      </c>
      <c r="P1935" s="51">
        <f>Ugovori_OPULJP[[#This Row],[Bespovratna sredstva - EU dio - HRK]]/7.5345</f>
        <v>40818.984405070012</v>
      </c>
      <c r="Q1935" s="50">
        <f>Ugovori_OPULJP[[#This Row],[Bespovratna sredstva - Ukupno (EU+Nac) HRK
= Ukupna ugovorena vrijednost bespovratnih sredstava]]*Ugovori_OPULJP[[#This Row],[STOPA NACIONALNOG SUFINANCIRANJA %]]</f>
        <v>54273.642</v>
      </c>
      <c r="R1935" s="51">
        <f>Ugovori_OPULJP[[#This Row],[Bespovratna sredstva - Nacionalni dio - HRK]]/7.5345</f>
        <v>7203.3501891300011</v>
      </c>
      <c r="S1935" s="52">
        <v>361824.28</v>
      </c>
      <c r="T1935" s="53">
        <f>Ugovori_OPULJP[[#This Row],[Bespovratna sredstva - Ukupno (EU+Nac) HRK
= Ukupna ugovorena vrijednost bespovratnih sredstava]]/7.5345</f>
        <v>48022.334594200016</v>
      </c>
      <c r="U1935" s="50">
        <v>0</v>
      </c>
      <c r="V1935" s="51">
        <f>Ugovori_OPULJP[[#This Row],[Javni doprinos korisnika - HRK]]/7.5345</f>
        <v>0</v>
      </c>
      <c r="W1935" s="50">
        <v>0</v>
      </c>
      <c r="X1935" s="51">
        <f>Ugovori_OPULJP[[#This Row],[Privatni doprinos korisnika - HRK]]/7.5345</f>
        <v>0</v>
      </c>
      <c r="Y1935" s="52">
        <v>361824.28</v>
      </c>
      <c r="Z1935" s="53">
        <f>Ugovori_OPULJP[[#This Row],[UKUPNI PRIHVATLJIVI IZDACI
TOTAL ELIGIBLE EXPENDITURE
= Bespovratna sredstva ukupno + doprinos korisnika
= Ukupni prihvatljivi troškovi
= Ukupna ugovorena vrijednost projekta HRK]]/7.5345</f>
        <v>48022.334594200016</v>
      </c>
      <c r="AA1935" s="44" t="s">
        <v>6593</v>
      </c>
      <c r="AB1935" s="44" t="s">
        <v>35</v>
      </c>
      <c r="AC1935" s="56" t="s">
        <v>7081</v>
      </c>
      <c r="AD1935" s="43" t="s">
        <v>6595</v>
      </c>
    </row>
    <row r="1936" spans="1:30" ht="72" customHeight="1" x14ac:dyDescent="0.2">
      <c r="A1936" s="61" t="s">
        <v>7082</v>
      </c>
      <c r="B1936" s="55" t="s">
        <v>743</v>
      </c>
      <c r="C1936" s="43" t="s">
        <v>6590</v>
      </c>
      <c r="D1936" s="88" t="s">
        <v>7035</v>
      </c>
      <c r="E1936" s="44" t="s">
        <v>76</v>
      </c>
      <c r="F1936" s="62" t="s">
        <v>7083</v>
      </c>
      <c r="G1936" s="62" t="s">
        <v>7084</v>
      </c>
      <c r="H1936" s="59">
        <v>44704</v>
      </c>
      <c r="I1936" s="59">
        <v>45253</v>
      </c>
      <c r="J1936" s="48" t="str">
        <f>IF(Ugovori_OPULJP[[#This Row],[DATUM ZAVRŠETKA OPERACIJE]]&gt;DATE(2024,3,31),"u provedbi","završen")</f>
        <v>završen</v>
      </c>
      <c r="K1936" s="67" t="s">
        <v>155</v>
      </c>
      <c r="L1936" s="67" t="s">
        <v>155</v>
      </c>
      <c r="M1936" s="49">
        <v>0.85</v>
      </c>
      <c r="N1936" s="49">
        <v>0.15</v>
      </c>
      <c r="O1936" s="50">
        <f>Ugovori_OPULJP[[#This Row],[Bespovratna sredstva - Ukupno (EU+Nac) HRK
= Ukupna ugovorena vrijednost bespovratnih sredstava]]*Ugovori_OPULJP[[#This Row],[EU STOPA SUFINANCIRANJA %
EU CO-FINANCING RATE %]]</f>
        <v>229942.03399999999</v>
      </c>
      <c r="P1936" s="51">
        <f>Ugovori_OPULJP[[#This Row],[Bespovratna sredstva - EU dio - HRK]]/7.5345</f>
        <v>30518.552525051426</v>
      </c>
      <c r="Q1936" s="50">
        <f>Ugovori_OPULJP[[#This Row],[Bespovratna sredstva - Ukupno (EU+Nac) HRK
= Ukupna ugovorena vrijednost bespovratnih sredstava]]*Ugovori_OPULJP[[#This Row],[STOPA NACIONALNOG SUFINANCIRANJA %]]</f>
        <v>40578.005999999994</v>
      </c>
      <c r="R1936" s="51">
        <f>Ugovori_OPULJP[[#This Row],[Bespovratna sredstva - Nacionalni dio - HRK]]/7.5345</f>
        <v>5385.6269161855453</v>
      </c>
      <c r="S1936" s="52">
        <v>270520.03999999998</v>
      </c>
      <c r="T1936" s="53">
        <f>Ugovori_OPULJP[[#This Row],[Bespovratna sredstva - Ukupno (EU+Nac) HRK
= Ukupna ugovorena vrijednost bespovratnih sredstava]]/7.5345</f>
        <v>35904.179441236971</v>
      </c>
      <c r="U1936" s="50">
        <v>0</v>
      </c>
      <c r="V1936" s="51">
        <f>Ugovori_OPULJP[[#This Row],[Javni doprinos korisnika - HRK]]/7.5345</f>
        <v>0</v>
      </c>
      <c r="W1936" s="50">
        <v>0</v>
      </c>
      <c r="X1936" s="51">
        <f>Ugovori_OPULJP[[#This Row],[Privatni doprinos korisnika - HRK]]/7.5345</f>
        <v>0</v>
      </c>
      <c r="Y1936" s="52">
        <v>270520.03999999998</v>
      </c>
      <c r="Z1936" s="53">
        <f>Ugovori_OPULJP[[#This Row],[UKUPNI PRIHVATLJIVI IZDACI
TOTAL ELIGIBLE EXPENDITURE
= Bespovratna sredstva ukupno + doprinos korisnika
= Ukupni prihvatljivi troškovi
= Ukupna ugovorena vrijednost projekta HRK]]/7.5345</f>
        <v>35904.179441236971</v>
      </c>
      <c r="AA1936" s="44" t="s">
        <v>6593</v>
      </c>
      <c r="AB1936" s="44" t="s">
        <v>35</v>
      </c>
      <c r="AC1936" s="56" t="s">
        <v>7085</v>
      </c>
      <c r="AD1936" s="43" t="s">
        <v>6595</v>
      </c>
    </row>
    <row r="1937" spans="1:30" ht="51" customHeight="1" x14ac:dyDescent="0.2">
      <c r="A1937" s="66" t="s">
        <v>7086</v>
      </c>
      <c r="B1937" s="55" t="s">
        <v>743</v>
      </c>
      <c r="C1937" s="43" t="s">
        <v>6590</v>
      </c>
      <c r="D1937" s="88" t="s">
        <v>7035</v>
      </c>
      <c r="E1937" s="44" t="s">
        <v>76</v>
      </c>
      <c r="F1937" s="62" t="s">
        <v>7087</v>
      </c>
      <c r="G1937" s="62" t="s">
        <v>7088</v>
      </c>
      <c r="H1937" s="59">
        <v>44713</v>
      </c>
      <c r="I1937" s="59">
        <v>45139</v>
      </c>
      <c r="J1937" s="48" t="str">
        <f>IF(Ugovori_OPULJP[[#This Row],[DATUM ZAVRŠETKA OPERACIJE]]&gt;DATE(2024,3,31),"u provedbi","završen")</f>
        <v>završen</v>
      </c>
      <c r="K1937" s="67" t="s">
        <v>333</v>
      </c>
      <c r="L1937" s="67" t="s">
        <v>333</v>
      </c>
      <c r="M1937" s="49">
        <v>0.85</v>
      </c>
      <c r="N1937" s="49">
        <v>0.15</v>
      </c>
      <c r="O1937" s="50">
        <f>Ugovori_OPULJP[[#This Row],[Bespovratna sredstva - Ukupno (EU+Nac) HRK
= Ukupna ugovorena vrijednost bespovratnih sredstava]]*Ugovori_OPULJP[[#This Row],[EU STOPA SUFINANCIRANJA %
EU CO-FINANCING RATE %]]</f>
        <v>388612.35</v>
      </c>
      <c r="P1937" s="51">
        <f>Ugovori_OPULJP[[#This Row],[Bespovratna sredstva - EU dio - HRK]]/7.5345</f>
        <v>51577.722476607596</v>
      </c>
      <c r="Q1937" s="50">
        <f>Ugovori_OPULJP[[#This Row],[Bespovratna sredstva - Ukupno (EU+Nac) HRK
= Ukupna ugovorena vrijednost bespovratnih sredstava]]*Ugovori_OPULJP[[#This Row],[STOPA NACIONALNOG SUFINANCIRANJA %]]</f>
        <v>68578.649999999994</v>
      </c>
      <c r="R1937" s="51">
        <f>Ugovori_OPULJP[[#This Row],[Bespovratna sredstva - Nacionalni dio - HRK]]/7.5345</f>
        <v>9101.9510252836935</v>
      </c>
      <c r="S1937" s="52">
        <v>457191</v>
      </c>
      <c r="T1937" s="53">
        <f>Ugovori_OPULJP[[#This Row],[Bespovratna sredstva - Ukupno (EU+Nac) HRK
= Ukupna ugovorena vrijednost bespovratnih sredstava]]/7.5345</f>
        <v>60679.673501891295</v>
      </c>
      <c r="U1937" s="50">
        <v>0</v>
      </c>
      <c r="V1937" s="51">
        <f>Ugovori_OPULJP[[#This Row],[Javni doprinos korisnika - HRK]]/7.5345</f>
        <v>0</v>
      </c>
      <c r="W1937" s="50">
        <v>0</v>
      </c>
      <c r="X1937" s="51">
        <f>Ugovori_OPULJP[[#This Row],[Privatni doprinos korisnika - HRK]]/7.5345</f>
        <v>0</v>
      </c>
      <c r="Y1937" s="52">
        <v>457191</v>
      </c>
      <c r="Z1937" s="53">
        <f>Ugovori_OPULJP[[#This Row],[UKUPNI PRIHVATLJIVI IZDACI
TOTAL ELIGIBLE EXPENDITURE
= Bespovratna sredstva ukupno + doprinos korisnika
= Ukupni prihvatljivi troškovi
= Ukupna ugovorena vrijednost projekta HRK]]/7.5345</f>
        <v>60679.673501891295</v>
      </c>
      <c r="AA1937" s="44" t="s">
        <v>6593</v>
      </c>
      <c r="AB1937" s="44" t="s">
        <v>35</v>
      </c>
      <c r="AC1937" s="56" t="s">
        <v>7089</v>
      </c>
      <c r="AD1937" s="43" t="s">
        <v>6595</v>
      </c>
    </row>
    <row r="1938" spans="1:30" ht="51" customHeight="1" x14ac:dyDescent="0.2">
      <c r="A1938" s="61" t="s">
        <v>7090</v>
      </c>
      <c r="B1938" s="55" t="s">
        <v>743</v>
      </c>
      <c r="C1938" s="43" t="s">
        <v>6590</v>
      </c>
      <c r="D1938" s="88" t="s">
        <v>7035</v>
      </c>
      <c r="E1938" s="44" t="s">
        <v>76</v>
      </c>
      <c r="F1938" s="62" t="s">
        <v>7091</v>
      </c>
      <c r="G1938" s="62" t="s">
        <v>4023</v>
      </c>
      <c r="H1938" s="59">
        <v>44700</v>
      </c>
      <c r="I1938" s="59">
        <v>45249</v>
      </c>
      <c r="J1938" s="48" t="str">
        <f>IF(Ugovori_OPULJP[[#This Row],[DATUM ZAVRŠETKA OPERACIJE]]&gt;DATE(2024,3,31),"u provedbi","završen")</f>
        <v>završen</v>
      </c>
      <c r="K1938" s="67" t="s">
        <v>7092</v>
      </c>
      <c r="L1938" s="67" t="s">
        <v>37</v>
      </c>
      <c r="M1938" s="49">
        <v>0.85</v>
      </c>
      <c r="N1938" s="49">
        <v>0.15</v>
      </c>
      <c r="O1938" s="50">
        <f>Ugovori_OPULJP[[#This Row],[Bespovratna sredstva - Ukupno (EU+Nac) HRK
= Ukupna ugovorena vrijednost bespovratnih sredstava]]*Ugovori_OPULJP[[#This Row],[EU STOPA SUFINANCIRANJA %
EU CO-FINANCING RATE %]]</f>
        <v>421545.6</v>
      </c>
      <c r="P1938" s="51">
        <f>Ugovori_OPULJP[[#This Row],[Bespovratna sredstva - EU dio - HRK]]/7.5345</f>
        <v>55948.715906828584</v>
      </c>
      <c r="Q1938" s="50">
        <f>Ugovori_OPULJP[[#This Row],[Bespovratna sredstva - Ukupno (EU+Nac) HRK
= Ukupna ugovorena vrijednost bespovratnih sredstava]]*Ugovori_OPULJP[[#This Row],[STOPA NACIONALNOG SUFINANCIRANJA %]]</f>
        <v>74390.399999999994</v>
      </c>
      <c r="R1938" s="51">
        <f>Ugovori_OPULJP[[#This Row],[Bespovratna sredstva - Nacionalni dio - HRK]]/7.5345</f>
        <v>9873.302807087397</v>
      </c>
      <c r="S1938" s="52">
        <v>495936</v>
      </c>
      <c r="T1938" s="53">
        <f>Ugovori_OPULJP[[#This Row],[Bespovratna sredstva - Ukupno (EU+Nac) HRK
= Ukupna ugovorena vrijednost bespovratnih sredstava]]/7.5345</f>
        <v>65822.018713915983</v>
      </c>
      <c r="U1938" s="50">
        <v>0</v>
      </c>
      <c r="V1938" s="51">
        <f>Ugovori_OPULJP[[#This Row],[Javni doprinos korisnika - HRK]]/7.5345</f>
        <v>0</v>
      </c>
      <c r="W1938" s="50">
        <v>0</v>
      </c>
      <c r="X1938" s="51">
        <f>Ugovori_OPULJP[[#This Row],[Privatni doprinos korisnika - HRK]]/7.5345</f>
        <v>0</v>
      </c>
      <c r="Y1938" s="52">
        <v>495936</v>
      </c>
      <c r="Z1938" s="53">
        <f>Ugovori_OPULJP[[#This Row],[UKUPNI PRIHVATLJIVI IZDACI
TOTAL ELIGIBLE EXPENDITURE
= Bespovratna sredstva ukupno + doprinos korisnika
= Ukupni prihvatljivi troškovi
= Ukupna ugovorena vrijednost projekta HRK]]/7.5345</f>
        <v>65822.018713915983</v>
      </c>
      <c r="AA1938" s="44" t="s">
        <v>6593</v>
      </c>
      <c r="AB1938" s="44" t="s">
        <v>35</v>
      </c>
      <c r="AC1938" s="56" t="s">
        <v>7093</v>
      </c>
      <c r="AD1938" s="43" t="s">
        <v>6595</v>
      </c>
    </row>
    <row r="1939" spans="1:30" ht="51" customHeight="1" x14ac:dyDescent="0.2">
      <c r="A1939" s="61" t="s">
        <v>7094</v>
      </c>
      <c r="B1939" s="55" t="s">
        <v>743</v>
      </c>
      <c r="C1939" s="43" t="s">
        <v>6590</v>
      </c>
      <c r="D1939" s="88" t="s">
        <v>7035</v>
      </c>
      <c r="E1939" s="44" t="s">
        <v>76</v>
      </c>
      <c r="F1939" s="62" t="s">
        <v>7095</v>
      </c>
      <c r="G1939" s="45" t="s">
        <v>6763</v>
      </c>
      <c r="H1939" s="59">
        <v>44700</v>
      </c>
      <c r="I1939" s="59">
        <v>45065</v>
      </c>
      <c r="J1939" s="48" t="str">
        <f>IF(Ugovori_OPULJP[[#This Row],[DATUM ZAVRŠETKA OPERACIJE]]&gt;DATE(2024,3,31),"u provedbi","završen")</f>
        <v>završen</v>
      </c>
      <c r="K1939" s="67" t="s">
        <v>7096</v>
      </c>
      <c r="L1939" s="67" t="s">
        <v>37</v>
      </c>
      <c r="M1939" s="49">
        <v>0.85</v>
      </c>
      <c r="N1939" s="49">
        <v>0.15</v>
      </c>
      <c r="O1939" s="50">
        <f>Ugovori_OPULJP[[#This Row],[Bespovratna sredstva - Ukupno (EU+Nac) HRK
= Ukupna ugovorena vrijednost bespovratnih sredstava]]*Ugovori_OPULJP[[#This Row],[EU STOPA SUFINANCIRANJA %
EU CO-FINANCING RATE %]]</f>
        <v>345851.13649999996</v>
      </c>
      <c r="P1939" s="51">
        <f>Ugovori_OPULJP[[#This Row],[Bespovratna sredstva - EU dio - HRK]]/7.5345</f>
        <v>45902.334129670176</v>
      </c>
      <c r="Q1939" s="50">
        <f>Ugovori_OPULJP[[#This Row],[Bespovratna sredstva - Ukupno (EU+Nac) HRK
= Ukupna ugovorena vrijednost bespovratnih sredstava]]*Ugovori_OPULJP[[#This Row],[STOPA NACIONALNOG SUFINANCIRANJA %]]</f>
        <v>61032.553499999995</v>
      </c>
      <c r="R1939" s="51">
        <f>Ugovori_OPULJP[[#This Row],[Bespovratna sredstva - Nacionalni dio - HRK]]/7.5345</f>
        <v>8100.4119052359138</v>
      </c>
      <c r="S1939" s="52">
        <v>406883.69</v>
      </c>
      <c r="T1939" s="53">
        <f>Ugovori_OPULJP[[#This Row],[Bespovratna sredstva - Ukupno (EU+Nac) HRK
= Ukupna ugovorena vrijednost bespovratnih sredstava]]/7.5345</f>
        <v>54002.746034906093</v>
      </c>
      <c r="U1939" s="50">
        <v>0</v>
      </c>
      <c r="V1939" s="51">
        <f>Ugovori_OPULJP[[#This Row],[Javni doprinos korisnika - HRK]]/7.5345</f>
        <v>0</v>
      </c>
      <c r="W1939" s="50">
        <v>0</v>
      </c>
      <c r="X1939" s="51">
        <f>Ugovori_OPULJP[[#This Row],[Privatni doprinos korisnika - HRK]]/7.5345</f>
        <v>0</v>
      </c>
      <c r="Y1939" s="52">
        <v>406883.69</v>
      </c>
      <c r="Z1939" s="53">
        <f>Ugovori_OPULJP[[#This Row],[UKUPNI PRIHVATLJIVI IZDACI
TOTAL ELIGIBLE EXPENDITURE
= Bespovratna sredstva ukupno + doprinos korisnika
= Ukupni prihvatljivi troškovi
= Ukupna ugovorena vrijednost projekta HRK]]/7.5345</f>
        <v>54002.746034906093</v>
      </c>
      <c r="AA1939" s="44" t="s">
        <v>6593</v>
      </c>
      <c r="AB1939" s="44" t="s">
        <v>35</v>
      </c>
      <c r="AC1939" s="56" t="s">
        <v>7097</v>
      </c>
      <c r="AD1939" s="43" t="s">
        <v>6595</v>
      </c>
    </row>
    <row r="1940" spans="1:30" ht="51" customHeight="1" x14ac:dyDescent="0.2">
      <c r="A1940" s="61" t="s">
        <v>7098</v>
      </c>
      <c r="B1940" s="55" t="s">
        <v>743</v>
      </c>
      <c r="C1940" s="43" t="s">
        <v>6590</v>
      </c>
      <c r="D1940" s="88" t="s">
        <v>7035</v>
      </c>
      <c r="E1940" s="44" t="s">
        <v>76</v>
      </c>
      <c r="F1940" s="62" t="s">
        <v>7099</v>
      </c>
      <c r="G1940" s="62" t="s">
        <v>3728</v>
      </c>
      <c r="H1940" s="59">
        <v>44697</v>
      </c>
      <c r="I1940" s="59">
        <v>45062</v>
      </c>
      <c r="J1940" s="48" t="str">
        <f>IF(Ugovori_OPULJP[[#This Row],[DATUM ZAVRŠETKA OPERACIJE]]&gt;DATE(2024,3,31),"u provedbi","završen")</f>
        <v>završen</v>
      </c>
      <c r="K1940" s="58" t="s">
        <v>37</v>
      </c>
      <c r="L1940" s="58" t="s">
        <v>37</v>
      </c>
      <c r="M1940" s="49">
        <v>0.85</v>
      </c>
      <c r="N1940" s="49">
        <v>0.15</v>
      </c>
      <c r="O1940" s="50">
        <f>Ugovori_OPULJP[[#This Row],[Bespovratna sredstva - Ukupno (EU+Nac) HRK
= Ukupna ugovorena vrijednost bespovratnih sredstava]]*Ugovori_OPULJP[[#This Row],[EU STOPA SUFINANCIRANJA %
EU CO-FINANCING RATE %]]</f>
        <v>420291</v>
      </c>
      <c r="P1940" s="51">
        <f>Ugovori_OPULJP[[#This Row],[Bespovratna sredstva - EU dio - HRK]]/7.5345</f>
        <v>55782.201871391597</v>
      </c>
      <c r="Q1940" s="50">
        <f>Ugovori_OPULJP[[#This Row],[Bespovratna sredstva - Ukupno (EU+Nac) HRK
= Ukupna ugovorena vrijednost bespovratnih sredstava]]*Ugovori_OPULJP[[#This Row],[STOPA NACIONALNOG SUFINANCIRANJA %]]</f>
        <v>74169</v>
      </c>
      <c r="R1940" s="51">
        <f>Ugovori_OPULJP[[#This Row],[Bespovratna sredstva - Nacionalni dio - HRK]]/7.5345</f>
        <v>9843.9179773043998</v>
      </c>
      <c r="S1940" s="52">
        <v>494460</v>
      </c>
      <c r="T1940" s="53">
        <f>Ugovori_OPULJP[[#This Row],[Bespovratna sredstva - Ukupno (EU+Nac) HRK
= Ukupna ugovorena vrijednost bespovratnih sredstava]]/7.5345</f>
        <v>65626.119848695991</v>
      </c>
      <c r="U1940" s="50">
        <v>0</v>
      </c>
      <c r="V1940" s="51">
        <f>Ugovori_OPULJP[[#This Row],[Javni doprinos korisnika - HRK]]/7.5345</f>
        <v>0</v>
      </c>
      <c r="W1940" s="50">
        <v>0</v>
      </c>
      <c r="X1940" s="51">
        <f>Ugovori_OPULJP[[#This Row],[Privatni doprinos korisnika - HRK]]/7.5345</f>
        <v>0</v>
      </c>
      <c r="Y1940" s="52">
        <v>494460</v>
      </c>
      <c r="Z1940" s="53">
        <f>Ugovori_OPULJP[[#This Row],[UKUPNI PRIHVATLJIVI IZDACI
TOTAL ELIGIBLE EXPENDITURE
= Bespovratna sredstva ukupno + doprinos korisnika
= Ukupni prihvatljivi troškovi
= Ukupna ugovorena vrijednost projekta HRK]]/7.5345</f>
        <v>65626.119848695991</v>
      </c>
      <c r="AA1940" s="44" t="s">
        <v>6593</v>
      </c>
      <c r="AB1940" s="44" t="s">
        <v>35</v>
      </c>
      <c r="AC1940" s="56" t="s">
        <v>7100</v>
      </c>
      <c r="AD1940" s="43" t="s">
        <v>6595</v>
      </c>
    </row>
    <row r="1941" spans="1:30" ht="51" customHeight="1" x14ac:dyDescent="0.2">
      <c r="A1941" s="61" t="s">
        <v>7101</v>
      </c>
      <c r="B1941" s="55" t="s">
        <v>743</v>
      </c>
      <c r="C1941" s="43" t="s">
        <v>6590</v>
      </c>
      <c r="D1941" s="88" t="s">
        <v>7035</v>
      </c>
      <c r="E1941" s="44" t="s">
        <v>76</v>
      </c>
      <c r="F1941" s="62" t="s">
        <v>6884</v>
      </c>
      <c r="G1941" s="62" t="s">
        <v>125</v>
      </c>
      <c r="H1941" s="59">
        <v>44701</v>
      </c>
      <c r="I1941" s="59">
        <v>45066</v>
      </c>
      <c r="J1941" s="48" t="str">
        <f>IF(Ugovori_OPULJP[[#This Row],[DATUM ZAVRŠETKA OPERACIJE]]&gt;DATE(2024,3,31),"u provedbi","završen")</f>
        <v>završen</v>
      </c>
      <c r="K1941" s="58" t="s">
        <v>37</v>
      </c>
      <c r="L1941" s="58" t="s">
        <v>37</v>
      </c>
      <c r="M1941" s="49">
        <v>0.85</v>
      </c>
      <c r="N1941" s="49">
        <v>0.15</v>
      </c>
      <c r="O1941" s="50">
        <f>Ugovori_OPULJP[[#This Row],[Bespovratna sredstva - Ukupno (EU+Nac) HRK
= Ukupna ugovorena vrijednost bespovratnih sredstava]]*Ugovori_OPULJP[[#This Row],[EU STOPA SUFINANCIRANJA %
EU CO-FINANCING RATE %]]</f>
        <v>424682.1</v>
      </c>
      <c r="P1941" s="51">
        <f>Ugovori_OPULJP[[#This Row],[Bespovratna sredstva - EU dio - HRK]]/7.5345</f>
        <v>56365.000995421055</v>
      </c>
      <c r="Q1941" s="50">
        <f>Ugovori_OPULJP[[#This Row],[Bespovratna sredstva - Ukupno (EU+Nac) HRK
= Ukupna ugovorena vrijednost bespovratnih sredstava]]*Ugovori_OPULJP[[#This Row],[STOPA NACIONALNOG SUFINANCIRANJA %]]</f>
        <v>74943.899999999994</v>
      </c>
      <c r="R1941" s="51">
        <f>Ugovori_OPULJP[[#This Row],[Bespovratna sredstva - Nacionalni dio - HRK]]/7.5345</f>
        <v>9946.764881544892</v>
      </c>
      <c r="S1941" s="52">
        <v>499626</v>
      </c>
      <c r="T1941" s="53">
        <f>Ugovori_OPULJP[[#This Row],[Bespovratna sredstva - Ukupno (EU+Nac) HRK
= Ukupna ugovorena vrijednost bespovratnih sredstava]]/7.5345</f>
        <v>66311.765876965947</v>
      </c>
      <c r="U1941" s="50">
        <v>0</v>
      </c>
      <c r="V1941" s="51">
        <f>Ugovori_OPULJP[[#This Row],[Javni doprinos korisnika - HRK]]/7.5345</f>
        <v>0</v>
      </c>
      <c r="W1941" s="50">
        <v>0</v>
      </c>
      <c r="X1941" s="51">
        <f>Ugovori_OPULJP[[#This Row],[Privatni doprinos korisnika - HRK]]/7.5345</f>
        <v>0</v>
      </c>
      <c r="Y1941" s="52">
        <v>499626</v>
      </c>
      <c r="Z1941" s="53">
        <f>Ugovori_OPULJP[[#This Row],[UKUPNI PRIHVATLJIVI IZDACI
TOTAL ELIGIBLE EXPENDITURE
= Bespovratna sredstva ukupno + doprinos korisnika
= Ukupni prihvatljivi troškovi
= Ukupna ugovorena vrijednost projekta HRK]]/7.5345</f>
        <v>66311.765876965947</v>
      </c>
      <c r="AA1941" s="44" t="s">
        <v>6593</v>
      </c>
      <c r="AB1941" s="44" t="s">
        <v>35</v>
      </c>
      <c r="AC1941" s="56" t="s">
        <v>7102</v>
      </c>
      <c r="AD1941" s="43" t="s">
        <v>6595</v>
      </c>
    </row>
    <row r="1942" spans="1:30" ht="51" customHeight="1" x14ac:dyDescent="0.2">
      <c r="A1942" s="61" t="s">
        <v>7103</v>
      </c>
      <c r="B1942" s="55" t="s">
        <v>743</v>
      </c>
      <c r="C1942" s="43" t="s">
        <v>6590</v>
      </c>
      <c r="D1942" s="88" t="s">
        <v>7035</v>
      </c>
      <c r="E1942" s="44" t="s">
        <v>76</v>
      </c>
      <c r="F1942" s="62" t="s">
        <v>7104</v>
      </c>
      <c r="G1942" s="62" t="s">
        <v>7105</v>
      </c>
      <c r="H1942" s="59">
        <v>44642</v>
      </c>
      <c r="I1942" s="59">
        <v>45007</v>
      </c>
      <c r="J1942" s="48" t="str">
        <f>IF(Ugovori_OPULJP[[#This Row],[DATUM ZAVRŠETKA OPERACIJE]]&gt;DATE(2024,3,31),"u provedbi","završen")</f>
        <v>završen</v>
      </c>
      <c r="K1942" s="67" t="s">
        <v>2715</v>
      </c>
      <c r="L1942" s="58" t="s">
        <v>37</v>
      </c>
      <c r="M1942" s="49">
        <v>0.85</v>
      </c>
      <c r="N1942" s="49">
        <v>0.15</v>
      </c>
      <c r="O1942" s="50">
        <f>Ugovori_OPULJP[[#This Row],[Bespovratna sredstva - Ukupno (EU+Nac) HRK
= Ukupna ugovorena vrijednost bespovratnih sredstava]]*Ugovori_OPULJP[[#This Row],[EU STOPA SUFINANCIRANJA %
EU CO-FINANCING RATE %]]</f>
        <v>403667.55</v>
      </c>
      <c r="P1942" s="51">
        <f>Ugovori_OPULJP[[#This Row],[Bespovratna sredstva - EU dio - HRK]]/7.5345</f>
        <v>53575.890901851475</v>
      </c>
      <c r="Q1942" s="50">
        <f>Ugovori_OPULJP[[#This Row],[Bespovratna sredstva - Ukupno (EU+Nac) HRK
= Ukupna ugovorena vrijednost bespovratnih sredstava]]*Ugovori_OPULJP[[#This Row],[STOPA NACIONALNOG SUFINANCIRANJA %]]</f>
        <v>71235.45</v>
      </c>
      <c r="R1942" s="51">
        <f>Ugovori_OPULJP[[#This Row],[Bespovratna sredstva - Nacionalni dio - HRK]]/7.5345</f>
        <v>9454.5689826796734</v>
      </c>
      <c r="S1942" s="52">
        <v>474903</v>
      </c>
      <c r="T1942" s="53">
        <f>Ugovori_OPULJP[[#This Row],[Bespovratna sredstva - Ukupno (EU+Nac) HRK
= Ukupna ugovorena vrijednost bespovratnih sredstava]]/7.5345</f>
        <v>63030.459884531156</v>
      </c>
      <c r="U1942" s="50">
        <v>0</v>
      </c>
      <c r="V1942" s="51">
        <f>Ugovori_OPULJP[[#This Row],[Javni doprinos korisnika - HRK]]/7.5345</f>
        <v>0</v>
      </c>
      <c r="W1942" s="50">
        <v>0</v>
      </c>
      <c r="X1942" s="51">
        <f>Ugovori_OPULJP[[#This Row],[Privatni doprinos korisnika - HRK]]/7.5345</f>
        <v>0</v>
      </c>
      <c r="Y1942" s="52">
        <v>474903</v>
      </c>
      <c r="Z1942" s="53">
        <f>Ugovori_OPULJP[[#This Row],[UKUPNI PRIHVATLJIVI IZDACI
TOTAL ELIGIBLE EXPENDITURE
= Bespovratna sredstva ukupno + doprinos korisnika
= Ukupni prihvatljivi troškovi
= Ukupna ugovorena vrijednost projekta HRK]]/7.5345</f>
        <v>63030.459884531156</v>
      </c>
      <c r="AA1942" s="44" t="s">
        <v>6593</v>
      </c>
      <c r="AB1942" s="44" t="s">
        <v>35</v>
      </c>
      <c r="AC1942" s="43" t="s">
        <v>7106</v>
      </c>
      <c r="AD1942" s="43" t="s">
        <v>6595</v>
      </c>
    </row>
    <row r="1943" spans="1:30" ht="51" customHeight="1" x14ac:dyDescent="0.2">
      <c r="A1943" s="61" t="s">
        <v>7107</v>
      </c>
      <c r="B1943" s="55" t="s">
        <v>743</v>
      </c>
      <c r="C1943" s="43" t="s">
        <v>6590</v>
      </c>
      <c r="D1943" s="88" t="s">
        <v>7035</v>
      </c>
      <c r="E1943" s="44" t="s">
        <v>76</v>
      </c>
      <c r="F1943" s="62" t="s">
        <v>7108</v>
      </c>
      <c r="G1943" s="62" t="s">
        <v>7109</v>
      </c>
      <c r="H1943" s="59">
        <v>44708</v>
      </c>
      <c r="I1943" s="59">
        <v>45073</v>
      </c>
      <c r="J1943" s="48" t="str">
        <f>IF(Ugovori_OPULJP[[#This Row],[DATUM ZAVRŠETKA OPERACIJE]]&gt;DATE(2024,3,31),"u provedbi","završen")</f>
        <v>završen</v>
      </c>
      <c r="K1943" s="67" t="s">
        <v>36</v>
      </c>
      <c r="L1943" s="67" t="s">
        <v>37</v>
      </c>
      <c r="M1943" s="49">
        <v>0.85</v>
      </c>
      <c r="N1943" s="49">
        <v>0.15</v>
      </c>
      <c r="O1943" s="50">
        <f>Ugovori_OPULJP[[#This Row],[Bespovratna sredstva - Ukupno (EU+Nac) HRK
= Ukupna ugovorena vrijednost bespovratnih sredstava]]*Ugovori_OPULJP[[#This Row],[EU STOPA SUFINANCIRANJA %
EU CO-FINANCING RATE %]]</f>
        <v>346282.67300000001</v>
      </c>
      <c r="P1943" s="51">
        <f>Ugovori_OPULJP[[#This Row],[Bespovratna sredstva - EU dio - HRK]]/7.5345</f>
        <v>45959.608865883602</v>
      </c>
      <c r="Q1943" s="50">
        <f>Ugovori_OPULJP[[#This Row],[Bespovratna sredstva - Ukupno (EU+Nac) HRK
= Ukupna ugovorena vrijednost bespovratnih sredstava]]*Ugovori_OPULJP[[#This Row],[STOPA NACIONALNOG SUFINANCIRANJA %]]</f>
        <v>61108.706999999995</v>
      </c>
      <c r="R1943" s="51">
        <f>Ugovori_OPULJP[[#This Row],[Bespovratna sredstva - Nacionalni dio - HRK]]/7.5345</f>
        <v>8110.5192116265171</v>
      </c>
      <c r="S1943" s="52">
        <v>407391.38</v>
      </c>
      <c r="T1943" s="53">
        <f>Ugovori_OPULJP[[#This Row],[Bespovratna sredstva - Ukupno (EU+Nac) HRK
= Ukupna ugovorena vrijednost bespovratnih sredstava]]/7.5345</f>
        <v>54070.128077510119</v>
      </c>
      <c r="U1943" s="50">
        <v>0</v>
      </c>
      <c r="V1943" s="51">
        <f>Ugovori_OPULJP[[#This Row],[Javni doprinos korisnika - HRK]]/7.5345</f>
        <v>0</v>
      </c>
      <c r="W1943" s="50">
        <v>0</v>
      </c>
      <c r="X1943" s="51">
        <f>Ugovori_OPULJP[[#This Row],[Privatni doprinos korisnika - HRK]]/7.5345</f>
        <v>0</v>
      </c>
      <c r="Y1943" s="52">
        <v>407391.38</v>
      </c>
      <c r="Z1943" s="53">
        <f>Ugovori_OPULJP[[#This Row],[UKUPNI PRIHVATLJIVI IZDACI
TOTAL ELIGIBLE EXPENDITURE
= Bespovratna sredstva ukupno + doprinos korisnika
= Ukupni prihvatljivi troškovi
= Ukupna ugovorena vrijednost projekta HRK]]/7.5345</f>
        <v>54070.128077510119</v>
      </c>
      <c r="AA1943" s="44" t="s">
        <v>6593</v>
      </c>
      <c r="AB1943" s="44" t="s">
        <v>35</v>
      </c>
      <c r="AC1943" s="56" t="s">
        <v>7110</v>
      </c>
      <c r="AD1943" s="43" t="s">
        <v>6595</v>
      </c>
    </row>
    <row r="1944" spans="1:30" ht="51" customHeight="1" x14ac:dyDescent="0.2">
      <c r="A1944" s="61" t="s">
        <v>7111</v>
      </c>
      <c r="B1944" s="55" t="s">
        <v>743</v>
      </c>
      <c r="C1944" s="43" t="s">
        <v>6590</v>
      </c>
      <c r="D1944" s="88" t="s">
        <v>7035</v>
      </c>
      <c r="E1944" s="44" t="s">
        <v>76</v>
      </c>
      <c r="F1944" s="62" t="s">
        <v>7112</v>
      </c>
      <c r="G1944" s="62" t="s">
        <v>7113</v>
      </c>
      <c r="H1944" s="59">
        <v>44713</v>
      </c>
      <c r="I1944" s="59">
        <v>45261</v>
      </c>
      <c r="J1944" s="48" t="str">
        <f>IF(Ugovori_OPULJP[[#This Row],[DATUM ZAVRŠETKA OPERACIJE]]&gt;DATE(2024,3,31),"u provedbi","završen")</f>
        <v>završen</v>
      </c>
      <c r="K1944" s="67" t="s">
        <v>7114</v>
      </c>
      <c r="L1944" s="67" t="s">
        <v>37</v>
      </c>
      <c r="M1944" s="49">
        <v>0.85</v>
      </c>
      <c r="N1944" s="49">
        <v>0.15</v>
      </c>
      <c r="O1944" s="50">
        <f>Ugovori_OPULJP[[#This Row],[Bespovratna sredstva - Ukupno (EU+Nac) HRK
= Ukupna ugovorena vrijednost bespovratnih sredstava]]*Ugovori_OPULJP[[#This Row],[EU STOPA SUFINANCIRANJA %
EU CO-FINANCING RATE %]]</f>
        <v>267478.41649999999</v>
      </c>
      <c r="P1944" s="51">
        <f>Ugovori_OPULJP[[#This Row],[Bespovratna sredstva - EU dio - HRK]]/7.5345</f>
        <v>35500.486628177052</v>
      </c>
      <c r="Q1944" s="50">
        <f>Ugovori_OPULJP[[#This Row],[Bespovratna sredstva - Ukupno (EU+Nac) HRK
= Ukupna ugovorena vrijednost bespovratnih sredstava]]*Ugovori_OPULJP[[#This Row],[STOPA NACIONALNOG SUFINANCIRANJA %]]</f>
        <v>47202.073499999999</v>
      </c>
      <c r="R1944" s="51">
        <f>Ugovori_OPULJP[[#This Row],[Bespovratna sredstva - Nacionalni dio - HRK]]/7.5345</f>
        <v>6264.7917579135965</v>
      </c>
      <c r="S1944" s="52">
        <v>314680.49</v>
      </c>
      <c r="T1944" s="53">
        <f>Ugovori_OPULJP[[#This Row],[Bespovratna sredstva - Ukupno (EU+Nac) HRK
= Ukupna ugovorena vrijednost bespovratnih sredstava]]/7.5345</f>
        <v>41765.278386090649</v>
      </c>
      <c r="U1944" s="50">
        <v>0</v>
      </c>
      <c r="V1944" s="51">
        <f>Ugovori_OPULJP[[#This Row],[Javni doprinos korisnika - HRK]]/7.5345</f>
        <v>0</v>
      </c>
      <c r="W1944" s="50">
        <v>0</v>
      </c>
      <c r="X1944" s="51">
        <f>Ugovori_OPULJP[[#This Row],[Privatni doprinos korisnika - HRK]]/7.5345</f>
        <v>0</v>
      </c>
      <c r="Y1944" s="52">
        <v>314680.49</v>
      </c>
      <c r="Z1944" s="53">
        <f>Ugovori_OPULJP[[#This Row],[UKUPNI PRIHVATLJIVI IZDACI
TOTAL ELIGIBLE EXPENDITURE
= Bespovratna sredstva ukupno + doprinos korisnika
= Ukupni prihvatljivi troškovi
= Ukupna ugovorena vrijednost projekta HRK]]/7.5345</f>
        <v>41765.278386090649</v>
      </c>
      <c r="AA1944" s="44" t="s">
        <v>6593</v>
      </c>
      <c r="AB1944" s="44" t="s">
        <v>35</v>
      </c>
      <c r="AC1944" s="56" t="s">
        <v>7115</v>
      </c>
      <c r="AD1944" s="43" t="s">
        <v>6595</v>
      </c>
    </row>
    <row r="1945" spans="1:30" ht="51" customHeight="1" x14ac:dyDescent="0.2">
      <c r="A1945" s="66" t="s">
        <v>7116</v>
      </c>
      <c r="B1945" s="55" t="s">
        <v>743</v>
      </c>
      <c r="C1945" s="56" t="s">
        <v>6590</v>
      </c>
      <c r="D1945" s="88" t="s">
        <v>7035</v>
      </c>
      <c r="E1945" s="44" t="s">
        <v>76</v>
      </c>
      <c r="F1945" s="62" t="s">
        <v>7117</v>
      </c>
      <c r="G1945" s="62" t="s">
        <v>4593</v>
      </c>
      <c r="H1945" s="59">
        <v>44648</v>
      </c>
      <c r="I1945" s="59">
        <v>45197</v>
      </c>
      <c r="J1945" s="48" t="str">
        <f>IF(Ugovori_OPULJP[[#This Row],[DATUM ZAVRŠETKA OPERACIJE]]&gt;DATE(2024,3,31),"u provedbi","završen")</f>
        <v>završen</v>
      </c>
      <c r="K1945" s="67" t="s">
        <v>892</v>
      </c>
      <c r="L1945" s="58" t="s">
        <v>37</v>
      </c>
      <c r="M1945" s="49">
        <v>0.85</v>
      </c>
      <c r="N1945" s="49">
        <v>0.15</v>
      </c>
      <c r="O1945" s="50">
        <f>Ugovori_OPULJP[[#This Row],[Bespovratna sredstva - Ukupno (EU+Nac) HRK
= Ukupna ugovorena vrijednost bespovratnih sredstava]]*Ugovori_OPULJP[[#This Row],[EU STOPA SUFINANCIRANJA %
EU CO-FINANCING RATE %]]</f>
        <v>275593.8</v>
      </c>
      <c r="P1945" s="51">
        <f>Ugovori_OPULJP[[#This Row],[Bespovratna sredstva - EU dio - HRK]]/7.5345</f>
        <v>36577.583117658767</v>
      </c>
      <c r="Q1945" s="50">
        <f>Ugovori_OPULJP[[#This Row],[Bespovratna sredstva - Ukupno (EU+Nac) HRK
= Ukupna ugovorena vrijednost bespovratnih sredstava]]*Ugovori_OPULJP[[#This Row],[STOPA NACIONALNOG SUFINANCIRANJA %]]</f>
        <v>48634.2</v>
      </c>
      <c r="R1945" s="51">
        <f>Ugovori_OPULJP[[#This Row],[Bespovratna sredstva - Nacionalni dio - HRK]]/7.5345</f>
        <v>6454.8676089986056</v>
      </c>
      <c r="S1945" s="52">
        <v>324228</v>
      </c>
      <c r="T1945" s="53">
        <f>Ugovori_OPULJP[[#This Row],[Bespovratna sredstva - Ukupno (EU+Nac) HRK
= Ukupna ugovorena vrijednost bespovratnih sredstava]]/7.5345</f>
        <v>43032.450726657371</v>
      </c>
      <c r="U1945" s="50">
        <v>0</v>
      </c>
      <c r="V1945" s="51">
        <f>Ugovori_OPULJP[[#This Row],[Javni doprinos korisnika - HRK]]/7.5345</f>
        <v>0</v>
      </c>
      <c r="W1945" s="50">
        <v>0</v>
      </c>
      <c r="X1945" s="51">
        <f>Ugovori_OPULJP[[#This Row],[Privatni doprinos korisnika - HRK]]/7.5345</f>
        <v>0</v>
      </c>
      <c r="Y1945" s="52">
        <v>324228</v>
      </c>
      <c r="Z1945" s="53">
        <f>Ugovori_OPULJP[[#This Row],[UKUPNI PRIHVATLJIVI IZDACI
TOTAL ELIGIBLE EXPENDITURE
= Bespovratna sredstva ukupno + doprinos korisnika
= Ukupni prihvatljivi troškovi
= Ukupna ugovorena vrijednost projekta HRK]]/7.5345</f>
        <v>43032.450726657371</v>
      </c>
      <c r="AA1945" s="44" t="s">
        <v>6593</v>
      </c>
      <c r="AB1945" s="44" t="s">
        <v>35</v>
      </c>
      <c r="AC1945" s="56" t="s">
        <v>7118</v>
      </c>
      <c r="AD1945" s="43" t="s">
        <v>6595</v>
      </c>
    </row>
    <row r="1946" spans="1:30" ht="51" customHeight="1" x14ac:dyDescent="0.2">
      <c r="A1946" s="66" t="s">
        <v>7119</v>
      </c>
      <c r="B1946" s="55" t="s">
        <v>743</v>
      </c>
      <c r="C1946" s="43" t="s">
        <v>6590</v>
      </c>
      <c r="D1946" s="88" t="s">
        <v>7035</v>
      </c>
      <c r="E1946" s="44" t="s">
        <v>76</v>
      </c>
      <c r="F1946" s="62" t="s">
        <v>7120</v>
      </c>
      <c r="G1946" s="62" t="s">
        <v>1066</v>
      </c>
      <c r="H1946" s="59">
        <v>44707</v>
      </c>
      <c r="I1946" s="59">
        <v>45164</v>
      </c>
      <c r="J1946" s="48" t="str">
        <f>IF(Ugovori_OPULJP[[#This Row],[DATUM ZAVRŠETKA OPERACIJE]]&gt;DATE(2024,3,31),"u provedbi","završen")</f>
        <v>završen</v>
      </c>
      <c r="K1946" s="67" t="s">
        <v>7121</v>
      </c>
      <c r="L1946" s="67" t="s">
        <v>37</v>
      </c>
      <c r="M1946" s="49">
        <v>0.85</v>
      </c>
      <c r="N1946" s="49">
        <v>0.15</v>
      </c>
      <c r="O1946" s="50">
        <f>Ugovori_OPULJP[[#This Row],[Bespovratna sredstva - Ukupno (EU+Nac) HRK
= Ukupna ugovorena vrijednost bespovratnih sredstava]]*Ugovori_OPULJP[[#This Row],[EU STOPA SUFINANCIRANJA %
EU CO-FINANCING RATE %]]</f>
        <v>398283.22499999998</v>
      </c>
      <c r="P1946" s="51">
        <f>Ugovori_OPULJP[[#This Row],[Bespovratna sredstva - EU dio - HRK]]/7.5345</f>
        <v>52861.268166434398</v>
      </c>
      <c r="Q1946" s="50">
        <f>Ugovori_OPULJP[[#This Row],[Bespovratna sredstva - Ukupno (EU+Nac) HRK
= Ukupna ugovorena vrijednost bespovratnih sredstava]]*Ugovori_OPULJP[[#This Row],[STOPA NACIONALNOG SUFINANCIRANJA %]]</f>
        <v>70285.274999999994</v>
      </c>
      <c r="R1946" s="51">
        <f>Ugovori_OPULJP[[#This Row],[Bespovratna sredstva - Nacionalni dio - HRK]]/7.5345</f>
        <v>9328.4590881943041</v>
      </c>
      <c r="S1946" s="52">
        <v>468568.5</v>
      </c>
      <c r="T1946" s="53">
        <f>Ugovori_OPULJP[[#This Row],[Bespovratna sredstva - Ukupno (EU+Nac) HRK
= Ukupna ugovorena vrijednost bespovratnih sredstava]]/7.5345</f>
        <v>62189.727254628706</v>
      </c>
      <c r="U1946" s="50">
        <v>0</v>
      </c>
      <c r="V1946" s="51">
        <f>Ugovori_OPULJP[[#This Row],[Javni doprinos korisnika - HRK]]/7.5345</f>
        <v>0</v>
      </c>
      <c r="W1946" s="50">
        <v>0</v>
      </c>
      <c r="X1946" s="51">
        <f>Ugovori_OPULJP[[#This Row],[Privatni doprinos korisnika - HRK]]/7.5345</f>
        <v>0</v>
      </c>
      <c r="Y1946" s="52">
        <v>468568.5</v>
      </c>
      <c r="Z1946" s="53">
        <f>Ugovori_OPULJP[[#This Row],[UKUPNI PRIHVATLJIVI IZDACI
TOTAL ELIGIBLE EXPENDITURE
= Bespovratna sredstva ukupno + doprinos korisnika
= Ukupni prihvatljivi troškovi
= Ukupna ugovorena vrijednost projekta HRK]]/7.5345</f>
        <v>62189.727254628706</v>
      </c>
      <c r="AA1946" s="44" t="s">
        <v>6593</v>
      </c>
      <c r="AB1946" s="44" t="s">
        <v>35</v>
      </c>
      <c r="AC1946" s="56" t="s">
        <v>7122</v>
      </c>
      <c r="AD1946" s="43" t="s">
        <v>6595</v>
      </c>
    </row>
    <row r="1947" spans="1:30" ht="51" customHeight="1" x14ac:dyDescent="0.2">
      <c r="A1947" s="61" t="s">
        <v>7123</v>
      </c>
      <c r="B1947" s="55" t="s">
        <v>743</v>
      </c>
      <c r="C1947" s="43" t="s">
        <v>6590</v>
      </c>
      <c r="D1947" s="88" t="s">
        <v>7035</v>
      </c>
      <c r="E1947" s="44" t="s">
        <v>76</v>
      </c>
      <c r="F1947" s="62" t="s">
        <v>7124</v>
      </c>
      <c r="G1947" s="62" t="s">
        <v>7125</v>
      </c>
      <c r="H1947" s="59">
        <v>44705</v>
      </c>
      <c r="I1947" s="59">
        <v>45254</v>
      </c>
      <c r="J1947" s="48" t="str">
        <f>IF(Ugovori_OPULJP[[#This Row],[DATUM ZAVRŠETKA OPERACIJE]]&gt;DATE(2024,3,31),"u provedbi","završen")</f>
        <v>završen</v>
      </c>
      <c r="K1947" s="67" t="s">
        <v>7126</v>
      </c>
      <c r="L1947" s="67" t="s">
        <v>155</v>
      </c>
      <c r="M1947" s="49">
        <v>0.85</v>
      </c>
      <c r="N1947" s="49">
        <v>0.15</v>
      </c>
      <c r="O1947" s="50">
        <f>Ugovori_OPULJP[[#This Row],[Bespovratna sredstva - Ukupno (EU+Nac) HRK
= Ukupna ugovorena vrijednost bespovratnih sredstava]]*Ugovori_OPULJP[[#This Row],[EU STOPA SUFINANCIRANJA %
EU CO-FINANCING RATE %]]</f>
        <v>252697.35</v>
      </c>
      <c r="P1947" s="51">
        <f>Ugovori_OPULJP[[#This Row],[Bespovratna sredstva - EU dio - HRK]]/7.5345</f>
        <v>33538.701970933704</v>
      </c>
      <c r="Q1947" s="50">
        <f>Ugovori_OPULJP[[#This Row],[Bespovratna sredstva - Ukupno (EU+Nac) HRK
= Ukupna ugovorena vrijednost bespovratnih sredstava]]*Ugovori_OPULJP[[#This Row],[STOPA NACIONALNOG SUFINANCIRANJA %]]</f>
        <v>44593.65</v>
      </c>
      <c r="R1947" s="51">
        <f>Ugovori_OPULJP[[#This Row],[Bespovratna sredstva - Nacionalni dio - HRK]]/7.5345</f>
        <v>5918.5944654588893</v>
      </c>
      <c r="S1947" s="52">
        <v>297291</v>
      </c>
      <c r="T1947" s="53">
        <f>Ugovori_OPULJP[[#This Row],[Bespovratna sredstva - Ukupno (EU+Nac) HRK
= Ukupna ugovorena vrijednost bespovratnih sredstava]]/7.5345</f>
        <v>39457.296436392593</v>
      </c>
      <c r="U1947" s="50">
        <v>0</v>
      </c>
      <c r="V1947" s="51">
        <f>Ugovori_OPULJP[[#This Row],[Javni doprinos korisnika - HRK]]/7.5345</f>
        <v>0</v>
      </c>
      <c r="W1947" s="50">
        <v>0</v>
      </c>
      <c r="X1947" s="51">
        <f>Ugovori_OPULJP[[#This Row],[Privatni doprinos korisnika - HRK]]/7.5345</f>
        <v>0</v>
      </c>
      <c r="Y1947" s="52">
        <v>297291</v>
      </c>
      <c r="Z1947" s="53">
        <f>Ugovori_OPULJP[[#This Row],[UKUPNI PRIHVATLJIVI IZDACI
TOTAL ELIGIBLE EXPENDITURE
= Bespovratna sredstva ukupno + doprinos korisnika
= Ukupni prihvatljivi troškovi
= Ukupna ugovorena vrijednost projekta HRK]]/7.5345</f>
        <v>39457.296436392593</v>
      </c>
      <c r="AA1947" s="44" t="s">
        <v>6593</v>
      </c>
      <c r="AB1947" s="44" t="s">
        <v>35</v>
      </c>
      <c r="AC1947" s="56" t="s">
        <v>7127</v>
      </c>
      <c r="AD1947" s="43" t="s">
        <v>6595</v>
      </c>
    </row>
    <row r="1948" spans="1:30" ht="51" customHeight="1" x14ac:dyDescent="0.2">
      <c r="A1948" s="61" t="s">
        <v>7128</v>
      </c>
      <c r="B1948" s="55" t="s">
        <v>743</v>
      </c>
      <c r="C1948" s="43" t="s">
        <v>6590</v>
      </c>
      <c r="D1948" s="88" t="s">
        <v>7035</v>
      </c>
      <c r="E1948" s="44" t="s">
        <v>76</v>
      </c>
      <c r="F1948" s="62" t="s">
        <v>7129</v>
      </c>
      <c r="G1948" s="62" t="s">
        <v>7130</v>
      </c>
      <c r="H1948" s="59">
        <v>44711</v>
      </c>
      <c r="I1948" s="59">
        <v>45076</v>
      </c>
      <c r="J1948" s="48" t="str">
        <f>IF(Ugovori_OPULJP[[#This Row],[DATUM ZAVRŠETKA OPERACIJE]]&gt;DATE(2024,3,31),"u provedbi","završen")</f>
        <v>završen</v>
      </c>
      <c r="K1948" s="67" t="s">
        <v>2366</v>
      </c>
      <c r="L1948" s="67" t="s">
        <v>37</v>
      </c>
      <c r="M1948" s="49">
        <v>0.85</v>
      </c>
      <c r="N1948" s="49">
        <v>0.15</v>
      </c>
      <c r="O1948" s="50">
        <f>Ugovori_OPULJP[[#This Row],[Bespovratna sredstva - Ukupno (EU+Nac) HRK
= Ukupna ugovorena vrijednost bespovratnih sredstava]]*Ugovori_OPULJP[[#This Row],[EU STOPA SUFINANCIRANJA %
EU CO-FINANCING RATE %]]</f>
        <v>420056.80799999996</v>
      </c>
      <c r="P1948" s="51">
        <f>Ugovori_OPULJP[[#This Row],[Bespovratna sredstva - EU dio - HRK]]/7.5345</f>
        <v>55751.11925144335</v>
      </c>
      <c r="Q1948" s="50">
        <f>Ugovori_OPULJP[[#This Row],[Bespovratna sredstva - Ukupno (EU+Nac) HRK
= Ukupna ugovorena vrijednost bespovratnih sredstava]]*Ugovori_OPULJP[[#This Row],[STOPA NACIONALNOG SUFINANCIRANJA %]]</f>
        <v>74127.671999999991</v>
      </c>
      <c r="R1948" s="51">
        <f>Ugovori_OPULJP[[#This Row],[Bespovratna sredstva - Nacionalni dio - HRK]]/7.5345</f>
        <v>9838.4328090782383</v>
      </c>
      <c r="S1948" s="52">
        <v>494184.48</v>
      </c>
      <c r="T1948" s="53">
        <f>Ugovori_OPULJP[[#This Row],[Bespovratna sredstva - Ukupno (EU+Nac) HRK
= Ukupna ugovorena vrijednost bespovratnih sredstava]]/7.5345</f>
        <v>65589.552060521601</v>
      </c>
      <c r="U1948" s="50">
        <v>0</v>
      </c>
      <c r="V1948" s="51">
        <f>Ugovori_OPULJP[[#This Row],[Javni doprinos korisnika - HRK]]/7.5345</f>
        <v>0</v>
      </c>
      <c r="W1948" s="50">
        <v>0</v>
      </c>
      <c r="X1948" s="51">
        <f>Ugovori_OPULJP[[#This Row],[Privatni doprinos korisnika - HRK]]/7.5345</f>
        <v>0</v>
      </c>
      <c r="Y1948" s="52">
        <v>494184.48</v>
      </c>
      <c r="Z1948" s="53">
        <f>Ugovori_OPULJP[[#This Row],[UKUPNI PRIHVATLJIVI IZDACI
TOTAL ELIGIBLE EXPENDITURE
= Bespovratna sredstva ukupno + doprinos korisnika
= Ukupni prihvatljivi troškovi
= Ukupna ugovorena vrijednost projekta HRK]]/7.5345</f>
        <v>65589.552060521601</v>
      </c>
      <c r="AA1948" s="44" t="s">
        <v>6593</v>
      </c>
      <c r="AB1948" s="44" t="s">
        <v>35</v>
      </c>
      <c r="AC1948" s="56" t="s">
        <v>7131</v>
      </c>
      <c r="AD1948" s="43" t="s">
        <v>6595</v>
      </c>
    </row>
    <row r="1949" spans="1:30" ht="51" customHeight="1" x14ac:dyDescent="0.2">
      <c r="A1949" s="61" t="s">
        <v>7132</v>
      </c>
      <c r="B1949" s="55" t="s">
        <v>743</v>
      </c>
      <c r="C1949" s="43" t="s">
        <v>6590</v>
      </c>
      <c r="D1949" s="88" t="s">
        <v>7035</v>
      </c>
      <c r="E1949" s="44" t="s">
        <v>76</v>
      </c>
      <c r="F1949" s="62" t="s">
        <v>7133</v>
      </c>
      <c r="G1949" s="62" t="s">
        <v>7134</v>
      </c>
      <c r="H1949" s="59">
        <v>44701</v>
      </c>
      <c r="I1949" s="59">
        <v>45250</v>
      </c>
      <c r="J1949" s="48" t="str">
        <f>IF(Ugovori_OPULJP[[#This Row],[DATUM ZAVRŠETKA OPERACIJE]]&gt;DATE(2024,3,31),"u provedbi","završen")</f>
        <v>završen</v>
      </c>
      <c r="K1949" s="67" t="s">
        <v>7135</v>
      </c>
      <c r="L1949" s="67" t="s">
        <v>37</v>
      </c>
      <c r="M1949" s="49">
        <v>0.85</v>
      </c>
      <c r="N1949" s="49">
        <v>0.15</v>
      </c>
      <c r="O1949" s="50">
        <f>Ugovori_OPULJP[[#This Row],[Bespovratna sredstva - Ukupno (EU+Nac) HRK
= Ukupna ugovorena vrijednost bespovratnih sredstava]]*Ugovori_OPULJP[[#This Row],[EU STOPA SUFINANCIRANJA %
EU CO-FINANCING RATE %]]</f>
        <v>415847.625</v>
      </c>
      <c r="P1949" s="51">
        <f>Ugovori_OPULJP[[#This Row],[Bespovratna sredstva - EU dio - HRK]]/7.5345</f>
        <v>55192.464662552258</v>
      </c>
      <c r="Q1949" s="50">
        <f>Ugovori_OPULJP[[#This Row],[Bespovratna sredstva - Ukupno (EU+Nac) HRK
= Ukupna ugovorena vrijednost bespovratnih sredstava]]*Ugovori_OPULJP[[#This Row],[STOPA NACIONALNOG SUFINANCIRANJA %]]</f>
        <v>73384.875</v>
      </c>
      <c r="R1949" s="51">
        <f>Ugovori_OPULJP[[#This Row],[Bespovratna sredstva - Nacionalni dio - HRK]]/7.5345</f>
        <v>9739.8467051562802</v>
      </c>
      <c r="S1949" s="52">
        <v>489232.5</v>
      </c>
      <c r="T1949" s="53">
        <f>Ugovori_OPULJP[[#This Row],[Bespovratna sredstva - Ukupno (EU+Nac) HRK
= Ukupna ugovorena vrijednost bespovratnih sredstava]]/7.5345</f>
        <v>64932.311367708535</v>
      </c>
      <c r="U1949" s="50">
        <v>0</v>
      </c>
      <c r="V1949" s="51">
        <f>Ugovori_OPULJP[[#This Row],[Javni doprinos korisnika - HRK]]/7.5345</f>
        <v>0</v>
      </c>
      <c r="W1949" s="50">
        <v>0</v>
      </c>
      <c r="X1949" s="51">
        <f>Ugovori_OPULJP[[#This Row],[Privatni doprinos korisnika - HRK]]/7.5345</f>
        <v>0</v>
      </c>
      <c r="Y1949" s="52">
        <v>489232.5</v>
      </c>
      <c r="Z1949" s="53">
        <f>Ugovori_OPULJP[[#This Row],[UKUPNI PRIHVATLJIVI IZDACI
TOTAL ELIGIBLE EXPENDITURE
= Bespovratna sredstva ukupno + doprinos korisnika
= Ukupni prihvatljivi troškovi
= Ukupna ugovorena vrijednost projekta HRK]]/7.5345</f>
        <v>64932.311367708535</v>
      </c>
      <c r="AA1949" s="44" t="s">
        <v>6593</v>
      </c>
      <c r="AB1949" s="44" t="s">
        <v>35</v>
      </c>
      <c r="AC1949" s="56" t="s">
        <v>7136</v>
      </c>
      <c r="AD1949" s="43" t="s">
        <v>6595</v>
      </c>
    </row>
    <row r="1950" spans="1:30" ht="51" customHeight="1" x14ac:dyDescent="0.2">
      <c r="A1950" s="66" t="s">
        <v>7137</v>
      </c>
      <c r="B1950" s="55" t="s">
        <v>743</v>
      </c>
      <c r="C1950" s="56" t="s">
        <v>6590</v>
      </c>
      <c r="D1950" s="88" t="s">
        <v>7035</v>
      </c>
      <c r="E1950" s="44" t="s">
        <v>76</v>
      </c>
      <c r="F1950" s="62" t="s">
        <v>7138</v>
      </c>
      <c r="G1950" s="62" t="s">
        <v>7139</v>
      </c>
      <c r="H1950" s="59">
        <v>44648</v>
      </c>
      <c r="I1950" s="59">
        <v>45197</v>
      </c>
      <c r="J1950" s="48" t="str">
        <f>IF(Ugovori_OPULJP[[#This Row],[DATUM ZAVRŠETKA OPERACIJE]]&gt;DATE(2024,3,31),"u provedbi","završen")</f>
        <v>završen</v>
      </c>
      <c r="K1950" s="58" t="s">
        <v>155</v>
      </c>
      <c r="L1950" s="58" t="s">
        <v>155</v>
      </c>
      <c r="M1950" s="49">
        <v>0.85</v>
      </c>
      <c r="N1950" s="49">
        <v>0.15</v>
      </c>
      <c r="O1950" s="50">
        <f>Ugovori_OPULJP[[#This Row],[Bespovratna sredstva - Ukupno (EU+Nac) HRK
= Ukupna ugovorena vrijednost bespovratnih sredstava]]*Ugovori_OPULJP[[#This Row],[EU STOPA SUFINANCIRANJA %
EU CO-FINANCING RATE %]]</f>
        <v>416767.66500000004</v>
      </c>
      <c r="P1950" s="51">
        <f>Ugovori_OPULJP[[#This Row],[Bespovratna sredstva - EU dio - HRK]]/7.5345</f>
        <v>55314.574955206052</v>
      </c>
      <c r="Q1950" s="50">
        <f>Ugovori_OPULJP[[#This Row],[Bespovratna sredstva - Ukupno (EU+Nac) HRK
= Ukupna ugovorena vrijednost bespovratnih sredstava]]*Ugovori_OPULJP[[#This Row],[STOPA NACIONALNOG SUFINANCIRANJA %]]</f>
        <v>73547.235000000001</v>
      </c>
      <c r="R1950" s="51">
        <f>Ugovori_OPULJP[[#This Row],[Bespovratna sredstva - Nacionalni dio - HRK]]/7.5345</f>
        <v>9761.3955803304798</v>
      </c>
      <c r="S1950" s="52">
        <v>490314.9</v>
      </c>
      <c r="T1950" s="53">
        <f>Ugovori_OPULJP[[#This Row],[Bespovratna sredstva - Ukupno (EU+Nac) HRK
= Ukupna ugovorena vrijednost bespovratnih sredstava]]/7.5345</f>
        <v>65075.970535536529</v>
      </c>
      <c r="U1950" s="50">
        <v>0</v>
      </c>
      <c r="V1950" s="51">
        <f>Ugovori_OPULJP[[#This Row],[Javni doprinos korisnika - HRK]]/7.5345</f>
        <v>0</v>
      </c>
      <c r="W1950" s="50">
        <v>0</v>
      </c>
      <c r="X1950" s="51">
        <f>Ugovori_OPULJP[[#This Row],[Privatni doprinos korisnika - HRK]]/7.5345</f>
        <v>0</v>
      </c>
      <c r="Y1950" s="52">
        <v>490314.9</v>
      </c>
      <c r="Z1950" s="53">
        <f>Ugovori_OPULJP[[#This Row],[UKUPNI PRIHVATLJIVI IZDACI
TOTAL ELIGIBLE EXPENDITURE
= Bespovratna sredstva ukupno + doprinos korisnika
= Ukupni prihvatljivi troškovi
= Ukupna ugovorena vrijednost projekta HRK]]/7.5345</f>
        <v>65075.970535536529</v>
      </c>
      <c r="AA1950" s="44" t="s">
        <v>6593</v>
      </c>
      <c r="AB1950" s="44" t="s">
        <v>35</v>
      </c>
      <c r="AC1950" s="56" t="s">
        <v>7140</v>
      </c>
      <c r="AD1950" s="43" t="s">
        <v>6595</v>
      </c>
    </row>
    <row r="1951" spans="1:30" ht="51" customHeight="1" x14ac:dyDescent="0.2">
      <c r="A1951" s="61" t="s">
        <v>7141</v>
      </c>
      <c r="B1951" s="55" t="s">
        <v>743</v>
      </c>
      <c r="C1951" s="43" t="s">
        <v>6590</v>
      </c>
      <c r="D1951" s="88" t="s">
        <v>7035</v>
      </c>
      <c r="E1951" s="44" t="s">
        <v>76</v>
      </c>
      <c r="F1951" s="62" t="s">
        <v>7142</v>
      </c>
      <c r="G1951" s="62" t="s">
        <v>4027</v>
      </c>
      <c r="H1951" s="59">
        <v>44704</v>
      </c>
      <c r="I1951" s="59">
        <v>45253</v>
      </c>
      <c r="J1951" s="48" t="str">
        <f>IF(Ugovori_OPULJP[[#This Row],[DATUM ZAVRŠETKA OPERACIJE]]&gt;DATE(2024,3,31),"u provedbi","završen")</f>
        <v>završen</v>
      </c>
      <c r="K1951" s="67" t="s">
        <v>2480</v>
      </c>
      <c r="L1951" s="67" t="s">
        <v>79</v>
      </c>
      <c r="M1951" s="49">
        <v>0.85</v>
      </c>
      <c r="N1951" s="49">
        <v>0.15</v>
      </c>
      <c r="O1951" s="50">
        <f>Ugovori_OPULJP[[#This Row],[Bespovratna sredstva - Ukupno (EU+Nac) HRK
= Ukupna ugovorena vrijednost bespovratnih sredstava]]*Ugovori_OPULJP[[#This Row],[EU STOPA SUFINANCIRANJA %
EU CO-FINANCING RATE %]]</f>
        <v>361586.17499999999</v>
      </c>
      <c r="P1951" s="51">
        <f>Ugovori_OPULJP[[#This Row],[Bespovratna sredstva - EU dio - HRK]]/7.5345</f>
        <v>47990.732629902443</v>
      </c>
      <c r="Q1951" s="50">
        <f>Ugovori_OPULJP[[#This Row],[Bespovratna sredstva - Ukupno (EU+Nac) HRK
= Ukupna ugovorena vrijednost bespovratnih sredstava]]*Ugovori_OPULJP[[#This Row],[STOPA NACIONALNOG SUFINANCIRANJA %]]</f>
        <v>63809.324999999997</v>
      </c>
      <c r="R1951" s="51">
        <f>Ugovori_OPULJP[[#This Row],[Bespovratna sredstva - Nacionalni dio - HRK]]/7.5345</f>
        <v>8468.952817041607</v>
      </c>
      <c r="S1951" s="52">
        <v>425395.5</v>
      </c>
      <c r="T1951" s="53">
        <f>Ugovori_OPULJP[[#This Row],[Bespovratna sredstva - Ukupno (EU+Nac) HRK
= Ukupna ugovorena vrijednost bespovratnih sredstava]]/7.5345</f>
        <v>56459.685446944051</v>
      </c>
      <c r="U1951" s="50">
        <v>0</v>
      </c>
      <c r="V1951" s="51">
        <f>Ugovori_OPULJP[[#This Row],[Javni doprinos korisnika - HRK]]/7.5345</f>
        <v>0</v>
      </c>
      <c r="W1951" s="50">
        <v>0</v>
      </c>
      <c r="X1951" s="51">
        <f>Ugovori_OPULJP[[#This Row],[Privatni doprinos korisnika - HRK]]/7.5345</f>
        <v>0</v>
      </c>
      <c r="Y1951" s="52">
        <v>425395.5</v>
      </c>
      <c r="Z1951" s="53">
        <f>Ugovori_OPULJP[[#This Row],[UKUPNI PRIHVATLJIVI IZDACI
TOTAL ELIGIBLE EXPENDITURE
= Bespovratna sredstva ukupno + doprinos korisnika
= Ukupni prihvatljivi troškovi
= Ukupna ugovorena vrijednost projekta HRK]]/7.5345</f>
        <v>56459.685446944051</v>
      </c>
      <c r="AA1951" s="44" t="s">
        <v>6593</v>
      </c>
      <c r="AB1951" s="44" t="s">
        <v>35</v>
      </c>
      <c r="AC1951" s="56" t="s">
        <v>7143</v>
      </c>
      <c r="AD1951" s="43" t="s">
        <v>6595</v>
      </c>
    </row>
    <row r="1952" spans="1:30" ht="63.75" customHeight="1" x14ac:dyDescent="0.2">
      <c r="A1952" s="61" t="s">
        <v>7144</v>
      </c>
      <c r="B1952" s="55" t="s">
        <v>743</v>
      </c>
      <c r="C1952" s="43" t="s">
        <v>6590</v>
      </c>
      <c r="D1952" s="88" t="s">
        <v>7035</v>
      </c>
      <c r="E1952" s="44" t="s">
        <v>76</v>
      </c>
      <c r="F1952" s="62" t="s">
        <v>7145</v>
      </c>
      <c r="G1952" s="62" t="s">
        <v>2402</v>
      </c>
      <c r="H1952" s="59">
        <v>44641</v>
      </c>
      <c r="I1952" s="59">
        <v>45067</v>
      </c>
      <c r="J1952" s="48" t="str">
        <f>IF(Ugovori_OPULJP[[#This Row],[DATUM ZAVRŠETKA OPERACIJE]]&gt;DATE(2024,3,31),"u provedbi","završen")</f>
        <v>završen</v>
      </c>
      <c r="K1952" s="67" t="s">
        <v>2475</v>
      </c>
      <c r="L1952" s="46" t="s">
        <v>249</v>
      </c>
      <c r="M1952" s="49">
        <v>0.85</v>
      </c>
      <c r="N1952" s="49">
        <v>0.15</v>
      </c>
      <c r="O1952" s="50">
        <f>Ugovori_OPULJP[[#This Row],[Bespovratna sredstva - Ukupno (EU+Nac) HRK
= Ukupna ugovorena vrijednost bespovratnih sredstava]]*Ugovori_OPULJP[[#This Row],[EU STOPA SUFINANCIRANJA %
EU CO-FINANCING RATE %]]</f>
        <v>420291</v>
      </c>
      <c r="P1952" s="51">
        <f>Ugovori_OPULJP[[#This Row],[Bespovratna sredstva - EU dio - HRK]]/7.5345</f>
        <v>55782.201871391597</v>
      </c>
      <c r="Q1952" s="50">
        <f>Ugovori_OPULJP[[#This Row],[Bespovratna sredstva - Ukupno (EU+Nac) HRK
= Ukupna ugovorena vrijednost bespovratnih sredstava]]*Ugovori_OPULJP[[#This Row],[STOPA NACIONALNOG SUFINANCIRANJA %]]</f>
        <v>74169</v>
      </c>
      <c r="R1952" s="51">
        <f>Ugovori_OPULJP[[#This Row],[Bespovratna sredstva - Nacionalni dio - HRK]]/7.5345</f>
        <v>9843.9179773043998</v>
      </c>
      <c r="S1952" s="52">
        <v>494460</v>
      </c>
      <c r="T1952" s="53">
        <f>Ugovori_OPULJP[[#This Row],[Bespovratna sredstva - Ukupno (EU+Nac) HRK
= Ukupna ugovorena vrijednost bespovratnih sredstava]]/7.5345</f>
        <v>65626.119848695991</v>
      </c>
      <c r="U1952" s="50">
        <v>0</v>
      </c>
      <c r="V1952" s="51">
        <f>Ugovori_OPULJP[[#This Row],[Javni doprinos korisnika - HRK]]/7.5345</f>
        <v>0</v>
      </c>
      <c r="W1952" s="50">
        <v>0</v>
      </c>
      <c r="X1952" s="51">
        <f>Ugovori_OPULJP[[#This Row],[Privatni doprinos korisnika - HRK]]/7.5345</f>
        <v>0</v>
      </c>
      <c r="Y1952" s="52">
        <v>494460</v>
      </c>
      <c r="Z1952" s="53">
        <f>Ugovori_OPULJP[[#This Row],[UKUPNI PRIHVATLJIVI IZDACI
TOTAL ELIGIBLE EXPENDITURE
= Bespovratna sredstva ukupno + doprinos korisnika
= Ukupni prihvatljivi troškovi
= Ukupna ugovorena vrijednost projekta HRK]]/7.5345</f>
        <v>65626.119848695991</v>
      </c>
      <c r="AA1952" s="44" t="s">
        <v>6593</v>
      </c>
      <c r="AB1952" s="44" t="s">
        <v>35</v>
      </c>
      <c r="AC1952" s="43" t="s">
        <v>7146</v>
      </c>
      <c r="AD1952" s="43" t="s">
        <v>6595</v>
      </c>
    </row>
    <row r="1953" spans="1:30" ht="51" customHeight="1" x14ac:dyDescent="0.2">
      <c r="A1953" s="61" t="s">
        <v>7147</v>
      </c>
      <c r="B1953" s="55" t="s">
        <v>743</v>
      </c>
      <c r="C1953" s="43" t="s">
        <v>6590</v>
      </c>
      <c r="D1953" s="88" t="s">
        <v>7035</v>
      </c>
      <c r="E1953" s="44" t="s">
        <v>76</v>
      </c>
      <c r="F1953" s="62" t="s">
        <v>7148</v>
      </c>
      <c r="G1953" s="62" t="s">
        <v>1373</v>
      </c>
      <c r="H1953" s="59">
        <v>44741</v>
      </c>
      <c r="I1953" s="59">
        <v>45106</v>
      </c>
      <c r="J1953" s="48" t="str">
        <f>IF(Ugovori_OPULJP[[#This Row],[DATUM ZAVRŠETKA OPERACIJE]]&gt;DATE(2024,3,31),"u provedbi","završen")</f>
        <v>završen</v>
      </c>
      <c r="K1953" s="67" t="s">
        <v>109</v>
      </c>
      <c r="L1953" s="67" t="s">
        <v>104</v>
      </c>
      <c r="M1953" s="49">
        <v>0.85</v>
      </c>
      <c r="N1953" s="49">
        <v>0.15</v>
      </c>
      <c r="O1953" s="50">
        <f>Ugovori_OPULJP[[#This Row],[Bespovratna sredstva - Ukupno (EU+Nac) HRK
= Ukupna ugovorena vrijednost bespovratnih sredstava]]*Ugovori_OPULJP[[#This Row],[EU STOPA SUFINANCIRANJA %
EU CO-FINANCING RATE %]]</f>
        <v>329346.92449999996</v>
      </c>
      <c r="P1953" s="51">
        <f>Ugovori_OPULJP[[#This Row],[Bespovratna sredstva - EU dio - HRK]]/7.5345</f>
        <v>43711.848762359805</v>
      </c>
      <c r="Q1953" s="50">
        <f>Ugovori_OPULJP[[#This Row],[Bespovratna sredstva - Ukupno (EU+Nac) HRK
= Ukupna ugovorena vrijednost bespovratnih sredstava]]*Ugovori_OPULJP[[#This Row],[STOPA NACIONALNOG SUFINANCIRANJA %]]</f>
        <v>58120.045499999993</v>
      </c>
      <c r="R1953" s="51">
        <f>Ugovori_OPULJP[[#This Row],[Bespovratna sredstva - Nacionalni dio - HRK]]/7.5345</f>
        <v>7713.8556639458475</v>
      </c>
      <c r="S1953" s="52">
        <v>387466.97</v>
      </c>
      <c r="T1953" s="53">
        <f>Ugovori_OPULJP[[#This Row],[Bespovratna sredstva - Ukupno (EU+Nac) HRK
= Ukupna ugovorena vrijednost bespovratnih sredstava]]/7.5345</f>
        <v>51425.704426305652</v>
      </c>
      <c r="U1953" s="50">
        <v>0</v>
      </c>
      <c r="V1953" s="51">
        <f>Ugovori_OPULJP[[#This Row],[Javni doprinos korisnika - HRK]]/7.5345</f>
        <v>0</v>
      </c>
      <c r="W1953" s="50">
        <v>0</v>
      </c>
      <c r="X1953" s="51">
        <f>Ugovori_OPULJP[[#This Row],[Privatni doprinos korisnika - HRK]]/7.5345</f>
        <v>0</v>
      </c>
      <c r="Y1953" s="52">
        <v>387466.97</v>
      </c>
      <c r="Z1953" s="53">
        <f>Ugovori_OPULJP[[#This Row],[UKUPNI PRIHVATLJIVI IZDACI
TOTAL ELIGIBLE EXPENDITURE
= Bespovratna sredstva ukupno + doprinos korisnika
= Ukupni prihvatljivi troškovi
= Ukupna ugovorena vrijednost projekta HRK]]/7.5345</f>
        <v>51425.704426305652</v>
      </c>
      <c r="AA1953" s="44" t="s">
        <v>6593</v>
      </c>
      <c r="AB1953" s="44" t="s">
        <v>35</v>
      </c>
      <c r="AC1953" s="56" t="s">
        <v>7149</v>
      </c>
      <c r="AD1953" s="43" t="s">
        <v>6595</v>
      </c>
    </row>
    <row r="1954" spans="1:30" ht="51" customHeight="1" x14ac:dyDescent="0.2">
      <c r="A1954" s="66" t="s">
        <v>7150</v>
      </c>
      <c r="B1954" s="55" t="s">
        <v>743</v>
      </c>
      <c r="C1954" s="56" t="s">
        <v>6590</v>
      </c>
      <c r="D1954" s="88" t="s">
        <v>7035</v>
      </c>
      <c r="E1954" s="44" t="s">
        <v>76</v>
      </c>
      <c r="F1954" s="62" t="s">
        <v>7151</v>
      </c>
      <c r="G1954" s="62" t="s">
        <v>2385</v>
      </c>
      <c r="H1954" s="59">
        <v>44641</v>
      </c>
      <c r="I1954" s="59">
        <v>45006</v>
      </c>
      <c r="J1954" s="48" t="str">
        <f>IF(Ugovori_OPULJP[[#This Row],[DATUM ZAVRŠETKA OPERACIJE]]&gt;DATE(2024,3,31),"u provedbi","završen")</f>
        <v>završen</v>
      </c>
      <c r="K1954" s="58" t="s">
        <v>84</v>
      </c>
      <c r="L1954" s="58" t="s">
        <v>84</v>
      </c>
      <c r="M1954" s="49">
        <v>0.85</v>
      </c>
      <c r="N1954" s="49">
        <v>0.15</v>
      </c>
      <c r="O1954" s="50">
        <f>Ugovori_OPULJP[[#This Row],[Bespovratna sredstva - Ukupno (EU+Nac) HRK
= Ukupna ugovorena vrijednost bespovratnih sredstava]]*Ugovori_OPULJP[[#This Row],[EU STOPA SUFINANCIRANJA %
EU CO-FINANCING RATE %]]</f>
        <v>256147.5</v>
      </c>
      <c r="P1954" s="51">
        <f>Ugovori_OPULJP[[#This Row],[Bespovratna sredstva - EU dio - HRK]]/7.5345</f>
        <v>33996.615568385423</v>
      </c>
      <c r="Q1954" s="50">
        <f>Ugovori_OPULJP[[#This Row],[Bespovratna sredstva - Ukupno (EU+Nac) HRK
= Ukupna ugovorena vrijednost bespovratnih sredstava]]*Ugovori_OPULJP[[#This Row],[STOPA NACIONALNOG SUFINANCIRANJA %]]</f>
        <v>45202.5</v>
      </c>
      <c r="R1954" s="51">
        <f>Ugovori_OPULJP[[#This Row],[Bespovratna sredstva - Nacionalni dio - HRK]]/7.5345</f>
        <v>5999.4027473621336</v>
      </c>
      <c r="S1954" s="52">
        <v>301350</v>
      </c>
      <c r="T1954" s="53">
        <f>Ugovori_OPULJP[[#This Row],[Bespovratna sredstva - Ukupno (EU+Nac) HRK
= Ukupna ugovorena vrijednost bespovratnih sredstava]]/7.5345</f>
        <v>39996.018315747562</v>
      </c>
      <c r="U1954" s="50">
        <v>0</v>
      </c>
      <c r="V1954" s="51">
        <f>Ugovori_OPULJP[[#This Row],[Javni doprinos korisnika - HRK]]/7.5345</f>
        <v>0</v>
      </c>
      <c r="W1954" s="50">
        <v>0</v>
      </c>
      <c r="X1954" s="51">
        <f>Ugovori_OPULJP[[#This Row],[Privatni doprinos korisnika - HRK]]/7.5345</f>
        <v>0</v>
      </c>
      <c r="Y1954" s="52">
        <v>301350</v>
      </c>
      <c r="Z1954" s="53">
        <f>Ugovori_OPULJP[[#This Row],[UKUPNI PRIHVATLJIVI IZDACI
TOTAL ELIGIBLE EXPENDITURE
= Bespovratna sredstva ukupno + doprinos korisnika
= Ukupni prihvatljivi troškovi
= Ukupna ugovorena vrijednost projekta HRK]]/7.5345</f>
        <v>39996.018315747562</v>
      </c>
      <c r="AA1954" s="44" t="s">
        <v>6593</v>
      </c>
      <c r="AB1954" s="44" t="s">
        <v>35</v>
      </c>
      <c r="AC1954" s="56" t="s">
        <v>7152</v>
      </c>
      <c r="AD1954" s="43" t="s">
        <v>6595</v>
      </c>
    </row>
    <row r="1955" spans="1:30" ht="51" customHeight="1" x14ac:dyDescent="0.2">
      <c r="A1955" s="66" t="s">
        <v>7153</v>
      </c>
      <c r="B1955" s="55" t="s">
        <v>743</v>
      </c>
      <c r="C1955" s="56" t="s">
        <v>6590</v>
      </c>
      <c r="D1955" s="88" t="s">
        <v>7035</v>
      </c>
      <c r="E1955" s="44" t="s">
        <v>76</v>
      </c>
      <c r="F1955" s="62" t="s">
        <v>7154</v>
      </c>
      <c r="G1955" s="62" t="s">
        <v>7155</v>
      </c>
      <c r="H1955" s="59">
        <v>44650</v>
      </c>
      <c r="I1955" s="59">
        <v>45199</v>
      </c>
      <c r="J1955" s="48" t="str">
        <f>IF(Ugovori_OPULJP[[#This Row],[DATUM ZAVRŠETKA OPERACIJE]]&gt;DATE(2024,3,31),"u provedbi","završen")</f>
        <v>završen</v>
      </c>
      <c r="K1955" s="58" t="s">
        <v>84</v>
      </c>
      <c r="L1955" s="58" t="s">
        <v>84</v>
      </c>
      <c r="M1955" s="49">
        <v>0.85</v>
      </c>
      <c r="N1955" s="49">
        <v>0.15</v>
      </c>
      <c r="O1955" s="50">
        <f>Ugovori_OPULJP[[#This Row],[Bespovratna sredstva - Ukupno (EU+Nac) HRK
= Ukupna ugovorena vrijednost bespovratnih sredstava]]*Ugovori_OPULJP[[#This Row],[EU STOPA SUFINANCIRANJA %
EU CO-FINANCING RATE %]]</f>
        <v>424744.82999999996</v>
      </c>
      <c r="P1955" s="51">
        <f>Ugovori_OPULJP[[#This Row],[Bespovratna sredstva - EU dio - HRK]]/7.5345</f>
        <v>56373.326697192904</v>
      </c>
      <c r="Q1955" s="50">
        <f>Ugovori_OPULJP[[#This Row],[Bespovratna sredstva - Ukupno (EU+Nac) HRK
= Ukupna ugovorena vrijednost bespovratnih sredstava]]*Ugovori_OPULJP[[#This Row],[STOPA NACIONALNOG SUFINANCIRANJA %]]</f>
        <v>74954.97</v>
      </c>
      <c r="R1955" s="51">
        <f>Ugovori_OPULJP[[#This Row],[Bespovratna sredstva - Nacionalni dio - HRK]]/7.5345</f>
        <v>9948.2341230340426</v>
      </c>
      <c r="S1955" s="52">
        <v>499699.8</v>
      </c>
      <c r="T1955" s="53">
        <f>Ugovori_OPULJP[[#This Row],[Bespovratna sredstva - Ukupno (EU+Nac) HRK
= Ukupna ugovorena vrijednost bespovratnih sredstava]]/7.5345</f>
        <v>66321.56082022695</v>
      </c>
      <c r="U1955" s="50">
        <v>0</v>
      </c>
      <c r="V1955" s="51">
        <f>Ugovori_OPULJP[[#This Row],[Javni doprinos korisnika - HRK]]/7.5345</f>
        <v>0</v>
      </c>
      <c r="W1955" s="50">
        <v>0</v>
      </c>
      <c r="X1955" s="51">
        <f>Ugovori_OPULJP[[#This Row],[Privatni doprinos korisnika - HRK]]/7.5345</f>
        <v>0</v>
      </c>
      <c r="Y1955" s="52">
        <v>499699.8</v>
      </c>
      <c r="Z1955" s="53">
        <f>Ugovori_OPULJP[[#This Row],[UKUPNI PRIHVATLJIVI IZDACI
TOTAL ELIGIBLE EXPENDITURE
= Bespovratna sredstva ukupno + doprinos korisnika
= Ukupni prihvatljivi troškovi
= Ukupna ugovorena vrijednost projekta HRK]]/7.5345</f>
        <v>66321.56082022695</v>
      </c>
      <c r="AA1955" s="44" t="s">
        <v>6593</v>
      </c>
      <c r="AB1955" s="44" t="s">
        <v>35</v>
      </c>
      <c r="AC1955" s="56" t="s">
        <v>7156</v>
      </c>
      <c r="AD1955" s="43" t="s">
        <v>6595</v>
      </c>
    </row>
    <row r="1956" spans="1:30" ht="51" customHeight="1" x14ac:dyDescent="0.2">
      <c r="A1956" s="66" t="s">
        <v>7157</v>
      </c>
      <c r="B1956" s="55" t="s">
        <v>743</v>
      </c>
      <c r="C1956" s="56" t="s">
        <v>6590</v>
      </c>
      <c r="D1956" s="88" t="s">
        <v>7035</v>
      </c>
      <c r="E1956" s="44" t="s">
        <v>76</v>
      </c>
      <c r="F1956" s="62" t="s">
        <v>7158</v>
      </c>
      <c r="G1956" s="62" t="s">
        <v>5336</v>
      </c>
      <c r="H1956" s="59">
        <v>44650</v>
      </c>
      <c r="I1956" s="59">
        <v>45199</v>
      </c>
      <c r="J1956" s="48" t="str">
        <f>IF(Ugovori_OPULJP[[#This Row],[DATUM ZAVRŠETKA OPERACIJE]]&gt;DATE(2024,3,31),"u provedbi","završen")</f>
        <v>završen</v>
      </c>
      <c r="K1956" s="67" t="s">
        <v>7159</v>
      </c>
      <c r="L1956" s="58" t="s">
        <v>37</v>
      </c>
      <c r="M1956" s="49">
        <v>0.85</v>
      </c>
      <c r="N1956" s="49">
        <v>0.15</v>
      </c>
      <c r="O1956" s="50">
        <f>Ugovori_OPULJP[[#This Row],[Bespovratna sredstva - Ukupno (EU+Nac) HRK
= Ukupna ugovorena vrijednost bespovratnih sredstava]]*Ugovori_OPULJP[[#This Row],[EU STOPA SUFINANCIRANJA %
EU CO-FINANCING RATE %]]</f>
        <v>419245.5</v>
      </c>
      <c r="P1956" s="51">
        <f>Ugovori_OPULJP[[#This Row],[Bespovratna sredstva - EU dio - HRK]]/7.5345</f>
        <v>55643.440175194104</v>
      </c>
      <c r="Q1956" s="50">
        <f>Ugovori_OPULJP[[#This Row],[Bespovratna sredstva - Ukupno (EU+Nac) HRK
= Ukupna ugovorena vrijednost bespovratnih sredstava]]*Ugovori_OPULJP[[#This Row],[STOPA NACIONALNOG SUFINANCIRANJA %]]</f>
        <v>73984.5</v>
      </c>
      <c r="R1956" s="51">
        <f>Ugovori_OPULJP[[#This Row],[Bespovratna sredstva - Nacionalni dio - HRK]]/7.5345</f>
        <v>9819.4306191519008</v>
      </c>
      <c r="S1956" s="52">
        <v>493230</v>
      </c>
      <c r="T1956" s="53">
        <f>Ugovori_OPULJP[[#This Row],[Bespovratna sredstva - Ukupno (EU+Nac) HRK
= Ukupna ugovorena vrijednost bespovratnih sredstava]]/7.5345</f>
        <v>65462.870794346003</v>
      </c>
      <c r="U1956" s="50">
        <v>0</v>
      </c>
      <c r="V1956" s="51">
        <f>Ugovori_OPULJP[[#This Row],[Javni doprinos korisnika - HRK]]/7.5345</f>
        <v>0</v>
      </c>
      <c r="W1956" s="50">
        <v>0</v>
      </c>
      <c r="X1956" s="51">
        <f>Ugovori_OPULJP[[#This Row],[Privatni doprinos korisnika - HRK]]/7.5345</f>
        <v>0</v>
      </c>
      <c r="Y1956" s="52">
        <v>493230</v>
      </c>
      <c r="Z1956" s="53">
        <f>Ugovori_OPULJP[[#This Row],[UKUPNI PRIHVATLJIVI IZDACI
TOTAL ELIGIBLE EXPENDITURE
= Bespovratna sredstva ukupno + doprinos korisnika
= Ukupni prihvatljivi troškovi
= Ukupna ugovorena vrijednost projekta HRK]]/7.5345</f>
        <v>65462.870794346003</v>
      </c>
      <c r="AA1956" s="44" t="s">
        <v>6593</v>
      </c>
      <c r="AB1956" s="44" t="s">
        <v>35</v>
      </c>
      <c r="AC1956" s="56" t="s">
        <v>7160</v>
      </c>
      <c r="AD1956" s="43" t="s">
        <v>6595</v>
      </c>
    </row>
    <row r="1957" spans="1:30" ht="51" customHeight="1" x14ac:dyDescent="0.2">
      <c r="A1957" s="61" t="s">
        <v>7161</v>
      </c>
      <c r="B1957" s="55" t="s">
        <v>743</v>
      </c>
      <c r="C1957" s="43" t="s">
        <v>6590</v>
      </c>
      <c r="D1957" s="88" t="s">
        <v>7035</v>
      </c>
      <c r="E1957" s="44" t="s">
        <v>76</v>
      </c>
      <c r="F1957" s="62" t="s">
        <v>7162</v>
      </c>
      <c r="G1957" s="62" t="s">
        <v>7163</v>
      </c>
      <c r="H1957" s="59">
        <v>44709</v>
      </c>
      <c r="I1957" s="59">
        <v>45074</v>
      </c>
      <c r="J1957" s="48" t="str">
        <f>IF(Ugovori_OPULJP[[#This Row],[DATUM ZAVRŠETKA OPERACIJE]]&gt;DATE(2024,3,31),"u provedbi","završen")</f>
        <v>završen</v>
      </c>
      <c r="K1957" s="67" t="s">
        <v>84</v>
      </c>
      <c r="L1957" s="67" t="s">
        <v>84</v>
      </c>
      <c r="M1957" s="49">
        <v>0.85</v>
      </c>
      <c r="N1957" s="49">
        <v>0.15</v>
      </c>
      <c r="O1957" s="50">
        <f>Ugovori_OPULJP[[#This Row],[Bespovratna sredstva - Ukupno (EU+Nac) HRK
= Ukupna ugovorena vrijednost bespovratnih sredstava]]*Ugovori_OPULJP[[#This Row],[EU STOPA SUFINANCIRANJA %
EU CO-FINANCING RATE %]]</f>
        <v>350723.43</v>
      </c>
      <c r="P1957" s="51">
        <f>Ugovori_OPULJP[[#This Row],[Bespovratna sredstva - EU dio - HRK]]/7.5345</f>
        <v>46548.998606410511</v>
      </c>
      <c r="Q1957" s="50">
        <f>Ugovori_OPULJP[[#This Row],[Bespovratna sredstva - Ukupno (EU+Nac) HRK
= Ukupna ugovorena vrijednost bespovratnih sredstava]]*Ugovori_OPULJP[[#This Row],[STOPA NACIONALNOG SUFINANCIRANJA %]]</f>
        <v>61892.369999999995</v>
      </c>
      <c r="R1957" s="51">
        <f>Ugovori_OPULJP[[#This Row],[Bespovratna sredstva - Nacionalni dio - HRK]]/7.5345</f>
        <v>8214.529165837148</v>
      </c>
      <c r="S1957" s="52">
        <v>412615.8</v>
      </c>
      <c r="T1957" s="53">
        <f>Ugovori_OPULJP[[#This Row],[Bespovratna sredstva - Ukupno (EU+Nac) HRK
= Ukupna ugovorena vrijednost bespovratnih sredstava]]/7.5345</f>
        <v>54763.527772247653</v>
      </c>
      <c r="U1957" s="50">
        <v>0</v>
      </c>
      <c r="V1957" s="51">
        <f>Ugovori_OPULJP[[#This Row],[Javni doprinos korisnika - HRK]]/7.5345</f>
        <v>0</v>
      </c>
      <c r="W1957" s="50">
        <v>0</v>
      </c>
      <c r="X1957" s="51">
        <f>Ugovori_OPULJP[[#This Row],[Privatni doprinos korisnika - HRK]]/7.5345</f>
        <v>0</v>
      </c>
      <c r="Y1957" s="52">
        <v>412615.8</v>
      </c>
      <c r="Z1957" s="53">
        <f>Ugovori_OPULJP[[#This Row],[UKUPNI PRIHVATLJIVI IZDACI
TOTAL ELIGIBLE EXPENDITURE
= Bespovratna sredstva ukupno + doprinos korisnika
= Ukupni prihvatljivi troškovi
= Ukupna ugovorena vrijednost projekta HRK]]/7.5345</f>
        <v>54763.527772247653</v>
      </c>
      <c r="AA1957" s="44" t="s">
        <v>6593</v>
      </c>
      <c r="AB1957" s="44" t="s">
        <v>35</v>
      </c>
      <c r="AC1957" s="56" t="s">
        <v>7164</v>
      </c>
      <c r="AD1957" s="43" t="s">
        <v>6595</v>
      </c>
    </row>
    <row r="1958" spans="1:30" ht="51" customHeight="1" x14ac:dyDescent="0.2">
      <c r="A1958" s="66" t="s">
        <v>7165</v>
      </c>
      <c r="B1958" s="55" t="s">
        <v>743</v>
      </c>
      <c r="C1958" s="56" t="s">
        <v>6590</v>
      </c>
      <c r="D1958" s="88" t="s">
        <v>7035</v>
      </c>
      <c r="E1958" s="44" t="s">
        <v>76</v>
      </c>
      <c r="F1958" s="62" t="s">
        <v>7166</v>
      </c>
      <c r="G1958" s="62" t="s">
        <v>194</v>
      </c>
      <c r="H1958" s="59">
        <v>44650</v>
      </c>
      <c r="I1958" s="59">
        <v>45199</v>
      </c>
      <c r="J1958" s="48" t="str">
        <f>IF(Ugovori_OPULJP[[#This Row],[DATUM ZAVRŠETKA OPERACIJE]]&gt;DATE(2024,3,31),"u provedbi","završen")</f>
        <v>završen</v>
      </c>
      <c r="K1958" s="67" t="s">
        <v>195</v>
      </c>
      <c r="L1958" s="58" t="s">
        <v>84</v>
      </c>
      <c r="M1958" s="49">
        <v>0.85</v>
      </c>
      <c r="N1958" s="49">
        <v>0.15</v>
      </c>
      <c r="O1958" s="50">
        <f>Ugovori_OPULJP[[#This Row],[Bespovratna sredstva - Ukupno (EU+Nac) HRK
= Ukupna ugovorena vrijednost bespovratnih sredstava]]*Ugovori_OPULJP[[#This Row],[EU STOPA SUFINANCIRANJA %
EU CO-FINANCING RATE %]]</f>
        <v>305494.88750000001</v>
      </c>
      <c r="P1958" s="51">
        <f>Ugovori_OPULJP[[#This Row],[Bespovratna sredstva - EU dio - HRK]]/7.5345</f>
        <v>40546.139425310241</v>
      </c>
      <c r="Q1958" s="50">
        <f>Ugovori_OPULJP[[#This Row],[Bespovratna sredstva - Ukupno (EU+Nac) HRK
= Ukupna ugovorena vrijednost bespovratnih sredstava]]*Ugovori_OPULJP[[#This Row],[STOPA NACIONALNOG SUFINANCIRANJA %]]</f>
        <v>53910.862499999996</v>
      </c>
      <c r="R1958" s="51">
        <f>Ugovori_OPULJP[[#This Row],[Bespovratna sredstva - Nacionalni dio - HRK]]/7.5345</f>
        <v>7155.201075054747</v>
      </c>
      <c r="S1958" s="52">
        <v>359405.75</v>
      </c>
      <c r="T1958" s="53">
        <f>Ugovori_OPULJP[[#This Row],[Bespovratna sredstva - Ukupno (EU+Nac) HRK
= Ukupna ugovorena vrijednost bespovratnih sredstava]]/7.5345</f>
        <v>47701.340500364982</v>
      </c>
      <c r="U1958" s="50">
        <v>0</v>
      </c>
      <c r="V1958" s="51">
        <f>Ugovori_OPULJP[[#This Row],[Javni doprinos korisnika - HRK]]/7.5345</f>
        <v>0</v>
      </c>
      <c r="W1958" s="50">
        <v>0</v>
      </c>
      <c r="X1958" s="51">
        <f>Ugovori_OPULJP[[#This Row],[Privatni doprinos korisnika - HRK]]/7.5345</f>
        <v>0</v>
      </c>
      <c r="Y1958" s="52">
        <v>359405.75</v>
      </c>
      <c r="Z1958" s="53">
        <f>Ugovori_OPULJP[[#This Row],[UKUPNI PRIHVATLJIVI IZDACI
TOTAL ELIGIBLE EXPENDITURE
= Bespovratna sredstva ukupno + doprinos korisnika
= Ukupni prihvatljivi troškovi
= Ukupna ugovorena vrijednost projekta HRK]]/7.5345</f>
        <v>47701.340500364982</v>
      </c>
      <c r="AA1958" s="44" t="s">
        <v>6593</v>
      </c>
      <c r="AB1958" s="44" t="s">
        <v>35</v>
      </c>
      <c r="AC1958" s="56" t="s">
        <v>7167</v>
      </c>
      <c r="AD1958" s="43" t="s">
        <v>6595</v>
      </c>
    </row>
    <row r="1959" spans="1:30" ht="51" customHeight="1" x14ac:dyDescent="0.2">
      <c r="A1959" s="61" t="s">
        <v>7168</v>
      </c>
      <c r="B1959" s="55" t="s">
        <v>743</v>
      </c>
      <c r="C1959" s="43" t="s">
        <v>6590</v>
      </c>
      <c r="D1959" s="88" t="s">
        <v>7035</v>
      </c>
      <c r="E1959" s="44" t="s">
        <v>76</v>
      </c>
      <c r="F1959" s="62" t="s">
        <v>7169</v>
      </c>
      <c r="G1959" s="62" t="s">
        <v>7170</v>
      </c>
      <c r="H1959" s="59">
        <v>44645</v>
      </c>
      <c r="I1959" s="59">
        <v>45010</v>
      </c>
      <c r="J1959" s="48" t="str">
        <f>IF(Ugovori_OPULJP[[#This Row],[DATUM ZAVRŠETKA OPERACIJE]]&gt;DATE(2024,3,31),"u provedbi","završen")</f>
        <v>završen</v>
      </c>
      <c r="K1959" s="67" t="s">
        <v>99</v>
      </c>
      <c r="L1959" s="67" t="s">
        <v>99</v>
      </c>
      <c r="M1959" s="49">
        <v>0.85</v>
      </c>
      <c r="N1959" s="49">
        <v>0.15</v>
      </c>
      <c r="O1959" s="50">
        <f>Ugovori_OPULJP[[#This Row],[Bespovratna sredstva - Ukupno (EU+Nac) HRK
= Ukupna ugovorena vrijednost bespovratnih sredstava]]*Ugovori_OPULJP[[#This Row],[EU STOPA SUFINANCIRANJA %
EU CO-FINANCING RATE %]]</f>
        <v>273711.89999999997</v>
      </c>
      <c r="P1959" s="51">
        <f>Ugovori_OPULJP[[#This Row],[Bespovratna sredstva - EU dio - HRK]]/7.5345</f>
        <v>36327.812064503276</v>
      </c>
      <c r="Q1959" s="50">
        <f>Ugovori_OPULJP[[#This Row],[Bespovratna sredstva - Ukupno (EU+Nac) HRK
= Ukupna ugovorena vrijednost bespovratnih sredstava]]*Ugovori_OPULJP[[#This Row],[STOPA NACIONALNOG SUFINANCIRANJA %]]</f>
        <v>48302.1</v>
      </c>
      <c r="R1959" s="51">
        <f>Ugovori_OPULJP[[#This Row],[Bespovratna sredstva - Nacionalni dio - HRK]]/7.5345</f>
        <v>6410.7903643241089</v>
      </c>
      <c r="S1959" s="52">
        <v>322014</v>
      </c>
      <c r="T1959" s="53">
        <f>Ugovori_OPULJP[[#This Row],[Bespovratna sredstva - Ukupno (EU+Nac) HRK
= Ukupna ugovorena vrijednost bespovratnih sredstava]]/7.5345</f>
        <v>42738.602428827391</v>
      </c>
      <c r="U1959" s="50">
        <v>0</v>
      </c>
      <c r="V1959" s="51">
        <f>Ugovori_OPULJP[[#This Row],[Javni doprinos korisnika - HRK]]/7.5345</f>
        <v>0</v>
      </c>
      <c r="W1959" s="50">
        <v>0</v>
      </c>
      <c r="X1959" s="51">
        <f>Ugovori_OPULJP[[#This Row],[Privatni doprinos korisnika - HRK]]/7.5345</f>
        <v>0</v>
      </c>
      <c r="Y1959" s="52">
        <v>322014</v>
      </c>
      <c r="Z1959" s="53">
        <f>Ugovori_OPULJP[[#This Row],[UKUPNI PRIHVATLJIVI IZDACI
TOTAL ELIGIBLE EXPENDITURE
= Bespovratna sredstva ukupno + doprinos korisnika
= Ukupni prihvatljivi troškovi
= Ukupna ugovorena vrijednost projekta HRK]]/7.5345</f>
        <v>42738.602428827391</v>
      </c>
      <c r="AA1959" s="44" t="s">
        <v>6593</v>
      </c>
      <c r="AB1959" s="44" t="s">
        <v>35</v>
      </c>
      <c r="AC1959" s="56" t="s">
        <v>7171</v>
      </c>
      <c r="AD1959" s="43" t="s">
        <v>6595</v>
      </c>
    </row>
    <row r="1960" spans="1:30" ht="51" customHeight="1" x14ac:dyDescent="0.2">
      <c r="A1960" s="61" t="s">
        <v>7172</v>
      </c>
      <c r="B1960" s="55" t="s">
        <v>743</v>
      </c>
      <c r="C1960" s="43" t="s">
        <v>6590</v>
      </c>
      <c r="D1960" s="88" t="s">
        <v>7035</v>
      </c>
      <c r="E1960" s="44" t="s">
        <v>76</v>
      </c>
      <c r="F1960" s="62" t="s">
        <v>7173</v>
      </c>
      <c r="G1960" s="62" t="s">
        <v>1900</v>
      </c>
      <c r="H1960" s="59">
        <v>44641</v>
      </c>
      <c r="I1960" s="59">
        <v>45006</v>
      </c>
      <c r="J1960" s="48" t="str">
        <f>IF(Ugovori_OPULJP[[#This Row],[DATUM ZAVRŠETKA OPERACIJE]]&gt;DATE(2024,3,31),"u provedbi","završen")</f>
        <v>završen</v>
      </c>
      <c r="K1960" s="67" t="s">
        <v>371</v>
      </c>
      <c r="L1960" s="67" t="s">
        <v>371</v>
      </c>
      <c r="M1960" s="49">
        <v>0.85</v>
      </c>
      <c r="N1960" s="49">
        <v>0.15</v>
      </c>
      <c r="O1960" s="50">
        <f>Ugovori_OPULJP[[#This Row],[Bespovratna sredstva - Ukupno (EU+Nac) HRK
= Ukupna ugovorena vrijednost bespovratnih sredstava]]*Ugovori_OPULJP[[#This Row],[EU STOPA SUFINANCIRANJA %
EU CO-FINANCING RATE %]]</f>
        <v>362372.61199999996</v>
      </c>
      <c r="P1960" s="51">
        <f>Ugovori_OPULJP[[#This Row],[Bespovratna sredstva - EU dio - HRK]]/7.5345</f>
        <v>48095.110757183618</v>
      </c>
      <c r="Q1960" s="50">
        <f>Ugovori_OPULJP[[#This Row],[Bespovratna sredstva - Ukupno (EU+Nac) HRK
= Ukupna ugovorena vrijednost bespovratnih sredstava]]*Ugovori_OPULJP[[#This Row],[STOPA NACIONALNOG SUFINANCIRANJA %]]</f>
        <v>63948.107999999993</v>
      </c>
      <c r="R1960" s="51">
        <f>Ugovori_OPULJP[[#This Row],[Bespovratna sredstva - Nacionalni dio - HRK]]/7.5345</f>
        <v>8487.3724865618151</v>
      </c>
      <c r="S1960" s="52">
        <v>426320.72</v>
      </c>
      <c r="T1960" s="53">
        <f>Ugovori_OPULJP[[#This Row],[Bespovratna sredstva - Ukupno (EU+Nac) HRK
= Ukupna ugovorena vrijednost bespovratnih sredstava]]/7.5345</f>
        <v>56582.483243745432</v>
      </c>
      <c r="U1960" s="50">
        <v>0</v>
      </c>
      <c r="V1960" s="51">
        <f>Ugovori_OPULJP[[#This Row],[Javni doprinos korisnika - HRK]]/7.5345</f>
        <v>0</v>
      </c>
      <c r="W1960" s="50">
        <v>0</v>
      </c>
      <c r="X1960" s="51">
        <f>Ugovori_OPULJP[[#This Row],[Privatni doprinos korisnika - HRK]]/7.5345</f>
        <v>0</v>
      </c>
      <c r="Y1960" s="52">
        <v>426320.72</v>
      </c>
      <c r="Z1960" s="53">
        <f>Ugovori_OPULJP[[#This Row],[UKUPNI PRIHVATLJIVI IZDACI
TOTAL ELIGIBLE EXPENDITURE
= Bespovratna sredstva ukupno + doprinos korisnika
= Ukupni prihvatljivi troškovi
= Ukupna ugovorena vrijednost projekta HRK]]/7.5345</f>
        <v>56582.483243745432</v>
      </c>
      <c r="AA1960" s="44" t="s">
        <v>6593</v>
      </c>
      <c r="AB1960" s="44" t="s">
        <v>35</v>
      </c>
      <c r="AC1960" s="43" t="s">
        <v>7174</v>
      </c>
      <c r="AD1960" s="43" t="s">
        <v>6595</v>
      </c>
    </row>
    <row r="1961" spans="1:30" ht="51" customHeight="1" x14ac:dyDescent="0.2">
      <c r="A1961" s="61" t="s">
        <v>7175</v>
      </c>
      <c r="B1961" s="55" t="s">
        <v>743</v>
      </c>
      <c r="C1961" s="43" t="s">
        <v>6590</v>
      </c>
      <c r="D1961" s="88" t="s">
        <v>7035</v>
      </c>
      <c r="E1961" s="44" t="s">
        <v>76</v>
      </c>
      <c r="F1961" s="62" t="s">
        <v>7176</v>
      </c>
      <c r="G1961" s="62" t="s">
        <v>3239</v>
      </c>
      <c r="H1961" s="59">
        <v>44707</v>
      </c>
      <c r="I1961" s="59">
        <v>45072</v>
      </c>
      <c r="J1961" s="48" t="str">
        <f>IF(Ugovori_OPULJP[[#This Row],[DATUM ZAVRŠETKA OPERACIJE]]&gt;DATE(2024,3,31),"u provedbi","završen")</f>
        <v>završen</v>
      </c>
      <c r="K1961" s="67" t="s">
        <v>7177</v>
      </c>
      <c r="L1961" s="67" t="s">
        <v>37</v>
      </c>
      <c r="M1961" s="49">
        <v>0.85</v>
      </c>
      <c r="N1961" s="49">
        <v>0.15</v>
      </c>
      <c r="O1961" s="50">
        <f>Ugovori_OPULJP[[#This Row],[Bespovratna sredstva - Ukupno (EU+Nac) HRK
= Ukupna ugovorena vrijednost bespovratnih sredstava]]*Ugovori_OPULJP[[#This Row],[EU STOPA SUFINANCIRANJA %
EU CO-FINANCING RATE %]]</f>
        <v>371675.25</v>
      </c>
      <c r="P1961" s="51">
        <f>Ugovori_OPULJP[[#This Row],[Bespovratna sredstva - EU dio - HRK]]/7.5345</f>
        <v>49329.78299820824</v>
      </c>
      <c r="Q1961" s="50">
        <f>Ugovori_OPULJP[[#This Row],[Bespovratna sredstva - Ukupno (EU+Nac) HRK
= Ukupna ugovorena vrijednost bespovratnih sredstava]]*Ugovori_OPULJP[[#This Row],[STOPA NACIONALNOG SUFINANCIRANJA %]]</f>
        <v>65589.75</v>
      </c>
      <c r="R1961" s="51">
        <f>Ugovori_OPULJP[[#This Row],[Bespovratna sredstva - Nacionalni dio - HRK]]/7.5345</f>
        <v>8705.2558232132178</v>
      </c>
      <c r="S1961" s="52">
        <v>437265</v>
      </c>
      <c r="T1961" s="53">
        <f>Ugovori_OPULJP[[#This Row],[Bespovratna sredstva - Ukupno (EU+Nac) HRK
= Ukupna ugovorena vrijednost bespovratnih sredstava]]/7.5345</f>
        <v>58035.038821421454</v>
      </c>
      <c r="U1961" s="50">
        <v>0</v>
      </c>
      <c r="V1961" s="51">
        <f>Ugovori_OPULJP[[#This Row],[Javni doprinos korisnika - HRK]]/7.5345</f>
        <v>0</v>
      </c>
      <c r="W1961" s="50">
        <v>0</v>
      </c>
      <c r="X1961" s="51">
        <f>Ugovori_OPULJP[[#This Row],[Privatni doprinos korisnika - HRK]]/7.5345</f>
        <v>0</v>
      </c>
      <c r="Y1961" s="52">
        <v>437265</v>
      </c>
      <c r="Z1961" s="53">
        <f>Ugovori_OPULJP[[#This Row],[UKUPNI PRIHVATLJIVI IZDACI
TOTAL ELIGIBLE EXPENDITURE
= Bespovratna sredstva ukupno + doprinos korisnika
= Ukupni prihvatljivi troškovi
= Ukupna ugovorena vrijednost projekta HRK]]/7.5345</f>
        <v>58035.038821421454</v>
      </c>
      <c r="AA1961" s="44" t="s">
        <v>6593</v>
      </c>
      <c r="AB1961" s="44" t="s">
        <v>35</v>
      </c>
      <c r="AC1961" s="56" t="s">
        <v>7178</v>
      </c>
      <c r="AD1961" s="43" t="s">
        <v>6595</v>
      </c>
    </row>
    <row r="1962" spans="1:30" ht="51" customHeight="1" x14ac:dyDescent="0.2">
      <c r="A1962" s="66" t="s">
        <v>7179</v>
      </c>
      <c r="B1962" s="55" t="s">
        <v>743</v>
      </c>
      <c r="C1962" s="56" t="s">
        <v>6590</v>
      </c>
      <c r="D1962" s="88" t="s">
        <v>7035</v>
      </c>
      <c r="E1962" s="44" t="s">
        <v>76</v>
      </c>
      <c r="F1962" s="62" t="s">
        <v>7180</v>
      </c>
      <c r="G1962" s="62" t="s">
        <v>7181</v>
      </c>
      <c r="H1962" s="59">
        <v>44644</v>
      </c>
      <c r="I1962" s="59">
        <v>45193</v>
      </c>
      <c r="J1962" s="48" t="str">
        <f>IF(Ugovori_OPULJP[[#This Row],[DATUM ZAVRŠETKA OPERACIJE]]&gt;DATE(2024,3,31),"u provedbi","završen")</f>
        <v>završen</v>
      </c>
      <c r="K1962" s="58" t="s">
        <v>79</v>
      </c>
      <c r="L1962" s="58" t="s">
        <v>79</v>
      </c>
      <c r="M1962" s="49">
        <v>0.85</v>
      </c>
      <c r="N1962" s="49">
        <v>0.15</v>
      </c>
      <c r="O1962" s="50">
        <f>Ugovori_OPULJP[[#This Row],[Bespovratna sredstva - Ukupno (EU+Nac) HRK
= Ukupna ugovorena vrijednost bespovratnih sredstava]]*Ugovori_OPULJP[[#This Row],[EU STOPA SUFINANCIRANJA %
EU CO-FINANCING RATE %]]</f>
        <v>371011.35749999998</v>
      </c>
      <c r="P1962" s="51">
        <f>Ugovori_OPULJP[[#This Row],[Bespovratna sredstva - EU dio - HRK]]/7.5345</f>
        <v>49241.669321122827</v>
      </c>
      <c r="Q1962" s="50">
        <f>Ugovori_OPULJP[[#This Row],[Bespovratna sredstva - Ukupno (EU+Nac) HRK
= Ukupna ugovorena vrijednost bespovratnih sredstava]]*Ugovori_OPULJP[[#This Row],[STOPA NACIONALNOG SUFINANCIRANJA %]]</f>
        <v>65472.592499999999</v>
      </c>
      <c r="R1962" s="51">
        <f>Ugovori_OPULJP[[#This Row],[Bespovratna sredstva - Nacionalni dio - HRK]]/7.5345</f>
        <v>8689.7063507863822</v>
      </c>
      <c r="S1962" s="52">
        <v>436483.95</v>
      </c>
      <c r="T1962" s="53">
        <f>Ugovori_OPULJP[[#This Row],[Bespovratna sredstva - Ukupno (EU+Nac) HRK
= Ukupna ugovorena vrijednost bespovratnih sredstava]]/7.5345</f>
        <v>57931.375671909213</v>
      </c>
      <c r="U1962" s="50">
        <v>0</v>
      </c>
      <c r="V1962" s="51">
        <f>Ugovori_OPULJP[[#This Row],[Javni doprinos korisnika - HRK]]/7.5345</f>
        <v>0</v>
      </c>
      <c r="W1962" s="50">
        <v>0</v>
      </c>
      <c r="X1962" s="51">
        <f>Ugovori_OPULJP[[#This Row],[Privatni doprinos korisnika - HRK]]/7.5345</f>
        <v>0</v>
      </c>
      <c r="Y1962" s="52">
        <v>436483.95</v>
      </c>
      <c r="Z1962" s="53">
        <f>Ugovori_OPULJP[[#This Row],[UKUPNI PRIHVATLJIVI IZDACI
TOTAL ELIGIBLE EXPENDITURE
= Bespovratna sredstva ukupno + doprinos korisnika
= Ukupni prihvatljivi troškovi
= Ukupna ugovorena vrijednost projekta HRK]]/7.5345</f>
        <v>57931.375671909213</v>
      </c>
      <c r="AA1962" s="44" t="s">
        <v>6593</v>
      </c>
      <c r="AB1962" s="44" t="s">
        <v>35</v>
      </c>
      <c r="AC1962" s="56" t="s">
        <v>7182</v>
      </c>
      <c r="AD1962" s="43" t="s">
        <v>6595</v>
      </c>
    </row>
    <row r="1963" spans="1:30" ht="51" customHeight="1" x14ac:dyDescent="0.2">
      <c r="A1963" s="66" t="s">
        <v>7183</v>
      </c>
      <c r="B1963" s="55" t="s">
        <v>743</v>
      </c>
      <c r="C1963" s="56" t="s">
        <v>6590</v>
      </c>
      <c r="D1963" s="88" t="s">
        <v>7035</v>
      </c>
      <c r="E1963" s="44" t="s">
        <v>76</v>
      </c>
      <c r="F1963" s="62" t="s">
        <v>7184</v>
      </c>
      <c r="G1963" s="62" t="s">
        <v>7185</v>
      </c>
      <c r="H1963" s="59">
        <v>44651</v>
      </c>
      <c r="I1963" s="59">
        <v>45199</v>
      </c>
      <c r="J1963" s="48" t="str">
        <f>IF(Ugovori_OPULJP[[#This Row],[DATUM ZAVRŠETKA OPERACIJE]]&gt;DATE(2024,3,31),"u provedbi","završen")</f>
        <v>završen</v>
      </c>
      <c r="K1963" s="67" t="s">
        <v>7186</v>
      </c>
      <c r="L1963" s="67" t="s">
        <v>37</v>
      </c>
      <c r="M1963" s="49">
        <v>0.85</v>
      </c>
      <c r="N1963" s="49">
        <v>0.15</v>
      </c>
      <c r="O1963" s="50">
        <f>Ugovori_OPULJP[[#This Row],[Bespovratna sredstva - Ukupno (EU+Nac) HRK
= Ukupna ugovorena vrijednost bespovratnih sredstava]]*Ugovori_OPULJP[[#This Row],[EU STOPA SUFINANCIRANJA %
EU CO-FINANCING RATE %]]</f>
        <v>420159.53049999999</v>
      </c>
      <c r="P1963" s="51">
        <f>Ugovori_OPULJP[[#This Row],[Bespovratna sredstva - EU dio - HRK]]/7.5345</f>
        <v>55764.752870130731</v>
      </c>
      <c r="Q1963" s="50">
        <f>Ugovori_OPULJP[[#This Row],[Bespovratna sredstva - Ukupno (EU+Nac) HRK
= Ukupna ugovorena vrijednost bespovratnih sredstava]]*Ugovori_OPULJP[[#This Row],[STOPA NACIONALNOG SUFINANCIRANJA %]]</f>
        <v>74145.799499999994</v>
      </c>
      <c r="R1963" s="51">
        <f>Ugovori_OPULJP[[#This Row],[Bespovratna sredstva - Nacionalni dio - HRK]]/7.5345</f>
        <v>9840.8387417877748</v>
      </c>
      <c r="S1963" s="52">
        <v>494305.33</v>
      </c>
      <c r="T1963" s="53">
        <f>Ugovori_OPULJP[[#This Row],[Bespovratna sredstva - Ukupno (EU+Nac) HRK
= Ukupna ugovorena vrijednost bespovratnih sredstava]]/7.5345</f>
        <v>65605.591611918513</v>
      </c>
      <c r="U1963" s="50">
        <v>0</v>
      </c>
      <c r="V1963" s="51">
        <f>Ugovori_OPULJP[[#This Row],[Javni doprinos korisnika - HRK]]/7.5345</f>
        <v>0</v>
      </c>
      <c r="W1963" s="50">
        <v>0</v>
      </c>
      <c r="X1963" s="51">
        <f>Ugovori_OPULJP[[#This Row],[Privatni doprinos korisnika - HRK]]/7.5345</f>
        <v>0</v>
      </c>
      <c r="Y1963" s="52">
        <v>494305.33</v>
      </c>
      <c r="Z1963" s="53">
        <f>Ugovori_OPULJP[[#This Row],[UKUPNI PRIHVATLJIVI IZDACI
TOTAL ELIGIBLE EXPENDITURE
= Bespovratna sredstva ukupno + doprinos korisnika
= Ukupni prihvatljivi troškovi
= Ukupna ugovorena vrijednost projekta HRK]]/7.5345</f>
        <v>65605.591611918513</v>
      </c>
      <c r="AA1963" s="44" t="s">
        <v>6593</v>
      </c>
      <c r="AB1963" s="44" t="s">
        <v>35</v>
      </c>
      <c r="AC1963" s="56" t="s">
        <v>7187</v>
      </c>
      <c r="AD1963" s="43" t="s">
        <v>6595</v>
      </c>
    </row>
    <row r="1964" spans="1:30" ht="63.75" customHeight="1" x14ac:dyDescent="0.2">
      <c r="A1964" s="66" t="s">
        <v>7188</v>
      </c>
      <c r="B1964" s="55" t="s">
        <v>743</v>
      </c>
      <c r="C1964" s="56" t="s">
        <v>6590</v>
      </c>
      <c r="D1964" s="88" t="s">
        <v>7035</v>
      </c>
      <c r="E1964" s="44" t="s">
        <v>76</v>
      </c>
      <c r="F1964" s="62" t="s">
        <v>7189</v>
      </c>
      <c r="G1964" s="62" t="s">
        <v>7190</v>
      </c>
      <c r="H1964" s="59">
        <v>44642</v>
      </c>
      <c r="I1964" s="59">
        <v>45191</v>
      </c>
      <c r="J1964" s="48" t="str">
        <f>IF(Ugovori_OPULJP[[#This Row],[DATUM ZAVRŠETKA OPERACIJE]]&gt;DATE(2024,3,31),"u provedbi","završen")</f>
        <v>završen</v>
      </c>
      <c r="K1964" s="58" t="s">
        <v>892</v>
      </c>
      <c r="L1964" s="58" t="s">
        <v>37</v>
      </c>
      <c r="M1964" s="49">
        <v>0.85</v>
      </c>
      <c r="N1964" s="49">
        <v>0.15</v>
      </c>
      <c r="O1964" s="50">
        <f>Ugovori_OPULJP[[#This Row],[Bespovratna sredstva - Ukupno (EU+Nac) HRK
= Ukupna ugovorena vrijednost bespovratnih sredstava]]*Ugovori_OPULJP[[#This Row],[EU STOPA SUFINANCIRANJA %
EU CO-FINANCING RATE %]]</f>
        <v>424565.00399999996</v>
      </c>
      <c r="P1964" s="51">
        <f>Ugovori_OPULJP[[#This Row],[Bespovratna sredstva - EU dio - HRK]]/7.5345</f>
        <v>56349.459685446935</v>
      </c>
      <c r="Q1964" s="50">
        <f>Ugovori_OPULJP[[#This Row],[Bespovratna sredstva - Ukupno (EU+Nac) HRK
= Ukupna ugovorena vrijednost bespovratnih sredstava]]*Ugovori_OPULJP[[#This Row],[STOPA NACIONALNOG SUFINANCIRANJA %]]</f>
        <v>74923.23599999999</v>
      </c>
      <c r="R1964" s="51">
        <f>Ugovori_OPULJP[[#This Row],[Bespovratna sredstva - Nacionalni dio - HRK]]/7.5345</f>
        <v>9944.0222974318112</v>
      </c>
      <c r="S1964" s="52">
        <v>499488.24</v>
      </c>
      <c r="T1964" s="53">
        <f>Ugovori_OPULJP[[#This Row],[Bespovratna sredstva - Ukupno (EU+Nac) HRK
= Ukupna ugovorena vrijednost bespovratnih sredstava]]/7.5345</f>
        <v>66293.481982878759</v>
      </c>
      <c r="U1964" s="50">
        <v>0</v>
      </c>
      <c r="V1964" s="51">
        <f>Ugovori_OPULJP[[#This Row],[Javni doprinos korisnika - HRK]]/7.5345</f>
        <v>0</v>
      </c>
      <c r="W1964" s="50">
        <v>0</v>
      </c>
      <c r="X1964" s="51">
        <f>Ugovori_OPULJP[[#This Row],[Privatni doprinos korisnika - HRK]]/7.5345</f>
        <v>0</v>
      </c>
      <c r="Y1964" s="52">
        <v>499488.24</v>
      </c>
      <c r="Z1964" s="53">
        <f>Ugovori_OPULJP[[#This Row],[UKUPNI PRIHVATLJIVI IZDACI
TOTAL ELIGIBLE EXPENDITURE
= Bespovratna sredstva ukupno + doprinos korisnika
= Ukupni prihvatljivi troškovi
= Ukupna ugovorena vrijednost projekta HRK]]/7.5345</f>
        <v>66293.481982878759</v>
      </c>
      <c r="AA1964" s="44" t="s">
        <v>6593</v>
      </c>
      <c r="AB1964" s="44" t="s">
        <v>35</v>
      </c>
      <c r="AC1964" s="56" t="s">
        <v>7191</v>
      </c>
      <c r="AD1964" s="43" t="s">
        <v>6595</v>
      </c>
    </row>
    <row r="1965" spans="1:30" ht="51" customHeight="1" x14ac:dyDescent="0.2">
      <c r="A1965" s="61" t="s">
        <v>7192</v>
      </c>
      <c r="B1965" s="55" t="s">
        <v>743</v>
      </c>
      <c r="C1965" s="43" t="s">
        <v>6590</v>
      </c>
      <c r="D1965" s="88" t="s">
        <v>7035</v>
      </c>
      <c r="E1965" s="44" t="s">
        <v>76</v>
      </c>
      <c r="F1965" s="62" t="s">
        <v>7193</v>
      </c>
      <c r="G1965" s="62" t="s">
        <v>7194</v>
      </c>
      <c r="H1965" s="59">
        <v>44706</v>
      </c>
      <c r="I1965" s="59">
        <v>45132</v>
      </c>
      <c r="J1965" s="48" t="str">
        <f>IF(Ugovori_OPULJP[[#This Row],[DATUM ZAVRŠETKA OPERACIJE]]&gt;DATE(2024,3,31),"u provedbi","završen")</f>
        <v>završen</v>
      </c>
      <c r="K1965" s="46" t="s">
        <v>37</v>
      </c>
      <c r="L1965" s="67" t="s">
        <v>37</v>
      </c>
      <c r="M1965" s="49">
        <v>0.85</v>
      </c>
      <c r="N1965" s="49">
        <v>0.15</v>
      </c>
      <c r="O1965" s="50">
        <f>Ugovori_OPULJP[[#This Row],[Bespovratna sredstva - Ukupno (EU+Nac) HRK
= Ukupna ugovorena vrijednost bespovratnih sredstava]]*Ugovori_OPULJP[[#This Row],[EU STOPA SUFINANCIRANJA %
EU CO-FINANCING RATE %]]</f>
        <v>373243.5</v>
      </c>
      <c r="P1965" s="51">
        <f>Ugovori_OPULJP[[#This Row],[Bespovratna sredstva - EU dio - HRK]]/7.5345</f>
        <v>49537.925542504476</v>
      </c>
      <c r="Q1965" s="50">
        <f>Ugovori_OPULJP[[#This Row],[Bespovratna sredstva - Ukupno (EU+Nac) HRK
= Ukupna ugovorena vrijednost bespovratnih sredstava]]*Ugovori_OPULJP[[#This Row],[STOPA NACIONALNOG SUFINANCIRANJA %]]</f>
        <v>65866.5</v>
      </c>
      <c r="R1965" s="51">
        <f>Ugovori_OPULJP[[#This Row],[Bespovratna sredstva - Nacionalni dio - HRK]]/7.5345</f>
        <v>8741.9868604419662</v>
      </c>
      <c r="S1965" s="52">
        <v>439110</v>
      </c>
      <c r="T1965" s="53">
        <f>Ugovori_OPULJP[[#This Row],[Bespovratna sredstva - Ukupno (EU+Nac) HRK
= Ukupna ugovorena vrijednost bespovratnih sredstava]]/7.5345</f>
        <v>58279.912402946444</v>
      </c>
      <c r="U1965" s="50">
        <v>0</v>
      </c>
      <c r="V1965" s="51">
        <f>Ugovori_OPULJP[[#This Row],[Javni doprinos korisnika - HRK]]/7.5345</f>
        <v>0</v>
      </c>
      <c r="W1965" s="50">
        <v>0</v>
      </c>
      <c r="X1965" s="51">
        <f>Ugovori_OPULJP[[#This Row],[Privatni doprinos korisnika - HRK]]/7.5345</f>
        <v>0</v>
      </c>
      <c r="Y1965" s="52">
        <v>439110</v>
      </c>
      <c r="Z1965" s="53">
        <f>Ugovori_OPULJP[[#This Row],[UKUPNI PRIHVATLJIVI IZDACI
TOTAL ELIGIBLE EXPENDITURE
= Bespovratna sredstva ukupno + doprinos korisnika
= Ukupni prihvatljivi troškovi
= Ukupna ugovorena vrijednost projekta HRK]]/7.5345</f>
        <v>58279.912402946444</v>
      </c>
      <c r="AA1965" s="44" t="s">
        <v>6593</v>
      </c>
      <c r="AB1965" s="44" t="s">
        <v>35</v>
      </c>
      <c r="AC1965" s="56" t="s">
        <v>7195</v>
      </c>
      <c r="AD1965" s="43" t="s">
        <v>6595</v>
      </c>
    </row>
    <row r="1966" spans="1:30" ht="51" customHeight="1" x14ac:dyDescent="0.2">
      <c r="A1966" s="66" t="s">
        <v>7196</v>
      </c>
      <c r="B1966" s="55" t="s">
        <v>743</v>
      </c>
      <c r="C1966" s="43" t="s">
        <v>6590</v>
      </c>
      <c r="D1966" s="88" t="s">
        <v>7035</v>
      </c>
      <c r="E1966" s="44" t="s">
        <v>76</v>
      </c>
      <c r="F1966" s="62" t="s">
        <v>7197</v>
      </c>
      <c r="G1966" s="62" t="s">
        <v>4434</v>
      </c>
      <c r="H1966" s="59">
        <v>44713</v>
      </c>
      <c r="I1966" s="59">
        <v>45261</v>
      </c>
      <c r="J1966" s="48" t="str">
        <f>IF(Ugovori_OPULJP[[#This Row],[DATUM ZAVRŠETKA OPERACIJE]]&gt;DATE(2024,3,31),"u provedbi","završen")</f>
        <v>završen</v>
      </c>
      <c r="K1966" s="67" t="s">
        <v>7198</v>
      </c>
      <c r="L1966" s="67" t="s">
        <v>425</v>
      </c>
      <c r="M1966" s="49">
        <v>0.85</v>
      </c>
      <c r="N1966" s="49">
        <v>0.15</v>
      </c>
      <c r="O1966" s="50">
        <f>Ugovori_OPULJP[[#This Row],[Bespovratna sredstva - Ukupno (EU+Nac) HRK
= Ukupna ugovorena vrijednost bespovratnih sredstava]]*Ugovori_OPULJP[[#This Row],[EU STOPA SUFINANCIRANJA %
EU CO-FINANCING RATE %]]</f>
        <v>416678.79749999999</v>
      </c>
      <c r="P1966" s="51">
        <f>Ugovori_OPULJP[[#This Row],[Bespovratna sredstva - EU dio - HRK]]/7.5345</f>
        <v>55302.780211029261</v>
      </c>
      <c r="Q1966" s="50">
        <f>Ugovori_OPULJP[[#This Row],[Bespovratna sredstva - Ukupno (EU+Nac) HRK
= Ukupna ugovorena vrijednost bespovratnih sredstava]]*Ugovori_OPULJP[[#This Row],[STOPA NACIONALNOG SUFINANCIRANJA %]]</f>
        <v>73531.552499999991</v>
      </c>
      <c r="R1966" s="51">
        <f>Ugovori_OPULJP[[#This Row],[Bespovratna sredstva - Nacionalni dio - HRK]]/7.5345</f>
        <v>9759.3141548875155</v>
      </c>
      <c r="S1966" s="52">
        <v>490210.35</v>
      </c>
      <c r="T1966" s="53">
        <f>Ugovori_OPULJP[[#This Row],[Bespovratna sredstva - Ukupno (EU+Nac) HRK
= Ukupna ugovorena vrijednost bespovratnih sredstava]]/7.5345</f>
        <v>65062.094365916775</v>
      </c>
      <c r="U1966" s="50">
        <v>0</v>
      </c>
      <c r="V1966" s="51">
        <f>Ugovori_OPULJP[[#This Row],[Javni doprinos korisnika - HRK]]/7.5345</f>
        <v>0</v>
      </c>
      <c r="W1966" s="50">
        <v>0</v>
      </c>
      <c r="X1966" s="51">
        <f>Ugovori_OPULJP[[#This Row],[Privatni doprinos korisnika - HRK]]/7.5345</f>
        <v>0</v>
      </c>
      <c r="Y1966" s="52">
        <v>490210.35</v>
      </c>
      <c r="Z1966" s="53">
        <f>Ugovori_OPULJP[[#This Row],[UKUPNI PRIHVATLJIVI IZDACI
TOTAL ELIGIBLE EXPENDITURE
= Bespovratna sredstva ukupno + doprinos korisnika
= Ukupni prihvatljivi troškovi
= Ukupna ugovorena vrijednost projekta HRK]]/7.5345</f>
        <v>65062.094365916775</v>
      </c>
      <c r="AA1966" s="44" t="s">
        <v>6593</v>
      </c>
      <c r="AB1966" s="44" t="s">
        <v>35</v>
      </c>
      <c r="AC1966" s="56" t="s">
        <v>7199</v>
      </c>
      <c r="AD1966" s="43" t="s">
        <v>6595</v>
      </c>
    </row>
    <row r="1967" spans="1:30" ht="51" customHeight="1" x14ac:dyDescent="0.2">
      <c r="A1967" s="61" t="s">
        <v>7200</v>
      </c>
      <c r="B1967" s="55" t="s">
        <v>743</v>
      </c>
      <c r="C1967" s="56" t="s">
        <v>6590</v>
      </c>
      <c r="D1967" s="88" t="s">
        <v>7035</v>
      </c>
      <c r="E1967" s="44" t="s">
        <v>76</v>
      </c>
      <c r="F1967" s="62" t="s">
        <v>7201</v>
      </c>
      <c r="G1967" s="62" t="s">
        <v>7202</v>
      </c>
      <c r="H1967" s="59">
        <v>44644</v>
      </c>
      <c r="I1967" s="59">
        <v>45193</v>
      </c>
      <c r="J1967" s="48" t="str">
        <f>IF(Ugovori_OPULJP[[#This Row],[DATUM ZAVRŠETKA OPERACIJE]]&gt;DATE(2024,3,31),"u provedbi","završen")</f>
        <v>završen</v>
      </c>
      <c r="K1967" s="67" t="s">
        <v>7203</v>
      </c>
      <c r="L1967" s="58" t="s">
        <v>79</v>
      </c>
      <c r="M1967" s="49">
        <v>0.85</v>
      </c>
      <c r="N1967" s="49">
        <v>0.15</v>
      </c>
      <c r="O1967" s="50">
        <f>Ugovori_OPULJP[[#This Row],[Bespovratna sredstva - Ukupno (EU+Nac) HRK
= Ukupna ugovorena vrijednost bespovratnih sredstava]]*Ugovori_OPULJP[[#This Row],[EU STOPA SUFINANCIRANJA %
EU CO-FINANCING RATE %]]</f>
        <v>416422.64999999997</v>
      </c>
      <c r="P1967" s="51">
        <f>Ugovori_OPULJP[[#This Row],[Bespovratna sredstva - EU dio - HRK]]/7.5345</f>
        <v>55268.783595460874</v>
      </c>
      <c r="Q1967" s="50">
        <f>Ugovori_OPULJP[[#This Row],[Bespovratna sredstva - Ukupno (EU+Nac) HRK
= Ukupna ugovorena vrijednost bespovratnih sredstava]]*Ugovori_OPULJP[[#This Row],[STOPA NACIONALNOG SUFINANCIRANJA %]]</f>
        <v>73486.349999999991</v>
      </c>
      <c r="R1967" s="51">
        <f>Ugovori_OPULJP[[#This Row],[Bespovratna sredstva - Nacionalni dio - HRK]]/7.5345</f>
        <v>9753.3147521401534</v>
      </c>
      <c r="S1967" s="52">
        <v>489909</v>
      </c>
      <c r="T1967" s="53">
        <f>Ugovori_OPULJP[[#This Row],[Bespovratna sredstva - Ukupno (EU+Nac) HRK
= Ukupna ugovorena vrijednost bespovratnih sredstava]]/7.5345</f>
        <v>65022.09834760103</v>
      </c>
      <c r="U1967" s="50">
        <v>0</v>
      </c>
      <c r="V1967" s="51">
        <f>Ugovori_OPULJP[[#This Row],[Javni doprinos korisnika - HRK]]/7.5345</f>
        <v>0</v>
      </c>
      <c r="W1967" s="50">
        <v>0</v>
      </c>
      <c r="X1967" s="51">
        <f>Ugovori_OPULJP[[#This Row],[Privatni doprinos korisnika - HRK]]/7.5345</f>
        <v>0</v>
      </c>
      <c r="Y1967" s="52">
        <v>489909</v>
      </c>
      <c r="Z1967" s="53">
        <f>Ugovori_OPULJP[[#This Row],[UKUPNI PRIHVATLJIVI IZDACI
TOTAL ELIGIBLE EXPENDITURE
= Bespovratna sredstva ukupno + doprinos korisnika
= Ukupni prihvatljivi troškovi
= Ukupna ugovorena vrijednost projekta HRK]]/7.5345</f>
        <v>65022.09834760103</v>
      </c>
      <c r="AA1967" s="44" t="s">
        <v>6593</v>
      </c>
      <c r="AB1967" s="44" t="s">
        <v>35</v>
      </c>
      <c r="AC1967" s="56" t="s">
        <v>7204</v>
      </c>
      <c r="AD1967" s="43" t="s">
        <v>6595</v>
      </c>
    </row>
    <row r="1968" spans="1:30" ht="51" customHeight="1" x14ac:dyDescent="0.2">
      <c r="A1968" s="61" t="s">
        <v>7205</v>
      </c>
      <c r="B1968" s="55" t="s">
        <v>743</v>
      </c>
      <c r="C1968" s="43" t="s">
        <v>6590</v>
      </c>
      <c r="D1968" s="88" t="s">
        <v>7035</v>
      </c>
      <c r="E1968" s="44" t="s">
        <v>76</v>
      </c>
      <c r="F1968" s="62" t="s">
        <v>7206</v>
      </c>
      <c r="G1968" s="62" t="s">
        <v>665</v>
      </c>
      <c r="H1968" s="59">
        <v>44643</v>
      </c>
      <c r="I1968" s="59">
        <v>45192</v>
      </c>
      <c r="J1968" s="48" t="str">
        <f>IF(Ugovori_OPULJP[[#This Row],[DATUM ZAVRŠETKA OPERACIJE]]&gt;DATE(2024,3,31),"u provedbi","završen")</f>
        <v>završen</v>
      </c>
      <c r="K1968" s="67" t="s">
        <v>244</v>
      </c>
      <c r="L1968" s="67" t="s">
        <v>244</v>
      </c>
      <c r="M1968" s="49">
        <v>0.85</v>
      </c>
      <c r="N1968" s="49">
        <v>0.15</v>
      </c>
      <c r="O1968" s="50">
        <f>Ugovori_OPULJP[[#This Row],[Bespovratna sredstva - Ukupno (EU+Nac) HRK
= Ukupna ugovorena vrijednost bespovratnih sredstava]]*Ugovori_OPULJP[[#This Row],[EU STOPA SUFINANCIRANJA %
EU CO-FINANCING RATE %]]</f>
        <v>317014.73349999997</v>
      </c>
      <c r="P1968" s="51">
        <f>Ugovori_OPULJP[[#This Row],[Bespovratna sredstva - EU dio - HRK]]/7.5345</f>
        <v>42075.085738934227</v>
      </c>
      <c r="Q1968" s="50">
        <f>Ugovori_OPULJP[[#This Row],[Bespovratna sredstva - Ukupno (EU+Nac) HRK
= Ukupna ugovorena vrijednost bespovratnih sredstava]]*Ugovori_OPULJP[[#This Row],[STOPA NACIONALNOG SUFINANCIRANJA %]]</f>
        <v>55943.7765</v>
      </c>
      <c r="R1968" s="51">
        <f>Ugovori_OPULJP[[#This Row],[Bespovratna sredstva - Nacionalni dio - HRK]]/7.5345</f>
        <v>7425.0151304001593</v>
      </c>
      <c r="S1968" s="52">
        <v>372958.51</v>
      </c>
      <c r="T1968" s="53">
        <f>Ugovori_OPULJP[[#This Row],[Bespovratna sredstva - Ukupno (EU+Nac) HRK
= Ukupna ugovorena vrijednost bespovratnih sredstava]]/7.5345</f>
        <v>49500.10086933439</v>
      </c>
      <c r="U1968" s="50">
        <v>0</v>
      </c>
      <c r="V1968" s="51">
        <f>Ugovori_OPULJP[[#This Row],[Javni doprinos korisnika - HRK]]/7.5345</f>
        <v>0</v>
      </c>
      <c r="W1968" s="50">
        <v>0</v>
      </c>
      <c r="X1968" s="51">
        <f>Ugovori_OPULJP[[#This Row],[Privatni doprinos korisnika - HRK]]/7.5345</f>
        <v>0</v>
      </c>
      <c r="Y1968" s="52">
        <v>372958.51</v>
      </c>
      <c r="Z1968" s="53">
        <f>Ugovori_OPULJP[[#This Row],[UKUPNI PRIHVATLJIVI IZDACI
TOTAL ELIGIBLE EXPENDITURE
= Bespovratna sredstva ukupno + doprinos korisnika
= Ukupni prihvatljivi troškovi
= Ukupna ugovorena vrijednost projekta HRK]]/7.5345</f>
        <v>49500.10086933439</v>
      </c>
      <c r="AA1968" s="44" t="s">
        <v>6593</v>
      </c>
      <c r="AB1968" s="44" t="s">
        <v>35</v>
      </c>
      <c r="AC1968" s="43" t="s">
        <v>7207</v>
      </c>
      <c r="AD1968" s="43" t="s">
        <v>6595</v>
      </c>
    </row>
    <row r="1969" spans="1:30" ht="51" customHeight="1" x14ac:dyDescent="0.2">
      <c r="A1969" s="61" t="s">
        <v>7208</v>
      </c>
      <c r="B1969" s="55" t="s">
        <v>743</v>
      </c>
      <c r="C1969" s="43" t="s">
        <v>6590</v>
      </c>
      <c r="D1969" s="88" t="s">
        <v>7035</v>
      </c>
      <c r="E1969" s="44" t="s">
        <v>76</v>
      </c>
      <c r="F1969" s="62" t="s">
        <v>7209</v>
      </c>
      <c r="G1969" s="45" t="s">
        <v>1728</v>
      </c>
      <c r="H1969" s="59">
        <v>44651</v>
      </c>
      <c r="I1969" s="59">
        <v>45199</v>
      </c>
      <c r="J1969" s="48" t="str">
        <f>IF(Ugovori_OPULJP[[#This Row],[DATUM ZAVRŠETKA OPERACIJE]]&gt;DATE(2024,3,31),"u provedbi","završen")</f>
        <v>završen</v>
      </c>
      <c r="K1969" s="67" t="s">
        <v>338</v>
      </c>
      <c r="L1969" s="67" t="s">
        <v>338</v>
      </c>
      <c r="M1969" s="49">
        <v>0.85</v>
      </c>
      <c r="N1969" s="49">
        <v>0.15</v>
      </c>
      <c r="O1969" s="50">
        <f>Ugovori_OPULJP[[#This Row],[Bespovratna sredstva - Ukupno (EU+Nac) HRK
= Ukupna ugovorena vrijednost bespovratnih sredstava]]*Ugovori_OPULJP[[#This Row],[EU STOPA SUFINANCIRANJA %
EU CO-FINANCING RATE %]]</f>
        <v>368120.55</v>
      </c>
      <c r="P1969" s="51">
        <f>Ugovori_OPULJP[[#This Row],[Bespovratna sredstva - EU dio - HRK]]/7.5345</f>
        <v>48857.993231136767</v>
      </c>
      <c r="Q1969" s="50">
        <f>Ugovori_OPULJP[[#This Row],[Bespovratna sredstva - Ukupno (EU+Nac) HRK
= Ukupna ugovorena vrijednost bespovratnih sredstava]]*Ugovori_OPULJP[[#This Row],[STOPA NACIONALNOG SUFINANCIRANJA %]]</f>
        <v>64962.45</v>
      </c>
      <c r="R1969" s="51">
        <f>Ugovori_OPULJP[[#This Row],[Bespovratna sredstva - Nacionalni dio - HRK]]/7.5345</f>
        <v>8621.9988054947225</v>
      </c>
      <c r="S1969" s="52">
        <v>433083</v>
      </c>
      <c r="T1969" s="53">
        <f>Ugovori_OPULJP[[#This Row],[Bespovratna sredstva - Ukupno (EU+Nac) HRK
= Ukupna ugovorena vrijednost bespovratnih sredstava]]/7.5345</f>
        <v>57479.992036631491</v>
      </c>
      <c r="U1969" s="50">
        <v>0</v>
      </c>
      <c r="V1969" s="51">
        <f>Ugovori_OPULJP[[#This Row],[Javni doprinos korisnika - HRK]]/7.5345</f>
        <v>0</v>
      </c>
      <c r="W1969" s="50">
        <v>0</v>
      </c>
      <c r="X1969" s="51">
        <f>Ugovori_OPULJP[[#This Row],[Privatni doprinos korisnika - HRK]]/7.5345</f>
        <v>0</v>
      </c>
      <c r="Y1969" s="52">
        <v>433083</v>
      </c>
      <c r="Z1969" s="53">
        <f>Ugovori_OPULJP[[#This Row],[UKUPNI PRIHVATLJIVI IZDACI
TOTAL ELIGIBLE EXPENDITURE
= Bespovratna sredstva ukupno + doprinos korisnika
= Ukupni prihvatljivi troškovi
= Ukupna ugovorena vrijednost projekta HRK]]/7.5345</f>
        <v>57479.992036631491</v>
      </c>
      <c r="AA1969" s="44" t="s">
        <v>6593</v>
      </c>
      <c r="AB1969" s="44" t="s">
        <v>35</v>
      </c>
      <c r="AC1969" s="56" t="s">
        <v>7210</v>
      </c>
      <c r="AD1969" s="43" t="s">
        <v>6595</v>
      </c>
    </row>
    <row r="1970" spans="1:30" ht="63.75" customHeight="1" x14ac:dyDescent="0.2">
      <c r="A1970" s="61" t="s">
        <v>7211</v>
      </c>
      <c r="B1970" s="55" t="s">
        <v>743</v>
      </c>
      <c r="C1970" s="43" t="s">
        <v>6590</v>
      </c>
      <c r="D1970" s="88" t="s">
        <v>7035</v>
      </c>
      <c r="E1970" s="44" t="s">
        <v>76</v>
      </c>
      <c r="F1970" s="62" t="s">
        <v>7212</v>
      </c>
      <c r="G1970" s="62" t="s">
        <v>7213</v>
      </c>
      <c r="H1970" s="59">
        <v>44701</v>
      </c>
      <c r="I1970" s="59">
        <v>45189</v>
      </c>
      <c r="J1970" s="48" t="str">
        <f>IF(Ugovori_OPULJP[[#This Row],[DATUM ZAVRŠETKA OPERACIJE]]&gt;DATE(2024,3,31),"u provedbi","završen")</f>
        <v>završen</v>
      </c>
      <c r="K1970" s="67" t="s">
        <v>338</v>
      </c>
      <c r="L1970" s="67" t="s">
        <v>338</v>
      </c>
      <c r="M1970" s="49">
        <v>0.85</v>
      </c>
      <c r="N1970" s="49">
        <v>0.15</v>
      </c>
      <c r="O1970" s="50">
        <f>Ugovori_OPULJP[[#This Row],[Bespovratna sredstva - Ukupno (EU+Nac) HRK
= Ukupna ugovorena vrijednost bespovratnih sredstava]]*Ugovori_OPULJP[[#This Row],[EU STOPA SUFINANCIRANJA %
EU CO-FINANCING RATE %]]</f>
        <v>334716.82500000001</v>
      </c>
      <c r="P1970" s="51">
        <f>Ugovori_OPULJP[[#This Row],[Bespovratna sredstva - EU dio - HRK]]/7.5345</f>
        <v>44424.557037626917</v>
      </c>
      <c r="Q1970" s="50">
        <f>Ugovori_OPULJP[[#This Row],[Bespovratna sredstva - Ukupno (EU+Nac) HRK
= Ukupna ugovorena vrijednost bespovratnih sredstava]]*Ugovori_OPULJP[[#This Row],[STOPA NACIONALNOG SUFINANCIRANJA %]]</f>
        <v>59067.674999999996</v>
      </c>
      <c r="R1970" s="51">
        <f>Ugovori_OPULJP[[#This Row],[Bespovratna sredstva - Nacionalni dio - HRK]]/7.5345</f>
        <v>7839.627712522396</v>
      </c>
      <c r="S1970" s="52">
        <v>393784.5</v>
      </c>
      <c r="T1970" s="53">
        <f>Ugovori_OPULJP[[#This Row],[Bespovratna sredstva - Ukupno (EU+Nac) HRK
= Ukupna ugovorena vrijednost bespovratnih sredstava]]/7.5345</f>
        <v>52264.18475014931</v>
      </c>
      <c r="U1970" s="50">
        <v>0</v>
      </c>
      <c r="V1970" s="51">
        <f>Ugovori_OPULJP[[#This Row],[Javni doprinos korisnika - HRK]]/7.5345</f>
        <v>0</v>
      </c>
      <c r="W1970" s="50">
        <v>0</v>
      </c>
      <c r="X1970" s="51">
        <f>Ugovori_OPULJP[[#This Row],[Privatni doprinos korisnika - HRK]]/7.5345</f>
        <v>0</v>
      </c>
      <c r="Y1970" s="52">
        <v>393784.5</v>
      </c>
      <c r="Z1970" s="53">
        <f>Ugovori_OPULJP[[#This Row],[UKUPNI PRIHVATLJIVI IZDACI
TOTAL ELIGIBLE EXPENDITURE
= Bespovratna sredstva ukupno + doprinos korisnika
= Ukupni prihvatljivi troškovi
= Ukupna ugovorena vrijednost projekta HRK]]/7.5345</f>
        <v>52264.18475014931</v>
      </c>
      <c r="AA1970" s="44" t="s">
        <v>6593</v>
      </c>
      <c r="AB1970" s="44" t="s">
        <v>35</v>
      </c>
      <c r="AC1970" s="56" t="s">
        <v>7214</v>
      </c>
      <c r="AD1970" s="43" t="s">
        <v>6595</v>
      </c>
    </row>
    <row r="1971" spans="1:30" ht="51" customHeight="1" x14ac:dyDescent="0.2">
      <c r="A1971" s="66" t="s">
        <v>7215</v>
      </c>
      <c r="B1971" s="55" t="s">
        <v>743</v>
      </c>
      <c r="C1971" s="43" t="s">
        <v>6590</v>
      </c>
      <c r="D1971" s="88" t="s">
        <v>7035</v>
      </c>
      <c r="E1971" s="44" t="s">
        <v>76</v>
      </c>
      <c r="F1971" s="62" t="s">
        <v>7216</v>
      </c>
      <c r="G1971" s="62" t="s">
        <v>7217</v>
      </c>
      <c r="H1971" s="59">
        <v>44707</v>
      </c>
      <c r="I1971" s="59">
        <v>45164</v>
      </c>
      <c r="J1971" s="48" t="str">
        <f>IF(Ugovori_OPULJP[[#This Row],[DATUM ZAVRŠETKA OPERACIJE]]&gt;DATE(2024,3,31),"u provedbi","završen")</f>
        <v>završen</v>
      </c>
      <c r="K1971" s="67" t="s">
        <v>434</v>
      </c>
      <c r="L1971" s="67" t="s">
        <v>99</v>
      </c>
      <c r="M1971" s="49">
        <v>0.85</v>
      </c>
      <c r="N1971" s="49">
        <v>0.15</v>
      </c>
      <c r="O1971" s="50">
        <f>Ugovori_OPULJP[[#This Row],[Bespovratna sredstva - Ukupno (EU+Nac) HRK
= Ukupna ugovorena vrijednost bespovratnih sredstava]]*Ugovori_OPULJP[[#This Row],[EU STOPA SUFINANCIRANJA %
EU CO-FINANCING RATE %]]</f>
        <v>345634.46299999999</v>
      </c>
      <c r="P1971" s="51">
        <f>Ugovori_OPULJP[[#This Row],[Bespovratna sredstva - EU dio - HRK]]/7.5345</f>
        <v>45873.576614241152</v>
      </c>
      <c r="Q1971" s="50">
        <f>Ugovori_OPULJP[[#This Row],[Bespovratna sredstva - Ukupno (EU+Nac) HRK
= Ukupna ugovorena vrijednost bespovratnih sredstava]]*Ugovori_OPULJP[[#This Row],[STOPA NACIONALNOG SUFINANCIRANJA %]]</f>
        <v>60994.317000000003</v>
      </c>
      <c r="R1971" s="51">
        <f>Ugovori_OPULJP[[#This Row],[Bespovratna sredstva - Nacionalni dio - HRK]]/7.5345</f>
        <v>8095.3370495719691</v>
      </c>
      <c r="S1971" s="52">
        <v>406628.78</v>
      </c>
      <c r="T1971" s="53">
        <f>Ugovori_OPULJP[[#This Row],[Bespovratna sredstva - Ukupno (EU+Nac) HRK
= Ukupna ugovorena vrijednost bespovratnih sredstava]]/7.5345</f>
        <v>53968.913663813124</v>
      </c>
      <c r="U1971" s="50">
        <v>0</v>
      </c>
      <c r="V1971" s="51">
        <f>Ugovori_OPULJP[[#This Row],[Javni doprinos korisnika - HRK]]/7.5345</f>
        <v>0</v>
      </c>
      <c r="W1971" s="50">
        <v>0</v>
      </c>
      <c r="X1971" s="51">
        <f>Ugovori_OPULJP[[#This Row],[Privatni doprinos korisnika - HRK]]/7.5345</f>
        <v>0</v>
      </c>
      <c r="Y1971" s="52">
        <v>406628.78</v>
      </c>
      <c r="Z1971" s="53">
        <f>Ugovori_OPULJP[[#This Row],[UKUPNI PRIHVATLJIVI IZDACI
TOTAL ELIGIBLE EXPENDITURE
= Bespovratna sredstva ukupno + doprinos korisnika
= Ukupni prihvatljivi troškovi
= Ukupna ugovorena vrijednost projekta HRK]]/7.5345</f>
        <v>53968.913663813124</v>
      </c>
      <c r="AA1971" s="44" t="s">
        <v>6593</v>
      </c>
      <c r="AB1971" s="44" t="s">
        <v>35</v>
      </c>
      <c r="AC1971" s="56" t="s">
        <v>7218</v>
      </c>
      <c r="AD1971" s="43" t="s">
        <v>6595</v>
      </c>
    </row>
    <row r="1972" spans="1:30" ht="51" customHeight="1" x14ac:dyDescent="0.2">
      <c r="A1972" s="61" t="s">
        <v>7219</v>
      </c>
      <c r="B1972" s="55" t="s">
        <v>743</v>
      </c>
      <c r="C1972" s="43" t="s">
        <v>6590</v>
      </c>
      <c r="D1972" s="88" t="s">
        <v>7035</v>
      </c>
      <c r="E1972" s="44" t="s">
        <v>76</v>
      </c>
      <c r="F1972" s="62" t="s">
        <v>7220</v>
      </c>
      <c r="G1972" s="62" t="s">
        <v>7221</v>
      </c>
      <c r="H1972" s="59">
        <v>44706</v>
      </c>
      <c r="I1972" s="59">
        <v>45255</v>
      </c>
      <c r="J1972" s="48" t="str">
        <f>IF(Ugovori_OPULJP[[#This Row],[DATUM ZAVRŠETKA OPERACIJE]]&gt;DATE(2024,3,31),"u provedbi","završen")</f>
        <v>završen</v>
      </c>
      <c r="K1972" s="67" t="s">
        <v>338</v>
      </c>
      <c r="L1972" s="67" t="s">
        <v>338</v>
      </c>
      <c r="M1972" s="49">
        <v>0.85</v>
      </c>
      <c r="N1972" s="49">
        <v>0.15</v>
      </c>
      <c r="O1972" s="50">
        <f>Ugovori_OPULJP[[#This Row],[Bespovratna sredstva - Ukupno (EU+Nac) HRK
= Ukupna ugovorena vrijednost bespovratnih sredstava]]*Ugovori_OPULJP[[#This Row],[EU STOPA SUFINANCIRANJA %
EU CO-FINANCING RATE %]]</f>
        <v>203404.84700000001</v>
      </c>
      <c r="P1972" s="51">
        <f>Ugovori_OPULJP[[#This Row],[Bespovratna sredstva - EU dio - HRK]]/7.5345</f>
        <v>26996.462538987325</v>
      </c>
      <c r="Q1972" s="50">
        <f>Ugovori_OPULJP[[#This Row],[Bespovratna sredstva - Ukupno (EU+Nac) HRK
= Ukupna ugovorena vrijednost bespovratnih sredstava]]*Ugovori_OPULJP[[#This Row],[STOPA NACIONALNOG SUFINANCIRANJA %]]</f>
        <v>35894.972999999998</v>
      </c>
      <c r="R1972" s="51">
        <f>Ugovori_OPULJP[[#This Row],[Bespovratna sredstva - Nacionalni dio - HRK]]/7.5345</f>
        <v>4764.0816245271744</v>
      </c>
      <c r="S1972" s="52">
        <v>239299.82</v>
      </c>
      <c r="T1972" s="53">
        <f>Ugovori_OPULJP[[#This Row],[Bespovratna sredstva - Ukupno (EU+Nac) HRK
= Ukupna ugovorena vrijednost bespovratnih sredstava]]/7.5345</f>
        <v>31760.5441635145</v>
      </c>
      <c r="U1972" s="50">
        <v>0</v>
      </c>
      <c r="V1972" s="51">
        <f>Ugovori_OPULJP[[#This Row],[Javni doprinos korisnika - HRK]]/7.5345</f>
        <v>0</v>
      </c>
      <c r="W1972" s="50">
        <v>0</v>
      </c>
      <c r="X1972" s="51">
        <f>Ugovori_OPULJP[[#This Row],[Privatni doprinos korisnika - HRK]]/7.5345</f>
        <v>0</v>
      </c>
      <c r="Y1972" s="52">
        <v>239299.82</v>
      </c>
      <c r="Z1972" s="53">
        <f>Ugovori_OPULJP[[#This Row],[UKUPNI PRIHVATLJIVI IZDACI
TOTAL ELIGIBLE EXPENDITURE
= Bespovratna sredstva ukupno + doprinos korisnika
= Ukupni prihvatljivi troškovi
= Ukupna ugovorena vrijednost projekta HRK]]/7.5345</f>
        <v>31760.5441635145</v>
      </c>
      <c r="AA1972" s="44" t="s">
        <v>6593</v>
      </c>
      <c r="AB1972" s="44" t="s">
        <v>35</v>
      </c>
      <c r="AC1972" s="56" t="s">
        <v>7222</v>
      </c>
      <c r="AD1972" s="43" t="s">
        <v>6595</v>
      </c>
    </row>
    <row r="1973" spans="1:30" ht="51" customHeight="1" x14ac:dyDescent="0.2">
      <c r="A1973" s="61" t="s">
        <v>7223</v>
      </c>
      <c r="B1973" s="55" t="s">
        <v>743</v>
      </c>
      <c r="C1973" s="43" t="s">
        <v>6590</v>
      </c>
      <c r="D1973" s="88" t="s">
        <v>7035</v>
      </c>
      <c r="E1973" s="44" t="s">
        <v>76</v>
      </c>
      <c r="F1973" s="62" t="s">
        <v>7224</v>
      </c>
      <c r="G1973" s="62" t="s">
        <v>1577</v>
      </c>
      <c r="H1973" s="59">
        <v>44701</v>
      </c>
      <c r="I1973" s="59">
        <v>45127</v>
      </c>
      <c r="J1973" s="48" t="str">
        <f>IF(Ugovori_OPULJP[[#This Row],[DATUM ZAVRŠETKA OPERACIJE]]&gt;DATE(2024,3,31),"u provedbi","završen")</f>
        <v>završen</v>
      </c>
      <c r="K1973" s="67" t="s">
        <v>99</v>
      </c>
      <c r="L1973" s="67" t="s">
        <v>99</v>
      </c>
      <c r="M1973" s="49">
        <v>0.85</v>
      </c>
      <c r="N1973" s="49">
        <v>0.15</v>
      </c>
      <c r="O1973" s="50">
        <f>Ugovori_OPULJP[[#This Row],[Bespovratna sredstva - Ukupno (EU+Nac) HRK
= Ukupna ugovorena vrijednost bespovratnih sredstava]]*Ugovori_OPULJP[[#This Row],[EU STOPA SUFINANCIRANJA %
EU CO-FINANCING RATE %]]</f>
        <v>273502.8</v>
      </c>
      <c r="P1973" s="51">
        <f>Ugovori_OPULJP[[#This Row],[Bespovratna sredstva - EU dio - HRK]]/7.5345</f>
        <v>36300.059725263782</v>
      </c>
      <c r="Q1973" s="50">
        <f>Ugovori_OPULJP[[#This Row],[Bespovratna sredstva - Ukupno (EU+Nac) HRK
= Ukupna ugovorena vrijednost bespovratnih sredstava]]*Ugovori_OPULJP[[#This Row],[STOPA NACIONALNOG SUFINANCIRANJA %]]</f>
        <v>48265.2</v>
      </c>
      <c r="R1973" s="51">
        <f>Ugovori_OPULJP[[#This Row],[Bespovratna sredstva - Nacionalni dio - HRK]]/7.5345</f>
        <v>6405.8928926936087</v>
      </c>
      <c r="S1973" s="52">
        <v>321768</v>
      </c>
      <c r="T1973" s="53">
        <f>Ugovori_OPULJP[[#This Row],[Bespovratna sredstva - Ukupno (EU+Nac) HRK
= Ukupna ugovorena vrijednost bespovratnih sredstava]]/7.5345</f>
        <v>42705.952617957395</v>
      </c>
      <c r="U1973" s="50">
        <v>0</v>
      </c>
      <c r="V1973" s="51">
        <f>Ugovori_OPULJP[[#This Row],[Javni doprinos korisnika - HRK]]/7.5345</f>
        <v>0</v>
      </c>
      <c r="W1973" s="50">
        <v>0</v>
      </c>
      <c r="X1973" s="51">
        <f>Ugovori_OPULJP[[#This Row],[Privatni doprinos korisnika - HRK]]/7.5345</f>
        <v>0</v>
      </c>
      <c r="Y1973" s="52">
        <v>321768</v>
      </c>
      <c r="Z1973" s="53">
        <f>Ugovori_OPULJP[[#This Row],[UKUPNI PRIHVATLJIVI IZDACI
TOTAL ELIGIBLE EXPENDITURE
= Bespovratna sredstva ukupno + doprinos korisnika
= Ukupni prihvatljivi troškovi
= Ukupna ugovorena vrijednost projekta HRK]]/7.5345</f>
        <v>42705.952617957395</v>
      </c>
      <c r="AA1973" s="44" t="s">
        <v>6593</v>
      </c>
      <c r="AB1973" s="44" t="s">
        <v>35</v>
      </c>
      <c r="AC1973" s="56" t="s">
        <v>7225</v>
      </c>
      <c r="AD1973" s="43" t="s">
        <v>6595</v>
      </c>
    </row>
    <row r="1974" spans="1:30" ht="51" customHeight="1" x14ac:dyDescent="0.2">
      <c r="A1974" s="66" t="s">
        <v>7226</v>
      </c>
      <c r="B1974" s="55" t="s">
        <v>743</v>
      </c>
      <c r="C1974" s="56" t="s">
        <v>6590</v>
      </c>
      <c r="D1974" s="88" t="s">
        <v>7035</v>
      </c>
      <c r="E1974" s="44" t="s">
        <v>76</v>
      </c>
      <c r="F1974" s="62" t="s">
        <v>7227</v>
      </c>
      <c r="G1974" s="62" t="s">
        <v>7228</v>
      </c>
      <c r="H1974" s="59">
        <v>44645</v>
      </c>
      <c r="I1974" s="59">
        <v>45194</v>
      </c>
      <c r="J1974" s="48" t="str">
        <f>IF(Ugovori_OPULJP[[#This Row],[DATUM ZAVRŠETKA OPERACIJE]]&gt;DATE(2024,3,31),"u provedbi","završen")</f>
        <v>završen</v>
      </c>
      <c r="K1974" s="67" t="s">
        <v>7229</v>
      </c>
      <c r="L1974" s="58" t="s">
        <v>37</v>
      </c>
      <c r="M1974" s="49">
        <v>0.85</v>
      </c>
      <c r="N1974" s="49">
        <v>0.15</v>
      </c>
      <c r="O1974" s="50">
        <f>Ugovori_OPULJP[[#This Row],[Bespovratna sredstva - Ukupno (EU+Nac) HRK
= Ukupna ugovorena vrijednost bespovratnih sredstava]]*Ugovori_OPULJP[[#This Row],[EU STOPA SUFINANCIRANJA %
EU CO-FINANCING RATE %]]</f>
        <v>423741.14999999997</v>
      </c>
      <c r="P1974" s="51">
        <f>Ugovori_OPULJP[[#This Row],[Bespovratna sredstva - EU dio - HRK]]/7.5345</f>
        <v>56240.115468843316</v>
      </c>
      <c r="Q1974" s="50">
        <f>Ugovori_OPULJP[[#This Row],[Bespovratna sredstva - Ukupno (EU+Nac) HRK
= Ukupna ugovorena vrijednost bespovratnih sredstava]]*Ugovori_OPULJP[[#This Row],[STOPA NACIONALNOG SUFINANCIRANJA %]]</f>
        <v>74777.849999999991</v>
      </c>
      <c r="R1974" s="51">
        <f>Ugovori_OPULJP[[#This Row],[Bespovratna sredstva - Nacionalni dio - HRK]]/7.5345</f>
        <v>9924.7262592076422</v>
      </c>
      <c r="S1974" s="52">
        <v>498519</v>
      </c>
      <c r="T1974" s="53">
        <f>Ugovori_OPULJP[[#This Row],[Bespovratna sredstva - Ukupno (EU+Nac) HRK
= Ukupna ugovorena vrijednost bespovratnih sredstava]]/7.5345</f>
        <v>66164.84172805096</v>
      </c>
      <c r="U1974" s="50">
        <v>0</v>
      </c>
      <c r="V1974" s="51">
        <f>Ugovori_OPULJP[[#This Row],[Javni doprinos korisnika - HRK]]/7.5345</f>
        <v>0</v>
      </c>
      <c r="W1974" s="50">
        <v>0</v>
      </c>
      <c r="X1974" s="51">
        <f>Ugovori_OPULJP[[#This Row],[Privatni doprinos korisnika - HRK]]/7.5345</f>
        <v>0</v>
      </c>
      <c r="Y1974" s="52">
        <v>498519</v>
      </c>
      <c r="Z1974" s="53">
        <f>Ugovori_OPULJP[[#This Row],[UKUPNI PRIHVATLJIVI IZDACI
TOTAL ELIGIBLE EXPENDITURE
= Bespovratna sredstva ukupno + doprinos korisnika
= Ukupni prihvatljivi troškovi
= Ukupna ugovorena vrijednost projekta HRK]]/7.5345</f>
        <v>66164.84172805096</v>
      </c>
      <c r="AA1974" s="44" t="s">
        <v>6593</v>
      </c>
      <c r="AB1974" s="44" t="s">
        <v>35</v>
      </c>
      <c r="AC1974" s="56" t="s">
        <v>7230</v>
      </c>
      <c r="AD1974" s="43" t="s">
        <v>6595</v>
      </c>
    </row>
    <row r="1975" spans="1:30" ht="51" customHeight="1" x14ac:dyDescent="0.2">
      <c r="A1975" s="61" t="s">
        <v>7231</v>
      </c>
      <c r="B1975" s="55" t="s">
        <v>743</v>
      </c>
      <c r="C1975" s="43" t="s">
        <v>6590</v>
      </c>
      <c r="D1975" s="88" t="s">
        <v>7035</v>
      </c>
      <c r="E1975" s="44" t="s">
        <v>76</v>
      </c>
      <c r="F1975" s="62" t="s">
        <v>7232</v>
      </c>
      <c r="G1975" s="62" t="s">
        <v>7233</v>
      </c>
      <c r="H1975" s="59">
        <v>44749</v>
      </c>
      <c r="I1975" s="59">
        <v>45114</v>
      </c>
      <c r="J1975" s="48" t="str">
        <f>IF(Ugovori_OPULJP[[#This Row],[DATUM ZAVRŠETKA OPERACIJE]]&gt;DATE(2024,3,31),"u provedbi","završen")</f>
        <v>završen</v>
      </c>
      <c r="K1975" s="46" t="s">
        <v>37</v>
      </c>
      <c r="L1975" s="58" t="s">
        <v>37</v>
      </c>
      <c r="M1975" s="49">
        <v>0.85</v>
      </c>
      <c r="N1975" s="49">
        <v>0.15</v>
      </c>
      <c r="O1975" s="50">
        <f>Ugovori_OPULJP[[#This Row],[Bespovratna sredstva - Ukupno (EU+Nac) HRK
= Ukupna ugovorena vrijednost bespovratnih sredstava]]*Ugovori_OPULJP[[#This Row],[EU STOPA SUFINANCIRANJA %
EU CO-FINANCING RATE %]]</f>
        <v>424378.90499999997</v>
      </c>
      <c r="P1975" s="51">
        <f>Ugovori_OPULJP[[#This Row],[Bespovratna sredstva - EU dio - HRK]]/7.5345</f>
        <v>56324.760103523782</v>
      </c>
      <c r="Q1975" s="50">
        <f>Ugovori_OPULJP[[#This Row],[Bespovratna sredstva - Ukupno (EU+Nac) HRK
= Ukupna ugovorena vrijednost bespovratnih sredstava]]*Ugovori_OPULJP[[#This Row],[STOPA NACIONALNOG SUFINANCIRANJA %]]</f>
        <v>74890.39499999999</v>
      </c>
      <c r="R1975" s="51">
        <f>Ugovori_OPULJP[[#This Row],[Bespovratna sredstva - Nacionalni dio - HRK]]/7.5345</f>
        <v>9939.6635476806678</v>
      </c>
      <c r="S1975" s="52">
        <v>499269.3</v>
      </c>
      <c r="T1975" s="51">
        <f>Ugovori_OPULJP[[#This Row],[Bespovratna sredstva - Ukupno (EU+Nac) HRK
= Ukupna ugovorena vrijednost bespovratnih sredstava]]/7.5345</f>
        <v>66264.423651204459</v>
      </c>
      <c r="U1975" s="50">
        <v>0</v>
      </c>
      <c r="V1975" s="51">
        <f>Ugovori_OPULJP[[#This Row],[Javni doprinos korisnika - HRK]]/7.5345</f>
        <v>0</v>
      </c>
      <c r="W1975" s="50">
        <v>0</v>
      </c>
      <c r="X1975" s="51">
        <f>Ugovori_OPULJP[[#This Row],[Privatni doprinos korisnika - HRK]]/7.5345</f>
        <v>0</v>
      </c>
      <c r="Y1975" s="52">
        <v>499269.3</v>
      </c>
      <c r="Z1975" s="53">
        <f>Ugovori_OPULJP[[#This Row],[UKUPNI PRIHVATLJIVI IZDACI
TOTAL ELIGIBLE EXPENDITURE
= Bespovratna sredstva ukupno + doprinos korisnika
= Ukupni prihvatljivi troškovi
= Ukupna ugovorena vrijednost projekta HRK]]/7.5345</f>
        <v>66264.423651204459</v>
      </c>
      <c r="AA1975" s="57" t="s">
        <v>6593</v>
      </c>
      <c r="AB1975" s="57" t="s">
        <v>35</v>
      </c>
      <c r="AC1975" s="56" t="s">
        <v>7234</v>
      </c>
      <c r="AD1975" s="43" t="s">
        <v>6595</v>
      </c>
    </row>
    <row r="1976" spans="1:30" ht="51" customHeight="1" x14ac:dyDescent="0.2">
      <c r="A1976" s="61" t="s">
        <v>7235</v>
      </c>
      <c r="B1976" s="55" t="s">
        <v>743</v>
      </c>
      <c r="C1976" s="43" t="s">
        <v>6590</v>
      </c>
      <c r="D1976" s="88" t="s">
        <v>7035</v>
      </c>
      <c r="E1976" s="44" t="s">
        <v>76</v>
      </c>
      <c r="F1976" s="62" t="s">
        <v>7236</v>
      </c>
      <c r="G1976" s="62" t="s">
        <v>7237</v>
      </c>
      <c r="H1976" s="59">
        <v>44706</v>
      </c>
      <c r="I1976" s="59">
        <v>45071</v>
      </c>
      <c r="J1976" s="48" t="str">
        <f>IF(Ugovori_OPULJP[[#This Row],[DATUM ZAVRŠETKA OPERACIJE]]&gt;DATE(2024,3,31),"u provedbi","završen")</f>
        <v>završen</v>
      </c>
      <c r="K1976" s="46" t="s">
        <v>37</v>
      </c>
      <c r="L1976" s="67" t="s">
        <v>37</v>
      </c>
      <c r="M1976" s="49">
        <v>0.85</v>
      </c>
      <c r="N1976" s="49">
        <v>0.15</v>
      </c>
      <c r="O1976" s="50">
        <f>Ugovori_OPULJP[[#This Row],[Bespovratna sredstva - Ukupno (EU+Nac) HRK
= Ukupna ugovorena vrijednost bespovratnih sredstava]]*Ugovori_OPULJP[[#This Row],[EU STOPA SUFINANCIRANJA %
EU CO-FINANCING RATE %]]</f>
        <v>416736.3</v>
      </c>
      <c r="P1976" s="51">
        <f>Ugovori_OPULJP[[#This Row],[Bespovratna sredstva - EU dio - HRK]]/7.5345</f>
        <v>55310.412104320123</v>
      </c>
      <c r="Q1976" s="50">
        <f>Ugovori_OPULJP[[#This Row],[Bespovratna sredstva - Ukupno (EU+Nac) HRK
= Ukupna ugovorena vrijednost bespovratnih sredstava]]*Ugovori_OPULJP[[#This Row],[STOPA NACIONALNOG SUFINANCIRANJA %]]</f>
        <v>73541.7</v>
      </c>
      <c r="R1976" s="51">
        <f>Ugovori_OPULJP[[#This Row],[Bespovratna sredstva - Nacionalni dio - HRK]]/7.5345</f>
        <v>9760.6609595859045</v>
      </c>
      <c r="S1976" s="52">
        <v>490278</v>
      </c>
      <c r="T1976" s="53">
        <f>Ugovori_OPULJP[[#This Row],[Bespovratna sredstva - Ukupno (EU+Nac) HRK
= Ukupna ugovorena vrijednost bespovratnih sredstava]]/7.5345</f>
        <v>65071.073063906028</v>
      </c>
      <c r="U1976" s="50">
        <v>0</v>
      </c>
      <c r="V1976" s="51">
        <f>Ugovori_OPULJP[[#This Row],[Javni doprinos korisnika - HRK]]/7.5345</f>
        <v>0</v>
      </c>
      <c r="W1976" s="50">
        <v>0</v>
      </c>
      <c r="X1976" s="51">
        <f>Ugovori_OPULJP[[#This Row],[Privatni doprinos korisnika - HRK]]/7.5345</f>
        <v>0</v>
      </c>
      <c r="Y1976" s="52">
        <v>490278</v>
      </c>
      <c r="Z1976" s="53">
        <f>Ugovori_OPULJP[[#This Row],[UKUPNI PRIHVATLJIVI IZDACI
TOTAL ELIGIBLE EXPENDITURE
= Bespovratna sredstva ukupno + doprinos korisnika
= Ukupni prihvatljivi troškovi
= Ukupna ugovorena vrijednost projekta HRK]]/7.5345</f>
        <v>65071.073063906028</v>
      </c>
      <c r="AA1976" s="44" t="s">
        <v>6593</v>
      </c>
      <c r="AB1976" s="44" t="s">
        <v>35</v>
      </c>
      <c r="AC1976" s="56" t="s">
        <v>7238</v>
      </c>
      <c r="AD1976" s="43" t="s">
        <v>6595</v>
      </c>
    </row>
    <row r="1977" spans="1:30" ht="51" customHeight="1" x14ac:dyDescent="0.2">
      <c r="A1977" s="61" t="s">
        <v>7239</v>
      </c>
      <c r="B1977" s="55" t="s">
        <v>743</v>
      </c>
      <c r="C1977" s="43" t="s">
        <v>6590</v>
      </c>
      <c r="D1977" s="88" t="s">
        <v>7035</v>
      </c>
      <c r="E1977" s="44" t="s">
        <v>76</v>
      </c>
      <c r="F1977" s="62" t="s">
        <v>7240</v>
      </c>
      <c r="G1977" s="62" t="s">
        <v>7241</v>
      </c>
      <c r="H1977" s="59">
        <v>44694</v>
      </c>
      <c r="I1977" s="59">
        <v>45243</v>
      </c>
      <c r="J1977" s="48" t="str">
        <f>IF(Ugovori_OPULJP[[#This Row],[DATUM ZAVRŠETKA OPERACIJE]]&gt;DATE(2024,3,31),"u provedbi","završen")</f>
        <v>završen</v>
      </c>
      <c r="K1977" s="67" t="s">
        <v>99</v>
      </c>
      <c r="L1977" s="67" t="s">
        <v>99</v>
      </c>
      <c r="M1977" s="49">
        <v>0.85</v>
      </c>
      <c r="N1977" s="49">
        <v>0.15</v>
      </c>
      <c r="O1977" s="50">
        <f>Ugovori_OPULJP[[#This Row],[Bespovratna sredstva - Ukupno (EU+Nac) HRK
= Ukupna ugovorena vrijednost bespovratnih sredstava]]*Ugovori_OPULJP[[#This Row],[EU STOPA SUFINANCIRANJA %
EU CO-FINANCING RATE %]]</f>
        <v>424119.09399999998</v>
      </c>
      <c r="P1977" s="51">
        <f>Ugovori_OPULJP[[#This Row],[Bespovratna sredstva - EU dio - HRK]]/7.5345</f>
        <v>56290.277257946771</v>
      </c>
      <c r="Q1977" s="50">
        <f>Ugovori_OPULJP[[#This Row],[Bespovratna sredstva - Ukupno (EU+Nac) HRK
= Ukupna ugovorena vrijednost bespovratnih sredstava]]*Ugovori_OPULJP[[#This Row],[STOPA NACIONALNOG SUFINANCIRANJA %]]</f>
        <v>74844.546000000002</v>
      </c>
      <c r="R1977" s="51">
        <f>Ugovori_OPULJP[[#This Row],[Bespovratna sredstva - Nacionalni dio - HRK]]/7.5345</f>
        <v>9933.5783396376664</v>
      </c>
      <c r="S1977" s="52">
        <v>498963.64</v>
      </c>
      <c r="T1977" s="53">
        <f>Ugovori_OPULJP[[#This Row],[Bespovratna sredstva - Ukupno (EU+Nac) HRK
= Ukupna ugovorena vrijednost bespovratnih sredstava]]/7.5345</f>
        <v>66223.85559758445</v>
      </c>
      <c r="U1977" s="50">
        <v>0</v>
      </c>
      <c r="V1977" s="51">
        <f>Ugovori_OPULJP[[#This Row],[Javni doprinos korisnika - HRK]]/7.5345</f>
        <v>0</v>
      </c>
      <c r="W1977" s="50">
        <v>0</v>
      </c>
      <c r="X1977" s="51">
        <f>Ugovori_OPULJP[[#This Row],[Privatni doprinos korisnika - HRK]]/7.5345</f>
        <v>0</v>
      </c>
      <c r="Y1977" s="52">
        <v>498963.64</v>
      </c>
      <c r="Z1977" s="53">
        <f>Ugovori_OPULJP[[#This Row],[UKUPNI PRIHVATLJIVI IZDACI
TOTAL ELIGIBLE EXPENDITURE
= Bespovratna sredstva ukupno + doprinos korisnika
= Ukupni prihvatljivi troškovi
= Ukupna ugovorena vrijednost projekta HRK]]/7.5345</f>
        <v>66223.85559758445</v>
      </c>
      <c r="AA1977" s="44" t="s">
        <v>6593</v>
      </c>
      <c r="AB1977" s="44" t="s">
        <v>35</v>
      </c>
      <c r="AC1977" s="56" t="s">
        <v>7242</v>
      </c>
      <c r="AD1977" s="43" t="s">
        <v>6595</v>
      </c>
    </row>
    <row r="1978" spans="1:30" ht="51" customHeight="1" x14ac:dyDescent="0.2">
      <c r="A1978" s="61" t="s">
        <v>7243</v>
      </c>
      <c r="B1978" s="55" t="s">
        <v>743</v>
      </c>
      <c r="C1978" s="43" t="s">
        <v>6590</v>
      </c>
      <c r="D1978" s="88" t="s">
        <v>7035</v>
      </c>
      <c r="E1978" s="44" t="s">
        <v>76</v>
      </c>
      <c r="F1978" s="62" t="s">
        <v>7244</v>
      </c>
      <c r="G1978" s="62" t="s">
        <v>2433</v>
      </c>
      <c r="H1978" s="59">
        <v>44641</v>
      </c>
      <c r="I1978" s="59">
        <v>45006</v>
      </c>
      <c r="J1978" s="48" t="str">
        <f>IF(Ugovori_OPULJP[[#This Row],[DATUM ZAVRŠETKA OPERACIJE]]&gt;DATE(2024,3,31),"u provedbi","završen")</f>
        <v>završen</v>
      </c>
      <c r="K1978" s="67" t="s">
        <v>7245</v>
      </c>
      <c r="L1978" s="67" t="s">
        <v>99</v>
      </c>
      <c r="M1978" s="49">
        <v>0.85</v>
      </c>
      <c r="N1978" s="49">
        <v>0.15</v>
      </c>
      <c r="O1978" s="50">
        <f>Ugovori_OPULJP[[#This Row],[Bespovratna sredstva - Ukupno (EU+Nac) HRK
= Ukupna ugovorena vrijednost bespovratnih sredstava]]*Ugovori_OPULJP[[#This Row],[EU STOPA SUFINANCIRANJA %
EU CO-FINANCING RATE %]]</f>
        <v>181053.41699999999</v>
      </c>
      <c r="P1978" s="51">
        <f>Ugovori_OPULJP[[#This Row],[Bespovratna sredstva - EU dio - HRK]]/7.5345</f>
        <v>24029.917977304398</v>
      </c>
      <c r="Q1978" s="50">
        <f>Ugovori_OPULJP[[#This Row],[Bespovratna sredstva - Ukupno (EU+Nac) HRK
= Ukupna ugovorena vrijednost bespovratnih sredstava]]*Ugovori_OPULJP[[#This Row],[STOPA NACIONALNOG SUFINANCIRANJA %]]</f>
        <v>31950.602999999996</v>
      </c>
      <c r="R1978" s="51">
        <f>Ugovori_OPULJP[[#This Row],[Bespovratna sredstva - Nacionalni dio - HRK]]/7.5345</f>
        <v>4240.5737607007759</v>
      </c>
      <c r="S1978" s="52">
        <v>213004.02</v>
      </c>
      <c r="T1978" s="53">
        <f>Ugovori_OPULJP[[#This Row],[Bespovratna sredstva - Ukupno (EU+Nac) HRK
= Ukupna ugovorena vrijednost bespovratnih sredstava]]/7.5345</f>
        <v>28270.491738005174</v>
      </c>
      <c r="U1978" s="50">
        <v>0</v>
      </c>
      <c r="V1978" s="51">
        <f>Ugovori_OPULJP[[#This Row],[Javni doprinos korisnika - HRK]]/7.5345</f>
        <v>0</v>
      </c>
      <c r="W1978" s="50">
        <v>0</v>
      </c>
      <c r="X1978" s="51">
        <f>Ugovori_OPULJP[[#This Row],[Privatni doprinos korisnika - HRK]]/7.5345</f>
        <v>0</v>
      </c>
      <c r="Y1978" s="52">
        <v>213004.02</v>
      </c>
      <c r="Z1978" s="53">
        <f>Ugovori_OPULJP[[#This Row],[UKUPNI PRIHVATLJIVI IZDACI
TOTAL ELIGIBLE EXPENDITURE
= Bespovratna sredstva ukupno + doprinos korisnika
= Ukupni prihvatljivi troškovi
= Ukupna ugovorena vrijednost projekta HRK]]/7.5345</f>
        <v>28270.491738005174</v>
      </c>
      <c r="AA1978" s="44" t="s">
        <v>6593</v>
      </c>
      <c r="AB1978" s="44" t="s">
        <v>35</v>
      </c>
      <c r="AC1978" s="43" t="s">
        <v>7246</v>
      </c>
      <c r="AD1978" s="43" t="s">
        <v>6595</v>
      </c>
    </row>
    <row r="1979" spans="1:30" ht="51" customHeight="1" x14ac:dyDescent="0.2">
      <c r="A1979" s="61" t="s">
        <v>7247</v>
      </c>
      <c r="B1979" s="55" t="s">
        <v>743</v>
      </c>
      <c r="C1979" s="43" t="s">
        <v>6590</v>
      </c>
      <c r="D1979" s="88" t="s">
        <v>7035</v>
      </c>
      <c r="E1979" s="44" t="s">
        <v>76</v>
      </c>
      <c r="F1979" s="62" t="s">
        <v>7248</v>
      </c>
      <c r="G1979" s="62" t="s">
        <v>6679</v>
      </c>
      <c r="H1979" s="59">
        <v>44704</v>
      </c>
      <c r="I1979" s="59">
        <v>45069</v>
      </c>
      <c r="J1979" s="48" t="str">
        <f>IF(Ugovori_OPULJP[[#This Row],[DATUM ZAVRŠETKA OPERACIJE]]&gt;DATE(2024,3,31),"u provedbi","završen")</f>
        <v>završen</v>
      </c>
      <c r="K1979" s="67" t="s">
        <v>244</v>
      </c>
      <c r="L1979" s="67" t="s">
        <v>244</v>
      </c>
      <c r="M1979" s="49">
        <v>0.85</v>
      </c>
      <c r="N1979" s="49">
        <v>0.15</v>
      </c>
      <c r="O1979" s="50">
        <f>Ugovori_OPULJP[[#This Row],[Bespovratna sredstva - Ukupno (EU+Nac) HRK
= Ukupna ugovorena vrijednost bespovratnih sredstava]]*Ugovori_OPULJP[[#This Row],[EU STOPA SUFINANCIRANJA %
EU CO-FINANCING RATE %]]</f>
        <v>379725.6</v>
      </c>
      <c r="P1979" s="51">
        <f>Ugovori_OPULJP[[#This Row],[Bespovratna sredstva - EU dio - HRK]]/7.5345</f>
        <v>50398.248058928919</v>
      </c>
      <c r="Q1979" s="50">
        <f>Ugovori_OPULJP[[#This Row],[Bespovratna sredstva - Ukupno (EU+Nac) HRK
= Ukupna ugovorena vrijednost bespovratnih sredstava]]*Ugovori_OPULJP[[#This Row],[STOPA NACIONALNOG SUFINANCIRANJA %]]</f>
        <v>67010.399999999994</v>
      </c>
      <c r="R1979" s="51">
        <f>Ugovori_OPULJP[[#This Row],[Bespovratna sredstva - Nacionalni dio - HRK]]/7.5345</f>
        <v>8893.8084809874563</v>
      </c>
      <c r="S1979" s="52">
        <v>446736</v>
      </c>
      <c r="T1979" s="53">
        <f>Ugovori_OPULJP[[#This Row],[Bespovratna sredstva - Ukupno (EU+Nac) HRK
= Ukupna ugovorena vrijednost bespovratnih sredstava]]/7.5345</f>
        <v>59292.056539916382</v>
      </c>
      <c r="U1979" s="50">
        <v>0</v>
      </c>
      <c r="V1979" s="51">
        <f>Ugovori_OPULJP[[#This Row],[Javni doprinos korisnika - HRK]]/7.5345</f>
        <v>0</v>
      </c>
      <c r="W1979" s="50">
        <v>0</v>
      </c>
      <c r="X1979" s="51">
        <f>Ugovori_OPULJP[[#This Row],[Privatni doprinos korisnika - HRK]]/7.5345</f>
        <v>0</v>
      </c>
      <c r="Y1979" s="52">
        <v>446736</v>
      </c>
      <c r="Z1979" s="53">
        <f>Ugovori_OPULJP[[#This Row],[UKUPNI PRIHVATLJIVI IZDACI
TOTAL ELIGIBLE EXPENDITURE
= Bespovratna sredstva ukupno + doprinos korisnika
= Ukupni prihvatljivi troškovi
= Ukupna ugovorena vrijednost projekta HRK]]/7.5345</f>
        <v>59292.056539916382</v>
      </c>
      <c r="AA1979" s="44" t="s">
        <v>6593</v>
      </c>
      <c r="AB1979" s="44" t="s">
        <v>35</v>
      </c>
      <c r="AC1979" s="56" t="s">
        <v>7249</v>
      </c>
      <c r="AD1979" s="43" t="s">
        <v>6595</v>
      </c>
    </row>
    <row r="1980" spans="1:30" ht="51" customHeight="1" x14ac:dyDescent="0.2">
      <c r="A1980" s="61" t="s">
        <v>7250</v>
      </c>
      <c r="B1980" s="55" t="s">
        <v>743</v>
      </c>
      <c r="C1980" s="43" t="s">
        <v>6590</v>
      </c>
      <c r="D1980" s="88" t="s">
        <v>7035</v>
      </c>
      <c r="E1980" s="44" t="s">
        <v>76</v>
      </c>
      <c r="F1980" s="62" t="s">
        <v>7251</v>
      </c>
      <c r="G1980" s="62" t="s">
        <v>7252</v>
      </c>
      <c r="H1980" s="59">
        <v>44704</v>
      </c>
      <c r="I1980" s="59">
        <v>45253</v>
      </c>
      <c r="J1980" s="48" t="str">
        <f>IF(Ugovori_OPULJP[[#This Row],[DATUM ZAVRŠETKA OPERACIJE]]&gt;DATE(2024,3,31),"u provedbi","završen")</f>
        <v>završen</v>
      </c>
      <c r="K1980" s="67" t="s">
        <v>36</v>
      </c>
      <c r="L1980" s="67" t="s">
        <v>37</v>
      </c>
      <c r="M1980" s="49">
        <v>0.85</v>
      </c>
      <c r="N1980" s="49">
        <v>0.15</v>
      </c>
      <c r="O1980" s="50">
        <f>Ugovori_OPULJP[[#This Row],[Bespovratna sredstva - Ukupno (EU+Nac) HRK
= Ukupna ugovorena vrijednost bespovratnih sredstava]]*Ugovori_OPULJP[[#This Row],[EU STOPA SUFINANCIRANJA %
EU CO-FINANCING RATE %]]</f>
        <v>206692.375</v>
      </c>
      <c r="P1980" s="51">
        <f>Ugovori_OPULJP[[#This Row],[Bespovratna sredstva - EU dio - HRK]]/7.5345</f>
        <v>27432.792487889041</v>
      </c>
      <c r="Q1980" s="50">
        <f>Ugovori_OPULJP[[#This Row],[Bespovratna sredstva - Ukupno (EU+Nac) HRK
= Ukupna ugovorena vrijednost bespovratnih sredstava]]*Ugovori_OPULJP[[#This Row],[STOPA NACIONALNOG SUFINANCIRANJA %]]</f>
        <v>36475.125</v>
      </c>
      <c r="R1980" s="51">
        <f>Ugovori_OPULJP[[#This Row],[Bespovratna sredstva - Nacionalni dio - HRK]]/7.5345</f>
        <v>4841.0810272745366</v>
      </c>
      <c r="S1980" s="52">
        <v>243167.5</v>
      </c>
      <c r="T1980" s="53">
        <f>Ugovori_OPULJP[[#This Row],[Bespovratna sredstva - Ukupno (EU+Nac) HRK
= Ukupna ugovorena vrijednost bespovratnih sredstava]]/7.5345</f>
        <v>32273.873515163577</v>
      </c>
      <c r="U1980" s="50">
        <v>0</v>
      </c>
      <c r="V1980" s="51">
        <f>Ugovori_OPULJP[[#This Row],[Javni doprinos korisnika - HRK]]/7.5345</f>
        <v>0</v>
      </c>
      <c r="W1980" s="50">
        <v>0</v>
      </c>
      <c r="X1980" s="51">
        <f>Ugovori_OPULJP[[#This Row],[Privatni doprinos korisnika - HRK]]/7.5345</f>
        <v>0</v>
      </c>
      <c r="Y1980" s="52">
        <v>243167.5</v>
      </c>
      <c r="Z1980" s="53">
        <f>Ugovori_OPULJP[[#This Row],[UKUPNI PRIHVATLJIVI IZDACI
TOTAL ELIGIBLE EXPENDITURE
= Bespovratna sredstva ukupno + doprinos korisnika
= Ukupni prihvatljivi troškovi
= Ukupna ugovorena vrijednost projekta HRK]]/7.5345</f>
        <v>32273.873515163577</v>
      </c>
      <c r="AA1980" s="44" t="s">
        <v>6593</v>
      </c>
      <c r="AB1980" s="44" t="s">
        <v>35</v>
      </c>
      <c r="AC1980" s="56" t="s">
        <v>7253</v>
      </c>
      <c r="AD1980" s="43" t="s">
        <v>6595</v>
      </c>
    </row>
    <row r="1981" spans="1:30" ht="51" customHeight="1" x14ac:dyDescent="0.2">
      <c r="A1981" s="61" t="s">
        <v>7254</v>
      </c>
      <c r="B1981" s="55" t="s">
        <v>743</v>
      </c>
      <c r="C1981" s="43" t="s">
        <v>6590</v>
      </c>
      <c r="D1981" s="88" t="s">
        <v>7035</v>
      </c>
      <c r="E1981" s="44" t="s">
        <v>76</v>
      </c>
      <c r="F1981" s="62" t="s">
        <v>7255</v>
      </c>
      <c r="G1981" s="62" t="s">
        <v>7256</v>
      </c>
      <c r="H1981" s="59">
        <v>44701</v>
      </c>
      <c r="I1981" s="59">
        <v>45250</v>
      </c>
      <c r="J1981" s="48" t="str">
        <f>IF(Ugovori_OPULJP[[#This Row],[DATUM ZAVRŠETKA OPERACIJE]]&gt;DATE(2024,3,31),"u provedbi","završen")</f>
        <v>završen</v>
      </c>
      <c r="K1981" s="67" t="s">
        <v>186</v>
      </c>
      <c r="L1981" s="67" t="s">
        <v>186</v>
      </c>
      <c r="M1981" s="49">
        <v>0.85</v>
      </c>
      <c r="N1981" s="49">
        <v>0.15</v>
      </c>
      <c r="O1981" s="50">
        <f>Ugovori_OPULJP[[#This Row],[Bespovratna sredstva - Ukupno (EU+Nac) HRK
= Ukupna ugovorena vrijednost bespovratnih sredstava]]*Ugovori_OPULJP[[#This Row],[EU STOPA SUFINANCIRANJA %
EU CO-FINANCING RATE %]]</f>
        <v>343842.408</v>
      </c>
      <c r="P1981" s="51">
        <f>Ugovori_OPULJP[[#This Row],[Bespovratna sredstva - EU dio - HRK]]/7.5345</f>
        <v>45635.730041807685</v>
      </c>
      <c r="Q1981" s="50">
        <f>Ugovori_OPULJP[[#This Row],[Bespovratna sredstva - Ukupno (EU+Nac) HRK
= Ukupna ugovorena vrijednost bespovratnih sredstava]]*Ugovori_OPULJP[[#This Row],[STOPA NACIONALNOG SUFINANCIRANJA %]]</f>
        <v>60678.071999999993</v>
      </c>
      <c r="R1981" s="51">
        <f>Ugovori_OPULJP[[#This Row],[Bespovratna sredstva - Nacionalni dio - HRK]]/7.5345</f>
        <v>8053.3641250248838</v>
      </c>
      <c r="S1981" s="52">
        <v>404520.48</v>
      </c>
      <c r="T1981" s="53">
        <f>Ugovori_OPULJP[[#This Row],[Bespovratna sredstva - Ukupno (EU+Nac) HRK
= Ukupna ugovorena vrijednost bespovratnih sredstava]]/7.5345</f>
        <v>53689.094166832561</v>
      </c>
      <c r="U1981" s="50">
        <v>0</v>
      </c>
      <c r="V1981" s="51">
        <f>Ugovori_OPULJP[[#This Row],[Javni doprinos korisnika - HRK]]/7.5345</f>
        <v>0</v>
      </c>
      <c r="W1981" s="50">
        <v>0</v>
      </c>
      <c r="X1981" s="51">
        <f>Ugovori_OPULJP[[#This Row],[Privatni doprinos korisnika - HRK]]/7.5345</f>
        <v>0</v>
      </c>
      <c r="Y1981" s="52">
        <v>404520.48</v>
      </c>
      <c r="Z1981" s="53">
        <f>Ugovori_OPULJP[[#This Row],[UKUPNI PRIHVATLJIVI IZDACI
TOTAL ELIGIBLE EXPENDITURE
= Bespovratna sredstva ukupno + doprinos korisnika
= Ukupni prihvatljivi troškovi
= Ukupna ugovorena vrijednost projekta HRK]]/7.5345</f>
        <v>53689.094166832561</v>
      </c>
      <c r="AA1981" s="44" t="s">
        <v>6593</v>
      </c>
      <c r="AB1981" s="44" t="s">
        <v>35</v>
      </c>
      <c r="AC1981" s="56" t="s">
        <v>7257</v>
      </c>
      <c r="AD1981" s="43" t="s">
        <v>6595</v>
      </c>
    </row>
    <row r="1982" spans="1:30" ht="51" customHeight="1" x14ac:dyDescent="0.2">
      <c r="A1982" s="61" t="s">
        <v>7258</v>
      </c>
      <c r="B1982" s="55" t="s">
        <v>743</v>
      </c>
      <c r="C1982" s="56" t="s">
        <v>6590</v>
      </c>
      <c r="D1982" s="88" t="s">
        <v>7035</v>
      </c>
      <c r="E1982" s="44" t="s">
        <v>76</v>
      </c>
      <c r="F1982" s="62" t="s">
        <v>7259</v>
      </c>
      <c r="G1982" s="62" t="s">
        <v>7260</v>
      </c>
      <c r="H1982" s="59">
        <v>44650</v>
      </c>
      <c r="I1982" s="59">
        <v>45199</v>
      </c>
      <c r="J1982" s="48" t="str">
        <f>IF(Ugovori_OPULJP[[#This Row],[DATUM ZAVRŠETKA OPERACIJE]]&gt;DATE(2024,3,31),"u provedbi","završen")</f>
        <v>završen</v>
      </c>
      <c r="K1982" s="58" t="s">
        <v>130</v>
      </c>
      <c r="L1982" s="58" t="s">
        <v>130</v>
      </c>
      <c r="M1982" s="49">
        <v>0.85</v>
      </c>
      <c r="N1982" s="49">
        <v>0.15</v>
      </c>
      <c r="O1982" s="50">
        <f>Ugovori_OPULJP[[#This Row],[Bespovratna sredstva - Ukupno (EU+Nac) HRK
= Ukupna ugovorena vrijednost bespovratnih sredstava]]*Ugovori_OPULJP[[#This Row],[EU STOPA SUFINANCIRANJA %
EU CO-FINANCING RATE %]]</f>
        <v>420502.80299999996</v>
      </c>
      <c r="P1982" s="51">
        <f>Ugovori_OPULJP[[#This Row],[Bespovratna sredstva - EU dio - HRK]]/7.5345</f>
        <v>55810.312960382231</v>
      </c>
      <c r="Q1982" s="50">
        <f>Ugovori_OPULJP[[#This Row],[Bespovratna sredstva - Ukupno (EU+Nac) HRK
= Ukupna ugovorena vrijednost bespovratnih sredstava]]*Ugovori_OPULJP[[#This Row],[STOPA NACIONALNOG SUFINANCIRANJA %]]</f>
        <v>74206.376999999993</v>
      </c>
      <c r="R1982" s="51">
        <f>Ugovori_OPULJP[[#This Row],[Bespovratna sredstva - Nacionalni dio - HRK]]/7.5345</f>
        <v>9848.8787577145122</v>
      </c>
      <c r="S1982" s="52">
        <v>494709.18</v>
      </c>
      <c r="T1982" s="53">
        <f>Ugovori_OPULJP[[#This Row],[Bespovratna sredstva - Ukupno (EU+Nac) HRK
= Ukupna ugovorena vrijednost bespovratnih sredstava]]/7.5345</f>
        <v>65659.191718096758</v>
      </c>
      <c r="U1982" s="50">
        <v>0</v>
      </c>
      <c r="V1982" s="51">
        <f>Ugovori_OPULJP[[#This Row],[Javni doprinos korisnika - HRK]]/7.5345</f>
        <v>0</v>
      </c>
      <c r="W1982" s="50">
        <v>0</v>
      </c>
      <c r="X1982" s="51">
        <f>Ugovori_OPULJP[[#This Row],[Privatni doprinos korisnika - HRK]]/7.5345</f>
        <v>0</v>
      </c>
      <c r="Y1982" s="52">
        <v>494709.18</v>
      </c>
      <c r="Z1982" s="53">
        <f>Ugovori_OPULJP[[#This Row],[UKUPNI PRIHVATLJIVI IZDACI
TOTAL ELIGIBLE EXPENDITURE
= Bespovratna sredstva ukupno + doprinos korisnika
= Ukupni prihvatljivi troškovi
= Ukupna ugovorena vrijednost projekta HRK]]/7.5345</f>
        <v>65659.191718096758</v>
      </c>
      <c r="AA1982" s="44" t="s">
        <v>6593</v>
      </c>
      <c r="AB1982" s="44" t="s">
        <v>35</v>
      </c>
      <c r="AC1982" s="56" t="s">
        <v>7261</v>
      </c>
      <c r="AD1982" s="43" t="s">
        <v>6595</v>
      </c>
    </row>
    <row r="1983" spans="1:30" ht="51" customHeight="1" x14ac:dyDescent="0.2">
      <c r="A1983" s="61" t="s">
        <v>7262</v>
      </c>
      <c r="B1983" s="55" t="s">
        <v>743</v>
      </c>
      <c r="C1983" s="43" t="s">
        <v>6590</v>
      </c>
      <c r="D1983" s="88" t="s">
        <v>7035</v>
      </c>
      <c r="E1983" s="44" t="s">
        <v>76</v>
      </c>
      <c r="F1983" s="62" t="s">
        <v>7263</v>
      </c>
      <c r="G1983" s="62" t="s">
        <v>3860</v>
      </c>
      <c r="H1983" s="59">
        <v>44641</v>
      </c>
      <c r="I1983" s="59">
        <v>45190</v>
      </c>
      <c r="J1983" s="48" t="str">
        <f>IF(Ugovori_OPULJP[[#This Row],[DATUM ZAVRŠETKA OPERACIJE]]&gt;DATE(2024,3,31),"u provedbi","završen")</f>
        <v>završen</v>
      </c>
      <c r="K1983" s="67" t="s">
        <v>130</v>
      </c>
      <c r="L1983" s="67" t="s">
        <v>130</v>
      </c>
      <c r="M1983" s="49">
        <v>0.85</v>
      </c>
      <c r="N1983" s="49">
        <v>0.15</v>
      </c>
      <c r="O1983" s="50">
        <f>Ugovori_OPULJP[[#This Row],[Bespovratna sredstva - Ukupno (EU+Nac) HRK
= Ukupna ugovorena vrijednost bespovratnih sredstava]]*Ugovori_OPULJP[[#This Row],[EU STOPA SUFINANCIRANJA %
EU CO-FINANCING RATE %]]</f>
        <v>297209.51250000001</v>
      </c>
      <c r="P1983" s="51">
        <f>Ugovori_OPULJP[[#This Row],[Bespovratna sredstva - EU dio - HRK]]/7.5345</f>
        <v>39446.481186541903</v>
      </c>
      <c r="Q1983" s="50">
        <f>Ugovori_OPULJP[[#This Row],[Bespovratna sredstva - Ukupno (EU+Nac) HRK
= Ukupna ugovorena vrijednost bespovratnih sredstava]]*Ugovori_OPULJP[[#This Row],[STOPA NACIONALNOG SUFINANCIRANJA %]]</f>
        <v>52448.737499999996</v>
      </c>
      <c r="R1983" s="51">
        <f>Ugovori_OPULJP[[#This Row],[Bespovratna sredstva - Nacionalni dio - HRK]]/7.5345</f>
        <v>6961.143738801512</v>
      </c>
      <c r="S1983" s="52">
        <v>349658.25</v>
      </c>
      <c r="T1983" s="53">
        <f>Ugovori_OPULJP[[#This Row],[Bespovratna sredstva - Ukupno (EU+Nac) HRK
= Ukupna ugovorena vrijednost bespovratnih sredstava]]/7.5345</f>
        <v>46407.624925343414</v>
      </c>
      <c r="U1983" s="50">
        <v>0</v>
      </c>
      <c r="V1983" s="51">
        <f>Ugovori_OPULJP[[#This Row],[Javni doprinos korisnika - HRK]]/7.5345</f>
        <v>0</v>
      </c>
      <c r="W1983" s="50">
        <v>0</v>
      </c>
      <c r="X1983" s="51">
        <f>Ugovori_OPULJP[[#This Row],[Privatni doprinos korisnika - HRK]]/7.5345</f>
        <v>0</v>
      </c>
      <c r="Y1983" s="52">
        <v>349658.25</v>
      </c>
      <c r="Z1983" s="53">
        <f>Ugovori_OPULJP[[#This Row],[UKUPNI PRIHVATLJIVI IZDACI
TOTAL ELIGIBLE EXPENDITURE
= Bespovratna sredstva ukupno + doprinos korisnika
= Ukupni prihvatljivi troškovi
= Ukupna ugovorena vrijednost projekta HRK]]/7.5345</f>
        <v>46407.624925343414</v>
      </c>
      <c r="AA1983" s="44" t="s">
        <v>6593</v>
      </c>
      <c r="AB1983" s="44" t="s">
        <v>35</v>
      </c>
      <c r="AC1983" s="43" t="s">
        <v>7264</v>
      </c>
      <c r="AD1983" s="43" t="s">
        <v>6595</v>
      </c>
    </row>
    <row r="1984" spans="1:30" ht="114.75" customHeight="1" x14ac:dyDescent="0.2">
      <c r="A1984" s="61" t="s">
        <v>7265</v>
      </c>
      <c r="B1984" s="55" t="s">
        <v>743</v>
      </c>
      <c r="C1984" s="56" t="s">
        <v>6590</v>
      </c>
      <c r="D1984" s="88" t="s">
        <v>7035</v>
      </c>
      <c r="E1984" s="44" t="s">
        <v>76</v>
      </c>
      <c r="F1984" s="62" t="s">
        <v>7266</v>
      </c>
      <c r="G1984" s="62" t="s">
        <v>6668</v>
      </c>
      <c r="H1984" s="59">
        <v>44641</v>
      </c>
      <c r="I1984" s="59">
        <v>45190</v>
      </c>
      <c r="J1984" s="48" t="str">
        <f>IF(Ugovori_OPULJP[[#This Row],[DATUM ZAVRŠETKA OPERACIJE]]&gt;DATE(2024,3,31),"u provedbi","završen")</f>
        <v>završen</v>
      </c>
      <c r="K1984" s="58" t="s">
        <v>130</v>
      </c>
      <c r="L1984" s="58" t="s">
        <v>130</v>
      </c>
      <c r="M1984" s="49">
        <v>0.85</v>
      </c>
      <c r="N1984" s="49">
        <v>0.15</v>
      </c>
      <c r="O1984" s="50">
        <f>Ugovori_OPULJP[[#This Row],[Bespovratna sredstva - Ukupno (EU+Nac) HRK
= Ukupna ugovorena vrijednost bespovratnih sredstava]]*Ugovori_OPULJP[[#This Row],[EU STOPA SUFINANCIRANJA %
EU CO-FINANCING RATE %]]</f>
        <v>365059.326</v>
      </c>
      <c r="P1984" s="51">
        <f>Ugovori_OPULJP[[#This Row],[Bespovratna sredstva - EU dio - HRK]]/7.5345</f>
        <v>48451.698984670511</v>
      </c>
      <c r="Q1984" s="50">
        <f>Ugovori_OPULJP[[#This Row],[Bespovratna sredstva - Ukupno (EU+Nac) HRK
= Ukupna ugovorena vrijednost bespovratnih sredstava]]*Ugovori_OPULJP[[#This Row],[STOPA NACIONALNOG SUFINANCIRANJA %]]</f>
        <v>64422.233999999997</v>
      </c>
      <c r="R1984" s="51">
        <f>Ugovori_OPULJP[[#This Row],[Bespovratna sredstva - Nacionalni dio - HRK]]/7.5345</f>
        <v>8550.2998208242079</v>
      </c>
      <c r="S1984" s="52">
        <v>429481.56</v>
      </c>
      <c r="T1984" s="53">
        <f>Ugovori_OPULJP[[#This Row],[Bespovratna sredstva - Ukupno (EU+Nac) HRK
= Ukupna ugovorena vrijednost bespovratnih sredstava]]/7.5345</f>
        <v>57001.998805494724</v>
      </c>
      <c r="U1984" s="50">
        <v>0</v>
      </c>
      <c r="V1984" s="51">
        <f>Ugovori_OPULJP[[#This Row],[Javni doprinos korisnika - HRK]]/7.5345</f>
        <v>0</v>
      </c>
      <c r="W1984" s="50">
        <v>0</v>
      </c>
      <c r="X1984" s="51">
        <f>Ugovori_OPULJP[[#This Row],[Privatni doprinos korisnika - HRK]]/7.5345</f>
        <v>0</v>
      </c>
      <c r="Y1984" s="52">
        <v>429481.56</v>
      </c>
      <c r="Z1984" s="53">
        <f>Ugovori_OPULJP[[#This Row],[UKUPNI PRIHVATLJIVI IZDACI
TOTAL ELIGIBLE EXPENDITURE
= Bespovratna sredstva ukupno + doprinos korisnika
= Ukupni prihvatljivi troškovi
= Ukupna ugovorena vrijednost projekta HRK]]/7.5345</f>
        <v>57001.998805494724</v>
      </c>
      <c r="AA1984" s="44" t="s">
        <v>6593</v>
      </c>
      <c r="AB1984" s="44" t="s">
        <v>35</v>
      </c>
      <c r="AC1984" s="56" t="s">
        <v>7267</v>
      </c>
      <c r="AD1984" s="43" t="s">
        <v>6595</v>
      </c>
    </row>
    <row r="1985" spans="1:30" ht="51" customHeight="1" x14ac:dyDescent="0.2">
      <c r="A1985" s="61" t="s">
        <v>7268</v>
      </c>
      <c r="B1985" s="55" t="s">
        <v>743</v>
      </c>
      <c r="C1985" s="43" t="s">
        <v>6590</v>
      </c>
      <c r="D1985" s="88" t="s">
        <v>7035</v>
      </c>
      <c r="E1985" s="44" t="s">
        <v>76</v>
      </c>
      <c r="F1985" s="62" t="s">
        <v>7269</v>
      </c>
      <c r="G1985" s="62" t="s">
        <v>1302</v>
      </c>
      <c r="H1985" s="59">
        <v>44705</v>
      </c>
      <c r="I1985" s="59">
        <v>45070</v>
      </c>
      <c r="J1985" s="48" t="str">
        <f>IF(Ugovori_OPULJP[[#This Row],[DATUM ZAVRŠETKA OPERACIJE]]&gt;DATE(2024,3,31),"u provedbi","završen")</f>
        <v>završen</v>
      </c>
      <c r="K1985" s="67" t="s">
        <v>104</v>
      </c>
      <c r="L1985" s="67" t="s">
        <v>104</v>
      </c>
      <c r="M1985" s="49">
        <v>0.85</v>
      </c>
      <c r="N1985" s="49">
        <v>0.15</v>
      </c>
      <c r="O1985" s="50">
        <f>Ugovori_OPULJP[[#This Row],[Bespovratna sredstva - Ukupno (EU+Nac) HRK
= Ukupna ugovorena vrijednost bespovratnih sredstava]]*Ugovori_OPULJP[[#This Row],[EU STOPA SUFINANCIRANJA %
EU CO-FINANCING RATE %]]</f>
        <v>296621.42300000001</v>
      </c>
      <c r="P1985" s="51">
        <f>Ugovori_OPULJP[[#This Row],[Bespovratna sredstva - EU dio - HRK]]/7.5345</f>
        <v>39368.428296502752</v>
      </c>
      <c r="Q1985" s="50">
        <f>Ugovori_OPULJP[[#This Row],[Bespovratna sredstva - Ukupno (EU+Nac) HRK
= Ukupna ugovorena vrijednost bespovratnih sredstava]]*Ugovori_OPULJP[[#This Row],[STOPA NACIONALNOG SUFINANCIRANJA %]]</f>
        <v>52344.957000000002</v>
      </c>
      <c r="R1985" s="51">
        <f>Ugovori_OPULJP[[#This Row],[Bespovratna sredstva - Nacionalni dio - HRK]]/7.5345</f>
        <v>6947.3696993828389</v>
      </c>
      <c r="S1985" s="52">
        <v>348966.38</v>
      </c>
      <c r="T1985" s="53">
        <f>Ugovori_OPULJP[[#This Row],[Bespovratna sredstva - Ukupno (EU+Nac) HRK
= Ukupna ugovorena vrijednost bespovratnih sredstava]]/7.5345</f>
        <v>46315.797995885594</v>
      </c>
      <c r="U1985" s="50">
        <v>0</v>
      </c>
      <c r="V1985" s="51">
        <f>Ugovori_OPULJP[[#This Row],[Javni doprinos korisnika - HRK]]/7.5345</f>
        <v>0</v>
      </c>
      <c r="W1985" s="50">
        <v>0</v>
      </c>
      <c r="X1985" s="51">
        <f>Ugovori_OPULJP[[#This Row],[Privatni doprinos korisnika - HRK]]/7.5345</f>
        <v>0</v>
      </c>
      <c r="Y1985" s="52">
        <v>348966.38</v>
      </c>
      <c r="Z1985" s="53">
        <f>Ugovori_OPULJP[[#This Row],[UKUPNI PRIHVATLJIVI IZDACI
TOTAL ELIGIBLE EXPENDITURE
= Bespovratna sredstva ukupno + doprinos korisnika
= Ukupni prihvatljivi troškovi
= Ukupna ugovorena vrijednost projekta HRK]]/7.5345</f>
        <v>46315.797995885594</v>
      </c>
      <c r="AA1985" s="44" t="s">
        <v>6593</v>
      </c>
      <c r="AB1985" s="44" t="s">
        <v>35</v>
      </c>
      <c r="AC1985" s="56" t="s">
        <v>7270</v>
      </c>
      <c r="AD1985" s="43" t="s">
        <v>6595</v>
      </c>
    </row>
    <row r="1986" spans="1:30" ht="51" customHeight="1" x14ac:dyDescent="0.2">
      <c r="A1986" s="61" t="s">
        <v>7271</v>
      </c>
      <c r="B1986" s="55" t="s">
        <v>743</v>
      </c>
      <c r="C1986" s="56" t="s">
        <v>6590</v>
      </c>
      <c r="D1986" s="88" t="s">
        <v>7035</v>
      </c>
      <c r="E1986" s="44" t="s">
        <v>76</v>
      </c>
      <c r="F1986" s="62" t="s">
        <v>7272</v>
      </c>
      <c r="G1986" s="62" t="s">
        <v>7273</v>
      </c>
      <c r="H1986" s="59">
        <v>44648</v>
      </c>
      <c r="I1986" s="59">
        <v>45074</v>
      </c>
      <c r="J1986" s="48" t="str">
        <f>IF(Ugovori_OPULJP[[#This Row],[DATUM ZAVRŠETKA OPERACIJE]]&gt;DATE(2024,3,31),"u provedbi","završen")</f>
        <v>završen</v>
      </c>
      <c r="K1986" s="58" t="s">
        <v>271</v>
      </c>
      <c r="L1986" s="58" t="s">
        <v>271</v>
      </c>
      <c r="M1986" s="49">
        <v>0.85</v>
      </c>
      <c r="N1986" s="49">
        <v>0.15</v>
      </c>
      <c r="O1986" s="50">
        <f>Ugovori_OPULJP[[#This Row],[Bespovratna sredstva - Ukupno (EU+Nac) HRK
= Ukupna ugovorena vrijednost bespovratnih sredstava]]*Ugovori_OPULJP[[#This Row],[EU STOPA SUFINANCIRANJA %
EU CO-FINANCING RATE %]]</f>
        <v>356047.11599999998</v>
      </c>
      <c r="P1986" s="51">
        <f>Ugovori_OPULJP[[#This Row],[Bespovratna sredstva - EU dio - HRK]]/7.5345</f>
        <v>47255.573163448134</v>
      </c>
      <c r="Q1986" s="50">
        <f>Ugovori_OPULJP[[#This Row],[Bespovratna sredstva - Ukupno (EU+Nac) HRK
= Ukupna ugovorena vrijednost bespovratnih sredstava]]*Ugovori_OPULJP[[#This Row],[STOPA NACIONALNOG SUFINANCIRANJA %]]</f>
        <v>62831.843999999997</v>
      </c>
      <c r="R1986" s="51">
        <f>Ugovori_OPULJP[[#This Row],[Bespovratna sredstva - Nacionalni dio - HRK]]/7.5345</f>
        <v>8339.2187935496713</v>
      </c>
      <c r="S1986" s="52">
        <v>418878.96</v>
      </c>
      <c r="T1986" s="53">
        <f>Ugovori_OPULJP[[#This Row],[Bespovratna sredstva - Ukupno (EU+Nac) HRK
= Ukupna ugovorena vrijednost bespovratnih sredstava]]/7.5345</f>
        <v>55594.791956997811</v>
      </c>
      <c r="U1986" s="50">
        <v>0</v>
      </c>
      <c r="V1986" s="51">
        <f>Ugovori_OPULJP[[#This Row],[Javni doprinos korisnika - HRK]]/7.5345</f>
        <v>0</v>
      </c>
      <c r="W1986" s="50">
        <v>0</v>
      </c>
      <c r="X1986" s="51">
        <f>Ugovori_OPULJP[[#This Row],[Privatni doprinos korisnika - HRK]]/7.5345</f>
        <v>0</v>
      </c>
      <c r="Y1986" s="52">
        <v>418878.96</v>
      </c>
      <c r="Z1986" s="53">
        <f>Ugovori_OPULJP[[#This Row],[UKUPNI PRIHVATLJIVI IZDACI
TOTAL ELIGIBLE EXPENDITURE
= Bespovratna sredstva ukupno + doprinos korisnika
= Ukupni prihvatljivi troškovi
= Ukupna ugovorena vrijednost projekta HRK]]/7.5345</f>
        <v>55594.791956997811</v>
      </c>
      <c r="AA1986" s="44" t="s">
        <v>6593</v>
      </c>
      <c r="AB1986" s="44" t="s">
        <v>35</v>
      </c>
      <c r="AC1986" s="56" t="s">
        <v>7274</v>
      </c>
      <c r="AD1986" s="43" t="s">
        <v>6595</v>
      </c>
    </row>
    <row r="1987" spans="1:30" ht="51" customHeight="1" x14ac:dyDescent="0.2">
      <c r="A1987" s="61" t="s">
        <v>7275</v>
      </c>
      <c r="B1987" s="55" t="s">
        <v>743</v>
      </c>
      <c r="C1987" s="43" t="s">
        <v>6590</v>
      </c>
      <c r="D1987" s="88" t="s">
        <v>7035</v>
      </c>
      <c r="E1987" s="44" t="s">
        <v>76</v>
      </c>
      <c r="F1987" s="62" t="s">
        <v>7276</v>
      </c>
      <c r="G1987" s="62" t="s">
        <v>1740</v>
      </c>
      <c r="H1987" s="59">
        <v>44701</v>
      </c>
      <c r="I1987" s="59">
        <v>45127</v>
      </c>
      <c r="J1987" s="48" t="str">
        <f>IF(Ugovori_OPULJP[[#This Row],[DATUM ZAVRŠETKA OPERACIJE]]&gt;DATE(2024,3,31),"u provedbi","završen")</f>
        <v>završen</v>
      </c>
      <c r="K1987" s="67" t="s">
        <v>130</v>
      </c>
      <c r="L1987" s="67" t="s">
        <v>130</v>
      </c>
      <c r="M1987" s="49">
        <v>0.85</v>
      </c>
      <c r="N1987" s="49">
        <v>0.15</v>
      </c>
      <c r="O1987" s="50">
        <f>Ugovori_OPULJP[[#This Row],[Bespovratna sredstva - Ukupno (EU+Nac) HRK
= Ukupna ugovorena vrijednost bespovratnih sredstava]]*Ugovori_OPULJP[[#This Row],[EU STOPA SUFINANCIRANJA %
EU CO-FINANCING RATE %]]</f>
        <v>368329.64999999997</v>
      </c>
      <c r="P1987" s="51">
        <f>Ugovori_OPULJP[[#This Row],[Bespovratna sredstva - EU dio - HRK]]/7.5345</f>
        <v>48885.745570376261</v>
      </c>
      <c r="Q1987" s="50">
        <f>Ugovori_OPULJP[[#This Row],[Bespovratna sredstva - Ukupno (EU+Nac) HRK
= Ukupna ugovorena vrijednost bespovratnih sredstava]]*Ugovori_OPULJP[[#This Row],[STOPA NACIONALNOG SUFINANCIRANJA %]]</f>
        <v>64999.35</v>
      </c>
      <c r="R1987" s="51">
        <f>Ugovori_OPULJP[[#This Row],[Bespovratna sredstva - Nacionalni dio - HRK]]/7.5345</f>
        <v>8626.8962771252227</v>
      </c>
      <c r="S1987" s="52">
        <v>433329</v>
      </c>
      <c r="T1987" s="53">
        <f>Ugovori_OPULJP[[#This Row],[Bespovratna sredstva - Ukupno (EU+Nac) HRK
= Ukupna ugovorena vrijednost bespovratnih sredstava]]/7.5345</f>
        <v>57512.641847501487</v>
      </c>
      <c r="U1987" s="50">
        <v>0</v>
      </c>
      <c r="V1987" s="51">
        <f>Ugovori_OPULJP[[#This Row],[Javni doprinos korisnika - HRK]]/7.5345</f>
        <v>0</v>
      </c>
      <c r="W1987" s="50">
        <v>0</v>
      </c>
      <c r="X1987" s="51">
        <f>Ugovori_OPULJP[[#This Row],[Privatni doprinos korisnika - HRK]]/7.5345</f>
        <v>0</v>
      </c>
      <c r="Y1987" s="52">
        <v>433329</v>
      </c>
      <c r="Z1987" s="53">
        <f>Ugovori_OPULJP[[#This Row],[UKUPNI PRIHVATLJIVI IZDACI
TOTAL ELIGIBLE EXPENDITURE
= Bespovratna sredstva ukupno + doprinos korisnika
= Ukupni prihvatljivi troškovi
= Ukupna ugovorena vrijednost projekta HRK]]/7.5345</f>
        <v>57512.641847501487</v>
      </c>
      <c r="AA1987" s="44" t="s">
        <v>6593</v>
      </c>
      <c r="AB1987" s="44" t="s">
        <v>35</v>
      </c>
      <c r="AC1987" s="56" t="s">
        <v>7277</v>
      </c>
      <c r="AD1987" s="43" t="s">
        <v>6595</v>
      </c>
    </row>
    <row r="1988" spans="1:30" ht="51" customHeight="1" x14ac:dyDescent="0.2">
      <c r="A1988" s="66" t="s">
        <v>7278</v>
      </c>
      <c r="B1988" s="55" t="s">
        <v>743</v>
      </c>
      <c r="C1988" s="43" t="s">
        <v>6590</v>
      </c>
      <c r="D1988" s="88" t="s">
        <v>7035</v>
      </c>
      <c r="E1988" s="44" t="s">
        <v>76</v>
      </c>
      <c r="F1988" s="62" t="s">
        <v>7279</v>
      </c>
      <c r="G1988" s="62" t="s">
        <v>7280</v>
      </c>
      <c r="H1988" s="59">
        <v>44713</v>
      </c>
      <c r="I1988" s="59">
        <v>45231</v>
      </c>
      <c r="J1988" s="48" t="str">
        <f>IF(Ugovori_OPULJP[[#This Row],[DATUM ZAVRŠETKA OPERACIJE]]&gt;DATE(2024,3,31),"u provedbi","završen")</f>
        <v>završen</v>
      </c>
      <c r="K1988" s="67" t="s">
        <v>249</v>
      </c>
      <c r="L1988" s="67" t="s">
        <v>249</v>
      </c>
      <c r="M1988" s="49">
        <v>0.85</v>
      </c>
      <c r="N1988" s="49">
        <v>0.15</v>
      </c>
      <c r="O1988" s="50">
        <f>Ugovori_OPULJP[[#This Row],[Bespovratna sredstva - Ukupno (EU+Nac) HRK
= Ukupna ugovorena vrijednost bespovratnih sredstava]]*Ugovori_OPULJP[[#This Row],[EU STOPA SUFINANCIRANJA %
EU CO-FINANCING RATE %]]</f>
        <v>367553.48099999997</v>
      </c>
      <c r="P1988" s="51">
        <f>Ugovori_OPULJP[[#This Row],[Bespovratna sredstva - EU dio - HRK]]/7.5345</f>
        <v>48782.730240891891</v>
      </c>
      <c r="Q1988" s="50">
        <f>Ugovori_OPULJP[[#This Row],[Bespovratna sredstva - Ukupno (EU+Nac) HRK
= Ukupna ugovorena vrijednost bespovratnih sredstava]]*Ugovori_OPULJP[[#This Row],[STOPA NACIONALNOG SUFINANCIRANJA %]]</f>
        <v>64862.378999999994</v>
      </c>
      <c r="R1988" s="51">
        <f>Ugovori_OPULJP[[#This Row],[Bespovratna sredstva - Nacionalni dio - HRK]]/7.5345</f>
        <v>8608.717101333863</v>
      </c>
      <c r="S1988" s="52">
        <v>432415.86</v>
      </c>
      <c r="T1988" s="53">
        <f>Ugovori_OPULJP[[#This Row],[Bespovratna sredstva - Ukupno (EU+Nac) HRK
= Ukupna ugovorena vrijednost bespovratnih sredstava]]/7.5345</f>
        <v>57391.447342225758</v>
      </c>
      <c r="U1988" s="50">
        <v>0</v>
      </c>
      <c r="V1988" s="51">
        <f>Ugovori_OPULJP[[#This Row],[Javni doprinos korisnika - HRK]]/7.5345</f>
        <v>0</v>
      </c>
      <c r="W1988" s="50">
        <v>0</v>
      </c>
      <c r="X1988" s="51">
        <f>Ugovori_OPULJP[[#This Row],[Privatni doprinos korisnika - HRK]]/7.5345</f>
        <v>0</v>
      </c>
      <c r="Y1988" s="52">
        <v>432415.86</v>
      </c>
      <c r="Z1988" s="53">
        <f>Ugovori_OPULJP[[#This Row],[UKUPNI PRIHVATLJIVI IZDACI
TOTAL ELIGIBLE EXPENDITURE
= Bespovratna sredstva ukupno + doprinos korisnika
= Ukupni prihvatljivi troškovi
= Ukupna ugovorena vrijednost projekta HRK]]/7.5345</f>
        <v>57391.447342225758</v>
      </c>
      <c r="AA1988" s="44" t="s">
        <v>6593</v>
      </c>
      <c r="AB1988" s="44" t="s">
        <v>35</v>
      </c>
      <c r="AC1988" s="56" t="s">
        <v>7281</v>
      </c>
      <c r="AD1988" s="43" t="s">
        <v>6595</v>
      </c>
    </row>
    <row r="1989" spans="1:30" ht="51" customHeight="1" x14ac:dyDescent="0.2">
      <c r="A1989" s="66" t="s">
        <v>7282</v>
      </c>
      <c r="B1989" s="55" t="s">
        <v>743</v>
      </c>
      <c r="C1989" s="43" t="s">
        <v>6590</v>
      </c>
      <c r="D1989" s="88" t="s">
        <v>7035</v>
      </c>
      <c r="E1989" s="44" t="s">
        <v>76</v>
      </c>
      <c r="F1989" s="62" t="s">
        <v>7283</v>
      </c>
      <c r="G1989" s="62" t="s">
        <v>7284</v>
      </c>
      <c r="H1989" s="59">
        <v>44751</v>
      </c>
      <c r="I1989" s="59">
        <v>45116</v>
      </c>
      <c r="J1989" s="48" t="str">
        <f>IF(Ugovori_OPULJP[[#This Row],[DATUM ZAVRŠETKA OPERACIJE]]&gt;DATE(2024,3,31),"u provedbi","završen")</f>
        <v>završen</v>
      </c>
      <c r="K1989" s="67" t="s">
        <v>7285</v>
      </c>
      <c r="L1989" s="58" t="s">
        <v>200</v>
      </c>
      <c r="M1989" s="49">
        <v>0.85</v>
      </c>
      <c r="N1989" s="49">
        <v>0.15</v>
      </c>
      <c r="O1989" s="50">
        <f>Ugovori_OPULJP[[#This Row],[Bespovratna sredstva - Ukupno (EU+Nac) HRK
= Ukupna ugovorena vrijednost bespovratnih sredstava]]*Ugovori_OPULJP[[#This Row],[EU STOPA SUFINANCIRANJA %
EU CO-FINANCING RATE %]]</f>
        <v>382475.00999999995</v>
      </c>
      <c r="P1989" s="51">
        <f>Ugovori_OPULJP[[#This Row],[Bespovratna sredstva - EU dio - HRK]]/7.5345</f>
        <v>50763.157475612177</v>
      </c>
      <c r="Q1989" s="50">
        <f>Ugovori_OPULJP[[#This Row],[Bespovratna sredstva - Ukupno (EU+Nac) HRK
= Ukupna ugovorena vrijednost bespovratnih sredstava]]*Ugovori_OPULJP[[#This Row],[STOPA NACIONALNOG SUFINANCIRANJA %]]</f>
        <v>67495.59</v>
      </c>
      <c r="R1989" s="51">
        <f>Ugovori_OPULJP[[#This Row],[Bespovratna sredstva - Nacionalni dio - HRK]]/7.5345</f>
        <v>8958.2042604021499</v>
      </c>
      <c r="S1989" s="52">
        <v>449970.6</v>
      </c>
      <c r="T1989" s="53">
        <f>Ugovori_OPULJP[[#This Row],[Bespovratna sredstva - Ukupno (EU+Nac) HRK
= Ukupna ugovorena vrijednost bespovratnih sredstava]]/7.5345</f>
        <v>59721.361736014325</v>
      </c>
      <c r="U1989" s="50">
        <v>0</v>
      </c>
      <c r="V1989" s="51">
        <f>Ugovori_OPULJP[[#This Row],[Javni doprinos korisnika - HRK]]/7.5345</f>
        <v>0</v>
      </c>
      <c r="W1989" s="50">
        <v>0</v>
      </c>
      <c r="X1989" s="51">
        <f>Ugovori_OPULJP[[#This Row],[Privatni doprinos korisnika - HRK]]/7.5345</f>
        <v>0</v>
      </c>
      <c r="Y1989" s="52">
        <v>449970.6</v>
      </c>
      <c r="Z1989" s="53">
        <f>Ugovori_OPULJP[[#This Row],[UKUPNI PRIHVATLJIVI IZDACI
TOTAL ELIGIBLE EXPENDITURE
= Bespovratna sredstva ukupno + doprinos korisnika
= Ukupni prihvatljivi troškovi
= Ukupna ugovorena vrijednost projekta HRK]]/7.5345</f>
        <v>59721.361736014325</v>
      </c>
      <c r="AA1989" s="44" t="s">
        <v>6593</v>
      </c>
      <c r="AB1989" s="44" t="s">
        <v>35</v>
      </c>
      <c r="AC1989" s="88" t="s">
        <v>7286</v>
      </c>
      <c r="AD1989" s="43" t="s">
        <v>6595</v>
      </c>
    </row>
    <row r="1990" spans="1:30" ht="51" customHeight="1" x14ac:dyDescent="0.2">
      <c r="A1990" s="61" t="s">
        <v>7287</v>
      </c>
      <c r="B1990" s="55" t="s">
        <v>743</v>
      </c>
      <c r="C1990" s="43" t="s">
        <v>6590</v>
      </c>
      <c r="D1990" s="88" t="s">
        <v>7035</v>
      </c>
      <c r="E1990" s="44" t="s">
        <v>76</v>
      </c>
      <c r="F1990" s="62" t="s">
        <v>7288</v>
      </c>
      <c r="G1990" s="62" t="s">
        <v>6796</v>
      </c>
      <c r="H1990" s="59">
        <v>44641</v>
      </c>
      <c r="I1990" s="59">
        <v>45006</v>
      </c>
      <c r="J1990" s="48" t="str">
        <f>IF(Ugovori_OPULJP[[#This Row],[DATUM ZAVRŠETKA OPERACIJE]]&gt;DATE(2024,3,31),"u provedbi","završen")</f>
        <v>završen</v>
      </c>
      <c r="K1990" s="67" t="s">
        <v>333</v>
      </c>
      <c r="L1990" s="67" t="s">
        <v>333</v>
      </c>
      <c r="M1990" s="49">
        <v>0.85</v>
      </c>
      <c r="N1990" s="49">
        <v>0.15</v>
      </c>
      <c r="O1990" s="50">
        <f>Ugovori_OPULJP[[#This Row],[Bespovratna sredstva - Ukupno (EU+Nac) HRK
= Ukupna ugovorena vrijednost bespovratnih sredstava]]*Ugovori_OPULJP[[#This Row],[EU STOPA SUFINANCIRANJA %
EU CO-FINANCING RATE %]]</f>
        <v>254558.34000000003</v>
      </c>
      <c r="P1990" s="51">
        <f>Ugovori_OPULJP[[#This Row],[Bespovratna sredstva - EU dio - HRK]]/7.5345</f>
        <v>33785.697790165243</v>
      </c>
      <c r="Q1990" s="50">
        <f>Ugovori_OPULJP[[#This Row],[Bespovratna sredstva - Ukupno (EU+Nac) HRK
= Ukupna ugovorena vrijednost bespovratnih sredstava]]*Ugovori_OPULJP[[#This Row],[STOPA NACIONALNOG SUFINANCIRANJA %]]</f>
        <v>44922.060000000005</v>
      </c>
      <c r="R1990" s="51">
        <f>Ugovori_OPULJP[[#This Row],[Bespovratna sredstva - Nacionalni dio - HRK]]/7.5345</f>
        <v>5962.1819629703368</v>
      </c>
      <c r="S1990" s="52">
        <v>299480.40000000002</v>
      </c>
      <c r="T1990" s="53">
        <f>Ugovori_OPULJP[[#This Row],[Bespovratna sredstva - Ukupno (EU+Nac) HRK
= Ukupna ugovorena vrijednost bespovratnih sredstava]]/7.5345</f>
        <v>39747.879753135574</v>
      </c>
      <c r="U1990" s="50">
        <v>0</v>
      </c>
      <c r="V1990" s="51">
        <f>Ugovori_OPULJP[[#This Row],[Javni doprinos korisnika - HRK]]/7.5345</f>
        <v>0</v>
      </c>
      <c r="W1990" s="50">
        <v>0</v>
      </c>
      <c r="X1990" s="51">
        <f>Ugovori_OPULJP[[#This Row],[Privatni doprinos korisnika - HRK]]/7.5345</f>
        <v>0</v>
      </c>
      <c r="Y1990" s="52">
        <v>299480.40000000002</v>
      </c>
      <c r="Z1990" s="53">
        <f>Ugovori_OPULJP[[#This Row],[UKUPNI PRIHVATLJIVI IZDACI
TOTAL ELIGIBLE EXPENDITURE
= Bespovratna sredstva ukupno + doprinos korisnika
= Ukupni prihvatljivi troškovi
= Ukupna ugovorena vrijednost projekta HRK]]/7.5345</f>
        <v>39747.879753135574</v>
      </c>
      <c r="AA1990" s="44" t="s">
        <v>6593</v>
      </c>
      <c r="AB1990" s="44" t="s">
        <v>35</v>
      </c>
      <c r="AC1990" s="43" t="s">
        <v>7289</v>
      </c>
      <c r="AD1990" s="43" t="s">
        <v>6595</v>
      </c>
    </row>
    <row r="1991" spans="1:30" ht="51" customHeight="1" x14ac:dyDescent="0.2">
      <c r="A1991" s="61" t="s">
        <v>7290</v>
      </c>
      <c r="B1991" s="55" t="s">
        <v>743</v>
      </c>
      <c r="C1991" s="43" t="s">
        <v>6590</v>
      </c>
      <c r="D1991" s="88" t="s">
        <v>7035</v>
      </c>
      <c r="E1991" s="44" t="s">
        <v>76</v>
      </c>
      <c r="F1991" s="62" t="s">
        <v>7291</v>
      </c>
      <c r="G1991" s="62" t="s">
        <v>7292</v>
      </c>
      <c r="H1991" s="59">
        <v>44652</v>
      </c>
      <c r="I1991" s="59">
        <v>45017</v>
      </c>
      <c r="J1991" s="48" t="str">
        <f>IF(Ugovori_OPULJP[[#This Row],[DATUM ZAVRŠETKA OPERACIJE]]&gt;DATE(2024,3,31),"u provedbi","završen")</f>
        <v>završen</v>
      </c>
      <c r="K1991" s="67" t="s">
        <v>249</v>
      </c>
      <c r="L1991" s="67" t="s">
        <v>249</v>
      </c>
      <c r="M1991" s="49">
        <v>0.85</v>
      </c>
      <c r="N1991" s="49">
        <v>0.15</v>
      </c>
      <c r="O1991" s="50">
        <f>Ugovori_OPULJP[[#This Row],[Bespovratna sredstva - Ukupno (EU+Nac) HRK
= Ukupna ugovorena vrijednost bespovratnih sredstava]]*Ugovori_OPULJP[[#This Row],[EU STOPA SUFINANCIRANJA %
EU CO-FINANCING RATE %]]</f>
        <v>398526.45250000001</v>
      </c>
      <c r="P1991" s="51">
        <f>Ugovori_OPULJP[[#This Row],[Bespovratna sredstva - EU dio - HRK]]/7.5345</f>
        <v>52893.550003318072</v>
      </c>
      <c r="Q1991" s="50">
        <f>Ugovori_OPULJP[[#This Row],[Bespovratna sredstva - Ukupno (EU+Nac) HRK
= Ukupna ugovorena vrijednost bespovratnih sredstava]]*Ugovori_OPULJP[[#This Row],[STOPA NACIONALNOG SUFINANCIRANJA %]]</f>
        <v>70328.197499999995</v>
      </c>
      <c r="R1991" s="51">
        <f>Ugovori_OPULJP[[#This Row],[Bespovratna sredstva - Nacionalni dio - HRK]]/7.5345</f>
        <v>9334.1558829384812</v>
      </c>
      <c r="S1991" s="52">
        <v>468854.65</v>
      </c>
      <c r="T1991" s="53">
        <f>Ugovori_OPULJP[[#This Row],[Bespovratna sredstva - Ukupno (EU+Nac) HRK
= Ukupna ugovorena vrijednost bespovratnih sredstava]]/7.5345</f>
        <v>62227.705886256554</v>
      </c>
      <c r="U1991" s="50">
        <v>0</v>
      </c>
      <c r="V1991" s="51">
        <f>Ugovori_OPULJP[[#This Row],[Javni doprinos korisnika - HRK]]/7.5345</f>
        <v>0</v>
      </c>
      <c r="W1991" s="50">
        <v>0</v>
      </c>
      <c r="X1991" s="51">
        <f>Ugovori_OPULJP[[#This Row],[Privatni doprinos korisnika - HRK]]/7.5345</f>
        <v>0</v>
      </c>
      <c r="Y1991" s="52">
        <v>468854.65</v>
      </c>
      <c r="Z1991" s="53">
        <f>Ugovori_OPULJP[[#This Row],[UKUPNI PRIHVATLJIVI IZDACI
TOTAL ELIGIBLE EXPENDITURE
= Bespovratna sredstva ukupno + doprinos korisnika
= Ukupni prihvatljivi troškovi
= Ukupna ugovorena vrijednost projekta HRK]]/7.5345</f>
        <v>62227.705886256554</v>
      </c>
      <c r="AA1991" s="44" t="s">
        <v>6593</v>
      </c>
      <c r="AB1991" s="44" t="s">
        <v>35</v>
      </c>
      <c r="AC1991" s="56" t="s">
        <v>7293</v>
      </c>
      <c r="AD1991" s="43" t="s">
        <v>6595</v>
      </c>
    </row>
    <row r="1992" spans="1:30" ht="51" customHeight="1" x14ac:dyDescent="0.2">
      <c r="A1992" s="41" t="s">
        <v>7294</v>
      </c>
      <c r="B1992" s="42" t="s">
        <v>743</v>
      </c>
      <c r="C1992" s="43" t="s">
        <v>7295</v>
      </c>
      <c r="D1992" s="43" t="s">
        <v>7296</v>
      </c>
      <c r="E1992" s="44" t="s">
        <v>34</v>
      </c>
      <c r="F1992" s="45" t="s">
        <v>7297</v>
      </c>
      <c r="G1992" s="45" t="s">
        <v>56</v>
      </c>
      <c r="H1992" s="47">
        <v>42751</v>
      </c>
      <c r="I1992" s="47">
        <v>43390</v>
      </c>
      <c r="J1992" s="48" t="str">
        <f>IF(Ugovori_OPULJP[[#This Row],[DATUM ZAVRŠETKA OPERACIJE]]&gt;DATE(2024,3,31),"u provedbi","završen")</f>
        <v>završen</v>
      </c>
      <c r="K1992" s="46" t="s">
        <v>36</v>
      </c>
      <c r="L1992" s="46" t="s">
        <v>37</v>
      </c>
      <c r="M1992" s="49">
        <v>0.85</v>
      </c>
      <c r="N1992" s="49">
        <v>0.15</v>
      </c>
      <c r="O1992" s="50">
        <f>Ugovori_OPULJP[[#This Row],[Bespovratna sredstva - Ukupno (EU+Nac) HRK
= Ukupna ugovorena vrijednost bespovratnih sredstava]]*Ugovori_OPULJP[[#This Row],[EU STOPA SUFINANCIRANJA %
EU CO-FINANCING RATE %]]</f>
        <v>1438703.2</v>
      </c>
      <c r="P1992" s="51">
        <f>Ugovori_OPULJP[[#This Row],[Bespovratna sredstva - EU dio - HRK]]/7.5345</f>
        <v>190948.72917910942</v>
      </c>
      <c r="Q1992" s="50">
        <f>Ugovori_OPULJP[[#This Row],[Bespovratna sredstva - Ukupno (EU+Nac) HRK
= Ukupna ugovorena vrijednost bespovratnih sredstava]]*Ugovori_OPULJP[[#This Row],[STOPA NACIONALNOG SUFINANCIRANJA %]]</f>
        <v>253888.8</v>
      </c>
      <c r="R1992" s="51">
        <f>Ugovori_OPULJP[[#This Row],[Bespovratna sredstva - Nacionalni dio - HRK]]/7.5345</f>
        <v>33696.834561019306</v>
      </c>
      <c r="S1992" s="50">
        <v>1692592</v>
      </c>
      <c r="T1992" s="51">
        <f>Ugovori_OPULJP[[#This Row],[Bespovratna sredstva - Ukupno (EU+Nac) HRK
= Ukupna ugovorena vrijednost bespovratnih sredstava]]/7.5345</f>
        <v>224645.56374012874</v>
      </c>
      <c r="U1992" s="50">
        <v>0</v>
      </c>
      <c r="V1992" s="51">
        <f>Ugovori_OPULJP[[#This Row],[Javni doprinos korisnika - HRK]]/7.5345</f>
        <v>0</v>
      </c>
      <c r="W1992" s="50">
        <v>0</v>
      </c>
      <c r="X1992" s="51">
        <f>Ugovori_OPULJP[[#This Row],[Privatni doprinos korisnika - HRK]]/7.5345</f>
        <v>0</v>
      </c>
      <c r="Y1992" s="52">
        <v>1692592</v>
      </c>
      <c r="Z1992" s="53">
        <f>Ugovori_OPULJP[[#This Row],[UKUPNI PRIHVATLJIVI IZDACI
TOTAL ELIGIBLE EXPENDITURE
= Bespovratna sredstva ukupno + doprinos korisnika
= Ukupni prihvatljivi troškovi
= Ukupna ugovorena vrijednost projekta HRK]]/7.5345</f>
        <v>224645.56374012874</v>
      </c>
      <c r="AA1992" s="44" t="s">
        <v>38</v>
      </c>
      <c r="AB1992" s="44" t="s">
        <v>35</v>
      </c>
      <c r="AC1992" s="43" t="s">
        <v>7298</v>
      </c>
      <c r="AD1992" s="43" t="s">
        <v>6595</v>
      </c>
    </row>
    <row r="1993" spans="1:30" ht="63.75" customHeight="1" x14ac:dyDescent="0.2">
      <c r="A1993" s="41" t="s">
        <v>7299</v>
      </c>
      <c r="B1993" s="42" t="s">
        <v>743</v>
      </c>
      <c r="C1993" s="43" t="s">
        <v>7295</v>
      </c>
      <c r="D1993" s="43" t="s">
        <v>7300</v>
      </c>
      <c r="E1993" s="44" t="s">
        <v>76</v>
      </c>
      <c r="F1993" s="45" t="s">
        <v>7301</v>
      </c>
      <c r="G1993" s="45" t="s">
        <v>7302</v>
      </c>
      <c r="H1993" s="47">
        <v>42822</v>
      </c>
      <c r="I1993" s="47">
        <v>43552</v>
      </c>
      <c r="J1993" s="48" t="str">
        <f>IF(Ugovori_OPULJP[[#This Row],[DATUM ZAVRŠETKA OPERACIJE]]&gt;DATE(2024,3,31),"u provedbi","završen")</f>
        <v>završen</v>
      </c>
      <c r="K1993" s="46" t="s">
        <v>425</v>
      </c>
      <c r="L1993" s="46" t="s">
        <v>425</v>
      </c>
      <c r="M1993" s="49">
        <v>0.85</v>
      </c>
      <c r="N1993" s="49">
        <v>0.15</v>
      </c>
      <c r="O1993" s="50">
        <f>Ugovori_OPULJP[[#This Row],[Bespovratna sredstva - Ukupno (EU+Nac) HRK
= Ukupna ugovorena vrijednost bespovratnih sredstava]]*Ugovori_OPULJP[[#This Row],[EU STOPA SUFINANCIRANJA %
EU CO-FINANCING RATE %]]</f>
        <v>923794.02500000002</v>
      </c>
      <c r="P1993" s="51">
        <f>Ugovori_OPULJP[[#This Row],[Bespovratna sredstva - EU dio - HRK]]/7.5345</f>
        <v>122608.53739465127</v>
      </c>
      <c r="Q1993" s="50">
        <f>Ugovori_OPULJP[[#This Row],[Bespovratna sredstva - Ukupno (EU+Nac) HRK
= Ukupna ugovorena vrijednost bespovratnih sredstava]]*Ugovori_OPULJP[[#This Row],[STOPA NACIONALNOG SUFINANCIRANJA %]]</f>
        <v>163022.47500000001</v>
      </c>
      <c r="R1993" s="51">
        <f>Ugovori_OPULJP[[#This Row],[Bespovratna sredstva - Nacionalni dio - HRK]]/7.5345</f>
        <v>21636.800716703165</v>
      </c>
      <c r="S1993" s="50">
        <v>1086816.5</v>
      </c>
      <c r="T1993" s="51">
        <f>Ugovori_OPULJP[[#This Row],[Bespovratna sredstva - Ukupno (EU+Nac) HRK
= Ukupna ugovorena vrijednost bespovratnih sredstava]]/7.5345</f>
        <v>144245.33811135442</v>
      </c>
      <c r="U1993" s="50">
        <v>0</v>
      </c>
      <c r="V1993" s="51">
        <f>Ugovori_OPULJP[[#This Row],[Javni doprinos korisnika - HRK]]/7.5345</f>
        <v>0</v>
      </c>
      <c r="W1993" s="50">
        <v>0</v>
      </c>
      <c r="X1993" s="51">
        <f>Ugovori_OPULJP[[#This Row],[Privatni doprinos korisnika - HRK]]/7.5345</f>
        <v>0</v>
      </c>
      <c r="Y1993" s="52">
        <v>1086816.5</v>
      </c>
      <c r="Z1993" s="53">
        <f>Ugovori_OPULJP[[#This Row],[UKUPNI PRIHVATLJIVI IZDACI
TOTAL ELIGIBLE EXPENDITURE
= Bespovratna sredstva ukupno + doprinos korisnika
= Ukupni prihvatljivi troškovi
= Ukupna ugovorena vrijednost projekta HRK]]/7.5345</f>
        <v>144245.33811135442</v>
      </c>
      <c r="AA1993" s="44" t="s">
        <v>38</v>
      </c>
      <c r="AB1993" s="44" t="s">
        <v>35</v>
      </c>
      <c r="AC1993" s="43" t="s">
        <v>7303</v>
      </c>
      <c r="AD1993" s="43" t="s">
        <v>6595</v>
      </c>
    </row>
    <row r="1994" spans="1:30" ht="51" customHeight="1" x14ac:dyDescent="0.2">
      <c r="A1994" s="41" t="s">
        <v>7304</v>
      </c>
      <c r="B1994" s="42" t="s">
        <v>743</v>
      </c>
      <c r="C1994" s="43" t="s">
        <v>7295</v>
      </c>
      <c r="D1994" s="43" t="s">
        <v>7300</v>
      </c>
      <c r="E1994" s="44" t="s">
        <v>76</v>
      </c>
      <c r="F1994" s="45" t="s">
        <v>7305</v>
      </c>
      <c r="G1994" s="45" t="s">
        <v>6302</v>
      </c>
      <c r="H1994" s="47">
        <v>42821</v>
      </c>
      <c r="I1994" s="47">
        <v>43551</v>
      </c>
      <c r="J1994" s="48" t="str">
        <f>IF(Ugovori_OPULJP[[#This Row],[DATUM ZAVRŠETKA OPERACIJE]]&gt;DATE(2024,3,31),"u provedbi","završen")</f>
        <v>završen</v>
      </c>
      <c r="K1994" s="46" t="s">
        <v>37</v>
      </c>
      <c r="L1994" s="46" t="s">
        <v>37</v>
      </c>
      <c r="M1994" s="49">
        <v>0.85</v>
      </c>
      <c r="N1994" s="49">
        <v>0.15</v>
      </c>
      <c r="O1994" s="50">
        <f>Ugovori_OPULJP[[#This Row],[Bespovratna sredstva - Ukupno (EU+Nac) HRK
= Ukupna ugovorena vrijednost bespovratnih sredstava]]*Ugovori_OPULJP[[#This Row],[EU STOPA SUFINANCIRANJA %
EU CO-FINANCING RATE %]]</f>
        <v>871995.93449999997</v>
      </c>
      <c r="P1994" s="51">
        <f>Ugovori_OPULJP[[#This Row],[Bespovratna sredstva - EU dio - HRK]]/7.5345</f>
        <v>115733.7493529763</v>
      </c>
      <c r="Q1994" s="50">
        <f>Ugovori_OPULJP[[#This Row],[Bespovratna sredstva - Ukupno (EU+Nac) HRK
= Ukupna ugovorena vrijednost bespovratnih sredstava]]*Ugovori_OPULJP[[#This Row],[STOPA NACIONALNOG SUFINANCIRANJA %]]</f>
        <v>153881.63549999997</v>
      </c>
      <c r="R1994" s="51">
        <f>Ugovori_OPULJP[[#This Row],[Bespovratna sredstva - Nacionalni dio - HRK]]/7.5345</f>
        <v>20423.602826995815</v>
      </c>
      <c r="S1994" s="50">
        <v>1025877.57</v>
      </c>
      <c r="T1994" s="51">
        <f>Ugovori_OPULJP[[#This Row],[Bespovratna sredstva - Ukupno (EU+Nac) HRK
= Ukupna ugovorena vrijednost bespovratnih sredstava]]/7.5345</f>
        <v>136157.35217997211</v>
      </c>
      <c r="U1994" s="50">
        <v>0</v>
      </c>
      <c r="V1994" s="51">
        <f>Ugovori_OPULJP[[#This Row],[Javni doprinos korisnika - HRK]]/7.5345</f>
        <v>0</v>
      </c>
      <c r="W1994" s="50">
        <v>0</v>
      </c>
      <c r="X1994" s="51">
        <f>Ugovori_OPULJP[[#This Row],[Privatni doprinos korisnika - HRK]]/7.5345</f>
        <v>0</v>
      </c>
      <c r="Y1994" s="52">
        <v>1025877.57</v>
      </c>
      <c r="Z1994" s="53">
        <f>Ugovori_OPULJP[[#This Row],[UKUPNI PRIHVATLJIVI IZDACI
TOTAL ELIGIBLE EXPENDITURE
= Bespovratna sredstva ukupno + doprinos korisnika
= Ukupni prihvatljivi troškovi
= Ukupna ugovorena vrijednost projekta HRK]]/7.5345</f>
        <v>136157.35217997211</v>
      </c>
      <c r="AA1994" s="44" t="s">
        <v>38</v>
      </c>
      <c r="AB1994" s="44" t="s">
        <v>35</v>
      </c>
      <c r="AC1994" s="43" t="s">
        <v>7306</v>
      </c>
      <c r="AD1994" s="43" t="s">
        <v>6595</v>
      </c>
    </row>
    <row r="1995" spans="1:30" ht="51" customHeight="1" x14ac:dyDescent="0.2">
      <c r="A1995" s="41" t="s">
        <v>7307</v>
      </c>
      <c r="B1995" s="42" t="s">
        <v>743</v>
      </c>
      <c r="C1995" s="43" t="s">
        <v>7295</v>
      </c>
      <c r="D1995" s="43" t="s">
        <v>7300</v>
      </c>
      <c r="E1995" s="44" t="s">
        <v>76</v>
      </c>
      <c r="F1995" s="45" t="s">
        <v>7308</v>
      </c>
      <c r="G1995" s="45" t="s">
        <v>7309</v>
      </c>
      <c r="H1995" s="47">
        <v>42818</v>
      </c>
      <c r="I1995" s="47">
        <v>43548</v>
      </c>
      <c r="J1995" s="48" t="str">
        <f>IF(Ugovori_OPULJP[[#This Row],[DATUM ZAVRŠETKA OPERACIJE]]&gt;DATE(2024,3,31),"u provedbi","završen")</f>
        <v>završen</v>
      </c>
      <c r="K1995" s="46" t="s">
        <v>249</v>
      </c>
      <c r="L1995" s="46" t="s">
        <v>249</v>
      </c>
      <c r="M1995" s="49">
        <v>0.85</v>
      </c>
      <c r="N1995" s="49">
        <v>0.15</v>
      </c>
      <c r="O1995" s="50">
        <f>Ugovori_OPULJP[[#This Row],[Bespovratna sredstva - Ukupno (EU+Nac) HRK
= Ukupna ugovorena vrijednost bespovratnih sredstava]]*Ugovori_OPULJP[[#This Row],[EU STOPA SUFINANCIRANJA %
EU CO-FINANCING RATE %]]</f>
        <v>809008.495</v>
      </c>
      <c r="P1995" s="51">
        <f>Ugovori_OPULJP[[#This Row],[Bespovratna sredstva - EU dio - HRK]]/7.5345</f>
        <v>107373.87948768995</v>
      </c>
      <c r="Q1995" s="50">
        <f>Ugovori_OPULJP[[#This Row],[Bespovratna sredstva - Ukupno (EU+Nac) HRK
= Ukupna ugovorena vrijednost bespovratnih sredstava]]*Ugovori_OPULJP[[#This Row],[STOPA NACIONALNOG SUFINANCIRANJA %]]</f>
        <v>142766.20499999999</v>
      </c>
      <c r="R1995" s="51">
        <f>Ugovori_OPULJP[[#This Row],[Bespovratna sredstva - Nacionalni dio - HRK]]/7.5345</f>
        <v>18948.331674298224</v>
      </c>
      <c r="S1995" s="50">
        <v>951774.7</v>
      </c>
      <c r="T1995" s="51">
        <f>Ugovori_OPULJP[[#This Row],[Bespovratna sredstva - Ukupno (EU+Nac) HRK
= Ukupna ugovorena vrijednost bespovratnih sredstava]]/7.5345</f>
        <v>126322.21116198818</v>
      </c>
      <c r="U1995" s="50">
        <v>0</v>
      </c>
      <c r="V1995" s="51">
        <f>Ugovori_OPULJP[[#This Row],[Javni doprinos korisnika - HRK]]/7.5345</f>
        <v>0</v>
      </c>
      <c r="W1995" s="50">
        <v>0</v>
      </c>
      <c r="X1995" s="51">
        <f>Ugovori_OPULJP[[#This Row],[Privatni doprinos korisnika - HRK]]/7.5345</f>
        <v>0</v>
      </c>
      <c r="Y1995" s="52">
        <v>951774.7</v>
      </c>
      <c r="Z1995" s="53">
        <f>Ugovori_OPULJP[[#This Row],[UKUPNI PRIHVATLJIVI IZDACI
TOTAL ELIGIBLE EXPENDITURE
= Bespovratna sredstva ukupno + doprinos korisnika
= Ukupni prihvatljivi troškovi
= Ukupna ugovorena vrijednost projekta HRK]]/7.5345</f>
        <v>126322.21116198818</v>
      </c>
      <c r="AA1995" s="44" t="s">
        <v>38</v>
      </c>
      <c r="AB1995" s="44" t="s">
        <v>35</v>
      </c>
      <c r="AC1995" s="43" t="s">
        <v>7310</v>
      </c>
      <c r="AD1995" s="43" t="s">
        <v>6595</v>
      </c>
    </row>
    <row r="1996" spans="1:30" ht="51" customHeight="1" x14ac:dyDescent="0.2">
      <c r="A1996" s="41" t="s">
        <v>7311</v>
      </c>
      <c r="B1996" s="42" t="s">
        <v>743</v>
      </c>
      <c r="C1996" s="43" t="s">
        <v>7295</v>
      </c>
      <c r="D1996" s="43" t="s">
        <v>7300</v>
      </c>
      <c r="E1996" s="44" t="s">
        <v>76</v>
      </c>
      <c r="F1996" s="45" t="s">
        <v>7312</v>
      </c>
      <c r="G1996" s="45" t="s">
        <v>2202</v>
      </c>
      <c r="H1996" s="47">
        <v>42823</v>
      </c>
      <c r="I1996" s="47">
        <v>43553</v>
      </c>
      <c r="J1996" s="48" t="str">
        <f>IF(Ugovori_OPULJP[[#This Row],[DATUM ZAVRŠETKA OPERACIJE]]&gt;DATE(2024,3,31),"u provedbi","završen")</f>
        <v>završen</v>
      </c>
      <c r="K1996" s="46" t="s">
        <v>892</v>
      </c>
      <c r="L1996" s="46" t="s">
        <v>37</v>
      </c>
      <c r="M1996" s="49">
        <v>0.85</v>
      </c>
      <c r="N1996" s="49">
        <v>0.15</v>
      </c>
      <c r="O1996" s="50">
        <f>Ugovori_OPULJP[[#This Row],[Bespovratna sredstva - Ukupno (EU+Nac) HRK
= Ukupna ugovorena vrijednost bespovratnih sredstava]]*Ugovori_OPULJP[[#This Row],[EU STOPA SUFINANCIRANJA %
EU CO-FINANCING RATE %]]</f>
        <v>910427.5199999999</v>
      </c>
      <c r="P1996" s="51">
        <f>Ugovori_OPULJP[[#This Row],[Bespovratna sredstva - EU dio - HRK]]/7.5345</f>
        <v>120834.49731236311</v>
      </c>
      <c r="Q1996" s="50">
        <f>Ugovori_OPULJP[[#This Row],[Bespovratna sredstva - Ukupno (EU+Nac) HRK
= Ukupna ugovorena vrijednost bespovratnih sredstava]]*Ugovori_OPULJP[[#This Row],[STOPA NACIONALNOG SUFINANCIRANJA %]]</f>
        <v>160663.67999999999</v>
      </c>
      <c r="R1996" s="51">
        <f>Ugovori_OPULJP[[#This Row],[Bespovratna sredstva - Nacionalni dio - HRK]]/7.5345</f>
        <v>21323.734819828784</v>
      </c>
      <c r="S1996" s="50">
        <v>1071091.2</v>
      </c>
      <c r="T1996" s="51">
        <f>Ugovori_OPULJP[[#This Row],[Bespovratna sredstva - Ukupno (EU+Nac) HRK
= Ukupna ugovorena vrijednost bespovratnih sredstava]]/7.5345</f>
        <v>142158.23213219192</v>
      </c>
      <c r="U1996" s="50">
        <v>0</v>
      </c>
      <c r="V1996" s="51">
        <f>Ugovori_OPULJP[[#This Row],[Javni doprinos korisnika - HRK]]/7.5345</f>
        <v>0</v>
      </c>
      <c r="W1996" s="50">
        <v>0</v>
      </c>
      <c r="X1996" s="51">
        <f>Ugovori_OPULJP[[#This Row],[Privatni doprinos korisnika - HRK]]/7.5345</f>
        <v>0</v>
      </c>
      <c r="Y1996" s="52">
        <v>1071091.2</v>
      </c>
      <c r="Z1996" s="53">
        <f>Ugovori_OPULJP[[#This Row],[UKUPNI PRIHVATLJIVI IZDACI
TOTAL ELIGIBLE EXPENDITURE
= Bespovratna sredstva ukupno + doprinos korisnika
= Ukupni prihvatljivi troškovi
= Ukupna ugovorena vrijednost projekta HRK]]/7.5345</f>
        <v>142158.23213219192</v>
      </c>
      <c r="AA1996" s="44" t="s">
        <v>38</v>
      </c>
      <c r="AB1996" s="44" t="s">
        <v>35</v>
      </c>
      <c r="AC1996" s="43" t="s">
        <v>7313</v>
      </c>
      <c r="AD1996" s="43" t="s">
        <v>6595</v>
      </c>
    </row>
    <row r="1997" spans="1:30" ht="51" customHeight="1" x14ac:dyDescent="0.2">
      <c r="A1997" s="41" t="s">
        <v>7314</v>
      </c>
      <c r="B1997" s="42" t="s">
        <v>743</v>
      </c>
      <c r="C1997" s="43" t="s">
        <v>7295</v>
      </c>
      <c r="D1997" s="43" t="s">
        <v>7300</v>
      </c>
      <c r="E1997" s="44" t="s">
        <v>76</v>
      </c>
      <c r="F1997" s="45" t="s">
        <v>7315</v>
      </c>
      <c r="G1997" s="45" t="s">
        <v>1001</v>
      </c>
      <c r="H1997" s="47">
        <v>42817</v>
      </c>
      <c r="I1997" s="47">
        <v>43547</v>
      </c>
      <c r="J1997" s="48" t="str">
        <f>IF(Ugovori_OPULJP[[#This Row],[DATUM ZAVRŠETKA OPERACIJE]]&gt;DATE(2024,3,31),"u provedbi","završen")</f>
        <v>završen</v>
      </c>
      <c r="K1997" s="46" t="s">
        <v>7114</v>
      </c>
      <c r="L1997" s="46" t="s">
        <v>186</v>
      </c>
      <c r="M1997" s="49">
        <v>0.85</v>
      </c>
      <c r="N1997" s="49">
        <v>0.15</v>
      </c>
      <c r="O1997" s="50">
        <f>Ugovori_OPULJP[[#This Row],[Bespovratna sredstva - Ukupno (EU+Nac) HRK
= Ukupna ugovorena vrijednost bespovratnih sredstava]]*Ugovori_OPULJP[[#This Row],[EU STOPA SUFINANCIRANJA %
EU CO-FINANCING RATE %]]</f>
        <v>1488685.716</v>
      </c>
      <c r="P1997" s="51">
        <f>Ugovori_OPULJP[[#This Row],[Bespovratna sredstva - EU dio - HRK]]/7.5345</f>
        <v>197582.54907425839</v>
      </c>
      <c r="Q1997" s="50">
        <f>Ugovori_OPULJP[[#This Row],[Bespovratna sredstva - Ukupno (EU+Nac) HRK
= Ukupna ugovorena vrijednost bespovratnih sredstava]]*Ugovori_OPULJP[[#This Row],[STOPA NACIONALNOG SUFINANCIRANJA %]]</f>
        <v>262709.24400000001</v>
      </c>
      <c r="R1997" s="51">
        <f>Ugovori_OPULJP[[#This Row],[Bespovratna sredstva - Nacionalni dio - HRK]]/7.5345</f>
        <v>34867.50866016325</v>
      </c>
      <c r="S1997" s="50">
        <v>1751394.96</v>
      </c>
      <c r="T1997" s="51">
        <f>Ugovori_OPULJP[[#This Row],[Bespovratna sredstva - Ukupno (EU+Nac) HRK
= Ukupna ugovorena vrijednost bespovratnih sredstava]]/7.5345</f>
        <v>232450.05773442163</v>
      </c>
      <c r="U1997" s="50">
        <v>0</v>
      </c>
      <c r="V1997" s="51">
        <f>Ugovori_OPULJP[[#This Row],[Javni doprinos korisnika - HRK]]/7.5345</f>
        <v>0</v>
      </c>
      <c r="W1997" s="50">
        <v>0</v>
      </c>
      <c r="X1997" s="51">
        <f>Ugovori_OPULJP[[#This Row],[Privatni doprinos korisnika - HRK]]/7.5345</f>
        <v>0</v>
      </c>
      <c r="Y1997" s="52">
        <v>1751394.96</v>
      </c>
      <c r="Z1997" s="53">
        <f>Ugovori_OPULJP[[#This Row],[UKUPNI PRIHVATLJIVI IZDACI
TOTAL ELIGIBLE EXPENDITURE
= Bespovratna sredstva ukupno + doprinos korisnika
= Ukupni prihvatljivi troškovi
= Ukupna ugovorena vrijednost projekta HRK]]/7.5345</f>
        <v>232450.05773442163</v>
      </c>
      <c r="AA1997" s="44" t="s">
        <v>38</v>
      </c>
      <c r="AB1997" s="44" t="s">
        <v>35</v>
      </c>
      <c r="AC1997" s="43" t="s">
        <v>7316</v>
      </c>
      <c r="AD1997" s="43" t="s">
        <v>6595</v>
      </c>
    </row>
    <row r="1998" spans="1:30" ht="63.75" customHeight="1" x14ac:dyDescent="0.2">
      <c r="A1998" s="41" t="s">
        <v>7317</v>
      </c>
      <c r="B1998" s="42" t="s">
        <v>743</v>
      </c>
      <c r="C1998" s="43" t="s">
        <v>7295</v>
      </c>
      <c r="D1998" s="43" t="s">
        <v>7300</v>
      </c>
      <c r="E1998" s="44" t="s">
        <v>76</v>
      </c>
      <c r="F1998" s="45" t="s">
        <v>7318</v>
      </c>
      <c r="G1998" s="45" t="s">
        <v>7319</v>
      </c>
      <c r="H1998" s="47">
        <v>42826</v>
      </c>
      <c r="I1998" s="47">
        <v>43466</v>
      </c>
      <c r="J1998" s="48" t="str">
        <f>IF(Ugovori_OPULJP[[#This Row],[DATUM ZAVRŠETKA OPERACIJE]]&gt;DATE(2024,3,31),"u provedbi","završen")</f>
        <v>završen</v>
      </c>
      <c r="K1998" s="46" t="s">
        <v>7320</v>
      </c>
      <c r="L1998" s="46" t="s">
        <v>37</v>
      </c>
      <c r="M1998" s="49">
        <v>0.85</v>
      </c>
      <c r="N1998" s="49">
        <v>0.15</v>
      </c>
      <c r="O1998" s="50">
        <f>Ugovori_OPULJP[[#This Row],[Bespovratna sredstva - Ukupno (EU+Nac) HRK
= Ukupna ugovorena vrijednost bespovratnih sredstava]]*Ugovori_OPULJP[[#This Row],[EU STOPA SUFINANCIRANJA %
EU CO-FINANCING RATE %]]</f>
        <v>1688480.8425</v>
      </c>
      <c r="P1998" s="51">
        <f>Ugovori_OPULJP[[#This Row],[Bespovratna sredstva - EU dio - HRK]]/7.5345</f>
        <v>224099.91937089388</v>
      </c>
      <c r="Q1998" s="50">
        <f>Ugovori_OPULJP[[#This Row],[Bespovratna sredstva - Ukupno (EU+Nac) HRK
= Ukupna ugovorena vrijednost bespovratnih sredstava]]*Ugovori_OPULJP[[#This Row],[STOPA NACIONALNOG SUFINANCIRANJA %]]</f>
        <v>297967.20750000002</v>
      </c>
      <c r="R1998" s="51">
        <f>Ugovori_OPULJP[[#This Row],[Bespovratna sredstva - Nacionalni dio - HRK]]/7.5345</f>
        <v>39547.044594863626</v>
      </c>
      <c r="S1998" s="50">
        <v>1986448.05</v>
      </c>
      <c r="T1998" s="51">
        <f>Ugovori_OPULJP[[#This Row],[Bespovratna sredstva - Ukupno (EU+Nac) HRK
= Ukupna ugovorena vrijednost bespovratnih sredstava]]/7.5345</f>
        <v>263646.96396575752</v>
      </c>
      <c r="U1998" s="50">
        <v>0</v>
      </c>
      <c r="V1998" s="51">
        <f>Ugovori_OPULJP[[#This Row],[Javni doprinos korisnika - HRK]]/7.5345</f>
        <v>0</v>
      </c>
      <c r="W1998" s="50">
        <v>0</v>
      </c>
      <c r="X1998" s="51">
        <f>Ugovori_OPULJP[[#This Row],[Privatni doprinos korisnika - HRK]]/7.5345</f>
        <v>0</v>
      </c>
      <c r="Y1998" s="52">
        <v>1986448.05</v>
      </c>
      <c r="Z1998" s="53">
        <f>Ugovori_OPULJP[[#This Row],[UKUPNI PRIHVATLJIVI IZDACI
TOTAL ELIGIBLE EXPENDITURE
= Bespovratna sredstva ukupno + doprinos korisnika
= Ukupni prihvatljivi troškovi
= Ukupna ugovorena vrijednost projekta HRK]]/7.5345</f>
        <v>263646.96396575752</v>
      </c>
      <c r="AA1998" s="44" t="s">
        <v>38</v>
      </c>
      <c r="AB1998" s="44" t="s">
        <v>35</v>
      </c>
      <c r="AC1998" s="43" t="s">
        <v>7321</v>
      </c>
      <c r="AD1998" s="43" t="s">
        <v>6595</v>
      </c>
    </row>
    <row r="1999" spans="1:30" ht="51" customHeight="1" x14ac:dyDescent="0.2">
      <c r="A1999" s="41" t="s">
        <v>7322</v>
      </c>
      <c r="B1999" s="42" t="s">
        <v>743</v>
      </c>
      <c r="C1999" s="43" t="s">
        <v>7295</v>
      </c>
      <c r="D1999" s="43" t="s">
        <v>7300</v>
      </c>
      <c r="E1999" s="44" t="s">
        <v>76</v>
      </c>
      <c r="F1999" s="45" t="s">
        <v>7323</v>
      </c>
      <c r="G1999" s="62" t="s">
        <v>1191</v>
      </c>
      <c r="H1999" s="47">
        <v>42828</v>
      </c>
      <c r="I1999" s="47">
        <v>43558</v>
      </c>
      <c r="J1999" s="48" t="str">
        <f>IF(Ugovori_OPULJP[[#This Row],[DATUM ZAVRŠETKA OPERACIJE]]&gt;DATE(2024,3,31),"u provedbi","završen")</f>
        <v>završen</v>
      </c>
      <c r="K1999" s="46" t="s">
        <v>104</v>
      </c>
      <c r="L1999" s="46" t="s">
        <v>104</v>
      </c>
      <c r="M1999" s="49">
        <v>0.85</v>
      </c>
      <c r="N1999" s="49">
        <v>0.15</v>
      </c>
      <c r="O1999" s="50">
        <f>Ugovori_OPULJP[[#This Row],[Bespovratna sredstva - Ukupno (EU+Nac) HRK
= Ukupna ugovorena vrijednost bespovratnih sredstava]]*Ugovori_OPULJP[[#This Row],[EU STOPA SUFINANCIRANJA %
EU CO-FINANCING RATE %]]</f>
        <v>1696769.1669999999</v>
      </c>
      <c r="P1999" s="51">
        <f>Ugovori_OPULJP[[#This Row],[Bespovratna sredstva - EU dio - HRK]]/7.5345</f>
        <v>225199.9690755856</v>
      </c>
      <c r="Q1999" s="50">
        <f>Ugovori_OPULJP[[#This Row],[Bespovratna sredstva - Ukupno (EU+Nac) HRK
= Ukupna ugovorena vrijednost bespovratnih sredstava]]*Ugovori_OPULJP[[#This Row],[STOPA NACIONALNOG SUFINANCIRANJA %]]</f>
        <v>299429.853</v>
      </c>
      <c r="R1999" s="51">
        <f>Ugovori_OPULJP[[#This Row],[Bespovratna sredstva - Nacionalni dio - HRK]]/7.5345</f>
        <v>39741.171013338637</v>
      </c>
      <c r="S1999" s="50">
        <v>1996199.02</v>
      </c>
      <c r="T1999" s="51">
        <f>Ugovori_OPULJP[[#This Row],[Bespovratna sredstva - Ukupno (EU+Nac) HRK
= Ukupna ugovorena vrijednost bespovratnih sredstava]]/7.5345</f>
        <v>264941.14008892427</v>
      </c>
      <c r="U1999" s="50">
        <v>0</v>
      </c>
      <c r="V1999" s="51">
        <f>Ugovori_OPULJP[[#This Row],[Javni doprinos korisnika - HRK]]/7.5345</f>
        <v>0</v>
      </c>
      <c r="W1999" s="50">
        <v>0</v>
      </c>
      <c r="X1999" s="51">
        <f>Ugovori_OPULJP[[#This Row],[Privatni doprinos korisnika - HRK]]/7.5345</f>
        <v>0</v>
      </c>
      <c r="Y1999" s="52">
        <v>1996199.02</v>
      </c>
      <c r="Z1999" s="53">
        <f>Ugovori_OPULJP[[#This Row],[UKUPNI PRIHVATLJIVI IZDACI
TOTAL ELIGIBLE EXPENDITURE
= Bespovratna sredstva ukupno + doprinos korisnika
= Ukupni prihvatljivi troškovi
= Ukupna ugovorena vrijednost projekta HRK]]/7.5345</f>
        <v>264941.14008892427</v>
      </c>
      <c r="AA1999" s="44" t="s">
        <v>38</v>
      </c>
      <c r="AB1999" s="44" t="s">
        <v>35</v>
      </c>
      <c r="AC1999" s="43" t="s">
        <v>7324</v>
      </c>
      <c r="AD1999" s="43" t="s">
        <v>6595</v>
      </c>
    </row>
    <row r="2000" spans="1:30" ht="51" customHeight="1" x14ac:dyDescent="0.2">
      <c r="A2000" s="41" t="s">
        <v>7325</v>
      </c>
      <c r="B2000" s="42" t="s">
        <v>743</v>
      </c>
      <c r="C2000" s="43" t="s">
        <v>7295</v>
      </c>
      <c r="D2000" s="43" t="s">
        <v>7300</v>
      </c>
      <c r="E2000" s="44" t="s">
        <v>76</v>
      </c>
      <c r="F2000" s="45" t="s">
        <v>7326</v>
      </c>
      <c r="G2000" s="45" t="s">
        <v>1619</v>
      </c>
      <c r="H2000" s="47">
        <v>42825</v>
      </c>
      <c r="I2000" s="47">
        <v>43555</v>
      </c>
      <c r="J2000" s="48" t="str">
        <f>IF(Ugovori_OPULJP[[#This Row],[DATUM ZAVRŠETKA OPERACIJE]]&gt;DATE(2024,3,31),"u provedbi","završen")</f>
        <v>završen</v>
      </c>
      <c r="K2000" s="46" t="s">
        <v>7327</v>
      </c>
      <c r="L2000" s="46" t="s">
        <v>371</v>
      </c>
      <c r="M2000" s="49">
        <v>0.85</v>
      </c>
      <c r="N2000" s="49">
        <v>0.15</v>
      </c>
      <c r="O2000" s="50">
        <f>Ugovori_OPULJP[[#This Row],[Bespovratna sredstva - Ukupno (EU+Nac) HRK
= Ukupna ugovorena vrijednost bespovratnih sredstava]]*Ugovori_OPULJP[[#This Row],[EU STOPA SUFINANCIRANJA %
EU CO-FINANCING RATE %]]</f>
        <v>1349043.4234999998</v>
      </c>
      <c r="P2000" s="51">
        <f>Ugovori_OPULJP[[#This Row],[Bespovratna sredstva - EU dio - HRK]]/7.5345</f>
        <v>179048.83184020169</v>
      </c>
      <c r="Q2000" s="50">
        <f>Ugovori_OPULJP[[#This Row],[Bespovratna sredstva - Ukupno (EU+Nac) HRK
= Ukupna ugovorena vrijednost bespovratnih sredstava]]*Ugovori_OPULJP[[#This Row],[STOPA NACIONALNOG SUFINANCIRANJA %]]</f>
        <v>238066.48649999997</v>
      </c>
      <c r="R2000" s="51">
        <f>Ugovori_OPULJP[[#This Row],[Bespovratna sredstva - Nacionalni dio - HRK]]/7.5345</f>
        <v>31596.852677682655</v>
      </c>
      <c r="S2000" s="50">
        <v>1587109.91</v>
      </c>
      <c r="T2000" s="51">
        <f>Ugovori_OPULJP[[#This Row],[Bespovratna sredstva - Ukupno (EU+Nac) HRK
= Ukupna ugovorena vrijednost bespovratnih sredstava]]/7.5345</f>
        <v>210645.68451788437</v>
      </c>
      <c r="U2000" s="50">
        <v>0</v>
      </c>
      <c r="V2000" s="51">
        <f>Ugovori_OPULJP[[#This Row],[Javni doprinos korisnika - HRK]]/7.5345</f>
        <v>0</v>
      </c>
      <c r="W2000" s="50">
        <v>0</v>
      </c>
      <c r="X2000" s="51">
        <f>Ugovori_OPULJP[[#This Row],[Privatni doprinos korisnika - HRK]]/7.5345</f>
        <v>0</v>
      </c>
      <c r="Y2000" s="52">
        <v>1587109.91</v>
      </c>
      <c r="Z2000" s="53">
        <f>Ugovori_OPULJP[[#This Row],[UKUPNI PRIHVATLJIVI IZDACI
TOTAL ELIGIBLE EXPENDITURE
= Bespovratna sredstva ukupno + doprinos korisnika
= Ukupni prihvatljivi troškovi
= Ukupna ugovorena vrijednost projekta HRK]]/7.5345</f>
        <v>210645.68451788437</v>
      </c>
      <c r="AA2000" s="44" t="s">
        <v>38</v>
      </c>
      <c r="AB2000" s="44" t="s">
        <v>35</v>
      </c>
      <c r="AC2000" s="43" t="s">
        <v>7328</v>
      </c>
      <c r="AD2000" s="43" t="s">
        <v>6595</v>
      </c>
    </row>
    <row r="2001" spans="1:30" ht="51" customHeight="1" x14ac:dyDescent="0.2">
      <c r="A2001" s="41" t="s">
        <v>7329</v>
      </c>
      <c r="B2001" s="42" t="s">
        <v>743</v>
      </c>
      <c r="C2001" s="43" t="s">
        <v>7295</v>
      </c>
      <c r="D2001" s="43" t="s">
        <v>7300</v>
      </c>
      <c r="E2001" s="44" t="s">
        <v>76</v>
      </c>
      <c r="F2001" s="45" t="s">
        <v>7330</v>
      </c>
      <c r="G2001" s="45" t="s">
        <v>1407</v>
      </c>
      <c r="H2001" s="47">
        <v>42825</v>
      </c>
      <c r="I2001" s="47">
        <v>43555</v>
      </c>
      <c r="J2001" s="48" t="str">
        <f>IF(Ugovori_OPULJP[[#This Row],[DATUM ZAVRŠETKA OPERACIJE]]&gt;DATE(2024,3,31),"u provedbi","završen")</f>
        <v>završen</v>
      </c>
      <c r="K2001" s="46" t="s">
        <v>94</v>
      </c>
      <c r="L2001" s="46" t="s">
        <v>94</v>
      </c>
      <c r="M2001" s="49">
        <v>0.85</v>
      </c>
      <c r="N2001" s="49">
        <v>0.15</v>
      </c>
      <c r="O2001" s="50">
        <f>Ugovori_OPULJP[[#This Row],[Bespovratna sredstva - Ukupno (EU+Nac) HRK
= Ukupna ugovorena vrijednost bespovratnih sredstava]]*Ugovori_OPULJP[[#This Row],[EU STOPA SUFINANCIRANJA %
EU CO-FINANCING RATE %]]</f>
        <v>1699316.923</v>
      </c>
      <c r="P2001" s="51">
        <f>Ugovori_OPULJP[[#This Row],[Bespovratna sredstva - EU dio - HRK]]/7.5345</f>
        <v>225538.11440706084</v>
      </c>
      <c r="Q2001" s="50">
        <f>Ugovori_OPULJP[[#This Row],[Bespovratna sredstva - Ukupno (EU+Nac) HRK
= Ukupna ugovorena vrijednost bespovratnih sredstava]]*Ugovori_OPULJP[[#This Row],[STOPA NACIONALNOG SUFINANCIRANJA %]]</f>
        <v>299879.45699999999</v>
      </c>
      <c r="R2001" s="51">
        <f>Ugovori_OPULJP[[#This Row],[Bespovratna sredstva - Nacionalni dio - HRK]]/7.5345</f>
        <v>39800.843718893091</v>
      </c>
      <c r="S2001" s="50">
        <v>1999196.38</v>
      </c>
      <c r="T2001" s="51">
        <f>Ugovori_OPULJP[[#This Row],[Bespovratna sredstva - Ukupno (EU+Nac) HRK
= Ukupna ugovorena vrijednost bespovratnih sredstava]]/7.5345</f>
        <v>265338.95812595391</v>
      </c>
      <c r="U2001" s="50">
        <v>0</v>
      </c>
      <c r="V2001" s="51">
        <f>Ugovori_OPULJP[[#This Row],[Javni doprinos korisnika - HRK]]/7.5345</f>
        <v>0</v>
      </c>
      <c r="W2001" s="50">
        <v>0</v>
      </c>
      <c r="X2001" s="51">
        <f>Ugovori_OPULJP[[#This Row],[Privatni doprinos korisnika - HRK]]/7.5345</f>
        <v>0</v>
      </c>
      <c r="Y2001" s="52">
        <v>1999196.38</v>
      </c>
      <c r="Z2001" s="53">
        <f>Ugovori_OPULJP[[#This Row],[UKUPNI PRIHVATLJIVI IZDACI
TOTAL ELIGIBLE EXPENDITURE
= Bespovratna sredstva ukupno + doprinos korisnika
= Ukupni prihvatljivi troškovi
= Ukupna ugovorena vrijednost projekta HRK]]/7.5345</f>
        <v>265338.95812595391</v>
      </c>
      <c r="AA2001" s="44" t="s">
        <v>38</v>
      </c>
      <c r="AB2001" s="44" t="s">
        <v>35</v>
      </c>
      <c r="AC2001" s="43" t="s">
        <v>7331</v>
      </c>
      <c r="AD2001" s="43" t="s">
        <v>6595</v>
      </c>
    </row>
    <row r="2002" spans="1:30" ht="51" customHeight="1" x14ac:dyDescent="0.2">
      <c r="A2002" s="41" t="s">
        <v>7332</v>
      </c>
      <c r="B2002" s="42" t="s">
        <v>743</v>
      </c>
      <c r="C2002" s="43" t="s">
        <v>7295</v>
      </c>
      <c r="D2002" s="43" t="s">
        <v>7300</v>
      </c>
      <c r="E2002" s="44" t="s">
        <v>76</v>
      </c>
      <c r="F2002" s="45" t="s">
        <v>7333</v>
      </c>
      <c r="G2002" s="45" t="s">
        <v>168</v>
      </c>
      <c r="H2002" s="47">
        <v>42826</v>
      </c>
      <c r="I2002" s="47">
        <v>43466</v>
      </c>
      <c r="J2002" s="48" t="str">
        <f>IF(Ugovori_OPULJP[[#This Row],[DATUM ZAVRŠETKA OPERACIJE]]&gt;DATE(2024,3,31),"u provedbi","završen")</f>
        <v>završen</v>
      </c>
      <c r="K2002" s="46" t="s">
        <v>7334</v>
      </c>
      <c r="L2002" s="46" t="s">
        <v>37</v>
      </c>
      <c r="M2002" s="49">
        <v>0.85</v>
      </c>
      <c r="N2002" s="49">
        <v>0.15</v>
      </c>
      <c r="O2002" s="50">
        <f>Ugovori_OPULJP[[#This Row],[Bespovratna sredstva - Ukupno (EU+Nac) HRK
= Ukupna ugovorena vrijednost bespovratnih sredstava]]*Ugovori_OPULJP[[#This Row],[EU STOPA SUFINANCIRANJA %
EU CO-FINANCING RATE %]]</f>
        <v>1585048.5755</v>
      </c>
      <c r="P2002" s="51">
        <f>Ugovori_OPULJP[[#This Row],[Bespovratna sredstva - EU dio - HRK]]/7.5345</f>
        <v>210372.09841396243</v>
      </c>
      <c r="Q2002" s="50">
        <f>Ugovori_OPULJP[[#This Row],[Bespovratna sredstva - Ukupno (EU+Nac) HRK
= Ukupna ugovorena vrijednost bespovratnih sredstava]]*Ugovori_OPULJP[[#This Row],[STOPA NACIONALNOG SUFINANCIRANJA %]]</f>
        <v>279714.45449999999</v>
      </c>
      <c r="R2002" s="51">
        <f>Ugovori_OPULJP[[#This Row],[Bespovratna sredstva - Nacionalni dio - HRK]]/7.5345</f>
        <v>37124.487955405137</v>
      </c>
      <c r="S2002" s="50">
        <v>1864763.03</v>
      </c>
      <c r="T2002" s="51">
        <f>Ugovori_OPULJP[[#This Row],[Bespovratna sredstva - Ukupno (EU+Nac) HRK
= Ukupna ugovorena vrijednost bespovratnih sredstava]]/7.5345</f>
        <v>247496.58636936758</v>
      </c>
      <c r="U2002" s="50">
        <v>0</v>
      </c>
      <c r="V2002" s="51">
        <f>Ugovori_OPULJP[[#This Row],[Javni doprinos korisnika - HRK]]/7.5345</f>
        <v>0</v>
      </c>
      <c r="W2002" s="50">
        <v>0</v>
      </c>
      <c r="X2002" s="51">
        <f>Ugovori_OPULJP[[#This Row],[Privatni doprinos korisnika - HRK]]/7.5345</f>
        <v>0</v>
      </c>
      <c r="Y2002" s="52">
        <v>1864763.03</v>
      </c>
      <c r="Z2002" s="53">
        <f>Ugovori_OPULJP[[#This Row],[UKUPNI PRIHVATLJIVI IZDACI
TOTAL ELIGIBLE EXPENDITURE
= Bespovratna sredstva ukupno + doprinos korisnika
= Ukupni prihvatljivi troškovi
= Ukupna ugovorena vrijednost projekta HRK]]/7.5345</f>
        <v>247496.58636936758</v>
      </c>
      <c r="AA2002" s="44" t="s">
        <v>38</v>
      </c>
      <c r="AB2002" s="44" t="s">
        <v>35</v>
      </c>
      <c r="AC2002" s="43" t="s">
        <v>7335</v>
      </c>
      <c r="AD2002" s="43" t="s">
        <v>6595</v>
      </c>
    </row>
    <row r="2003" spans="1:30" ht="63.75" customHeight="1" x14ac:dyDescent="0.2">
      <c r="A2003" s="41" t="s">
        <v>7336</v>
      </c>
      <c r="B2003" s="42" t="s">
        <v>743</v>
      </c>
      <c r="C2003" s="43" t="s">
        <v>7295</v>
      </c>
      <c r="D2003" s="43" t="s">
        <v>7300</v>
      </c>
      <c r="E2003" s="44" t="s">
        <v>76</v>
      </c>
      <c r="F2003" s="45" t="s">
        <v>7337</v>
      </c>
      <c r="G2003" s="45" t="s">
        <v>1486</v>
      </c>
      <c r="H2003" s="47">
        <v>42826</v>
      </c>
      <c r="I2003" s="47">
        <v>43556</v>
      </c>
      <c r="J2003" s="48" t="str">
        <f>IF(Ugovori_OPULJP[[#This Row],[DATUM ZAVRŠETKA OPERACIJE]]&gt;DATE(2024,3,31),"u provedbi","završen")</f>
        <v>završen</v>
      </c>
      <c r="K2003" s="46" t="s">
        <v>7338</v>
      </c>
      <c r="L2003" s="46" t="s">
        <v>186</v>
      </c>
      <c r="M2003" s="49">
        <v>0.85</v>
      </c>
      <c r="N2003" s="49">
        <v>0.15</v>
      </c>
      <c r="O2003" s="50">
        <f>Ugovori_OPULJP[[#This Row],[Bespovratna sredstva - Ukupno (EU+Nac) HRK
= Ukupna ugovorena vrijednost bespovratnih sredstava]]*Ugovori_OPULJP[[#This Row],[EU STOPA SUFINANCIRANJA %
EU CO-FINANCING RATE %]]</f>
        <v>1466145.7475000001</v>
      </c>
      <c r="P2003" s="51">
        <f>Ugovori_OPULJP[[#This Row],[Bespovratna sredstva - EU dio - HRK]]/7.5345</f>
        <v>194590.98115336121</v>
      </c>
      <c r="Q2003" s="50">
        <f>Ugovori_OPULJP[[#This Row],[Bespovratna sredstva - Ukupno (EU+Nac) HRK
= Ukupna ugovorena vrijednost bespovratnih sredstava]]*Ugovori_OPULJP[[#This Row],[STOPA NACIONALNOG SUFINANCIRANJA %]]</f>
        <v>258731.60250000001</v>
      </c>
      <c r="R2003" s="51">
        <f>Ugovori_OPULJP[[#This Row],[Bespovratna sredstva - Nacionalni dio - HRK]]/7.5345</f>
        <v>34339.584909416684</v>
      </c>
      <c r="S2003" s="50">
        <v>1724877.35</v>
      </c>
      <c r="T2003" s="51">
        <f>Ugovori_OPULJP[[#This Row],[Bespovratna sredstva - Ukupno (EU+Nac) HRK
= Ukupna ugovorena vrijednost bespovratnih sredstava]]/7.5345</f>
        <v>228930.56606277789</v>
      </c>
      <c r="U2003" s="50">
        <v>0</v>
      </c>
      <c r="V2003" s="51">
        <f>Ugovori_OPULJP[[#This Row],[Javni doprinos korisnika - HRK]]/7.5345</f>
        <v>0</v>
      </c>
      <c r="W2003" s="50">
        <v>0</v>
      </c>
      <c r="X2003" s="51">
        <f>Ugovori_OPULJP[[#This Row],[Privatni doprinos korisnika - HRK]]/7.5345</f>
        <v>0</v>
      </c>
      <c r="Y2003" s="52">
        <v>1724877.35</v>
      </c>
      <c r="Z2003" s="53">
        <f>Ugovori_OPULJP[[#This Row],[UKUPNI PRIHVATLJIVI IZDACI
TOTAL ELIGIBLE EXPENDITURE
= Bespovratna sredstva ukupno + doprinos korisnika
= Ukupni prihvatljivi troškovi
= Ukupna ugovorena vrijednost projekta HRK]]/7.5345</f>
        <v>228930.56606277789</v>
      </c>
      <c r="AA2003" s="44" t="s">
        <v>38</v>
      </c>
      <c r="AB2003" s="44" t="s">
        <v>35</v>
      </c>
      <c r="AC2003" s="43" t="s">
        <v>7339</v>
      </c>
      <c r="AD2003" s="43" t="s">
        <v>6595</v>
      </c>
    </row>
    <row r="2004" spans="1:30" ht="51" customHeight="1" x14ac:dyDescent="0.2">
      <c r="A2004" s="41" t="s">
        <v>7340</v>
      </c>
      <c r="B2004" s="42" t="s">
        <v>743</v>
      </c>
      <c r="C2004" s="43" t="s">
        <v>7295</v>
      </c>
      <c r="D2004" s="43" t="s">
        <v>7300</v>
      </c>
      <c r="E2004" s="44" t="s">
        <v>76</v>
      </c>
      <c r="F2004" s="45" t="s">
        <v>7341</v>
      </c>
      <c r="G2004" s="45" t="s">
        <v>1616</v>
      </c>
      <c r="H2004" s="47">
        <v>42828</v>
      </c>
      <c r="I2004" s="47">
        <v>43558</v>
      </c>
      <c r="J2004" s="48" t="str">
        <f>IF(Ugovori_OPULJP[[#This Row],[DATUM ZAVRŠETKA OPERACIJE]]&gt;DATE(2024,3,31),"u provedbi","završen")</f>
        <v>završen</v>
      </c>
      <c r="K2004" s="46" t="s">
        <v>104</v>
      </c>
      <c r="L2004" s="46" t="s">
        <v>104</v>
      </c>
      <c r="M2004" s="49">
        <v>0.85</v>
      </c>
      <c r="N2004" s="49">
        <v>0.15</v>
      </c>
      <c r="O2004" s="50">
        <f>Ugovori_OPULJP[[#This Row],[Bespovratna sredstva - Ukupno (EU+Nac) HRK
= Ukupna ugovorena vrijednost bespovratnih sredstava]]*Ugovori_OPULJP[[#This Row],[EU STOPA SUFINANCIRANJA %
EU CO-FINANCING RATE %]]</f>
        <v>1697438.7290000001</v>
      </c>
      <c r="P2004" s="51">
        <f>Ugovori_OPULJP[[#This Row],[Bespovratna sredstva - EU dio - HRK]]/7.5345</f>
        <v>225288.83522463334</v>
      </c>
      <c r="Q2004" s="50">
        <f>Ugovori_OPULJP[[#This Row],[Bespovratna sredstva - Ukupno (EU+Nac) HRK
= Ukupna ugovorena vrijednost bespovratnih sredstava]]*Ugovori_OPULJP[[#This Row],[STOPA NACIONALNOG SUFINANCIRANJA %]]</f>
        <v>299548.011</v>
      </c>
      <c r="R2004" s="51">
        <f>Ugovori_OPULJP[[#This Row],[Bespovratna sredstva - Nacionalni dio - HRK]]/7.5345</f>
        <v>39756.853274935296</v>
      </c>
      <c r="S2004" s="50">
        <v>1996986.74</v>
      </c>
      <c r="T2004" s="51">
        <f>Ugovori_OPULJP[[#This Row],[Bespovratna sredstva - Ukupno (EU+Nac) HRK
= Ukupna ugovorena vrijednost bespovratnih sredstava]]/7.5345</f>
        <v>265045.68849956861</v>
      </c>
      <c r="U2004" s="50">
        <v>0</v>
      </c>
      <c r="V2004" s="51">
        <f>Ugovori_OPULJP[[#This Row],[Javni doprinos korisnika - HRK]]/7.5345</f>
        <v>0</v>
      </c>
      <c r="W2004" s="50">
        <v>0</v>
      </c>
      <c r="X2004" s="51">
        <f>Ugovori_OPULJP[[#This Row],[Privatni doprinos korisnika - HRK]]/7.5345</f>
        <v>0</v>
      </c>
      <c r="Y2004" s="52">
        <v>1996986.74</v>
      </c>
      <c r="Z2004" s="53">
        <f>Ugovori_OPULJP[[#This Row],[UKUPNI PRIHVATLJIVI IZDACI
TOTAL ELIGIBLE EXPENDITURE
= Bespovratna sredstva ukupno + doprinos korisnika
= Ukupni prihvatljivi troškovi
= Ukupna ugovorena vrijednost projekta HRK]]/7.5345</f>
        <v>265045.68849956861</v>
      </c>
      <c r="AA2004" s="44" t="s">
        <v>38</v>
      </c>
      <c r="AB2004" s="44" t="s">
        <v>35</v>
      </c>
      <c r="AC2004" s="43" t="s">
        <v>7342</v>
      </c>
      <c r="AD2004" s="43" t="s">
        <v>6595</v>
      </c>
    </row>
    <row r="2005" spans="1:30" ht="51" customHeight="1" x14ac:dyDescent="0.2">
      <c r="A2005" s="41" t="s">
        <v>7343</v>
      </c>
      <c r="B2005" s="42" t="s">
        <v>743</v>
      </c>
      <c r="C2005" s="43" t="s">
        <v>7295</v>
      </c>
      <c r="D2005" s="43" t="s">
        <v>7300</v>
      </c>
      <c r="E2005" s="44" t="s">
        <v>76</v>
      </c>
      <c r="F2005" s="45" t="s">
        <v>7344</v>
      </c>
      <c r="G2005" s="45" t="s">
        <v>7345</v>
      </c>
      <c r="H2005" s="47">
        <v>42822</v>
      </c>
      <c r="I2005" s="47">
        <v>43552</v>
      </c>
      <c r="J2005" s="48" t="str">
        <f>IF(Ugovori_OPULJP[[#This Row],[DATUM ZAVRŠETKA OPERACIJE]]&gt;DATE(2024,3,31),"u provedbi","završen")</f>
        <v>završen</v>
      </c>
      <c r="K2005" s="46" t="s">
        <v>892</v>
      </c>
      <c r="L2005" s="46" t="s">
        <v>37</v>
      </c>
      <c r="M2005" s="49">
        <v>0.85</v>
      </c>
      <c r="N2005" s="49">
        <v>0.15</v>
      </c>
      <c r="O2005" s="50">
        <f>Ugovori_OPULJP[[#This Row],[Bespovratna sredstva - Ukupno (EU+Nac) HRK
= Ukupna ugovorena vrijednost bespovratnih sredstava]]*Ugovori_OPULJP[[#This Row],[EU STOPA SUFINANCIRANJA %
EU CO-FINANCING RATE %]]</f>
        <v>1140525.9454999999</v>
      </c>
      <c r="P2005" s="51">
        <f>Ugovori_OPULJP[[#This Row],[Bespovratna sredstva - EU dio - HRK]]/7.5345</f>
        <v>151373.80655650672</v>
      </c>
      <c r="Q2005" s="50">
        <f>Ugovori_OPULJP[[#This Row],[Bespovratna sredstva - Ukupno (EU+Nac) HRK
= Ukupna ugovorena vrijednost bespovratnih sredstava]]*Ugovori_OPULJP[[#This Row],[STOPA NACIONALNOG SUFINANCIRANJA %]]</f>
        <v>201269.28449999998</v>
      </c>
      <c r="R2005" s="51">
        <f>Ugovori_OPULJP[[#This Row],[Bespovratna sredstva - Nacionalni dio - HRK]]/7.5345</f>
        <v>26713.024686442361</v>
      </c>
      <c r="S2005" s="50">
        <v>1341795.23</v>
      </c>
      <c r="T2005" s="51">
        <f>Ugovori_OPULJP[[#This Row],[Bespovratna sredstva - Ukupno (EU+Nac) HRK
= Ukupna ugovorena vrijednost bespovratnih sredstava]]/7.5345</f>
        <v>178086.83124294909</v>
      </c>
      <c r="U2005" s="50">
        <v>0</v>
      </c>
      <c r="V2005" s="51">
        <f>Ugovori_OPULJP[[#This Row],[Javni doprinos korisnika - HRK]]/7.5345</f>
        <v>0</v>
      </c>
      <c r="W2005" s="50">
        <v>0</v>
      </c>
      <c r="X2005" s="51">
        <f>Ugovori_OPULJP[[#This Row],[Privatni doprinos korisnika - HRK]]/7.5345</f>
        <v>0</v>
      </c>
      <c r="Y2005" s="52">
        <v>1341795.23</v>
      </c>
      <c r="Z2005" s="53">
        <f>Ugovori_OPULJP[[#This Row],[UKUPNI PRIHVATLJIVI IZDACI
TOTAL ELIGIBLE EXPENDITURE
= Bespovratna sredstva ukupno + doprinos korisnika
= Ukupni prihvatljivi troškovi
= Ukupna ugovorena vrijednost projekta HRK]]/7.5345</f>
        <v>178086.83124294909</v>
      </c>
      <c r="AA2005" s="44" t="s">
        <v>38</v>
      </c>
      <c r="AB2005" s="44" t="s">
        <v>35</v>
      </c>
      <c r="AC2005" s="43" t="s">
        <v>7346</v>
      </c>
      <c r="AD2005" s="43" t="s">
        <v>6595</v>
      </c>
    </row>
    <row r="2006" spans="1:30" ht="63.75" customHeight="1" x14ac:dyDescent="0.2">
      <c r="A2006" s="41" t="s">
        <v>7347</v>
      </c>
      <c r="B2006" s="42" t="s">
        <v>743</v>
      </c>
      <c r="C2006" s="43" t="s">
        <v>7295</v>
      </c>
      <c r="D2006" s="43" t="s">
        <v>7300</v>
      </c>
      <c r="E2006" s="44" t="s">
        <v>76</v>
      </c>
      <c r="F2006" s="45" t="s">
        <v>7348</v>
      </c>
      <c r="G2006" s="45" t="s">
        <v>7349</v>
      </c>
      <c r="H2006" s="47">
        <v>42828</v>
      </c>
      <c r="I2006" s="47">
        <v>43558</v>
      </c>
      <c r="J2006" s="48" t="str">
        <f>IF(Ugovori_OPULJP[[#This Row],[DATUM ZAVRŠETKA OPERACIJE]]&gt;DATE(2024,3,31),"u provedbi","završen")</f>
        <v>završen</v>
      </c>
      <c r="K2006" s="46" t="s">
        <v>37</v>
      </c>
      <c r="L2006" s="46" t="s">
        <v>37</v>
      </c>
      <c r="M2006" s="49">
        <v>0.85</v>
      </c>
      <c r="N2006" s="49">
        <v>0.15</v>
      </c>
      <c r="O2006" s="50">
        <f>Ugovori_OPULJP[[#This Row],[Bespovratna sredstva - Ukupno (EU+Nac) HRK
= Ukupna ugovorena vrijednost bespovratnih sredstava]]*Ugovori_OPULJP[[#This Row],[EU STOPA SUFINANCIRANJA %
EU CO-FINANCING RATE %]]</f>
        <v>1691444.9624999999</v>
      </c>
      <c r="P2006" s="51">
        <f>Ugovori_OPULJP[[#This Row],[Bespovratna sredstva - EU dio - HRK]]/7.5345</f>
        <v>224493.32570177183</v>
      </c>
      <c r="Q2006" s="50">
        <f>Ugovori_OPULJP[[#This Row],[Bespovratna sredstva - Ukupno (EU+Nac) HRK
= Ukupna ugovorena vrijednost bespovratnih sredstava]]*Ugovori_OPULJP[[#This Row],[STOPA NACIONALNOG SUFINANCIRANJA %]]</f>
        <v>298490.28749999998</v>
      </c>
      <c r="R2006" s="51">
        <f>Ugovori_OPULJP[[#This Row],[Bespovratna sredstva - Nacionalni dio - HRK]]/7.5345</f>
        <v>39616.469241489147</v>
      </c>
      <c r="S2006" s="50">
        <v>1989935.25</v>
      </c>
      <c r="T2006" s="51">
        <f>Ugovori_OPULJP[[#This Row],[Bespovratna sredstva - Ukupno (EU+Nac) HRK
= Ukupna ugovorena vrijednost bespovratnih sredstava]]/7.5345</f>
        <v>264109.79494326096</v>
      </c>
      <c r="U2006" s="50">
        <v>0</v>
      </c>
      <c r="V2006" s="51">
        <f>Ugovori_OPULJP[[#This Row],[Javni doprinos korisnika - HRK]]/7.5345</f>
        <v>0</v>
      </c>
      <c r="W2006" s="50">
        <v>0</v>
      </c>
      <c r="X2006" s="51">
        <f>Ugovori_OPULJP[[#This Row],[Privatni doprinos korisnika - HRK]]/7.5345</f>
        <v>0</v>
      </c>
      <c r="Y2006" s="52">
        <v>1989935.25</v>
      </c>
      <c r="Z2006" s="53">
        <f>Ugovori_OPULJP[[#This Row],[UKUPNI PRIHVATLJIVI IZDACI
TOTAL ELIGIBLE EXPENDITURE
= Bespovratna sredstva ukupno + doprinos korisnika
= Ukupni prihvatljivi troškovi
= Ukupna ugovorena vrijednost projekta HRK]]/7.5345</f>
        <v>264109.79494326096</v>
      </c>
      <c r="AA2006" s="44" t="s">
        <v>38</v>
      </c>
      <c r="AB2006" s="44" t="s">
        <v>35</v>
      </c>
      <c r="AC2006" s="43" t="s">
        <v>7350</v>
      </c>
      <c r="AD2006" s="43" t="s">
        <v>6595</v>
      </c>
    </row>
    <row r="2007" spans="1:30" ht="63.75" customHeight="1" x14ac:dyDescent="0.2">
      <c r="A2007" s="41" t="s">
        <v>7351</v>
      </c>
      <c r="B2007" s="42" t="s">
        <v>743</v>
      </c>
      <c r="C2007" s="43" t="s">
        <v>7295</v>
      </c>
      <c r="D2007" s="43" t="s">
        <v>7300</v>
      </c>
      <c r="E2007" s="44" t="s">
        <v>76</v>
      </c>
      <c r="F2007" s="45" t="s">
        <v>7352</v>
      </c>
      <c r="G2007" s="45" t="s">
        <v>816</v>
      </c>
      <c r="H2007" s="47">
        <v>42826</v>
      </c>
      <c r="I2007" s="47">
        <v>43556</v>
      </c>
      <c r="J2007" s="48" t="str">
        <f>IF(Ugovori_OPULJP[[#This Row],[DATUM ZAVRŠETKA OPERACIJE]]&gt;DATE(2024,3,31),"u provedbi","završen")</f>
        <v>završen</v>
      </c>
      <c r="K2007" s="46" t="s">
        <v>130</v>
      </c>
      <c r="L2007" s="46" t="s">
        <v>130</v>
      </c>
      <c r="M2007" s="49">
        <v>0.85</v>
      </c>
      <c r="N2007" s="49">
        <v>0.15</v>
      </c>
      <c r="O2007" s="50">
        <f>Ugovori_OPULJP[[#This Row],[Bespovratna sredstva - Ukupno (EU+Nac) HRK
= Ukupna ugovorena vrijednost bespovratnih sredstava]]*Ugovori_OPULJP[[#This Row],[EU STOPA SUFINANCIRANJA %
EU CO-FINANCING RATE %]]</f>
        <v>1696861.1795000001</v>
      </c>
      <c r="P2007" s="51">
        <f>Ugovori_OPULJP[[#This Row],[Bespovratna sredstva - EU dio - HRK]]/7.5345</f>
        <v>225212.18123299489</v>
      </c>
      <c r="Q2007" s="50">
        <f>Ugovori_OPULJP[[#This Row],[Bespovratna sredstva - Ukupno (EU+Nac) HRK
= Ukupna ugovorena vrijednost bespovratnih sredstava]]*Ugovori_OPULJP[[#This Row],[STOPA NACIONALNOG SUFINANCIRANJA %]]</f>
        <v>299446.09049999999</v>
      </c>
      <c r="R2007" s="51">
        <f>Ugovori_OPULJP[[#This Row],[Bespovratna sredstva - Nacionalni dio - HRK]]/7.5345</f>
        <v>39743.32609994027</v>
      </c>
      <c r="S2007" s="50">
        <v>1996307.27</v>
      </c>
      <c r="T2007" s="51">
        <f>Ugovori_OPULJP[[#This Row],[Bespovratna sredstva - Ukupno (EU+Nac) HRK
= Ukupna ugovorena vrijednost bespovratnih sredstava]]/7.5345</f>
        <v>264955.50733293517</v>
      </c>
      <c r="U2007" s="50">
        <v>0</v>
      </c>
      <c r="V2007" s="51">
        <f>Ugovori_OPULJP[[#This Row],[Javni doprinos korisnika - HRK]]/7.5345</f>
        <v>0</v>
      </c>
      <c r="W2007" s="50">
        <v>0</v>
      </c>
      <c r="X2007" s="51">
        <f>Ugovori_OPULJP[[#This Row],[Privatni doprinos korisnika - HRK]]/7.5345</f>
        <v>0</v>
      </c>
      <c r="Y2007" s="52">
        <v>1996307.27</v>
      </c>
      <c r="Z2007" s="53">
        <f>Ugovori_OPULJP[[#This Row],[UKUPNI PRIHVATLJIVI IZDACI
TOTAL ELIGIBLE EXPENDITURE
= Bespovratna sredstva ukupno + doprinos korisnika
= Ukupni prihvatljivi troškovi
= Ukupna ugovorena vrijednost projekta HRK]]/7.5345</f>
        <v>264955.50733293517</v>
      </c>
      <c r="AA2007" s="44" t="s">
        <v>38</v>
      </c>
      <c r="AB2007" s="44" t="s">
        <v>35</v>
      </c>
      <c r="AC2007" s="43" t="s">
        <v>7353</v>
      </c>
      <c r="AD2007" s="43" t="s">
        <v>6595</v>
      </c>
    </row>
    <row r="2008" spans="1:30" ht="51" customHeight="1" x14ac:dyDescent="0.2">
      <c r="A2008" s="41" t="s">
        <v>7354</v>
      </c>
      <c r="B2008" s="42" t="s">
        <v>743</v>
      </c>
      <c r="C2008" s="43" t="s">
        <v>7295</v>
      </c>
      <c r="D2008" s="43" t="s">
        <v>7300</v>
      </c>
      <c r="E2008" s="44" t="s">
        <v>76</v>
      </c>
      <c r="F2008" s="45" t="s">
        <v>7355</v>
      </c>
      <c r="G2008" s="45" t="s">
        <v>7356</v>
      </c>
      <c r="H2008" s="47">
        <v>42823</v>
      </c>
      <c r="I2008" s="47">
        <v>43553</v>
      </c>
      <c r="J2008" s="48" t="str">
        <f>IF(Ugovori_OPULJP[[#This Row],[DATUM ZAVRŠETKA OPERACIJE]]&gt;DATE(2024,3,31),"u provedbi","završen")</f>
        <v>završen</v>
      </c>
      <c r="K2008" s="46" t="s">
        <v>271</v>
      </c>
      <c r="L2008" s="46" t="s">
        <v>271</v>
      </c>
      <c r="M2008" s="49">
        <v>0.85</v>
      </c>
      <c r="N2008" s="49">
        <v>0.15</v>
      </c>
      <c r="O2008" s="50">
        <f>Ugovori_OPULJP[[#This Row],[Bespovratna sredstva - Ukupno (EU+Nac) HRK
= Ukupna ugovorena vrijednost bespovratnih sredstava]]*Ugovori_OPULJP[[#This Row],[EU STOPA SUFINANCIRANJA %
EU CO-FINANCING RATE %]]</f>
        <v>952702.92449999996</v>
      </c>
      <c r="P2008" s="51">
        <f>Ugovori_OPULJP[[#This Row],[Bespovratna sredstva - EU dio - HRK]]/7.5345</f>
        <v>126445.40772446744</v>
      </c>
      <c r="Q2008" s="50">
        <f>Ugovori_OPULJP[[#This Row],[Bespovratna sredstva - Ukupno (EU+Nac) HRK
= Ukupna ugovorena vrijednost bespovratnih sredstava]]*Ugovori_OPULJP[[#This Row],[STOPA NACIONALNOG SUFINANCIRANJA %]]</f>
        <v>168124.04549999998</v>
      </c>
      <c r="R2008" s="51">
        <f>Ugovori_OPULJP[[#This Row],[Bespovratna sredstva - Nacionalni dio - HRK]]/7.5345</f>
        <v>22313.895480788371</v>
      </c>
      <c r="S2008" s="50">
        <v>1120826.97</v>
      </c>
      <c r="T2008" s="51">
        <f>Ugovori_OPULJP[[#This Row],[Bespovratna sredstva - Ukupno (EU+Nac) HRK
= Ukupna ugovorena vrijednost bespovratnih sredstava]]/7.5345</f>
        <v>148759.3032052558</v>
      </c>
      <c r="U2008" s="50">
        <v>0</v>
      </c>
      <c r="V2008" s="51">
        <f>Ugovori_OPULJP[[#This Row],[Javni doprinos korisnika - HRK]]/7.5345</f>
        <v>0</v>
      </c>
      <c r="W2008" s="50">
        <v>0</v>
      </c>
      <c r="X2008" s="51">
        <f>Ugovori_OPULJP[[#This Row],[Privatni doprinos korisnika - HRK]]/7.5345</f>
        <v>0</v>
      </c>
      <c r="Y2008" s="52">
        <v>1120826.97</v>
      </c>
      <c r="Z2008" s="53">
        <f>Ugovori_OPULJP[[#This Row],[UKUPNI PRIHVATLJIVI IZDACI
TOTAL ELIGIBLE EXPENDITURE
= Bespovratna sredstva ukupno + doprinos korisnika
= Ukupni prihvatljivi troškovi
= Ukupna ugovorena vrijednost projekta HRK]]/7.5345</f>
        <v>148759.3032052558</v>
      </c>
      <c r="AA2008" s="44" t="s">
        <v>38</v>
      </c>
      <c r="AB2008" s="44" t="s">
        <v>35</v>
      </c>
      <c r="AC2008" s="43" t="s">
        <v>7357</v>
      </c>
      <c r="AD2008" s="43" t="s">
        <v>6595</v>
      </c>
    </row>
    <row r="2009" spans="1:30" ht="51" customHeight="1" x14ac:dyDescent="0.2">
      <c r="A2009" s="41" t="s">
        <v>7358</v>
      </c>
      <c r="B2009" s="42" t="s">
        <v>743</v>
      </c>
      <c r="C2009" s="43" t="s">
        <v>7295</v>
      </c>
      <c r="D2009" s="43" t="s">
        <v>7300</v>
      </c>
      <c r="E2009" s="44" t="s">
        <v>76</v>
      </c>
      <c r="F2009" s="45" t="s">
        <v>7359</v>
      </c>
      <c r="G2009" s="45" t="s">
        <v>2536</v>
      </c>
      <c r="H2009" s="47">
        <v>42822</v>
      </c>
      <c r="I2009" s="47">
        <v>43552</v>
      </c>
      <c r="J2009" s="48" t="str">
        <f>IF(Ugovori_OPULJP[[#This Row],[DATUM ZAVRŠETKA OPERACIJE]]&gt;DATE(2024,3,31),"u provedbi","završen")</f>
        <v>završen</v>
      </c>
      <c r="K2009" s="46" t="s">
        <v>7360</v>
      </c>
      <c r="L2009" s="46" t="s">
        <v>338</v>
      </c>
      <c r="M2009" s="49">
        <v>0.85</v>
      </c>
      <c r="N2009" s="49">
        <v>0.15</v>
      </c>
      <c r="O2009" s="50">
        <f>Ugovori_OPULJP[[#This Row],[Bespovratna sredstva - Ukupno (EU+Nac) HRK
= Ukupna ugovorena vrijednost bespovratnih sredstava]]*Ugovori_OPULJP[[#This Row],[EU STOPA SUFINANCIRANJA %
EU CO-FINANCING RATE %]]</f>
        <v>1152320.2734999999</v>
      </c>
      <c r="P2009" s="51">
        <f>Ugovori_OPULJP[[#This Row],[Bespovratna sredstva - EU dio - HRK]]/7.5345</f>
        <v>152939.18289202996</v>
      </c>
      <c r="Q2009" s="50">
        <f>Ugovori_OPULJP[[#This Row],[Bespovratna sredstva - Ukupno (EU+Nac) HRK
= Ukupna ugovorena vrijednost bespovratnih sredstava]]*Ugovori_OPULJP[[#This Row],[STOPA NACIONALNOG SUFINANCIRANJA %]]</f>
        <v>203350.63649999999</v>
      </c>
      <c r="R2009" s="51">
        <f>Ugovori_OPULJP[[#This Row],[Bespovratna sredstva - Nacionalni dio - HRK]]/7.5345</f>
        <v>26989.26756918176</v>
      </c>
      <c r="S2009" s="50">
        <v>1355670.91</v>
      </c>
      <c r="T2009" s="51">
        <f>Ugovori_OPULJP[[#This Row],[Bespovratna sredstva - Ukupno (EU+Nac) HRK
= Ukupna ugovorena vrijednost bespovratnih sredstava]]/7.5345</f>
        <v>179928.45046121173</v>
      </c>
      <c r="U2009" s="50">
        <v>0</v>
      </c>
      <c r="V2009" s="51">
        <f>Ugovori_OPULJP[[#This Row],[Javni doprinos korisnika - HRK]]/7.5345</f>
        <v>0</v>
      </c>
      <c r="W2009" s="50">
        <v>0</v>
      </c>
      <c r="X2009" s="51">
        <f>Ugovori_OPULJP[[#This Row],[Privatni doprinos korisnika - HRK]]/7.5345</f>
        <v>0</v>
      </c>
      <c r="Y2009" s="52">
        <v>1355670.91</v>
      </c>
      <c r="Z2009" s="53">
        <f>Ugovori_OPULJP[[#This Row],[UKUPNI PRIHVATLJIVI IZDACI
TOTAL ELIGIBLE EXPENDITURE
= Bespovratna sredstva ukupno + doprinos korisnika
= Ukupni prihvatljivi troškovi
= Ukupna ugovorena vrijednost projekta HRK]]/7.5345</f>
        <v>179928.45046121173</v>
      </c>
      <c r="AA2009" s="44" t="s">
        <v>38</v>
      </c>
      <c r="AB2009" s="44" t="s">
        <v>35</v>
      </c>
      <c r="AC2009" s="43" t="s">
        <v>7361</v>
      </c>
      <c r="AD2009" s="43" t="s">
        <v>6595</v>
      </c>
    </row>
    <row r="2010" spans="1:30" ht="51" customHeight="1" x14ac:dyDescent="0.2">
      <c r="A2010" s="41" t="s">
        <v>7362</v>
      </c>
      <c r="B2010" s="42" t="s">
        <v>743</v>
      </c>
      <c r="C2010" s="43" t="s">
        <v>7295</v>
      </c>
      <c r="D2010" s="43" t="s">
        <v>7300</v>
      </c>
      <c r="E2010" s="44" t="s">
        <v>76</v>
      </c>
      <c r="F2010" s="45" t="s">
        <v>7363</v>
      </c>
      <c r="G2010" s="45" t="s">
        <v>7364</v>
      </c>
      <c r="H2010" s="47">
        <v>42823</v>
      </c>
      <c r="I2010" s="47">
        <v>43553</v>
      </c>
      <c r="J2010" s="48" t="str">
        <f>IF(Ugovori_OPULJP[[#This Row],[DATUM ZAVRŠETKA OPERACIJE]]&gt;DATE(2024,3,31),"u provedbi","završen")</f>
        <v>završen</v>
      </c>
      <c r="K2010" s="46" t="s">
        <v>425</v>
      </c>
      <c r="L2010" s="46" t="s">
        <v>425</v>
      </c>
      <c r="M2010" s="49">
        <v>0.85</v>
      </c>
      <c r="N2010" s="49">
        <v>0.15</v>
      </c>
      <c r="O2010" s="50">
        <f>Ugovori_OPULJP[[#This Row],[Bespovratna sredstva - Ukupno (EU+Nac) HRK
= Ukupna ugovorena vrijednost bespovratnih sredstava]]*Ugovori_OPULJP[[#This Row],[EU STOPA SUFINANCIRANJA %
EU CO-FINANCING RATE %]]</f>
        <v>754283.99899999995</v>
      </c>
      <c r="P2010" s="51">
        <f>Ugovori_OPULJP[[#This Row],[Bespovratna sredstva - EU dio - HRK]]/7.5345</f>
        <v>100110.69068949498</v>
      </c>
      <c r="Q2010" s="50">
        <f>Ugovori_OPULJP[[#This Row],[Bespovratna sredstva - Ukupno (EU+Nac) HRK
= Ukupna ugovorena vrijednost bespovratnih sredstava]]*Ugovori_OPULJP[[#This Row],[STOPA NACIONALNOG SUFINANCIRANJA %]]</f>
        <v>133108.94099999999</v>
      </c>
      <c r="R2010" s="51">
        <f>Ugovori_OPULJP[[#This Row],[Bespovratna sredstva - Nacionalni dio - HRK]]/7.5345</f>
        <v>17666.592474616762</v>
      </c>
      <c r="S2010" s="50">
        <v>887392.94</v>
      </c>
      <c r="T2010" s="51">
        <f>Ugovori_OPULJP[[#This Row],[Bespovratna sredstva - Ukupno (EU+Nac) HRK
= Ukupna ugovorena vrijednost bespovratnih sredstava]]/7.5345</f>
        <v>117777.28316411174</v>
      </c>
      <c r="U2010" s="50">
        <v>0</v>
      </c>
      <c r="V2010" s="51">
        <f>Ugovori_OPULJP[[#This Row],[Javni doprinos korisnika - HRK]]/7.5345</f>
        <v>0</v>
      </c>
      <c r="W2010" s="50">
        <v>0</v>
      </c>
      <c r="X2010" s="51">
        <f>Ugovori_OPULJP[[#This Row],[Privatni doprinos korisnika - HRK]]/7.5345</f>
        <v>0</v>
      </c>
      <c r="Y2010" s="52">
        <v>887392.94</v>
      </c>
      <c r="Z2010" s="53">
        <f>Ugovori_OPULJP[[#This Row],[UKUPNI PRIHVATLJIVI IZDACI
TOTAL ELIGIBLE EXPENDITURE
= Bespovratna sredstva ukupno + doprinos korisnika
= Ukupni prihvatljivi troškovi
= Ukupna ugovorena vrijednost projekta HRK]]/7.5345</f>
        <v>117777.28316411174</v>
      </c>
      <c r="AA2010" s="44" t="s">
        <v>38</v>
      </c>
      <c r="AB2010" s="44" t="s">
        <v>35</v>
      </c>
      <c r="AC2010" s="43" t="s">
        <v>7365</v>
      </c>
      <c r="AD2010" s="43" t="s">
        <v>6595</v>
      </c>
    </row>
    <row r="2011" spans="1:30" ht="51" customHeight="1" x14ac:dyDescent="0.2">
      <c r="A2011" s="41" t="s">
        <v>7366</v>
      </c>
      <c r="B2011" s="42" t="s">
        <v>743</v>
      </c>
      <c r="C2011" s="43" t="s">
        <v>7295</v>
      </c>
      <c r="D2011" s="43" t="s">
        <v>7300</v>
      </c>
      <c r="E2011" s="44" t="s">
        <v>76</v>
      </c>
      <c r="F2011" s="45" t="s">
        <v>7367</v>
      </c>
      <c r="G2011" s="45" t="s">
        <v>5357</v>
      </c>
      <c r="H2011" s="47">
        <v>42826</v>
      </c>
      <c r="I2011" s="47">
        <v>43556</v>
      </c>
      <c r="J2011" s="48" t="str">
        <f>IF(Ugovori_OPULJP[[#This Row],[DATUM ZAVRŠETKA OPERACIJE]]&gt;DATE(2024,3,31),"u provedbi","završen")</f>
        <v>završen</v>
      </c>
      <c r="K2011" s="46" t="s">
        <v>7368</v>
      </c>
      <c r="L2011" s="46" t="s">
        <v>371</v>
      </c>
      <c r="M2011" s="49">
        <v>0.85</v>
      </c>
      <c r="N2011" s="49">
        <v>0.15</v>
      </c>
      <c r="O2011" s="50">
        <f>Ugovori_OPULJP[[#This Row],[Bespovratna sredstva - Ukupno (EU+Nac) HRK
= Ukupna ugovorena vrijednost bespovratnih sredstava]]*Ugovori_OPULJP[[#This Row],[EU STOPA SUFINANCIRANJA %
EU CO-FINANCING RATE %]]</f>
        <v>897570.80249999987</v>
      </c>
      <c r="P2011" s="51">
        <f>Ugovori_OPULJP[[#This Row],[Bespovratna sredstva - EU dio - HRK]]/7.5345</f>
        <v>119128.11765876964</v>
      </c>
      <c r="Q2011" s="50">
        <f>Ugovori_OPULJP[[#This Row],[Bespovratna sredstva - Ukupno (EU+Nac) HRK
= Ukupna ugovorena vrijednost bespovratnih sredstava]]*Ugovori_OPULJP[[#This Row],[STOPA NACIONALNOG SUFINANCIRANJA %]]</f>
        <v>158394.84749999997</v>
      </c>
      <c r="R2011" s="51">
        <f>Ugovori_OPULJP[[#This Row],[Bespovratna sredstva - Nacionalni dio - HRK]]/7.5345</f>
        <v>21022.608998606407</v>
      </c>
      <c r="S2011" s="50">
        <v>1055965.6499999999</v>
      </c>
      <c r="T2011" s="51">
        <f>Ugovori_OPULJP[[#This Row],[Bespovratna sredstva - Ukupno (EU+Nac) HRK
= Ukupna ugovorena vrijednost bespovratnih sredstava]]/7.5345</f>
        <v>140150.72665737604</v>
      </c>
      <c r="U2011" s="50">
        <v>0</v>
      </c>
      <c r="V2011" s="51">
        <f>Ugovori_OPULJP[[#This Row],[Javni doprinos korisnika - HRK]]/7.5345</f>
        <v>0</v>
      </c>
      <c r="W2011" s="50">
        <v>0</v>
      </c>
      <c r="X2011" s="51">
        <f>Ugovori_OPULJP[[#This Row],[Privatni doprinos korisnika - HRK]]/7.5345</f>
        <v>0</v>
      </c>
      <c r="Y2011" s="52">
        <v>1055965.6499999999</v>
      </c>
      <c r="Z2011" s="53">
        <f>Ugovori_OPULJP[[#This Row],[UKUPNI PRIHVATLJIVI IZDACI
TOTAL ELIGIBLE EXPENDITURE
= Bespovratna sredstva ukupno + doprinos korisnika
= Ukupni prihvatljivi troškovi
= Ukupna ugovorena vrijednost projekta HRK]]/7.5345</f>
        <v>140150.72665737604</v>
      </c>
      <c r="AA2011" s="44" t="s">
        <v>38</v>
      </c>
      <c r="AB2011" s="44" t="s">
        <v>35</v>
      </c>
      <c r="AC2011" s="43" t="s">
        <v>7369</v>
      </c>
      <c r="AD2011" s="43" t="s">
        <v>6595</v>
      </c>
    </row>
    <row r="2012" spans="1:30" ht="76.5" customHeight="1" x14ac:dyDescent="0.2">
      <c r="A2012" s="41" t="s">
        <v>7370</v>
      </c>
      <c r="B2012" s="42" t="s">
        <v>743</v>
      </c>
      <c r="C2012" s="43" t="s">
        <v>7295</v>
      </c>
      <c r="D2012" s="43" t="s">
        <v>7300</v>
      </c>
      <c r="E2012" s="44" t="s">
        <v>76</v>
      </c>
      <c r="F2012" s="45" t="s">
        <v>7371</v>
      </c>
      <c r="G2012" s="45" t="s">
        <v>2061</v>
      </c>
      <c r="H2012" s="47">
        <v>42822</v>
      </c>
      <c r="I2012" s="47">
        <v>43552</v>
      </c>
      <c r="J2012" s="48" t="str">
        <f>IF(Ugovori_OPULJP[[#This Row],[DATUM ZAVRŠETKA OPERACIJE]]&gt;DATE(2024,3,31),"u provedbi","završen")</f>
        <v>završen</v>
      </c>
      <c r="K2012" s="46" t="s">
        <v>371</v>
      </c>
      <c r="L2012" s="46" t="s">
        <v>371</v>
      </c>
      <c r="M2012" s="49">
        <v>0.85</v>
      </c>
      <c r="N2012" s="49">
        <v>0.15</v>
      </c>
      <c r="O2012" s="50">
        <f>Ugovori_OPULJP[[#This Row],[Bespovratna sredstva - Ukupno (EU+Nac) HRK
= Ukupna ugovorena vrijednost bespovratnih sredstava]]*Ugovori_OPULJP[[#This Row],[EU STOPA SUFINANCIRANJA %
EU CO-FINANCING RATE %]]</f>
        <v>1196983.5744999999</v>
      </c>
      <c r="P2012" s="51">
        <f>Ugovori_OPULJP[[#This Row],[Bespovratna sredstva - EU dio - HRK]]/7.5345</f>
        <v>158867.02163381776</v>
      </c>
      <c r="Q2012" s="50">
        <f>Ugovori_OPULJP[[#This Row],[Bespovratna sredstva - Ukupno (EU+Nac) HRK
= Ukupna ugovorena vrijednost bespovratnih sredstava]]*Ugovori_OPULJP[[#This Row],[STOPA NACIONALNOG SUFINANCIRANJA %]]</f>
        <v>211232.39549999998</v>
      </c>
      <c r="R2012" s="51">
        <f>Ugovori_OPULJP[[#This Row],[Bespovratna sredstva - Nacionalni dio - HRK]]/7.5345</f>
        <v>28035.356758909016</v>
      </c>
      <c r="S2012" s="50">
        <v>1408215.97</v>
      </c>
      <c r="T2012" s="51">
        <f>Ugovori_OPULJP[[#This Row],[Bespovratna sredstva - Ukupno (EU+Nac) HRK
= Ukupna ugovorena vrijednost bespovratnih sredstava]]/7.5345</f>
        <v>186902.37839272677</v>
      </c>
      <c r="U2012" s="50">
        <v>0</v>
      </c>
      <c r="V2012" s="51">
        <f>Ugovori_OPULJP[[#This Row],[Javni doprinos korisnika - HRK]]/7.5345</f>
        <v>0</v>
      </c>
      <c r="W2012" s="50">
        <v>0</v>
      </c>
      <c r="X2012" s="51">
        <f>Ugovori_OPULJP[[#This Row],[Privatni doprinos korisnika - HRK]]/7.5345</f>
        <v>0</v>
      </c>
      <c r="Y2012" s="52">
        <v>1408215.97</v>
      </c>
      <c r="Z2012" s="53">
        <f>Ugovori_OPULJP[[#This Row],[UKUPNI PRIHVATLJIVI IZDACI
TOTAL ELIGIBLE EXPENDITURE
= Bespovratna sredstva ukupno + doprinos korisnika
= Ukupni prihvatljivi troškovi
= Ukupna ugovorena vrijednost projekta HRK]]/7.5345</f>
        <v>186902.37839272677</v>
      </c>
      <c r="AA2012" s="44" t="s">
        <v>38</v>
      </c>
      <c r="AB2012" s="44" t="s">
        <v>35</v>
      </c>
      <c r="AC2012" s="43" t="s">
        <v>7372</v>
      </c>
      <c r="AD2012" s="43" t="s">
        <v>6595</v>
      </c>
    </row>
    <row r="2013" spans="1:30" ht="51" customHeight="1" x14ac:dyDescent="0.2">
      <c r="A2013" s="41" t="s">
        <v>7373</v>
      </c>
      <c r="B2013" s="42" t="s">
        <v>743</v>
      </c>
      <c r="C2013" s="43" t="s">
        <v>7295</v>
      </c>
      <c r="D2013" s="43" t="s">
        <v>7300</v>
      </c>
      <c r="E2013" s="44" t="s">
        <v>76</v>
      </c>
      <c r="F2013" s="45" t="s">
        <v>7374</v>
      </c>
      <c r="G2013" s="45" t="s">
        <v>7375</v>
      </c>
      <c r="H2013" s="47">
        <v>42821</v>
      </c>
      <c r="I2013" s="47">
        <v>43551</v>
      </c>
      <c r="J2013" s="48" t="str">
        <f>IF(Ugovori_OPULJP[[#This Row],[DATUM ZAVRŠETKA OPERACIJE]]&gt;DATE(2024,3,31),"u provedbi","završen")</f>
        <v>završen</v>
      </c>
      <c r="K2013" s="46" t="s">
        <v>186</v>
      </c>
      <c r="L2013" s="46" t="s">
        <v>186</v>
      </c>
      <c r="M2013" s="49">
        <v>0.85</v>
      </c>
      <c r="N2013" s="49">
        <v>0.15</v>
      </c>
      <c r="O2013" s="50">
        <f>Ugovori_OPULJP[[#This Row],[Bespovratna sredstva - Ukupno (EU+Nac) HRK
= Ukupna ugovorena vrijednost bespovratnih sredstava]]*Ugovori_OPULJP[[#This Row],[EU STOPA SUFINANCIRANJA %
EU CO-FINANCING RATE %]]</f>
        <v>637151.97600000002</v>
      </c>
      <c r="P2013" s="51">
        <f>Ugovori_OPULJP[[#This Row],[Bespovratna sredstva - EU dio - HRK]]/7.5345</f>
        <v>84564.599641648412</v>
      </c>
      <c r="Q2013" s="50">
        <f>Ugovori_OPULJP[[#This Row],[Bespovratna sredstva - Ukupno (EU+Nac) HRK
= Ukupna ugovorena vrijednost bespovratnih sredstava]]*Ugovori_OPULJP[[#This Row],[STOPA NACIONALNOG SUFINANCIRANJA %]]</f>
        <v>112438.584</v>
      </c>
      <c r="R2013" s="51">
        <f>Ugovori_OPULJP[[#This Row],[Bespovratna sredstva - Nacionalni dio - HRK]]/7.5345</f>
        <v>14923.164642643838</v>
      </c>
      <c r="S2013" s="50">
        <v>749590.56</v>
      </c>
      <c r="T2013" s="51">
        <f>Ugovori_OPULJP[[#This Row],[Bespovratna sredstva - Ukupno (EU+Nac) HRK
= Ukupna ugovorena vrijednost bespovratnih sredstava]]/7.5345</f>
        <v>99487.764284292251</v>
      </c>
      <c r="U2013" s="50">
        <v>0</v>
      </c>
      <c r="V2013" s="51">
        <f>Ugovori_OPULJP[[#This Row],[Javni doprinos korisnika - HRK]]/7.5345</f>
        <v>0</v>
      </c>
      <c r="W2013" s="50">
        <v>0</v>
      </c>
      <c r="X2013" s="51">
        <f>Ugovori_OPULJP[[#This Row],[Privatni doprinos korisnika - HRK]]/7.5345</f>
        <v>0</v>
      </c>
      <c r="Y2013" s="52">
        <v>749590.56</v>
      </c>
      <c r="Z2013" s="53">
        <f>Ugovori_OPULJP[[#This Row],[UKUPNI PRIHVATLJIVI IZDACI
TOTAL ELIGIBLE EXPENDITURE
= Bespovratna sredstva ukupno + doprinos korisnika
= Ukupni prihvatljivi troškovi
= Ukupna ugovorena vrijednost projekta HRK]]/7.5345</f>
        <v>99487.764284292251</v>
      </c>
      <c r="AA2013" s="44" t="s">
        <v>38</v>
      </c>
      <c r="AB2013" s="44" t="s">
        <v>35</v>
      </c>
      <c r="AC2013" s="43" t="s">
        <v>7376</v>
      </c>
      <c r="AD2013" s="43" t="s">
        <v>6595</v>
      </c>
    </row>
    <row r="2014" spans="1:30" ht="51" customHeight="1" x14ac:dyDescent="0.2">
      <c r="A2014" s="41" t="s">
        <v>7377</v>
      </c>
      <c r="B2014" s="42" t="s">
        <v>743</v>
      </c>
      <c r="C2014" s="43" t="s">
        <v>7295</v>
      </c>
      <c r="D2014" s="43" t="s">
        <v>7300</v>
      </c>
      <c r="E2014" s="44" t="s">
        <v>76</v>
      </c>
      <c r="F2014" s="45" t="s">
        <v>7378</v>
      </c>
      <c r="G2014" s="45" t="s">
        <v>1380</v>
      </c>
      <c r="H2014" s="47">
        <v>42822</v>
      </c>
      <c r="I2014" s="47">
        <v>43432</v>
      </c>
      <c r="J2014" s="48" t="str">
        <f>IF(Ugovori_OPULJP[[#This Row],[DATUM ZAVRŠETKA OPERACIJE]]&gt;DATE(2024,3,31),"u provedbi","završen")</f>
        <v>završen</v>
      </c>
      <c r="K2014" s="46" t="s">
        <v>594</v>
      </c>
      <c r="L2014" s="46" t="s">
        <v>594</v>
      </c>
      <c r="M2014" s="49">
        <v>0.85</v>
      </c>
      <c r="N2014" s="49">
        <v>0.15</v>
      </c>
      <c r="O2014" s="50">
        <f>Ugovori_OPULJP[[#This Row],[Bespovratna sredstva - Ukupno (EU+Nac) HRK
= Ukupna ugovorena vrijednost bespovratnih sredstava]]*Ugovori_OPULJP[[#This Row],[EU STOPA SUFINANCIRANJA %
EU CO-FINANCING RATE %]]</f>
        <v>1693000.76</v>
      </c>
      <c r="P2014" s="51">
        <f>Ugovori_OPULJP[[#This Row],[Bespovratna sredstva - EU dio - HRK]]/7.5345</f>
        <v>224699.8155152963</v>
      </c>
      <c r="Q2014" s="50">
        <f>Ugovori_OPULJP[[#This Row],[Bespovratna sredstva - Ukupno (EU+Nac) HRK
= Ukupna ugovorena vrijednost bespovratnih sredstava]]*Ugovori_OPULJP[[#This Row],[STOPA NACIONALNOG SUFINANCIRANJA %]]</f>
        <v>298764.84000000003</v>
      </c>
      <c r="R2014" s="51">
        <f>Ugovori_OPULJP[[#This Row],[Bespovratna sredstva - Nacionalni dio - HRK]]/7.5345</f>
        <v>39652.90862034641</v>
      </c>
      <c r="S2014" s="50">
        <v>1991765.6</v>
      </c>
      <c r="T2014" s="51">
        <f>Ugovori_OPULJP[[#This Row],[Bespovratna sredstva - Ukupno (EU+Nac) HRK
= Ukupna ugovorena vrijednost bespovratnih sredstava]]/7.5345</f>
        <v>264352.7241356427</v>
      </c>
      <c r="U2014" s="50">
        <v>0</v>
      </c>
      <c r="V2014" s="51">
        <f>Ugovori_OPULJP[[#This Row],[Javni doprinos korisnika - HRK]]/7.5345</f>
        <v>0</v>
      </c>
      <c r="W2014" s="50">
        <v>0</v>
      </c>
      <c r="X2014" s="51">
        <f>Ugovori_OPULJP[[#This Row],[Privatni doprinos korisnika - HRK]]/7.5345</f>
        <v>0</v>
      </c>
      <c r="Y2014" s="52">
        <v>1991765.6</v>
      </c>
      <c r="Z2014" s="53">
        <f>Ugovori_OPULJP[[#This Row],[UKUPNI PRIHVATLJIVI IZDACI
TOTAL ELIGIBLE EXPENDITURE
= Bespovratna sredstva ukupno + doprinos korisnika
= Ukupni prihvatljivi troškovi
= Ukupna ugovorena vrijednost projekta HRK]]/7.5345</f>
        <v>264352.7241356427</v>
      </c>
      <c r="AA2014" s="44" t="s">
        <v>38</v>
      </c>
      <c r="AB2014" s="44" t="s">
        <v>35</v>
      </c>
      <c r="AC2014" s="43" t="s">
        <v>7379</v>
      </c>
      <c r="AD2014" s="43" t="s">
        <v>6595</v>
      </c>
    </row>
    <row r="2015" spans="1:30" ht="51" customHeight="1" x14ac:dyDescent="0.2">
      <c r="A2015" s="41" t="s">
        <v>7380</v>
      </c>
      <c r="B2015" s="42" t="s">
        <v>743</v>
      </c>
      <c r="C2015" s="43" t="s">
        <v>7295</v>
      </c>
      <c r="D2015" s="43" t="s">
        <v>7300</v>
      </c>
      <c r="E2015" s="44" t="s">
        <v>76</v>
      </c>
      <c r="F2015" s="45" t="s">
        <v>7381</v>
      </c>
      <c r="G2015" s="45" t="s">
        <v>7382</v>
      </c>
      <c r="H2015" s="47">
        <v>42826</v>
      </c>
      <c r="I2015" s="47">
        <v>43556</v>
      </c>
      <c r="J2015" s="48" t="str">
        <f>IF(Ugovori_OPULJP[[#This Row],[DATUM ZAVRŠETKA OPERACIJE]]&gt;DATE(2024,3,31),"u provedbi","završen")</f>
        <v>završen</v>
      </c>
      <c r="K2015" s="46" t="s">
        <v>7383</v>
      </c>
      <c r="L2015" s="46" t="s">
        <v>37</v>
      </c>
      <c r="M2015" s="49">
        <v>0.85</v>
      </c>
      <c r="N2015" s="49">
        <v>0.15</v>
      </c>
      <c r="O2015" s="50">
        <f>Ugovori_OPULJP[[#This Row],[Bespovratna sredstva - Ukupno (EU+Nac) HRK
= Ukupna ugovorena vrijednost bespovratnih sredstava]]*Ugovori_OPULJP[[#This Row],[EU STOPA SUFINANCIRANJA %
EU CO-FINANCING RATE %]]</f>
        <v>1597394.8425</v>
      </c>
      <c r="P2015" s="51">
        <f>Ugovori_OPULJP[[#This Row],[Bespovratna sredstva - EU dio - HRK]]/7.5345</f>
        <v>212010.72964363926</v>
      </c>
      <c r="Q2015" s="50">
        <f>Ugovori_OPULJP[[#This Row],[Bespovratna sredstva - Ukupno (EU+Nac) HRK
= Ukupna ugovorena vrijednost bespovratnih sredstava]]*Ugovori_OPULJP[[#This Row],[STOPA NACIONALNOG SUFINANCIRANJA %]]</f>
        <v>281893.20750000002</v>
      </c>
      <c r="R2015" s="51">
        <f>Ugovori_OPULJP[[#This Row],[Bespovratna sredstva - Nacionalni dio - HRK]]/7.5345</f>
        <v>37413.658172406926</v>
      </c>
      <c r="S2015" s="50">
        <v>1879288.05</v>
      </c>
      <c r="T2015" s="51">
        <f>Ugovori_OPULJP[[#This Row],[Bespovratna sredstva - Ukupno (EU+Nac) HRK
= Ukupna ugovorena vrijednost bespovratnih sredstava]]/7.5345</f>
        <v>249424.38781604619</v>
      </c>
      <c r="U2015" s="50">
        <v>0</v>
      </c>
      <c r="V2015" s="51">
        <f>Ugovori_OPULJP[[#This Row],[Javni doprinos korisnika - HRK]]/7.5345</f>
        <v>0</v>
      </c>
      <c r="W2015" s="50">
        <v>0</v>
      </c>
      <c r="X2015" s="51">
        <f>Ugovori_OPULJP[[#This Row],[Privatni doprinos korisnika - HRK]]/7.5345</f>
        <v>0</v>
      </c>
      <c r="Y2015" s="52">
        <v>1879288.05</v>
      </c>
      <c r="Z2015" s="53">
        <f>Ugovori_OPULJP[[#This Row],[UKUPNI PRIHVATLJIVI IZDACI
TOTAL ELIGIBLE EXPENDITURE
= Bespovratna sredstva ukupno + doprinos korisnika
= Ukupni prihvatljivi troškovi
= Ukupna ugovorena vrijednost projekta HRK]]/7.5345</f>
        <v>249424.38781604619</v>
      </c>
      <c r="AA2015" s="44" t="s">
        <v>38</v>
      </c>
      <c r="AB2015" s="44" t="s">
        <v>35</v>
      </c>
      <c r="AC2015" s="43" t="s">
        <v>7384</v>
      </c>
      <c r="AD2015" s="43" t="s">
        <v>6595</v>
      </c>
    </row>
    <row r="2016" spans="1:30" ht="51" customHeight="1" x14ac:dyDescent="0.2">
      <c r="A2016" s="41" t="s">
        <v>7385</v>
      </c>
      <c r="B2016" s="42" t="s">
        <v>743</v>
      </c>
      <c r="C2016" s="43" t="s">
        <v>7295</v>
      </c>
      <c r="D2016" s="43" t="s">
        <v>7300</v>
      </c>
      <c r="E2016" s="44" t="s">
        <v>76</v>
      </c>
      <c r="F2016" s="45" t="s">
        <v>7386</v>
      </c>
      <c r="G2016" s="45" t="s">
        <v>2415</v>
      </c>
      <c r="H2016" s="47">
        <v>42817</v>
      </c>
      <c r="I2016" s="47">
        <v>43547</v>
      </c>
      <c r="J2016" s="48" t="str">
        <f>IF(Ugovori_OPULJP[[#This Row],[DATUM ZAVRŠETKA OPERACIJE]]&gt;DATE(2024,3,31),"u provedbi","završen")</f>
        <v>završen</v>
      </c>
      <c r="K2016" s="46" t="s">
        <v>99</v>
      </c>
      <c r="L2016" s="46" t="s">
        <v>99</v>
      </c>
      <c r="M2016" s="49">
        <v>0.85</v>
      </c>
      <c r="N2016" s="49">
        <v>0.15</v>
      </c>
      <c r="O2016" s="50">
        <f>Ugovori_OPULJP[[#This Row],[Bespovratna sredstva - Ukupno (EU+Nac) HRK
= Ukupna ugovorena vrijednost bespovratnih sredstava]]*Ugovori_OPULJP[[#This Row],[EU STOPA SUFINANCIRANJA %
EU CO-FINANCING RATE %]]</f>
        <v>1381347.4100000001</v>
      </c>
      <c r="P2016" s="51">
        <f>Ugovori_OPULJP[[#This Row],[Bespovratna sredstva - EU dio - HRK]]/7.5345</f>
        <v>183336.30765146992</v>
      </c>
      <c r="Q2016" s="50">
        <f>Ugovori_OPULJP[[#This Row],[Bespovratna sredstva - Ukupno (EU+Nac) HRK
= Ukupna ugovorena vrijednost bespovratnih sredstava]]*Ugovori_OPULJP[[#This Row],[STOPA NACIONALNOG SUFINANCIRANJA %]]</f>
        <v>243767.19</v>
      </c>
      <c r="R2016" s="51">
        <f>Ugovori_OPULJP[[#This Row],[Bespovratna sredstva - Nacionalni dio - HRK]]/7.5345</f>
        <v>32353.466056141748</v>
      </c>
      <c r="S2016" s="50">
        <v>1625114.6</v>
      </c>
      <c r="T2016" s="51">
        <f>Ugovori_OPULJP[[#This Row],[Bespovratna sredstva - Ukupno (EU+Nac) HRK
= Ukupna ugovorena vrijednost bespovratnih sredstava]]/7.5345</f>
        <v>215689.77370761166</v>
      </c>
      <c r="U2016" s="50">
        <v>0</v>
      </c>
      <c r="V2016" s="51">
        <f>Ugovori_OPULJP[[#This Row],[Javni doprinos korisnika - HRK]]/7.5345</f>
        <v>0</v>
      </c>
      <c r="W2016" s="50">
        <v>0</v>
      </c>
      <c r="X2016" s="51">
        <f>Ugovori_OPULJP[[#This Row],[Privatni doprinos korisnika - HRK]]/7.5345</f>
        <v>0</v>
      </c>
      <c r="Y2016" s="52">
        <v>1625114.6</v>
      </c>
      <c r="Z2016" s="53">
        <f>Ugovori_OPULJP[[#This Row],[UKUPNI PRIHVATLJIVI IZDACI
TOTAL ELIGIBLE EXPENDITURE
= Bespovratna sredstva ukupno + doprinos korisnika
= Ukupni prihvatljivi troškovi
= Ukupna ugovorena vrijednost projekta HRK]]/7.5345</f>
        <v>215689.77370761166</v>
      </c>
      <c r="AA2016" s="44" t="s">
        <v>38</v>
      </c>
      <c r="AB2016" s="44" t="s">
        <v>35</v>
      </c>
      <c r="AC2016" s="43" t="s">
        <v>7387</v>
      </c>
      <c r="AD2016" s="43" t="s">
        <v>6595</v>
      </c>
    </row>
    <row r="2017" spans="1:30" ht="51" customHeight="1" x14ac:dyDescent="0.2">
      <c r="A2017" s="41" t="s">
        <v>7388</v>
      </c>
      <c r="B2017" s="42" t="s">
        <v>743</v>
      </c>
      <c r="C2017" s="43" t="s">
        <v>7295</v>
      </c>
      <c r="D2017" s="43" t="s">
        <v>7300</v>
      </c>
      <c r="E2017" s="44" t="s">
        <v>76</v>
      </c>
      <c r="F2017" s="45" t="s">
        <v>7389</v>
      </c>
      <c r="G2017" s="45" t="s">
        <v>1218</v>
      </c>
      <c r="H2017" s="47">
        <v>42825</v>
      </c>
      <c r="I2017" s="47">
        <v>43555</v>
      </c>
      <c r="J2017" s="48" t="str">
        <f>IF(Ugovori_OPULJP[[#This Row],[DATUM ZAVRŠETKA OPERACIJE]]&gt;DATE(2024,3,31),"u provedbi","završen")</f>
        <v>završen</v>
      </c>
      <c r="K2017" s="46" t="s">
        <v>249</v>
      </c>
      <c r="L2017" s="46" t="s">
        <v>249</v>
      </c>
      <c r="M2017" s="49">
        <v>0.85</v>
      </c>
      <c r="N2017" s="49">
        <v>0.15</v>
      </c>
      <c r="O2017" s="50">
        <f>Ugovori_OPULJP[[#This Row],[Bespovratna sredstva - Ukupno (EU+Nac) HRK
= Ukupna ugovorena vrijednost bespovratnih sredstava]]*Ugovori_OPULJP[[#This Row],[EU STOPA SUFINANCIRANJA %
EU CO-FINANCING RATE %]]</f>
        <v>1691056.3</v>
      </c>
      <c r="P2017" s="51">
        <f>Ugovori_OPULJP[[#This Row],[Bespovratna sredstva - EU dio - HRK]]/7.5345</f>
        <v>224441.74132324639</v>
      </c>
      <c r="Q2017" s="50">
        <f>Ugovori_OPULJP[[#This Row],[Bespovratna sredstva - Ukupno (EU+Nac) HRK
= Ukupna ugovorena vrijednost bespovratnih sredstava]]*Ugovori_OPULJP[[#This Row],[STOPA NACIONALNOG SUFINANCIRANJA %]]</f>
        <v>298421.7</v>
      </c>
      <c r="R2017" s="51">
        <f>Ugovori_OPULJP[[#This Row],[Bespovratna sredstva - Nacionalni dio - HRK]]/7.5345</f>
        <v>39607.366115867007</v>
      </c>
      <c r="S2017" s="50">
        <v>1989478</v>
      </c>
      <c r="T2017" s="51">
        <f>Ugovori_OPULJP[[#This Row],[Bespovratna sredstva - Ukupno (EU+Nac) HRK
= Ukupna ugovorena vrijednost bespovratnih sredstava]]/7.5345</f>
        <v>264049.10743911337</v>
      </c>
      <c r="U2017" s="50">
        <v>0</v>
      </c>
      <c r="V2017" s="51">
        <f>Ugovori_OPULJP[[#This Row],[Javni doprinos korisnika - HRK]]/7.5345</f>
        <v>0</v>
      </c>
      <c r="W2017" s="50">
        <v>0</v>
      </c>
      <c r="X2017" s="51">
        <f>Ugovori_OPULJP[[#This Row],[Privatni doprinos korisnika - HRK]]/7.5345</f>
        <v>0</v>
      </c>
      <c r="Y2017" s="52">
        <v>1989478</v>
      </c>
      <c r="Z2017" s="53">
        <f>Ugovori_OPULJP[[#This Row],[UKUPNI PRIHVATLJIVI IZDACI
TOTAL ELIGIBLE EXPENDITURE
= Bespovratna sredstva ukupno + doprinos korisnika
= Ukupni prihvatljivi troškovi
= Ukupna ugovorena vrijednost projekta HRK]]/7.5345</f>
        <v>264049.10743911337</v>
      </c>
      <c r="AA2017" s="44" t="s">
        <v>38</v>
      </c>
      <c r="AB2017" s="44" t="s">
        <v>35</v>
      </c>
      <c r="AC2017" s="43" t="s">
        <v>7390</v>
      </c>
      <c r="AD2017" s="43" t="s">
        <v>6595</v>
      </c>
    </row>
    <row r="2018" spans="1:30" ht="51" customHeight="1" x14ac:dyDescent="0.2">
      <c r="A2018" s="41" t="s">
        <v>7391</v>
      </c>
      <c r="B2018" s="42" t="s">
        <v>743</v>
      </c>
      <c r="C2018" s="43" t="s">
        <v>7295</v>
      </c>
      <c r="D2018" s="43" t="s">
        <v>7300</v>
      </c>
      <c r="E2018" s="44" t="s">
        <v>76</v>
      </c>
      <c r="F2018" s="45" t="s">
        <v>7392</v>
      </c>
      <c r="G2018" s="45" t="s">
        <v>1930</v>
      </c>
      <c r="H2018" s="47">
        <v>42835</v>
      </c>
      <c r="I2018" s="47">
        <v>43565</v>
      </c>
      <c r="J2018" s="48" t="str">
        <f>IF(Ugovori_OPULJP[[#This Row],[DATUM ZAVRŠETKA OPERACIJE]]&gt;DATE(2024,3,31),"u provedbi","završen")</f>
        <v>završen</v>
      </c>
      <c r="K2018" s="46" t="s">
        <v>249</v>
      </c>
      <c r="L2018" s="46" t="s">
        <v>249</v>
      </c>
      <c r="M2018" s="49">
        <v>0.85</v>
      </c>
      <c r="N2018" s="49">
        <v>0.15</v>
      </c>
      <c r="O2018" s="50">
        <f>Ugovori_OPULJP[[#This Row],[Bespovratna sredstva - Ukupno (EU+Nac) HRK
= Ukupna ugovorena vrijednost bespovratnih sredstava]]*Ugovori_OPULJP[[#This Row],[EU STOPA SUFINANCIRANJA %
EU CO-FINANCING RATE %]]</f>
        <v>1679383.267</v>
      </c>
      <c r="P2018" s="51">
        <f>Ugovori_OPULJP[[#This Row],[Bespovratna sredstva - EU dio - HRK]]/7.5345</f>
        <v>222892.46360076978</v>
      </c>
      <c r="Q2018" s="50">
        <f>Ugovori_OPULJP[[#This Row],[Bespovratna sredstva - Ukupno (EU+Nac) HRK
= Ukupna ugovorena vrijednost bespovratnih sredstava]]*Ugovori_OPULJP[[#This Row],[STOPA NACIONALNOG SUFINANCIRANJA %]]</f>
        <v>296361.75299999997</v>
      </c>
      <c r="R2018" s="51">
        <f>Ugovori_OPULJP[[#This Row],[Bespovratna sredstva - Nacionalni dio - HRK]]/7.5345</f>
        <v>39333.964164841724</v>
      </c>
      <c r="S2018" s="50">
        <v>1975745.02</v>
      </c>
      <c r="T2018" s="51">
        <f>Ugovori_OPULJP[[#This Row],[Bespovratna sredstva - Ukupno (EU+Nac) HRK
= Ukupna ugovorena vrijednost bespovratnih sredstava]]/7.5345</f>
        <v>262226.4277656115</v>
      </c>
      <c r="U2018" s="50">
        <v>0</v>
      </c>
      <c r="V2018" s="51">
        <f>Ugovori_OPULJP[[#This Row],[Javni doprinos korisnika - HRK]]/7.5345</f>
        <v>0</v>
      </c>
      <c r="W2018" s="50">
        <v>0</v>
      </c>
      <c r="X2018" s="51">
        <f>Ugovori_OPULJP[[#This Row],[Privatni doprinos korisnika - HRK]]/7.5345</f>
        <v>0</v>
      </c>
      <c r="Y2018" s="52">
        <v>1975745.02</v>
      </c>
      <c r="Z2018" s="53">
        <f>Ugovori_OPULJP[[#This Row],[UKUPNI PRIHVATLJIVI IZDACI
TOTAL ELIGIBLE EXPENDITURE
= Bespovratna sredstva ukupno + doprinos korisnika
= Ukupni prihvatljivi troškovi
= Ukupna ugovorena vrijednost projekta HRK]]/7.5345</f>
        <v>262226.4277656115</v>
      </c>
      <c r="AA2018" s="44" t="s">
        <v>38</v>
      </c>
      <c r="AB2018" s="44" t="s">
        <v>35</v>
      </c>
      <c r="AC2018" s="43" t="s">
        <v>7393</v>
      </c>
      <c r="AD2018" s="43" t="s">
        <v>6595</v>
      </c>
    </row>
    <row r="2019" spans="1:30" ht="51" customHeight="1" x14ac:dyDescent="0.2">
      <c r="A2019" s="41" t="s">
        <v>7394</v>
      </c>
      <c r="B2019" s="42" t="s">
        <v>743</v>
      </c>
      <c r="C2019" s="43" t="s">
        <v>7295</v>
      </c>
      <c r="D2019" s="43" t="s">
        <v>7300</v>
      </c>
      <c r="E2019" s="44" t="s">
        <v>76</v>
      </c>
      <c r="F2019" s="45" t="s">
        <v>7395</v>
      </c>
      <c r="G2019" s="45" t="s">
        <v>7396</v>
      </c>
      <c r="H2019" s="47">
        <v>42829</v>
      </c>
      <c r="I2019" s="47">
        <v>43559</v>
      </c>
      <c r="J2019" s="48" t="str">
        <f>IF(Ugovori_OPULJP[[#This Row],[DATUM ZAVRŠETKA OPERACIJE]]&gt;DATE(2024,3,31),"u provedbi","završen")</f>
        <v>završen</v>
      </c>
      <c r="K2019" s="46" t="s">
        <v>892</v>
      </c>
      <c r="L2019" s="46" t="s">
        <v>37</v>
      </c>
      <c r="M2019" s="49">
        <v>0.85</v>
      </c>
      <c r="N2019" s="49">
        <v>0.15</v>
      </c>
      <c r="O2019" s="50">
        <f>Ugovori_OPULJP[[#This Row],[Bespovratna sredstva - Ukupno (EU+Nac) HRK
= Ukupna ugovorena vrijednost bespovratnih sredstava]]*Ugovori_OPULJP[[#This Row],[EU STOPA SUFINANCIRANJA %
EU CO-FINANCING RATE %]]</f>
        <v>987892.19350000005</v>
      </c>
      <c r="P2019" s="51">
        <f>Ugovori_OPULJP[[#This Row],[Bespovratna sredstva - EU dio - HRK]]/7.5345</f>
        <v>131115.82633220518</v>
      </c>
      <c r="Q2019" s="50">
        <f>Ugovori_OPULJP[[#This Row],[Bespovratna sredstva - Ukupno (EU+Nac) HRK
= Ukupna ugovorena vrijednost bespovratnih sredstava]]*Ugovori_OPULJP[[#This Row],[STOPA NACIONALNOG SUFINANCIRANJA %]]</f>
        <v>174333.91650000002</v>
      </c>
      <c r="R2019" s="51">
        <f>Ugovori_OPULJP[[#This Row],[Bespovratna sredstva - Nacionalni dio - HRK]]/7.5345</f>
        <v>23138.086999800918</v>
      </c>
      <c r="S2019" s="50">
        <v>1162226.1100000001</v>
      </c>
      <c r="T2019" s="51">
        <f>Ugovori_OPULJP[[#This Row],[Bespovratna sredstva - Ukupno (EU+Nac) HRK
= Ukupna ugovorena vrijednost bespovratnih sredstava]]/7.5345</f>
        <v>154253.91333200611</v>
      </c>
      <c r="U2019" s="50">
        <v>0</v>
      </c>
      <c r="V2019" s="51">
        <f>Ugovori_OPULJP[[#This Row],[Javni doprinos korisnika - HRK]]/7.5345</f>
        <v>0</v>
      </c>
      <c r="W2019" s="50">
        <v>0</v>
      </c>
      <c r="X2019" s="51">
        <f>Ugovori_OPULJP[[#This Row],[Privatni doprinos korisnika - HRK]]/7.5345</f>
        <v>0</v>
      </c>
      <c r="Y2019" s="52">
        <v>1162226.1100000001</v>
      </c>
      <c r="Z2019" s="53">
        <f>Ugovori_OPULJP[[#This Row],[UKUPNI PRIHVATLJIVI IZDACI
TOTAL ELIGIBLE EXPENDITURE
= Bespovratna sredstva ukupno + doprinos korisnika
= Ukupni prihvatljivi troškovi
= Ukupna ugovorena vrijednost projekta HRK]]/7.5345</f>
        <v>154253.91333200611</v>
      </c>
      <c r="AA2019" s="44" t="s">
        <v>38</v>
      </c>
      <c r="AB2019" s="44" t="s">
        <v>35</v>
      </c>
      <c r="AC2019" s="43" t="s">
        <v>7397</v>
      </c>
      <c r="AD2019" s="43" t="s">
        <v>6595</v>
      </c>
    </row>
    <row r="2020" spans="1:30" ht="51" customHeight="1" x14ac:dyDescent="0.2">
      <c r="A2020" s="41" t="s">
        <v>7398</v>
      </c>
      <c r="B2020" s="42" t="s">
        <v>743</v>
      </c>
      <c r="C2020" s="43" t="s">
        <v>7295</v>
      </c>
      <c r="D2020" s="43" t="s">
        <v>7300</v>
      </c>
      <c r="E2020" s="44" t="s">
        <v>76</v>
      </c>
      <c r="F2020" s="45" t="s">
        <v>7399</v>
      </c>
      <c r="G2020" s="45" t="s">
        <v>1647</v>
      </c>
      <c r="H2020" s="47">
        <v>42826</v>
      </c>
      <c r="I2020" s="47">
        <v>43556</v>
      </c>
      <c r="J2020" s="48" t="str">
        <f>IF(Ugovori_OPULJP[[#This Row],[DATUM ZAVRŠETKA OPERACIJE]]&gt;DATE(2024,3,31),"u provedbi","završen")</f>
        <v>završen</v>
      </c>
      <c r="K2020" s="46" t="s">
        <v>211</v>
      </c>
      <c r="L2020" s="46" t="s">
        <v>211</v>
      </c>
      <c r="M2020" s="49">
        <v>0.85</v>
      </c>
      <c r="N2020" s="49">
        <v>0.15</v>
      </c>
      <c r="O2020" s="50">
        <f>Ugovori_OPULJP[[#This Row],[Bespovratna sredstva - Ukupno (EU+Nac) HRK
= Ukupna ugovorena vrijednost bespovratnih sredstava]]*Ugovori_OPULJP[[#This Row],[EU STOPA SUFINANCIRANJA %
EU CO-FINANCING RATE %]]</f>
        <v>1693764.0430000001</v>
      </c>
      <c r="P2020" s="51">
        <f>Ugovori_OPULJP[[#This Row],[Bespovratna sredstva - EU dio - HRK]]/7.5345</f>
        <v>224801.12057867143</v>
      </c>
      <c r="Q2020" s="50">
        <f>Ugovori_OPULJP[[#This Row],[Bespovratna sredstva - Ukupno (EU+Nac) HRK
= Ukupna ugovorena vrijednost bespovratnih sredstava]]*Ugovori_OPULJP[[#This Row],[STOPA NACIONALNOG SUFINANCIRANJA %]]</f>
        <v>298899.53700000001</v>
      </c>
      <c r="R2020" s="51">
        <f>Ugovori_OPULJP[[#This Row],[Bespovratna sredstva - Nacionalni dio - HRK]]/7.5345</f>
        <v>39670.785984471433</v>
      </c>
      <c r="S2020" s="50">
        <v>1992663.58</v>
      </c>
      <c r="T2020" s="51">
        <f>Ugovori_OPULJP[[#This Row],[Bespovratna sredstva - Ukupno (EU+Nac) HRK
= Ukupna ugovorena vrijednost bespovratnih sredstava]]/7.5345</f>
        <v>264471.9065631429</v>
      </c>
      <c r="U2020" s="50">
        <v>0</v>
      </c>
      <c r="V2020" s="51">
        <f>Ugovori_OPULJP[[#This Row],[Javni doprinos korisnika - HRK]]/7.5345</f>
        <v>0</v>
      </c>
      <c r="W2020" s="50">
        <v>0</v>
      </c>
      <c r="X2020" s="51">
        <f>Ugovori_OPULJP[[#This Row],[Privatni doprinos korisnika - HRK]]/7.5345</f>
        <v>0</v>
      </c>
      <c r="Y2020" s="52">
        <v>1992663.58</v>
      </c>
      <c r="Z2020" s="53">
        <f>Ugovori_OPULJP[[#This Row],[UKUPNI PRIHVATLJIVI IZDACI
TOTAL ELIGIBLE EXPENDITURE
= Bespovratna sredstva ukupno + doprinos korisnika
= Ukupni prihvatljivi troškovi
= Ukupna ugovorena vrijednost projekta HRK]]/7.5345</f>
        <v>264471.9065631429</v>
      </c>
      <c r="AA2020" s="44" t="s">
        <v>38</v>
      </c>
      <c r="AB2020" s="44" t="s">
        <v>35</v>
      </c>
      <c r="AC2020" s="43" t="s">
        <v>7400</v>
      </c>
      <c r="AD2020" s="43" t="s">
        <v>6595</v>
      </c>
    </row>
    <row r="2021" spans="1:30" ht="51" customHeight="1" x14ac:dyDescent="0.2">
      <c r="A2021" s="41" t="s">
        <v>7401</v>
      </c>
      <c r="B2021" s="42" t="s">
        <v>743</v>
      </c>
      <c r="C2021" s="43" t="s">
        <v>7295</v>
      </c>
      <c r="D2021" s="43" t="s">
        <v>7300</v>
      </c>
      <c r="E2021" s="44" t="s">
        <v>76</v>
      </c>
      <c r="F2021" s="45" t="s">
        <v>7402</v>
      </c>
      <c r="G2021" s="45" t="s">
        <v>2467</v>
      </c>
      <c r="H2021" s="47">
        <v>42822</v>
      </c>
      <c r="I2021" s="47">
        <v>43552</v>
      </c>
      <c r="J2021" s="48" t="str">
        <f>IF(Ugovori_OPULJP[[#This Row],[DATUM ZAVRŠETKA OPERACIJE]]&gt;DATE(2024,3,31),"u provedbi","završen")</f>
        <v>završen</v>
      </c>
      <c r="K2021" s="46" t="s">
        <v>7403</v>
      </c>
      <c r="L2021" s="46" t="s">
        <v>173</v>
      </c>
      <c r="M2021" s="49">
        <v>0.85</v>
      </c>
      <c r="N2021" s="49">
        <v>0.15</v>
      </c>
      <c r="O2021" s="50">
        <f>Ugovori_OPULJP[[#This Row],[Bespovratna sredstva - Ukupno (EU+Nac) HRK
= Ukupna ugovorena vrijednost bespovratnih sredstava]]*Ugovori_OPULJP[[#This Row],[EU STOPA SUFINANCIRANJA %
EU CO-FINANCING RATE %]]</f>
        <v>1434267.0244999998</v>
      </c>
      <c r="P2021" s="51">
        <f>Ugovori_OPULJP[[#This Row],[Bespovratna sredstva - EU dio - HRK]]/7.5345</f>
        <v>190359.94750812923</v>
      </c>
      <c r="Q2021" s="50">
        <f>Ugovori_OPULJP[[#This Row],[Bespovratna sredstva - Ukupno (EU+Nac) HRK
= Ukupna ugovorena vrijednost bespovratnih sredstava]]*Ugovori_OPULJP[[#This Row],[STOPA NACIONALNOG SUFINANCIRANJA %]]</f>
        <v>253105.94549999997</v>
      </c>
      <c r="R2021" s="51">
        <f>Ugovori_OPULJP[[#This Row],[Bespovratna sredstva - Nacionalni dio - HRK]]/7.5345</f>
        <v>33592.931913199274</v>
      </c>
      <c r="S2021" s="50">
        <v>1687372.97</v>
      </c>
      <c r="T2021" s="51">
        <f>Ugovori_OPULJP[[#This Row],[Bespovratna sredstva - Ukupno (EU+Nac) HRK
= Ukupna ugovorena vrijednost bespovratnih sredstava]]/7.5345</f>
        <v>223952.87942132854</v>
      </c>
      <c r="U2021" s="50">
        <v>0</v>
      </c>
      <c r="V2021" s="51">
        <f>Ugovori_OPULJP[[#This Row],[Javni doprinos korisnika - HRK]]/7.5345</f>
        <v>0</v>
      </c>
      <c r="W2021" s="50">
        <v>0</v>
      </c>
      <c r="X2021" s="51">
        <f>Ugovori_OPULJP[[#This Row],[Privatni doprinos korisnika - HRK]]/7.5345</f>
        <v>0</v>
      </c>
      <c r="Y2021" s="52">
        <v>1687372.97</v>
      </c>
      <c r="Z2021" s="53">
        <f>Ugovori_OPULJP[[#This Row],[UKUPNI PRIHVATLJIVI IZDACI
TOTAL ELIGIBLE EXPENDITURE
= Bespovratna sredstva ukupno + doprinos korisnika
= Ukupni prihvatljivi troškovi
= Ukupna ugovorena vrijednost projekta HRK]]/7.5345</f>
        <v>223952.87942132854</v>
      </c>
      <c r="AA2021" s="44" t="s">
        <v>38</v>
      </c>
      <c r="AB2021" s="44" t="s">
        <v>35</v>
      </c>
      <c r="AC2021" s="43" t="s">
        <v>7404</v>
      </c>
      <c r="AD2021" s="43" t="s">
        <v>6595</v>
      </c>
    </row>
    <row r="2022" spans="1:30" ht="51" customHeight="1" x14ac:dyDescent="0.2">
      <c r="A2022" s="41" t="s">
        <v>7405</v>
      </c>
      <c r="B2022" s="42" t="s">
        <v>743</v>
      </c>
      <c r="C2022" s="43" t="s">
        <v>7295</v>
      </c>
      <c r="D2022" s="43" t="s">
        <v>7300</v>
      </c>
      <c r="E2022" s="44" t="s">
        <v>76</v>
      </c>
      <c r="F2022" s="45" t="s">
        <v>7406</v>
      </c>
      <c r="G2022" s="45" t="s">
        <v>7407</v>
      </c>
      <c r="H2022" s="47">
        <v>42835</v>
      </c>
      <c r="I2022" s="47">
        <v>43444</v>
      </c>
      <c r="J2022" s="48" t="str">
        <f>IF(Ugovori_OPULJP[[#This Row],[DATUM ZAVRŠETKA OPERACIJE]]&gt;DATE(2024,3,31),"u provedbi","završen")</f>
        <v>završen</v>
      </c>
      <c r="K2022" s="46" t="s">
        <v>2768</v>
      </c>
      <c r="L2022" s="46" t="s">
        <v>79</v>
      </c>
      <c r="M2022" s="49">
        <v>0.85</v>
      </c>
      <c r="N2022" s="49">
        <v>0.15</v>
      </c>
      <c r="O2022" s="50">
        <f>Ugovori_OPULJP[[#This Row],[Bespovratna sredstva - Ukupno (EU+Nac) HRK
= Ukupna ugovorena vrijednost bespovratnih sredstava]]*Ugovori_OPULJP[[#This Row],[EU STOPA SUFINANCIRANJA %
EU CO-FINANCING RATE %]]</f>
        <v>1699987.5899999999</v>
      </c>
      <c r="P2022" s="51">
        <f>Ugovori_OPULJP[[#This Row],[Bespovratna sredstva - EU dio - HRK]]/7.5345</f>
        <v>225627.12721481183</v>
      </c>
      <c r="Q2022" s="50">
        <f>Ugovori_OPULJP[[#This Row],[Bespovratna sredstva - Ukupno (EU+Nac) HRK
= Ukupna ugovorena vrijednost bespovratnih sredstava]]*Ugovori_OPULJP[[#This Row],[STOPA NACIONALNOG SUFINANCIRANJA %]]</f>
        <v>299997.81</v>
      </c>
      <c r="R2022" s="51">
        <f>Ugovori_OPULJP[[#This Row],[Bespovratna sredstva - Nacionalni dio - HRK]]/7.5345</f>
        <v>39816.551861437387</v>
      </c>
      <c r="S2022" s="50">
        <v>1999985.4</v>
      </c>
      <c r="T2022" s="51">
        <f>Ugovori_OPULJP[[#This Row],[Bespovratna sredstva - Ukupno (EU+Nac) HRK
= Ukupna ugovorena vrijednost bespovratnih sredstava]]/7.5345</f>
        <v>265443.67907624925</v>
      </c>
      <c r="U2022" s="50">
        <v>0</v>
      </c>
      <c r="V2022" s="51">
        <f>Ugovori_OPULJP[[#This Row],[Javni doprinos korisnika - HRK]]/7.5345</f>
        <v>0</v>
      </c>
      <c r="W2022" s="50">
        <v>0</v>
      </c>
      <c r="X2022" s="51">
        <f>Ugovori_OPULJP[[#This Row],[Privatni doprinos korisnika - HRK]]/7.5345</f>
        <v>0</v>
      </c>
      <c r="Y2022" s="52">
        <v>1999985.4</v>
      </c>
      <c r="Z2022" s="53">
        <f>Ugovori_OPULJP[[#This Row],[UKUPNI PRIHVATLJIVI IZDACI
TOTAL ELIGIBLE EXPENDITURE
= Bespovratna sredstva ukupno + doprinos korisnika
= Ukupni prihvatljivi troškovi
= Ukupna ugovorena vrijednost projekta HRK]]/7.5345</f>
        <v>265443.67907624925</v>
      </c>
      <c r="AA2022" s="44" t="s">
        <v>38</v>
      </c>
      <c r="AB2022" s="44" t="s">
        <v>35</v>
      </c>
      <c r="AC2022" s="43" t="s">
        <v>7408</v>
      </c>
      <c r="AD2022" s="43" t="s">
        <v>6595</v>
      </c>
    </row>
    <row r="2023" spans="1:30" ht="51" customHeight="1" x14ac:dyDescent="0.2">
      <c r="A2023" s="41" t="s">
        <v>7409</v>
      </c>
      <c r="B2023" s="42" t="s">
        <v>743</v>
      </c>
      <c r="C2023" s="43" t="s">
        <v>7295</v>
      </c>
      <c r="D2023" s="43" t="s">
        <v>7300</v>
      </c>
      <c r="E2023" s="44" t="s">
        <v>76</v>
      </c>
      <c r="F2023" s="45" t="s">
        <v>7410</v>
      </c>
      <c r="G2023" s="45" t="s">
        <v>3569</v>
      </c>
      <c r="H2023" s="47">
        <v>42822</v>
      </c>
      <c r="I2023" s="47">
        <v>43552</v>
      </c>
      <c r="J2023" s="48" t="str">
        <f>IF(Ugovori_OPULJP[[#This Row],[DATUM ZAVRŠETKA OPERACIJE]]&gt;DATE(2024,3,31),"u provedbi","završen")</f>
        <v>završen</v>
      </c>
      <c r="K2023" s="46" t="s">
        <v>99</v>
      </c>
      <c r="L2023" s="46" t="s">
        <v>99</v>
      </c>
      <c r="M2023" s="49">
        <v>0.85</v>
      </c>
      <c r="N2023" s="49">
        <v>0.15</v>
      </c>
      <c r="O2023" s="50">
        <f>Ugovori_OPULJP[[#This Row],[Bespovratna sredstva - Ukupno (EU+Nac) HRK
= Ukupna ugovorena vrijednost bespovratnih sredstava]]*Ugovori_OPULJP[[#This Row],[EU STOPA SUFINANCIRANJA %
EU CO-FINANCING RATE %]]</f>
        <v>1011272.7270000001</v>
      </c>
      <c r="P2023" s="51">
        <f>Ugovori_OPULJP[[#This Row],[Bespovratna sredstva - EU dio - HRK]]/7.5345</f>
        <v>134218.95640055745</v>
      </c>
      <c r="Q2023" s="50">
        <f>Ugovori_OPULJP[[#This Row],[Bespovratna sredstva - Ukupno (EU+Nac) HRK
= Ukupna ugovorena vrijednost bespovratnih sredstava]]*Ugovori_OPULJP[[#This Row],[STOPA NACIONALNOG SUFINANCIRANJA %]]</f>
        <v>178459.89300000001</v>
      </c>
      <c r="R2023" s="51">
        <f>Ugovori_OPULJP[[#This Row],[Bespovratna sredstva - Nacionalni dio - HRK]]/7.5345</f>
        <v>23685.698188333667</v>
      </c>
      <c r="S2023" s="50">
        <v>1189732.6200000001</v>
      </c>
      <c r="T2023" s="51">
        <f>Ugovori_OPULJP[[#This Row],[Bespovratna sredstva - Ukupno (EU+Nac) HRK
= Ukupna ugovorena vrijednost bespovratnih sredstava]]/7.5345</f>
        <v>157904.65458889111</v>
      </c>
      <c r="U2023" s="50">
        <v>0</v>
      </c>
      <c r="V2023" s="51">
        <f>Ugovori_OPULJP[[#This Row],[Javni doprinos korisnika - HRK]]/7.5345</f>
        <v>0</v>
      </c>
      <c r="W2023" s="50">
        <v>0</v>
      </c>
      <c r="X2023" s="51">
        <f>Ugovori_OPULJP[[#This Row],[Privatni doprinos korisnika - HRK]]/7.5345</f>
        <v>0</v>
      </c>
      <c r="Y2023" s="52">
        <v>1189732.6200000001</v>
      </c>
      <c r="Z2023" s="53">
        <f>Ugovori_OPULJP[[#This Row],[UKUPNI PRIHVATLJIVI IZDACI
TOTAL ELIGIBLE EXPENDITURE
= Bespovratna sredstva ukupno + doprinos korisnika
= Ukupni prihvatljivi troškovi
= Ukupna ugovorena vrijednost projekta HRK]]/7.5345</f>
        <v>157904.65458889111</v>
      </c>
      <c r="AA2023" s="44" t="s">
        <v>38</v>
      </c>
      <c r="AB2023" s="44" t="s">
        <v>35</v>
      </c>
      <c r="AC2023" s="43" t="s">
        <v>7411</v>
      </c>
      <c r="AD2023" s="43" t="s">
        <v>6595</v>
      </c>
    </row>
    <row r="2024" spans="1:30" ht="51" customHeight="1" x14ac:dyDescent="0.2">
      <c r="A2024" s="41" t="s">
        <v>7412</v>
      </c>
      <c r="B2024" s="42" t="s">
        <v>743</v>
      </c>
      <c r="C2024" s="43" t="s">
        <v>7295</v>
      </c>
      <c r="D2024" s="43" t="s">
        <v>7300</v>
      </c>
      <c r="E2024" s="44" t="s">
        <v>76</v>
      </c>
      <c r="F2024" s="45" t="s">
        <v>7363</v>
      </c>
      <c r="G2024" s="45" t="s">
        <v>7413</v>
      </c>
      <c r="H2024" s="47">
        <v>42826</v>
      </c>
      <c r="I2024" s="47">
        <v>43435</v>
      </c>
      <c r="J2024" s="48" t="str">
        <f>IF(Ugovori_OPULJP[[#This Row],[DATUM ZAVRŠETKA OPERACIJE]]&gt;DATE(2024,3,31),"u provedbi","završen")</f>
        <v>završen</v>
      </c>
      <c r="K2024" s="46" t="s">
        <v>7414</v>
      </c>
      <c r="L2024" s="46" t="s">
        <v>173</v>
      </c>
      <c r="M2024" s="49">
        <v>0.85</v>
      </c>
      <c r="N2024" s="49">
        <v>0.15</v>
      </c>
      <c r="O2024" s="50">
        <f>Ugovori_OPULJP[[#This Row],[Bespovratna sredstva - Ukupno (EU+Nac) HRK
= Ukupna ugovorena vrijednost bespovratnih sredstava]]*Ugovori_OPULJP[[#This Row],[EU STOPA SUFINANCIRANJA %
EU CO-FINANCING RATE %]]</f>
        <v>1283499.4985</v>
      </c>
      <c r="P2024" s="51">
        <f>Ugovori_OPULJP[[#This Row],[Bespovratna sredstva - EU dio - HRK]]/7.5345</f>
        <v>170349.65803968412</v>
      </c>
      <c r="Q2024" s="50">
        <f>Ugovori_OPULJP[[#This Row],[Bespovratna sredstva - Ukupno (EU+Nac) HRK
= Ukupna ugovorena vrijednost bespovratnih sredstava]]*Ugovori_OPULJP[[#This Row],[STOPA NACIONALNOG SUFINANCIRANJA %]]</f>
        <v>226499.91149999999</v>
      </c>
      <c r="R2024" s="51">
        <f>Ugovori_OPULJP[[#This Row],[Bespovratna sredstva - Nacionalni dio - HRK]]/7.5345</f>
        <v>30061.704359944251</v>
      </c>
      <c r="S2024" s="50">
        <v>1509999.41</v>
      </c>
      <c r="T2024" s="51">
        <f>Ugovori_OPULJP[[#This Row],[Bespovratna sredstva - Ukupno (EU+Nac) HRK
= Ukupna ugovorena vrijednost bespovratnih sredstava]]/7.5345</f>
        <v>200411.36239962836</v>
      </c>
      <c r="U2024" s="50">
        <v>0</v>
      </c>
      <c r="V2024" s="51">
        <f>Ugovori_OPULJP[[#This Row],[Javni doprinos korisnika - HRK]]/7.5345</f>
        <v>0</v>
      </c>
      <c r="W2024" s="50">
        <v>0</v>
      </c>
      <c r="X2024" s="51">
        <f>Ugovori_OPULJP[[#This Row],[Privatni doprinos korisnika - HRK]]/7.5345</f>
        <v>0</v>
      </c>
      <c r="Y2024" s="52">
        <v>1509999.41</v>
      </c>
      <c r="Z2024" s="53">
        <f>Ugovori_OPULJP[[#This Row],[UKUPNI PRIHVATLJIVI IZDACI
TOTAL ELIGIBLE EXPENDITURE
= Bespovratna sredstva ukupno + doprinos korisnika
= Ukupni prihvatljivi troškovi
= Ukupna ugovorena vrijednost projekta HRK]]/7.5345</f>
        <v>200411.36239962836</v>
      </c>
      <c r="AA2024" s="44" t="s">
        <v>38</v>
      </c>
      <c r="AB2024" s="44" t="s">
        <v>35</v>
      </c>
      <c r="AC2024" s="43" t="s">
        <v>7415</v>
      </c>
      <c r="AD2024" s="43" t="s">
        <v>6595</v>
      </c>
    </row>
    <row r="2025" spans="1:30" ht="51" customHeight="1" x14ac:dyDescent="0.2">
      <c r="A2025" s="41" t="s">
        <v>7416</v>
      </c>
      <c r="B2025" s="42" t="s">
        <v>743</v>
      </c>
      <c r="C2025" s="43" t="s">
        <v>7295</v>
      </c>
      <c r="D2025" s="43" t="s">
        <v>7300</v>
      </c>
      <c r="E2025" s="44" t="s">
        <v>76</v>
      </c>
      <c r="F2025" s="45" t="s">
        <v>7417</v>
      </c>
      <c r="G2025" s="45" t="s">
        <v>2182</v>
      </c>
      <c r="H2025" s="47">
        <v>42823</v>
      </c>
      <c r="I2025" s="47">
        <v>43553</v>
      </c>
      <c r="J2025" s="48" t="str">
        <f>IF(Ugovori_OPULJP[[#This Row],[DATUM ZAVRŠETKA OPERACIJE]]&gt;DATE(2024,3,31),"u provedbi","završen")</f>
        <v>završen</v>
      </c>
      <c r="K2025" s="46" t="s">
        <v>79</v>
      </c>
      <c r="L2025" s="46" t="s">
        <v>79</v>
      </c>
      <c r="M2025" s="49">
        <v>0.85</v>
      </c>
      <c r="N2025" s="49">
        <v>0.15</v>
      </c>
      <c r="O2025" s="50">
        <f>Ugovori_OPULJP[[#This Row],[Bespovratna sredstva - Ukupno (EU+Nac) HRK
= Ukupna ugovorena vrijednost bespovratnih sredstava]]*Ugovori_OPULJP[[#This Row],[EU STOPA SUFINANCIRANJA %
EU CO-FINANCING RATE %]]</f>
        <v>1293389.2825</v>
      </c>
      <c r="P2025" s="51">
        <f>Ugovori_OPULJP[[#This Row],[Bespovratna sredstva - EU dio - HRK]]/7.5345</f>
        <v>171662.25794677815</v>
      </c>
      <c r="Q2025" s="50">
        <f>Ugovori_OPULJP[[#This Row],[Bespovratna sredstva - Ukupno (EU+Nac) HRK
= Ukupna ugovorena vrijednost bespovratnih sredstava]]*Ugovori_OPULJP[[#This Row],[STOPA NACIONALNOG SUFINANCIRANJA %]]</f>
        <v>228245.16749999998</v>
      </c>
      <c r="R2025" s="51">
        <f>Ugovori_OPULJP[[#This Row],[Bespovratna sredstva - Nacionalni dio - HRK]]/7.5345</f>
        <v>30293.33963766673</v>
      </c>
      <c r="S2025" s="50">
        <v>1521634.45</v>
      </c>
      <c r="T2025" s="51">
        <f>Ugovori_OPULJP[[#This Row],[Bespovratna sredstva - Ukupno (EU+Nac) HRK
= Ukupna ugovorena vrijednost bespovratnih sredstava]]/7.5345</f>
        <v>201955.59758444488</v>
      </c>
      <c r="U2025" s="50">
        <v>0</v>
      </c>
      <c r="V2025" s="51">
        <f>Ugovori_OPULJP[[#This Row],[Javni doprinos korisnika - HRK]]/7.5345</f>
        <v>0</v>
      </c>
      <c r="W2025" s="50">
        <v>0</v>
      </c>
      <c r="X2025" s="51">
        <f>Ugovori_OPULJP[[#This Row],[Privatni doprinos korisnika - HRK]]/7.5345</f>
        <v>0</v>
      </c>
      <c r="Y2025" s="52">
        <v>1521634.45</v>
      </c>
      <c r="Z2025" s="53">
        <f>Ugovori_OPULJP[[#This Row],[UKUPNI PRIHVATLJIVI IZDACI
TOTAL ELIGIBLE EXPENDITURE
= Bespovratna sredstva ukupno + doprinos korisnika
= Ukupni prihvatljivi troškovi
= Ukupna ugovorena vrijednost projekta HRK]]/7.5345</f>
        <v>201955.59758444488</v>
      </c>
      <c r="AA2025" s="44" t="s">
        <v>38</v>
      </c>
      <c r="AB2025" s="44" t="s">
        <v>35</v>
      </c>
      <c r="AC2025" s="43" t="s">
        <v>7418</v>
      </c>
      <c r="AD2025" s="43" t="s">
        <v>6595</v>
      </c>
    </row>
    <row r="2026" spans="1:30" ht="51" customHeight="1" x14ac:dyDescent="0.2">
      <c r="A2026" s="41" t="s">
        <v>7419</v>
      </c>
      <c r="B2026" s="42" t="s">
        <v>743</v>
      </c>
      <c r="C2026" s="43" t="s">
        <v>7295</v>
      </c>
      <c r="D2026" s="43" t="s">
        <v>7300</v>
      </c>
      <c r="E2026" s="44" t="s">
        <v>76</v>
      </c>
      <c r="F2026" s="45" t="s">
        <v>7420</v>
      </c>
      <c r="G2026" s="45" t="s">
        <v>1946</v>
      </c>
      <c r="H2026" s="47">
        <v>42825</v>
      </c>
      <c r="I2026" s="47">
        <v>43555</v>
      </c>
      <c r="J2026" s="48" t="str">
        <f>IF(Ugovori_OPULJP[[#This Row],[DATUM ZAVRŠETKA OPERACIJE]]&gt;DATE(2024,3,31),"u provedbi","završen")</f>
        <v>završen</v>
      </c>
      <c r="K2026" s="46" t="s">
        <v>249</v>
      </c>
      <c r="L2026" s="46" t="s">
        <v>249</v>
      </c>
      <c r="M2026" s="49">
        <v>0.85</v>
      </c>
      <c r="N2026" s="49">
        <v>0.15</v>
      </c>
      <c r="O2026" s="50">
        <f>Ugovori_OPULJP[[#This Row],[Bespovratna sredstva - Ukupno (EU+Nac) HRK
= Ukupna ugovorena vrijednost bespovratnih sredstava]]*Ugovori_OPULJP[[#This Row],[EU STOPA SUFINANCIRANJA %
EU CO-FINANCING RATE %]]</f>
        <v>1199786.254</v>
      </c>
      <c r="P2026" s="51">
        <f>Ugovori_OPULJP[[#This Row],[Bespovratna sredstva - EU dio - HRK]]/7.5345</f>
        <v>159239.00112814386</v>
      </c>
      <c r="Q2026" s="50">
        <f>Ugovori_OPULJP[[#This Row],[Bespovratna sredstva - Ukupno (EU+Nac) HRK
= Ukupna ugovorena vrijednost bespovratnih sredstava]]*Ugovori_OPULJP[[#This Row],[STOPA NACIONALNOG SUFINANCIRANJA %]]</f>
        <v>211726.986</v>
      </c>
      <c r="R2026" s="51">
        <f>Ugovori_OPULJP[[#This Row],[Bespovratna sredstva - Nacionalni dio - HRK]]/7.5345</f>
        <v>28101.00019908421</v>
      </c>
      <c r="S2026" s="50">
        <v>1411513.24</v>
      </c>
      <c r="T2026" s="51">
        <f>Ugovori_OPULJP[[#This Row],[Bespovratna sredstva - Ukupno (EU+Nac) HRK
= Ukupna ugovorena vrijednost bespovratnih sredstava]]/7.5345</f>
        <v>187340.00132722806</v>
      </c>
      <c r="U2026" s="50">
        <v>0</v>
      </c>
      <c r="V2026" s="51">
        <f>Ugovori_OPULJP[[#This Row],[Javni doprinos korisnika - HRK]]/7.5345</f>
        <v>0</v>
      </c>
      <c r="W2026" s="50">
        <v>0</v>
      </c>
      <c r="X2026" s="51">
        <f>Ugovori_OPULJP[[#This Row],[Privatni doprinos korisnika - HRK]]/7.5345</f>
        <v>0</v>
      </c>
      <c r="Y2026" s="52">
        <v>1411513.24</v>
      </c>
      <c r="Z2026" s="53">
        <f>Ugovori_OPULJP[[#This Row],[UKUPNI PRIHVATLJIVI IZDACI
TOTAL ELIGIBLE EXPENDITURE
= Bespovratna sredstva ukupno + doprinos korisnika
= Ukupni prihvatljivi troškovi
= Ukupna ugovorena vrijednost projekta HRK]]/7.5345</f>
        <v>187340.00132722806</v>
      </c>
      <c r="AA2026" s="44" t="s">
        <v>38</v>
      </c>
      <c r="AB2026" s="44" t="s">
        <v>35</v>
      </c>
      <c r="AC2026" s="43" t="s">
        <v>7421</v>
      </c>
      <c r="AD2026" s="43" t="s">
        <v>6595</v>
      </c>
    </row>
    <row r="2027" spans="1:30" ht="51" customHeight="1" x14ac:dyDescent="0.2">
      <c r="A2027" s="41" t="s">
        <v>7422</v>
      </c>
      <c r="B2027" s="42" t="s">
        <v>743</v>
      </c>
      <c r="C2027" s="43" t="s">
        <v>7295</v>
      </c>
      <c r="D2027" s="43" t="s">
        <v>7300</v>
      </c>
      <c r="E2027" s="44" t="s">
        <v>76</v>
      </c>
      <c r="F2027" s="45" t="s">
        <v>7423</v>
      </c>
      <c r="G2027" s="45" t="s">
        <v>1557</v>
      </c>
      <c r="H2027" s="47">
        <v>42844</v>
      </c>
      <c r="I2027" s="47">
        <v>43453</v>
      </c>
      <c r="J2027" s="48" t="str">
        <f>IF(Ugovori_OPULJP[[#This Row],[DATUM ZAVRŠETKA OPERACIJE]]&gt;DATE(2024,3,31),"u provedbi","završen")</f>
        <v>završen</v>
      </c>
      <c r="K2027" s="46" t="s">
        <v>84</v>
      </c>
      <c r="L2027" s="46" t="s">
        <v>84</v>
      </c>
      <c r="M2027" s="49">
        <v>0.85</v>
      </c>
      <c r="N2027" s="49">
        <v>0.15</v>
      </c>
      <c r="O2027" s="50">
        <f>Ugovori_OPULJP[[#This Row],[Bespovratna sredstva - Ukupno (EU+Nac) HRK
= Ukupna ugovorena vrijednost bespovratnih sredstava]]*Ugovori_OPULJP[[#This Row],[EU STOPA SUFINANCIRANJA %
EU CO-FINANCING RATE %]]</f>
        <v>1673762.8544999999</v>
      </c>
      <c r="P2027" s="51">
        <f>Ugovori_OPULJP[[#This Row],[Bespovratna sredstva - EU dio - HRK]]/7.5345</f>
        <v>222146.5066693211</v>
      </c>
      <c r="Q2027" s="50">
        <f>Ugovori_OPULJP[[#This Row],[Bespovratna sredstva - Ukupno (EU+Nac) HRK
= Ukupna ugovorena vrijednost bespovratnih sredstava]]*Ugovori_OPULJP[[#This Row],[STOPA NACIONALNOG SUFINANCIRANJA %]]</f>
        <v>295369.9155</v>
      </c>
      <c r="R2027" s="51">
        <f>Ugovori_OPULJP[[#This Row],[Bespovratna sredstva - Nacionalni dio - HRK]]/7.5345</f>
        <v>39202.324706350788</v>
      </c>
      <c r="S2027" s="50">
        <v>1969132.77</v>
      </c>
      <c r="T2027" s="51">
        <f>Ugovori_OPULJP[[#This Row],[Bespovratna sredstva - Ukupno (EU+Nac) HRK
= Ukupna ugovorena vrijednost bespovratnih sredstava]]/7.5345</f>
        <v>261348.8313756719</v>
      </c>
      <c r="U2027" s="50">
        <v>0</v>
      </c>
      <c r="V2027" s="51">
        <f>Ugovori_OPULJP[[#This Row],[Javni doprinos korisnika - HRK]]/7.5345</f>
        <v>0</v>
      </c>
      <c r="W2027" s="50">
        <v>0</v>
      </c>
      <c r="X2027" s="51">
        <f>Ugovori_OPULJP[[#This Row],[Privatni doprinos korisnika - HRK]]/7.5345</f>
        <v>0</v>
      </c>
      <c r="Y2027" s="52">
        <v>1969132.77</v>
      </c>
      <c r="Z2027" s="53">
        <f>Ugovori_OPULJP[[#This Row],[UKUPNI PRIHVATLJIVI IZDACI
TOTAL ELIGIBLE EXPENDITURE
= Bespovratna sredstva ukupno + doprinos korisnika
= Ukupni prihvatljivi troškovi
= Ukupna ugovorena vrijednost projekta HRK]]/7.5345</f>
        <v>261348.8313756719</v>
      </c>
      <c r="AA2027" s="44" t="s">
        <v>38</v>
      </c>
      <c r="AB2027" s="44" t="s">
        <v>35</v>
      </c>
      <c r="AC2027" s="43" t="s">
        <v>7424</v>
      </c>
      <c r="AD2027" s="43" t="s">
        <v>6595</v>
      </c>
    </row>
    <row r="2028" spans="1:30" ht="51" customHeight="1" x14ac:dyDescent="0.2">
      <c r="A2028" s="41" t="s">
        <v>7425</v>
      </c>
      <c r="B2028" s="42" t="s">
        <v>743</v>
      </c>
      <c r="C2028" s="43" t="s">
        <v>7295</v>
      </c>
      <c r="D2028" s="43" t="s">
        <v>7300</v>
      </c>
      <c r="E2028" s="44" t="s">
        <v>76</v>
      </c>
      <c r="F2028" s="45" t="s">
        <v>7426</v>
      </c>
      <c r="G2028" s="45" t="s">
        <v>7427</v>
      </c>
      <c r="H2028" s="47">
        <v>42826</v>
      </c>
      <c r="I2028" s="47">
        <v>43556</v>
      </c>
      <c r="J2028" s="48" t="str">
        <f>IF(Ugovori_OPULJP[[#This Row],[DATUM ZAVRŠETKA OPERACIJE]]&gt;DATE(2024,3,31),"u provedbi","završen")</f>
        <v>završen</v>
      </c>
      <c r="K2028" s="46" t="s">
        <v>5510</v>
      </c>
      <c r="L2028" s="46" t="s">
        <v>104</v>
      </c>
      <c r="M2028" s="49">
        <v>0.85</v>
      </c>
      <c r="N2028" s="49">
        <v>0.15</v>
      </c>
      <c r="O2028" s="50">
        <f>Ugovori_OPULJP[[#This Row],[Bespovratna sredstva - Ukupno (EU+Nac) HRK
= Ukupna ugovorena vrijednost bespovratnih sredstava]]*Ugovori_OPULJP[[#This Row],[EU STOPA SUFINANCIRANJA %
EU CO-FINANCING RATE %]]</f>
        <v>1262245.3674999999</v>
      </c>
      <c r="P2028" s="51">
        <f>Ugovori_OPULJP[[#This Row],[Bespovratna sredstva - EU dio - HRK]]/7.5345</f>
        <v>167528.75008295174</v>
      </c>
      <c r="Q2028" s="50">
        <f>Ugovori_OPULJP[[#This Row],[Bespovratna sredstva - Ukupno (EU+Nac) HRK
= Ukupna ugovorena vrijednost bespovratnih sredstava]]*Ugovori_OPULJP[[#This Row],[STOPA NACIONALNOG SUFINANCIRANJA %]]</f>
        <v>222749.1825</v>
      </c>
      <c r="R2028" s="51">
        <f>Ugovori_OPULJP[[#This Row],[Bespovratna sredstva - Nacionalni dio - HRK]]/7.5345</f>
        <v>29563.897073462071</v>
      </c>
      <c r="S2028" s="50">
        <v>1484994.55</v>
      </c>
      <c r="T2028" s="51">
        <f>Ugovori_OPULJP[[#This Row],[Bespovratna sredstva - Ukupno (EU+Nac) HRK
= Ukupna ugovorena vrijednost bespovratnih sredstava]]/7.5345</f>
        <v>197092.64715641382</v>
      </c>
      <c r="U2028" s="50">
        <v>0</v>
      </c>
      <c r="V2028" s="51">
        <f>Ugovori_OPULJP[[#This Row],[Javni doprinos korisnika - HRK]]/7.5345</f>
        <v>0</v>
      </c>
      <c r="W2028" s="50">
        <v>0</v>
      </c>
      <c r="X2028" s="51">
        <f>Ugovori_OPULJP[[#This Row],[Privatni doprinos korisnika - HRK]]/7.5345</f>
        <v>0</v>
      </c>
      <c r="Y2028" s="52">
        <v>1484994.55</v>
      </c>
      <c r="Z2028" s="53">
        <f>Ugovori_OPULJP[[#This Row],[UKUPNI PRIHVATLJIVI IZDACI
TOTAL ELIGIBLE EXPENDITURE
= Bespovratna sredstva ukupno + doprinos korisnika
= Ukupni prihvatljivi troškovi
= Ukupna ugovorena vrijednost projekta HRK]]/7.5345</f>
        <v>197092.64715641382</v>
      </c>
      <c r="AA2028" s="44" t="s">
        <v>38</v>
      </c>
      <c r="AB2028" s="44" t="s">
        <v>35</v>
      </c>
      <c r="AC2028" s="43" t="s">
        <v>7428</v>
      </c>
      <c r="AD2028" s="43" t="s">
        <v>6595</v>
      </c>
    </row>
    <row r="2029" spans="1:30" ht="51" customHeight="1" x14ac:dyDescent="0.2">
      <c r="A2029" s="41" t="s">
        <v>7429</v>
      </c>
      <c r="B2029" s="42" t="s">
        <v>743</v>
      </c>
      <c r="C2029" s="43" t="s">
        <v>7295</v>
      </c>
      <c r="D2029" s="43" t="s">
        <v>7300</v>
      </c>
      <c r="E2029" s="44" t="s">
        <v>76</v>
      </c>
      <c r="F2029" s="45" t="s">
        <v>7430</v>
      </c>
      <c r="G2029" s="45" t="s">
        <v>7431</v>
      </c>
      <c r="H2029" s="47">
        <v>42825</v>
      </c>
      <c r="I2029" s="47">
        <v>43496</v>
      </c>
      <c r="J2029" s="48" t="str">
        <f>IF(Ugovori_OPULJP[[#This Row],[DATUM ZAVRŠETKA OPERACIJE]]&gt;DATE(2024,3,31),"u provedbi","završen")</f>
        <v>završen</v>
      </c>
      <c r="K2029" s="46" t="s">
        <v>37</v>
      </c>
      <c r="L2029" s="46" t="s">
        <v>37</v>
      </c>
      <c r="M2029" s="49">
        <v>0.85</v>
      </c>
      <c r="N2029" s="49">
        <v>0.15</v>
      </c>
      <c r="O2029" s="50">
        <f>Ugovori_OPULJP[[#This Row],[Bespovratna sredstva - Ukupno (EU+Nac) HRK
= Ukupna ugovorena vrijednost bespovratnih sredstava]]*Ugovori_OPULJP[[#This Row],[EU STOPA SUFINANCIRANJA %
EU CO-FINANCING RATE %]]</f>
        <v>423900.1</v>
      </c>
      <c r="P2029" s="51">
        <f>Ugovori_OPULJP[[#This Row],[Bespovratna sredstva - EU dio - HRK]]/7.5345</f>
        <v>56261.211759240818</v>
      </c>
      <c r="Q2029" s="50">
        <f>Ugovori_OPULJP[[#This Row],[Bespovratna sredstva - Ukupno (EU+Nac) HRK
= Ukupna ugovorena vrijednost bespovratnih sredstava]]*Ugovori_OPULJP[[#This Row],[STOPA NACIONALNOG SUFINANCIRANJA %]]</f>
        <v>74805.899999999994</v>
      </c>
      <c r="R2029" s="51">
        <f>Ugovori_OPULJP[[#This Row],[Bespovratna sredstva - Nacionalni dio - HRK]]/7.5345</f>
        <v>9928.4491339836732</v>
      </c>
      <c r="S2029" s="50">
        <v>498706</v>
      </c>
      <c r="T2029" s="51">
        <f>Ugovori_OPULJP[[#This Row],[Bespovratna sredstva - Ukupno (EU+Nac) HRK
= Ukupna ugovorena vrijednost bespovratnih sredstava]]/7.5345</f>
        <v>66189.6608932245</v>
      </c>
      <c r="U2029" s="50">
        <v>0</v>
      </c>
      <c r="V2029" s="51">
        <f>Ugovori_OPULJP[[#This Row],[Javni doprinos korisnika - HRK]]/7.5345</f>
        <v>0</v>
      </c>
      <c r="W2029" s="50">
        <v>0</v>
      </c>
      <c r="X2029" s="51">
        <f>Ugovori_OPULJP[[#This Row],[Privatni doprinos korisnika - HRK]]/7.5345</f>
        <v>0</v>
      </c>
      <c r="Y2029" s="52">
        <v>498706</v>
      </c>
      <c r="Z2029" s="53">
        <f>Ugovori_OPULJP[[#This Row],[UKUPNI PRIHVATLJIVI IZDACI
TOTAL ELIGIBLE EXPENDITURE
= Bespovratna sredstva ukupno + doprinos korisnika
= Ukupni prihvatljivi troškovi
= Ukupna ugovorena vrijednost projekta HRK]]/7.5345</f>
        <v>66189.6608932245</v>
      </c>
      <c r="AA2029" s="44" t="s">
        <v>38</v>
      </c>
      <c r="AB2029" s="44" t="s">
        <v>35</v>
      </c>
      <c r="AC2029" s="43" t="s">
        <v>7432</v>
      </c>
      <c r="AD2029" s="43" t="s">
        <v>6595</v>
      </c>
    </row>
    <row r="2030" spans="1:30" ht="51" customHeight="1" x14ac:dyDescent="0.2">
      <c r="A2030" s="41" t="s">
        <v>7433</v>
      </c>
      <c r="B2030" s="42" t="s">
        <v>743</v>
      </c>
      <c r="C2030" s="43" t="s">
        <v>7295</v>
      </c>
      <c r="D2030" s="43" t="s">
        <v>7300</v>
      </c>
      <c r="E2030" s="44" t="s">
        <v>76</v>
      </c>
      <c r="F2030" s="45" t="s">
        <v>5541</v>
      </c>
      <c r="G2030" s="45" t="s">
        <v>3647</v>
      </c>
      <c r="H2030" s="47">
        <v>42826</v>
      </c>
      <c r="I2030" s="47">
        <v>43556</v>
      </c>
      <c r="J2030" s="48" t="str">
        <f>IF(Ugovori_OPULJP[[#This Row],[DATUM ZAVRŠETKA OPERACIJE]]&gt;DATE(2024,3,31),"u provedbi","završen")</f>
        <v>završen</v>
      </c>
      <c r="K2030" s="46" t="s">
        <v>99</v>
      </c>
      <c r="L2030" s="46" t="s">
        <v>99</v>
      </c>
      <c r="M2030" s="49">
        <v>0.85</v>
      </c>
      <c r="N2030" s="49">
        <v>0.15</v>
      </c>
      <c r="O2030" s="50">
        <f>Ugovori_OPULJP[[#This Row],[Bespovratna sredstva - Ukupno (EU+Nac) HRK
= Ukupna ugovorena vrijednost bespovratnih sredstava]]*Ugovori_OPULJP[[#This Row],[EU STOPA SUFINANCIRANJA %
EU CO-FINANCING RATE %]]</f>
        <v>817153.19499999995</v>
      </c>
      <c r="P2030" s="51">
        <f>Ugovori_OPULJP[[#This Row],[Bespovratna sredstva - EU dio - HRK]]/7.5345</f>
        <v>108454.86694538455</v>
      </c>
      <c r="Q2030" s="50">
        <f>Ugovori_OPULJP[[#This Row],[Bespovratna sredstva - Ukupno (EU+Nac) HRK
= Ukupna ugovorena vrijednost bespovratnih sredstava]]*Ugovori_OPULJP[[#This Row],[STOPA NACIONALNOG SUFINANCIRANJA %]]</f>
        <v>144203.50499999998</v>
      </c>
      <c r="R2030" s="51">
        <f>Ugovori_OPULJP[[#This Row],[Bespovratna sredstva - Nacionalni dio - HRK]]/7.5345</f>
        <v>19139.094166832565</v>
      </c>
      <c r="S2030" s="50">
        <v>961356.7</v>
      </c>
      <c r="T2030" s="51">
        <f>Ugovori_OPULJP[[#This Row],[Bespovratna sredstva - Ukupno (EU+Nac) HRK
= Ukupna ugovorena vrijednost bespovratnih sredstava]]/7.5345</f>
        <v>127593.96111221712</v>
      </c>
      <c r="U2030" s="50">
        <v>0</v>
      </c>
      <c r="V2030" s="51">
        <f>Ugovori_OPULJP[[#This Row],[Javni doprinos korisnika - HRK]]/7.5345</f>
        <v>0</v>
      </c>
      <c r="W2030" s="50">
        <v>0</v>
      </c>
      <c r="X2030" s="51">
        <f>Ugovori_OPULJP[[#This Row],[Privatni doprinos korisnika - HRK]]/7.5345</f>
        <v>0</v>
      </c>
      <c r="Y2030" s="52">
        <v>961356.7</v>
      </c>
      <c r="Z2030" s="53">
        <f>Ugovori_OPULJP[[#This Row],[UKUPNI PRIHVATLJIVI IZDACI
TOTAL ELIGIBLE EXPENDITURE
= Bespovratna sredstva ukupno + doprinos korisnika
= Ukupni prihvatljivi troškovi
= Ukupna ugovorena vrijednost projekta HRK]]/7.5345</f>
        <v>127593.96111221712</v>
      </c>
      <c r="AA2030" s="44" t="s">
        <v>38</v>
      </c>
      <c r="AB2030" s="44" t="s">
        <v>35</v>
      </c>
      <c r="AC2030" s="43" t="s">
        <v>7434</v>
      </c>
      <c r="AD2030" s="43" t="s">
        <v>6595</v>
      </c>
    </row>
    <row r="2031" spans="1:30" ht="51" customHeight="1" x14ac:dyDescent="0.2">
      <c r="A2031" s="41" t="s">
        <v>7435</v>
      </c>
      <c r="B2031" s="42" t="s">
        <v>743</v>
      </c>
      <c r="C2031" s="43" t="s">
        <v>7295</v>
      </c>
      <c r="D2031" s="43" t="s">
        <v>7300</v>
      </c>
      <c r="E2031" s="44" t="s">
        <v>76</v>
      </c>
      <c r="F2031" s="45" t="s">
        <v>7436</v>
      </c>
      <c r="G2031" s="45" t="s">
        <v>7437</v>
      </c>
      <c r="H2031" s="47">
        <v>42826</v>
      </c>
      <c r="I2031" s="47">
        <v>43556</v>
      </c>
      <c r="J2031" s="48" t="str">
        <f>IF(Ugovori_OPULJP[[#This Row],[DATUM ZAVRŠETKA OPERACIJE]]&gt;DATE(2024,3,31),"u provedbi","završen")</f>
        <v>završen</v>
      </c>
      <c r="K2031" s="46" t="s">
        <v>594</v>
      </c>
      <c r="L2031" s="46" t="s">
        <v>594</v>
      </c>
      <c r="M2031" s="49">
        <v>0.85</v>
      </c>
      <c r="N2031" s="49">
        <v>0.15</v>
      </c>
      <c r="O2031" s="50">
        <f>Ugovori_OPULJP[[#This Row],[Bespovratna sredstva - Ukupno (EU+Nac) HRK
= Ukupna ugovorena vrijednost bespovratnih sredstava]]*Ugovori_OPULJP[[#This Row],[EU STOPA SUFINANCIRANJA %
EU CO-FINANCING RATE %]]</f>
        <v>529902.95400000003</v>
      </c>
      <c r="P2031" s="51">
        <f>Ugovori_OPULJP[[#This Row],[Bespovratna sredstva - EU dio - HRK]]/7.5345</f>
        <v>70330.208242086403</v>
      </c>
      <c r="Q2031" s="50">
        <f>Ugovori_OPULJP[[#This Row],[Bespovratna sredstva - Ukupno (EU+Nac) HRK
= Ukupna ugovorena vrijednost bespovratnih sredstava]]*Ugovori_OPULJP[[#This Row],[STOPA NACIONALNOG SUFINANCIRANJA %]]</f>
        <v>93512.285999999993</v>
      </c>
      <c r="R2031" s="51">
        <f>Ugovori_OPULJP[[#This Row],[Bespovratna sredstva - Nacionalni dio - HRK]]/7.5345</f>
        <v>12411.213219191717</v>
      </c>
      <c r="S2031" s="50">
        <v>623415.24</v>
      </c>
      <c r="T2031" s="51">
        <f>Ugovori_OPULJP[[#This Row],[Bespovratna sredstva - Ukupno (EU+Nac) HRK
= Ukupna ugovorena vrijednost bespovratnih sredstava]]/7.5345</f>
        <v>82741.421461278122</v>
      </c>
      <c r="U2031" s="50">
        <v>0</v>
      </c>
      <c r="V2031" s="51">
        <f>Ugovori_OPULJP[[#This Row],[Javni doprinos korisnika - HRK]]/7.5345</f>
        <v>0</v>
      </c>
      <c r="W2031" s="50">
        <v>0</v>
      </c>
      <c r="X2031" s="51">
        <f>Ugovori_OPULJP[[#This Row],[Privatni doprinos korisnika - HRK]]/7.5345</f>
        <v>0</v>
      </c>
      <c r="Y2031" s="52">
        <v>623415.24</v>
      </c>
      <c r="Z2031" s="53">
        <f>Ugovori_OPULJP[[#This Row],[UKUPNI PRIHVATLJIVI IZDACI
TOTAL ELIGIBLE EXPENDITURE
= Bespovratna sredstva ukupno + doprinos korisnika
= Ukupni prihvatljivi troškovi
= Ukupna ugovorena vrijednost projekta HRK]]/7.5345</f>
        <v>82741.421461278122</v>
      </c>
      <c r="AA2031" s="44" t="s">
        <v>38</v>
      </c>
      <c r="AB2031" s="44" t="s">
        <v>35</v>
      </c>
      <c r="AC2031" s="43" t="s">
        <v>7438</v>
      </c>
      <c r="AD2031" s="43" t="s">
        <v>6595</v>
      </c>
    </row>
    <row r="2032" spans="1:30" ht="51" customHeight="1" x14ac:dyDescent="0.2">
      <c r="A2032" s="41" t="s">
        <v>7439</v>
      </c>
      <c r="B2032" s="42" t="s">
        <v>743</v>
      </c>
      <c r="C2032" s="43" t="s">
        <v>7295</v>
      </c>
      <c r="D2032" s="43" t="s">
        <v>7300</v>
      </c>
      <c r="E2032" s="44" t="s">
        <v>76</v>
      </c>
      <c r="F2032" s="45" t="s">
        <v>7440</v>
      </c>
      <c r="G2032" s="45" t="s">
        <v>7441</v>
      </c>
      <c r="H2032" s="47">
        <v>42824</v>
      </c>
      <c r="I2032" s="47">
        <v>43554</v>
      </c>
      <c r="J2032" s="48" t="str">
        <f>IF(Ugovori_OPULJP[[#This Row],[DATUM ZAVRŠETKA OPERACIJE]]&gt;DATE(2024,3,31),"u provedbi","završen")</f>
        <v>završen</v>
      </c>
      <c r="K2032" s="46" t="s">
        <v>79</v>
      </c>
      <c r="L2032" s="46" t="s">
        <v>79</v>
      </c>
      <c r="M2032" s="49">
        <v>0.85</v>
      </c>
      <c r="N2032" s="49">
        <v>0.15</v>
      </c>
      <c r="O2032" s="50">
        <f>Ugovori_OPULJP[[#This Row],[Bespovratna sredstva - Ukupno (EU+Nac) HRK
= Ukupna ugovorena vrijednost bespovratnih sredstava]]*Ugovori_OPULJP[[#This Row],[EU STOPA SUFINANCIRANJA %
EU CO-FINANCING RATE %]]</f>
        <v>1691083.8994999998</v>
      </c>
      <c r="P2032" s="51">
        <f>Ugovori_OPULJP[[#This Row],[Bespovratna sredstva - EU dio - HRK]]/7.5345</f>
        <v>224445.4044063972</v>
      </c>
      <c r="Q2032" s="50">
        <f>Ugovori_OPULJP[[#This Row],[Bespovratna sredstva - Ukupno (EU+Nac) HRK
= Ukupna ugovorena vrijednost bespovratnih sredstava]]*Ugovori_OPULJP[[#This Row],[STOPA NACIONALNOG SUFINANCIRANJA %]]</f>
        <v>298426.57049999997</v>
      </c>
      <c r="R2032" s="51">
        <f>Ugovori_OPULJP[[#This Row],[Bespovratna sredstva - Nacionalni dio - HRK]]/7.5345</f>
        <v>39608.012542305391</v>
      </c>
      <c r="S2032" s="50">
        <v>1989510.47</v>
      </c>
      <c r="T2032" s="51">
        <f>Ugovori_OPULJP[[#This Row],[Bespovratna sredstva - Ukupno (EU+Nac) HRK
= Ukupna ugovorena vrijednost bespovratnih sredstava]]/7.5345</f>
        <v>264053.41694870259</v>
      </c>
      <c r="U2032" s="50">
        <v>0</v>
      </c>
      <c r="V2032" s="51">
        <f>Ugovori_OPULJP[[#This Row],[Javni doprinos korisnika - HRK]]/7.5345</f>
        <v>0</v>
      </c>
      <c r="W2032" s="50">
        <v>0</v>
      </c>
      <c r="X2032" s="51">
        <f>Ugovori_OPULJP[[#This Row],[Privatni doprinos korisnika - HRK]]/7.5345</f>
        <v>0</v>
      </c>
      <c r="Y2032" s="52">
        <v>1989510.47</v>
      </c>
      <c r="Z2032" s="53">
        <f>Ugovori_OPULJP[[#This Row],[UKUPNI PRIHVATLJIVI IZDACI
TOTAL ELIGIBLE EXPENDITURE
= Bespovratna sredstva ukupno + doprinos korisnika
= Ukupni prihvatljivi troškovi
= Ukupna ugovorena vrijednost projekta HRK]]/7.5345</f>
        <v>264053.41694870259</v>
      </c>
      <c r="AA2032" s="44" t="s">
        <v>38</v>
      </c>
      <c r="AB2032" s="44" t="s">
        <v>35</v>
      </c>
      <c r="AC2032" s="43" t="s">
        <v>7442</v>
      </c>
      <c r="AD2032" s="43" t="s">
        <v>6595</v>
      </c>
    </row>
    <row r="2033" spans="1:30" ht="63.75" customHeight="1" x14ac:dyDescent="0.2">
      <c r="A2033" s="41" t="s">
        <v>7443</v>
      </c>
      <c r="B2033" s="42" t="s">
        <v>743</v>
      </c>
      <c r="C2033" s="43" t="s">
        <v>7295</v>
      </c>
      <c r="D2033" s="43" t="s">
        <v>7300</v>
      </c>
      <c r="E2033" s="44" t="s">
        <v>76</v>
      </c>
      <c r="F2033" s="45" t="s">
        <v>7444</v>
      </c>
      <c r="G2033" s="45" t="s">
        <v>7445</v>
      </c>
      <c r="H2033" s="47">
        <v>42817</v>
      </c>
      <c r="I2033" s="47">
        <v>43547</v>
      </c>
      <c r="J2033" s="48" t="str">
        <f>IF(Ugovori_OPULJP[[#This Row],[DATUM ZAVRŠETKA OPERACIJE]]&gt;DATE(2024,3,31),"u provedbi","završen")</f>
        <v>završen</v>
      </c>
      <c r="K2033" s="46" t="s">
        <v>7446</v>
      </c>
      <c r="L2033" s="46" t="s">
        <v>37</v>
      </c>
      <c r="M2033" s="49">
        <v>0.85</v>
      </c>
      <c r="N2033" s="49">
        <v>0.15</v>
      </c>
      <c r="O2033" s="50">
        <f>Ugovori_OPULJP[[#This Row],[Bespovratna sredstva - Ukupno (EU+Nac) HRK
= Ukupna ugovorena vrijednost bespovratnih sredstava]]*Ugovori_OPULJP[[#This Row],[EU STOPA SUFINANCIRANJA %
EU CO-FINANCING RATE %]]</f>
        <v>1696468.9895000001</v>
      </c>
      <c r="P2033" s="51">
        <f>Ugovori_OPULJP[[#This Row],[Bespovratna sredstva - EU dio - HRK]]/7.5345</f>
        <v>225160.12867476276</v>
      </c>
      <c r="Q2033" s="50">
        <f>Ugovori_OPULJP[[#This Row],[Bespovratna sredstva - Ukupno (EU+Nac) HRK
= Ukupna ugovorena vrijednost bespovratnih sredstava]]*Ugovori_OPULJP[[#This Row],[STOPA NACIONALNOG SUFINANCIRANJA %]]</f>
        <v>299376.88050000003</v>
      </c>
      <c r="R2033" s="51">
        <f>Ugovori_OPULJP[[#This Row],[Bespovratna sredstva - Nacionalni dio - HRK]]/7.5345</f>
        <v>39734.140354369898</v>
      </c>
      <c r="S2033" s="50">
        <v>1995845.87</v>
      </c>
      <c r="T2033" s="51">
        <f>Ugovori_OPULJP[[#This Row],[Bespovratna sredstva - Ukupno (EU+Nac) HRK
= Ukupna ugovorena vrijednost bespovratnih sredstava]]/7.5345</f>
        <v>264894.26902913267</v>
      </c>
      <c r="U2033" s="50">
        <v>0</v>
      </c>
      <c r="V2033" s="51">
        <f>Ugovori_OPULJP[[#This Row],[Javni doprinos korisnika - HRK]]/7.5345</f>
        <v>0</v>
      </c>
      <c r="W2033" s="50">
        <v>0</v>
      </c>
      <c r="X2033" s="51">
        <f>Ugovori_OPULJP[[#This Row],[Privatni doprinos korisnika - HRK]]/7.5345</f>
        <v>0</v>
      </c>
      <c r="Y2033" s="52">
        <v>1995845.87</v>
      </c>
      <c r="Z2033" s="53">
        <f>Ugovori_OPULJP[[#This Row],[UKUPNI PRIHVATLJIVI IZDACI
TOTAL ELIGIBLE EXPENDITURE
= Bespovratna sredstva ukupno + doprinos korisnika
= Ukupni prihvatljivi troškovi
= Ukupna ugovorena vrijednost projekta HRK]]/7.5345</f>
        <v>264894.26902913267</v>
      </c>
      <c r="AA2033" s="44" t="s">
        <v>38</v>
      </c>
      <c r="AB2033" s="44" t="s">
        <v>35</v>
      </c>
      <c r="AC2033" s="43" t="s">
        <v>7447</v>
      </c>
      <c r="AD2033" s="43" t="s">
        <v>6595</v>
      </c>
    </row>
    <row r="2034" spans="1:30" ht="51" customHeight="1" x14ac:dyDescent="0.2">
      <c r="A2034" s="41" t="s">
        <v>7448</v>
      </c>
      <c r="B2034" s="42" t="s">
        <v>743</v>
      </c>
      <c r="C2034" s="43" t="s">
        <v>7295</v>
      </c>
      <c r="D2034" s="43" t="s">
        <v>7300</v>
      </c>
      <c r="E2034" s="44" t="s">
        <v>76</v>
      </c>
      <c r="F2034" s="45" t="s">
        <v>7449</v>
      </c>
      <c r="G2034" s="45" t="s">
        <v>7450</v>
      </c>
      <c r="H2034" s="47">
        <v>42826</v>
      </c>
      <c r="I2034" s="47">
        <v>43556</v>
      </c>
      <c r="J2034" s="48" t="str">
        <f>IF(Ugovori_OPULJP[[#This Row],[DATUM ZAVRŠETKA OPERACIJE]]&gt;DATE(2024,3,31),"u provedbi","završen")</f>
        <v>završen</v>
      </c>
      <c r="K2034" s="46" t="s">
        <v>7451</v>
      </c>
      <c r="L2034" s="46" t="s">
        <v>37</v>
      </c>
      <c r="M2034" s="49">
        <v>0.85</v>
      </c>
      <c r="N2034" s="49">
        <v>0.15</v>
      </c>
      <c r="O2034" s="50">
        <f>Ugovori_OPULJP[[#This Row],[Bespovratna sredstva - Ukupno (EU+Nac) HRK
= Ukupna ugovorena vrijednost bespovratnih sredstava]]*Ugovori_OPULJP[[#This Row],[EU STOPA SUFINANCIRANJA %
EU CO-FINANCING RATE %]]</f>
        <v>898561.89399999985</v>
      </c>
      <c r="P2034" s="51">
        <f>Ugovori_OPULJP[[#This Row],[Bespovratna sredstva - EU dio - HRK]]/7.5345</f>
        <v>119259.65810604549</v>
      </c>
      <c r="Q2034" s="50">
        <f>Ugovori_OPULJP[[#This Row],[Bespovratna sredstva - Ukupno (EU+Nac) HRK
= Ukupna ugovorena vrijednost bespovratnih sredstava]]*Ugovori_OPULJP[[#This Row],[STOPA NACIONALNOG SUFINANCIRANJA %]]</f>
        <v>158569.74599999998</v>
      </c>
      <c r="R2034" s="51">
        <f>Ugovori_OPULJP[[#This Row],[Bespovratna sredstva - Nacionalni dio - HRK]]/7.5345</f>
        <v>21045.822018713912</v>
      </c>
      <c r="S2034" s="50">
        <v>1057131.6399999999</v>
      </c>
      <c r="T2034" s="51">
        <f>Ugovori_OPULJP[[#This Row],[Bespovratna sredstva - Ukupno (EU+Nac) HRK
= Ukupna ugovorena vrijednost bespovratnih sredstava]]/7.5345</f>
        <v>140305.48012475943</v>
      </c>
      <c r="U2034" s="50">
        <v>0</v>
      </c>
      <c r="V2034" s="51">
        <f>Ugovori_OPULJP[[#This Row],[Javni doprinos korisnika - HRK]]/7.5345</f>
        <v>0</v>
      </c>
      <c r="W2034" s="50">
        <v>0</v>
      </c>
      <c r="X2034" s="51">
        <f>Ugovori_OPULJP[[#This Row],[Privatni doprinos korisnika - HRK]]/7.5345</f>
        <v>0</v>
      </c>
      <c r="Y2034" s="52">
        <v>1057131.6399999999</v>
      </c>
      <c r="Z2034" s="53">
        <f>Ugovori_OPULJP[[#This Row],[UKUPNI PRIHVATLJIVI IZDACI
TOTAL ELIGIBLE EXPENDITURE
= Bespovratna sredstva ukupno + doprinos korisnika
= Ukupni prihvatljivi troškovi
= Ukupna ugovorena vrijednost projekta HRK]]/7.5345</f>
        <v>140305.48012475943</v>
      </c>
      <c r="AA2034" s="44" t="s">
        <v>38</v>
      </c>
      <c r="AB2034" s="44" t="s">
        <v>35</v>
      </c>
      <c r="AC2034" s="43" t="s">
        <v>7452</v>
      </c>
      <c r="AD2034" s="43" t="s">
        <v>6595</v>
      </c>
    </row>
    <row r="2035" spans="1:30" ht="51" customHeight="1" x14ac:dyDescent="0.2">
      <c r="A2035" s="41" t="s">
        <v>7453</v>
      </c>
      <c r="B2035" s="42" t="s">
        <v>743</v>
      </c>
      <c r="C2035" s="43" t="s">
        <v>7295</v>
      </c>
      <c r="D2035" s="43" t="s">
        <v>7300</v>
      </c>
      <c r="E2035" s="44" t="s">
        <v>76</v>
      </c>
      <c r="F2035" s="45" t="s">
        <v>7454</v>
      </c>
      <c r="G2035" s="45" t="s">
        <v>958</v>
      </c>
      <c r="H2035" s="47">
        <v>42831</v>
      </c>
      <c r="I2035" s="47">
        <v>43561</v>
      </c>
      <c r="J2035" s="48" t="str">
        <f>IF(Ugovori_OPULJP[[#This Row],[DATUM ZAVRŠETKA OPERACIJE]]&gt;DATE(2024,3,31),"u provedbi","završen")</f>
        <v>završen</v>
      </c>
      <c r="K2035" s="46" t="s">
        <v>7455</v>
      </c>
      <c r="L2035" s="46" t="s">
        <v>37</v>
      </c>
      <c r="M2035" s="49">
        <v>0.85</v>
      </c>
      <c r="N2035" s="49">
        <v>0.15</v>
      </c>
      <c r="O2035" s="50">
        <f>Ugovori_OPULJP[[#This Row],[Bespovratna sredstva - Ukupno (EU+Nac) HRK
= Ukupna ugovorena vrijednost bespovratnih sredstava]]*Ugovori_OPULJP[[#This Row],[EU STOPA SUFINANCIRANJA %
EU CO-FINANCING RATE %]]</f>
        <v>934963.66249999998</v>
      </c>
      <c r="P2035" s="51">
        <f>Ugovori_OPULJP[[#This Row],[Bespovratna sredstva - EU dio - HRK]]/7.5345</f>
        <v>124091.00305262458</v>
      </c>
      <c r="Q2035" s="50">
        <f>Ugovori_OPULJP[[#This Row],[Bespovratna sredstva - Ukupno (EU+Nac) HRK
= Ukupna ugovorena vrijednost bespovratnih sredstava]]*Ugovori_OPULJP[[#This Row],[STOPA NACIONALNOG SUFINANCIRANJA %]]</f>
        <v>164993.58749999999</v>
      </c>
      <c r="R2035" s="51">
        <f>Ugovori_OPULJP[[#This Row],[Bespovratna sredstva - Nacionalni dio - HRK]]/7.5345</f>
        <v>21898.412303404337</v>
      </c>
      <c r="S2035" s="50">
        <v>1099957.25</v>
      </c>
      <c r="T2035" s="51">
        <f>Ugovori_OPULJP[[#This Row],[Bespovratna sredstva - Ukupno (EU+Nac) HRK
= Ukupna ugovorena vrijednost bespovratnih sredstava]]/7.5345</f>
        <v>145989.41535602891</v>
      </c>
      <c r="U2035" s="50">
        <v>0</v>
      </c>
      <c r="V2035" s="51">
        <f>Ugovori_OPULJP[[#This Row],[Javni doprinos korisnika - HRK]]/7.5345</f>
        <v>0</v>
      </c>
      <c r="W2035" s="50">
        <v>0</v>
      </c>
      <c r="X2035" s="51">
        <f>Ugovori_OPULJP[[#This Row],[Privatni doprinos korisnika - HRK]]/7.5345</f>
        <v>0</v>
      </c>
      <c r="Y2035" s="52">
        <v>1099957.25</v>
      </c>
      <c r="Z2035" s="53">
        <f>Ugovori_OPULJP[[#This Row],[UKUPNI PRIHVATLJIVI IZDACI
TOTAL ELIGIBLE EXPENDITURE
= Bespovratna sredstva ukupno + doprinos korisnika
= Ukupni prihvatljivi troškovi
= Ukupna ugovorena vrijednost projekta HRK]]/7.5345</f>
        <v>145989.41535602891</v>
      </c>
      <c r="AA2035" s="44" t="s">
        <v>38</v>
      </c>
      <c r="AB2035" s="44" t="s">
        <v>35</v>
      </c>
      <c r="AC2035" s="43" t="s">
        <v>7456</v>
      </c>
      <c r="AD2035" s="43" t="s">
        <v>6595</v>
      </c>
    </row>
    <row r="2036" spans="1:30" ht="51" customHeight="1" x14ac:dyDescent="0.2">
      <c r="A2036" s="41" t="s">
        <v>7457</v>
      </c>
      <c r="B2036" s="42" t="s">
        <v>743</v>
      </c>
      <c r="C2036" s="43" t="s">
        <v>7295</v>
      </c>
      <c r="D2036" s="43" t="s">
        <v>7300</v>
      </c>
      <c r="E2036" s="44" t="s">
        <v>76</v>
      </c>
      <c r="F2036" s="45" t="s">
        <v>7458</v>
      </c>
      <c r="G2036" s="62" t="s">
        <v>4082</v>
      </c>
      <c r="H2036" s="47">
        <v>42826</v>
      </c>
      <c r="I2036" s="47">
        <v>43556</v>
      </c>
      <c r="J2036" s="48" t="str">
        <f>IF(Ugovori_OPULJP[[#This Row],[DATUM ZAVRŠETKA OPERACIJE]]&gt;DATE(2024,3,31),"u provedbi","završen")</f>
        <v>završen</v>
      </c>
      <c r="K2036" s="46" t="s">
        <v>271</v>
      </c>
      <c r="L2036" s="46" t="s">
        <v>271</v>
      </c>
      <c r="M2036" s="49">
        <v>0.85</v>
      </c>
      <c r="N2036" s="49">
        <v>0.15</v>
      </c>
      <c r="O2036" s="50">
        <f>Ugovori_OPULJP[[#This Row],[Bespovratna sredstva - Ukupno (EU+Nac) HRK
= Ukupna ugovorena vrijednost bespovratnih sredstava]]*Ugovori_OPULJP[[#This Row],[EU STOPA SUFINANCIRANJA %
EU CO-FINANCING RATE %]]</f>
        <v>652422.6</v>
      </c>
      <c r="P2036" s="51">
        <f>Ugovori_OPULJP[[#This Row],[Bespovratna sredstva - EU dio - HRK]]/7.5345</f>
        <v>86591.359745172202</v>
      </c>
      <c r="Q2036" s="50">
        <f>Ugovori_OPULJP[[#This Row],[Bespovratna sredstva - Ukupno (EU+Nac) HRK
= Ukupna ugovorena vrijednost bespovratnih sredstava]]*Ugovori_OPULJP[[#This Row],[STOPA NACIONALNOG SUFINANCIRANJA %]]</f>
        <v>115133.4</v>
      </c>
      <c r="R2036" s="51">
        <f>Ugovori_OPULJP[[#This Row],[Bespovratna sredstva - Nacionalni dio - HRK]]/7.5345</f>
        <v>15280.828190324506</v>
      </c>
      <c r="S2036" s="50">
        <v>767556</v>
      </c>
      <c r="T2036" s="51">
        <f>Ugovori_OPULJP[[#This Row],[Bespovratna sredstva - Ukupno (EU+Nac) HRK
= Ukupna ugovorena vrijednost bespovratnih sredstava]]/7.5345</f>
        <v>101872.18793549671</v>
      </c>
      <c r="U2036" s="50">
        <v>0</v>
      </c>
      <c r="V2036" s="51">
        <f>Ugovori_OPULJP[[#This Row],[Javni doprinos korisnika - HRK]]/7.5345</f>
        <v>0</v>
      </c>
      <c r="W2036" s="50">
        <v>0</v>
      </c>
      <c r="X2036" s="51">
        <f>Ugovori_OPULJP[[#This Row],[Privatni doprinos korisnika - HRK]]/7.5345</f>
        <v>0</v>
      </c>
      <c r="Y2036" s="52">
        <v>767556</v>
      </c>
      <c r="Z2036" s="53">
        <f>Ugovori_OPULJP[[#This Row],[UKUPNI PRIHVATLJIVI IZDACI
TOTAL ELIGIBLE EXPENDITURE
= Bespovratna sredstva ukupno + doprinos korisnika
= Ukupni prihvatljivi troškovi
= Ukupna ugovorena vrijednost projekta HRK]]/7.5345</f>
        <v>101872.18793549671</v>
      </c>
      <c r="AA2036" s="44" t="s">
        <v>38</v>
      </c>
      <c r="AB2036" s="44" t="s">
        <v>35</v>
      </c>
      <c r="AC2036" s="43" t="s">
        <v>7459</v>
      </c>
      <c r="AD2036" s="43" t="s">
        <v>6595</v>
      </c>
    </row>
    <row r="2037" spans="1:30" ht="51" customHeight="1" x14ac:dyDescent="0.2">
      <c r="A2037" s="41" t="s">
        <v>7460</v>
      </c>
      <c r="B2037" s="42" t="s">
        <v>743</v>
      </c>
      <c r="C2037" s="43" t="s">
        <v>7295</v>
      </c>
      <c r="D2037" s="43" t="s">
        <v>7300</v>
      </c>
      <c r="E2037" s="44" t="s">
        <v>76</v>
      </c>
      <c r="F2037" s="45" t="s">
        <v>7300</v>
      </c>
      <c r="G2037" s="45" t="s">
        <v>7461</v>
      </c>
      <c r="H2037" s="47">
        <v>42825</v>
      </c>
      <c r="I2037" s="47">
        <v>43434</v>
      </c>
      <c r="J2037" s="48" t="str">
        <f>IF(Ugovori_OPULJP[[#This Row],[DATUM ZAVRŠETKA OPERACIJE]]&gt;DATE(2024,3,31),"u provedbi","završen")</f>
        <v>završen</v>
      </c>
      <c r="K2037" s="46" t="s">
        <v>155</v>
      </c>
      <c r="L2037" s="46" t="s">
        <v>155</v>
      </c>
      <c r="M2037" s="49">
        <v>0.85</v>
      </c>
      <c r="N2037" s="49">
        <v>0.15</v>
      </c>
      <c r="O2037" s="50">
        <f>Ugovori_OPULJP[[#This Row],[Bespovratna sredstva - Ukupno (EU+Nac) HRK
= Ukupna ugovorena vrijednost bespovratnih sredstava]]*Ugovori_OPULJP[[#This Row],[EU STOPA SUFINANCIRANJA %
EU CO-FINANCING RATE %]]</f>
        <v>558978.89549999998</v>
      </c>
      <c r="P2037" s="51">
        <f>Ugovori_OPULJP[[#This Row],[Bespovratna sredstva - EU dio - HRK]]/7.5345</f>
        <v>74189.248855265774</v>
      </c>
      <c r="Q2037" s="50">
        <f>Ugovori_OPULJP[[#This Row],[Bespovratna sredstva - Ukupno (EU+Nac) HRK
= Ukupna ugovorena vrijednost bespovratnih sredstava]]*Ugovori_OPULJP[[#This Row],[STOPA NACIONALNOG SUFINANCIRANJA %]]</f>
        <v>98643.334499999997</v>
      </c>
      <c r="R2037" s="51">
        <f>Ugovori_OPULJP[[#This Row],[Bespovratna sredstva - Nacionalni dio - HRK]]/7.5345</f>
        <v>13092.220386223371</v>
      </c>
      <c r="S2037" s="50">
        <v>657622.23</v>
      </c>
      <c r="T2037" s="51">
        <f>Ugovori_OPULJP[[#This Row],[Bespovratna sredstva - Ukupno (EU+Nac) HRK
= Ukupna ugovorena vrijednost bespovratnih sredstava]]/7.5345</f>
        <v>87281.469241489147</v>
      </c>
      <c r="U2037" s="50">
        <v>0</v>
      </c>
      <c r="V2037" s="51">
        <f>Ugovori_OPULJP[[#This Row],[Javni doprinos korisnika - HRK]]/7.5345</f>
        <v>0</v>
      </c>
      <c r="W2037" s="50">
        <v>0</v>
      </c>
      <c r="X2037" s="51">
        <f>Ugovori_OPULJP[[#This Row],[Privatni doprinos korisnika - HRK]]/7.5345</f>
        <v>0</v>
      </c>
      <c r="Y2037" s="52">
        <v>657622.23</v>
      </c>
      <c r="Z2037" s="53">
        <f>Ugovori_OPULJP[[#This Row],[UKUPNI PRIHVATLJIVI IZDACI
TOTAL ELIGIBLE EXPENDITURE
= Bespovratna sredstva ukupno + doprinos korisnika
= Ukupni prihvatljivi troškovi
= Ukupna ugovorena vrijednost projekta HRK]]/7.5345</f>
        <v>87281.469241489147</v>
      </c>
      <c r="AA2037" s="44" t="s">
        <v>38</v>
      </c>
      <c r="AB2037" s="44" t="s">
        <v>35</v>
      </c>
      <c r="AC2037" s="43" t="s">
        <v>7462</v>
      </c>
      <c r="AD2037" s="43" t="s">
        <v>6595</v>
      </c>
    </row>
    <row r="2038" spans="1:30" ht="63.75" customHeight="1" x14ac:dyDescent="0.2">
      <c r="A2038" s="41" t="s">
        <v>7463</v>
      </c>
      <c r="B2038" s="42" t="s">
        <v>743</v>
      </c>
      <c r="C2038" s="43" t="s">
        <v>7295</v>
      </c>
      <c r="D2038" s="43" t="s">
        <v>7300</v>
      </c>
      <c r="E2038" s="44" t="s">
        <v>76</v>
      </c>
      <c r="F2038" s="45" t="s">
        <v>7464</v>
      </c>
      <c r="G2038" s="45" t="s">
        <v>7465</v>
      </c>
      <c r="H2038" s="47">
        <v>42826</v>
      </c>
      <c r="I2038" s="47">
        <v>43556</v>
      </c>
      <c r="J2038" s="48" t="str">
        <f>IF(Ugovori_OPULJP[[#This Row],[DATUM ZAVRŠETKA OPERACIJE]]&gt;DATE(2024,3,31),"u provedbi","završen")</f>
        <v>završen</v>
      </c>
      <c r="K2038" s="46" t="s">
        <v>7466</v>
      </c>
      <c r="L2038" s="46" t="s">
        <v>37</v>
      </c>
      <c r="M2038" s="49">
        <v>0.85</v>
      </c>
      <c r="N2038" s="49">
        <v>0.15</v>
      </c>
      <c r="O2038" s="50">
        <f>Ugovori_OPULJP[[#This Row],[Bespovratna sredstva - Ukupno (EU+Nac) HRK
= Ukupna ugovorena vrijednost bespovratnih sredstava]]*Ugovori_OPULJP[[#This Row],[EU STOPA SUFINANCIRANJA %
EU CO-FINANCING RATE %]]</f>
        <v>1689531.757</v>
      </c>
      <c r="P2038" s="51">
        <f>Ugovori_OPULJP[[#This Row],[Bespovratna sredstva - EU dio - HRK]]/7.5345</f>
        <v>224239.39969473751</v>
      </c>
      <c r="Q2038" s="50">
        <f>Ugovori_OPULJP[[#This Row],[Bespovratna sredstva - Ukupno (EU+Nac) HRK
= Ukupna ugovorena vrijednost bespovratnih sredstava]]*Ugovori_OPULJP[[#This Row],[STOPA NACIONALNOG SUFINANCIRANJA %]]</f>
        <v>298152.663</v>
      </c>
      <c r="R2038" s="51">
        <f>Ugovori_OPULJP[[#This Row],[Bespovratna sredstva - Nacionalni dio - HRK]]/7.5345</f>
        <v>39571.658769659567</v>
      </c>
      <c r="S2038" s="50">
        <v>1987684.42</v>
      </c>
      <c r="T2038" s="51">
        <f>Ugovori_OPULJP[[#This Row],[Bespovratna sredstva - Ukupno (EU+Nac) HRK
= Ukupna ugovorena vrijednost bespovratnih sredstava]]/7.5345</f>
        <v>263811.05846439709</v>
      </c>
      <c r="U2038" s="50">
        <v>0</v>
      </c>
      <c r="V2038" s="51">
        <f>Ugovori_OPULJP[[#This Row],[Javni doprinos korisnika - HRK]]/7.5345</f>
        <v>0</v>
      </c>
      <c r="W2038" s="50">
        <v>0</v>
      </c>
      <c r="X2038" s="51">
        <f>Ugovori_OPULJP[[#This Row],[Privatni doprinos korisnika - HRK]]/7.5345</f>
        <v>0</v>
      </c>
      <c r="Y2038" s="52">
        <v>1987684.42</v>
      </c>
      <c r="Z2038" s="53">
        <f>Ugovori_OPULJP[[#This Row],[UKUPNI PRIHVATLJIVI IZDACI
TOTAL ELIGIBLE EXPENDITURE
= Bespovratna sredstva ukupno + doprinos korisnika
= Ukupni prihvatljivi troškovi
= Ukupna ugovorena vrijednost projekta HRK]]/7.5345</f>
        <v>263811.05846439709</v>
      </c>
      <c r="AA2038" s="44" t="s">
        <v>38</v>
      </c>
      <c r="AB2038" s="44" t="s">
        <v>35</v>
      </c>
      <c r="AC2038" s="43" t="s">
        <v>7467</v>
      </c>
      <c r="AD2038" s="43" t="s">
        <v>6595</v>
      </c>
    </row>
    <row r="2039" spans="1:30" ht="51" customHeight="1" x14ac:dyDescent="0.2">
      <c r="A2039" s="41" t="s">
        <v>7468</v>
      </c>
      <c r="B2039" s="42" t="s">
        <v>743</v>
      </c>
      <c r="C2039" s="43" t="s">
        <v>7295</v>
      </c>
      <c r="D2039" s="43" t="s">
        <v>7300</v>
      </c>
      <c r="E2039" s="44" t="s">
        <v>76</v>
      </c>
      <c r="F2039" s="45" t="s">
        <v>7469</v>
      </c>
      <c r="G2039" s="45" t="s">
        <v>2065</v>
      </c>
      <c r="H2039" s="47">
        <v>42825</v>
      </c>
      <c r="I2039" s="47">
        <v>43555</v>
      </c>
      <c r="J2039" s="48" t="str">
        <f>IF(Ugovori_OPULJP[[#This Row],[DATUM ZAVRŠETKA OPERACIJE]]&gt;DATE(2024,3,31),"u provedbi","završen")</f>
        <v>završen</v>
      </c>
      <c r="K2039" s="46" t="s">
        <v>249</v>
      </c>
      <c r="L2039" s="46" t="s">
        <v>249</v>
      </c>
      <c r="M2039" s="49">
        <v>0.85</v>
      </c>
      <c r="N2039" s="49">
        <v>0.15</v>
      </c>
      <c r="O2039" s="50">
        <f>Ugovori_OPULJP[[#This Row],[Bespovratna sredstva - Ukupno (EU+Nac) HRK
= Ukupna ugovorena vrijednost bespovratnih sredstava]]*Ugovori_OPULJP[[#This Row],[EU STOPA SUFINANCIRANJA %
EU CO-FINANCING RATE %]]</f>
        <v>1451864.1835</v>
      </c>
      <c r="P2039" s="51">
        <f>Ugovori_OPULJP[[#This Row],[Bespovratna sredstva - EU dio - HRK]]/7.5345</f>
        <v>192695.49187072797</v>
      </c>
      <c r="Q2039" s="50">
        <f>Ugovori_OPULJP[[#This Row],[Bespovratna sredstva - Ukupno (EU+Nac) HRK
= Ukupna ugovorena vrijednost bespovratnih sredstava]]*Ugovori_OPULJP[[#This Row],[STOPA NACIONALNOG SUFINANCIRANJA %]]</f>
        <v>256211.3265</v>
      </c>
      <c r="R2039" s="51">
        <f>Ugovori_OPULJP[[#This Row],[Bespovratna sredstva - Nacionalni dio - HRK]]/7.5345</f>
        <v>34005.086800716701</v>
      </c>
      <c r="S2039" s="50">
        <v>1708075.51</v>
      </c>
      <c r="T2039" s="51">
        <f>Ugovori_OPULJP[[#This Row],[Bespovratna sredstva - Ukupno (EU+Nac) HRK
= Ukupna ugovorena vrijednost bespovratnih sredstava]]/7.5345</f>
        <v>226700.57867144467</v>
      </c>
      <c r="U2039" s="50">
        <v>0</v>
      </c>
      <c r="V2039" s="51">
        <f>Ugovori_OPULJP[[#This Row],[Javni doprinos korisnika - HRK]]/7.5345</f>
        <v>0</v>
      </c>
      <c r="W2039" s="50">
        <v>0</v>
      </c>
      <c r="X2039" s="51">
        <f>Ugovori_OPULJP[[#This Row],[Privatni doprinos korisnika - HRK]]/7.5345</f>
        <v>0</v>
      </c>
      <c r="Y2039" s="52">
        <v>1708075.51</v>
      </c>
      <c r="Z2039" s="53">
        <f>Ugovori_OPULJP[[#This Row],[UKUPNI PRIHVATLJIVI IZDACI
TOTAL ELIGIBLE EXPENDITURE
= Bespovratna sredstva ukupno + doprinos korisnika
= Ukupni prihvatljivi troškovi
= Ukupna ugovorena vrijednost projekta HRK]]/7.5345</f>
        <v>226700.57867144467</v>
      </c>
      <c r="AA2039" s="44" t="s">
        <v>38</v>
      </c>
      <c r="AB2039" s="44" t="s">
        <v>35</v>
      </c>
      <c r="AC2039" s="43" t="s">
        <v>7470</v>
      </c>
      <c r="AD2039" s="43" t="s">
        <v>6595</v>
      </c>
    </row>
    <row r="2040" spans="1:30" ht="51" customHeight="1" x14ac:dyDescent="0.2">
      <c r="A2040" s="41" t="s">
        <v>7471</v>
      </c>
      <c r="B2040" s="42" t="s">
        <v>743</v>
      </c>
      <c r="C2040" s="43" t="s">
        <v>7295</v>
      </c>
      <c r="D2040" s="43" t="s">
        <v>7300</v>
      </c>
      <c r="E2040" s="44" t="s">
        <v>76</v>
      </c>
      <c r="F2040" s="45" t="s">
        <v>7472</v>
      </c>
      <c r="G2040" s="45" t="s">
        <v>7473</v>
      </c>
      <c r="H2040" s="47">
        <v>42826</v>
      </c>
      <c r="I2040" s="47">
        <v>43556</v>
      </c>
      <c r="J2040" s="48" t="str">
        <f>IF(Ugovori_OPULJP[[#This Row],[DATUM ZAVRŠETKA OPERACIJE]]&gt;DATE(2024,3,31),"u provedbi","završen")</f>
        <v>završen</v>
      </c>
      <c r="K2040" s="46" t="s">
        <v>99</v>
      </c>
      <c r="L2040" s="46" t="s">
        <v>99</v>
      </c>
      <c r="M2040" s="49">
        <v>0.85</v>
      </c>
      <c r="N2040" s="49">
        <v>0.15</v>
      </c>
      <c r="O2040" s="50">
        <f>Ugovori_OPULJP[[#This Row],[Bespovratna sredstva - Ukupno (EU+Nac) HRK
= Ukupna ugovorena vrijednost bespovratnih sredstava]]*Ugovori_OPULJP[[#This Row],[EU STOPA SUFINANCIRANJA %
EU CO-FINANCING RATE %]]</f>
        <v>1473542.7109999999</v>
      </c>
      <c r="P2040" s="51">
        <f>Ugovori_OPULJP[[#This Row],[Bespovratna sredstva - EU dio - HRK]]/7.5345</f>
        <v>195572.72692282166</v>
      </c>
      <c r="Q2040" s="50">
        <f>Ugovori_OPULJP[[#This Row],[Bespovratna sredstva - Ukupno (EU+Nac) HRK
= Ukupna ugovorena vrijednost bespovratnih sredstava]]*Ugovori_OPULJP[[#This Row],[STOPA NACIONALNOG SUFINANCIRANJA %]]</f>
        <v>260036.94899999996</v>
      </c>
      <c r="R2040" s="51">
        <f>Ugovori_OPULJP[[#This Row],[Bespovratna sredstva - Nacionalni dio - HRK]]/7.5345</f>
        <v>34512.834162850879</v>
      </c>
      <c r="S2040" s="50">
        <v>1733579.66</v>
      </c>
      <c r="T2040" s="51">
        <f>Ugovori_OPULJP[[#This Row],[Bespovratna sredstva - Ukupno (EU+Nac) HRK
= Ukupna ugovorena vrijednost bespovratnih sredstava]]/7.5345</f>
        <v>230085.56108567255</v>
      </c>
      <c r="U2040" s="50">
        <v>0</v>
      </c>
      <c r="V2040" s="51">
        <f>Ugovori_OPULJP[[#This Row],[Javni doprinos korisnika - HRK]]/7.5345</f>
        <v>0</v>
      </c>
      <c r="W2040" s="50">
        <v>0</v>
      </c>
      <c r="X2040" s="51">
        <f>Ugovori_OPULJP[[#This Row],[Privatni doprinos korisnika - HRK]]/7.5345</f>
        <v>0</v>
      </c>
      <c r="Y2040" s="52">
        <v>1733579.66</v>
      </c>
      <c r="Z2040" s="53">
        <f>Ugovori_OPULJP[[#This Row],[UKUPNI PRIHVATLJIVI IZDACI
TOTAL ELIGIBLE EXPENDITURE
= Bespovratna sredstva ukupno + doprinos korisnika
= Ukupni prihvatljivi troškovi
= Ukupna ugovorena vrijednost projekta HRK]]/7.5345</f>
        <v>230085.56108567255</v>
      </c>
      <c r="AA2040" s="44" t="s">
        <v>38</v>
      </c>
      <c r="AB2040" s="44" t="s">
        <v>35</v>
      </c>
      <c r="AC2040" s="43" t="s">
        <v>7474</v>
      </c>
      <c r="AD2040" s="43" t="s">
        <v>6595</v>
      </c>
    </row>
    <row r="2041" spans="1:30" ht="51" customHeight="1" x14ac:dyDescent="0.2">
      <c r="A2041" s="41" t="s">
        <v>7475</v>
      </c>
      <c r="B2041" s="42" t="s">
        <v>743</v>
      </c>
      <c r="C2041" s="43" t="s">
        <v>7295</v>
      </c>
      <c r="D2041" s="43" t="s">
        <v>7300</v>
      </c>
      <c r="E2041" s="44" t="s">
        <v>76</v>
      </c>
      <c r="F2041" s="45" t="s">
        <v>7420</v>
      </c>
      <c r="G2041" s="45" t="s">
        <v>2626</v>
      </c>
      <c r="H2041" s="47">
        <v>42822</v>
      </c>
      <c r="I2041" s="47">
        <v>43552</v>
      </c>
      <c r="J2041" s="48" t="str">
        <f>IF(Ugovori_OPULJP[[#This Row],[DATUM ZAVRŠETKA OPERACIJE]]&gt;DATE(2024,3,31),"u provedbi","završen")</f>
        <v>završen</v>
      </c>
      <c r="K2041" s="46" t="s">
        <v>155</v>
      </c>
      <c r="L2041" s="46" t="s">
        <v>155</v>
      </c>
      <c r="M2041" s="49">
        <v>0.85</v>
      </c>
      <c r="N2041" s="49">
        <v>0.15</v>
      </c>
      <c r="O2041" s="50">
        <f>Ugovori_OPULJP[[#This Row],[Bespovratna sredstva - Ukupno (EU+Nac) HRK
= Ukupna ugovorena vrijednost bespovratnih sredstava]]*Ugovori_OPULJP[[#This Row],[EU STOPA SUFINANCIRANJA %
EU CO-FINANCING RATE %]]</f>
        <v>1446092.3774999999</v>
      </c>
      <c r="P2041" s="51">
        <f>Ugovori_OPULJP[[#This Row],[Bespovratna sredstva - EU dio - HRK]]/7.5345</f>
        <v>191929.44156878357</v>
      </c>
      <c r="Q2041" s="50">
        <f>Ugovori_OPULJP[[#This Row],[Bespovratna sredstva - Ukupno (EU+Nac) HRK
= Ukupna ugovorena vrijednost bespovratnih sredstava]]*Ugovori_OPULJP[[#This Row],[STOPA NACIONALNOG SUFINANCIRANJA %]]</f>
        <v>255192.77249999996</v>
      </c>
      <c r="R2041" s="51">
        <f>Ugovori_OPULJP[[#This Row],[Bespovratna sredstva - Nacionalni dio - HRK]]/7.5345</f>
        <v>33869.901453314742</v>
      </c>
      <c r="S2041" s="50">
        <v>1701285.15</v>
      </c>
      <c r="T2041" s="51">
        <f>Ugovori_OPULJP[[#This Row],[Bespovratna sredstva - Ukupno (EU+Nac) HRK
= Ukupna ugovorena vrijednost bespovratnih sredstava]]/7.5345</f>
        <v>225799.34302209833</v>
      </c>
      <c r="U2041" s="50">
        <v>0</v>
      </c>
      <c r="V2041" s="51">
        <f>Ugovori_OPULJP[[#This Row],[Javni doprinos korisnika - HRK]]/7.5345</f>
        <v>0</v>
      </c>
      <c r="W2041" s="50">
        <v>0</v>
      </c>
      <c r="X2041" s="51">
        <f>Ugovori_OPULJP[[#This Row],[Privatni doprinos korisnika - HRK]]/7.5345</f>
        <v>0</v>
      </c>
      <c r="Y2041" s="52">
        <v>1701285.15</v>
      </c>
      <c r="Z2041" s="53">
        <f>Ugovori_OPULJP[[#This Row],[UKUPNI PRIHVATLJIVI IZDACI
TOTAL ELIGIBLE EXPENDITURE
= Bespovratna sredstva ukupno + doprinos korisnika
= Ukupni prihvatljivi troškovi
= Ukupna ugovorena vrijednost projekta HRK]]/7.5345</f>
        <v>225799.34302209833</v>
      </c>
      <c r="AA2041" s="44" t="s">
        <v>38</v>
      </c>
      <c r="AB2041" s="44" t="s">
        <v>35</v>
      </c>
      <c r="AC2041" s="43" t="s">
        <v>7476</v>
      </c>
      <c r="AD2041" s="43" t="s">
        <v>6595</v>
      </c>
    </row>
    <row r="2042" spans="1:30" ht="51" customHeight="1" x14ac:dyDescent="0.2">
      <c r="A2042" s="41" t="s">
        <v>7477</v>
      </c>
      <c r="B2042" s="42" t="s">
        <v>743</v>
      </c>
      <c r="C2042" s="43" t="s">
        <v>7295</v>
      </c>
      <c r="D2042" s="43" t="s">
        <v>7300</v>
      </c>
      <c r="E2042" s="44" t="s">
        <v>76</v>
      </c>
      <c r="F2042" s="45" t="s">
        <v>7478</v>
      </c>
      <c r="G2042" s="45" t="s">
        <v>7479</v>
      </c>
      <c r="H2042" s="47">
        <v>42826</v>
      </c>
      <c r="I2042" s="47">
        <v>43556</v>
      </c>
      <c r="J2042" s="48" t="str">
        <f>IF(Ugovori_OPULJP[[#This Row],[DATUM ZAVRŠETKA OPERACIJE]]&gt;DATE(2024,3,31),"u provedbi","završen")</f>
        <v>završen</v>
      </c>
      <c r="K2042" s="46" t="s">
        <v>249</v>
      </c>
      <c r="L2042" s="46" t="s">
        <v>249</v>
      </c>
      <c r="M2042" s="49">
        <v>0.85</v>
      </c>
      <c r="N2042" s="49">
        <v>0.15</v>
      </c>
      <c r="O2042" s="50">
        <f>Ugovori_OPULJP[[#This Row],[Bespovratna sredstva - Ukupno (EU+Nac) HRK
= Ukupna ugovorena vrijednost bespovratnih sredstava]]*Ugovori_OPULJP[[#This Row],[EU STOPA SUFINANCIRANJA %
EU CO-FINANCING RATE %]]</f>
        <v>1699950.9720000001</v>
      </c>
      <c r="P2042" s="51">
        <f>Ugovori_OPULJP[[#This Row],[Bespovratna sredstva - EU dio - HRK]]/7.5345</f>
        <v>225622.26717101334</v>
      </c>
      <c r="Q2042" s="50">
        <f>Ugovori_OPULJP[[#This Row],[Bespovratna sredstva - Ukupno (EU+Nac) HRK
= Ukupna ugovorena vrijednost bespovratnih sredstava]]*Ugovori_OPULJP[[#This Row],[STOPA NACIONALNOG SUFINANCIRANJA %]]</f>
        <v>299991.348</v>
      </c>
      <c r="R2042" s="51">
        <f>Ugovori_OPULJP[[#This Row],[Bespovratna sredstva - Nacionalni dio - HRK]]/7.5345</f>
        <v>39815.694206649408</v>
      </c>
      <c r="S2042" s="50">
        <v>1999942.32</v>
      </c>
      <c r="T2042" s="51">
        <f>Ugovori_OPULJP[[#This Row],[Bespovratna sredstva - Ukupno (EU+Nac) HRK
= Ukupna ugovorena vrijednost bespovratnih sredstava]]/7.5345</f>
        <v>265437.96137766272</v>
      </c>
      <c r="U2042" s="50">
        <v>0</v>
      </c>
      <c r="V2042" s="51">
        <f>Ugovori_OPULJP[[#This Row],[Javni doprinos korisnika - HRK]]/7.5345</f>
        <v>0</v>
      </c>
      <c r="W2042" s="50">
        <v>0</v>
      </c>
      <c r="X2042" s="51">
        <f>Ugovori_OPULJP[[#This Row],[Privatni doprinos korisnika - HRK]]/7.5345</f>
        <v>0</v>
      </c>
      <c r="Y2042" s="52">
        <v>1999942.32</v>
      </c>
      <c r="Z2042" s="53">
        <f>Ugovori_OPULJP[[#This Row],[UKUPNI PRIHVATLJIVI IZDACI
TOTAL ELIGIBLE EXPENDITURE
= Bespovratna sredstva ukupno + doprinos korisnika
= Ukupni prihvatljivi troškovi
= Ukupna ugovorena vrijednost projekta HRK]]/7.5345</f>
        <v>265437.96137766272</v>
      </c>
      <c r="AA2042" s="44" t="s">
        <v>38</v>
      </c>
      <c r="AB2042" s="44" t="s">
        <v>35</v>
      </c>
      <c r="AC2042" s="43" t="s">
        <v>7480</v>
      </c>
      <c r="AD2042" s="43" t="s">
        <v>6595</v>
      </c>
    </row>
    <row r="2043" spans="1:30" ht="51" customHeight="1" x14ac:dyDescent="0.2">
      <c r="A2043" s="41" t="s">
        <v>7481</v>
      </c>
      <c r="B2043" s="42" t="s">
        <v>743</v>
      </c>
      <c r="C2043" s="43" t="s">
        <v>7295</v>
      </c>
      <c r="D2043" s="43" t="s">
        <v>7300</v>
      </c>
      <c r="E2043" s="44" t="s">
        <v>76</v>
      </c>
      <c r="F2043" s="45" t="s">
        <v>7482</v>
      </c>
      <c r="G2043" s="45" t="s">
        <v>2233</v>
      </c>
      <c r="H2043" s="47">
        <v>42826</v>
      </c>
      <c r="I2043" s="47">
        <v>43556</v>
      </c>
      <c r="J2043" s="48" t="str">
        <f>IF(Ugovori_OPULJP[[#This Row],[DATUM ZAVRŠETKA OPERACIJE]]&gt;DATE(2024,3,31),"u provedbi","završen")</f>
        <v>završen</v>
      </c>
      <c r="K2043" s="46" t="s">
        <v>186</v>
      </c>
      <c r="L2043" s="46" t="s">
        <v>186</v>
      </c>
      <c r="M2043" s="49">
        <v>0.85</v>
      </c>
      <c r="N2043" s="49">
        <v>0.15</v>
      </c>
      <c r="O2043" s="50">
        <f>Ugovori_OPULJP[[#This Row],[Bespovratna sredstva - Ukupno (EU+Nac) HRK
= Ukupna ugovorena vrijednost bespovratnih sredstava]]*Ugovori_OPULJP[[#This Row],[EU STOPA SUFINANCIRANJA %
EU CO-FINANCING RATE %]]</f>
        <v>494225.53</v>
      </c>
      <c r="P2043" s="51">
        <f>Ugovori_OPULJP[[#This Row],[Bespovratna sredstva - EU dio - HRK]]/7.5345</f>
        <v>65595.000331807023</v>
      </c>
      <c r="Q2043" s="50">
        <f>Ugovori_OPULJP[[#This Row],[Bespovratna sredstva - Ukupno (EU+Nac) HRK
= Ukupna ugovorena vrijednost bespovratnih sredstava]]*Ugovori_OPULJP[[#This Row],[STOPA NACIONALNOG SUFINANCIRANJA %]]</f>
        <v>87216.27</v>
      </c>
      <c r="R2043" s="51">
        <f>Ugovori_OPULJP[[#This Row],[Bespovratna sredstva - Nacionalni dio - HRK]]/7.5345</f>
        <v>11575.588293848297</v>
      </c>
      <c r="S2043" s="50">
        <v>581441.80000000005</v>
      </c>
      <c r="T2043" s="51">
        <f>Ugovori_OPULJP[[#This Row],[Bespovratna sredstva - Ukupno (EU+Nac) HRK
= Ukupna ugovorena vrijednost bespovratnih sredstava]]/7.5345</f>
        <v>77170.58862565532</v>
      </c>
      <c r="U2043" s="50">
        <v>0</v>
      </c>
      <c r="V2043" s="51">
        <f>Ugovori_OPULJP[[#This Row],[Javni doprinos korisnika - HRK]]/7.5345</f>
        <v>0</v>
      </c>
      <c r="W2043" s="50">
        <v>0</v>
      </c>
      <c r="X2043" s="51">
        <f>Ugovori_OPULJP[[#This Row],[Privatni doprinos korisnika - HRK]]/7.5345</f>
        <v>0</v>
      </c>
      <c r="Y2043" s="52">
        <v>581441.80000000005</v>
      </c>
      <c r="Z2043" s="53">
        <f>Ugovori_OPULJP[[#This Row],[UKUPNI PRIHVATLJIVI IZDACI
TOTAL ELIGIBLE EXPENDITURE
= Bespovratna sredstva ukupno + doprinos korisnika
= Ukupni prihvatljivi troškovi
= Ukupna ugovorena vrijednost projekta HRK]]/7.5345</f>
        <v>77170.58862565532</v>
      </c>
      <c r="AA2043" s="44" t="s">
        <v>38</v>
      </c>
      <c r="AB2043" s="44" t="s">
        <v>35</v>
      </c>
      <c r="AC2043" s="43" t="s">
        <v>7483</v>
      </c>
      <c r="AD2043" s="43" t="s">
        <v>6595</v>
      </c>
    </row>
    <row r="2044" spans="1:30" ht="51" customHeight="1" x14ac:dyDescent="0.2">
      <c r="A2044" s="41" t="s">
        <v>7484</v>
      </c>
      <c r="B2044" s="42" t="s">
        <v>743</v>
      </c>
      <c r="C2044" s="43" t="s">
        <v>7295</v>
      </c>
      <c r="D2044" s="43" t="s">
        <v>7300</v>
      </c>
      <c r="E2044" s="44" t="s">
        <v>76</v>
      </c>
      <c r="F2044" s="45" t="s">
        <v>7485</v>
      </c>
      <c r="G2044" s="45" t="s">
        <v>7486</v>
      </c>
      <c r="H2044" s="47">
        <v>42829</v>
      </c>
      <c r="I2044" s="47">
        <v>43559</v>
      </c>
      <c r="J2044" s="48" t="str">
        <f>IF(Ugovori_OPULJP[[#This Row],[DATUM ZAVRŠETKA OPERACIJE]]&gt;DATE(2024,3,31),"u provedbi","završen")</f>
        <v>završen</v>
      </c>
      <c r="K2044" s="46" t="s">
        <v>37</v>
      </c>
      <c r="L2044" s="46" t="s">
        <v>37</v>
      </c>
      <c r="M2044" s="49">
        <v>0.85</v>
      </c>
      <c r="N2044" s="49">
        <v>0.15</v>
      </c>
      <c r="O2044" s="50">
        <f>Ugovori_OPULJP[[#This Row],[Bespovratna sredstva - Ukupno (EU+Nac) HRK
= Ukupna ugovorena vrijednost bespovratnih sredstava]]*Ugovori_OPULJP[[#This Row],[EU STOPA SUFINANCIRANJA %
EU CO-FINANCING RATE %]]</f>
        <v>628270.63199999998</v>
      </c>
      <c r="P2044" s="51">
        <f>Ugovori_OPULJP[[#This Row],[Bespovratna sredstva - EU dio - HRK]]/7.5345</f>
        <v>83385.842723472015</v>
      </c>
      <c r="Q2044" s="50">
        <f>Ugovori_OPULJP[[#This Row],[Bespovratna sredstva - Ukupno (EU+Nac) HRK
= Ukupna ugovorena vrijednost bespovratnih sredstava]]*Ugovori_OPULJP[[#This Row],[STOPA NACIONALNOG SUFINANCIRANJA %]]</f>
        <v>110871.288</v>
      </c>
      <c r="R2044" s="51">
        <f>Ugovori_OPULJP[[#This Row],[Bespovratna sredstva - Nacionalni dio - HRK]]/7.5345</f>
        <v>14715.148715906827</v>
      </c>
      <c r="S2044" s="50">
        <v>739141.92</v>
      </c>
      <c r="T2044" s="51">
        <f>Ugovori_OPULJP[[#This Row],[Bespovratna sredstva - Ukupno (EU+Nac) HRK
= Ukupna ugovorena vrijednost bespovratnih sredstava]]/7.5345</f>
        <v>98100.991439378864</v>
      </c>
      <c r="U2044" s="50">
        <v>0</v>
      </c>
      <c r="V2044" s="51">
        <f>Ugovori_OPULJP[[#This Row],[Javni doprinos korisnika - HRK]]/7.5345</f>
        <v>0</v>
      </c>
      <c r="W2044" s="50">
        <v>0</v>
      </c>
      <c r="X2044" s="51">
        <f>Ugovori_OPULJP[[#This Row],[Privatni doprinos korisnika - HRK]]/7.5345</f>
        <v>0</v>
      </c>
      <c r="Y2044" s="52">
        <v>739141.92</v>
      </c>
      <c r="Z2044" s="53">
        <f>Ugovori_OPULJP[[#This Row],[UKUPNI PRIHVATLJIVI IZDACI
TOTAL ELIGIBLE EXPENDITURE
= Bespovratna sredstva ukupno + doprinos korisnika
= Ukupni prihvatljivi troškovi
= Ukupna ugovorena vrijednost projekta HRK]]/7.5345</f>
        <v>98100.991439378864</v>
      </c>
      <c r="AA2044" s="44" t="s">
        <v>38</v>
      </c>
      <c r="AB2044" s="44" t="s">
        <v>35</v>
      </c>
      <c r="AC2044" s="43" t="s">
        <v>7487</v>
      </c>
      <c r="AD2044" s="43" t="s">
        <v>6595</v>
      </c>
    </row>
    <row r="2045" spans="1:30" ht="51" customHeight="1" x14ac:dyDescent="0.2">
      <c r="A2045" s="41" t="s">
        <v>7488</v>
      </c>
      <c r="B2045" s="42" t="s">
        <v>743</v>
      </c>
      <c r="C2045" s="43" t="s">
        <v>7295</v>
      </c>
      <c r="D2045" s="43" t="s">
        <v>7300</v>
      </c>
      <c r="E2045" s="44" t="s">
        <v>76</v>
      </c>
      <c r="F2045" s="45" t="s">
        <v>7489</v>
      </c>
      <c r="G2045" s="45" t="s">
        <v>2009</v>
      </c>
      <c r="H2045" s="47">
        <v>42826</v>
      </c>
      <c r="I2045" s="47">
        <v>43556</v>
      </c>
      <c r="J2045" s="48" t="str">
        <f>IF(Ugovori_OPULJP[[#This Row],[DATUM ZAVRŠETKA OPERACIJE]]&gt;DATE(2024,3,31),"u provedbi","završen")</f>
        <v>završen</v>
      </c>
      <c r="K2045" s="46" t="s">
        <v>371</v>
      </c>
      <c r="L2045" s="46" t="s">
        <v>371</v>
      </c>
      <c r="M2045" s="49">
        <v>0.85</v>
      </c>
      <c r="N2045" s="49">
        <v>0.15</v>
      </c>
      <c r="O2045" s="50">
        <f>Ugovori_OPULJP[[#This Row],[Bespovratna sredstva - Ukupno (EU+Nac) HRK
= Ukupna ugovorena vrijednost bespovratnih sredstava]]*Ugovori_OPULJP[[#This Row],[EU STOPA SUFINANCIRANJA %
EU CO-FINANCING RATE %]]</f>
        <v>1589314.2664999999</v>
      </c>
      <c r="P2045" s="51">
        <f>Ugovori_OPULJP[[#This Row],[Bespovratna sredstva - EU dio - HRK]]/7.5345</f>
        <v>210938.2529033114</v>
      </c>
      <c r="Q2045" s="50">
        <f>Ugovori_OPULJP[[#This Row],[Bespovratna sredstva - Ukupno (EU+Nac) HRK
= Ukupna ugovorena vrijednost bespovratnih sredstava]]*Ugovori_OPULJP[[#This Row],[STOPA NACIONALNOG SUFINANCIRANJA %]]</f>
        <v>280467.22349999996</v>
      </c>
      <c r="R2045" s="51">
        <f>Ugovori_OPULJP[[#This Row],[Bespovratna sredstva - Nacionalni dio - HRK]]/7.5345</f>
        <v>37224.397571172602</v>
      </c>
      <c r="S2045" s="50">
        <v>1869781.49</v>
      </c>
      <c r="T2045" s="51">
        <f>Ugovori_OPULJP[[#This Row],[Bespovratna sredstva - Ukupno (EU+Nac) HRK
= Ukupna ugovorena vrijednost bespovratnih sredstava]]/7.5345</f>
        <v>248162.65047448402</v>
      </c>
      <c r="U2045" s="50">
        <v>0</v>
      </c>
      <c r="V2045" s="51">
        <f>Ugovori_OPULJP[[#This Row],[Javni doprinos korisnika - HRK]]/7.5345</f>
        <v>0</v>
      </c>
      <c r="W2045" s="50">
        <v>0</v>
      </c>
      <c r="X2045" s="51">
        <f>Ugovori_OPULJP[[#This Row],[Privatni doprinos korisnika - HRK]]/7.5345</f>
        <v>0</v>
      </c>
      <c r="Y2045" s="52">
        <v>1869781.49</v>
      </c>
      <c r="Z2045" s="53">
        <f>Ugovori_OPULJP[[#This Row],[UKUPNI PRIHVATLJIVI IZDACI
TOTAL ELIGIBLE EXPENDITURE
= Bespovratna sredstva ukupno + doprinos korisnika
= Ukupni prihvatljivi troškovi
= Ukupna ugovorena vrijednost projekta HRK]]/7.5345</f>
        <v>248162.65047448402</v>
      </c>
      <c r="AA2045" s="44" t="s">
        <v>38</v>
      </c>
      <c r="AB2045" s="44" t="s">
        <v>35</v>
      </c>
      <c r="AC2045" s="43" t="s">
        <v>7490</v>
      </c>
      <c r="AD2045" s="43" t="s">
        <v>6595</v>
      </c>
    </row>
    <row r="2046" spans="1:30" ht="51" customHeight="1" x14ac:dyDescent="0.2">
      <c r="A2046" s="41" t="s">
        <v>7491</v>
      </c>
      <c r="B2046" s="42" t="s">
        <v>743</v>
      </c>
      <c r="C2046" s="43" t="s">
        <v>7295</v>
      </c>
      <c r="D2046" s="43" t="s">
        <v>7300</v>
      </c>
      <c r="E2046" s="44" t="s">
        <v>76</v>
      </c>
      <c r="F2046" s="45" t="s">
        <v>7492</v>
      </c>
      <c r="G2046" s="45" t="s">
        <v>2592</v>
      </c>
      <c r="H2046" s="47">
        <v>42826</v>
      </c>
      <c r="I2046" s="47">
        <v>43556</v>
      </c>
      <c r="J2046" s="48" t="str">
        <f>IF(Ugovori_OPULJP[[#This Row],[DATUM ZAVRŠETKA OPERACIJE]]&gt;DATE(2024,3,31),"u provedbi","završen")</f>
        <v>završen</v>
      </c>
      <c r="K2046" s="46" t="s">
        <v>84</v>
      </c>
      <c r="L2046" s="46" t="s">
        <v>84</v>
      </c>
      <c r="M2046" s="49">
        <v>0.85</v>
      </c>
      <c r="N2046" s="49">
        <v>0.15</v>
      </c>
      <c r="O2046" s="50">
        <f>Ugovori_OPULJP[[#This Row],[Bespovratna sredstva - Ukupno (EU+Nac) HRK
= Ukupna ugovorena vrijednost bespovratnih sredstava]]*Ugovori_OPULJP[[#This Row],[EU STOPA SUFINANCIRANJA %
EU CO-FINANCING RATE %]]</f>
        <v>1214961.389</v>
      </c>
      <c r="P2046" s="51">
        <f>Ugovori_OPULJP[[#This Row],[Bespovratna sredstva - EU dio - HRK]]/7.5345</f>
        <v>161253.08766341495</v>
      </c>
      <c r="Q2046" s="50">
        <f>Ugovori_OPULJP[[#This Row],[Bespovratna sredstva - Ukupno (EU+Nac) HRK
= Ukupna ugovorena vrijednost bespovratnih sredstava]]*Ugovori_OPULJP[[#This Row],[STOPA NACIONALNOG SUFINANCIRANJA %]]</f>
        <v>214404.951</v>
      </c>
      <c r="R2046" s="51">
        <f>Ugovori_OPULJP[[#This Row],[Bespovratna sredstva - Nacionalni dio - HRK]]/7.5345</f>
        <v>28456.427234720286</v>
      </c>
      <c r="S2046" s="50">
        <v>1429366.34</v>
      </c>
      <c r="T2046" s="51">
        <f>Ugovori_OPULJP[[#This Row],[Bespovratna sredstva - Ukupno (EU+Nac) HRK
= Ukupna ugovorena vrijednost bespovratnih sredstava]]/7.5345</f>
        <v>189709.51489813524</v>
      </c>
      <c r="U2046" s="50">
        <v>0</v>
      </c>
      <c r="V2046" s="51">
        <f>Ugovori_OPULJP[[#This Row],[Javni doprinos korisnika - HRK]]/7.5345</f>
        <v>0</v>
      </c>
      <c r="W2046" s="50">
        <v>0</v>
      </c>
      <c r="X2046" s="51">
        <f>Ugovori_OPULJP[[#This Row],[Privatni doprinos korisnika - HRK]]/7.5345</f>
        <v>0</v>
      </c>
      <c r="Y2046" s="52">
        <v>1429366.34</v>
      </c>
      <c r="Z2046" s="53">
        <f>Ugovori_OPULJP[[#This Row],[UKUPNI PRIHVATLJIVI IZDACI
TOTAL ELIGIBLE EXPENDITURE
= Bespovratna sredstva ukupno + doprinos korisnika
= Ukupni prihvatljivi troškovi
= Ukupna ugovorena vrijednost projekta HRK]]/7.5345</f>
        <v>189709.51489813524</v>
      </c>
      <c r="AA2046" s="44" t="s">
        <v>38</v>
      </c>
      <c r="AB2046" s="44" t="s">
        <v>35</v>
      </c>
      <c r="AC2046" s="43" t="s">
        <v>7493</v>
      </c>
      <c r="AD2046" s="43" t="s">
        <v>6595</v>
      </c>
    </row>
    <row r="2047" spans="1:30" ht="51" customHeight="1" x14ac:dyDescent="0.2">
      <c r="A2047" s="41" t="s">
        <v>7494</v>
      </c>
      <c r="B2047" s="42" t="s">
        <v>743</v>
      </c>
      <c r="C2047" s="43" t="s">
        <v>7295</v>
      </c>
      <c r="D2047" s="43" t="s">
        <v>7300</v>
      </c>
      <c r="E2047" s="44" t="s">
        <v>76</v>
      </c>
      <c r="F2047" s="45" t="s">
        <v>7495</v>
      </c>
      <c r="G2047" s="45" t="s">
        <v>3748</v>
      </c>
      <c r="H2047" s="47">
        <v>42826</v>
      </c>
      <c r="I2047" s="47">
        <v>43556</v>
      </c>
      <c r="J2047" s="48" t="str">
        <f>IF(Ugovori_OPULJP[[#This Row],[DATUM ZAVRŠETKA OPERACIJE]]&gt;DATE(2024,3,31),"u provedbi","završen")</f>
        <v>završen</v>
      </c>
      <c r="K2047" s="46" t="s">
        <v>333</v>
      </c>
      <c r="L2047" s="46" t="s">
        <v>333</v>
      </c>
      <c r="M2047" s="49">
        <v>0.85</v>
      </c>
      <c r="N2047" s="49">
        <v>0.15</v>
      </c>
      <c r="O2047" s="50">
        <f>Ugovori_OPULJP[[#This Row],[Bespovratna sredstva - Ukupno (EU+Nac) HRK
= Ukupna ugovorena vrijednost bespovratnih sredstava]]*Ugovori_OPULJP[[#This Row],[EU STOPA SUFINANCIRANJA %
EU CO-FINANCING RATE %]]</f>
        <v>1591990.7464999999</v>
      </c>
      <c r="P2047" s="51">
        <f>Ugovori_OPULJP[[#This Row],[Bespovratna sredstva - EU dio - HRK]]/7.5345</f>
        <v>211293.48284557697</v>
      </c>
      <c r="Q2047" s="50">
        <f>Ugovori_OPULJP[[#This Row],[Bespovratna sredstva - Ukupno (EU+Nac) HRK
= Ukupna ugovorena vrijednost bespovratnih sredstava]]*Ugovori_OPULJP[[#This Row],[STOPA NACIONALNOG SUFINANCIRANJA %]]</f>
        <v>280939.54349999997</v>
      </c>
      <c r="R2047" s="51">
        <f>Ugovori_OPULJP[[#This Row],[Bespovratna sredstva - Nacionalni dio - HRK]]/7.5345</f>
        <v>37287.085208042998</v>
      </c>
      <c r="S2047" s="50">
        <v>1872930.29</v>
      </c>
      <c r="T2047" s="51">
        <f>Ugovori_OPULJP[[#This Row],[Bespovratna sredstva - Ukupno (EU+Nac) HRK
= Ukupna ugovorena vrijednost bespovratnih sredstava]]/7.5345</f>
        <v>248580.56805361999</v>
      </c>
      <c r="U2047" s="50">
        <v>0</v>
      </c>
      <c r="V2047" s="51">
        <f>Ugovori_OPULJP[[#This Row],[Javni doprinos korisnika - HRK]]/7.5345</f>
        <v>0</v>
      </c>
      <c r="W2047" s="50">
        <v>0</v>
      </c>
      <c r="X2047" s="51">
        <f>Ugovori_OPULJP[[#This Row],[Privatni doprinos korisnika - HRK]]/7.5345</f>
        <v>0</v>
      </c>
      <c r="Y2047" s="52">
        <v>1872930.29</v>
      </c>
      <c r="Z2047" s="53">
        <f>Ugovori_OPULJP[[#This Row],[UKUPNI PRIHVATLJIVI IZDACI
TOTAL ELIGIBLE EXPENDITURE
= Bespovratna sredstva ukupno + doprinos korisnika
= Ukupni prihvatljivi troškovi
= Ukupna ugovorena vrijednost projekta HRK]]/7.5345</f>
        <v>248580.56805361999</v>
      </c>
      <c r="AA2047" s="44" t="s">
        <v>38</v>
      </c>
      <c r="AB2047" s="44" t="s">
        <v>35</v>
      </c>
      <c r="AC2047" s="43" t="s">
        <v>7384</v>
      </c>
      <c r="AD2047" s="43" t="s">
        <v>6595</v>
      </c>
    </row>
    <row r="2048" spans="1:30" ht="51" customHeight="1" x14ac:dyDescent="0.2">
      <c r="A2048" s="41" t="s">
        <v>7496</v>
      </c>
      <c r="B2048" s="42" t="s">
        <v>743</v>
      </c>
      <c r="C2048" s="43" t="s">
        <v>7295</v>
      </c>
      <c r="D2048" s="43" t="s">
        <v>7300</v>
      </c>
      <c r="E2048" s="44" t="s">
        <v>76</v>
      </c>
      <c r="F2048" s="45" t="s">
        <v>7497</v>
      </c>
      <c r="G2048" s="45" t="s">
        <v>2940</v>
      </c>
      <c r="H2048" s="47">
        <v>42822</v>
      </c>
      <c r="I2048" s="47">
        <v>43552</v>
      </c>
      <c r="J2048" s="48" t="str">
        <f>IF(Ugovori_OPULJP[[#This Row],[DATUM ZAVRŠETKA OPERACIJE]]&gt;DATE(2024,3,31),"u provedbi","završen")</f>
        <v>završen</v>
      </c>
      <c r="K2048" s="46" t="s">
        <v>7498</v>
      </c>
      <c r="L2048" s="46" t="s">
        <v>94</v>
      </c>
      <c r="M2048" s="49">
        <v>0.85</v>
      </c>
      <c r="N2048" s="49">
        <v>0.15</v>
      </c>
      <c r="O2048" s="50">
        <f>Ugovori_OPULJP[[#This Row],[Bespovratna sredstva - Ukupno (EU+Nac) HRK
= Ukupna ugovorena vrijednost bespovratnih sredstava]]*Ugovori_OPULJP[[#This Row],[EU STOPA SUFINANCIRANJA %
EU CO-FINANCING RATE %]]</f>
        <v>1649364.4375</v>
      </c>
      <c r="P2048" s="51">
        <f>Ugovori_OPULJP[[#This Row],[Bespovratna sredstva - EU dio - HRK]]/7.5345</f>
        <v>218908.28024420995</v>
      </c>
      <c r="Q2048" s="50">
        <f>Ugovori_OPULJP[[#This Row],[Bespovratna sredstva - Ukupno (EU+Nac) HRK
= Ukupna ugovorena vrijednost bespovratnih sredstava]]*Ugovori_OPULJP[[#This Row],[STOPA NACIONALNOG SUFINANCIRANJA %]]</f>
        <v>291064.3125</v>
      </c>
      <c r="R2048" s="51">
        <f>Ugovori_OPULJP[[#This Row],[Bespovratna sredstva - Nacionalni dio - HRK]]/7.5345</f>
        <v>38630.872984272348</v>
      </c>
      <c r="S2048" s="50">
        <v>1940428.75</v>
      </c>
      <c r="T2048" s="51">
        <f>Ugovori_OPULJP[[#This Row],[Bespovratna sredstva - Ukupno (EU+Nac) HRK
= Ukupna ugovorena vrijednost bespovratnih sredstava]]/7.5345</f>
        <v>257539.15322848229</v>
      </c>
      <c r="U2048" s="50">
        <v>0</v>
      </c>
      <c r="V2048" s="51">
        <f>Ugovori_OPULJP[[#This Row],[Javni doprinos korisnika - HRK]]/7.5345</f>
        <v>0</v>
      </c>
      <c r="W2048" s="50">
        <v>0</v>
      </c>
      <c r="X2048" s="51">
        <f>Ugovori_OPULJP[[#This Row],[Privatni doprinos korisnika - HRK]]/7.5345</f>
        <v>0</v>
      </c>
      <c r="Y2048" s="52">
        <v>1940428.75</v>
      </c>
      <c r="Z2048" s="53">
        <f>Ugovori_OPULJP[[#This Row],[UKUPNI PRIHVATLJIVI IZDACI
TOTAL ELIGIBLE EXPENDITURE
= Bespovratna sredstva ukupno + doprinos korisnika
= Ukupni prihvatljivi troškovi
= Ukupna ugovorena vrijednost projekta HRK]]/7.5345</f>
        <v>257539.15322848229</v>
      </c>
      <c r="AA2048" s="44" t="s">
        <v>38</v>
      </c>
      <c r="AB2048" s="44" t="s">
        <v>35</v>
      </c>
      <c r="AC2048" s="43" t="s">
        <v>7499</v>
      </c>
      <c r="AD2048" s="43" t="s">
        <v>6595</v>
      </c>
    </row>
    <row r="2049" spans="1:30" ht="51" customHeight="1" x14ac:dyDescent="0.2">
      <c r="A2049" s="41" t="s">
        <v>7500</v>
      </c>
      <c r="B2049" s="42" t="s">
        <v>743</v>
      </c>
      <c r="C2049" s="43" t="s">
        <v>7295</v>
      </c>
      <c r="D2049" s="43" t="s">
        <v>7300</v>
      </c>
      <c r="E2049" s="44" t="s">
        <v>76</v>
      </c>
      <c r="F2049" s="45" t="s">
        <v>7449</v>
      </c>
      <c r="G2049" s="62" t="s">
        <v>574</v>
      </c>
      <c r="H2049" s="47">
        <v>42822</v>
      </c>
      <c r="I2049" s="47">
        <v>43552</v>
      </c>
      <c r="J2049" s="48" t="str">
        <f>IF(Ugovori_OPULJP[[#This Row],[DATUM ZAVRŠETKA OPERACIJE]]&gt;DATE(2024,3,31),"u provedbi","završen")</f>
        <v>završen</v>
      </c>
      <c r="K2049" s="46" t="s">
        <v>7501</v>
      </c>
      <c r="L2049" s="46" t="s">
        <v>244</v>
      </c>
      <c r="M2049" s="49">
        <v>0.85</v>
      </c>
      <c r="N2049" s="49">
        <v>0.15</v>
      </c>
      <c r="O2049" s="50">
        <f>Ugovori_OPULJP[[#This Row],[Bespovratna sredstva - Ukupno (EU+Nac) HRK
= Ukupna ugovorena vrijednost bespovratnih sredstava]]*Ugovori_OPULJP[[#This Row],[EU STOPA SUFINANCIRANJA %
EU CO-FINANCING RATE %]]</f>
        <v>1571814.1775</v>
      </c>
      <c r="P2049" s="51">
        <f>Ugovori_OPULJP[[#This Row],[Bespovratna sredstva - EU dio - HRK]]/7.5345</f>
        <v>208615.59194372551</v>
      </c>
      <c r="Q2049" s="50">
        <f>Ugovori_OPULJP[[#This Row],[Bespovratna sredstva - Ukupno (EU+Nac) HRK
= Ukupna ugovorena vrijednost bespovratnih sredstava]]*Ugovori_OPULJP[[#This Row],[STOPA NACIONALNOG SUFINANCIRANJA %]]</f>
        <v>277378.97249999997</v>
      </c>
      <c r="R2049" s="51">
        <f>Ugovori_OPULJP[[#This Row],[Bespovratna sredstva - Nacionalni dio - HRK]]/7.5345</f>
        <v>36814.516225363324</v>
      </c>
      <c r="S2049" s="50">
        <v>1849193.15</v>
      </c>
      <c r="T2049" s="51">
        <f>Ugovori_OPULJP[[#This Row],[Bespovratna sredstva - Ukupno (EU+Nac) HRK
= Ukupna ugovorena vrijednost bespovratnih sredstava]]/7.5345</f>
        <v>245430.10816908884</v>
      </c>
      <c r="U2049" s="50">
        <v>0</v>
      </c>
      <c r="V2049" s="51">
        <f>Ugovori_OPULJP[[#This Row],[Javni doprinos korisnika - HRK]]/7.5345</f>
        <v>0</v>
      </c>
      <c r="W2049" s="50">
        <v>0</v>
      </c>
      <c r="X2049" s="51">
        <f>Ugovori_OPULJP[[#This Row],[Privatni doprinos korisnika - HRK]]/7.5345</f>
        <v>0</v>
      </c>
      <c r="Y2049" s="52">
        <v>1849193.15</v>
      </c>
      <c r="Z2049" s="53">
        <f>Ugovori_OPULJP[[#This Row],[UKUPNI PRIHVATLJIVI IZDACI
TOTAL ELIGIBLE EXPENDITURE
= Bespovratna sredstva ukupno + doprinos korisnika
= Ukupni prihvatljivi troškovi
= Ukupna ugovorena vrijednost projekta HRK]]/7.5345</f>
        <v>245430.10816908884</v>
      </c>
      <c r="AA2049" s="44" t="s">
        <v>38</v>
      </c>
      <c r="AB2049" s="44" t="s">
        <v>35</v>
      </c>
      <c r="AC2049" s="43" t="s">
        <v>7502</v>
      </c>
      <c r="AD2049" s="43" t="s">
        <v>6595</v>
      </c>
    </row>
    <row r="2050" spans="1:30" ht="51" customHeight="1" x14ac:dyDescent="0.2">
      <c r="A2050" s="41" t="s">
        <v>7503</v>
      </c>
      <c r="B2050" s="42" t="s">
        <v>743</v>
      </c>
      <c r="C2050" s="43" t="s">
        <v>7295</v>
      </c>
      <c r="D2050" s="43" t="s">
        <v>7300</v>
      </c>
      <c r="E2050" s="44" t="s">
        <v>76</v>
      </c>
      <c r="F2050" s="45" t="s">
        <v>7504</v>
      </c>
      <c r="G2050" s="45" t="s">
        <v>466</v>
      </c>
      <c r="H2050" s="47">
        <v>42823</v>
      </c>
      <c r="I2050" s="47">
        <v>43553</v>
      </c>
      <c r="J2050" s="48" t="str">
        <f>IF(Ugovori_OPULJP[[#This Row],[DATUM ZAVRŠETKA OPERACIJE]]&gt;DATE(2024,3,31),"u provedbi","završen")</f>
        <v>završen</v>
      </c>
      <c r="K2050" s="46" t="s">
        <v>7505</v>
      </c>
      <c r="L2050" s="46" t="s">
        <v>94</v>
      </c>
      <c r="M2050" s="49">
        <v>0.85</v>
      </c>
      <c r="N2050" s="49">
        <v>0.15</v>
      </c>
      <c r="O2050" s="50">
        <f>Ugovori_OPULJP[[#This Row],[Bespovratna sredstva - Ukupno (EU+Nac) HRK
= Ukupna ugovorena vrijednost bespovratnih sredstava]]*Ugovori_OPULJP[[#This Row],[EU STOPA SUFINANCIRANJA %
EU CO-FINANCING RATE %]]</f>
        <v>1152490.027</v>
      </c>
      <c r="P2050" s="51">
        <f>Ugovori_OPULJP[[#This Row],[Bespovratna sredstva - EU dio - HRK]]/7.5345</f>
        <v>152961.7130532882</v>
      </c>
      <c r="Q2050" s="50">
        <f>Ugovori_OPULJP[[#This Row],[Bespovratna sredstva - Ukupno (EU+Nac) HRK
= Ukupna ugovorena vrijednost bespovratnih sredstava]]*Ugovori_OPULJP[[#This Row],[STOPA NACIONALNOG SUFINANCIRANJA %]]</f>
        <v>203380.59300000002</v>
      </c>
      <c r="R2050" s="51">
        <f>Ugovori_OPULJP[[#This Row],[Bespovratna sredstva - Nacionalni dio - HRK]]/7.5345</f>
        <v>26993.243479992037</v>
      </c>
      <c r="S2050" s="50">
        <v>1355870.62</v>
      </c>
      <c r="T2050" s="51">
        <f>Ugovori_OPULJP[[#This Row],[Bespovratna sredstva - Ukupno (EU+Nac) HRK
= Ukupna ugovorena vrijednost bespovratnih sredstava]]/7.5345</f>
        <v>179954.95653328026</v>
      </c>
      <c r="U2050" s="50">
        <v>0</v>
      </c>
      <c r="V2050" s="51">
        <f>Ugovori_OPULJP[[#This Row],[Javni doprinos korisnika - HRK]]/7.5345</f>
        <v>0</v>
      </c>
      <c r="W2050" s="50">
        <v>0</v>
      </c>
      <c r="X2050" s="51">
        <f>Ugovori_OPULJP[[#This Row],[Privatni doprinos korisnika - HRK]]/7.5345</f>
        <v>0</v>
      </c>
      <c r="Y2050" s="52">
        <v>1355870.62</v>
      </c>
      <c r="Z2050" s="53">
        <f>Ugovori_OPULJP[[#This Row],[UKUPNI PRIHVATLJIVI IZDACI
TOTAL ELIGIBLE EXPENDITURE
= Bespovratna sredstva ukupno + doprinos korisnika
= Ukupni prihvatljivi troškovi
= Ukupna ugovorena vrijednost projekta HRK]]/7.5345</f>
        <v>179954.95653328026</v>
      </c>
      <c r="AA2050" s="44" t="s">
        <v>38</v>
      </c>
      <c r="AB2050" s="44" t="s">
        <v>35</v>
      </c>
      <c r="AC2050" s="43" t="s">
        <v>7506</v>
      </c>
      <c r="AD2050" s="43" t="s">
        <v>6595</v>
      </c>
    </row>
    <row r="2051" spans="1:30" ht="51" customHeight="1" x14ac:dyDescent="0.2">
      <c r="A2051" s="41" t="s">
        <v>7507</v>
      </c>
      <c r="B2051" s="42" t="s">
        <v>743</v>
      </c>
      <c r="C2051" s="43" t="s">
        <v>7295</v>
      </c>
      <c r="D2051" s="43" t="s">
        <v>7300</v>
      </c>
      <c r="E2051" s="44" t="s">
        <v>76</v>
      </c>
      <c r="F2051" s="45" t="s">
        <v>7508</v>
      </c>
      <c r="G2051" s="45" t="s">
        <v>7509</v>
      </c>
      <c r="H2051" s="47">
        <v>42851</v>
      </c>
      <c r="I2051" s="47">
        <v>43581</v>
      </c>
      <c r="J2051" s="48" t="str">
        <f>IF(Ugovori_OPULJP[[#This Row],[DATUM ZAVRŠETKA OPERACIJE]]&gt;DATE(2024,3,31),"u provedbi","završen")</f>
        <v>završen</v>
      </c>
      <c r="K2051" s="46" t="s">
        <v>7510</v>
      </c>
      <c r="L2051" s="46" t="s">
        <v>37</v>
      </c>
      <c r="M2051" s="49">
        <v>0.85</v>
      </c>
      <c r="N2051" s="49">
        <v>0.15</v>
      </c>
      <c r="O2051" s="50">
        <f>Ugovori_OPULJP[[#This Row],[Bespovratna sredstva - Ukupno (EU+Nac) HRK
= Ukupna ugovorena vrijednost bespovratnih sredstava]]*Ugovori_OPULJP[[#This Row],[EU STOPA SUFINANCIRANJA %
EU CO-FINANCING RATE %]]</f>
        <v>1208311.0825</v>
      </c>
      <c r="P2051" s="51">
        <f>Ugovori_OPULJP[[#This Row],[Bespovratna sredstva - EU dio - HRK]]/7.5345</f>
        <v>160370.4403079169</v>
      </c>
      <c r="Q2051" s="50">
        <f>Ugovori_OPULJP[[#This Row],[Bespovratna sredstva - Ukupno (EU+Nac) HRK
= Ukupna ugovorena vrijednost bespovratnih sredstava]]*Ugovori_OPULJP[[#This Row],[STOPA NACIONALNOG SUFINANCIRANJA %]]</f>
        <v>213231.36749999999</v>
      </c>
      <c r="R2051" s="51">
        <f>Ugovori_OPULJP[[#This Row],[Bespovratna sredstva - Nacionalni dio - HRK]]/7.5345</f>
        <v>28300.665936691217</v>
      </c>
      <c r="S2051" s="50">
        <v>1421542.45</v>
      </c>
      <c r="T2051" s="51">
        <f>Ugovori_OPULJP[[#This Row],[Bespovratna sredstva - Ukupno (EU+Nac) HRK
= Ukupna ugovorena vrijednost bespovratnih sredstava]]/7.5345</f>
        <v>188671.10624460812</v>
      </c>
      <c r="U2051" s="50">
        <v>0</v>
      </c>
      <c r="V2051" s="51">
        <f>Ugovori_OPULJP[[#This Row],[Javni doprinos korisnika - HRK]]/7.5345</f>
        <v>0</v>
      </c>
      <c r="W2051" s="50">
        <v>0</v>
      </c>
      <c r="X2051" s="51">
        <f>Ugovori_OPULJP[[#This Row],[Privatni doprinos korisnika - HRK]]/7.5345</f>
        <v>0</v>
      </c>
      <c r="Y2051" s="52">
        <v>1421542.45</v>
      </c>
      <c r="Z2051" s="53">
        <f>Ugovori_OPULJP[[#This Row],[UKUPNI PRIHVATLJIVI IZDACI
TOTAL ELIGIBLE EXPENDITURE
= Bespovratna sredstva ukupno + doprinos korisnika
= Ukupni prihvatljivi troškovi
= Ukupna ugovorena vrijednost projekta HRK]]/7.5345</f>
        <v>188671.10624460812</v>
      </c>
      <c r="AA2051" s="44" t="s">
        <v>38</v>
      </c>
      <c r="AB2051" s="44" t="s">
        <v>35</v>
      </c>
      <c r="AC2051" s="43" t="s">
        <v>7511</v>
      </c>
      <c r="AD2051" s="43" t="s">
        <v>6595</v>
      </c>
    </row>
    <row r="2052" spans="1:30" ht="51" customHeight="1" x14ac:dyDescent="0.2">
      <c r="A2052" s="41" t="s">
        <v>7512</v>
      </c>
      <c r="B2052" s="42" t="s">
        <v>743</v>
      </c>
      <c r="C2052" s="43" t="s">
        <v>7295</v>
      </c>
      <c r="D2052" s="43" t="s">
        <v>7300</v>
      </c>
      <c r="E2052" s="44" t="s">
        <v>76</v>
      </c>
      <c r="F2052" s="45" t="s">
        <v>7513</v>
      </c>
      <c r="G2052" s="45" t="s">
        <v>3614</v>
      </c>
      <c r="H2052" s="47">
        <v>42828</v>
      </c>
      <c r="I2052" s="47">
        <v>43558</v>
      </c>
      <c r="J2052" s="48" t="str">
        <f>IF(Ugovori_OPULJP[[#This Row],[DATUM ZAVRŠETKA OPERACIJE]]&gt;DATE(2024,3,31),"u provedbi","završen")</f>
        <v>završen</v>
      </c>
      <c r="K2052" s="46" t="s">
        <v>7514</v>
      </c>
      <c r="L2052" s="46" t="s">
        <v>244</v>
      </c>
      <c r="M2052" s="49">
        <v>0.85</v>
      </c>
      <c r="N2052" s="49">
        <v>0.15</v>
      </c>
      <c r="O2052" s="50">
        <f>Ugovori_OPULJP[[#This Row],[Bespovratna sredstva - Ukupno (EU+Nac) HRK
= Ukupna ugovorena vrijednost bespovratnih sredstava]]*Ugovori_OPULJP[[#This Row],[EU STOPA SUFINANCIRANJA %
EU CO-FINANCING RATE %]]</f>
        <v>839473.6</v>
      </c>
      <c r="P2052" s="51">
        <f>Ugovori_OPULJP[[#This Row],[Bespovratna sredstva - EU dio - HRK]]/7.5345</f>
        <v>111417.29378193642</v>
      </c>
      <c r="Q2052" s="50">
        <f>Ugovori_OPULJP[[#This Row],[Bespovratna sredstva - Ukupno (EU+Nac) HRK
= Ukupna ugovorena vrijednost bespovratnih sredstava]]*Ugovori_OPULJP[[#This Row],[STOPA NACIONALNOG SUFINANCIRANJA %]]</f>
        <v>148142.39999999999</v>
      </c>
      <c r="R2052" s="51">
        <f>Ugovori_OPULJP[[#This Row],[Bespovratna sredstva - Nacionalni dio - HRK]]/7.5345</f>
        <v>19661.875373282895</v>
      </c>
      <c r="S2052" s="50">
        <v>987616</v>
      </c>
      <c r="T2052" s="51">
        <f>Ugovori_OPULJP[[#This Row],[Bespovratna sredstva - Ukupno (EU+Nac) HRK
= Ukupna ugovorena vrijednost bespovratnih sredstava]]/7.5345</f>
        <v>131079.16915521931</v>
      </c>
      <c r="U2052" s="50">
        <v>0</v>
      </c>
      <c r="V2052" s="51">
        <f>Ugovori_OPULJP[[#This Row],[Javni doprinos korisnika - HRK]]/7.5345</f>
        <v>0</v>
      </c>
      <c r="W2052" s="50">
        <v>0</v>
      </c>
      <c r="X2052" s="51">
        <f>Ugovori_OPULJP[[#This Row],[Privatni doprinos korisnika - HRK]]/7.5345</f>
        <v>0</v>
      </c>
      <c r="Y2052" s="52">
        <v>987616</v>
      </c>
      <c r="Z2052" s="53">
        <f>Ugovori_OPULJP[[#This Row],[UKUPNI PRIHVATLJIVI IZDACI
TOTAL ELIGIBLE EXPENDITURE
= Bespovratna sredstva ukupno + doprinos korisnika
= Ukupni prihvatljivi troškovi
= Ukupna ugovorena vrijednost projekta HRK]]/7.5345</f>
        <v>131079.16915521931</v>
      </c>
      <c r="AA2052" s="44" t="s">
        <v>38</v>
      </c>
      <c r="AB2052" s="44" t="s">
        <v>35</v>
      </c>
      <c r="AC2052" s="43" t="s">
        <v>7515</v>
      </c>
      <c r="AD2052" s="43" t="s">
        <v>6595</v>
      </c>
    </row>
    <row r="2053" spans="1:30" ht="51" customHeight="1" x14ac:dyDescent="0.2">
      <c r="A2053" s="41" t="s">
        <v>7516</v>
      </c>
      <c r="B2053" s="42" t="s">
        <v>743</v>
      </c>
      <c r="C2053" s="43" t="s">
        <v>7295</v>
      </c>
      <c r="D2053" s="43" t="s">
        <v>7300</v>
      </c>
      <c r="E2053" s="44" t="s">
        <v>76</v>
      </c>
      <c r="F2053" s="45" t="s">
        <v>7517</v>
      </c>
      <c r="G2053" s="45" t="s">
        <v>7518</v>
      </c>
      <c r="H2053" s="47">
        <v>42828</v>
      </c>
      <c r="I2053" s="47">
        <v>43468</v>
      </c>
      <c r="J2053" s="48" t="str">
        <f>IF(Ugovori_OPULJP[[#This Row],[DATUM ZAVRŠETKA OPERACIJE]]&gt;DATE(2024,3,31),"u provedbi","završen")</f>
        <v>završen</v>
      </c>
      <c r="K2053" s="46" t="s">
        <v>173</v>
      </c>
      <c r="L2053" s="46" t="s">
        <v>173</v>
      </c>
      <c r="M2053" s="49">
        <v>0.85</v>
      </c>
      <c r="N2053" s="49">
        <v>0.15</v>
      </c>
      <c r="O2053" s="50">
        <f>Ugovori_OPULJP[[#This Row],[Bespovratna sredstva - Ukupno (EU+Nac) HRK
= Ukupna ugovorena vrijednost bespovratnih sredstava]]*Ugovori_OPULJP[[#This Row],[EU STOPA SUFINANCIRANJA %
EU CO-FINANCING RATE %]]</f>
        <v>1178364.2395000001</v>
      </c>
      <c r="P2053" s="51">
        <f>Ugovori_OPULJP[[#This Row],[Bespovratna sredstva - EU dio - HRK]]/7.5345</f>
        <v>156395.81120180505</v>
      </c>
      <c r="Q2053" s="50">
        <f>Ugovori_OPULJP[[#This Row],[Bespovratna sredstva - Ukupno (EU+Nac) HRK
= Ukupna ugovorena vrijednost bespovratnih sredstava]]*Ugovori_OPULJP[[#This Row],[STOPA NACIONALNOG SUFINANCIRANJA %]]</f>
        <v>207946.6305</v>
      </c>
      <c r="R2053" s="51">
        <f>Ugovori_OPULJP[[#This Row],[Bespovratna sredstva - Nacionalni dio - HRK]]/7.5345</f>
        <v>27599.260800318534</v>
      </c>
      <c r="S2053" s="50">
        <v>1386310.87</v>
      </c>
      <c r="T2053" s="51">
        <f>Ugovori_OPULJP[[#This Row],[Bespovratna sredstva - Ukupno (EU+Nac) HRK
= Ukupna ugovorena vrijednost bespovratnih sredstava]]/7.5345</f>
        <v>183995.07200212358</v>
      </c>
      <c r="U2053" s="50">
        <v>0</v>
      </c>
      <c r="V2053" s="51">
        <f>Ugovori_OPULJP[[#This Row],[Javni doprinos korisnika - HRK]]/7.5345</f>
        <v>0</v>
      </c>
      <c r="W2053" s="50">
        <v>0</v>
      </c>
      <c r="X2053" s="51">
        <f>Ugovori_OPULJP[[#This Row],[Privatni doprinos korisnika - HRK]]/7.5345</f>
        <v>0</v>
      </c>
      <c r="Y2053" s="52">
        <v>1386310.87</v>
      </c>
      <c r="Z2053" s="53">
        <f>Ugovori_OPULJP[[#This Row],[UKUPNI PRIHVATLJIVI IZDACI
TOTAL ELIGIBLE EXPENDITURE
= Bespovratna sredstva ukupno + doprinos korisnika
= Ukupni prihvatljivi troškovi
= Ukupna ugovorena vrijednost projekta HRK]]/7.5345</f>
        <v>183995.07200212358</v>
      </c>
      <c r="AA2053" s="44" t="s">
        <v>38</v>
      </c>
      <c r="AB2053" s="44" t="s">
        <v>35</v>
      </c>
      <c r="AC2053" s="43" t="s">
        <v>7519</v>
      </c>
      <c r="AD2053" s="43" t="s">
        <v>6595</v>
      </c>
    </row>
    <row r="2054" spans="1:30" ht="51" customHeight="1" x14ac:dyDescent="0.2">
      <c r="A2054" s="41" t="s">
        <v>7520</v>
      </c>
      <c r="B2054" s="42" t="s">
        <v>743</v>
      </c>
      <c r="C2054" s="43" t="s">
        <v>7295</v>
      </c>
      <c r="D2054" s="43" t="s">
        <v>7300</v>
      </c>
      <c r="E2054" s="44" t="s">
        <v>76</v>
      </c>
      <c r="F2054" s="45" t="s">
        <v>7521</v>
      </c>
      <c r="G2054" s="45" t="s">
        <v>3147</v>
      </c>
      <c r="H2054" s="47">
        <v>42829</v>
      </c>
      <c r="I2054" s="47">
        <v>43559</v>
      </c>
      <c r="J2054" s="48" t="str">
        <f>IF(Ugovori_OPULJP[[#This Row],[DATUM ZAVRŠETKA OPERACIJE]]&gt;DATE(2024,3,31),"u provedbi","završen")</f>
        <v>završen</v>
      </c>
      <c r="K2054" s="46" t="s">
        <v>84</v>
      </c>
      <c r="L2054" s="46" t="s">
        <v>84</v>
      </c>
      <c r="M2054" s="49">
        <v>0.85</v>
      </c>
      <c r="N2054" s="49">
        <v>0.15</v>
      </c>
      <c r="O2054" s="50">
        <f>Ugovori_OPULJP[[#This Row],[Bespovratna sredstva - Ukupno (EU+Nac) HRK
= Ukupna ugovorena vrijednost bespovratnih sredstava]]*Ugovori_OPULJP[[#This Row],[EU STOPA SUFINANCIRANJA %
EU CO-FINANCING RATE %]]</f>
        <v>358441.95699999999</v>
      </c>
      <c r="P2054" s="51">
        <f>Ugovori_OPULJP[[#This Row],[Bespovratna sredstva - EU dio - HRK]]/7.5345</f>
        <v>47573.423186674627</v>
      </c>
      <c r="Q2054" s="50">
        <f>Ugovori_OPULJP[[#This Row],[Bespovratna sredstva - Ukupno (EU+Nac) HRK
= Ukupna ugovorena vrijednost bespovratnih sredstava]]*Ugovori_OPULJP[[#This Row],[STOPA NACIONALNOG SUFINANCIRANJA %]]</f>
        <v>63254.462999999996</v>
      </c>
      <c r="R2054" s="51">
        <f>Ugovori_OPULJP[[#This Row],[Bespovratna sredstva - Nacionalni dio - HRK]]/7.5345</f>
        <v>8395.3099741190508</v>
      </c>
      <c r="S2054" s="50">
        <v>421696.42</v>
      </c>
      <c r="T2054" s="51">
        <f>Ugovori_OPULJP[[#This Row],[Bespovratna sredstva - Ukupno (EU+Nac) HRK
= Ukupna ugovorena vrijednost bespovratnih sredstava]]/7.5345</f>
        <v>55968.733160793679</v>
      </c>
      <c r="U2054" s="50">
        <v>0</v>
      </c>
      <c r="V2054" s="51">
        <f>Ugovori_OPULJP[[#This Row],[Javni doprinos korisnika - HRK]]/7.5345</f>
        <v>0</v>
      </c>
      <c r="W2054" s="50">
        <v>0</v>
      </c>
      <c r="X2054" s="51">
        <f>Ugovori_OPULJP[[#This Row],[Privatni doprinos korisnika - HRK]]/7.5345</f>
        <v>0</v>
      </c>
      <c r="Y2054" s="52">
        <v>421696.42</v>
      </c>
      <c r="Z2054" s="53">
        <f>Ugovori_OPULJP[[#This Row],[UKUPNI PRIHVATLJIVI IZDACI
TOTAL ELIGIBLE EXPENDITURE
= Bespovratna sredstva ukupno + doprinos korisnika
= Ukupni prihvatljivi troškovi
= Ukupna ugovorena vrijednost projekta HRK]]/7.5345</f>
        <v>55968.733160793679</v>
      </c>
      <c r="AA2054" s="44" t="s">
        <v>38</v>
      </c>
      <c r="AB2054" s="44" t="s">
        <v>35</v>
      </c>
      <c r="AC2054" s="43" t="s">
        <v>7522</v>
      </c>
      <c r="AD2054" s="43" t="s">
        <v>6595</v>
      </c>
    </row>
    <row r="2055" spans="1:30" ht="51" customHeight="1" x14ac:dyDescent="0.2">
      <c r="A2055" s="41" t="s">
        <v>7523</v>
      </c>
      <c r="B2055" s="42" t="s">
        <v>743</v>
      </c>
      <c r="C2055" s="43" t="s">
        <v>7295</v>
      </c>
      <c r="D2055" s="43" t="s">
        <v>7300</v>
      </c>
      <c r="E2055" s="44" t="s">
        <v>76</v>
      </c>
      <c r="F2055" s="45" t="s">
        <v>7524</v>
      </c>
      <c r="G2055" s="45" t="s">
        <v>7525</v>
      </c>
      <c r="H2055" s="47">
        <v>42822</v>
      </c>
      <c r="I2055" s="47">
        <v>43552</v>
      </c>
      <c r="J2055" s="48" t="str">
        <f>IF(Ugovori_OPULJP[[#This Row],[DATUM ZAVRŠETKA OPERACIJE]]&gt;DATE(2024,3,31),"u provedbi","završen")</f>
        <v>završen</v>
      </c>
      <c r="K2055" s="46" t="s">
        <v>37</v>
      </c>
      <c r="L2055" s="46" t="s">
        <v>37</v>
      </c>
      <c r="M2055" s="49">
        <v>0.85</v>
      </c>
      <c r="N2055" s="49">
        <v>0.15</v>
      </c>
      <c r="O2055" s="50">
        <f>Ugovori_OPULJP[[#This Row],[Bespovratna sredstva - Ukupno (EU+Nac) HRK
= Ukupna ugovorena vrijednost bespovratnih sredstava]]*Ugovori_OPULJP[[#This Row],[EU STOPA SUFINANCIRANJA %
EU CO-FINANCING RATE %]]</f>
        <v>1488237.6725000001</v>
      </c>
      <c r="P2055" s="51">
        <f>Ugovori_OPULJP[[#This Row],[Bespovratna sredstva - EU dio - HRK]]/7.5345</f>
        <v>197523.0834826465</v>
      </c>
      <c r="Q2055" s="50">
        <f>Ugovori_OPULJP[[#This Row],[Bespovratna sredstva - Ukupno (EU+Nac) HRK
= Ukupna ugovorena vrijednost bespovratnih sredstava]]*Ugovori_OPULJP[[#This Row],[STOPA NACIONALNOG SUFINANCIRANJA %]]</f>
        <v>262630.17749999999</v>
      </c>
      <c r="R2055" s="51">
        <f>Ugovori_OPULJP[[#This Row],[Bespovratna sredstva - Nacionalni dio - HRK]]/7.5345</f>
        <v>34857.014732231728</v>
      </c>
      <c r="S2055" s="50">
        <v>1750867.85</v>
      </c>
      <c r="T2055" s="51">
        <f>Ugovori_OPULJP[[#This Row],[Bespovratna sredstva - Ukupno (EU+Nac) HRK
= Ukupna ugovorena vrijednost bespovratnih sredstava]]/7.5345</f>
        <v>232380.09821487824</v>
      </c>
      <c r="U2055" s="50">
        <v>0</v>
      </c>
      <c r="V2055" s="51">
        <f>Ugovori_OPULJP[[#This Row],[Javni doprinos korisnika - HRK]]/7.5345</f>
        <v>0</v>
      </c>
      <c r="W2055" s="50">
        <v>0</v>
      </c>
      <c r="X2055" s="51">
        <f>Ugovori_OPULJP[[#This Row],[Privatni doprinos korisnika - HRK]]/7.5345</f>
        <v>0</v>
      </c>
      <c r="Y2055" s="52">
        <v>1750867.85</v>
      </c>
      <c r="Z2055" s="53">
        <f>Ugovori_OPULJP[[#This Row],[UKUPNI PRIHVATLJIVI IZDACI
TOTAL ELIGIBLE EXPENDITURE
= Bespovratna sredstva ukupno + doprinos korisnika
= Ukupni prihvatljivi troškovi
= Ukupna ugovorena vrijednost projekta HRK]]/7.5345</f>
        <v>232380.09821487824</v>
      </c>
      <c r="AA2055" s="44" t="s">
        <v>38</v>
      </c>
      <c r="AB2055" s="44" t="s">
        <v>35</v>
      </c>
      <c r="AC2055" s="43" t="s">
        <v>7526</v>
      </c>
      <c r="AD2055" s="43" t="s">
        <v>6595</v>
      </c>
    </row>
    <row r="2056" spans="1:30" ht="51" customHeight="1" x14ac:dyDescent="0.2">
      <c r="A2056" s="41" t="s">
        <v>7527</v>
      </c>
      <c r="B2056" s="42" t="s">
        <v>743</v>
      </c>
      <c r="C2056" s="43" t="s">
        <v>7295</v>
      </c>
      <c r="D2056" s="43" t="s">
        <v>7300</v>
      </c>
      <c r="E2056" s="44" t="s">
        <v>76</v>
      </c>
      <c r="F2056" s="45" t="s">
        <v>7528</v>
      </c>
      <c r="G2056" s="45" t="s">
        <v>1821</v>
      </c>
      <c r="H2056" s="47">
        <v>42831</v>
      </c>
      <c r="I2056" s="47">
        <v>43561</v>
      </c>
      <c r="J2056" s="48" t="str">
        <f>IF(Ugovori_OPULJP[[#This Row],[DATUM ZAVRŠETKA OPERACIJE]]&gt;DATE(2024,3,31),"u provedbi","završen")</f>
        <v>završen</v>
      </c>
      <c r="K2056" s="46" t="s">
        <v>249</v>
      </c>
      <c r="L2056" s="46" t="s">
        <v>37</v>
      </c>
      <c r="M2056" s="49">
        <v>0.85</v>
      </c>
      <c r="N2056" s="49">
        <v>0.15</v>
      </c>
      <c r="O2056" s="50">
        <f>Ugovori_OPULJP[[#This Row],[Bespovratna sredstva - Ukupno (EU+Nac) HRK
= Ukupna ugovorena vrijednost bespovratnih sredstava]]*Ugovori_OPULJP[[#This Row],[EU STOPA SUFINANCIRANJA %
EU CO-FINANCING RATE %]]</f>
        <v>1054111.095</v>
      </c>
      <c r="P2056" s="51">
        <f>Ugovori_OPULJP[[#This Row],[Bespovratna sredstva - EU dio - HRK]]/7.5345</f>
        <v>139904.58490941668</v>
      </c>
      <c r="Q2056" s="50">
        <f>Ugovori_OPULJP[[#This Row],[Bespovratna sredstva - Ukupno (EU+Nac) HRK
= Ukupna ugovorena vrijednost bespovratnih sredstava]]*Ugovori_OPULJP[[#This Row],[STOPA NACIONALNOG SUFINANCIRANJA %]]</f>
        <v>186019.60499999998</v>
      </c>
      <c r="R2056" s="51">
        <f>Ugovori_OPULJP[[#This Row],[Bespovratna sredstva - Nacionalni dio - HRK]]/7.5345</f>
        <v>24689.044395779412</v>
      </c>
      <c r="S2056" s="50">
        <v>1240130.7</v>
      </c>
      <c r="T2056" s="51">
        <f>Ugovori_OPULJP[[#This Row],[Bespovratna sredstva - Ukupno (EU+Nac) HRK
= Ukupna ugovorena vrijednost bespovratnih sredstava]]/7.5345</f>
        <v>164593.62930519608</v>
      </c>
      <c r="U2056" s="50">
        <v>0</v>
      </c>
      <c r="V2056" s="51">
        <f>Ugovori_OPULJP[[#This Row],[Javni doprinos korisnika - HRK]]/7.5345</f>
        <v>0</v>
      </c>
      <c r="W2056" s="50">
        <v>0</v>
      </c>
      <c r="X2056" s="51">
        <f>Ugovori_OPULJP[[#This Row],[Privatni doprinos korisnika - HRK]]/7.5345</f>
        <v>0</v>
      </c>
      <c r="Y2056" s="52">
        <v>1240130.7</v>
      </c>
      <c r="Z2056" s="53">
        <f>Ugovori_OPULJP[[#This Row],[UKUPNI PRIHVATLJIVI IZDACI
TOTAL ELIGIBLE EXPENDITURE
= Bespovratna sredstva ukupno + doprinos korisnika
= Ukupni prihvatljivi troškovi
= Ukupna ugovorena vrijednost projekta HRK]]/7.5345</f>
        <v>164593.62930519608</v>
      </c>
      <c r="AA2056" s="44" t="s">
        <v>38</v>
      </c>
      <c r="AB2056" s="44" t="s">
        <v>35</v>
      </c>
      <c r="AC2056" s="43" t="s">
        <v>7529</v>
      </c>
      <c r="AD2056" s="43" t="s">
        <v>6595</v>
      </c>
    </row>
    <row r="2057" spans="1:30" ht="51" customHeight="1" x14ac:dyDescent="0.2">
      <c r="A2057" s="41" t="s">
        <v>7530</v>
      </c>
      <c r="B2057" s="42" t="s">
        <v>743</v>
      </c>
      <c r="C2057" s="43" t="s">
        <v>7295</v>
      </c>
      <c r="D2057" s="43" t="s">
        <v>7300</v>
      </c>
      <c r="E2057" s="44" t="s">
        <v>76</v>
      </c>
      <c r="F2057" s="45" t="s">
        <v>3668</v>
      </c>
      <c r="G2057" s="45" t="s">
        <v>7531</v>
      </c>
      <c r="H2057" s="47">
        <v>42823</v>
      </c>
      <c r="I2057" s="47">
        <v>43553</v>
      </c>
      <c r="J2057" s="48" t="str">
        <f>IF(Ugovori_OPULJP[[#This Row],[DATUM ZAVRŠETKA OPERACIJE]]&gt;DATE(2024,3,31),"u provedbi","završen")</f>
        <v>završen</v>
      </c>
      <c r="K2057" s="46" t="s">
        <v>130</v>
      </c>
      <c r="L2057" s="46" t="s">
        <v>130</v>
      </c>
      <c r="M2057" s="49">
        <v>0.85</v>
      </c>
      <c r="N2057" s="49">
        <v>0.15</v>
      </c>
      <c r="O2057" s="50">
        <f>Ugovori_OPULJP[[#This Row],[Bespovratna sredstva - Ukupno (EU+Nac) HRK
= Ukupna ugovorena vrijednost bespovratnih sredstava]]*Ugovori_OPULJP[[#This Row],[EU STOPA SUFINANCIRANJA %
EU CO-FINANCING RATE %]]</f>
        <v>340748</v>
      </c>
      <c r="P2057" s="51">
        <f>Ugovori_OPULJP[[#This Row],[Bespovratna sredstva - EU dio - HRK]]/7.5345</f>
        <v>45225.031521666999</v>
      </c>
      <c r="Q2057" s="50">
        <f>Ugovori_OPULJP[[#This Row],[Bespovratna sredstva - Ukupno (EU+Nac) HRK
= Ukupna ugovorena vrijednost bespovratnih sredstava]]*Ugovori_OPULJP[[#This Row],[STOPA NACIONALNOG SUFINANCIRANJA %]]</f>
        <v>60132</v>
      </c>
      <c r="R2057" s="51">
        <f>Ugovori_OPULJP[[#This Row],[Bespovratna sredstva - Nacionalni dio - HRK]]/7.5345</f>
        <v>7980.8879155882933</v>
      </c>
      <c r="S2057" s="50">
        <v>400880</v>
      </c>
      <c r="T2057" s="51">
        <f>Ugovori_OPULJP[[#This Row],[Bespovratna sredstva - Ukupno (EU+Nac) HRK
= Ukupna ugovorena vrijednost bespovratnih sredstava]]/7.5345</f>
        <v>53205.919437255288</v>
      </c>
      <c r="U2057" s="50">
        <v>0</v>
      </c>
      <c r="V2057" s="51">
        <f>Ugovori_OPULJP[[#This Row],[Javni doprinos korisnika - HRK]]/7.5345</f>
        <v>0</v>
      </c>
      <c r="W2057" s="50">
        <v>0</v>
      </c>
      <c r="X2057" s="51">
        <f>Ugovori_OPULJP[[#This Row],[Privatni doprinos korisnika - HRK]]/7.5345</f>
        <v>0</v>
      </c>
      <c r="Y2057" s="52">
        <v>400880</v>
      </c>
      <c r="Z2057" s="53">
        <f>Ugovori_OPULJP[[#This Row],[UKUPNI PRIHVATLJIVI IZDACI
TOTAL ELIGIBLE EXPENDITURE
= Bespovratna sredstva ukupno + doprinos korisnika
= Ukupni prihvatljivi troškovi
= Ukupna ugovorena vrijednost projekta HRK]]/7.5345</f>
        <v>53205.919437255288</v>
      </c>
      <c r="AA2057" s="44" t="s">
        <v>38</v>
      </c>
      <c r="AB2057" s="44" t="s">
        <v>35</v>
      </c>
      <c r="AC2057" s="43" t="s">
        <v>7532</v>
      </c>
      <c r="AD2057" s="43" t="s">
        <v>6595</v>
      </c>
    </row>
    <row r="2058" spans="1:30" ht="51" customHeight="1" x14ac:dyDescent="0.2">
      <c r="A2058" s="41" t="s">
        <v>7533</v>
      </c>
      <c r="B2058" s="42" t="s">
        <v>743</v>
      </c>
      <c r="C2058" s="43" t="s">
        <v>7295</v>
      </c>
      <c r="D2058" s="43" t="s">
        <v>7300</v>
      </c>
      <c r="E2058" s="44" t="s">
        <v>76</v>
      </c>
      <c r="F2058" s="45" t="s">
        <v>7534</v>
      </c>
      <c r="G2058" s="45" t="s">
        <v>7535</v>
      </c>
      <c r="H2058" s="47">
        <v>42851</v>
      </c>
      <c r="I2058" s="47">
        <v>43581</v>
      </c>
      <c r="J2058" s="48" t="str">
        <f>IF(Ugovori_OPULJP[[#This Row],[DATUM ZAVRŠETKA OPERACIJE]]&gt;DATE(2024,3,31),"u provedbi","završen")</f>
        <v>završen</v>
      </c>
      <c r="K2058" s="46" t="s">
        <v>333</v>
      </c>
      <c r="L2058" s="46" t="s">
        <v>333</v>
      </c>
      <c r="M2058" s="49">
        <v>0.85</v>
      </c>
      <c r="N2058" s="49">
        <v>0.15</v>
      </c>
      <c r="O2058" s="50">
        <f>Ugovori_OPULJP[[#This Row],[Bespovratna sredstva - Ukupno (EU+Nac) HRK
= Ukupna ugovorena vrijednost bespovratnih sredstava]]*Ugovori_OPULJP[[#This Row],[EU STOPA SUFINANCIRANJA %
EU CO-FINANCING RATE %]]</f>
        <v>435217</v>
      </c>
      <c r="P2058" s="51">
        <f>Ugovori_OPULJP[[#This Row],[Bespovratna sredstva - EU dio - HRK]]/7.5345</f>
        <v>57763.222509788306</v>
      </c>
      <c r="Q2058" s="50">
        <f>Ugovori_OPULJP[[#This Row],[Bespovratna sredstva - Ukupno (EU+Nac) HRK
= Ukupna ugovorena vrijednost bespovratnih sredstava]]*Ugovori_OPULJP[[#This Row],[STOPA NACIONALNOG SUFINANCIRANJA %]]</f>
        <v>76803</v>
      </c>
      <c r="R2058" s="51">
        <f>Ugovori_OPULJP[[#This Row],[Bespovratna sredstva - Nacionalni dio - HRK]]/7.5345</f>
        <v>10193.509854668524</v>
      </c>
      <c r="S2058" s="50">
        <v>512020</v>
      </c>
      <c r="T2058" s="51">
        <f>Ugovori_OPULJP[[#This Row],[Bespovratna sredstva - Ukupno (EU+Nac) HRK
= Ukupna ugovorena vrijednost bespovratnih sredstava]]/7.5345</f>
        <v>67956.732364456824</v>
      </c>
      <c r="U2058" s="50">
        <v>0</v>
      </c>
      <c r="V2058" s="51">
        <f>Ugovori_OPULJP[[#This Row],[Javni doprinos korisnika - HRK]]/7.5345</f>
        <v>0</v>
      </c>
      <c r="W2058" s="50">
        <v>0</v>
      </c>
      <c r="X2058" s="51">
        <f>Ugovori_OPULJP[[#This Row],[Privatni doprinos korisnika - HRK]]/7.5345</f>
        <v>0</v>
      </c>
      <c r="Y2058" s="52">
        <v>512020</v>
      </c>
      <c r="Z2058" s="53">
        <f>Ugovori_OPULJP[[#This Row],[UKUPNI PRIHVATLJIVI IZDACI
TOTAL ELIGIBLE EXPENDITURE
= Bespovratna sredstva ukupno + doprinos korisnika
= Ukupni prihvatljivi troškovi
= Ukupna ugovorena vrijednost projekta HRK]]/7.5345</f>
        <v>67956.732364456824</v>
      </c>
      <c r="AA2058" s="44" t="s">
        <v>38</v>
      </c>
      <c r="AB2058" s="44" t="s">
        <v>35</v>
      </c>
      <c r="AC2058" s="43" t="s">
        <v>7536</v>
      </c>
      <c r="AD2058" s="43" t="s">
        <v>6595</v>
      </c>
    </row>
    <row r="2059" spans="1:30" ht="51" customHeight="1" x14ac:dyDescent="0.2">
      <c r="A2059" s="41" t="s">
        <v>7537</v>
      </c>
      <c r="B2059" s="42" t="s">
        <v>743</v>
      </c>
      <c r="C2059" s="43" t="s">
        <v>7295</v>
      </c>
      <c r="D2059" s="43" t="s">
        <v>7300</v>
      </c>
      <c r="E2059" s="44" t="s">
        <v>76</v>
      </c>
      <c r="F2059" s="45" t="s">
        <v>7538</v>
      </c>
      <c r="G2059" s="45" t="s">
        <v>2490</v>
      </c>
      <c r="H2059" s="47">
        <v>42859</v>
      </c>
      <c r="I2059" s="47">
        <v>43589</v>
      </c>
      <c r="J2059" s="48" t="str">
        <f>IF(Ugovori_OPULJP[[#This Row],[DATUM ZAVRŠETKA OPERACIJE]]&gt;DATE(2024,3,31),"u provedbi","završen")</f>
        <v>završen</v>
      </c>
      <c r="K2059" s="46" t="s">
        <v>594</v>
      </c>
      <c r="L2059" s="46" t="s">
        <v>594</v>
      </c>
      <c r="M2059" s="49">
        <v>0.85</v>
      </c>
      <c r="N2059" s="49">
        <v>0.15</v>
      </c>
      <c r="O2059" s="50">
        <f>Ugovori_OPULJP[[#This Row],[Bespovratna sredstva - Ukupno (EU+Nac) HRK
= Ukupna ugovorena vrijednost bespovratnih sredstava]]*Ugovori_OPULJP[[#This Row],[EU STOPA SUFINANCIRANJA %
EU CO-FINANCING RATE %]]</f>
        <v>382109</v>
      </c>
      <c r="P2059" s="51">
        <f>Ugovori_OPULJP[[#This Row],[Bespovratna sredstva - EU dio - HRK]]/7.5345</f>
        <v>50714.579600504345</v>
      </c>
      <c r="Q2059" s="50">
        <f>Ugovori_OPULJP[[#This Row],[Bespovratna sredstva - Ukupno (EU+Nac) HRK
= Ukupna ugovorena vrijednost bespovratnih sredstava]]*Ugovori_OPULJP[[#This Row],[STOPA NACIONALNOG SUFINANCIRANJA %]]</f>
        <v>67431</v>
      </c>
      <c r="R2059" s="51">
        <f>Ugovori_OPULJP[[#This Row],[Bespovratna sredstva - Nacionalni dio - HRK]]/7.5345</f>
        <v>8949.6316942066496</v>
      </c>
      <c r="S2059" s="50">
        <v>449540</v>
      </c>
      <c r="T2059" s="51">
        <f>Ugovori_OPULJP[[#This Row],[Bespovratna sredstva - Ukupno (EU+Nac) HRK
= Ukupna ugovorena vrijednost bespovratnih sredstava]]/7.5345</f>
        <v>59664.211294710993</v>
      </c>
      <c r="U2059" s="50">
        <v>0</v>
      </c>
      <c r="V2059" s="51">
        <f>Ugovori_OPULJP[[#This Row],[Javni doprinos korisnika - HRK]]/7.5345</f>
        <v>0</v>
      </c>
      <c r="W2059" s="50">
        <v>0</v>
      </c>
      <c r="X2059" s="51">
        <f>Ugovori_OPULJP[[#This Row],[Privatni doprinos korisnika - HRK]]/7.5345</f>
        <v>0</v>
      </c>
      <c r="Y2059" s="52">
        <v>449540</v>
      </c>
      <c r="Z2059" s="53">
        <f>Ugovori_OPULJP[[#This Row],[UKUPNI PRIHVATLJIVI IZDACI
TOTAL ELIGIBLE EXPENDITURE
= Bespovratna sredstva ukupno + doprinos korisnika
= Ukupni prihvatljivi troškovi
= Ukupna ugovorena vrijednost projekta HRK]]/7.5345</f>
        <v>59664.211294710993</v>
      </c>
      <c r="AA2059" s="44" t="s">
        <v>38</v>
      </c>
      <c r="AB2059" s="44" t="s">
        <v>35</v>
      </c>
      <c r="AC2059" s="43" t="s">
        <v>7539</v>
      </c>
      <c r="AD2059" s="43" t="s">
        <v>6595</v>
      </c>
    </row>
    <row r="2060" spans="1:30" ht="51" customHeight="1" x14ac:dyDescent="0.2">
      <c r="A2060" s="41" t="s">
        <v>7540</v>
      </c>
      <c r="B2060" s="42" t="s">
        <v>743</v>
      </c>
      <c r="C2060" s="43" t="s">
        <v>7295</v>
      </c>
      <c r="D2060" s="43" t="s">
        <v>7300</v>
      </c>
      <c r="E2060" s="44" t="s">
        <v>76</v>
      </c>
      <c r="F2060" s="45" t="s">
        <v>7541</v>
      </c>
      <c r="G2060" s="45" t="s">
        <v>3956</v>
      </c>
      <c r="H2060" s="47">
        <v>42828</v>
      </c>
      <c r="I2060" s="47">
        <v>43558</v>
      </c>
      <c r="J2060" s="48" t="str">
        <f>IF(Ugovori_OPULJP[[#This Row],[DATUM ZAVRŠETKA OPERACIJE]]&gt;DATE(2024,3,31),"u provedbi","završen")</f>
        <v>završen</v>
      </c>
      <c r="K2060" s="46" t="s">
        <v>244</v>
      </c>
      <c r="L2060" s="46" t="s">
        <v>244</v>
      </c>
      <c r="M2060" s="49">
        <v>0.85</v>
      </c>
      <c r="N2060" s="49">
        <v>0.15</v>
      </c>
      <c r="O2060" s="50">
        <f>Ugovori_OPULJP[[#This Row],[Bespovratna sredstva - Ukupno (EU+Nac) HRK
= Ukupna ugovorena vrijednost bespovratnih sredstava]]*Ugovori_OPULJP[[#This Row],[EU STOPA SUFINANCIRANJA %
EU CO-FINANCING RATE %]]</f>
        <v>561123.72600000002</v>
      </c>
      <c r="P2060" s="51">
        <f>Ugovori_OPULJP[[#This Row],[Bespovratna sredstva - EU dio - HRK]]/7.5345</f>
        <v>74473.916782799119</v>
      </c>
      <c r="Q2060" s="50">
        <f>Ugovori_OPULJP[[#This Row],[Bespovratna sredstva - Ukupno (EU+Nac) HRK
= Ukupna ugovorena vrijednost bespovratnih sredstava]]*Ugovori_OPULJP[[#This Row],[STOPA NACIONALNOG SUFINANCIRANJA %]]</f>
        <v>99021.834000000003</v>
      </c>
      <c r="R2060" s="51">
        <f>Ugovori_OPULJP[[#This Row],[Bespovratna sredstva - Nacionalni dio - HRK]]/7.5345</f>
        <v>13142.455902846903</v>
      </c>
      <c r="S2060" s="50">
        <v>660145.56000000006</v>
      </c>
      <c r="T2060" s="51">
        <f>Ugovori_OPULJP[[#This Row],[Bespovratna sredstva - Ukupno (EU+Nac) HRK
= Ukupna ugovorena vrijednost bespovratnih sredstava]]/7.5345</f>
        <v>87616.372685646027</v>
      </c>
      <c r="U2060" s="50">
        <v>0</v>
      </c>
      <c r="V2060" s="51">
        <f>Ugovori_OPULJP[[#This Row],[Javni doprinos korisnika - HRK]]/7.5345</f>
        <v>0</v>
      </c>
      <c r="W2060" s="50">
        <v>0</v>
      </c>
      <c r="X2060" s="51">
        <f>Ugovori_OPULJP[[#This Row],[Privatni doprinos korisnika - HRK]]/7.5345</f>
        <v>0</v>
      </c>
      <c r="Y2060" s="52">
        <v>660145.56000000006</v>
      </c>
      <c r="Z2060" s="53">
        <f>Ugovori_OPULJP[[#This Row],[UKUPNI PRIHVATLJIVI IZDACI
TOTAL ELIGIBLE EXPENDITURE
= Bespovratna sredstva ukupno + doprinos korisnika
= Ukupni prihvatljivi troškovi
= Ukupna ugovorena vrijednost projekta HRK]]/7.5345</f>
        <v>87616.372685646027</v>
      </c>
      <c r="AA2060" s="44" t="s">
        <v>38</v>
      </c>
      <c r="AB2060" s="44" t="s">
        <v>35</v>
      </c>
      <c r="AC2060" s="43" t="s">
        <v>7542</v>
      </c>
      <c r="AD2060" s="43" t="s">
        <v>6595</v>
      </c>
    </row>
    <row r="2061" spans="1:30" ht="51" customHeight="1" x14ac:dyDescent="0.2">
      <c r="A2061" s="41" t="s">
        <v>7543</v>
      </c>
      <c r="B2061" s="42" t="s">
        <v>743</v>
      </c>
      <c r="C2061" s="43" t="s">
        <v>7295</v>
      </c>
      <c r="D2061" s="43" t="s">
        <v>7300</v>
      </c>
      <c r="E2061" s="44" t="s">
        <v>76</v>
      </c>
      <c r="F2061" s="45" t="s">
        <v>7544</v>
      </c>
      <c r="G2061" s="62" t="s">
        <v>181</v>
      </c>
      <c r="H2061" s="47">
        <v>42846</v>
      </c>
      <c r="I2061" s="47">
        <v>43576</v>
      </c>
      <c r="J2061" s="48" t="str">
        <f>IF(Ugovori_OPULJP[[#This Row],[DATUM ZAVRŠETKA OPERACIJE]]&gt;DATE(2024,3,31),"u provedbi","završen")</f>
        <v>završen</v>
      </c>
      <c r="K2061" s="46" t="s">
        <v>2366</v>
      </c>
      <c r="L2061" s="46" t="s">
        <v>37</v>
      </c>
      <c r="M2061" s="49">
        <v>0.85</v>
      </c>
      <c r="N2061" s="49">
        <v>0.15</v>
      </c>
      <c r="O2061" s="50">
        <f>Ugovori_OPULJP[[#This Row],[Bespovratna sredstva - Ukupno (EU+Nac) HRK
= Ukupna ugovorena vrijednost bespovratnih sredstava]]*Ugovori_OPULJP[[#This Row],[EU STOPA SUFINANCIRANJA %
EU CO-FINANCING RATE %]]</f>
        <v>675067.45</v>
      </c>
      <c r="P2061" s="51">
        <f>Ugovori_OPULJP[[#This Row],[Bespovratna sredstva - EU dio - HRK]]/7.5345</f>
        <v>89596.84783330014</v>
      </c>
      <c r="Q2061" s="50">
        <f>Ugovori_OPULJP[[#This Row],[Bespovratna sredstva - Ukupno (EU+Nac) HRK
= Ukupna ugovorena vrijednost bespovratnih sredstava]]*Ugovori_OPULJP[[#This Row],[STOPA NACIONALNOG SUFINANCIRANJA %]]</f>
        <v>119129.54999999999</v>
      </c>
      <c r="R2061" s="51">
        <f>Ugovori_OPULJP[[#This Row],[Bespovratna sredstva - Nacionalni dio - HRK]]/7.5345</f>
        <v>15811.208441170613</v>
      </c>
      <c r="S2061" s="50">
        <v>794197</v>
      </c>
      <c r="T2061" s="51">
        <f>Ugovori_OPULJP[[#This Row],[Bespovratna sredstva - Ukupno (EU+Nac) HRK
= Ukupna ugovorena vrijednost bespovratnih sredstava]]/7.5345</f>
        <v>105408.05627447076</v>
      </c>
      <c r="U2061" s="50">
        <v>0</v>
      </c>
      <c r="V2061" s="51">
        <f>Ugovori_OPULJP[[#This Row],[Javni doprinos korisnika - HRK]]/7.5345</f>
        <v>0</v>
      </c>
      <c r="W2061" s="50">
        <v>0</v>
      </c>
      <c r="X2061" s="51">
        <f>Ugovori_OPULJP[[#This Row],[Privatni doprinos korisnika - HRK]]/7.5345</f>
        <v>0</v>
      </c>
      <c r="Y2061" s="52">
        <v>794197</v>
      </c>
      <c r="Z2061" s="53">
        <f>Ugovori_OPULJP[[#This Row],[UKUPNI PRIHVATLJIVI IZDACI
TOTAL ELIGIBLE EXPENDITURE
= Bespovratna sredstva ukupno + doprinos korisnika
= Ukupni prihvatljivi troškovi
= Ukupna ugovorena vrijednost projekta HRK]]/7.5345</f>
        <v>105408.05627447076</v>
      </c>
      <c r="AA2061" s="44" t="s">
        <v>38</v>
      </c>
      <c r="AB2061" s="44" t="s">
        <v>35</v>
      </c>
      <c r="AC2061" s="43" t="s">
        <v>7545</v>
      </c>
      <c r="AD2061" s="43" t="s">
        <v>6595</v>
      </c>
    </row>
    <row r="2062" spans="1:30" ht="51" customHeight="1" x14ac:dyDescent="0.2">
      <c r="A2062" s="41" t="s">
        <v>7546</v>
      </c>
      <c r="B2062" s="42" t="s">
        <v>743</v>
      </c>
      <c r="C2062" s="43" t="s">
        <v>7295</v>
      </c>
      <c r="D2062" s="43" t="s">
        <v>7300</v>
      </c>
      <c r="E2062" s="44" t="s">
        <v>76</v>
      </c>
      <c r="F2062" s="45" t="s">
        <v>7300</v>
      </c>
      <c r="G2062" s="45" t="s">
        <v>7547</v>
      </c>
      <c r="H2062" s="47">
        <v>42849</v>
      </c>
      <c r="I2062" s="47">
        <v>43579</v>
      </c>
      <c r="J2062" s="48" t="str">
        <f>IF(Ugovori_OPULJP[[#This Row],[DATUM ZAVRŠETKA OPERACIJE]]&gt;DATE(2024,3,31),"u provedbi","završen")</f>
        <v>završen</v>
      </c>
      <c r="K2062" s="46" t="s">
        <v>338</v>
      </c>
      <c r="L2062" s="46" t="s">
        <v>338</v>
      </c>
      <c r="M2062" s="49">
        <v>0.85</v>
      </c>
      <c r="N2062" s="49">
        <v>0.15</v>
      </c>
      <c r="O2062" s="50">
        <f>Ugovori_OPULJP[[#This Row],[Bespovratna sredstva - Ukupno (EU+Nac) HRK
= Ukupna ugovorena vrijednost bespovratnih sredstava]]*Ugovori_OPULJP[[#This Row],[EU STOPA SUFINANCIRANJA %
EU CO-FINANCING RATE %]]</f>
        <v>1558053.4765000001</v>
      </c>
      <c r="P2062" s="51">
        <f>Ugovori_OPULJP[[#This Row],[Bespovratna sredstva - EU dio - HRK]]/7.5345</f>
        <v>206789.23306125158</v>
      </c>
      <c r="Q2062" s="50">
        <f>Ugovori_OPULJP[[#This Row],[Bespovratna sredstva - Ukupno (EU+Nac) HRK
= Ukupna ugovorena vrijednost bespovratnih sredstava]]*Ugovori_OPULJP[[#This Row],[STOPA NACIONALNOG SUFINANCIRANJA %]]</f>
        <v>274950.61349999998</v>
      </c>
      <c r="R2062" s="51">
        <f>Ugovori_OPULJP[[#This Row],[Bespovratna sredstva - Nacionalni dio - HRK]]/7.5345</f>
        <v>36492.217599044394</v>
      </c>
      <c r="S2062" s="50">
        <v>1833004.09</v>
      </c>
      <c r="T2062" s="51">
        <f>Ugovori_OPULJP[[#This Row],[Bespovratna sredstva - Ukupno (EU+Nac) HRK
= Ukupna ugovorena vrijednost bespovratnih sredstava]]/7.5345</f>
        <v>243281.45066029596</v>
      </c>
      <c r="U2062" s="50">
        <v>0</v>
      </c>
      <c r="V2062" s="51">
        <f>Ugovori_OPULJP[[#This Row],[Javni doprinos korisnika - HRK]]/7.5345</f>
        <v>0</v>
      </c>
      <c r="W2062" s="50">
        <v>0</v>
      </c>
      <c r="X2062" s="51">
        <f>Ugovori_OPULJP[[#This Row],[Privatni doprinos korisnika - HRK]]/7.5345</f>
        <v>0</v>
      </c>
      <c r="Y2062" s="52">
        <v>1833004.09</v>
      </c>
      <c r="Z2062" s="53">
        <f>Ugovori_OPULJP[[#This Row],[UKUPNI PRIHVATLJIVI IZDACI
TOTAL ELIGIBLE EXPENDITURE
= Bespovratna sredstva ukupno + doprinos korisnika
= Ukupni prihvatljivi troškovi
= Ukupna ugovorena vrijednost projekta HRK]]/7.5345</f>
        <v>243281.45066029596</v>
      </c>
      <c r="AA2062" s="44" t="s">
        <v>38</v>
      </c>
      <c r="AB2062" s="44" t="s">
        <v>35</v>
      </c>
      <c r="AC2062" s="43" t="s">
        <v>7384</v>
      </c>
      <c r="AD2062" s="43" t="s">
        <v>6595</v>
      </c>
    </row>
    <row r="2063" spans="1:30" ht="51" customHeight="1" x14ac:dyDescent="0.2">
      <c r="A2063" s="41" t="s">
        <v>7548</v>
      </c>
      <c r="B2063" s="42" t="s">
        <v>743</v>
      </c>
      <c r="C2063" s="43" t="s">
        <v>7295</v>
      </c>
      <c r="D2063" s="43" t="s">
        <v>7300</v>
      </c>
      <c r="E2063" s="44" t="s">
        <v>76</v>
      </c>
      <c r="F2063" s="45" t="s">
        <v>7549</v>
      </c>
      <c r="G2063" s="45" t="s">
        <v>7550</v>
      </c>
      <c r="H2063" s="47">
        <v>42853</v>
      </c>
      <c r="I2063" s="47">
        <v>43583</v>
      </c>
      <c r="J2063" s="48" t="str">
        <f>IF(Ugovori_OPULJP[[#This Row],[DATUM ZAVRŠETKA OPERACIJE]]&gt;DATE(2024,3,31),"u provedbi","završen")</f>
        <v>završen</v>
      </c>
      <c r="K2063" s="46" t="s">
        <v>338</v>
      </c>
      <c r="L2063" s="46" t="s">
        <v>338</v>
      </c>
      <c r="M2063" s="49">
        <v>0.85</v>
      </c>
      <c r="N2063" s="49">
        <v>0.15</v>
      </c>
      <c r="O2063" s="50">
        <f>Ugovori_OPULJP[[#This Row],[Bespovratna sredstva - Ukupno (EU+Nac) HRK
= Ukupna ugovorena vrijednost bespovratnih sredstava]]*Ugovori_OPULJP[[#This Row],[EU STOPA SUFINANCIRANJA %
EU CO-FINANCING RATE %]]</f>
        <v>287115.125</v>
      </c>
      <c r="P2063" s="51">
        <f>Ugovori_OPULJP[[#This Row],[Bespovratna sredstva - EU dio - HRK]]/7.5345</f>
        <v>38106.725728316407</v>
      </c>
      <c r="Q2063" s="50">
        <f>Ugovori_OPULJP[[#This Row],[Bespovratna sredstva - Ukupno (EU+Nac) HRK
= Ukupna ugovorena vrijednost bespovratnih sredstava]]*Ugovori_OPULJP[[#This Row],[STOPA NACIONALNOG SUFINANCIRANJA %]]</f>
        <v>50667.375</v>
      </c>
      <c r="R2063" s="51">
        <f>Ugovori_OPULJP[[#This Row],[Bespovratna sredstva - Nacionalni dio - HRK]]/7.5345</f>
        <v>6724.7163049970131</v>
      </c>
      <c r="S2063" s="50">
        <v>337782.5</v>
      </c>
      <c r="T2063" s="51">
        <f>Ugovori_OPULJP[[#This Row],[Bespovratna sredstva - Ukupno (EU+Nac) HRK
= Ukupna ugovorena vrijednost bespovratnih sredstava]]/7.5345</f>
        <v>44831.442033313426</v>
      </c>
      <c r="U2063" s="50">
        <v>0</v>
      </c>
      <c r="V2063" s="51">
        <f>Ugovori_OPULJP[[#This Row],[Javni doprinos korisnika - HRK]]/7.5345</f>
        <v>0</v>
      </c>
      <c r="W2063" s="50">
        <v>0</v>
      </c>
      <c r="X2063" s="51">
        <f>Ugovori_OPULJP[[#This Row],[Privatni doprinos korisnika - HRK]]/7.5345</f>
        <v>0</v>
      </c>
      <c r="Y2063" s="52">
        <v>337782.5</v>
      </c>
      <c r="Z2063" s="53">
        <f>Ugovori_OPULJP[[#This Row],[UKUPNI PRIHVATLJIVI IZDACI
TOTAL ELIGIBLE EXPENDITURE
= Bespovratna sredstva ukupno + doprinos korisnika
= Ukupni prihvatljivi troškovi
= Ukupna ugovorena vrijednost projekta HRK]]/7.5345</f>
        <v>44831.442033313426</v>
      </c>
      <c r="AA2063" s="44" t="s">
        <v>38</v>
      </c>
      <c r="AB2063" s="44" t="s">
        <v>35</v>
      </c>
      <c r="AC2063" s="43" t="s">
        <v>7551</v>
      </c>
      <c r="AD2063" s="43" t="s">
        <v>6595</v>
      </c>
    </row>
    <row r="2064" spans="1:30" ht="51" customHeight="1" x14ac:dyDescent="0.2">
      <c r="A2064" s="41" t="s">
        <v>7552</v>
      </c>
      <c r="B2064" s="42" t="s">
        <v>743</v>
      </c>
      <c r="C2064" s="43" t="s">
        <v>7295</v>
      </c>
      <c r="D2064" s="43" t="s">
        <v>7300</v>
      </c>
      <c r="E2064" s="44" t="s">
        <v>76</v>
      </c>
      <c r="F2064" s="45" t="s">
        <v>7553</v>
      </c>
      <c r="G2064" s="45" t="s">
        <v>7554</v>
      </c>
      <c r="H2064" s="47">
        <v>42843</v>
      </c>
      <c r="I2064" s="47">
        <v>43573</v>
      </c>
      <c r="J2064" s="48" t="str">
        <f>IF(Ugovori_OPULJP[[#This Row],[DATUM ZAVRŠETKA OPERACIJE]]&gt;DATE(2024,3,31),"u provedbi","završen")</f>
        <v>završen</v>
      </c>
      <c r="K2064" s="46" t="s">
        <v>130</v>
      </c>
      <c r="L2064" s="46" t="s">
        <v>130</v>
      </c>
      <c r="M2064" s="49">
        <v>0.85</v>
      </c>
      <c r="N2064" s="49">
        <v>0.15</v>
      </c>
      <c r="O2064" s="50">
        <f>Ugovori_OPULJP[[#This Row],[Bespovratna sredstva - Ukupno (EU+Nac) HRK
= Ukupna ugovorena vrijednost bespovratnih sredstava]]*Ugovori_OPULJP[[#This Row],[EU STOPA SUFINANCIRANJA %
EU CO-FINANCING RATE %]]</f>
        <v>370345.85</v>
      </c>
      <c r="P2064" s="51">
        <f>Ugovori_OPULJP[[#This Row],[Bespovratna sredstva - EU dio - HRK]]/7.5345</f>
        <v>49153.34129670183</v>
      </c>
      <c r="Q2064" s="50">
        <f>Ugovori_OPULJP[[#This Row],[Bespovratna sredstva - Ukupno (EU+Nac) HRK
= Ukupna ugovorena vrijednost bespovratnih sredstava]]*Ugovori_OPULJP[[#This Row],[STOPA NACIONALNOG SUFINANCIRANJA %]]</f>
        <v>65355.149999999994</v>
      </c>
      <c r="R2064" s="51">
        <f>Ugovori_OPULJP[[#This Row],[Bespovratna sredstva - Nacionalni dio - HRK]]/7.5345</f>
        <v>8674.1190523591467</v>
      </c>
      <c r="S2064" s="50">
        <v>435701</v>
      </c>
      <c r="T2064" s="51">
        <f>Ugovori_OPULJP[[#This Row],[Bespovratna sredstva - Ukupno (EU+Nac) HRK
= Ukupna ugovorena vrijednost bespovratnih sredstava]]/7.5345</f>
        <v>57827.460349060981</v>
      </c>
      <c r="U2064" s="50">
        <v>0</v>
      </c>
      <c r="V2064" s="51">
        <f>Ugovori_OPULJP[[#This Row],[Javni doprinos korisnika - HRK]]/7.5345</f>
        <v>0</v>
      </c>
      <c r="W2064" s="50">
        <v>0</v>
      </c>
      <c r="X2064" s="51">
        <f>Ugovori_OPULJP[[#This Row],[Privatni doprinos korisnika - HRK]]/7.5345</f>
        <v>0</v>
      </c>
      <c r="Y2064" s="52">
        <v>435701</v>
      </c>
      <c r="Z2064" s="53">
        <f>Ugovori_OPULJP[[#This Row],[UKUPNI PRIHVATLJIVI IZDACI
TOTAL ELIGIBLE EXPENDITURE
= Bespovratna sredstva ukupno + doprinos korisnika
= Ukupni prihvatljivi troškovi
= Ukupna ugovorena vrijednost projekta HRK]]/7.5345</f>
        <v>57827.460349060981</v>
      </c>
      <c r="AA2064" s="44" t="s">
        <v>38</v>
      </c>
      <c r="AB2064" s="44" t="s">
        <v>35</v>
      </c>
      <c r="AC2064" s="43" t="s">
        <v>7555</v>
      </c>
      <c r="AD2064" s="43" t="s">
        <v>6595</v>
      </c>
    </row>
    <row r="2065" spans="1:30" ht="51" customHeight="1" x14ac:dyDescent="0.2">
      <c r="A2065" s="41" t="s">
        <v>7556</v>
      </c>
      <c r="B2065" s="42" t="s">
        <v>743</v>
      </c>
      <c r="C2065" s="43" t="s">
        <v>7295</v>
      </c>
      <c r="D2065" s="43" t="s">
        <v>7300</v>
      </c>
      <c r="E2065" s="44" t="s">
        <v>76</v>
      </c>
      <c r="F2065" s="45" t="s">
        <v>7557</v>
      </c>
      <c r="G2065" s="45" t="s">
        <v>2260</v>
      </c>
      <c r="H2065" s="47">
        <v>42853</v>
      </c>
      <c r="I2065" s="47">
        <v>43583</v>
      </c>
      <c r="J2065" s="48" t="str">
        <f>IF(Ugovori_OPULJP[[#This Row],[DATUM ZAVRŠETKA OPERACIJE]]&gt;DATE(2024,3,31),"u provedbi","završen")</f>
        <v>završen</v>
      </c>
      <c r="K2065" s="46" t="s">
        <v>37</v>
      </c>
      <c r="L2065" s="46" t="s">
        <v>37</v>
      </c>
      <c r="M2065" s="49">
        <v>0.85</v>
      </c>
      <c r="N2065" s="49">
        <v>0.15</v>
      </c>
      <c r="O2065" s="50">
        <f>Ugovori_OPULJP[[#This Row],[Bespovratna sredstva - Ukupno (EU+Nac) HRK
= Ukupna ugovorena vrijednost bespovratnih sredstava]]*Ugovori_OPULJP[[#This Row],[EU STOPA SUFINANCIRANJA %
EU CO-FINANCING RATE %]]</f>
        <v>416734.29399999999</v>
      </c>
      <c r="P2065" s="51">
        <f>Ugovori_OPULJP[[#This Row],[Bespovratna sredstva - EU dio - HRK]]/7.5345</f>
        <v>55310.145862366444</v>
      </c>
      <c r="Q2065" s="50">
        <f>Ugovori_OPULJP[[#This Row],[Bespovratna sredstva - Ukupno (EU+Nac) HRK
= Ukupna ugovorena vrijednost bespovratnih sredstava]]*Ugovori_OPULJP[[#This Row],[STOPA NACIONALNOG SUFINANCIRANJA %]]</f>
        <v>73541.346000000005</v>
      </c>
      <c r="R2065" s="51">
        <f>Ugovori_OPULJP[[#This Row],[Bespovratna sredstva - Nacionalni dio - HRK]]/7.5345</f>
        <v>9760.6139757117253</v>
      </c>
      <c r="S2065" s="50">
        <v>490275.64</v>
      </c>
      <c r="T2065" s="51">
        <f>Ugovori_OPULJP[[#This Row],[Bespovratna sredstva - Ukupno (EU+Nac) HRK
= Ukupna ugovorena vrijednost bespovratnih sredstava]]/7.5345</f>
        <v>65070.759838078171</v>
      </c>
      <c r="U2065" s="50">
        <v>0</v>
      </c>
      <c r="V2065" s="51">
        <f>Ugovori_OPULJP[[#This Row],[Javni doprinos korisnika - HRK]]/7.5345</f>
        <v>0</v>
      </c>
      <c r="W2065" s="50">
        <v>0</v>
      </c>
      <c r="X2065" s="51">
        <f>Ugovori_OPULJP[[#This Row],[Privatni doprinos korisnika - HRK]]/7.5345</f>
        <v>0</v>
      </c>
      <c r="Y2065" s="52">
        <v>490275.64</v>
      </c>
      <c r="Z2065" s="53">
        <f>Ugovori_OPULJP[[#This Row],[UKUPNI PRIHVATLJIVI IZDACI
TOTAL ELIGIBLE EXPENDITURE
= Bespovratna sredstva ukupno + doprinos korisnika
= Ukupni prihvatljivi troškovi
= Ukupna ugovorena vrijednost projekta HRK]]/7.5345</f>
        <v>65070.759838078171</v>
      </c>
      <c r="AA2065" s="44" t="s">
        <v>38</v>
      </c>
      <c r="AB2065" s="44" t="s">
        <v>35</v>
      </c>
      <c r="AC2065" s="43" t="s">
        <v>7558</v>
      </c>
      <c r="AD2065" s="43" t="s">
        <v>6595</v>
      </c>
    </row>
    <row r="2066" spans="1:30" ht="51" customHeight="1" x14ac:dyDescent="0.2">
      <c r="A2066" s="41" t="s">
        <v>7559</v>
      </c>
      <c r="B2066" s="42" t="s">
        <v>743</v>
      </c>
      <c r="C2066" s="43" t="s">
        <v>7295</v>
      </c>
      <c r="D2066" s="43" t="s">
        <v>7300</v>
      </c>
      <c r="E2066" s="44" t="s">
        <v>76</v>
      </c>
      <c r="F2066" s="45" t="s">
        <v>7560</v>
      </c>
      <c r="G2066" s="45" t="s">
        <v>7561</v>
      </c>
      <c r="H2066" s="47">
        <v>42830</v>
      </c>
      <c r="I2066" s="47">
        <v>43560</v>
      </c>
      <c r="J2066" s="48" t="str">
        <f>IF(Ugovori_OPULJP[[#This Row],[DATUM ZAVRŠETKA OPERACIJE]]&gt;DATE(2024,3,31),"u provedbi","završen")</f>
        <v>završen</v>
      </c>
      <c r="K2066" s="46" t="s">
        <v>333</v>
      </c>
      <c r="L2066" s="46" t="s">
        <v>333</v>
      </c>
      <c r="M2066" s="49">
        <v>0.85</v>
      </c>
      <c r="N2066" s="49">
        <v>0.15</v>
      </c>
      <c r="O2066" s="50">
        <f>Ugovori_OPULJP[[#This Row],[Bespovratna sredstva - Ukupno (EU+Nac) HRK
= Ukupna ugovorena vrijednost bespovratnih sredstava]]*Ugovori_OPULJP[[#This Row],[EU STOPA SUFINANCIRANJA %
EU CO-FINANCING RATE %]]</f>
        <v>422977</v>
      </c>
      <c r="P2066" s="51">
        <f>Ugovori_OPULJP[[#This Row],[Bespovratna sredstva - EU dio - HRK]]/7.5345</f>
        <v>56138.695334793279</v>
      </c>
      <c r="Q2066" s="50">
        <f>Ugovori_OPULJP[[#This Row],[Bespovratna sredstva - Ukupno (EU+Nac) HRK
= Ukupna ugovorena vrijednost bespovratnih sredstava]]*Ugovori_OPULJP[[#This Row],[STOPA NACIONALNOG SUFINANCIRANJA %]]</f>
        <v>74643</v>
      </c>
      <c r="R2066" s="51">
        <f>Ugovori_OPULJP[[#This Row],[Bespovratna sredstva - Nacionalni dio - HRK]]/7.5345</f>
        <v>9906.8285884929319</v>
      </c>
      <c r="S2066" s="50">
        <v>497620</v>
      </c>
      <c r="T2066" s="51">
        <f>Ugovori_OPULJP[[#This Row],[Bespovratna sredstva - Ukupno (EU+Nac) HRK
= Ukupna ugovorena vrijednost bespovratnih sredstava]]/7.5345</f>
        <v>66045.523923286208</v>
      </c>
      <c r="U2066" s="50">
        <v>0</v>
      </c>
      <c r="V2066" s="51">
        <f>Ugovori_OPULJP[[#This Row],[Javni doprinos korisnika - HRK]]/7.5345</f>
        <v>0</v>
      </c>
      <c r="W2066" s="50">
        <v>0</v>
      </c>
      <c r="X2066" s="51">
        <f>Ugovori_OPULJP[[#This Row],[Privatni doprinos korisnika - HRK]]/7.5345</f>
        <v>0</v>
      </c>
      <c r="Y2066" s="52">
        <v>497620</v>
      </c>
      <c r="Z2066" s="53">
        <f>Ugovori_OPULJP[[#This Row],[UKUPNI PRIHVATLJIVI IZDACI
TOTAL ELIGIBLE EXPENDITURE
= Bespovratna sredstva ukupno + doprinos korisnika
= Ukupni prihvatljivi troškovi
= Ukupna ugovorena vrijednost projekta HRK]]/7.5345</f>
        <v>66045.523923286208</v>
      </c>
      <c r="AA2066" s="44" t="s">
        <v>38</v>
      </c>
      <c r="AB2066" s="44" t="s">
        <v>35</v>
      </c>
      <c r="AC2066" s="43" t="s">
        <v>7562</v>
      </c>
      <c r="AD2066" s="43" t="s">
        <v>6595</v>
      </c>
    </row>
    <row r="2067" spans="1:30" ht="51" customHeight="1" x14ac:dyDescent="0.2">
      <c r="A2067" s="41" t="s">
        <v>7563</v>
      </c>
      <c r="B2067" s="42" t="s">
        <v>743</v>
      </c>
      <c r="C2067" s="43" t="s">
        <v>7295</v>
      </c>
      <c r="D2067" s="43" t="s">
        <v>7300</v>
      </c>
      <c r="E2067" s="44" t="s">
        <v>76</v>
      </c>
      <c r="F2067" s="45" t="s">
        <v>7564</v>
      </c>
      <c r="G2067" s="62" t="s">
        <v>3301</v>
      </c>
      <c r="H2067" s="47">
        <v>42832</v>
      </c>
      <c r="I2067" s="47">
        <v>43562</v>
      </c>
      <c r="J2067" s="48" t="str">
        <f>IF(Ugovori_OPULJP[[#This Row],[DATUM ZAVRŠETKA OPERACIJE]]&gt;DATE(2024,3,31),"u provedbi","završen")</f>
        <v>završen</v>
      </c>
      <c r="K2067" s="46" t="s">
        <v>249</v>
      </c>
      <c r="L2067" s="46" t="s">
        <v>249</v>
      </c>
      <c r="M2067" s="49">
        <v>0.85</v>
      </c>
      <c r="N2067" s="49">
        <v>0.15</v>
      </c>
      <c r="O2067" s="50">
        <f>Ugovori_OPULJP[[#This Row],[Bespovratna sredstva - Ukupno (EU+Nac) HRK
= Ukupna ugovorena vrijednost bespovratnih sredstava]]*Ugovori_OPULJP[[#This Row],[EU STOPA SUFINANCIRANJA %
EU CO-FINANCING RATE %]]</f>
        <v>730127.58549999993</v>
      </c>
      <c r="P2067" s="51">
        <f>Ugovori_OPULJP[[#This Row],[Bespovratna sredstva - EU dio - HRK]]/7.5345</f>
        <v>96904.583648549989</v>
      </c>
      <c r="Q2067" s="50">
        <f>Ugovori_OPULJP[[#This Row],[Bespovratna sredstva - Ukupno (EU+Nac) HRK
= Ukupna ugovorena vrijednost bespovratnih sredstava]]*Ugovori_OPULJP[[#This Row],[STOPA NACIONALNOG SUFINANCIRANJA %]]</f>
        <v>128846.04449999999</v>
      </c>
      <c r="R2067" s="51">
        <f>Ugovori_OPULJP[[#This Row],[Bespovratna sredstva - Nacionalni dio - HRK]]/7.5345</f>
        <v>17100.80887915588</v>
      </c>
      <c r="S2067" s="50">
        <v>858973.63</v>
      </c>
      <c r="T2067" s="51">
        <f>Ugovori_OPULJP[[#This Row],[Bespovratna sredstva - Ukupno (EU+Nac) HRK
= Ukupna ugovorena vrijednost bespovratnih sredstava]]/7.5345</f>
        <v>114005.39252770587</v>
      </c>
      <c r="U2067" s="50">
        <v>0</v>
      </c>
      <c r="V2067" s="51">
        <f>Ugovori_OPULJP[[#This Row],[Javni doprinos korisnika - HRK]]/7.5345</f>
        <v>0</v>
      </c>
      <c r="W2067" s="50">
        <v>0</v>
      </c>
      <c r="X2067" s="51">
        <f>Ugovori_OPULJP[[#This Row],[Privatni doprinos korisnika - HRK]]/7.5345</f>
        <v>0</v>
      </c>
      <c r="Y2067" s="52">
        <v>858973.63</v>
      </c>
      <c r="Z2067" s="53">
        <f>Ugovori_OPULJP[[#This Row],[UKUPNI PRIHVATLJIVI IZDACI
TOTAL ELIGIBLE EXPENDITURE
= Bespovratna sredstva ukupno + doprinos korisnika
= Ukupni prihvatljivi troškovi
= Ukupna ugovorena vrijednost projekta HRK]]/7.5345</f>
        <v>114005.39252770587</v>
      </c>
      <c r="AA2067" s="44" t="s">
        <v>38</v>
      </c>
      <c r="AB2067" s="44" t="s">
        <v>35</v>
      </c>
      <c r="AC2067" s="43" t="s">
        <v>7565</v>
      </c>
      <c r="AD2067" s="43" t="s">
        <v>6595</v>
      </c>
    </row>
    <row r="2068" spans="1:30" ht="51" customHeight="1" x14ac:dyDescent="0.2">
      <c r="A2068" s="41" t="s">
        <v>7566</v>
      </c>
      <c r="B2068" s="42" t="s">
        <v>743</v>
      </c>
      <c r="C2068" s="43" t="s">
        <v>7295</v>
      </c>
      <c r="D2068" s="43" t="s">
        <v>7300</v>
      </c>
      <c r="E2068" s="44" t="s">
        <v>76</v>
      </c>
      <c r="F2068" s="45" t="s">
        <v>7567</v>
      </c>
      <c r="G2068" s="62" t="s">
        <v>848</v>
      </c>
      <c r="H2068" s="47">
        <v>42831</v>
      </c>
      <c r="I2068" s="47">
        <v>43561</v>
      </c>
      <c r="J2068" s="48" t="str">
        <f>IF(Ugovori_OPULJP[[#This Row],[DATUM ZAVRŠETKA OPERACIJE]]&gt;DATE(2024,3,31),"u provedbi","završen")</f>
        <v>završen</v>
      </c>
      <c r="K2068" s="46" t="s">
        <v>249</v>
      </c>
      <c r="L2068" s="46" t="s">
        <v>249</v>
      </c>
      <c r="M2068" s="49">
        <v>0.85</v>
      </c>
      <c r="N2068" s="49">
        <v>0.15</v>
      </c>
      <c r="O2068" s="50">
        <f>Ugovori_OPULJP[[#This Row],[Bespovratna sredstva - Ukupno (EU+Nac) HRK
= Ukupna ugovorena vrijednost bespovratnih sredstava]]*Ugovori_OPULJP[[#This Row],[EU STOPA SUFINANCIRANJA %
EU CO-FINANCING RATE %]]</f>
        <v>1669182.5444999998</v>
      </c>
      <c r="P2068" s="51">
        <f>Ugovori_OPULJP[[#This Row],[Bespovratna sredstva - EU dio - HRK]]/7.5345</f>
        <v>221538.59506271148</v>
      </c>
      <c r="Q2068" s="50">
        <f>Ugovori_OPULJP[[#This Row],[Bespovratna sredstva - Ukupno (EU+Nac) HRK
= Ukupna ugovorena vrijednost bespovratnih sredstava]]*Ugovori_OPULJP[[#This Row],[STOPA NACIONALNOG SUFINANCIRANJA %]]</f>
        <v>294561.62549999997</v>
      </c>
      <c r="R2068" s="51">
        <f>Ugovori_OPULJP[[#This Row],[Bespovratna sredstva - Nacionalni dio - HRK]]/7.5345</f>
        <v>39095.046187537322</v>
      </c>
      <c r="S2068" s="50">
        <v>1963744.17</v>
      </c>
      <c r="T2068" s="51">
        <f>Ugovori_OPULJP[[#This Row],[Bespovratna sredstva - Ukupno (EU+Nac) HRK
= Ukupna ugovorena vrijednost bespovratnih sredstava]]/7.5345</f>
        <v>260633.64125024882</v>
      </c>
      <c r="U2068" s="50">
        <v>0</v>
      </c>
      <c r="V2068" s="51">
        <f>Ugovori_OPULJP[[#This Row],[Javni doprinos korisnika - HRK]]/7.5345</f>
        <v>0</v>
      </c>
      <c r="W2068" s="50">
        <v>0</v>
      </c>
      <c r="X2068" s="51">
        <f>Ugovori_OPULJP[[#This Row],[Privatni doprinos korisnika - HRK]]/7.5345</f>
        <v>0</v>
      </c>
      <c r="Y2068" s="52">
        <v>1963744.17</v>
      </c>
      <c r="Z2068" s="53">
        <f>Ugovori_OPULJP[[#This Row],[UKUPNI PRIHVATLJIVI IZDACI
TOTAL ELIGIBLE EXPENDITURE
= Bespovratna sredstva ukupno + doprinos korisnika
= Ukupni prihvatljivi troškovi
= Ukupna ugovorena vrijednost projekta HRK]]/7.5345</f>
        <v>260633.64125024882</v>
      </c>
      <c r="AA2068" s="44" t="s">
        <v>38</v>
      </c>
      <c r="AB2068" s="44" t="s">
        <v>35</v>
      </c>
      <c r="AC2068" s="43" t="s">
        <v>7568</v>
      </c>
      <c r="AD2068" s="43" t="s">
        <v>6595</v>
      </c>
    </row>
    <row r="2069" spans="1:30" ht="51" customHeight="1" x14ac:dyDescent="0.2">
      <c r="A2069" s="41" t="s">
        <v>7569</v>
      </c>
      <c r="B2069" s="42" t="s">
        <v>743</v>
      </c>
      <c r="C2069" s="43" t="s">
        <v>7295</v>
      </c>
      <c r="D2069" s="43" t="s">
        <v>7300</v>
      </c>
      <c r="E2069" s="44" t="s">
        <v>76</v>
      </c>
      <c r="F2069" s="45" t="s">
        <v>7570</v>
      </c>
      <c r="G2069" s="45" t="s">
        <v>7571</v>
      </c>
      <c r="H2069" s="47">
        <v>42835</v>
      </c>
      <c r="I2069" s="47">
        <v>43565</v>
      </c>
      <c r="J2069" s="48" t="str">
        <f>IF(Ugovori_OPULJP[[#This Row],[DATUM ZAVRŠETKA OPERACIJE]]&gt;DATE(2024,3,31),"u provedbi","završen")</f>
        <v>završen</v>
      </c>
      <c r="K2069" s="46" t="s">
        <v>271</v>
      </c>
      <c r="L2069" s="46" t="s">
        <v>271</v>
      </c>
      <c r="M2069" s="49">
        <v>0.85</v>
      </c>
      <c r="N2069" s="49">
        <v>0.15</v>
      </c>
      <c r="O2069" s="50">
        <f>Ugovori_OPULJP[[#This Row],[Bespovratna sredstva - Ukupno (EU+Nac) HRK
= Ukupna ugovorena vrijednost bespovratnih sredstava]]*Ugovori_OPULJP[[#This Row],[EU STOPA SUFINANCIRANJA %
EU CO-FINANCING RATE %]]</f>
        <v>1614695.2749999999</v>
      </c>
      <c r="P2069" s="51">
        <f>Ugovori_OPULJP[[#This Row],[Bespovratna sredstva - EU dio - HRK]]/7.5345</f>
        <v>214306.8916318269</v>
      </c>
      <c r="Q2069" s="50">
        <f>Ugovori_OPULJP[[#This Row],[Bespovratna sredstva - Ukupno (EU+Nac) HRK
= Ukupna ugovorena vrijednost bespovratnih sredstava]]*Ugovori_OPULJP[[#This Row],[STOPA NACIONALNOG SUFINANCIRANJA %]]</f>
        <v>284946.22499999998</v>
      </c>
      <c r="R2069" s="51">
        <f>Ugovori_OPULJP[[#This Row],[Bespovratna sredstva - Nacionalni dio - HRK]]/7.5345</f>
        <v>37818.863229145922</v>
      </c>
      <c r="S2069" s="50">
        <v>1899641.5</v>
      </c>
      <c r="T2069" s="51">
        <f>Ugovori_OPULJP[[#This Row],[Bespovratna sredstva - Ukupno (EU+Nac) HRK
= Ukupna ugovorena vrijednost bespovratnih sredstava]]/7.5345</f>
        <v>252125.75486097284</v>
      </c>
      <c r="U2069" s="50">
        <v>0</v>
      </c>
      <c r="V2069" s="51">
        <f>Ugovori_OPULJP[[#This Row],[Javni doprinos korisnika - HRK]]/7.5345</f>
        <v>0</v>
      </c>
      <c r="W2069" s="50">
        <v>0</v>
      </c>
      <c r="X2069" s="51">
        <f>Ugovori_OPULJP[[#This Row],[Privatni doprinos korisnika - HRK]]/7.5345</f>
        <v>0</v>
      </c>
      <c r="Y2069" s="52">
        <v>1899641.5</v>
      </c>
      <c r="Z2069" s="53">
        <f>Ugovori_OPULJP[[#This Row],[UKUPNI PRIHVATLJIVI IZDACI
TOTAL ELIGIBLE EXPENDITURE
= Bespovratna sredstva ukupno + doprinos korisnika
= Ukupni prihvatljivi troškovi
= Ukupna ugovorena vrijednost projekta HRK]]/7.5345</f>
        <v>252125.75486097284</v>
      </c>
      <c r="AA2069" s="44" t="s">
        <v>38</v>
      </c>
      <c r="AB2069" s="44" t="s">
        <v>35</v>
      </c>
      <c r="AC2069" s="43" t="s">
        <v>7572</v>
      </c>
      <c r="AD2069" s="43" t="s">
        <v>6595</v>
      </c>
    </row>
    <row r="2070" spans="1:30" ht="51" customHeight="1" x14ac:dyDescent="0.2">
      <c r="A2070" s="41" t="s">
        <v>7573</v>
      </c>
      <c r="B2070" s="42" t="s">
        <v>743</v>
      </c>
      <c r="C2070" s="43" t="s">
        <v>7295</v>
      </c>
      <c r="D2070" s="43" t="s">
        <v>7300</v>
      </c>
      <c r="E2070" s="44" t="s">
        <v>76</v>
      </c>
      <c r="F2070" s="45" t="s">
        <v>7574</v>
      </c>
      <c r="G2070" s="45" t="s">
        <v>1557</v>
      </c>
      <c r="H2070" s="47">
        <v>42845</v>
      </c>
      <c r="I2070" s="47">
        <v>43575</v>
      </c>
      <c r="J2070" s="48" t="str">
        <f>IF(Ugovori_OPULJP[[#This Row],[DATUM ZAVRŠETKA OPERACIJE]]&gt;DATE(2024,3,31),"u provedbi","završen")</f>
        <v>završen</v>
      </c>
      <c r="K2070" s="46" t="s">
        <v>84</v>
      </c>
      <c r="L2070" s="46" t="s">
        <v>84</v>
      </c>
      <c r="M2070" s="49">
        <v>0.85</v>
      </c>
      <c r="N2070" s="49">
        <v>0.15</v>
      </c>
      <c r="O2070" s="50">
        <f>Ugovori_OPULJP[[#This Row],[Bespovratna sredstva - Ukupno (EU+Nac) HRK
= Ukupna ugovorena vrijednost bespovratnih sredstava]]*Ugovori_OPULJP[[#This Row],[EU STOPA SUFINANCIRANJA %
EU CO-FINANCING RATE %]]</f>
        <v>197637.682</v>
      </c>
      <c r="P2070" s="51">
        <f>Ugovori_OPULJP[[#This Row],[Bespovratna sredstva - EU dio - HRK]]/7.5345</f>
        <v>26231.028203596787</v>
      </c>
      <c r="Q2070" s="50">
        <f>Ugovori_OPULJP[[#This Row],[Bespovratna sredstva - Ukupno (EU+Nac) HRK
= Ukupna ugovorena vrijednost bespovratnih sredstava]]*Ugovori_OPULJP[[#This Row],[STOPA NACIONALNOG SUFINANCIRANJA %]]</f>
        <v>34877.237999999998</v>
      </c>
      <c r="R2070" s="51">
        <f>Ugovori_OPULJP[[#This Row],[Bespovratna sredstva - Nacionalni dio - HRK]]/7.5345</f>
        <v>4629.0049771053145</v>
      </c>
      <c r="S2070" s="50">
        <v>232514.92</v>
      </c>
      <c r="T2070" s="51">
        <f>Ugovori_OPULJP[[#This Row],[Bespovratna sredstva - Ukupno (EU+Nac) HRK
= Ukupna ugovorena vrijednost bespovratnih sredstava]]/7.5345</f>
        <v>30860.033180702103</v>
      </c>
      <c r="U2070" s="50">
        <v>0</v>
      </c>
      <c r="V2070" s="51">
        <f>Ugovori_OPULJP[[#This Row],[Javni doprinos korisnika - HRK]]/7.5345</f>
        <v>0</v>
      </c>
      <c r="W2070" s="50">
        <v>0</v>
      </c>
      <c r="X2070" s="51">
        <f>Ugovori_OPULJP[[#This Row],[Privatni doprinos korisnika - HRK]]/7.5345</f>
        <v>0</v>
      </c>
      <c r="Y2070" s="52">
        <v>232514.92</v>
      </c>
      <c r="Z2070" s="53">
        <f>Ugovori_OPULJP[[#This Row],[UKUPNI PRIHVATLJIVI IZDACI
TOTAL ELIGIBLE EXPENDITURE
= Bespovratna sredstva ukupno + doprinos korisnika
= Ukupni prihvatljivi troškovi
= Ukupna ugovorena vrijednost projekta HRK]]/7.5345</f>
        <v>30860.033180702103</v>
      </c>
      <c r="AA2070" s="44" t="s">
        <v>38</v>
      </c>
      <c r="AB2070" s="44" t="s">
        <v>35</v>
      </c>
      <c r="AC2070" s="43" t="s">
        <v>7575</v>
      </c>
      <c r="AD2070" s="43" t="s">
        <v>6595</v>
      </c>
    </row>
    <row r="2071" spans="1:30" ht="51" customHeight="1" x14ac:dyDescent="0.2">
      <c r="A2071" s="41" t="s">
        <v>7576</v>
      </c>
      <c r="B2071" s="42" t="s">
        <v>743</v>
      </c>
      <c r="C2071" s="43" t="s">
        <v>7295</v>
      </c>
      <c r="D2071" s="43" t="s">
        <v>7300</v>
      </c>
      <c r="E2071" s="44" t="s">
        <v>76</v>
      </c>
      <c r="F2071" s="45" t="s">
        <v>7577</v>
      </c>
      <c r="G2071" s="45" t="s">
        <v>1198</v>
      </c>
      <c r="H2071" s="47">
        <v>42870</v>
      </c>
      <c r="I2071" s="47">
        <v>43600</v>
      </c>
      <c r="J2071" s="48" t="str">
        <f>IF(Ugovori_OPULJP[[#This Row],[DATUM ZAVRŠETKA OPERACIJE]]&gt;DATE(2024,3,31),"u provedbi","završen")</f>
        <v>završen</v>
      </c>
      <c r="K2071" s="46" t="s">
        <v>211</v>
      </c>
      <c r="L2071" s="46" t="s">
        <v>211</v>
      </c>
      <c r="M2071" s="49">
        <v>0.85</v>
      </c>
      <c r="N2071" s="49">
        <v>0.15</v>
      </c>
      <c r="O2071" s="50">
        <f>Ugovori_OPULJP[[#This Row],[Bespovratna sredstva - Ukupno (EU+Nac) HRK
= Ukupna ugovorena vrijednost bespovratnih sredstava]]*Ugovori_OPULJP[[#This Row],[EU STOPA SUFINANCIRANJA %
EU CO-FINANCING RATE %]]</f>
        <v>436815.57799999998</v>
      </c>
      <c r="P2071" s="51">
        <f>Ugovori_OPULJP[[#This Row],[Bespovratna sredstva - EU dio - HRK]]/7.5345</f>
        <v>57975.390271418139</v>
      </c>
      <c r="Q2071" s="50">
        <f>Ugovori_OPULJP[[#This Row],[Bespovratna sredstva - Ukupno (EU+Nac) HRK
= Ukupna ugovorena vrijednost bespovratnih sredstava]]*Ugovori_OPULJP[[#This Row],[STOPA NACIONALNOG SUFINANCIRANJA %]]</f>
        <v>77085.101999999999</v>
      </c>
      <c r="R2071" s="51">
        <f>Ugovori_OPULJP[[#This Row],[Bespovratna sredstva - Nacionalni dio - HRK]]/7.5345</f>
        <v>10230.951224367907</v>
      </c>
      <c r="S2071" s="50">
        <v>513900.68</v>
      </c>
      <c r="T2071" s="51">
        <f>Ugovori_OPULJP[[#This Row],[Bespovratna sredstva - Ukupno (EU+Nac) HRK
= Ukupna ugovorena vrijednost bespovratnih sredstava]]/7.5345</f>
        <v>68206.341495786051</v>
      </c>
      <c r="U2071" s="50">
        <v>0</v>
      </c>
      <c r="V2071" s="51">
        <f>Ugovori_OPULJP[[#This Row],[Javni doprinos korisnika - HRK]]/7.5345</f>
        <v>0</v>
      </c>
      <c r="W2071" s="50">
        <v>0</v>
      </c>
      <c r="X2071" s="51">
        <f>Ugovori_OPULJP[[#This Row],[Privatni doprinos korisnika - HRK]]/7.5345</f>
        <v>0</v>
      </c>
      <c r="Y2071" s="52">
        <v>513900.68</v>
      </c>
      <c r="Z2071" s="53">
        <f>Ugovori_OPULJP[[#This Row],[UKUPNI PRIHVATLJIVI IZDACI
TOTAL ELIGIBLE EXPENDITURE
= Bespovratna sredstva ukupno + doprinos korisnika
= Ukupni prihvatljivi troškovi
= Ukupna ugovorena vrijednost projekta HRK]]/7.5345</f>
        <v>68206.341495786051</v>
      </c>
      <c r="AA2071" s="44" t="s">
        <v>38</v>
      </c>
      <c r="AB2071" s="44" t="s">
        <v>35</v>
      </c>
      <c r="AC2071" s="43" t="s">
        <v>7578</v>
      </c>
      <c r="AD2071" s="43" t="s">
        <v>6595</v>
      </c>
    </row>
    <row r="2072" spans="1:30" ht="51" customHeight="1" x14ac:dyDescent="0.2">
      <c r="A2072" s="41" t="s">
        <v>7579</v>
      </c>
      <c r="B2072" s="42" t="s">
        <v>743</v>
      </c>
      <c r="C2072" s="43" t="s">
        <v>7295</v>
      </c>
      <c r="D2072" s="43" t="s">
        <v>7300</v>
      </c>
      <c r="E2072" s="44" t="s">
        <v>76</v>
      </c>
      <c r="F2072" s="45" t="s">
        <v>7580</v>
      </c>
      <c r="G2072" s="45" t="s">
        <v>7581</v>
      </c>
      <c r="H2072" s="47">
        <v>42898</v>
      </c>
      <c r="I2072" s="47">
        <v>43628</v>
      </c>
      <c r="J2072" s="48" t="str">
        <f>IF(Ugovori_OPULJP[[#This Row],[DATUM ZAVRŠETKA OPERACIJE]]&gt;DATE(2024,3,31),"u provedbi","završen")</f>
        <v>završen</v>
      </c>
      <c r="K2072" s="46" t="s">
        <v>271</v>
      </c>
      <c r="L2072" s="46" t="s">
        <v>271</v>
      </c>
      <c r="M2072" s="49">
        <v>0.85</v>
      </c>
      <c r="N2072" s="49">
        <v>0.15</v>
      </c>
      <c r="O2072" s="50">
        <f>Ugovori_OPULJP[[#This Row],[Bespovratna sredstva - Ukupno (EU+Nac) HRK
= Ukupna ugovorena vrijednost bespovratnih sredstava]]*Ugovori_OPULJP[[#This Row],[EU STOPA SUFINANCIRANJA %
EU CO-FINANCING RATE %]]</f>
        <v>336158</v>
      </c>
      <c r="P2072" s="51">
        <f>Ugovori_OPULJP[[#This Row],[Bespovratna sredstva - EU dio - HRK]]/7.5345</f>
        <v>44615.833831043863</v>
      </c>
      <c r="Q2072" s="50">
        <f>Ugovori_OPULJP[[#This Row],[Bespovratna sredstva - Ukupno (EU+Nac) HRK
= Ukupna ugovorena vrijednost bespovratnih sredstava]]*Ugovori_OPULJP[[#This Row],[STOPA NACIONALNOG SUFINANCIRANJA %]]</f>
        <v>59322</v>
      </c>
      <c r="R2072" s="51">
        <f>Ugovori_OPULJP[[#This Row],[Bespovratna sredstva - Nacionalni dio - HRK]]/7.5345</f>
        <v>7873.382440772446</v>
      </c>
      <c r="S2072" s="50">
        <v>395480</v>
      </c>
      <c r="T2072" s="51">
        <f>Ugovori_OPULJP[[#This Row],[Bespovratna sredstva - Ukupno (EU+Nac) HRK
= Ukupna ugovorena vrijednost bespovratnih sredstava]]/7.5345</f>
        <v>52489.216271816309</v>
      </c>
      <c r="U2072" s="50">
        <v>0</v>
      </c>
      <c r="V2072" s="51">
        <f>Ugovori_OPULJP[[#This Row],[Javni doprinos korisnika - HRK]]/7.5345</f>
        <v>0</v>
      </c>
      <c r="W2072" s="50">
        <v>0</v>
      </c>
      <c r="X2072" s="51">
        <f>Ugovori_OPULJP[[#This Row],[Privatni doprinos korisnika - HRK]]/7.5345</f>
        <v>0</v>
      </c>
      <c r="Y2072" s="52">
        <v>395480</v>
      </c>
      <c r="Z2072" s="53">
        <f>Ugovori_OPULJP[[#This Row],[UKUPNI PRIHVATLJIVI IZDACI
TOTAL ELIGIBLE EXPENDITURE
= Bespovratna sredstva ukupno + doprinos korisnika
= Ukupni prihvatljivi troškovi
= Ukupna ugovorena vrijednost projekta HRK]]/7.5345</f>
        <v>52489.216271816309</v>
      </c>
      <c r="AA2072" s="44" t="s">
        <v>38</v>
      </c>
      <c r="AB2072" s="44" t="s">
        <v>35</v>
      </c>
      <c r="AC2072" s="43" t="s">
        <v>7582</v>
      </c>
      <c r="AD2072" s="43" t="s">
        <v>6595</v>
      </c>
    </row>
    <row r="2073" spans="1:30" ht="51" customHeight="1" x14ac:dyDescent="0.2">
      <c r="A2073" s="41" t="s">
        <v>7583</v>
      </c>
      <c r="B2073" s="42" t="s">
        <v>743</v>
      </c>
      <c r="C2073" s="43" t="s">
        <v>7295</v>
      </c>
      <c r="D2073" s="43" t="s">
        <v>7300</v>
      </c>
      <c r="E2073" s="44" t="s">
        <v>76</v>
      </c>
      <c r="F2073" s="45" t="s">
        <v>7584</v>
      </c>
      <c r="G2073" s="45" t="s">
        <v>2352</v>
      </c>
      <c r="H2073" s="47">
        <v>42943</v>
      </c>
      <c r="I2073" s="47">
        <v>43673</v>
      </c>
      <c r="J2073" s="48" t="str">
        <f>IF(Ugovori_OPULJP[[#This Row],[DATUM ZAVRŠETKA OPERACIJE]]&gt;DATE(2024,3,31),"u provedbi","završen")</f>
        <v>završen</v>
      </c>
      <c r="K2073" s="46" t="s">
        <v>211</v>
      </c>
      <c r="L2073" s="46" t="s">
        <v>211</v>
      </c>
      <c r="M2073" s="49">
        <v>0.85</v>
      </c>
      <c r="N2073" s="49">
        <v>0.15</v>
      </c>
      <c r="O2073" s="50">
        <f>Ugovori_OPULJP[[#This Row],[Bespovratna sredstva - Ukupno (EU+Nac) HRK
= Ukupna ugovorena vrijednost bespovratnih sredstava]]*Ugovori_OPULJP[[#This Row],[EU STOPA SUFINANCIRANJA %
EU CO-FINANCING RATE %]]</f>
        <v>344250</v>
      </c>
      <c r="P2073" s="51">
        <f>Ugovori_OPULJP[[#This Row],[Bespovratna sredstva - EU dio - HRK]]/7.5345</f>
        <v>45689.826796735018</v>
      </c>
      <c r="Q2073" s="50">
        <f>Ugovori_OPULJP[[#This Row],[Bespovratna sredstva - Ukupno (EU+Nac) HRK
= Ukupna ugovorena vrijednost bespovratnih sredstava]]*Ugovori_OPULJP[[#This Row],[STOPA NACIONALNOG SUFINANCIRANJA %]]</f>
        <v>60750</v>
      </c>
      <c r="R2073" s="51">
        <f>Ugovori_OPULJP[[#This Row],[Bespovratna sredstva - Nacionalni dio - HRK]]/7.5345</f>
        <v>8062.9106111885321</v>
      </c>
      <c r="S2073" s="50">
        <v>405000</v>
      </c>
      <c r="T2073" s="51">
        <f>Ugovori_OPULJP[[#This Row],[Bespovratna sredstva - Ukupno (EU+Nac) HRK
= Ukupna ugovorena vrijednost bespovratnih sredstava]]/7.5345</f>
        <v>53752.737407923545</v>
      </c>
      <c r="U2073" s="50">
        <v>0</v>
      </c>
      <c r="V2073" s="51">
        <f>Ugovori_OPULJP[[#This Row],[Javni doprinos korisnika - HRK]]/7.5345</f>
        <v>0</v>
      </c>
      <c r="W2073" s="50">
        <v>0</v>
      </c>
      <c r="X2073" s="51">
        <f>Ugovori_OPULJP[[#This Row],[Privatni doprinos korisnika - HRK]]/7.5345</f>
        <v>0</v>
      </c>
      <c r="Y2073" s="52">
        <v>405000</v>
      </c>
      <c r="Z2073" s="53">
        <f>Ugovori_OPULJP[[#This Row],[UKUPNI PRIHVATLJIVI IZDACI
TOTAL ELIGIBLE EXPENDITURE
= Bespovratna sredstva ukupno + doprinos korisnika
= Ukupni prihvatljivi troškovi
= Ukupna ugovorena vrijednost projekta HRK]]/7.5345</f>
        <v>53752.737407923545</v>
      </c>
      <c r="AA2073" s="44" t="s">
        <v>38</v>
      </c>
      <c r="AB2073" s="44" t="s">
        <v>35</v>
      </c>
      <c r="AC2073" s="43" t="s">
        <v>7585</v>
      </c>
      <c r="AD2073" s="43" t="s">
        <v>6595</v>
      </c>
    </row>
    <row r="2074" spans="1:30" ht="51" customHeight="1" x14ac:dyDescent="0.2">
      <c r="A2074" s="41" t="s">
        <v>7586</v>
      </c>
      <c r="B2074" s="42" t="s">
        <v>743</v>
      </c>
      <c r="C2074" s="43" t="s">
        <v>7295</v>
      </c>
      <c r="D2074" s="43" t="s">
        <v>7300</v>
      </c>
      <c r="E2074" s="44" t="s">
        <v>76</v>
      </c>
      <c r="F2074" s="45" t="s">
        <v>7587</v>
      </c>
      <c r="G2074" s="45" t="s">
        <v>1763</v>
      </c>
      <c r="H2074" s="47">
        <v>42950</v>
      </c>
      <c r="I2074" s="47">
        <v>43680</v>
      </c>
      <c r="J2074" s="48" t="str">
        <f>IF(Ugovori_OPULJP[[#This Row],[DATUM ZAVRŠETKA OPERACIJE]]&gt;DATE(2024,3,31),"u provedbi","završen")</f>
        <v>završen</v>
      </c>
      <c r="K2074" s="46" t="s">
        <v>211</v>
      </c>
      <c r="L2074" s="46" t="s">
        <v>211</v>
      </c>
      <c r="M2074" s="49">
        <v>0.85</v>
      </c>
      <c r="N2074" s="49">
        <v>0.15</v>
      </c>
      <c r="O2074" s="50">
        <f>Ugovori_OPULJP[[#This Row],[Bespovratna sredstva - Ukupno (EU+Nac) HRK
= Ukupna ugovorena vrijednost bespovratnih sredstava]]*Ugovori_OPULJP[[#This Row],[EU STOPA SUFINANCIRANJA %
EU CO-FINANCING RATE %]]</f>
        <v>326430.59999999998</v>
      </c>
      <c r="P2074" s="51">
        <f>Ugovori_OPULJP[[#This Row],[Bespovratna sredstva - EU dio - HRK]]/7.5345</f>
        <v>43324.785984471426</v>
      </c>
      <c r="Q2074" s="50">
        <f>Ugovori_OPULJP[[#This Row],[Bespovratna sredstva - Ukupno (EU+Nac) HRK
= Ukupna ugovorena vrijednost bespovratnih sredstava]]*Ugovori_OPULJP[[#This Row],[STOPA NACIONALNOG SUFINANCIRANJA %]]</f>
        <v>57605.4</v>
      </c>
      <c r="R2074" s="51">
        <f>Ugovori_OPULJP[[#This Row],[Bespovratna sredstva - Nacionalni dio - HRK]]/7.5345</f>
        <v>7645.5504678478992</v>
      </c>
      <c r="S2074" s="50">
        <v>384036</v>
      </c>
      <c r="T2074" s="51">
        <f>Ugovori_OPULJP[[#This Row],[Bespovratna sredstva - Ukupno (EU+Nac) HRK
= Ukupna ugovorena vrijednost bespovratnih sredstava]]/7.5345</f>
        <v>50970.33645231933</v>
      </c>
      <c r="U2074" s="50">
        <v>0</v>
      </c>
      <c r="V2074" s="51">
        <f>Ugovori_OPULJP[[#This Row],[Javni doprinos korisnika - HRK]]/7.5345</f>
        <v>0</v>
      </c>
      <c r="W2074" s="50">
        <v>0</v>
      </c>
      <c r="X2074" s="51">
        <f>Ugovori_OPULJP[[#This Row],[Privatni doprinos korisnika - HRK]]/7.5345</f>
        <v>0</v>
      </c>
      <c r="Y2074" s="52">
        <v>384036</v>
      </c>
      <c r="Z2074" s="53">
        <f>Ugovori_OPULJP[[#This Row],[UKUPNI PRIHVATLJIVI IZDACI
TOTAL ELIGIBLE EXPENDITURE
= Bespovratna sredstva ukupno + doprinos korisnika
= Ukupni prihvatljivi troškovi
= Ukupna ugovorena vrijednost projekta HRK]]/7.5345</f>
        <v>50970.33645231933</v>
      </c>
      <c r="AA2074" s="44" t="s">
        <v>38</v>
      </c>
      <c r="AB2074" s="44" t="s">
        <v>35</v>
      </c>
      <c r="AC2074" s="43" t="s">
        <v>7588</v>
      </c>
      <c r="AD2074" s="43" t="s">
        <v>6595</v>
      </c>
    </row>
    <row r="2075" spans="1:30" ht="51" customHeight="1" x14ac:dyDescent="0.2">
      <c r="A2075" s="41" t="s">
        <v>7589</v>
      </c>
      <c r="B2075" s="42" t="s">
        <v>743</v>
      </c>
      <c r="C2075" s="43" t="s">
        <v>7295</v>
      </c>
      <c r="D2075" s="43" t="s">
        <v>7300</v>
      </c>
      <c r="E2075" s="44" t="s">
        <v>76</v>
      </c>
      <c r="F2075" s="45" t="s">
        <v>7590</v>
      </c>
      <c r="G2075" s="45" t="s">
        <v>7591</v>
      </c>
      <c r="H2075" s="47">
        <v>43039</v>
      </c>
      <c r="I2075" s="47">
        <v>43769</v>
      </c>
      <c r="J2075" s="48" t="str">
        <f>IF(Ugovori_OPULJP[[#This Row],[DATUM ZAVRŠETKA OPERACIJE]]&gt;DATE(2024,3,31),"u provedbi","završen")</f>
        <v>završen</v>
      </c>
      <c r="K2075" s="46" t="s">
        <v>599</v>
      </c>
      <c r="L2075" s="46" t="s">
        <v>599</v>
      </c>
      <c r="M2075" s="49">
        <v>0.85</v>
      </c>
      <c r="N2075" s="49">
        <v>0.15</v>
      </c>
      <c r="O2075" s="50">
        <f>Ugovori_OPULJP[[#This Row],[Bespovratna sredstva - Ukupno (EU+Nac) HRK
= Ukupna ugovorena vrijednost bespovratnih sredstava]]*Ugovori_OPULJP[[#This Row],[EU STOPA SUFINANCIRANJA %
EU CO-FINANCING RATE %]]</f>
        <v>307513.83299999998</v>
      </c>
      <c r="P2075" s="51">
        <f>Ugovori_OPULJP[[#This Row],[Bespovratna sredstva - EU dio - HRK]]/7.5345</f>
        <v>40814.099542106305</v>
      </c>
      <c r="Q2075" s="50">
        <f>Ugovori_OPULJP[[#This Row],[Bespovratna sredstva - Ukupno (EU+Nac) HRK
= Ukupna ugovorena vrijednost bespovratnih sredstava]]*Ugovori_OPULJP[[#This Row],[STOPA NACIONALNOG SUFINANCIRANJA %]]</f>
        <v>54267.146999999997</v>
      </c>
      <c r="R2075" s="51">
        <f>Ugovori_OPULJP[[#This Row],[Bespovratna sredstva - Nacionalni dio - HRK]]/7.5345</f>
        <v>7202.4881544893478</v>
      </c>
      <c r="S2075" s="50">
        <v>361780.98</v>
      </c>
      <c r="T2075" s="51">
        <f>Ugovori_OPULJP[[#This Row],[Bespovratna sredstva - Ukupno (EU+Nac) HRK
= Ukupna ugovorena vrijednost bespovratnih sredstava]]/7.5345</f>
        <v>48016.587696595656</v>
      </c>
      <c r="U2075" s="50">
        <v>0</v>
      </c>
      <c r="V2075" s="51">
        <f>Ugovori_OPULJP[[#This Row],[Javni doprinos korisnika - HRK]]/7.5345</f>
        <v>0</v>
      </c>
      <c r="W2075" s="50">
        <v>0</v>
      </c>
      <c r="X2075" s="51">
        <f>Ugovori_OPULJP[[#This Row],[Privatni doprinos korisnika - HRK]]/7.5345</f>
        <v>0</v>
      </c>
      <c r="Y2075" s="52">
        <v>361780.98</v>
      </c>
      <c r="Z2075" s="53">
        <f>Ugovori_OPULJP[[#This Row],[UKUPNI PRIHVATLJIVI IZDACI
TOTAL ELIGIBLE EXPENDITURE
= Bespovratna sredstva ukupno + doprinos korisnika
= Ukupni prihvatljivi troškovi
= Ukupna ugovorena vrijednost projekta HRK]]/7.5345</f>
        <v>48016.587696595656</v>
      </c>
      <c r="AA2075" s="44" t="s">
        <v>38</v>
      </c>
      <c r="AB2075" s="44" t="s">
        <v>35</v>
      </c>
      <c r="AC2075" s="43" t="s">
        <v>7592</v>
      </c>
      <c r="AD2075" s="43" t="s">
        <v>6595</v>
      </c>
    </row>
    <row r="2076" spans="1:30" ht="51" customHeight="1" x14ac:dyDescent="0.2">
      <c r="A2076" s="41" t="s">
        <v>7593</v>
      </c>
      <c r="B2076" s="42" t="s">
        <v>743</v>
      </c>
      <c r="C2076" s="43" t="s">
        <v>7295</v>
      </c>
      <c r="D2076" s="43" t="s">
        <v>7300</v>
      </c>
      <c r="E2076" s="44" t="s">
        <v>76</v>
      </c>
      <c r="F2076" s="45" t="s">
        <v>7594</v>
      </c>
      <c r="G2076" s="45" t="s">
        <v>7595</v>
      </c>
      <c r="H2076" s="47">
        <v>43041</v>
      </c>
      <c r="I2076" s="47">
        <v>43771</v>
      </c>
      <c r="J2076" s="48" t="str">
        <f>IF(Ugovori_OPULJP[[#This Row],[DATUM ZAVRŠETKA OPERACIJE]]&gt;DATE(2024,3,31),"u provedbi","završen")</f>
        <v>završen</v>
      </c>
      <c r="K2076" s="46" t="s">
        <v>94</v>
      </c>
      <c r="L2076" s="46" t="s">
        <v>94</v>
      </c>
      <c r="M2076" s="49">
        <v>0.85</v>
      </c>
      <c r="N2076" s="49">
        <v>0.15</v>
      </c>
      <c r="O2076" s="50">
        <f>Ugovori_OPULJP[[#This Row],[Bespovratna sredstva - Ukupno (EU+Nac) HRK
= Ukupna ugovorena vrijednost bespovratnih sredstava]]*Ugovori_OPULJP[[#This Row],[EU STOPA SUFINANCIRANJA %
EU CO-FINANCING RATE %]]</f>
        <v>338657</v>
      </c>
      <c r="P2076" s="51">
        <f>Ugovori_OPULJP[[#This Row],[Bespovratna sredstva - EU dio - HRK]]/7.5345</f>
        <v>44947.508129272013</v>
      </c>
      <c r="Q2076" s="50">
        <f>Ugovori_OPULJP[[#This Row],[Bespovratna sredstva - Ukupno (EU+Nac) HRK
= Ukupna ugovorena vrijednost bespovratnih sredstava]]*Ugovori_OPULJP[[#This Row],[STOPA NACIONALNOG SUFINANCIRANJA %]]</f>
        <v>59763</v>
      </c>
      <c r="R2076" s="51">
        <f>Ugovori_OPULJP[[#This Row],[Bespovratna sredstva - Nacionalni dio - HRK]]/7.5345</f>
        <v>7931.9131992832963</v>
      </c>
      <c r="S2076" s="50">
        <v>398420</v>
      </c>
      <c r="T2076" s="51">
        <f>Ugovori_OPULJP[[#This Row],[Bespovratna sredstva - Ukupno (EU+Nac) HRK
= Ukupna ugovorena vrijednost bespovratnih sredstava]]/7.5345</f>
        <v>52879.421328555312</v>
      </c>
      <c r="U2076" s="50">
        <v>0</v>
      </c>
      <c r="V2076" s="51">
        <f>Ugovori_OPULJP[[#This Row],[Javni doprinos korisnika - HRK]]/7.5345</f>
        <v>0</v>
      </c>
      <c r="W2076" s="50">
        <v>0</v>
      </c>
      <c r="X2076" s="51">
        <f>Ugovori_OPULJP[[#This Row],[Privatni doprinos korisnika - HRK]]/7.5345</f>
        <v>0</v>
      </c>
      <c r="Y2076" s="52">
        <v>398420</v>
      </c>
      <c r="Z2076" s="53">
        <f>Ugovori_OPULJP[[#This Row],[UKUPNI PRIHVATLJIVI IZDACI
TOTAL ELIGIBLE EXPENDITURE
= Bespovratna sredstva ukupno + doprinos korisnika
= Ukupni prihvatljivi troškovi
= Ukupna ugovorena vrijednost projekta HRK]]/7.5345</f>
        <v>52879.421328555312</v>
      </c>
      <c r="AA2076" s="44" t="s">
        <v>38</v>
      </c>
      <c r="AB2076" s="44" t="s">
        <v>35</v>
      </c>
      <c r="AC2076" s="43" t="s">
        <v>7596</v>
      </c>
      <c r="AD2076" s="43" t="s">
        <v>6595</v>
      </c>
    </row>
    <row r="2077" spans="1:30" ht="51" customHeight="1" x14ac:dyDescent="0.2">
      <c r="A2077" s="41" t="s">
        <v>7597</v>
      </c>
      <c r="B2077" s="42" t="s">
        <v>743</v>
      </c>
      <c r="C2077" s="43" t="s">
        <v>7295</v>
      </c>
      <c r="D2077" s="43" t="s">
        <v>7300</v>
      </c>
      <c r="E2077" s="44" t="s">
        <v>76</v>
      </c>
      <c r="F2077" s="45" t="s">
        <v>7598</v>
      </c>
      <c r="G2077" s="45" t="s">
        <v>2584</v>
      </c>
      <c r="H2077" s="47">
        <v>43040</v>
      </c>
      <c r="I2077" s="47">
        <v>43647</v>
      </c>
      <c r="J2077" s="48" t="str">
        <f>IF(Ugovori_OPULJP[[#This Row],[DATUM ZAVRŠETKA OPERACIJE]]&gt;DATE(2024,3,31),"u provedbi","završen")</f>
        <v>završen</v>
      </c>
      <c r="K2077" s="46" t="s">
        <v>37</v>
      </c>
      <c r="L2077" s="46" t="s">
        <v>37</v>
      </c>
      <c r="M2077" s="49">
        <v>0.85</v>
      </c>
      <c r="N2077" s="49">
        <v>0.15</v>
      </c>
      <c r="O2077" s="50">
        <f>Ugovori_OPULJP[[#This Row],[Bespovratna sredstva - Ukupno (EU+Nac) HRK
= Ukupna ugovorena vrijednost bespovratnih sredstava]]*Ugovori_OPULJP[[#This Row],[EU STOPA SUFINANCIRANJA %
EU CO-FINANCING RATE %]]</f>
        <v>430380.5</v>
      </c>
      <c r="P2077" s="51">
        <f>Ugovori_OPULJP[[#This Row],[Bespovratna sredstva - EU dio - HRK]]/7.5345</f>
        <v>57121.308646890968</v>
      </c>
      <c r="Q2077" s="50">
        <f>Ugovori_OPULJP[[#This Row],[Bespovratna sredstva - Ukupno (EU+Nac) HRK
= Ukupna ugovorena vrijednost bespovratnih sredstava]]*Ugovori_OPULJP[[#This Row],[STOPA NACIONALNOG SUFINANCIRANJA %]]</f>
        <v>75949.5</v>
      </c>
      <c r="R2077" s="51">
        <f>Ugovori_OPULJP[[#This Row],[Bespovratna sredstva - Nacionalni dio - HRK]]/7.5345</f>
        <v>10080.230937686641</v>
      </c>
      <c r="S2077" s="50">
        <v>506330</v>
      </c>
      <c r="T2077" s="51">
        <f>Ugovori_OPULJP[[#This Row],[Bespovratna sredstva - Ukupno (EU+Nac) HRK
= Ukupna ugovorena vrijednost bespovratnih sredstava]]/7.5345</f>
        <v>67201.539584577607</v>
      </c>
      <c r="U2077" s="50">
        <v>0</v>
      </c>
      <c r="V2077" s="51">
        <f>Ugovori_OPULJP[[#This Row],[Javni doprinos korisnika - HRK]]/7.5345</f>
        <v>0</v>
      </c>
      <c r="W2077" s="50">
        <v>0</v>
      </c>
      <c r="X2077" s="51">
        <f>Ugovori_OPULJP[[#This Row],[Privatni doprinos korisnika - HRK]]/7.5345</f>
        <v>0</v>
      </c>
      <c r="Y2077" s="52">
        <v>506330</v>
      </c>
      <c r="Z2077" s="53">
        <f>Ugovori_OPULJP[[#This Row],[UKUPNI PRIHVATLJIVI IZDACI
TOTAL ELIGIBLE EXPENDITURE
= Bespovratna sredstva ukupno + doprinos korisnika
= Ukupni prihvatljivi troškovi
= Ukupna ugovorena vrijednost projekta HRK]]/7.5345</f>
        <v>67201.539584577607</v>
      </c>
      <c r="AA2077" s="44" t="s">
        <v>38</v>
      </c>
      <c r="AB2077" s="44" t="s">
        <v>35</v>
      </c>
      <c r="AC2077" s="43" t="s">
        <v>7599</v>
      </c>
      <c r="AD2077" s="43" t="s">
        <v>6595</v>
      </c>
    </row>
    <row r="2078" spans="1:30" ht="51" customHeight="1" x14ac:dyDescent="0.2">
      <c r="A2078" s="41" t="s">
        <v>7600</v>
      </c>
      <c r="B2078" s="42" t="s">
        <v>743</v>
      </c>
      <c r="C2078" s="43" t="s">
        <v>7295</v>
      </c>
      <c r="D2078" s="43" t="s">
        <v>7300</v>
      </c>
      <c r="E2078" s="44" t="s">
        <v>76</v>
      </c>
      <c r="F2078" s="45" t="s">
        <v>7601</v>
      </c>
      <c r="G2078" s="45" t="s">
        <v>7602</v>
      </c>
      <c r="H2078" s="47">
        <v>43042</v>
      </c>
      <c r="I2078" s="47">
        <v>43772</v>
      </c>
      <c r="J2078" s="48" t="str">
        <f>IF(Ugovori_OPULJP[[#This Row],[DATUM ZAVRŠETKA OPERACIJE]]&gt;DATE(2024,3,31),"u provedbi","završen")</f>
        <v>završen</v>
      </c>
      <c r="K2078" s="46" t="s">
        <v>200</v>
      </c>
      <c r="L2078" s="46" t="s">
        <v>200</v>
      </c>
      <c r="M2078" s="49">
        <v>0.85</v>
      </c>
      <c r="N2078" s="49">
        <v>0.15</v>
      </c>
      <c r="O2078" s="50">
        <f>Ugovori_OPULJP[[#This Row],[Bespovratna sredstva - Ukupno (EU+Nac) HRK
= Ukupna ugovorena vrijednost bespovratnih sredstava]]*Ugovori_OPULJP[[#This Row],[EU STOPA SUFINANCIRANJA %
EU CO-FINANCING RATE %]]</f>
        <v>404262.38</v>
      </c>
      <c r="P2078" s="51">
        <f>Ugovori_OPULJP[[#This Row],[Bespovratna sredstva - EU dio - HRK]]/7.5345</f>
        <v>53654.838409980752</v>
      </c>
      <c r="Q2078" s="50">
        <f>Ugovori_OPULJP[[#This Row],[Bespovratna sredstva - Ukupno (EU+Nac) HRK
= Ukupna ugovorena vrijednost bespovratnih sredstava]]*Ugovori_OPULJP[[#This Row],[STOPA NACIONALNOG SUFINANCIRANJA %]]</f>
        <v>71340.42</v>
      </c>
      <c r="R2078" s="51">
        <f>Ugovori_OPULJP[[#This Row],[Bespovratna sredstva - Nacionalni dio - HRK]]/7.5345</f>
        <v>9468.5008958789567</v>
      </c>
      <c r="S2078" s="50">
        <v>475602.8</v>
      </c>
      <c r="T2078" s="51">
        <f>Ugovori_OPULJP[[#This Row],[Bespovratna sredstva - Ukupno (EU+Nac) HRK
= Ukupna ugovorena vrijednost bespovratnih sredstava]]/7.5345</f>
        <v>63123.339305859707</v>
      </c>
      <c r="U2078" s="50">
        <v>0</v>
      </c>
      <c r="V2078" s="51">
        <f>Ugovori_OPULJP[[#This Row],[Javni doprinos korisnika - HRK]]/7.5345</f>
        <v>0</v>
      </c>
      <c r="W2078" s="50">
        <v>0</v>
      </c>
      <c r="X2078" s="51">
        <f>Ugovori_OPULJP[[#This Row],[Privatni doprinos korisnika - HRK]]/7.5345</f>
        <v>0</v>
      </c>
      <c r="Y2078" s="52">
        <v>475602.8</v>
      </c>
      <c r="Z2078" s="53">
        <f>Ugovori_OPULJP[[#This Row],[UKUPNI PRIHVATLJIVI IZDACI
TOTAL ELIGIBLE EXPENDITURE
= Bespovratna sredstva ukupno + doprinos korisnika
= Ukupni prihvatljivi troškovi
= Ukupna ugovorena vrijednost projekta HRK]]/7.5345</f>
        <v>63123.339305859707</v>
      </c>
      <c r="AA2078" s="44" t="s">
        <v>38</v>
      </c>
      <c r="AB2078" s="44" t="s">
        <v>35</v>
      </c>
      <c r="AC2078" s="43" t="s">
        <v>7603</v>
      </c>
      <c r="AD2078" s="43" t="s">
        <v>6595</v>
      </c>
    </row>
    <row r="2079" spans="1:30" ht="51" customHeight="1" x14ac:dyDescent="0.2">
      <c r="A2079" s="41" t="s">
        <v>7604</v>
      </c>
      <c r="B2079" s="42" t="s">
        <v>743</v>
      </c>
      <c r="C2079" s="43" t="s">
        <v>7295</v>
      </c>
      <c r="D2079" s="43" t="s">
        <v>7300</v>
      </c>
      <c r="E2079" s="44" t="s">
        <v>76</v>
      </c>
      <c r="F2079" s="45" t="s">
        <v>7605</v>
      </c>
      <c r="G2079" s="45" t="s">
        <v>7606</v>
      </c>
      <c r="H2079" s="47">
        <v>43069</v>
      </c>
      <c r="I2079" s="47">
        <v>43799</v>
      </c>
      <c r="J2079" s="48" t="str">
        <f>IF(Ugovori_OPULJP[[#This Row],[DATUM ZAVRŠETKA OPERACIJE]]&gt;DATE(2024,3,31),"u provedbi","završen")</f>
        <v>završen</v>
      </c>
      <c r="K2079" s="46" t="s">
        <v>249</v>
      </c>
      <c r="L2079" s="46" t="s">
        <v>249</v>
      </c>
      <c r="M2079" s="49">
        <v>0.85</v>
      </c>
      <c r="N2079" s="49">
        <v>0.15</v>
      </c>
      <c r="O2079" s="50">
        <f>Ugovori_OPULJP[[#This Row],[Bespovratna sredstva - Ukupno (EU+Nac) HRK
= Ukupna ugovorena vrijednost bespovratnih sredstava]]*Ugovori_OPULJP[[#This Row],[EU STOPA SUFINANCIRANJA %
EU CO-FINANCING RATE %]]</f>
        <v>1040288.684</v>
      </c>
      <c r="P2079" s="51">
        <f>Ugovori_OPULJP[[#This Row],[Bespovratna sredstva - EU dio - HRK]]/7.5345</f>
        <v>138070.03570243545</v>
      </c>
      <c r="Q2079" s="50">
        <f>Ugovori_OPULJP[[#This Row],[Bespovratna sredstva - Ukupno (EU+Nac) HRK
= Ukupna ugovorena vrijednost bespovratnih sredstava]]*Ugovori_OPULJP[[#This Row],[STOPA NACIONALNOG SUFINANCIRANJA %]]</f>
        <v>183580.356</v>
      </c>
      <c r="R2079" s="51">
        <f>Ugovori_OPULJP[[#This Row],[Bespovratna sredstva - Nacionalni dio - HRK]]/7.5345</f>
        <v>24365.300418076844</v>
      </c>
      <c r="S2079" s="50">
        <v>1223869.04</v>
      </c>
      <c r="T2079" s="51">
        <f>Ugovori_OPULJP[[#This Row],[Bespovratna sredstva - Ukupno (EU+Nac) HRK
= Ukupna ugovorena vrijednost bespovratnih sredstava]]/7.5345</f>
        <v>162435.33612051231</v>
      </c>
      <c r="U2079" s="50">
        <v>0</v>
      </c>
      <c r="V2079" s="51">
        <f>Ugovori_OPULJP[[#This Row],[Javni doprinos korisnika - HRK]]/7.5345</f>
        <v>0</v>
      </c>
      <c r="W2079" s="50">
        <v>0</v>
      </c>
      <c r="X2079" s="51">
        <f>Ugovori_OPULJP[[#This Row],[Privatni doprinos korisnika - HRK]]/7.5345</f>
        <v>0</v>
      </c>
      <c r="Y2079" s="52">
        <v>1223869.04</v>
      </c>
      <c r="Z2079" s="53">
        <f>Ugovori_OPULJP[[#This Row],[UKUPNI PRIHVATLJIVI IZDACI
TOTAL ELIGIBLE EXPENDITURE
= Bespovratna sredstva ukupno + doprinos korisnika
= Ukupni prihvatljivi troškovi
= Ukupna ugovorena vrijednost projekta HRK]]/7.5345</f>
        <v>162435.33612051231</v>
      </c>
      <c r="AA2079" s="44" t="s">
        <v>38</v>
      </c>
      <c r="AB2079" s="44" t="s">
        <v>35</v>
      </c>
      <c r="AC2079" s="43" t="s">
        <v>7607</v>
      </c>
      <c r="AD2079" s="43" t="s">
        <v>6595</v>
      </c>
    </row>
    <row r="2080" spans="1:30" ht="51" customHeight="1" x14ac:dyDescent="0.2">
      <c r="A2080" s="41" t="s">
        <v>7608</v>
      </c>
      <c r="B2080" s="42" t="s">
        <v>743</v>
      </c>
      <c r="C2080" s="43" t="s">
        <v>7295</v>
      </c>
      <c r="D2080" s="43" t="s">
        <v>7300</v>
      </c>
      <c r="E2080" s="44" t="s">
        <v>76</v>
      </c>
      <c r="F2080" s="45" t="s">
        <v>7440</v>
      </c>
      <c r="G2080" s="45" t="s">
        <v>7609</v>
      </c>
      <c r="H2080" s="47">
        <v>43069</v>
      </c>
      <c r="I2080" s="47">
        <v>43799</v>
      </c>
      <c r="J2080" s="48" t="str">
        <f>IF(Ugovori_OPULJP[[#This Row],[DATUM ZAVRŠETKA OPERACIJE]]&gt;DATE(2024,3,31),"u provedbi","završen")</f>
        <v>završen</v>
      </c>
      <c r="K2080" s="46" t="s">
        <v>79</v>
      </c>
      <c r="L2080" s="46" t="s">
        <v>79</v>
      </c>
      <c r="M2080" s="49">
        <v>0.85</v>
      </c>
      <c r="N2080" s="49">
        <v>0.15</v>
      </c>
      <c r="O2080" s="50">
        <f>Ugovori_OPULJP[[#This Row],[Bespovratna sredstva - Ukupno (EU+Nac) HRK
= Ukupna ugovorena vrijednost bespovratnih sredstava]]*Ugovori_OPULJP[[#This Row],[EU STOPA SUFINANCIRANJA %
EU CO-FINANCING RATE %]]</f>
        <v>1669794.0515000001</v>
      </c>
      <c r="P2080" s="51">
        <f>Ugovori_OPULJP[[#This Row],[Bespovratna sredstva - EU dio - HRK]]/7.5345</f>
        <v>221619.75598911673</v>
      </c>
      <c r="Q2080" s="50">
        <f>Ugovori_OPULJP[[#This Row],[Bespovratna sredstva - Ukupno (EU+Nac) HRK
= Ukupna ugovorena vrijednost bespovratnih sredstava]]*Ugovori_OPULJP[[#This Row],[STOPA NACIONALNOG SUFINANCIRANJA %]]</f>
        <v>294669.53850000002</v>
      </c>
      <c r="R2080" s="51">
        <f>Ugovori_OPULJP[[#This Row],[Bespovratna sredstva - Nacionalni dio - HRK]]/7.5345</f>
        <v>39109.36870396178</v>
      </c>
      <c r="S2080" s="50">
        <v>1964463.59</v>
      </c>
      <c r="T2080" s="51">
        <f>Ugovori_OPULJP[[#This Row],[Bespovratna sredstva - Ukupno (EU+Nac) HRK
= Ukupna ugovorena vrijednost bespovratnih sredstava]]/7.5345</f>
        <v>260729.12469307851</v>
      </c>
      <c r="U2080" s="50">
        <v>0</v>
      </c>
      <c r="V2080" s="51">
        <f>Ugovori_OPULJP[[#This Row],[Javni doprinos korisnika - HRK]]/7.5345</f>
        <v>0</v>
      </c>
      <c r="W2080" s="50">
        <v>0</v>
      </c>
      <c r="X2080" s="51">
        <f>Ugovori_OPULJP[[#This Row],[Privatni doprinos korisnika - HRK]]/7.5345</f>
        <v>0</v>
      </c>
      <c r="Y2080" s="52">
        <v>1964463.59</v>
      </c>
      <c r="Z2080" s="53">
        <f>Ugovori_OPULJP[[#This Row],[UKUPNI PRIHVATLJIVI IZDACI
TOTAL ELIGIBLE EXPENDITURE
= Bespovratna sredstva ukupno + doprinos korisnika
= Ukupni prihvatljivi troškovi
= Ukupna ugovorena vrijednost projekta HRK]]/7.5345</f>
        <v>260729.12469307851</v>
      </c>
      <c r="AA2080" s="44" t="s">
        <v>38</v>
      </c>
      <c r="AB2080" s="44" t="s">
        <v>35</v>
      </c>
      <c r="AC2080" s="43" t="s">
        <v>7610</v>
      </c>
      <c r="AD2080" s="43" t="s">
        <v>6595</v>
      </c>
    </row>
    <row r="2081" spans="1:30" ht="51" customHeight="1" x14ac:dyDescent="0.2">
      <c r="A2081" s="41" t="s">
        <v>7611</v>
      </c>
      <c r="B2081" s="42" t="s">
        <v>743</v>
      </c>
      <c r="C2081" s="43" t="s">
        <v>7295</v>
      </c>
      <c r="D2081" s="43" t="s">
        <v>7300</v>
      </c>
      <c r="E2081" s="44" t="s">
        <v>76</v>
      </c>
      <c r="F2081" s="45" t="s">
        <v>7612</v>
      </c>
      <c r="G2081" s="45" t="s">
        <v>7613</v>
      </c>
      <c r="H2081" s="47">
        <v>43066</v>
      </c>
      <c r="I2081" s="47">
        <v>43796</v>
      </c>
      <c r="J2081" s="48" t="str">
        <f>IF(Ugovori_OPULJP[[#This Row],[DATUM ZAVRŠETKA OPERACIJE]]&gt;DATE(2024,3,31),"u provedbi","završen")</f>
        <v>završen</v>
      </c>
      <c r="K2081" s="46" t="s">
        <v>271</v>
      </c>
      <c r="L2081" s="46" t="s">
        <v>271</v>
      </c>
      <c r="M2081" s="49">
        <v>0.85</v>
      </c>
      <c r="N2081" s="49">
        <v>0.15</v>
      </c>
      <c r="O2081" s="50">
        <f>Ugovori_OPULJP[[#This Row],[Bespovratna sredstva - Ukupno (EU+Nac) HRK
= Ukupna ugovorena vrijednost bespovratnih sredstava]]*Ugovori_OPULJP[[#This Row],[EU STOPA SUFINANCIRANJA %
EU CO-FINANCING RATE %]]</f>
        <v>395352</v>
      </c>
      <c r="P2081" s="51">
        <f>Ugovori_OPULJP[[#This Row],[Bespovratna sredstva - EU dio - HRK]]/7.5345</f>
        <v>52472.227752339233</v>
      </c>
      <c r="Q2081" s="50">
        <f>Ugovori_OPULJP[[#This Row],[Bespovratna sredstva - Ukupno (EU+Nac) HRK
= Ukupna ugovorena vrijednost bespovratnih sredstava]]*Ugovori_OPULJP[[#This Row],[STOPA NACIONALNOG SUFINANCIRANJA %]]</f>
        <v>69768</v>
      </c>
      <c r="R2081" s="51">
        <f>Ugovori_OPULJP[[#This Row],[Bespovratna sredstva - Nacionalni dio - HRK]]/7.5345</f>
        <v>9259.8048974716294</v>
      </c>
      <c r="S2081" s="50">
        <v>465120</v>
      </c>
      <c r="T2081" s="51">
        <f>Ugovori_OPULJP[[#This Row],[Bespovratna sredstva - Ukupno (EU+Nac) HRK
= Ukupna ugovorena vrijednost bespovratnih sredstava]]/7.5345</f>
        <v>61732.03264981087</v>
      </c>
      <c r="U2081" s="50">
        <v>0</v>
      </c>
      <c r="V2081" s="51">
        <f>Ugovori_OPULJP[[#This Row],[Javni doprinos korisnika - HRK]]/7.5345</f>
        <v>0</v>
      </c>
      <c r="W2081" s="50">
        <v>0</v>
      </c>
      <c r="X2081" s="51">
        <f>Ugovori_OPULJP[[#This Row],[Privatni doprinos korisnika - HRK]]/7.5345</f>
        <v>0</v>
      </c>
      <c r="Y2081" s="52">
        <v>465120</v>
      </c>
      <c r="Z2081" s="53">
        <f>Ugovori_OPULJP[[#This Row],[UKUPNI PRIHVATLJIVI IZDACI
TOTAL ELIGIBLE EXPENDITURE
= Bespovratna sredstva ukupno + doprinos korisnika
= Ukupni prihvatljivi troškovi
= Ukupna ugovorena vrijednost projekta HRK]]/7.5345</f>
        <v>61732.03264981087</v>
      </c>
      <c r="AA2081" s="44" t="s">
        <v>38</v>
      </c>
      <c r="AB2081" s="44" t="s">
        <v>35</v>
      </c>
      <c r="AC2081" s="43" t="s">
        <v>7614</v>
      </c>
      <c r="AD2081" s="43" t="s">
        <v>6595</v>
      </c>
    </row>
    <row r="2082" spans="1:30" ht="51" customHeight="1" x14ac:dyDescent="0.2">
      <c r="A2082" s="41" t="s">
        <v>7615</v>
      </c>
      <c r="B2082" s="42" t="s">
        <v>743</v>
      </c>
      <c r="C2082" s="43" t="s">
        <v>7295</v>
      </c>
      <c r="D2082" s="43" t="s">
        <v>7300</v>
      </c>
      <c r="E2082" s="44" t="s">
        <v>76</v>
      </c>
      <c r="F2082" s="45" t="s">
        <v>7616</v>
      </c>
      <c r="G2082" s="45" t="s">
        <v>7617</v>
      </c>
      <c r="H2082" s="47">
        <v>43105</v>
      </c>
      <c r="I2082" s="47">
        <v>43835</v>
      </c>
      <c r="J2082" s="48" t="str">
        <f>IF(Ugovori_OPULJP[[#This Row],[DATUM ZAVRŠETKA OPERACIJE]]&gt;DATE(2024,3,31),"u provedbi","završen")</f>
        <v>završen</v>
      </c>
      <c r="K2082" s="46" t="s">
        <v>211</v>
      </c>
      <c r="L2082" s="46" t="s">
        <v>211</v>
      </c>
      <c r="M2082" s="49">
        <v>0.85</v>
      </c>
      <c r="N2082" s="49">
        <v>0.15</v>
      </c>
      <c r="O2082" s="50">
        <f>Ugovori_OPULJP[[#This Row],[Bespovratna sredstva - Ukupno (EU+Nac) HRK
= Ukupna ugovorena vrijednost bespovratnih sredstava]]*Ugovori_OPULJP[[#This Row],[EU STOPA SUFINANCIRANJA %
EU CO-FINANCING RATE %]]</f>
        <v>827169</v>
      </c>
      <c r="P2082" s="51">
        <f>Ugovori_OPULJP[[#This Row],[Bespovratna sredstva - EU dio - HRK]]/7.5345</f>
        <v>109784.19271351781</v>
      </c>
      <c r="Q2082" s="50">
        <f>Ugovori_OPULJP[[#This Row],[Bespovratna sredstva - Ukupno (EU+Nac) HRK
= Ukupna ugovorena vrijednost bespovratnih sredstava]]*Ugovori_OPULJP[[#This Row],[STOPA NACIONALNOG SUFINANCIRANJA %]]</f>
        <v>145971</v>
      </c>
      <c r="R2082" s="51">
        <f>Ugovori_OPULJP[[#This Row],[Bespovratna sredstva - Nacionalni dio - HRK]]/7.5345</f>
        <v>19373.68106709138</v>
      </c>
      <c r="S2082" s="50">
        <v>973140</v>
      </c>
      <c r="T2082" s="51">
        <f>Ugovori_OPULJP[[#This Row],[Bespovratna sredstva - Ukupno (EU+Nac) HRK
= Ukupna ugovorena vrijednost bespovratnih sredstava]]/7.5345</f>
        <v>129157.8737806092</v>
      </c>
      <c r="U2082" s="50">
        <v>0</v>
      </c>
      <c r="V2082" s="51">
        <f>Ugovori_OPULJP[[#This Row],[Javni doprinos korisnika - HRK]]/7.5345</f>
        <v>0</v>
      </c>
      <c r="W2082" s="50">
        <v>0</v>
      </c>
      <c r="X2082" s="51">
        <f>Ugovori_OPULJP[[#This Row],[Privatni doprinos korisnika - HRK]]/7.5345</f>
        <v>0</v>
      </c>
      <c r="Y2082" s="52">
        <v>973140</v>
      </c>
      <c r="Z2082" s="53">
        <f>Ugovori_OPULJP[[#This Row],[UKUPNI PRIHVATLJIVI IZDACI
TOTAL ELIGIBLE EXPENDITURE
= Bespovratna sredstva ukupno + doprinos korisnika
= Ukupni prihvatljivi troškovi
= Ukupna ugovorena vrijednost projekta HRK]]/7.5345</f>
        <v>129157.8737806092</v>
      </c>
      <c r="AA2082" s="44" t="s">
        <v>38</v>
      </c>
      <c r="AB2082" s="44" t="s">
        <v>35</v>
      </c>
      <c r="AC2082" s="43" t="s">
        <v>7618</v>
      </c>
      <c r="AD2082" s="43" t="s">
        <v>6595</v>
      </c>
    </row>
    <row r="2083" spans="1:30" ht="51" customHeight="1" x14ac:dyDescent="0.2">
      <c r="A2083" s="41" t="s">
        <v>7619</v>
      </c>
      <c r="B2083" s="42" t="s">
        <v>743</v>
      </c>
      <c r="C2083" s="43" t="s">
        <v>7295</v>
      </c>
      <c r="D2083" s="43" t="s">
        <v>7300</v>
      </c>
      <c r="E2083" s="44" t="s">
        <v>76</v>
      </c>
      <c r="F2083" s="45" t="s">
        <v>7620</v>
      </c>
      <c r="G2083" s="45" t="s">
        <v>2637</v>
      </c>
      <c r="H2083" s="47">
        <v>43115</v>
      </c>
      <c r="I2083" s="47">
        <v>43845</v>
      </c>
      <c r="J2083" s="48" t="str">
        <f>IF(Ugovori_OPULJP[[#This Row],[DATUM ZAVRŠETKA OPERACIJE]]&gt;DATE(2024,3,31),"u provedbi","završen")</f>
        <v>završen</v>
      </c>
      <c r="K2083" s="46" t="s">
        <v>84</v>
      </c>
      <c r="L2083" s="46" t="s">
        <v>84</v>
      </c>
      <c r="M2083" s="49">
        <v>0.85</v>
      </c>
      <c r="N2083" s="49">
        <v>0.15</v>
      </c>
      <c r="O2083" s="50">
        <f>Ugovori_OPULJP[[#This Row],[Bespovratna sredstva - Ukupno (EU+Nac) HRK
= Ukupna ugovorena vrijednost bespovratnih sredstava]]*Ugovori_OPULJP[[#This Row],[EU STOPA SUFINANCIRANJA %
EU CO-FINANCING RATE %]]</f>
        <v>469421</v>
      </c>
      <c r="P2083" s="51">
        <f>Ugovori_OPULJP[[#This Row],[Bespovratna sredstva - EU dio - HRK]]/7.5345</f>
        <v>62302.873448802173</v>
      </c>
      <c r="Q2083" s="50">
        <f>Ugovori_OPULJP[[#This Row],[Bespovratna sredstva - Ukupno (EU+Nac) HRK
= Ukupna ugovorena vrijednost bespovratnih sredstava]]*Ugovori_OPULJP[[#This Row],[STOPA NACIONALNOG SUFINANCIRANJA %]]</f>
        <v>82839</v>
      </c>
      <c r="R2083" s="51">
        <f>Ugovori_OPULJP[[#This Row],[Bespovratna sredstva - Nacionalni dio - HRK]]/7.5345</f>
        <v>10994.624726259208</v>
      </c>
      <c r="S2083" s="50">
        <v>552260</v>
      </c>
      <c r="T2083" s="51">
        <f>Ugovori_OPULJP[[#This Row],[Bespovratna sredstva - Ukupno (EU+Nac) HRK
= Ukupna ugovorena vrijednost bespovratnih sredstava]]/7.5345</f>
        <v>73297.498175061381</v>
      </c>
      <c r="U2083" s="50">
        <v>0</v>
      </c>
      <c r="V2083" s="51">
        <f>Ugovori_OPULJP[[#This Row],[Javni doprinos korisnika - HRK]]/7.5345</f>
        <v>0</v>
      </c>
      <c r="W2083" s="50">
        <v>0</v>
      </c>
      <c r="X2083" s="51">
        <f>Ugovori_OPULJP[[#This Row],[Privatni doprinos korisnika - HRK]]/7.5345</f>
        <v>0</v>
      </c>
      <c r="Y2083" s="52">
        <v>552260</v>
      </c>
      <c r="Z2083" s="53">
        <f>Ugovori_OPULJP[[#This Row],[UKUPNI PRIHVATLJIVI IZDACI
TOTAL ELIGIBLE EXPENDITURE
= Bespovratna sredstva ukupno + doprinos korisnika
= Ukupni prihvatljivi troškovi
= Ukupna ugovorena vrijednost projekta HRK]]/7.5345</f>
        <v>73297.498175061381</v>
      </c>
      <c r="AA2083" s="44" t="s">
        <v>38</v>
      </c>
      <c r="AB2083" s="44" t="s">
        <v>35</v>
      </c>
      <c r="AC2083" s="43" t="s">
        <v>7621</v>
      </c>
      <c r="AD2083" s="43" t="s">
        <v>6595</v>
      </c>
    </row>
    <row r="2084" spans="1:30" ht="51" customHeight="1" x14ac:dyDescent="0.2">
      <c r="A2084" s="41" t="s">
        <v>7622</v>
      </c>
      <c r="B2084" s="42" t="s">
        <v>743</v>
      </c>
      <c r="C2084" s="43" t="s">
        <v>7295</v>
      </c>
      <c r="D2084" s="43" t="s">
        <v>7300</v>
      </c>
      <c r="E2084" s="44" t="s">
        <v>76</v>
      </c>
      <c r="F2084" s="45" t="s">
        <v>7623</v>
      </c>
      <c r="G2084" s="45" t="s">
        <v>4009</v>
      </c>
      <c r="H2084" s="47">
        <v>43118</v>
      </c>
      <c r="I2084" s="47">
        <v>43848</v>
      </c>
      <c r="J2084" s="48" t="str">
        <f>IF(Ugovori_OPULJP[[#This Row],[DATUM ZAVRŠETKA OPERACIJE]]&gt;DATE(2024,3,31),"u provedbi","završen")</f>
        <v>završen</v>
      </c>
      <c r="K2084" s="46" t="s">
        <v>37</v>
      </c>
      <c r="L2084" s="46" t="s">
        <v>37</v>
      </c>
      <c r="M2084" s="49">
        <v>0.85</v>
      </c>
      <c r="N2084" s="49">
        <v>0.15</v>
      </c>
      <c r="O2084" s="50">
        <f>Ugovori_OPULJP[[#This Row],[Bespovratna sredstva - Ukupno (EU+Nac) HRK
= Ukupna ugovorena vrijednost bespovratnih sredstava]]*Ugovori_OPULJP[[#This Row],[EU STOPA SUFINANCIRANJA %
EU CO-FINANCING RATE %]]</f>
        <v>1698703.121</v>
      </c>
      <c r="P2084" s="51">
        <f>Ugovori_OPULJP[[#This Row],[Bespovratna sredstva - EU dio - HRK]]/7.5345</f>
        <v>225456.64888181034</v>
      </c>
      <c r="Q2084" s="50">
        <f>Ugovori_OPULJP[[#This Row],[Bespovratna sredstva - Ukupno (EU+Nac) HRK
= Ukupna ugovorena vrijednost bespovratnih sredstava]]*Ugovori_OPULJP[[#This Row],[STOPA NACIONALNOG SUFINANCIRANJA %]]</f>
        <v>299771.13899999997</v>
      </c>
      <c r="R2084" s="51">
        <f>Ugovori_OPULJP[[#This Row],[Bespovratna sredstva - Nacionalni dio - HRK]]/7.5345</f>
        <v>39786.46744973123</v>
      </c>
      <c r="S2084" s="50">
        <v>1998474.26</v>
      </c>
      <c r="T2084" s="51">
        <f>Ugovori_OPULJP[[#This Row],[Bespovratna sredstva - Ukupno (EU+Nac) HRK
= Ukupna ugovorena vrijednost bespovratnih sredstava]]/7.5345</f>
        <v>265243.11633154156</v>
      </c>
      <c r="U2084" s="50">
        <v>0</v>
      </c>
      <c r="V2084" s="51">
        <f>Ugovori_OPULJP[[#This Row],[Javni doprinos korisnika - HRK]]/7.5345</f>
        <v>0</v>
      </c>
      <c r="W2084" s="50">
        <v>0</v>
      </c>
      <c r="X2084" s="51">
        <f>Ugovori_OPULJP[[#This Row],[Privatni doprinos korisnika - HRK]]/7.5345</f>
        <v>0</v>
      </c>
      <c r="Y2084" s="52">
        <v>1998474.26</v>
      </c>
      <c r="Z2084" s="53">
        <f>Ugovori_OPULJP[[#This Row],[UKUPNI PRIHVATLJIVI IZDACI
TOTAL ELIGIBLE EXPENDITURE
= Bespovratna sredstva ukupno + doprinos korisnika
= Ukupni prihvatljivi troškovi
= Ukupna ugovorena vrijednost projekta HRK]]/7.5345</f>
        <v>265243.11633154156</v>
      </c>
      <c r="AA2084" s="44" t="s">
        <v>38</v>
      </c>
      <c r="AB2084" s="44" t="s">
        <v>35</v>
      </c>
      <c r="AC2084" s="43" t="s">
        <v>7624</v>
      </c>
      <c r="AD2084" s="43" t="s">
        <v>6595</v>
      </c>
    </row>
    <row r="2085" spans="1:30" ht="51" customHeight="1" x14ac:dyDescent="0.2">
      <c r="A2085" s="41" t="s">
        <v>7625</v>
      </c>
      <c r="B2085" s="42" t="s">
        <v>743</v>
      </c>
      <c r="C2085" s="43" t="s">
        <v>7295</v>
      </c>
      <c r="D2085" s="43" t="s">
        <v>7300</v>
      </c>
      <c r="E2085" s="44" t="s">
        <v>76</v>
      </c>
      <c r="F2085" s="45" t="s">
        <v>7626</v>
      </c>
      <c r="G2085" s="45" t="s">
        <v>7627</v>
      </c>
      <c r="H2085" s="47">
        <v>43174</v>
      </c>
      <c r="I2085" s="47">
        <v>43905</v>
      </c>
      <c r="J2085" s="48" t="str">
        <f>IF(Ugovori_OPULJP[[#This Row],[DATUM ZAVRŠETKA OPERACIJE]]&gt;DATE(2024,3,31),"u provedbi","završen")</f>
        <v>završen</v>
      </c>
      <c r="K2085" s="46" t="s">
        <v>79</v>
      </c>
      <c r="L2085" s="46" t="s">
        <v>79</v>
      </c>
      <c r="M2085" s="49">
        <v>0.85</v>
      </c>
      <c r="N2085" s="49">
        <v>0.15</v>
      </c>
      <c r="O2085" s="50">
        <f>Ugovori_OPULJP[[#This Row],[Bespovratna sredstva - Ukupno (EU+Nac) HRK
= Ukupna ugovorena vrijednost bespovratnih sredstava]]*Ugovori_OPULJP[[#This Row],[EU STOPA SUFINANCIRANJA %
EU CO-FINANCING RATE %]]</f>
        <v>636240.10450000002</v>
      </c>
      <c r="P2085" s="51">
        <f>Ugovori_OPULJP[[#This Row],[Bespovratna sredstva - EU dio - HRK]]/7.5345</f>
        <v>84443.573495255157</v>
      </c>
      <c r="Q2085" s="50">
        <f>Ugovori_OPULJP[[#This Row],[Bespovratna sredstva - Ukupno (EU+Nac) HRK
= Ukupna ugovorena vrijednost bespovratnih sredstava]]*Ugovori_OPULJP[[#This Row],[STOPA NACIONALNOG SUFINANCIRANJA %]]</f>
        <v>112277.6655</v>
      </c>
      <c r="R2085" s="51">
        <f>Ugovori_OPULJP[[#This Row],[Bespovratna sredstva - Nacionalni dio - HRK]]/7.5345</f>
        <v>14901.807087397969</v>
      </c>
      <c r="S2085" s="50">
        <v>748517.77</v>
      </c>
      <c r="T2085" s="51">
        <f>Ugovori_OPULJP[[#This Row],[Bespovratna sredstva - Ukupno (EU+Nac) HRK
= Ukupna ugovorena vrijednost bespovratnih sredstava]]/7.5345</f>
        <v>99345.380582653132</v>
      </c>
      <c r="U2085" s="50">
        <v>0</v>
      </c>
      <c r="V2085" s="51">
        <f>Ugovori_OPULJP[[#This Row],[Javni doprinos korisnika - HRK]]/7.5345</f>
        <v>0</v>
      </c>
      <c r="W2085" s="50">
        <v>0</v>
      </c>
      <c r="X2085" s="51">
        <f>Ugovori_OPULJP[[#This Row],[Privatni doprinos korisnika - HRK]]/7.5345</f>
        <v>0</v>
      </c>
      <c r="Y2085" s="52">
        <v>748517.77</v>
      </c>
      <c r="Z2085" s="53">
        <f>Ugovori_OPULJP[[#This Row],[UKUPNI PRIHVATLJIVI IZDACI
TOTAL ELIGIBLE EXPENDITURE
= Bespovratna sredstva ukupno + doprinos korisnika
= Ukupni prihvatljivi troškovi
= Ukupna ugovorena vrijednost projekta HRK]]/7.5345</f>
        <v>99345.380582653132</v>
      </c>
      <c r="AA2085" s="44" t="s">
        <v>38</v>
      </c>
      <c r="AB2085" s="44" t="s">
        <v>35</v>
      </c>
      <c r="AC2085" s="43" t="s">
        <v>7628</v>
      </c>
      <c r="AD2085" s="43" t="s">
        <v>6595</v>
      </c>
    </row>
    <row r="2086" spans="1:30" ht="51" customHeight="1" x14ac:dyDescent="0.2">
      <c r="A2086" s="41" t="s">
        <v>7629</v>
      </c>
      <c r="B2086" s="42" t="s">
        <v>743</v>
      </c>
      <c r="C2086" s="43" t="s">
        <v>7295</v>
      </c>
      <c r="D2086" s="43" t="s">
        <v>7630</v>
      </c>
      <c r="E2086" s="44" t="s">
        <v>232</v>
      </c>
      <c r="F2086" s="45" t="s">
        <v>7631</v>
      </c>
      <c r="G2086" s="45" t="s">
        <v>7632</v>
      </c>
      <c r="H2086" s="47">
        <v>43578</v>
      </c>
      <c r="I2086" s="47">
        <v>44400</v>
      </c>
      <c r="J2086" s="48" t="str">
        <f>IF(Ugovori_OPULJP[[#This Row],[DATUM ZAVRŠETKA OPERACIJE]]&gt;DATE(2024,3,31),"u provedbi","završen")</f>
        <v>završen</v>
      </c>
      <c r="K2086" s="46" t="s">
        <v>84</v>
      </c>
      <c r="L2086" s="46" t="s">
        <v>84</v>
      </c>
      <c r="M2086" s="49">
        <v>0.85</v>
      </c>
      <c r="N2086" s="49">
        <v>0.15</v>
      </c>
      <c r="O2086" s="50">
        <f>Ugovori_OPULJP[[#This Row],[Bespovratna sredstva - Ukupno (EU+Nac) HRK
= Ukupna ugovorena vrijednost bespovratnih sredstava]]*Ugovori_OPULJP[[#This Row],[EU STOPA SUFINANCIRANJA %
EU CO-FINANCING RATE %]]</f>
        <v>738866.96250000002</v>
      </c>
      <c r="P2086" s="51">
        <f>Ugovori_OPULJP[[#This Row],[Bespovratna sredstva - EU dio - HRK]]/7.5345</f>
        <v>98064.49830778419</v>
      </c>
      <c r="Q2086" s="50">
        <f>Ugovori_OPULJP[[#This Row],[Bespovratna sredstva - Ukupno (EU+Nac) HRK
= Ukupna ugovorena vrijednost bespovratnih sredstava]]*Ugovori_OPULJP[[#This Row],[STOPA NACIONALNOG SUFINANCIRANJA %]]</f>
        <v>130388.28749999999</v>
      </c>
      <c r="R2086" s="51">
        <f>Ugovori_OPULJP[[#This Row],[Bespovratna sredstva - Nacionalni dio - HRK]]/7.5345</f>
        <v>17305.499701373679</v>
      </c>
      <c r="S2086" s="50">
        <v>869255.25</v>
      </c>
      <c r="T2086" s="51">
        <f>Ugovori_OPULJP[[#This Row],[Bespovratna sredstva - Ukupno (EU+Nac) HRK
= Ukupna ugovorena vrijednost bespovratnih sredstava]]/7.5345</f>
        <v>115369.99800915786</v>
      </c>
      <c r="U2086" s="50">
        <v>0</v>
      </c>
      <c r="V2086" s="51">
        <f>Ugovori_OPULJP[[#This Row],[Javni doprinos korisnika - HRK]]/7.5345</f>
        <v>0</v>
      </c>
      <c r="W2086" s="50">
        <v>0</v>
      </c>
      <c r="X2086" s="51">
        <f>Ugovori_OPULJP[[#This Row],[Privatni doprinos korisnika - HRK]]/7.5345</f>
        <v>0</v>
      </c>
      <c r="Y2086" s="52">
        <v>869255.25</v>
      </c>
      <c r="Z2086" s="53">
        <f>Ugovori_OPULJP[[#This Row],[UKUPNI PRIHVATLJIVI IZDACI
TOTAL ELIGIBLE EXPENDITURE
= Bespovratna sredstva ukupno + doprinos korisnika
= Ukupni prihvatljivi troškovi
= Ukupna ugovorena vrijednost projekta HRK]]/7.5345</f>
        <v>115369.99800915786</v>
      </c>
      <c r="AA2086" s="44" t="s">
        <v>7633</v>
      </c>
      <c r="AB2086" s="44" t="s">
        <v>35</v>
      </c>
      <c r="AC2086" s="43" t="s">
        <v>7634</v>
      </c>
      <c r="AD2086" s="43" t="s">
        <v>6595</v>
      </c>
    </row>
    <row r="2087" spans="1:30" ht="51" customHeight="1" x14ac:dyDescent="0.2">
      <c r="A2087" s="41" t="s">
        <v>7635</v>
      </c>
      <c r="B2087" s="42" t="s">
        <v>743</v>
      </c>
      <c r="C2087" s="43" t="s">
        <v>7295</v>
      </c>
      <c r="D2087" s="43" t="s">
        <v>7630</v>
      </c>
      <c r="E2087" s="44" t="s">
        <v>232</v>
      </c>
      <c r="F2087" s="45" t="s">
        <v>7636</v>
      </c>
      <c r="G2087" s="45" t="s">
        <v>7637</v>
      </c>
      <c r="H2087" s="47">
        <v>43578</v>
      </c>
      <c r="I2087" s="47">
        <v>44219</v>
      </c>
      <c r="J2087" s="48" t="str">
        <f>IF(Ugovori_OPULJP[[#This Row],[DATUM ZAVRŠETKA OPERACIJE]]&gt;DATE(2024,3,31),"u provedbi","završen")</f>
        <v>završen</v>
      </c>
      <c r="K2087" s="46" t="s">
        <v>7638</v>
      </c>
      <c r="L2087" s="46" t="s">
        <v>37</v>
      </c>
      <c r="M2087" s="49">
        <v>0.85</v>
      </c>
      <c r="N2087" s="49">
        <v>0.15</v>
      </c>
      <c r="O2087" s="50">
        <f>Ugovori_OPULJP[[#This Row],[Bespovratna sredstva - Ukupno (EU+Nac) HRK
= Ukupna ugovorena vrijednost bespovratnih sredstava]]*Ugovori_OPULJP[[#This Row],[EU STOPA SUFINANCIRANJA %
EU CO-FINANCING RATE %]]</f>
        <v>1344421.2679999999</v>
      </c>
      <c r="P2087" s="51">
        <f>Ugovori_OPULJP[[#This Row],[Bespovratna sredstva - EU dio - HRK]]/7.5345</f>
        <v>178435.3663813126</v>
      </c>
      <c r="Q2087" s="50">
        <f>Ugovori_OPULJP[[#This Row],[Bespovratna sredstva - Ukupno (EU+Nac) HRK
= Ukupna ugovorena vrijednost bespovratnih sredstava]]*Ugovori_OPULJP[[#This Row],[STOPA NACIONALNOG SUFINANCIRANJA %]]</f>
        <v>237250.81200000001</v>
      </c>
      <c r="R2087" s="51">
        <f>Ugovori_OPULJP[[#This Row],[Bespovratna sredstva - Nacionalni dio - HRK]]/7.5345</f>
        <v>31488.594067290462</v>
      </c>
      <c r="S2087" s="50">
        <v>1581672.08</v>
      </c>
      <c r="T2087" s="51">
        <f>Ugovori_OPULJP[[#This Row],[Bespovratna sredstva - Ukupno (EU+Nac) HRK
= Ukupna ugovorena vrijednost bespovratnih sredstava]]/7.5345</f>
        <v>209923.96044860309</v>
      </c>
      <c r="U2087" s="50">
        <v>0</v>
      </c>
      <c r="V2087" s="51">
        <f>Ugovori_OPULJP[[#This Row],[Javni doprinos korisnika - HRK]]/7.5345</f>
        <v>0</v>
      </c>
      <c r="W2087" s="50">
        <v>0</v>
      </c>
      <c r="X2087" s="51">
        <f>Ugovori_OPULJP[[#This Row],[Privatni doprinos korisnika - HRK]]/7.5345</f>
        <v>0</v>
      </c>
      <c r="Y2087" s="52">
        <v>1581672.08</v>
      </c>
      <c r="Z2087" s="53">
        <f>Ugovori_OPULJP[[#This Row],[UKUPNI PRIHVATLJIVI IZDACI
TOTAL ELIGIBLE EXPENDITURE
= Bespovratna sredstva ukupno + doprinos korisnika
= Ukupni prihvatljivi troškovi
= Ukupna ugovorena vrijednost projekta HRK]]/7.5345</f>
        <v>209923.96044860309</v>
      </c>
      <c r="AA2087" s="44" t="s">
        <v>7633</v>
      </c>
      <c r="AB2087" s="44" t="s">
        <v>35</v>
      </c>
      <c r="AC2087" s="43" t="s">
        <v>7639</v>
      </c>
      <c r="AD2087" s="43" t="s">
        <v>6595</v>
      </c>
    </row>
    <row r="2088" spans="1:30" ht="51" customHeight="1" x14ac:dyDescent="0.2">
      <c r="A2088" s="41" t="s">
        <v>7640</v>
      </c>
      <c r="B2088" s="42" t="s">
        <v>743</v>
      </c>
      <c r="C2088" s="43" t="s">
        <v>7295</v>
      </c>
      <c r="D2088" s="43" t="s">
        <v>7630</v>
      </c>
      <c r="E2088" s="44" t="s">
        <v>232</v>
      </c>
      <c r="F2088" s="45" t="s">
        <v>7641</v>
      </c>
      <c r="G2088" s="45" t="s">
        <v>308</v>
      </c>
      <c r="H2088" s="47">
        <v>43200</v>
      </c>
      <c r="I2088" s="47">
        <v>43687</v>
      </c>
      <c r="J2088" s="48" t="str">
        <f>IF(Ugovori_OPULJP[[#This Row],[DATUM ZAVRŠETKA OPERACIJE]]&gt;DATE(2024,3,31),"u provedbi","završen")</f>
        <v>završen</v>
      </c>
      <c r="K2088" s="46" t="s">
        <v>37</v>
      </c>
      <c r="L2088" s="46" t="s">
        <v>37</v>
      </c>
      <c r="M2088" s="49">
        <v>0.85</v>
      </c>
      <c r="N2088" s="49">
        <v>0.15</v>
      </c>
      <c r="O2088" s="50">
        <f>Ugovori_OPULJP[[#This Row],[Bespovratna sredstva - Ukupno (EU+Nac) HRK
= Ukupna ugovorena vrijednost bespovratnih sredstava]]*Ugovori_OPULJP[[#This Row],[EU STOPA SUFINANCIRANJA %
EU CO-FINANCING RATE %]]</f>
        <v>1072007.8365</v>
      </c>
      <c r="P2088" s="51">
        <f>Ugovori_OPULJP[[#This Row],[Bespovratna sredstva - EU dio - HRK]]/7.5345</f>
        <v>142279.89070276727</v>
      </c>
      <c r="Q2088" s="50">
        <f>Ugovori_OPULJP[[#This Row],[Bespovratna sredstva - Ukupno (EU+Nac) HRK
= Ukupna ugovorena vrijednost bespovratnih sredstava]]*Ugovori_OPULJP[[#This Row],[STOPA NACIONALNOG SUFINANCIRANJA %]]</f>
        <v>189177.8535</v>
      </c>
      <c r="R2088" s="51">
        <f>Ugovori_OPULJP[[#This Row],[Bespovratna sredstva - Nacionalni dio - HRK]]/7.5345</f>
        <v>25108.216006370694</v>
      </c>
      <c r="S2088" s="50">
        <v>1261185.69</v>
      </c>
      <c r="T2088" s="51">
        <f>Ugovori_OPULJP[[#This Row],[Bespovratna sredstva - Ukupno (EU+Nac) HRK
= Ukupna ugovorena vrijednost bespovratnih sredstava]]/7.5345</f>
        <v>167388.10670913794</v>
      </c>
      <c r="U2088" s="50">
        <v>0</v>
      </c>
      <c r="V2088" s="51">
        <f>Ugovori_OPULJP[[#This Row],[Javni doprinos korisnika - HRK]]/7.5345</f>
        <v>0</v>
      </c>
      <c r="W2088" s="50">
        <v>0</v>
      </c>
      <c r="X2088" s="51">
        <f>Ugovori_OPULJP[[#This Row],[Privatni doprinos korisnika - HRK]]/7.5345</f>
        <v>0</v>
      </c>
      <c r="Y2088" s="52">
        <v>1261185.69</v>
      </c>
      <c r="Z2088" s="53">
        <f>Ugovori_OPULJP[[#This Row],[UKUPNI PRIHVATLJIVI IZDACI
TOTAL ELIGIBLE EXPENDITURE
= Bespovratna sredstva ukupno + doprinos korisnika
= Ukupni prihvatljivi troškovi
= Ukupna ugovorena vrijednost projekta HRK]]/7.5345</f>
        <v>167388.10670913794</v>
      </c>
      <c r="AA2088" s="44" t="s">
        <v>7633</v>
      </c>
      <c r="AB2088" s="44" t="s">
        <v>35</v>
      </c>
      <c r="AC2088" s="43" t="s">
        <v>7642</v>
      </c>
      <c r="AD2088" s="43" t="s">
        <v>6595</v>
      </c>
    </row>
    <row r="2089" spans="1:30" ht="51" customHeight="1" x14ac:dyDescent="0.2">
      <c r="A2089" s="41" t="s">
        <v>7643</v>
      </c>
      <c r="B2089" s="42" t="s">
        <v>743</v>
      </c>
      <c r="C2089" s="43" t="s">
        <v>7295</v>
      </c>
      <c r="D2089" s="43" t="s">
        <v>7630</v>
      </c>
      <c r="E2089" s="44" t="s">
        <v>232</v>
      </c>
      <c r="F2089" s="45" t="s">
        <v>7644</v>
      </c>
      <c r="G2089" s="45" t="s">
        <v>407</v>
      </c>
      <c r="H2089" s="47">
        <v>43581</v>
      </c>
      <c r="I2089" s="47">
        <v>44038</v>
      </c>
      <c r="J2089" s="48" t="str">
        <f>IF(Ugovori_OPULJP[[#This Row],[DATUM ZAVRŠETKA OPERACIJE]]&gt;DATE(2024,3,31),"u provedbi","završen")</f>
        <v>završen</v>
      </c>
      <c r="K2089" s="46" t="s">
        <v>155</v>
      </c>
      <c r="L2089" s="46" t="s">
        <v>155</v>
      </c>
      <c r="M2089" s="49">
        <v>0.85</v>
      </c>
      <c r="N2089" s="49">
        <v>0.15</v>
      </c>
      <c r="O2089" s="50">
        <f>Ugovori_OPULJP[[#This Row],[Bespovratna sredstva - Ukupno (EU+Nac) HRK
= Ukupna ugovorena vrijednost bespovratnih sredstava]]*Ugovori_OPULJP[[#This Row],[EU STOPA SUFINANCIRANJA %
EU CO-FINANCING RATE %]]</f>
        <v>556962.5</v>
      </c>
      <c r="P2089" s="51">
        <f>Ugovori_OPULJP[[#This Row],[Bespovratna sredstva - EU dio - HRK]]/7.5345</f>
        <v>73921.627181631164</v>
      </c>
      <c r="Q2089" s="50">
        <f>Ugovori_OPULJP[[#This Row],[Bespovratna sredstva - Ukupno (EU+Nac) HRK
= Ukupna ugovorena vrijednost bespovratnih sredstava]]*Ugovori_OPULJP[[#This Row],[STOPA NACIONALNOG SUFINANCIRANJA %]]</f>
        <v>98287.5</v>
      </c>
      <c r="R2089" s="51">
        <f>Ugovori_OPULJP[[#This Row],[Bespovratna sredstva - Nacionalni dio - HRK]]/7.5345</f>
        <v>13044.993032052558</v>
      </c>
      <c r="S2089" s="50">
        <v>655250</v>
      </c>
      <c r="T2089" s="51">
        <f>Ugovori_OPULJP[[#This Row],[Bespovratna sredstva - Ukupno (EU+Nac) HRK
= Ukupna ugovorena vrijednost bespovratnih sredstava]]/7.5345</f>
        <v>86966.620213683724</v>
      </c>
      <c r="U2089" s="50">
        <v>0</v>
      </c>
      <c r="V2089" s="51">
        <f>Ugovori_OPULJP[[#This Row],[Javni doprinos korisnika - HRK]]/7.5345</f>
        <v>0</v>
      </c>
      <c r="W2089" s="50">
        <v>0</v>
      </c>
      <c r="X2089" s="51">
        <f>Ugovori_OPULJP[[#This Row],[Privatni doprinos korisnika - HRK]]/7.5345</f>
        <v>0</v>
      </c>
      <c r="Y2089" s="52">
        <v>655250</v>
      </c>
      <c r="Z2089" s="53">
        <f>Ugovori_OPULJP[[#This Row],[UKUPNI PRIHVATLJIVI IZDACI
TOTAL ELIGIBLE EXPENDITURE
= Bespovratna sredstva ukupno + doprinos korisnika
= Ukupni prihvatljivi troškovi
= Ukupna ugovorena vrijednost projekta HRK]]/7.5345</f>
        <v>86966.620213683724</v>
      </c>
      <c r="AA2089" s="44" t="s">
        <v>7633</v>
      </c>
      <c r="AB2089" s="44" t="s">
        <v>35</v>
      </c>
      <c r="AC2089" s="43" t="s">
        <v>7645</v>
      </c>
      <c r="AD2089" s="43" t="s">
        <v>6595</v>
      </c>
    </row>
    <row r="2090" spans="1:30" ht="51" customHeight="1" x14ac:dyDescent="0.2">
      <c r="A2090" s="41" t="s">
        <v>7646</v>
      </c>
      <c r="B2090" s="42" t="s">
        <v>743</v>
      </c>
      <c r="C2090" s="43" t="s">
        <v>7295</v>
      </c>
      <c r="D2090" s="43" t="s">
        <v>7630</v>
      </c>
      <c r="E2090" s="44" t="s">
        <v>232</v>
      </c>
      <c r="F2090" s="45" t="s">
        <v>7647</v>
      </c>
      <c r="G2090" s="45" t="s">
        <v>1083</v>
      </c>
      <c r="H2090" s="47">
        <v>43578</v>
      </c>
      <c r="I2090" s="47">
        <v>44309</v>
      </c>
      <c r="J2090" s="48" t="str">
        <f>IF(Ugovori_OPULJP[[#This Row],[DATUM ZAVRŠETKA OPERACIJE]]&gt;DATE(2024,3,31),"u provedbi","završen")</f>
        <v>završen</v>
      </c>
      <c r="K2090" s="46" t="s">
        <v>104</v>
      </c>
      <c r="L2090" s="46" t="s">
        <v>104</v>
      </c>
      <c r="M2090" s="49">
        <v>0.85</v>
      </c>
      <c r="N2090" s="49">
        <v>0.15</v>
      </c>
      <c r="O2090" s="50">
        <f>Ugovori_OPULJP[[#This Row],[Bespovratna sredstva - Ukupno (EU+Nac) HRK
= Ukupna ugovorena vrijednost bespovratnih sredstava]]*Ugovori_OPULJP[[#This Row],[EU STOPA SUFINANCIRANJA %
EU CO-FINANCING RATE %]]</f>
        <v>1388367.7385</v>
      </c>
      <c r="P2090" s="51">
        <f>Ugovori_OPULJP[[#This Row],[Bespovratna sredstva - EU dio - HRK]]/7.5345</f>
        <v>184268.06536598314</v>
      </c>
      <c r="Q2090" s="50">
        <f>Ugovori_OPULJP[[#This Row],[Bespovratna sredstva - Ukupno (EU+Nac) HRK
= Ukupna ugovorena vrijednost bespovratnih sredstava]]*Ugovori_OPULJP[[#This Row],[STOPA NACIONALNOG SUFINANCIRANJA %]]</f>
        <v>245006.07149999999</v>
      </c>
      <c r="R2090" s="51">
        <f>Ugovori_OPULJP[[#This Row],[Bespovratna sredstva - Nacionalni dio - HRK]]/7.5345</f>
        <v>32517.893888114668</v>
      </c>
      <c r="S2090" s="50">
        <v>1633373.81</v>
      </c>
      <c r="T2090" s="51">
        <f>Ugovori_OPULJP[[#This Row],[Bespovratna sredstva - Ukupno (EU+Nac) HRK
= Ukupna ugovorena vrijednost bespovratnih sredstava]]/7.5345</f>
        <v>216785.9592540978</v>
      </c>
      <c r="U2090" s="50">
        <v>0</v>
      </c>
      <c r="V2090" s="51">
        <f>Ugovori_OPULJP[[#This Row],[Javni doprinos korisnika - HRK]]/7.5345</f>
        <v>0</v>
      </c>
      <c r="W2090" s="50">
        <v>0</v>
      </c>
      <c r="X2090" s="51">
        <f>Ugovori_OPULJP[[#This Row],[Privatni doprinos korisnika - HRK]]/7.5345</f>
        <v>0</v>
      </c>
      <c r="Y2090" s="52">
        <v>1633373.81</v>
      </c>
      <c r="Z2090" s="53">
        <f>Ugovori_OPULJP[[#This Row],[UKUPNI PRIHVATLJIVI IZDACI
TOTAL ELIGIBLE EXPENDITURE
= Bespovratna sredstva ukupno + doprinos korisnika
= Ukupni prihvatljivi troškovi
= Ukupna ugovorena vrijednost projekta HRK]]/7.5345</f>
        <v>216785.9592540978</v>
      </c>
      <c r="AA2090" s="44" t="s">
        <v>7633</v>
      </c>
      <c r="AB2090" s="44" t="s">
        <v>35</v>
      </c>
      <c r="AC2090" s="43" t="s">
        <v>7648</v>
      </c>
      <c r="AD2090" s="43" t="s">
        <v>6595</v>
      </c>
    </row>
    <row r="2091" spans="1:30" ht="51" customHeight="1" x14ac:dyDescent="0.2">
      <c r="A2091" s="41" t="s">
        <v>7649</v>
      </c>
      <c r="B2091" s="42" t="s">
        <v>743</v>
      </c>
      <c r="C2091" s="43" t="s">
        <v>7295</v>
      </c>
      <c r="D2091" s="43" t="s">
        <v>7630</v>
      </c>
      <c r="E2091" s="44" t="s">
        <v>232</v>
      </c>
      <c r="F2091" s="45" t="s">
        <v>7650</v>
      </c>
      <c r="G2091" s="45" t="s">
        <v>7651</v>
      </c>
      <c r="H2091" s="47">
        <v>43578</v>
      </c>
      <c r="I2091" s="47">
        <v>44035</v>
      </c>
      <c r="J2091" s="48" t="str">
        <f>IF(Ugovori_OPULJP[[#This Row],[DATUM ZAVRŠETKA OPERACIJE]]&gt;DATE(2024,3,31),"u provedbi","završen")</f>
        <v>završen</v>
      </c>
      <c r="K2091" s="46" t="s">
        <v>2683</v>
      </c>
      <c r="L2091" s="46" t="s">
        <v>333</v>
      </c>
      <c r="M2091" s="49">
        <v>0.85</v>
      </c>
      <c r="N2091" s="49">
        <v>0.15</v>
      </c>
      <c r="O2091" s="50">
        <f>Ugovori_OPULJP[[#This Row],[Bespovratna sredstva - Ukupno (EU+Nac) HRK
= Ukupna ugovorena vrijednost bespovratnih sredstava]]*Ugovori_OPULJP[[#This Row],[EU STOPA SUFINANCIRANJA %
EU CO-FINANCING RATE %]]</f>
        <v>1133306.1814999999</v>
      </c>
      <c r="P2091" s="51">
        <f>Ugovori_OPULJP[[#This Row],[Bespovratna sredstva - EU dio - HRK]]/7.5345</f>
        <v>150415.57920233591</v>
      </c>
      <c r="Q2091" s="50">
        <f>Ugovori_OPULJP[[#This Row],[Bespovratna sredstva - Ukupno (EU+Nac) HRK
= Ukupna ugovorena vrijednost bespovratnih sredstava]]*Ugovori_OPULJP[[#This Row],[STOPA NACIONALNOG SUFINANCIRANJA %]]</f>
        <v>199995.20849999998</v>
      </c>
      <c r="R2091" s="51">
        <f>Ugovori_OPULJP[[#This Row],[Bespovratna sredstva - Nacionalni dio - HRK]]/7.5345</f>
        <v>26543.925741588686</v>
      </c>
      <c r="S2091" s="50">
        <v>1333301.3899999999</v>
      </c>
      <c r="T2091" s="51">
        <f>Ugovori_OPULJP[[#This Row],[Bespovratna sredstva - Ukupno (EU+Nac) HRK
= Ukupna ugovorena vrijednost bespovratnih sredstava]]/7.5345</f>
        <v>176959.50494392458</v>
      </c>
      <c r="U2091" s="50">
        <v>0</v>
      </c>
      <c r="V2091" s="51">
        <f>Ugovori_OPULJP[[#This Row],[Javni doprinos korisnika - HRK]]/7.5345</f>
        <v>0</v>
      </c>
      <c r="W2091" s="50">
        <v>0</v>
      </c>
      <c r="X2091" s="51">
        <f>Ugovori_OPULJP[[#This Row],[Privatni doprinos korisnika - HRK]]/7.5345</f>
        <v>0</v>
      </c>
      <c r="Y2091" s="52">
        <v>1333301.3899999999</v>
      </c>
      <c r="Z2091" s="53">
        <f>Ugovori_OPULJP[[#This Row],[UKUPNI PRIHVATLJIVI IZDACI
TOTAL ELIGIBLE EXPENDITURE
= Bespovratna sredstva ukupno + doprinos korisnika
= Ukupni prihvatljivi troškovi
= Ukupna ugovorena vrijednost projekta HRK]]/7.5345</f>
        <v>176959.50494392458</v>
      </c>
      <c r="AA2091" s="44" t="s">
        <v>7633</v>
      </c>
      <c r="AB2091" s="44" t="s">
        <v>35</v>
      </c>
      <c r="AC2091" s="43" t="s">
        <v>7652</v>
      </c>
      <c r="AD2091" s="43" t="s">
        <v>6595</v>
      </c>
    </row>
    <row r="2092" spans="1:30" ht="51" customHeight="1" x14ac:dyDescent="0.2">
      <c r="A2092" s="41" t="s">
        <v>7653</v>
      </c>
      <c r="B2092" s="42" t="s">
        <v>743</v>
      </c>
      <c r="C2092" s="43" t="s">
        <v>7295</v>
      </c>
      <c r="D2092" s="43" t="s">
        <v>7630</v>
      </c>
      <c r="E2092" s="44" t="s">
        <v>232</v>
      </c>
      <c r="F2092" s="45" t="s">
        <v>7654</v>
      </c>
      <c r="G2092" s="45" t="s">
        <v>510</v>
      </c>
      <c r="H2092" s="47">
        <v>43578</v>
      </c>
      <c r="I2092" s="47">
        <v>44035</v>
      </c>
      <c r="J2092" s="48" t="str">
        <f>IF(Ugovori_OPULJP[[#This Row],[DATUM ZAVRŠETKA OPERACIJE]]&gt;DATE(2024,3,31),"u provedbi","završen")</f>
        <v>završen</v>
      </c>
      <c r="K2092" s="46" t="s">
        <v>104</v>
      </c>
      <c r="L2092" s="46" t="s">
        <v>104</v>
      </c>
      <c r="M2092" s="49">
        <v>0.85</v>
      </c>
      <c r="N2092" s="49">
        <v>0.15</v>
      </c>
      <c r="O2092" s="50">
        <f>Ugovori_OPULJP[[#This Row],[Bespovratna sredstva - Ukupno (EU+Nac) HRK
= Ukupna ugovorena vrijednost bespovratnih sredstava]]*Ugovori_OPULJP[[#This Row],[EU STOPA SUFINANCIRANJA %
EU CO-FINANCING RATE %]]</f>
        <v>664202.78399999999</v>
      </c>
      <c r="P2092" s="51">
        <f>Ugovori_OPULJP[[#This Row],[Bespovratna sredstva - EU dio - HRK]]/7.5345</f>
        <v>88154.858849293247</v>
      </c>
      <c r="Q2092" s="50">
        <f>Ugovori_OPULJP[[#This Row],[Bespovratna sredstva - Ukupno (EU+Nac) HRK
= Ukupna ugovorena vrijednost bespovratnih sredstava]]*Ugovori_OPULJP[[#This Row],[STOPA NACIONALNOG SUFINANCIRANJA %]]</f>
        <v>117212.25600000001</v>
      </c>
      <c r="R2092" s="51">
        <f>Ugovori_OPULJP[[#This Row],[Bespovratna sredstva - Nacionalni dio - HRK]]/7.5345</f>
        <v>15556.739796934104</v>
      </c>
      <c r="S2092" s="50">
        <v>781415.04</v>
      </c>
      <c r="T2092" s="51">
        <f>Ugovori_OPULJP[[#This Row],[Bespovratna sredstva - Ukupno (EU+Nac) HRK
= Ukupna ugovorena vrijednost bespovratnih sredstava]]/7.5345</f>
        <v>103711.59864622736</v>
      </c>
      <c r="U2092" s="50">
        <v>0</v>
      </c>
      <c r="V2092" s="51">
        <f>Ugovori_OPULJP[[#This Row],[Javni doprinos korisnika - HRK]]/7.5345</f>
        <v>0</v>
      </c>
      <c r="W2092" s="50">
        <v>0</v>
      </c>
      <c r="X2092" s="51">
        <f>Ugovori_OPULJP[[#This Row],[Privatni doprinos korisnika - HRK]]/7.5345</f>
        <v>0</v>
      </c>
      <c r="Y2092" s="52">
        <v>781415.04</v>
      </c>
      <c r="Z2092" s="53">
        <f>Ugovori_OPULJP[[#This Row],[UKUPNI PRIHVATLJIVI IZDACI
TOTAL ELIGIBLE EXPENDITURE
= Bespovratna sredstva ukupno + doprinos korisnika
= Ukupni prihvatljivi troškovi
= Ukupna ugovorena vrijednost projekta HRK]]/7.5345</f>
        <v>103711.59864622736</v>
      </c>
      <c r="AA2092" s="44" t="s">
        <v>7633</v>
      </c>
      <c r="AB2092" s="44" t="s">
        <v>35</v>
      </c>
      <c r="AC2092" s="43" t="s">
        <v>7655</v>
      </c>
      <c r="AD2092" s="43" t="s">
        <v>6595</v>
      </c>
    </row>
    <row r="2093" spans="1:30" ht="51" customHeight="1" x14ac:dyDescent="0.2">
      <c r="A2093" s="41" t="s">
        <v>7656</v>
      </c>
      <c r="B2093" s="42" t="s">
        <v>743</v>
      </c>
      <c r="C2093" s="43" t="s">
        <v>7295</v>
      </c>
      <c r="D2093" s="43" t="s">
        <v>7630</v>
      </c>
      <c r="E2093" s="44" t="s">
        <v>232</v>
      </c>
      <c r="F2093" s="45" t="s">
        <v>7657</v>
      </c>
      <c r="G2093" s="45" t="s">
        <v>3194</v>
      </c>
      <c r="H2093" s="47">
        <v>43578</v>
      </c>
      <c r="I2093" s="47">
        <v>44309</v>
      </c>
      <c r="J2093" s="48" t="str">
        <f>IF(Ugovori_OPULJP[[#This Row],[DATUM ZAVRŠETKA OPERACIJE]]&gt;DATE(2024,3,31),"u provedbi","završen")</f>
        <v>završen</v>
      </c>
      <c r="K2093" s="46" t="s">
        <v>84</v>
      </c>
      <c r="L2093" s="46" t="s">
        <v>84</v>
      </c>
      <c r="M2093" s="49">
        <v>0.85</v>
      </c>
      <c r="N2093" s="49">
        <v>0.15</v>
      </c>
      <c r="O2093" s="50">
        <f>Ugovori_OPULJP[[#This Row],[Bespovratna sredstva - Ukupno (EU+Nac) HRK
= Ukupna ugovorena vrijednost bespovratnih sredstava]]*Ugovori_OPULJP[[#This Row],[EU STOPA SUFINANCIRANJA %
EU CO-FINANCING RATE %]]</f>
        <v>1549465</v>
      </c>
      <c r="P2093" s="51">
        <f>Ugovori_OPULJP[[#This Row],[Bespovratna sredstva - EU dio - HRK]]/7.5345</f>
        <v>205649.34634016856</v>
      </c>
      <c r="Q2093" s="50">
        <f>Ugovori_OPULJP[[#This Row],[Bespovratna sredstva - Ukupno (EU+Nac) HRK
= Ukupna ugovorena vrijednost bespovratnih sredstava]]*Ugovori_OPULJP[[#This Row],[STOPA NACIONALNOG SUFINANCIRANJA %]]</f>
        <v>273435</v>
      </c>
      <c r="R2093" s="51">
        <f>Ugovori_OPULJP[[#This Row],[Bespovratna sredstva - Nacionalni dio - HRK]]/7.5345</f>
        <v>36291.061118853271</v>
      </c>
      <c r="S2093" s="50">
        <v>1822900</v>
      </c>
      <c r="T2093" s="51">
        <f>Ugovori_OPULJP[[#This Row],[Bespovratna sredstva - Ukupno (EU+Nac) HRK
= Ukupna ugovorena vrijednost bespovratnih sredstava]]/7.5345</f>
        <v>241940.40745902181</v>
      </c>
      <c r="U2093" s="50">
        <v>0</v>
      </c>
      <c r="V2093" s="51">
        <f>Ugovori_OPULJP[[#This Row],[Javni doprinos korisnika - HRK]]/7.5345</f>
        <v>0</v>
      </c>
      <c r="W2093" s="50">
        <v>0</v>
      </c>
      <c r="X2093" s="51">
        <f>Ugovori_OPULJP[[#This Row],[Privatni doprinos korisnika - HRK]]/7.5345</f>
        <v>0</v>
      </c>
      <c r="Y2093" s="52">
        <v>1822900</v>
      </c>
      <c r="Z2093" s="53">
        <f>Ugovori_OPULJP[[#This Row],[UKUPNI PRIHVATLJIVI IZDACI
TOTAL ELIGIBLE EXPENDITURE
= Bespovratna sredstva ukupno + doprinos korisnika
= Ukupni prihvatljivi troškovi
= Ukupna ugovorena vrijednost projekta HRK]]/7.5345</f>
        <v>241940.40745902181</v>
      </c>
      <c r="AA2093" s="44" t="s">
        <v>7633</v>
      </c>
      <c r="AB2093" s="44" t="s">
        <v>35</v>
      </c>
      <c r="AC2093" s="43" t="s">
        <v>7658</v>
      </c>
      <c r="AD2093" s="43" t="s">
        <v>6595</v>
      </c>
    </row>
    <row r="2094" spans="1:30" ht="51" customHeight="1" x14ac:dyDescent="0.2">
      <c r="A2094" s="41" t="s">
        <v>7659</v>
      </c>
      <c r="B2094" s="42" t="s">
        <v>743</v>
      </c>
      <c r="C2094" s="43" t="s">
        <v>7295</v>
      </c>
      <c r="D2094" s="43" t="s">
        <v>7630</v>
      </c>
      <c r="E2094" s="44" t="s">
        <v>232</v>
      </c>
      <c r="F2094" s="45" t="s">
        <v>7660</v>
      </c>
      <c r="G2094" s="45" t="s">
        <v>7661</v>
      </c>
      <c r="H2094" s="47">
        <v>43200</v>
      </c>
      <c r="I2094" s="47">
        <v>43931</v>
      </c>
      <c r="J2094" s="48" t="str">
        <f>IF(Ugovori_OPULJP[[#This Row],[DATUM ZAVRŠETKA OPERACIJE]]&gt;DATE(2024,3,31),"u provedbi","završen")</f>
        <v>završen</v>
      </c>
      <c r="K2094" s="46" t="s">
        <v>925</v>
      </c>
      <c r="L2094" s="46" t="s">
        <v>333</v>
      </c>
      <c r="M2094" s="49">
        <v>0.85</v>
      </c>
      <c r="N2094" s="49">
        <v>0.15</v>
      </c>
      <c r="O2094" s="50">
        <f>Ugovori_OPULJP[[#This Row],[Bespovratna sredstva - Ukupno (EU+Nac) HRK
= Ukupna ugovorena vrijednost bespovratnih sredstava]]*Ugovori_OPULJP[[#This Row],[EU STOPA SUFINANCIRANJA %
EU CO-FINANCING RATE %]]</f>
        <v>1427040.01</v>
      </c>
      <c r="P2094" s="51">
        <f>Ugovori_OPULJP[[#This Row],[Bespovratna sredstva - EU dio - HRK]]/7.5345</f>
        <v>189400.75784723603</v>
      </c>
      <c r="Q2094" s="50">
        <f>Ugovori_OPULJP[[#This Row],[Bespovratna sredstva - Ukupno (EU+Nac) HRK
= Ukupna ugovorena vrijednost bespovratnih sredstava]]*Ugovori_OPULJP[[#This Row],[STOPA NACIONALNOG SUFINANCIRANJA %]]</f>
        <v>251830.59</v>
      </c>
      <c r="R2094" s="51">
        <f>Ugovori_OPULJP[[#This Row],[Bespovratna sredstva - Nacionalni dio - HRK]]/7.5345</f>
        <v>33423.663149512242</v>
      </c>
      <c r="S2094" s="50">
        <v>1678870.6</v>
      </c>
      <c r="T2094" s="51">
        <f>Ugovori_OPULJP[[#This Row],[Bespovratna sredstva - Ukupno (EU+Nac) HRK
= Ukupna ugovorena vrijednost bespovratnih sredstava]]/7.5345</f>
        <v>222824.42099674829</v>
      </c>
      <c r="U2094" s="50">
        <v>0</v>
      </c>
      <c r="V2094" s="51">
        <f>Ugovori_OPULJP[[#This Row],[Javni doprinos korisnika - HRK]]/7.5345</f>
        <v>0</v>
      </c>
      <c r="W2094" s="50">
        <v>0</v>
      </c>
      <c r="X2094" s="51">
        <f>Ugovori_OPULJP[[#This Row],[Privatni doprinos korisnika - HRK]]/7.5345</f>
        <v>0</v>
      </c>
      <c r="Y2094" s="52">
        <v>1678870.6</v>
      </c>
      <c r="Z2094" s="53">
        <f>Ugovori_OPULJP[[#This Row],[UKUPNI PRIHVATLJIVI IZDACI
TOTAL ELIGIBLE EXPENDITURE
= Bespovratna sredstva ukupno + doprinos korisnika
= Ukupni prihvatljivi troškovi
= Ukupna ugovorena vrijednost projekta HRK]]/7.5345</f>
        <v>222824.42099674829</v>
      </c>
      <c r="AA2094" s="44" t="s">
        <v>7633</v>
      </c>
      <c r="AB2094" s="44" t="s">
        <v>35</v>
      </c>
      <c r="AC2094" s="43" t="s">
        <v>7662</v>
      </c>
      <c r="AD2094" s="43" t="s">
        <v>6595</v>
      </c>
    </row>
    <row r="2095" spans="1:30" ht="51" customHeight="1" x14ac:dyDescent="0.2">
      <c r="A2095" s="41" t="s">
        <v>7663</v>
      </c>
      <c r="B2095" s="42" t="s">
        <v>743</v>
      </c>
      <c r="C2095" s="43" t="s">
        <v>7295</v>
      </c>
      <c r="D2095" s="43" t="s">
        <v>7630</v>
      </c>
      <c r="E2095" s="44" t="s">
        <v>232</v>
      </c>
      <c r="F2095" s="45" t="s">
        <v>7664</v>
      </c>
      <c r="G2095" s="45" t="s">
        <v>399</v>
      </c>
      <c r="H2095" s="47">
        <v>43200</v>
      </c>
      <c r="I2095" s="47">
        <v>43931</v>
      </c>
      <c r="J2095" s="48" t="str">
        <f>IF(Ugovori_OPULJP[[#This Row],[DATUM ZAVRŠETKA OPERACIJE]]&gt;DATE(2024,3,31),"u provedbi","završen")</f>
        <v>završen</v>
      </c>
      <c r="K2095" s="46" t="s">
        <v>37</v>
      </c>
      <c r="L2095" s="46" t="s">
        <v>37</v>
      </c>
      <c r="M2095" s="49">
        <v>0.85</v>
      </c>
      <c r="N2095" s="49">
        <v>0.15</v>
      </c>
      <c r="O2095" s="50">
        <f>Ugovori_OPULJP[[#This Row],[Bespovratna sredstva - Ukupno (EU+Nac) HRK
= Ukupna ugovorena vrijednost bespovratnih sredstava]]*Ugovori_OPULJP[[#This Row],[EU STOPA SUFINANCIRANJA %
EU CO-FINANCING RATE %]]</f>
        <v>1572153.3359999999</v>
      </c>
      <c r="P2095" s="51">
        <f>Ugovori_OPULJP[[#This Row],[Bespovratna sredstva - EU dio - HRK]]/7.5345</f>
        <v>208660.6060123432</v>
      </c>
      <c r="Q2095" s="50">
        <f>Ugovori_OPULJP[[#This Row],[Bespovratna sredstva - Ukupno (EU+Nac) HRK
= Ukupna ugovorena vrijednost bespovratnih sredstava]]*Ugovori_OPULJP[[#This Row],[STOPA NACIONALNOG SUFINANCIRANJA %]]</f>
        <v>277438.82399999996</v>
      </c>
      <c r="R2095" s="51">
        <f>Ugovori_OPULJP[[#This Row],[Bespovratna sredstva - Nacionalni dio - HRK]]/7.5345</f>
        <v>36822.459884531148</v>
      </c>
      <c r="S2095" s="50">
        <v>1849592.16</v>
      </c>
      <c r="T2095" s="51">
        <f>Ugovori_OPULJP[[#This Row],[Bespovratna sredstva - Ukupno (EU+Nac) HRK
= Ukupna ugovorena vrijednost bespovratnih sredstava]]/7.5345</f>
        <v>245483.06589687435</v>
      </c>
      <c r="U2095" s="50">
        <v>0</v>
      </c>
      <c r="V2095" s="51">
        <f>Ugovori_OPULJP[[#This Row],[Javni doprinos korisnika - HRK]]/7.5345</f>
        <v>0</v>
      </c>
      <c r="W2095" s="50">
        <v>0</v>
      </c>
      <c r="X2095" s="51">
        <f>Ugovori_OPULJP[[#This Row],[Privatni doprinos korisnika - HRK]]/7.5345</f>
        <v>0</v>
      </c>
      <c r="Y2095" s="52">
        <v>1849592.16</v>
      </c>
      <c r="Z2095" s="53">
        <f>Ugovori_OPULJP[[#This Row],[UKUPNI PRIHVATLJIVI IZDACI
TOTAL ELIGIBLE EXPENDITURE
= Bespovratna sredstva ukupno + doprinos korisnika
= Ukupni prihvatljivi troškovi
= Ukupna ugovorena vrijednost projekta HRK]]/7.5345</f>
        <v>245483.06589687435</v>
      </c>
      <c r="AA2095" s="44" t="s">
        <v>7633</v>
      </c>
      <c r="AB2095" s="44" t="s">
        <v>35</v>
      </c>
      <c r="AC2095" s="43" t="s">
        <v>7665</v>
      </c>
      <c r="AD2095" s="43" t="s">
        <v>6595</v>
      </c>
    </row>
    <row r="2096" spans="1:30" ht="51" customHeight="1" x14ac:dyDescent="0.2">
      <c r="A2096" s="41" t="s">
        <v>7666</v>
      </c>
      <c r="B2096" s="42" t="s">
        <v>743</v>
      </c>
      <c r="C2096" s="43" t="s">
        <v>7295</v>
      </c>
      <c r="D2096" s="43" t="s">
        <v>7630</v>
      </c>
      <c r="E2096" s="44" t="s">
        <v>232</v>
      </c>
      <c r="F2096" s="45" t="s">
        <v>7667</v>
      </c>
      <c r="G2096" s="45" t="s">
        <v>7668</v>
      </c>
      <c r="H2096" s="47">
        <v>43578</v>
      </c>
      <c r="I2096" s="47">
        <v>44309</v>
      </c>
      <c r="J2096" s="48" t="str">
        <f>IF(Ugovori_OPULJP[[#This Row],[DATUM ZAVRŠETKA OPERACIJE]]&gt;DATE(2024,3,31),"u provedbi","završen")</f>
        <v>završen</v>
      </c>
      <c r="K2096" s="46" t="s">
        <v>79</v>
      </c>
      <c r="L2096" s="46" t="s">
        <v>79</v>
      </c>
      <c r="M2096" s="49">
        <v>0.85</v>
      </c>
      <c r="N2096" s="49">
        <v>0.15</v>
      </c>
      <c r="O2096" s="50">
        <f>Ugovori_OPULJP[[#This Row],[Bespovratna sredstva - Ukupno (EU+Nac) HRK
= Ukupna ugovorena vrijednost bespovratnih sredstava]]*Ugovori_OPULJP[[#This Row],[EU STOPA SUFINANCIRANJA %
EU CO-FINANCING RATE %]]</f>
        <v>1082996.8234999999</v>
      </c>
      <c r="P2096" s="51">
        <f>Ugovori_OPULJP[[#This Row],[Bespovratna sredstva - EU dio - HRK]]/7.5345</f>
        <v>143738.37991903909</v>
      </c>
      <c r="Q2096" s="50">
        <f>Ugovori_OPULJP[[#This Row],[Bespovratna sredstva - Ukupno (EU+Nac) HRK
= Ukupna ugovorena vrijednost bespovratnih sredstava]]*Ugovori_OPULJP[[#This Row],[STOPA NACIONALNOG SUFINANCIRANJA %]]</f>
        <v>191117.08649999998</v>
      </c>
      <c r="R2096" s="51">
        <f>Ugovori_OPULJP[[#This Row],[Bespovratna sredstva - Nacionalni dio - HRK]]/7.5345</f>
        <v>25365.596456301009</v>
      </c>
      <c r="S2096" s="50">
        <v>1274113.9099999999</v>
      </c>
      <c r="T2096" s="51">
        <f>Ugovori_OPULJP[[#This Row],[Bespovratna sredstva - Ukupno (EU+Nac) HRK
= Ukupna ugovorena vrijednost bespovratnih sredstava]]/7.5345</f>
        <v>169103.97637534008</v>
      </c>
      <c r="U2096" s="50">
        <v>0</v>
      </c>
      <c r="V2096" s="51">
        <f>Ugovori_OPULJP[[#This Row],[Javni doprinos korisnika - HRK]]/7.5345</f>
        <v>0</v>
      </c>
      <c r="W2096" s="50">
        <v>0</v>
      </c>
      <c r="X2096" s="51">
        <f>Ugovori_OPULJP[[#This Row],[Privatni doprinos korisnika - HRK]]/7.5345</f>
        <v>0</v>
      </c>
      <c r="Y2096" s="52">
        <v>1274113.9099999999</v>
      </c>
      <c r="Z2096" s="53">
        <f>Ugovori_OPULJP[[#This Row],[UKUPNI PRIHVATLJIVI IZDACI
TOTAL ELIGIBLE EXPENDITURE
= Bespovratna sredstva ukupno + doprinos korisnika
= Ukupni prihvatljivi troškovi
= Ukupna ugovorena vrijednost projekta HRK]]/7.5345</f>
        <v>169103.97637534008</v>
      </c>
      <c r="AA2096" s="44" t="s">
        <v>7633</v>
      </c>
      <c r="AB2096" s="44" t="s">
        <v>35</v>
      </c>
      <c r="AC2096" s="43" t="s">
        <v>7669</v>
      </c>
      <c r="AD2096" s="43" t="s">
        <v>6595</v>
      </c>
    </row>
    <row r="2097" spans="1:30" ht="76.5" customHeight="1" x14ac:dyDescent="0.2">
      <c r="A2097" s="41" t="s">
        <v>7670</v>
      </c>
      <c r="B2097" s="42" t="s">
        <v>743</v>
      </c>
      <c r="C2097" s="43" t="s">
        <v>7295</v>
      </c>
      <c r="D2097" s="43" t="s">
        <v>7630</v>
      </c>
      <c r="E2097" s="44" t="s">
        <v>232</v>
      </c>
      <c r="F2097" s="45" t="s">
        <v>7671</v>
      </c>
      <c r="G2097" s="45" t="s">
        <v>7672</v>
      </c>
      <c r="H2097" s="47">
        <v>43578</v>
      </c>
      <c r="I2097" s="47">
        <v>44309</v>
      </c>
      <c r="J2097" s="48" t="str">
        <f>IF(Ugovori_OPULJP[[#This Row],[DATUM ZAVRŠETKA OPERACIJE]]&gt;DATE(2024,3,31),"u provedbi","završen")</f>
        <v>završen</v>
      </c>
      <c r="K2097" s="46" t="s">
        <v>7673</v>
      </c>
      <c r="L2097" s="46" t="s">
        <v>594</v>
      </c>
      <c r="M2097" s="49">
        <v>0.85</v>
      </c>
      <c r="N2097" s="49">
        <v>0.15</v>
      </c>
      <c r="O2097" s="50">
        <f>Ugovori_OPULJP[[#This Row],[Bespovratna sredstva - Ukupno (EU+Nac) HRK
= Ukupna ugovorena vrijednost bespovratnih sredstava]]*Ugovori_OPULJP[[#This Row],[EU STOPA SUFINANCIRANJA %
EU CO-FINANCING RATE %]]</f>
        <v>1694402.7415</v>
      </c>
      <c r="P2097" s="51">
        <f>Ugovori_OPULJP[[#This Row],[Bespovratna sredstva - EU dio - HRK]]/7.5345</f>
        <v>224885.89043732165</v>
      </c>
      <c r="Q2097" s="50">
        <f>Ugovori_OPULJP[[#This Row],[Bespovratna sredstva - Ukupno (EU+Nac) HRK
= Ukupna ugovorena vrijednost bespovratnih sredstava]]*Ugovori_OPULJP[[#This Row],[STOPA NACIONALNOG SUFINANCIRANJA %]]</f>
        <v>299012.24849999999</v>
      </c>
      <c r="R2097" s="51">
        <f>Ugovori_OPULJP[[#This Row],[Bespovratna sredstva - Nacionalni dio - HRK]]/7.5345</f>
        <v>39685.745371292054</v>
      </c>
      <c r="S2097" s="50">
        <v>1993414.99</v>
      </c>
      <c r="T2097" s="51">
        <f>Ugovori_OPULJP[[#This Row],[Bespovratna sredstva - Ukupno (EU+Nac) HRK
= Ukupna ugovorena vrijednost bespovratnih sredstava]]/7.5345</f>
        <v>264571.63580861368</v>
      </c>
      <c r="U2097" s="50">
        <v>0</v>
      </c>
      <c r="V2097" s="51">
        <f>Ugovori_OPULJP[[#This Row],[Javni doprinos korisnika - HRK]]/7.5345</f>
        <v>0</v>
      </c>
      <c r="W2097" s="50">
        <v>0</v>
      </c>
      <c r="X2097" s="51">
        <f>Ugovori_OPULJP[[#This Row],[Privatni doprinos korisnika - HRK]]/7.5345</f>
        <v>0</v>
      </c>
      <c r="Y2097" s="52">
        <v>1993414.99</v>
      </c>
      <c r="Z2097" s="53">
        <f>Ugovori_OPULJP[[#This Row],[UKUPNI PRIHVATLJIVI IZDACI
TOTAL ELIGIBLE EXPENDITURE
= Bespovratna sredstva ukupno + doprinos korisnika
= Ukupni prihvatljivi troškovi
= Ukupna ugovorena vrijednost projekta HRK]]/7.5345</f>
        <v>264571.63580861368</v>
      </c>
      <c r="AA2097" s="44" t="s">
        <v>7633</v>
      </c>
      <c r="AB2097" s="44" t="s">
        <v>35</v>
      </c>
      <c r="AC2097" s="43" t="s">
        <v>7674</v>
      </c>
      <c r="AD2097" s="43" t="s">
        <v>6595</v>
      </c>
    </row>
    <row r="2098" spans="1:30" ht="114.75" x14ac:dyDescent="0.2">
      <c r="A2098" s="41" t="s">
        <v>7675</v>
      </c>
      <c r="B2098" s="42" t="s">
        <v>743</v>
      </c>
      <c r="C2098" s="43" t="s">
        <v>7295</v>
      </c>
      <c r="D2098" s="43" t="s">
        <v>7630</v>
      </c>
      <c r="E2098" s="44" t="s">
        <v>232</v>
      </c>
      <c r="F2098" s="45" t="s">
        <v>7676</v>
      </c>
      <c r="G2098" s="45" t="s">
        <v>7677</v>
      </c>
      <c r="H2098" s="47">
        <v>43578</v>
      </c>
      <c r="I2098" s="47">
        <v>44309</v>
      </c>
      <c r="J2098" s="48" t="str">
        <f>IF(Ugovori_OPULJP[[#This Row],[DATUM ZAVRŠETKA OPERACIJE]]&gt;DATE(2024,3,31),"u provedbi","završen")</f>
        <v>završen</v>
      </c>
      <c r="K2098" s="46" t="s">
        <v>173</v>
      </c>
      <c r="L2098" s="46" t="s">
        <v>173</v>
      </c>
      <c r="M2098" s="49">
        <v>0.85</v>
      </c>
      <c r="N2098" s="49">
        <v>0.15</v>
      </c>
      <c r="O2098" s="50">
        <f>Ugovori_OPULJP[[#This Row],[Bespovratna sredstva - Ukupno (EU+Nac) HRK
= Ukupna ugovorena vrijednost bespovratnih sredstava]]*Ugovori_OPULJP[[#This Row],[EU STOPA SUFINANCIRANJA %
EU CO-FINANCING RATE %]]</f>
        <v>1393888.1739999999</v>
      </c>
      <c r="P2098" s="51">
        <f>Ugovori_OPULJP[[#This Row],[Bespovratna sredstva - EU dio - HRK]]/7.5345</f>
        <v>185000.75306921493</v>
      </c>
      <c r="Q2098" s="50">
        <f>Ugovori_OPULJP[[#This Row],[Bespovratna sredstva - Ukupno (EU+Nac) HRK
= Ukupna ugovorena vrijednost bespovratnih sredstava]]*Ugovori_OPULJP[[#This Row],[STOPA NACIONALNOG SUFINANCIRANJA %]]</f>
        <v>245980.26599999997</v>
      </c>
      <c r="R2098" s="51">
        <f>Ugovori_OPULJP[[#This Row],[Bespovratna sredstva - Nacionalni dio - HRK]]/7.5345</f>
        <v>32647.19171809675</v>
      </c>
      <c r="S2098" s="50">
        <v>1639868.44</v>
      </c>
      <c r="T2098" s="51">
        <f>Ugovori_OPULJP[[#This Row],[Bespovratna sredstva - Ukupno (EU+Nac) HRK
= Ukupna ugovorena vrijednost bespovratnih sredstava]]/7.5345</f>
        <v>217647.94478731169</v>
      </c>
      <c r="U2098" s="50">
        <v>0</v>
      </c>
      <c r="V2098" s="51">
        <f>Ugovori_OPULJP[[#This Row],[Javni doprinos korisnika - HRK]]/7.5345</f>
        <v>0</v>
      </c>
      <c r="W2098" s="50">
        <v>0</v>
      </c>
      <c r="X2098" s="51">
        <f>Ugovori_OPULJP[[#This Row],[Privatni doprinos korisnika - HRK]]/7.5345</f>
        <v>0</v>
      </c>
      <c r="Y2098" s="52">
        <v>1639868.44</v>
      </c>
      <c r="Z2098" s="53">
        <f>Ugovori_OPULJP[[#This Row],[UKUPNI PRIHVATLJIVI IZDACI
TOTAL ELIGIBLE EXPENDITURE
= Bespovratna sredstva ukupno + doprinos korisnika
= Ukupni prihvatljivi troškovi
= Ukupna ugovorena vrijednost projekta HRK]]/7.5345</f>
        <v>217647.94478731169</v>
      </c>
      <c r="AA2098" s="44" t="s">
        <v>7633</v>
      </c>
      <c r="AB2098" s="44" t="s">
        <v>35</v>
      </c>
      <c r="AC2098" s="43" t="s">
        <v>7678</v>
      </c>
      <c r="AD2098" s="43" t="s">
        <v>6595</v>
      </c>
    </row>
    <row r="2099" spans="1:30" ht="76.5" customHeight="1" x14ac:dyDescent="0.2">
      <c r="A2099" s="41" t="s">
        <v>7679</v>
      </c>
      <c r="B2099" s="42" t="s">
        <v>743</v>
      </c>
      <c r="C2099" s="43" t="s">
        <v>7295</v>
      </c>
      <c r="D2099" s="43" t="s">
        <v>7630</v>
      </c>
      <c r="E2099" s="44" t="s">
        <v>232</v>
      </c>
      <c r="F2099" s="45" t="s">
        <v>7680</v>
      </c>
      <c r="G2099" s="62" t="s">
        <v>3003</v>
      </c>
      <c r="H2099" s="47">
        <v>43200</v>
      </c>
      <c r="I2099" s="47">
        <v>43687</v>
      </c>
      <c r="J2099" s="48" t="str">
        <f>IF(Ugovori_OPULJP[[#This Row],[DATUM ZAVRŠETKA OPERACIJE]]&gt;DATE(2024,3,31),"u provedbi","završen")</f>
        <v>završen</v>
      </c>
      <c r="K2099" s="46" t="s">
        <v>249</v>
      </c>
      <c r="L2099" s="46" t="s">
        <v>249</v>
      </c>
      <c r="M2099" s="49">
        <v>0.85</v>
      </c>
      <c r="N2099" s="49">
        <v>0.15</v>
      </c>
      <c r="O2099" s="50">
        <f>Ugovori_OPULJP[[#This Row],[Bespovratna sredstva - Ukupno (EU+Nac) HRK
= Ukupna ugovorena vrijednost bespovratnih sredstava]]*Ugovori_OPULJP[[#This Row],[EU STOPA SUFINANCIRANJA %
EU CO-FINANCING RATE %]]</f>
        <v>1101563.6880000001</v>
      </c>
      <c r="P2099" s="51">
        <f>Ugovori_OPULJP[[#This Row],[Bespovratna sredstva - EU dio - HRK]]/7.5345</f>
        <v>146202.62631893292</v>
      </c>
      <c r="Q2099" s="50">
        <f>Ugovori_OPULJP[[#This Row],[Bespovratna sredstva - Ukupno (EU+Nac) HRK
= Ukupna ugovorena vrijednost bespovratnih sredstava]]*Ugovori_OPULJP[[#This Row],[STOPA NACIONALNOG SUFINANCIRANJA %]]</f>
        <v>194393.592</v>
      </c>
      <c r="R2099" s="51">
        <f>Ugovori_OPULJP[[#This Row],[Bespovratna sredstva - Nacionalni dio - HRK]]/7.5345</f>
        <v>25800.463468046983</v>
      </c>
      <c r="S2099" s="50">
        <v>1295957.28</v>
      </c>
      <c r="T2099" s="51">
        <f>Ugovori_OPULJP[[#This Row],[Bespovratna sredstva - Ukupno (EU+Nac) HRK
= Ukupna ugovorena vrijednost bespovratnih sredstava]]/7.5345</f>
        <v>172003.08978697989</v>
      </c>
      <c r="U2099" s="50">
        <v>0</v>
      </c>
      <c r="V2099" s="51">
        <f>Ugovori_OPULJP[[#This Row],[Javni doprinos korisnika - HRK]]/7.5345</f>
        <v>0</v>
      </c>
      <c r="W2099" s="50">
        <v>0</v>
      </c>
      <c r="X2099" s="51">
        <f>Ugovori_OPULJP[[#This Row],[Privatni doprinos korisnika - HRK]]/7.5345</f>
        <v>0</v>
      </c>
      <c r="Y2099" s="52">
        <v>1295957.28</v>
      </c>
      <c r="Z2099" s="53">
        <f>Ugovori_OPULJP[[#This Row],[UKUPNI PRIHVATLJIVI IZDACI
TOTAL ELIGIBLE EXPENDITURE
= Bespovratna sredstva ukupno + doprinos korisnika
= Ukupni prihvatljivi troškovi
= Ukupna ugovorena vrijednost projekta HRK]]/7.5345</f>
        <v>172003.08978697989</v>
      </c>
      <c r="AA2099" s="44" t="s">
        <v>7633</v>
      </c>
      <c r="AB2099" s="44" t="s">
        <v>35</v>
      </c>
      <c r="AC2099" s="43" t="s">
        <v>7681</v>
      </c>
      <c r="AD2099" s="43" t="s">
        <v>6595</v>
      </c>
    </row>
    <row r="2100" spans="1:30" ht="76.5" customHeight="1" x14ac:dyDescent="0.2">
      <c r="A2100" s="41" t="s">
        <v>7682</v>
      </c>
      <c r="B2100" s="42" t="s">
        <v>743</v>
      </c>
      <c r="C2100" s="43" t="s">
        <v>7295</v>
      </c>
      <c r="D2100" s="43" t="s">
        <v>7630</v>
      </c>
      <c r="E2100" s="44" t="s">
        <v>232</v>
      </c>
      <c r="F2100" s="45" t="s">
        <v>7683</v>
      </c>
      <c r="G2100" s="45" t="s">
        <v>7684</v>
      </c>
      <c r="H2100" s="47">
        <v>43578</v>
      </c>
      <c r="I2100" s="47">
        <v>44309</v>
      </c>
      <c r="J2100" s="48" t="str">
        <f>IF(Ugovori_OPULJP[[#This Row],[DATUM ZAVRŠETKA OPERACIJE]]&gt;DATE(2024,3,31),"u provedbi","završen")</f>
        <v>završen</v>
      </c>
      <c r="K2100" s="46" t="s">
        <v>186</v>
      </c>
      <c r="L2100" s="46" t="s">
        <v>186</v>
      </c>
      <c r="M2100" s="49">
        <v>0.85</v>
      </c>
      <c r="N2100" s="49">
        <v>0.15</v>
      </c>
      <c r="O2100" s="50">
        <f>Ugovori_OPULJP[[#This Row],[Bespovratna sredstva - Ukupno (EU+Nac) HRK
= Ukupna ugovorena vrijednost bespovratnih sredstava]]*Ugovori_OPULJP[[#This Row],[EU STOPA SUFINANCIRANJA %
EU CO-FINANCING RATE %]]</f>
        <v>1200332.5744999999</v>
      </c>
      <c r="P2100" s="51">
        <f>Ugovori_OPULJP[[#This Row],[Bespovratna sredstva - EU dio - HRK]]/7.5345</f>
        <v>159311.51031919834</v>
      </c>
      <c r="Q2100" s="50">
        <f>Ugovori_OPULJP[[#This Row],[Bespovratna sredstva - Ukupno (EU+Nac) HRK
= Ukupna ugovorena vrijednost bespovratnih sredstava]]*Ugovori_OPULJP[[#This Row],[STOPA NACIONALNOG SUFINANCIRANJA %]]</f>
        <v>211823.39549999998</v>
      </c>
      <c r="R2100" s="51">
        <f>Ugovori_OPULJP[[#This Row],[Bespovratna sredstva - Nacionalni dio - HRK]]/7.5345</f>
        <v>28113.795938682058</v>
      </c>
      <c r="S2100" s="50">
        <v>1412155.97</v>
      </c>
      <c r="T2100" s="51">
        <f>Ugovori_OPULJP[[#This Row],[Bespovratna sredstva - Ukupno (EU+Nac) HRK
= Ukupna ugovorena vrijednost bespovratnih sredstava]]/7.5345</f>
        <v>187425.30625788041</v>
      </c>
      <c r="U2100" s="50">
        <v>0</v>
      </c>
      <c r="V2100" s="51">
        <f>Ugovori_OPULJP[[#This Row],[Javni doprinos korisnika - HRK]]/7.5345</f>
        <v>0</v>
      </c>
      <c r="W2100" s="50">
        <v>0</v>
      </c>
      <c r="X2100" s="51">
        <f>Ugovori_OPULJP[[#This Row],[Privatni doprinos korisnika - HRK]]/7.5345</f>
        <v>0</v>
      </c>
      <c r="Y2100" s="52">
        <v>1412155.97</v>
      </c>
      <c r="Z2100" s="53">
        <f>Ugovori_OPULJP[[#This Row],[UKUPNI PRIHVATLJIVI IZDACI
TOTAL ELIGIBLE EXPENDITURE
= Bespovratna sredstva ukupno + doprinos korisnika
= Ukupni prihvatljivi troškovi
= Ukupna ugovorena vrijednost projekta HRK]]/7.5345</f>
        <v>187425.30625788041</v>
      </c>
      <c r="AA2100" s="44" t="s">
        <v>7633</v>
      </c>
      <c r="AB2100" s="44" t="s">
        <v>35</v>
      </c>
      <c r="AC2100" s="43" t="s">
        <v>7685</v>
      </c>
      <c r="AD2100" s="43" t="s">
        <v>6595</v>
      </c>
    </row>
    <row r="2101" spans="1:30" ht="76.5" customHeight="1" x14ac:dyDescent="0.2">
      <c r="A2101" s="41" t="s">
        <v>7686</v>
      </c>
      <c r="B2101" s="42" t="s">
        <v>743</v>
      </c>
      <c r="C2101" s="43" t="s">
        <v>7295</v>
      </c>
      <c r="D2101" s="43" t="s">
        <v>7630</v>
      </c>
      <c r="E2101" s="44" t="s">
        <v>232</v>
      </c>
      <c r="F2101" s="45" t="s">
        <v>7687</v>
      </c>
      <c r="G2101" s="45" t="s">
        <v>7688</v>
      </c>
      <c r="H2101" s="47">
        <v>43200</v>
      </c>
      <c r="I2101" s="47">
        <v>43565</v>
      </c>
      <c r="J2101" s="48" t="str">
        <f>IF(Ugovori_OPULJP[[#This Row],[DATUM ZAVRŠETKA OPERACIJE]]&gt;DATE(2024,3,31),"u provedbi","završen")</f>
        <v>završen</v>
      </c>
      <c r="K2101" s="46" t="s">
        <v>7689</v>
      </c>
      <c r="L2101" s="46" t="s">
        <v>594</v>
      </c>
      <c r="M2101" s="49">
        <v>0.85</v>
      </c>
      <c r="N2101" s="49">
        <v>0.15</v>
      </c>
      <c r="O2101" s="50">
        <f>Ugovori_OPULJP[[#This Row],[Bespovratna sredstva - Ukupno (EU+Nac) HRK
= Ukupna ugovorena vrijednost bespovratnih sredstava]]*Ugovori_OPULJP[[#This Row],[EU STOPA SUFINANCIRANJA %
EU CO-FINANCING RATE %]]</f>
        <v>1247075.3495</v>
      </c>
      <c r="P2101" s="51">
        <f>Ugovori_OPULJP[[#This Row],[Bespovratna sredstva - EU dio - HRK]]/7.5345</f>
        <v>165515.34269029132</v>
      </c>
      <c r="Q2101" s="50">
        <f>Ugovori_OPULJP[[#This Row],[Bespovratna sredstva - Ukupno (EU+Nac) HRK
= Ukupna ugovorena vrijednost bespovratnih sredstava]]*Ugovori_OPULJP[[#This Row],[STOPA NACIONALNOG SUFINANCIRANJA %]]</f>
        <v>220072.12049999999</v>
      </c>
      <c r="R2101" s="51">
        <f>Ugovori_OPULJP[[#This Row],[Bespovratna sredstva - Nacionalni dio - HRK]]/7.5345</f>
        <v>29208.589886521997</v>
      </c>
      <c r="S2101" s="50">
        <v>1467147.47</v>
      </c>
      <c r="T2101" s="51">
        <f>Ugovori_OPULJP[[#This Row],[Bespovratna sredstva - Ukupno (EU+Nac) HRK
= Ukupna ugovorena vrijednost bespovratnih sredstava]]/7.5345</f>
        <v>194723.9325768133</v>
      </c>
      <c r="U2101" s="50">
        <v>0</v>
      </c>
      <c r="V2101" s="51">
        <f>Ugovori_OPULJP[[#This Row],[Javni doprinos korisnika - HRK]]/7.5345</f>
        <v>0</v>
      </c>
      <c r="W2101" s="50">
        <v>0</v>
      </c>
      <c r="X2101" s="51">
        <f>Ugovori_OPULJP[[#This Row],[Privatni doprinos korisnika - HRK]]/7.5345</f>
        <v>0</v>
      </c>
      <c r="Y2101" s="52">
        <v>1467147.47</v>
      </c>
      <c r="Z2101" s="53">
        <f>Ugovori_OPULJP[[#This Row],[UKUPNI PRIHVATLJIVI IZDACI
TOTAL ELIGIBLE EXPENDITURE
= Bespovratna sredstva ukupno + doprinos korisnika
= Ukupni prihvatljivi troškovi
= Ukupna ugovorena vrijednost projekta HRK]]/7.5345</f>
        <v>194723.9325768133</v>
      </c>
      <c r="AA2101" s="44" t="s">
        <v>7633</v>
      </c>
      <c r="AB2101" s="44" t="s">
        <v>35</v>
      </c>
      <c r="AC2101" s="43" t="s">
        <v>7690</v>
      </c>
      <c r="AD2101" s="43" t="s">
        <v>6595</v>
      </c>
    </row>
    <row r="2102" spans="1:30" ht="76.5" customHeight="1" x14ac:dyDescent="0.2">
      <c r="A2102" s="41" t="s">
        <v>7691</v>
      </c>
      <c r="B2102" s="42" t="s">
        <v>743</v>
      </c>
      <c r="C2102" s="43" t="s">
        <v>7295</v>
      </c>
      <c r="D2102" s="43" t="s">
        <v>7630</v>
      </c>
      <c r="E2102" s="44" t="s">
        <v>232</v>
      </c>
      <c r="F2102" s="45" t="s">
        <v>7692</v>
      </c>
      <c r="G2102" s="45" t="s">
        <v>7693</v>
      </c>
      <c r="H2102" s="47">
        <v>43200</v>
      </c>
      <c r="I2102" s="47">
        <v>43748</v>
      </c>
      <c r="J2102" s="48" t="str">
        <f>IF(Ugovori_OPULJP[[#This Row],[DATUM ZAVRŠETKA OPERACIJE]]&gt;DATE(2024,3,31),"u provedbi","završen")</f>
        <v>završen</v>
      </c>
      <c r="K2102" s="46" t="s">
        <v>5735</v>
      </c>
      <c r="L2102" s="46" t="s">
        <v>249</v>
      </c>
      <c r="M2102" s="49">
        <v>0.85</v>
      </c>
      <c r="N2102" s="49">
        <v>0.15</v>
      </c>
      <c r="O2102" s="50">
        <f>Ugovori_OPULJP[[#This Row],[Bespovratna sredstva - Ukupno (EU+Nac) HRK
= Ukupna ugovorena vrijednost bespovratnih sredstava]]*Ugovori_OPULJP[[#This Row],[EU STOPA SUFINANCIRANJA %
EU CO-FINANCING RATE %]]</f>
        <v>1503673.8</v>
      </c>
      <c r="P2102" s="51">
        <f>Ugovori_OPULJP[[#This Row],[Bespovratna sredstva - EU dio - HRK]]/7.5345</f>
        <v>199571.80967549272</v>
      </c>
      <c r="Q2102" s="50">
        <f>Ugovori_OPULJP[[#This Row],[Bespovratna sredstva - Ukupno (EU+Nac) HRK
= Ukupna ugovorena vrijednost bespovratnih sredstava]]*Ugovori_OPULJP[[#This Row],[STOPA NACIONALNOG SUFINANCIRANJA %]]</f>
        <v>265354.2</v>
      </c>
      <c r="R2102" s="51">
        <f>Ugovori_OPULJP[[#This Row],[Bespovratna sredstva - Nacionalni dio - HRK]]/7.5345</f>
        <v>35218.554648616366</v>
      </c>
      <c r="S2102" s="50">
        <v>1769028</v>
      </c>
      <c r="T2102" s="51">
        <f>Ugovori_OPULJP[[#This Row],[Bespovratna sredstva - Ukupno (EU+Nac) HRK
= Ukupna ugovorena vrijednost bespovratnih sredstava]]/7.5345</f>
        <v>234790.36432410908</v>
      </c>
      <c r="U2102" s="50">
        <v>0</v>
      </c>
      <c r="V2102" s="51">
        <f>Ugovori_OPULJP[[#This Row],[Javni doprinos korisnika - HRK]]/7.5345</f>
        <v>0</v>
      </c>
      <c r="W2102" s="50">
        <v>0</v>
      </c>
      <c r="X2102" s="51">
        <f>Ugovori_OPULJP[[#This Row],[Privatni doprinos korisnika - HRK]]/7.5345</f>
        <v>0</v>
      </c>
      <c r="Y2102" s="52">
        <v>1769028</v>
      </c>
      <c r="Z2102" s="53">
        <f>Ugovori_OPULJP[[#This Row],[UKUPNI PRIHVATLJIVI IZDACI
TOTAL ELIGIBLE EXPENDITURE
= Bespovratna sredstva ukupno + doprinos korisnika
= Ukupni prihvatljivi troškovi
= Ukupna ugovorena vrijednost projekta HRK]]/7.5345</f>
        <v>234790.36432410908</v>
      </c>
      <c r="AA2102" s="44" t="s">
        <v>7633</v>
      </c>
      <c r="AB2102" s="44" t="s">
        <v>35</v>
      </c>
      <c r="AC2102" s="43" t="s">
        <v>7694</v>
      </c>
      <c r="AD2102" s="43" t="s">
        <v>6595</v>
      </c>
    </row>
    <row r="2103" spans="1:30" ht="51" customHeight="1" x14ac:dyDescent="0.2">
      <c r="A2103" s="41" t="s">
        <v>7695</v>
      </c>
      <c r="B2103" s="42" t="s">
        <v>743</v>
      </c>
      <c r="C2103" s="43" t="s">
        <v>7295</v>
      </c>
      <c r="D2103" s="43" t="s">
        <v>7630</v>
      </c>
      <c r="E2103" s="44" t="s">
        <v>232</v>
      </c>
      <c r="F2103" s="45" t="s">
        <v>7696</v>
      </c>
      <c r="G2103" s="45" t="s">
        <v>525</v>
      </c>
      <c r="H2103" s="47">
        <v>43200</v>
      </c>
      <c r="I2103" s="47">
        <v>44022</v>
      </c>
      <c r="J2103" s="48" t="str">
        <f>IF(Ugovori_OPULJP[[#This Row],[DATUM ZAVRŠETKA OPERACIJE]]&gt;DATE(2024,3,31),"u provedbi","završen")</f>
        <v>završen</v>
      </c>
      <c r="K2103" s="46" t="s">
        <v>200</v>
      </c>
      <c r="L2103" s="46" t="s">
        <v>200</v>
      </c>
      <c r="M2103" s="49">
        <v>0.85</v>
      </c>
      <c r="N2103" s="49">
        <v>0.15</v>
      </c>
      <c r="O2103" s="50">
        <f>Ugovori_OPULJP[[#This Row],[Bespovratna sredstva - Ukupno (EU+Nac) HRK
= Ukupna ugovorena vrijednost bespovratnih sredstava]]*Ugovori_OPULJP[[#This Row],[EU STOPA SUFINANCIRANJA %
EU CO-FINANCING RATE %]]</f>
        <v>1052823.5999999999</v>
      </c>
      <c r="P2103" s="51">
        <f>Ugovori_OPULJP[[#This Row],[Bespovratna sredstva - EU dio - HRK]]/7.5345</f>
        <v>139733.70495719687</v>
      </c>
      <c r="Q2103" s="50">
        <f>Ugovori_OPULJP[[#This Row],[Bespovratna sredstva - Ukupno (EU+Nac) HRK
= Ukupna ugovorena vrijednost bespovratnih sredstava]]*Ugovori_OPULJP[[#This Row],[STOPA NACIONALNOG SUFINANCIRANJA %]]</f>
        <v>185792.4</v>
      </c>
      <c r="R2103" s="51">
        <f>Ugovori_OPULJP[[#This Row],[Bespovratna sredstva - Nacionalni dio - HRK]]/7.5345</f>
        <v>24658.889110093569</v>
      </c>
      <c r="S2103" s="50">
        <v>1238616</v>
      </c>
      <c r="T2103" s="51">
        <f>Ugovori_OPULJP[[#This Row],[Bespovratna sredstva - Ukupno (EU+Nac) HRK
= Ukupna ugovorena vrijednost bespovratnih sredstava]]/7.5345</f>
        <v>164392.59406729045</v>
      </c>
      <c r="U2103" s="50">
        <v>0</v>
      </c>
      <c r="V2103" s="51">
        <f>Ugovori_OPULJP[[#This Row],[Javni doprinos korisnika - HRK]]/7.5345</f>
        <v>0</v>
      </c>
      <c r="W2103" s="50">
        <v>0</v>
      </c>
      <c r="X2103" s="51">
        <f>Ugovori_OPULJP[[#This Row],[Privatni doprinos korisnika - HRK]]/7.5345</f>
        <v>0</v>
      </c>
      <c r="Y2103" s="52">
        <v>1238616</v>
      </c>
      <c r="Z2103" s="53">
        <f>Ugovori_OPULJP[[#This Row],[UKUPNI PRIHVATLJIVI IZDACI
TOTAL ELIGIBLE EXPENDITURE
= Bespovratna sredstva ukupno + doprinos korisnika
= Ukupni prihvatljivi troškovi
= Ukupna ugovorena vrijednost projekta HRK]]/7.5345</f>
        <v>164392.59406729045</v>
      </c>
      <c r="AA2103" s="44" t="s">
        <v>7633</v>
      </c>
      <c r="AB2103" s="44" t="s">
        <v>35</v>
      </c>
      <c r="AC2103" s="43" t="s">
        <v>7697</v>
      </c>
      <c r="AD2103" s="43" t="s">
        <v>6595</v>
      </c>
    </row>
    <row r="2104" spans="1:30" ht="76.5" customHeight="1" x14ac:dyDescent="0.2">
      <c r="A2104" s="41" t="s">
        <v>7698</v>
      </c>
      <c r="B2104" s="42" t="s">
        <v>743</v>
      </c>
      <c r="C2104" s="43" t="s">
        <v>7295</v>
      </c>
      <c r="D2104" s="43" t="s">
        <v>7630</v>
      </c>
      <c r="E2104" s="44" t="s">
        <v>232</v>
      </c>
      <c r="F2104" s="45" t="s">
        <v>7699</v>
      </c>
      <c r="G2104" s="45" t="s">
        <v>7700</v>
      </c>
      <c r="H2104" s="47">
        <v>43203</v>
      </c>
      <c r="I2104" s="47">
        <v>43812</v>
      </c>
      <c r="J2104" s="48" t="str">
        <f>IF(Ugovori_OPULJP[[#This Row],[DATUM ZAVRŠETKA OPERACIJE]]&gt;DATE(2024,3,31),"u provedbi","završen")</f>
        <v>završen</v>
      </c>
      <c r="K2104" s="46" t="s">
        <v>249</v>
      </c>
      <c r="L2104" s="46" t="s">
        <v>249</v>
      </c>
      <c r="M2104" s="49">
        <v>0.85</v>
      </c>
      <c r="N2104" s="49">
        <v>0.15</v>
      </c>
      <c r="O2104" s="50">
        <f>Ugovori_OPULJP[[#This Row],[Bespovratna sredstva - Ukupno (EU+Nac) HRK
= Ukupna ugovorena vrijednost bespovratnih sredstava]]*Ugovori_OPULJP[[#This Row],[EU STOPA SUFINANCIRANJA %
EU CO-FINANCING RATE %]]</f>
        <v>1655853.55</v>
      </c>
      <c r="P2104" s="51">
        <f>Ugovori_OPULJP[[#This Row],[Bespovratna sredstva - EU dio - HRK]]/7.5345</f>
        <v>219769.53347932841</v>
      </c>
      <c r="Q2104" s="50">
        <f>Ugovori_OPULJP[[#This Row],[Bespovratna sredstva - Ukupno (EU+Nac) HRK
= Ukupna ugovorena vrijednost bespovratnih sredstava]]*Ugovori_OPULJP[[#This Row],[STOPA NACIONALNOG SUFINANCIRANJA %]]</f>
        <v>292209.45</v>
      </c>
      <c r="R2104" s="51">
        <f>Ugovori_OPULJP[[#This Row],[Bespovratna sredstva - Nacionalni dio - HRK]]/7.5345</f>
        <v>38782.858849293254</v>
      </c>
      <c r="S2104" s="50">
        <v>1948063</v>
      </c>
      <c r="T2104" s="51">
        <f>Ugovori_OPULJP[[#This Row],[Bespovratna sredstva - Ukupno (EU+Nac) HRK
= Ukupna ugovorena vrijednost bespovratnih sredstava]]/7.5345</f>
        <v>258552.39232862164</v>
      </c>
      <c r="U2104" s="50">
        <v>0</v>
      </c>
      <c r="V2104" s="51">
        <f>Ugovori_OPULJP[[#This Row],[Javni doprinos korisnika - HRK]]/7.5345</f>
        <v>0</v>
      </c>
      <c r="W2104" s="50">
        <v>0</v>
      </c>
      <c r="X2104" s="51">
        <f>Ugovori_OPULJP[[#This Row],[Privatni doprinos korisnika - HRK]]/7.5345</f>
        <v>0</v>
      </c>
      <c r="Y2104" s="52">
        <v>1948063</v>
      </c>
      <c r="Z2104" s="53">
        <f>Ugovori_OPULJP[[#This Row],[UKUPNI PRIHVATLJIVI IZDACI
TOTAL ELIGIBLE EXPENDITURE
= Bespovratna sredstva ukupno + doprinos korisnika
= Ukupni prihvatljivi troškovi
= Ukupna ugovorena vrijednost projekta HRK]]/7.5345</f>
        <v>258552.39232862164</v>
      </c>
      <c r="AA2104" s="44" t="s">
        <v>7633</v>
      </c>
      <c r="AB2104" s="44" t="s">
        <v>35</v>
      </c>
      <c r="AC2104" s="43" t="s">
        <v>7701</v>
      </c>
      <c r="AD2104" s="43" t="s">
        <v>6595</v>
      </c>
    </row>
    <row r="2105" spans="1:30" ht="76.5" customHeight="1" x14ac:dyDescent="0.2">
      <c r="A2105" s="41" t="s">
        <v>7702</v>
      </c>
      <c r="B2105" s="42" t="s">
        <v>743</v>
      </c>
      <c r="C2105" s="43" t="s">
        <v>7295</v>
      </c>
      <c r="D2105" s="43" t="s">
        <v>7630</v>
      </c>
      <c r="E2105" s="44" t="s">
        <v>232</v>
      </c>
      <c r="F2105" s="45" t="s">
        <v>7703</v>
      </c>
      <c r="G2105" s="45" t="s">
        <v>673</v>
      </c>
      <c r="H2105" s="47">
        <v>43578</v>
      </c>
      <c r="I2105" s="47">
        <v>44309</v>
      </c>
      <c r="J2105" s="48" t="str">
        <f>IF(Ugovori_OPULJP[[#This Row],[DATUM ZAVRŠETKA OPERACIJE]]&gt;DATE(2024,3,31),"u provedbi","završen")</f>
        <v>završen</v>
      </c>
      <c r="K2105" s="46" t="s">
        <v>7704</v>
      </c>
      <c r="L2105" s="46" t="s">
        <v>104</v>
      </c>
      <c r="M2105" s="49">
        <v>0.85</v>
      </c>
      <c r="N2105" s="49">
        <v>0.15</v>
      </c>
      <c r="O2105" s="50">
        <f>Ugovori_OPULJP[[#This Row],[Bespovratna sredstva - Ukupno (EU+Nac) HRK
= Ukupna ugovorena vrijednost bespovratnih sredstava]]*Ugovori_OPULJP[[#This Row],[EU STOPA SUFINANCIRANJA %
EU CO-FINANCING RATE %]]</f>
        <v>1598514.9810000001</v>
      </c>
      <c r="P2105" s="51">
        <f>Ugovori_OPULJP[[#This Row],[Bespovratna sredstva - EU dio - HRK]]/7.5345</f>
        <v>212159.39757117262</v>
      </c>
      <c r="Q2105" s="50">
        <f>Ugovori_OPULJP[[#This Row],[Bespovratna sredstva - Ukupno (EU+Nac) HRK
= Ukupna ugovorena vrijednost bespovratnih sredstava]]*Ugovori_OPULJP[[#This Row],[STOPA NACIONALNOG SUFINANCIRANJA %]]</f>
        <v>282090.87900000002</v>
      </c>
      <c r="R2105" s="51">
        <f>Ugovori_OPULJP[[#This Row],[Bespovratna sredstva - Nacionalni dio - HRK]]/7.5345</f>
        <v>37439.893689030461</v>
      </c>
      <c r="S2105" s="50">
        <v>1880605.86</v>
      </c>
      <c r="T2105" s="51">
        <f>Ugovori_OPULJP[[#This Row],[Bespovratna sredstva - Ukupno (EU+Nac) HRK
= Ukupna ugovorena vrijednost bespovratnih sredstava]]/7.5345</f>
        <v>249599.29126020306</v>
      </c>
      <c r="U2105" s="50">
        <v>0</v>
      </c>
      <c r="V2105" s="51">
        <f>Ugovori_OPULJP[[#This Row],[Javni doprinos korisnika - HRK]]/7.5345</f>
        <v>0</v>
      </c>
      <c r="W2105" s="50">
        <v>0</v>
      </c>
      <c r="X2105" s="51">
        <f>Ugovori_OPULJP[[#This Row],[Privatni doprinos korisnika - HRK]]/7.5345</f>
        <v>0</v>
      </c>
      <c r="Y2105" s="52">
        <v>1880605.86</v>
      </c>
      <c r="Z2105" s="53">
        <f>Ugovori_OPULJP[[#This Row],[UKUPNI PRIHVATLJIVI IZDACI
TOTAL ELIGIBLE EXPENDITURE
= Bespovratna sredstva ukupno + doprinos korisnika
= Ukupni prihvatljivi troškovi
= Ukupna ugovorena vrijednost projekta HRK]]/7.5345</f>
        <v>249599.29126020306</v>
      </c>
      <c r="AA2105" s="44" t="s">
        <v>7633</v>
      </c>
      <c r="AB2105" s="44" t="s">
        <v>35</v>
      </c>
      <c r="AC2105" s="43" t="s">
        <v>7705</v>
      </c>
      <c r="AD2105" s="43" t="s">
        <v>6595</v>
      </c>
    </row>
    <row r="2106" spans="1:30" ht="76.5" customHeight="1" x14ac:dyDescent="0.2">
      <c r="A2106" s="41" t="s">
        <v>7706</v>
      </c>
      <c r="B2106" s="42" t="s">
        <v>743</v>
      </c>
      <c r="C2106" s="43" t="s">
        <v>7295</v>
      </c>
      <c r="D2106" s="43" t="s">
        <v>7630</v>
      </c>
      <c r="E2106" s="44" t="s">
        <v>232</v>
      </c>
      <c r="F2106" s="45" t="s">
        <v>7707</v>
      </c>
      <c r="G2106" s="45" t="s">
        <v>7708</v>
      </c>
      <c r="H2106" s="47">
        <v>43578</v>
      </c>
      <c r="I2106" s="47">
        <v>44188</v>
      </c>
      <c r="J2106" s="48" t="str">
        <f>IF(Ugovori_OPULJP[[#This Row],[DATUM ZAVRŠETKA OPERACIJE]]&gt;DATE(2024,3,31),"u provedbi","završen")</f>
        <v>završen</v>
      </c>
      <c r="K2106" s="46" t="s">
        <v>104</v>
      </c>
      <c r="L2106" s="46" t="s">
        <v>104</v>
      </c>
      <c r="M2106" s="49">
        <v>0.85</v>
      </c>
      <c r="N2106" s="49">
        <v>0.15</v>
      </c>
      <c r="O2106" s="50">
        <f>Ugovori_OPULJP[[#This Row],[Bespovratna sredstva - Ukupno (EU+Nac) HRK
= Ukupna ugovorena vrijednost bespovratnih sredstava]]*Ugovori_OPULJP[[#This Row],[EU STOPA SUFINANCIRANJA %
EU CO-FINANCING RATE %]]</f>
        <v>848083.11399999994</v>
      </c>
      <c r="P2106" s="51">
        <f>Ugovori_OPULJP[[#This Row],[Bespovratna sredstva - EU dio - HRK]]/7.5345</f>
        <v>112559.97265910145</v>
      </c>
      <c r="Q2106" s="50">
        <f>Ugovori_OPULJP[[#This Row],[Bespovratna sredstva - Ukupno (EU+Nac) HRK
= Ukupna ugovorena vrijednost bespovratnih sredstava]]*Ugovori_OPULJP[[#This Row],[STOPA NACIONALNOG SUFINANCIRANJA %]]</f>
        <v>149661.726</v>
      </c>
      <c r="R2106" s="51">
        <f>Ugovori_OPULJP[[#This Row],[Bespovratna sredstva - Nacionalni dio - HRK]]/7.5345</f>
        <v>19863.524586900257</v>
      </c>
      <c r="S2106" s="50">
        <v>997744.84</v>
      </c>
      <c r="T2106" s="51">
        <f>Ugovori_OPULJP[[#This Row],[Bespovratna sredstva - Ukupno (EU+Nac) HRK
= Ukupna ugovorena vrijednost bespovratnih sredstava]]/7.5345</f>
        <v>132423.4972460017</v>
      </c>
      <c r="U2106" s="50">
        <v>0</v>
      </c>
      <c r="V2106" s="51">
        <f>Ugovori_OPULJP[[#This Row],[Javni doprinos korisnika - HRK]]/7.5345</f>
        <v>0</v>
      </c>
      <c r="W2106" s="50">
        <v>0</v>
      </c>
      <c r="X2106" s="51">
        <f>Ugovori_OPULJP[[#This Row],[Privatni doprinos korisnika - HRK]]/7.5345</f>
        <v>0</v>
      </c>
      <c r="Y2106" s="52">
        <v>997744.84</v>
      </c>
      <c r="Z2106" s="53">
        <f>Ugovori_OPULJP[[#This Row],[UKUPNI PRIHVATLJIVI IZDACI
TOTAL ELIGIBLE EXPENDITURE
= Bespovratna sredstva ukupno + doprinos korisnika
= Ukupni prihvatljivi troškovi
= Ukupna ugovorena vrijednost projekta HRK]]/7.5345</f>
        <v>132423.4972460017</v>
      </c>
      <c r="AA2106" s="44" t="s">
        <v>7633</v>
      </c>
      <c r="AB2106" s="44" t="s">
        <v>35</v>
      </c>
      <c r="AC2106" s="43" t="s">
        <v>7709</v>
      </c>
      <c r="AD2106" s="43" t="s">
        <v>6595</v>
      </c>
    </row>
    <row r="2107" spans="1:30" ht="114.75" x14ac:dyDescent="0.2">
      <c r="A2107" s="41" t="s">
        <v>7710</v>
      </c>
      <c r="B2107" s="42" t="s">
        <v>743</v>
      </c>
      <c r="C2107" s="43" t="s">
        <v>7295</v>
      </c>
      <c r="D2107" s="43" t="s">
        <v>7630</v>
      </c>
      <c r="E2107" s="44" t="s">
        <v>232</v>
      </c>
      <c r="F2107" s="45" t="s">
        <v>7711</v>
      </c>
      <c r="G2107" s="45" t="s">
        <v>7712</v>
      </c>
      <c r="H2107" s="47">
        <v>43200</v>
      </c>
      <c r="I2107" s="47">
        <v>43748</v>
      </c>
      <c r="J2107" s="48" t="str">
        <f>IF(Ugovori_OPULJP[[#This Row],[DATUM ZAVRŠETKA OPERACIJE]]&gt;DATE(2024,3,31),"u provedbi","završen")</f>
        <v>završen</v>
      </c>
      <c r="K2107" s="46" t="s">
        <v>37</v>
      </c>
      <c r="L2107" s="46" t="s">
        <v>37</v>
      </c>
      <c r="M2107" s="49">
        <v>0.85</v>
      </c>
      <c r="N2107" s="49">
        <v>0.15</v>
      </c>
      <c r="O2107" s="50">
        <f>Ugovori_OPULJP[[#This Row],[Bespovratna sredstva - Ukupno (EU+Nac) HRK
= Ukupna ugovorena vrijednost bespovratnih sredstava]]*Ugovori_OPULJP[[#This Row],[EU STOPA SUFINANCIRANJA %
EU CO-FINANCING RATE %]]</f>
        <v>1324074.3504999999</v>
      </c>
      <c r="P2107" s="51">
        <f>Ugovori_OPULJP[[#This Row],[Bespovratna sredstva - EU dio - HRK]]/7.5345</f>
        <v>175734.86634813191</v>
      </c>
      <c r="Q2107" s="50">
        <f>Ugovori_OPULJP[[#This Row],[Bespovratna sredstva - Ukupno (EU+Nac) HRK
= Ukupna ugovorena vrijednost bespovratnih sredstava]]*Ugovori_OPULJP[[#This Row],[STOPA NACIONALNOG SUFINANCIRANJA %]]</f>
        <v>233660.1795</v>
      </c>
      <c r="R2107" s="51">
        <f>Ugovori_OPULJP[[#This Row],[Bespovratna sredstva - Nacionalni dio - HRK]]/7.5345</f>
        <v>31012.035237905631</v>
      </c>
      <c r="S2107" s="50">
        <v>1557734.53</v>
      </c>
      <c r="T2107" s="51">
        <f>Ugovori_OPULJP[[#This Row],[Bespovratna sredstva - Ukupno (EU+Nac) HRK
= Ukupna ugovorena vrijednost bespovratnih sredstava]]/7.5345</f>
        <v>206746.90158603757</v>
      </c>
      <c r="U2107" s="50">
        <v>0</v>
      </c>
      <c r="V2107" s="51">
        <f>Ugovori_OPULJP[[#This Row],[Javni doprinos korisnika - HRK]]/7.5345</f>
        <v>0</v>
      </c>
      <c r="W2107" s="50">
        <v>0</v>
      </c>
      <c r="X2107" s="51">
        <f>Ugovori_OPULJP[[#This Row],[Privatni doprinos korisnika - HRK]]/7.5345</f>
        <v>0</v>
      </c>
      <c r="Y2107" s="52">
        <v>1557734.53</v>
      </c>
      <c r="Z2107" s="53">
        <f>Ugovori_OPULJP[[#This Row],[UKUPNI PRIHVATLJIVI IZDACI
TOTAL ELIGIBLE EXPENDITURE
= Bespovratna sredstva ukupno + doprinos korisnika
= Ukupni prihvatljivi troškovi
= Ukupna ugovorena vrijednost projekta HRK]]/7.5345</f>
        <v>206746.90158603757</v>
      </c>
      <c r="AA2107" s="44" t="s">
        <v>7633</v>
      </c>
      <c r="AB2107" s="44" t="s">
        <v>35</v>
      </c>
      <c r="AC2107" s="43" t="s">
        <v>7713</v>
      </c>
      <c r="AD2107" s="43" t="s">
        <v>6595</v>
      </c>
    </row>
    <row r="2108" spans="1:30" ht="102" x14ac:dyDescent="0.2">
      <c r="A2108" s="41" t="s">
        <v>7714</v>
      </c>
      <c r="B2108" s="42" t="s">
        <v>743</v>
      </c>
      <c r="C2108" s="43" t="s">
        <v>7295</v>
      </c>
      <c r="D2108" s="43" t="s">
        <v>7630</v>
      </c>
      <c r="E2108" s="44" t="s">
        <v>232</v>
      </c>
      <c r="F2108" s="45" t="s">
        <v>7715</v>
      </c>
      <c r="G2108" s="45" t="s">
        <v>7716</v>
      </c>
      <c r="H2108" s="47">
        <v>43200</v>
      </c>
      <c r="I2108" s="47">
        <v>44022</v>
      </c>
      <c r="J2108" s="48" t="str">
        <f>IF(Ugovori_OPULJP[[#This Row],[DATUM ZAVRŠETKA OPERACIJE]]&gt;DATE(2024,3,31),"u provedbi","završen")</f>
        <v>završen</v>
      </c>
      <c r="K2108" s="46" t="s">
        <v>200</v>
      </c>
      <c r="L2108" s="46" t="s">
        <v>200</v>
      </c>
      <c r="M2108" s="49">
        <v>0.85</v>
      </c>
      <c r="N2108" s="49">
        <v>0.15</v>
      </c>
      <c r="O2108" s="50">
        <f>Ugovori_OPULJP[[#This Row],[Bespovratna sredstva - Ukupno (EU+Nac) HRK
= Ukupna ugovorena vrijednost bespovratnih sredstava]]*Ugovori_OPULJP[[#This Row],[EU STOPA SUFINANCIRANJA %
EU CO-FINANCING RATE %]]</f>
        <v>942479.35399999993</v>
      </c>
      <c r="P2108" s="51">
        <f>Ugovori_OPULJP[[#This Row],[Bespovratna sredstva - EU dio - HRK]]/7.5345</f>
        <v>125088.50673568252</v>
      </c>
      <c r="Q2108" s="50">
        <f>Ugovori_OPULJP[[#This Row],[Bespovratna sredstva - Ukupno (EU+Nac) HRK
= Ukupna ugovorena vrijednost bespovratnih sredstava]]*Ugovori_OPULJP[[#This Row],[STOPA NACIONALNOG SUFINANCIRANJA %]]</f>
        <v>166319.886</v>
      </c>
      <c r="R2108" s="51">
        <f>Ugovori_OPULJP[[#This Row],[Bespovratna sredstva - Nacionalni dio - HRK]]/7.5345</f>
        <v>22074.442365120445</v>
      </c>
      <c r="S2108" s="50">
        <v>1108799.24</v>
      </c>
      <c r="T2108" s="51">
        <f>Ugovori_OPULJP[[#This Row],[Bespovratna sredstva - Ukupno (EU+Nac) HRK
= Ukupna ugovorena vrijednost bespovratnih sredstava]]/7.5345</f>
        <v>147162.94910080297</v>
      </c>
      <c r="U2108" s="50">
        <v>0</v>
      </c>
      <c r="V2108" s="51">
        <f>Ugovori_OPULJP[[#This Row],[Javni doprinos korisnika - HRK]]/7.5345</f>
        <v>0</v>
      </c>
      <c r="W2108" s="50">
        <v>0</v>
      </c>
      <c r="X2108" s="51">
        <f>Ugovori_OPULJP[[#This Row],[Privatni doprinos korisnika - HRK]]/7.5345</f>
        <v>0</v>
      </c>
      <c r="Y2108" s="52">
        <v>1108799.24</v>
      </c>
      <c r="Z2108" s="53">
        <f>Ugovori_OPULJP[[#This Row],[UKUPNI PRIHVATLJIVI IZDACI
TOTAL ELIGIBLE EXPENDITURE
= Bespovratna sredstva ukupno + doprinos korisnika
= Ukupni prihvatljivi troškovi
= Ukupna ugovorena vrijednost projekta HRK]]/7.5345</f>
        <v>147162.94910080297</v>
      </c>
      <c r="AA2108" s="44" t="s">
        <v>7633</v>
      </c>
      <c r="AB2108" s="44" t="s">
        <v>35</v>
      </c>
      <c r="AC2108" s="43" t="s">
        <v>7717</v>
      </c>
      <c r="AD2108" s="43" t="s">
        <v>6595</v>
      </c>
    </row>
    <row r="2109" spans="1:30" ht="51" customHeight="1" x14ac:dyDescent="0.2">
      <c r="A2109" s="41" t="s">
        <v>7718</v>
      </c>
      <c r="B2109" s="42" t="s">
        <v>743</v>
      </c>
      <c r="C2109" s="43" t="s">
        <v>7295</v>
      </c>
      <c r="D2109" s="43" t="s">
        <v>7630</v>
      </c>
      <c r="E2109" s="44" t="s">
        <v>232</v>
      </c>
      <c r="F2109" s="45" t="s">
        <v>7719</v>
      </c>
      <c r="G2109" s="45" t="s">
        <v>7720</v>
      </c>
      <c r="H2109" s="47">
        <v>43578</v>
      </c>
      <c r="I2109" s="47">
        <v>44309</v>
      </c>
      <c r="J2109" s="48" t="str">
        <f>IF(Ugovori_OPULJP[[#This Row],[DATUM ZAVRŠETKA OPERACIJE]]&gt;DATE(2024,3,31),"u provedbi","završen")</f>
        <v>završen</v>
      </c>
      <c r="K2109" s="46" t="s">
        <v>200</v>
      </c>
      <c r="L2109" s="46" t="s">
        <v>200</v>
      </c>
      <c r="M2109" s="49">
        <v>0.85</v>
      </c>
      <c r="N2109" s="49">
        <v>0.15</v>
      </c>
      <c r="O2109" s="50">
        <f>Ugovori_OPULJP[[#This Row],[Bespovratna sredstva - Ukupno (EU+Nac) HRK
= Ukupna ugovorena vrijednost bespovratnih sredstava]]*Ugovori_OPULJP[[#This Row],[EU STOPA SUFINANCIRANJA %
EU CO-FINANCING RATE %]]</f>
        <v>1411467.4575</v>
      </c>
      <c r="P2109" s="51">
        <f>Ugovori_OPULJP[[#This Row],[Bespovratna sredstva - EU dio - HRK]]/7.5345</f>
        <v>187333.92494525184</v>
      </c>
      <c r="Q2109" s="50">
        <f>Ugovori_OPULJP[[#This Row],[Bespovratna sredstva - Ukupno (EU+Nac) HRK
= Ukupna ugovorena vrijednost bespovratnih sredstava]]*Ugovori_OPULJP[[#This Row],[STOPA NACIONALNOG SUFINANCIRANJA %]]</f>
        <v>249082.49249999999</v>
      </c>
      <c r="R2109" s="51">
        <f>Ugovori_OPULJP[[#This Row],[Bespovratna sredstva - Nacionalni dio - HRK]]/7.5345</f>
        <v>33058.927931515027</v>
      </c>
      <c r="S2109" s="50">
        <v>1660549.95</v>
      </c>
      <c r="T2109" s="51">
        <f>Ugovori_OPULJP[[#This Row],[Bespovratna sredstva - Ukupno (EU+Nac) HRK
= Ukupna ugovorena vrijednost bespovratnih sredstava]]/7.5345</f>
        <v>220392.85287676685</v>
      </c>
      <c r="U2109" s="50">
        <v>0</v>
      </c>
      <c r="V2109" s="51">
        <f>Ugovori_OPULJP[[#This Row],[Javni doprinos korisnika - HRK]]/7.5345</f>
        <v>0</v>
      </c>
      <c r="W2109" s="50">
        <v>0</v>
      </c>
      <c r="X2109" s="51">
        <f>Ugovori_OPULJP[[#This Row],[Privatni doprinos korisnika - HRK]]/7.5345</f>
        <v>0</v>
      </c>
      <c r="Y2109" s="52">
        <v>1660549.95</v>
      </c>
      <c r="Z2109" s="53">
        <f>Ugovori_OPULJP[[#This Row],[UKUPNI PRIHVATLJIVI IZDACI
TOTAL ELIGIBLE EXPENDITURE
= Bespovratna sredstva ukupno + doprinos korisnika
= Ukupni prihvatljivi troškovi
= Ukupna ugovorena vrijednost projekta HRK]]/7.5345</f>
        <v>220392.85287676685</v>
      </c>
      <c r="AA2109" s="44" t="s">
        <v>7633</v>
      </c>
      <c r="AB2109" s="44" t="s">
        <v>35</v>
      </c>
      <c r="AC2109" s="43" t="s">
        <v>7721</v>
      </c>
      <c r="AD2109" s="43" t="s">
        <v>6595</v>
      </c>
    </row>
    <row r="2110" spans="1:30" ht="102" x14ac:dyDescent="0.2">
      <c r="A2110" s="41" t="s">
        <v>7722</v>
      </c>
      <c r="B2110" s="42" t="s">
        <v>743</v>
      </c>
      <c r="C2110" s="43" t="s">
        <v>7295</v>
      </c>
      <c r="D2110" s="43" t="s">
        <v>7630</v>
      </c>
      <c r="E2110" s="44" t="s">
        <v>232</v>
      </c>
      <c r="F2110" s="45" t="s">
        <v>7723</v>
      </c>
      <c r="G2110" s="45" t="s">
        <v>7724</v>
      </c>
      <c r="H2110" s="47">
        <v>43578</v>
      </c>
      <c r="I2110" s="47">
        <v>44309</v>
      </c>
      <c r="J2110" s="48" t="str">
        <f>IF(Ugovori_OPULJP[[#This Row],[DATUM ZAVRŠETKA OPERACIJE]]&gt;DATE(2024,3,31),"u provedbi","završen")</f>
        <v>završen</v>
      </c>
      <c r="K2110" s="46" t="s">
        <v>2715</v>
      </c>
      <c r="L2110" s="46" t="s">
        <v>37</v>
      </c>
      <c r="M2110" s="49">
        <v>0.85</v>
      </c>
      <c r="N2110" s="49">
        <v>0.15</v>
      </c>
      <c r="O2110" s="50">
        <f>Ugovori_OPULJP[[#This Row],[Bespovratna sredstva - Ukupno (EU+Nac) HRK
= Ukupna ugovorena vrijednost bespovratnih sredstava]]*Ugovori_OPULJP[[#This Row],[EU STOPA SUFINANCIRANJA %
EU CO-FINANCING RATE %]]</f>
        <v>1064117.125</v>
      </c>
      <c r="P2110" s="51">
        <f>Ugovori_OPULJP[[#This Row],[Bespovratna sredstva - EU dio - HRK]]/7.5345</f>
        <v>141232.61331209767</v>
      </c>
      <c r="Q2110" s="50">
        <f>Ugovori_OPULJP[[#This Row],[Bespovratna sredstva - Ukupno (EU+Nac) HRK
= Ukupna ugovorena vrijednost bespovratnih sredstava]]*Ugovori_OPULJP[[#This Row],[STOPA NACIONALNOG SUFINANCIRANJA %]]</f>
        <v>187785.375</v>
      </c>
      <c r="R2110" s="51">
        <f>Ugovori_OPULJP[[#This Row],[Bespovratna sredstva - Nacionalni dio - HRK]]/7.5345</f>
        <v>24923.402349193708</v>
      </c>
      <c r="S2110" s="50">
        <v>1251902.5</v>
      </c>
      <c r="T2110" s="51">
        <f>Ugovori_OPULJP[[#This Row],[Bespovratna sredstva - Ukupno (EU+Nac) HRK
= Ukupna ugovorena vrijednost bespovratnih sredstava]]/7.5345</f>
        <v>166156.01566129137</v>
      </c>
      <c r="U2110" s="50">
        <v>0</v>
      </c>
      <c r="V2110" s="51">
        <f>Ugovori_OPULJP[[#This Row],[Javni doprinos korisnika - HRK]]/7.5345</f>
        <v>0</v>
      </c>
      <c r="W2110" s="50">
        <v>0</v>
      </c>
      <c r="X2110" s="51">
        <f>Ugovori_OPULJP[[#This Row],[Privatni doprinos korisnika - HRK]]/7.5345</f>
        <v>0</v>
      </c>
      <c r="Y2110" s="52">
        <v>1251902.5</v>
      </c>
      <c r="Z2110" s="53">
        <f>Ugovori_OPULJP[[#This Row],[UKUPNI PRIHVATLJIVI IZDACI
TOTAL ELIGIBLE EXPENDITURE
= Bespovratna sredstva ukupno + doprinos korisnika
= Ukupni prihvatljivi troškovi
= Ukupna ugovorena vrijednost projekta HRK]]/7.5345</f>
        <v>166156.01566129137</v>
      </c>
      <c r="AA2110" s="44" t="s">
        <v>7633</v>
      </c>
      <c r="AB2110" s="44" t="s">
        <v>35</v>
      </c>
      <c r="AC2110" s="43" t="s">
        <v>7658</v>
      </c>
      <c r="AD2110" s="43" t="s">
        <v>6595</v>
      </c>
    </row>
    <row r="2111" spans="1:30" ht="102" x14ac:dyDescent="0.2">
      <c r="A2111" s="41" t="s">
        <v>7725</v>
      </c>
      <c r="B2111" s="42" t="s">
        <v>743</v>
      </c>
      <c r="C2111" s="43" t="s">
        <v>7295</v>
      </c>
      <c r="D2111" s="43" t="s">
        <v>7630</v>
      </c>
      <c r="E2111" s="44" t="s">
        <v>232</v>
      </c>
      <c r="F2111" s="45" t="s">
        <v>7726</v>
      </c>
      <c r="G2111" s="45" t="s">
        <v>411</v>
      </c>
      <c r="H2111" s="47">
        <v>43578</v>
      </c>
      <c r="I2111" s="47">
        <v>44309</v>
      </c>
      <c r="J2111" s="48" t="str">
        <f>IF(Ugovori_OPULJP[[#This Row],[DATUM ZAVRŠETKA OPERACIJE]]&gt;DATE(2024,3,31),"u provedbi","završen")</f>
        <v>završen</v>
      </c>
      <c r="K2111" s="46" t="s">
        <v>7727</v>
      </c>
      <c r="L2111" s="46" t="s">
        <v>79</v>
      </c>
      <c r="M2111" s="49">
        <v>0.85</v>
      </c>
      <c r="N2111" s="49">
        <v>0.15</v>
      </c>
      <c r="O2111" s="50">
        <f>Ugovori_OPULJP[[#This Row],[Bespovratna sredstva - Ukupno (EU+Nac) HRK
= Ukupna ugovorena vrijednost bespovratnih sredstava]]*Ugovori_OPULJP[[#This Row],[EU STOPA SUFINANCIRANJA %
EU CO-FINANCING RATE %]]</f>
        <v>1157425.824</v>
      </c>
      <c r="P2111" s="51">
        <f>Ugovori_OPULJP[[#This Row],[Bespovratna sredstva - EU dio - HRK]]/7.5345</f>
        <v>153616.80589289268</v>
      </c>
      <c r="Q2111" s="50">
        <f>Ugovori_OPULJP[[#This Row],[Bespovratna sredstva - Ukupno (EU+Nac) HRK
= Ukupna ugovorena vrijednost bespovratnih sredstava]]*Ugovori_OPULJP[[#This Row],[STOPA NACIONALNOG SUFINANCIRANJA %]]</f>
        <v>204251.61599999998</v>
      </c>
      <c r="R2111" s="51">
        <f>Ugovori_OPULJP[[#This Row],[Bespovratna sredstva - Nacionalni dio - HRK]]/7.5345</f>
        <v>27108.848098745766</v>
      </c>
      <c r="S2111" s="50">
        <v>1361677.44</v>
      </c>
      <c r="T2111" s="51">
        <f>Ugovori_OPULJP[[#This Row],[Bespovratna sredstva - Ukupno (EU+Nac) HRK
= Ukupna ugovorena vrijednost bespovratnih sredstava]]/7.5345</f>
        <v>180725.65399163845</v>
      </c>
      <c r="U2111" s="50">
        <v>0</v>
      </c>
      <c r="V2111" s="51">
        <f>Ugovori_OPULJP[[#This Row],[Javni doprinos korisnika - HRK]]/7.5345</f>
        <v>0</v>
      </c>
      <c r="W2111" s="50">
        <v>0</v>
      </c>
      <c r="X2111" s="51">
        <f>Ugovori_OPULJP[[#This Row],[Privatni doprinos korisnika - HRK]]/7.5345</f>
        <v>0</v>
      </c>
      <c r="Y2111" s="52">
        <v>1361677.44</v>
      </c>
      <c r="Z2111" s="53">
        <f>Ugovori_OPULJP[[#This Row],[UKUPNI PRIHVATLJIVI IZDACI
TOTAL ELIGIBLE EXPENDITURE
= Bespovratna sredstva ukupno + doprinos korisnika
= Ukupni prihvatljivi troškovi
= Ukupna ugovorena vrijednost projekta HRK]]/7.5345</f>
        <v>180725.65399163845</v>
      </c>
      <c r="AA2111" s="44" t="s">
        <v>7633</v>
      </c>
      <c r="AB2111" s="44" t="s">
        <v>35</v>
      </c>
      <c r="AC2111" s="43" t="s">
        <v>7728</v>
      </c>
      <c r="AD2111" s="43" t="s">
        <v>6595</v>
      </c>
    </row>
    <row r="2112" spans="1:30" ht="76.5" customHeight="1" x14ac:dyDescent="0.2">
      <c r="A2112" s="41" t="s">
        <v>7729</v>
      </c>
      <c r="B2112" s="42" t="s">
        <v>743</v>
      </c>
      <c r="C2112" s="43" t="s">
        <v>7295</v>
      </c>
      <c r="D2112" s="43" t="s">
        <v>7630</v>
      </c>
      <c r="E2112" s="44" t="s">
        <v>232</v>
      </c>
      <c r="F2112" s="45" t="s">
        <v>7730</v>
      </c>
      <c r="G2112" s="45" t="s">
        <v>7731</v>
      </c>
      <c r="H2112" s="47">
        <v>43578</v>
      </c>
      <c r="I2112" s="47">
        <v>44309</v>
      </c>
      <c r="J2112" s="48" t="str">
        <f>IF(Ugovori_OPULJP[[#This Row],[DATUM ZAVRŠETKA OPERACIJE]]&gt;DATE(2024,3,31),"u provedbi","završen")</f>
        <v>završen</v>
      </c>
      <c r="K2112" s="46" t="s">
        <v>200</v>
      </c>
      <c r="L2112" s="46" t="s">
        <v>200</v>
      </c>
      <c r="M2112" s="49">
        <v>0.85</v>
      </c>
      <c r="N2112" s="49">
        <v>0.15</v>
      </c>
      <c r="O2112" s="50">
        <f>Ugovori_OPULJP[[#This Row],[Bespovratna sredstva - Ukupno (EU+Nac) HRK
= Ukupna ugovorena vrijednost bespovratnih sredstava]]*Ugovori_OPULJP[[#This Row],[EU STOPA SUFINANCIRANJA %
EU CO-FINANCING RATE %]]</f>
        <v>1180474.3899999999</v>
      </c>
      <c r="P2112" s="51">
        <f>Ugovori_OPULJP[[#This Row],[Bespovratna sredstva - EU dio - HRK]]/7.5345</f>
        <v>156675.87630234254</v>
      </c>
      <c r="Q2112" s="50">
        <f>Ugovori_OPULJP[[#This Row],[Bespovratna sredstva - Ukupno (EU+Nac) HRK
= Ukupna ugovorena vrijednost bespovratnih sredstava]]*Ugovori_OPULJP[[#This Row],[STOPA NACIONALNOG SUFINANCIRANJA %]]</f>
        <v>208319.00999999998</v>
      </c>
      <c r="R2112" s="51">
        <f>Ugovori_OPULJP[[#This Row],[Bespovratna sredstva - Nacionalni dio - HRK]]/7.5345</f>
        <v>27648.684053354566</v>
      </c>
      <c r="S2112" s="50">
        <v>1388793.4</v>
      </c>
      <c r="T2112" s="51">
        <f>Ugovori_OPULJP[[#This Row],[Bespovratna sredstva - Ukupno (EU+Nac) HRK
= Ukupna ugovorena vrijednost bespovratnih sredstava]]/7.5345</f>
        <v>184324.56035569712</v>
      </c>
      <c r="U2112" s="50">
        <v>0</v>
      </c>
      <c r="V2112" s="51">
        <f>Ugovori_OPULJP[[#This Row],[Javni doprinos korisnika - HRK]]/7.5345</f>
        <v>0</v>
      </c>
      <c r="W2112" s="50">
        <v>0</v>
      </c>
      <c r="X2112" s="51">
        <f>Ugovori_OPULJP[[#This Row],[Privatni doprinos korisnika - HRK]]/7.5345</f>
        <v>0</v>
      </c>
      <c r="Y2112" s="52">
        <v>1388793.4</v>
      </c>
      <c r="Z2112" s="53">
        <f>Ugovori_OPULJP[[#This Row],[UKUPNI PRIHVATLJIVI IZDACI
TOTAL ELIGIBLE EXPENDITURE
= Bespovratna sredstva ukupno + doprinos korisnika
= Ukupni prihvatljivi troškovi
= Ukupna ugovorena vrijednost projekta HRK]]/7.5345</f>
        <v>184324.56035569712</v>
      </c>
      <c r="AA2112" s="44" t="s">
        <v>7633</v>
      </c>
      <c r="AB2112" s="44" t="s">
        <v>35</v>
      </c>
      <c r="AC2112" s="43" t="s">
        <v>7732</v>
      </c>
      <c r="AD2112" s="43" t="s">
        <v>6595</v>
      </c>
    </row>
    <row r="2113" spans="1:30" ht="114.75" x14ac:dyDescent="0.2">
      <c r="A2113" s="41" t="s">
        <v>7733</v>
      </c>
      <c r="B2113" s="42" t="s">
        <v>743</v>
      </c>
      <c r="C2113" s="43" t="s">
        <v>7295</v>
      </c>
      <c r="D2113" s="43" t="s">
        <v>7630</v>
      </c>
      <c r="E2113" s="44" t="s">
        <v>232</v>
      </c>
      <c r="F2113" s="45" t="s">
        <v>7734</v>
      </c>
      <c r="G2113" s="45" t="s">
        <v>7735</v>
      </c>
      <c r="H2113" s="47">
        <v>43200</v>
      </c>
      <c r="I2113" s="47">
        <v>44022</v>
      </c>
      <c r="J2113" s="48" t="str">
        <f>IF(Ugovori_OPULJP[[#This Row],[DATUM ZAVRŠETKA OPERACIJE]]&gt;DATE(2024,3,31),"u provedbi","završen")</f>
        <v>završen</v>
      </c>
      <c r="K2113" s="46" t="s">
        <v>249</v>
      </c>
      <c r="L2113" s="46" t="s">
        <v>249</v>
      </c>
      <c r="M2113" s="49">
        <v>0.85</v>
      </c>
      <c r="N2113" s="49">
        <v>0.15</v>
      </c>
      <c r="O2113" s="50">
        <f>Ugovori_OPULJP[[#This Row],[Bespovratna sredstva - Ukupno (EU+Nac) HRK
= Ukupna ugovorena vrijednost bespovratnih sredstava]]*Ugovori_OPULJP[[#This Row],[EU STOPA SUFINANCIRANJA %
EU CO-FINANCING RATE %]]</f>
        <v>1694749.8729999999</v>
      </c>
      <c r="P2113" s="51">
        <f>Ugovori_OPULJP[[#This Row],[Bespovratna sredstva - EU dio - HRK]]/7.5345</f>
        <v>224931.96270489082</v>
      </c>
      <c r="Q2113" s="50">
        <f>Ugovori_OPULJP[[#This Row],[Bespovratna sredstva - Ukupno (EU+Nac) HRK
= Ukupna ugovorena vrijednost bespovratnih sredstava]]*Ugovori_OPULJP[[#This Row],[STOPA NACIONALNOG SUFINANCIRANJA %]]</f>
        <v>299073.50699999998</v>
      </c>
      <c r="R2113" s="51">
        <f>Ugovori_OPULJP[[#This Row],[Bespovratna sredstva - Nacionalni dio - HRK]]/7.5345</f>
        <v>39693.875771451319</v>
      </c>
      <c r="S2113" s="50">
        <v>1993823.38</v>
      </c>
      <c r="T2113" s="51">
        <f>Ugovori_OPULJP[[#This Row],[Bespovratna sredstva - Ukupno (EU+Nac) HRK
= Ukupna ugovorena vrijednost bespovratnih sredstava]]/7.5345</f>
        <v>264625.83847634215</v>
      </c>
      <c r="U2113" s="50">
        <v>0</v>
      </c>
      <c r="V2113" s="51">
        <f>Ugovori_OPULJP[[#This Row],[Javni doprinos korisnika - HRK]]/7.5345</f>
        <v>0</v>
      </c>
      <c r="W2113" s="50">
        <v>0</v>
      </c>
      <c r="X2113" s="51">
        <f>Ugovori_OPULJP[[#This Row],[Privatni doprinos korisnika - HRK]]/7.5345</f>
        <v>0</v>
      </c>
      <c r="Y2113" s="52">
        <v>1993823.38</v>
      </c>
      <c r="Z2113" s="53">
        <f>Ugovori_OPULJP[[#This Row],[UKUPNI PRIHVATLJIVI IZDACI
TOTAL ELIGIBLE EXPENDITURE
= Bespovratna sredstva ukupno + doprinos korisnika
= Ukupni prihvatljivi troškovi
= Ukupna ugovorena vrijednost projekta HRK]]/7.5345</f>
        <v>264625.83847634215</v>
      </c>
      <c r="AA2113" s="44" t="s">
        <v>7633</v>
      </c>
      <c r="AB2113" s="44" t="s">
        <v>35</v>
      </c>
      <c r="AC2113" s="43" t="s">
        <v>7736</v>
      </c>
      <c r="AD2113" s="43" t="s">
        <v>6595</v>
      </c>
    </row>
    <row r="2114" spans="1:30" ht="114.75" x14ac:dyDescent="0.2">
      <c r="A2114" s="41" t="s">
        <v>7737</v>
      </c>
      <c r="B2114" s="42" t="s">
        <v>743</v>
      </c>
      <c r="C2114" s="43" t="s">
        <v>7295</v>
      </c>
      <c r="D2114" s="43" t="s">
        <v>7630</v>
      </c>
      <c r="E2114" s="44" t="s">
        <v>232</v>
      </c>
      <c r="F2114" s="45" t="s">
        <v>7738</v>
      </c>
      <c r="G2114" s="45" t="s">
        <v>7739</v>
      </c>
      <c r="H2114" s="47">
        <v>43200</v>
      </c>
      <c r="I2114" s="47">
        <v>43748</v>
      </c>
      <c r="J2114" s="48" t="str">
        <f>IF(Ugovori_OPULJP[[#This Row],[DATUM ZAVRŠETKA OPERACIJE]]&gt;DATE(2024,3,31),"u provedbi","završen")</f>
        <v>završen</v>
      </c>
      <c r="K2114" s="46" t="s">
        <v>205</v>
      </c>
      <c r="L2114" s="46" t="s">
        <v>37</v>
      </c>
      <c r="M2114" s="49">
        <v>0.85</v>
      </c>
      <c r="N2114" s="49">
        <v>0.15</v>
      </c>
      <c r="O2114" s="50">
        <f>Ugovori_OPULJP[[#This Row],[Bespovratna sredstva - Ukupno (EU+Nac) HRK
= Ukupna ugovorena vrijednost bespovratnih sredstava]]*Ugovori_OPULJP[[#This Row],[EU STOPA SUFINANCIRANJA %
EU CO-FINANCING RATE %]]</f>
        <v>1051178.5354999998</v>
      </c>
      <c r="P2114" s="51">
        <f>Ugovori_OPULJP[[#This Row],[Bespovratna sredstva - EU dio - HRK]]/7.5345</f>
        <v>139515.36737673366</v>
      </c>
      <c r="Q2114" s="50">
        <f>Ugovori_OPULJP[[#This Row],[Bespovratna sredstva - Ukupno (EU+Nac) HRK
= Ukupna ugovorena vrijednost bespovratnih sredstava]]*Ugovori_OPULJP[[#This Row],[STOPA NACIONALNOG SUFINANCIRANJA %]]</f>
        <v>185502.09449999998</v>
      </c>
      <c r="R2114" s="51">
        <f>Ugovori_OPULJP[[#This Row],[Bespovratna sredstva - Nacionalni dio - HRK]]/7.5345</f>
        <v>24620.358948835354</v>
      </c>
      <c r="S2114" s="50">
        <v>1236680.6299999999</v>
      </c>
      <c r="T2114" s="51">
        <f>Ugovori_OPULJP[[#This Row],[Bespovratna sredstva - Ukupno (EU+Nac) HRK
= Ukupna ugovorena vrijednost bespovratnih sredstava]]/7.5345</f>
        <v>164135.72632556903</v>
      </c>
      <c r="U2114" s="50">
        <v>0</v>
      </c>
      <c r="V2114" s="51">
        <f>Ugovori_OPULJP[[#This Row],[Javni doprinos korisnika - HRK]]/7.5345</f>
        <v>0</v>
      </c>
      <c r="W2114" s="50">
        <v>0</v>
      </c>
      <c r="X2114" s="51">
        <f>Ugovori_OPULJP[[#This Row],[Privatni doprinos korisnika - HRK]]/7.5345</f>
        <v>0</v>
      </c>
      <c r="Y2114" s="52">
        <v>1236680.6299999999</v>
      </c>
      <c r="Z2114" s="53">
        <f>Ugovori_OPULJP[[#This Row],[UKUPNI PRIHVATLJIVI IZDACI
TOTAL ELIGIBLE EXPENDITURE
= Bespovratna sredstva ukupno + doprinos korisnika
= Ukupni prihvatljivi troškovi
= Ukupna ugovorena vrijednost projekta HRK]]/7.5345</f>
        <v>164135.72632556903</v>
      </c>
      <c r="AA2114" s="44" t="s">
        <v>7633</v>
      </c>
      <c r="AB2114" s="44" t="s">
        <v>35</v>
      </c>
      <c r="AC2114" s="43" t="s">
        <v>7740</v>
      </c>
      <c r="AD2114" s="43" t="s">
        <v>6595</v>
      </c>
    </row>
    <row r="2115" spans="1:30" ht="102" x14ac:dyDescent="0.2">
      <c r="A2115" s="41" t="s">
        <v>7741</v>
      </c>
      <c r="B2115" s="42" t="s">
        <v>743</v>
      </c>
      <c r="C2115" s="43" t="s">
        <v>7295</v>
      </c>
      <c r="D2115" s="43" t="s">
        <v>7630</v>
      </c>
      <c r="E2115" s="44" t="s">
        <v>232</v>
      </c>
      <c r="F2115" s="45" t="s">
        <v>7742</v>
      </c>
      <c r="G2115" s="45" t="s">
        <v>7743</v>
      </c>
      <c r="H2115" s="47">
        <v>43578</v>
      </c>
      <c r="I2115" s="47">
        <v>44127</v>
      </c>
      <c r="J2115" s="48" t="str">
        <f>IF(Ugovori_OPULJP[[#This Row],[DATUM ZAVRŠETKA OPERACIJE]]&gt;DATE(2024,3,31),"u provedbi","završen")</f>
        <v>završen</v>
      </c>
      <c r="K2115" s="46" t="s">
        <v>271</v>
      </c>
      <c r="L2115" s="46" t="s">
        <v>271</v>
      </c>
      <c r="M2115" s="49">
        <v>0.85</v>
      </c>
      <c r="N2115" s="49">
        <v>0.15</v>
      </c>
      <c r="O2115" s="50">
        <f>Ugovori_OPULJP[[#This Row],[Bespovratna sredstva - Ukupno (EU+Nac) HRK
= Ukupna ugovorena vrijednost bespovratnih sredstava]]*Ugovori_OPULJP[[#This Row],[EU STOPA SUFINANCIRANJA %
EU CO-FINANCING RATE %]]</f>
        <v>1137791.3</v>
      </c>
      <c r="P2115" s="51">
        <f>Ugovori_OPULJP[[#This Row],[Bespovratna sredstva - EU dio - HRK]]/7.5345</f>
        <v>151010.85672572831</v>
      </c>
      <c r="Q2115" s="50">
        <f>Ugovori_OPULJP[[#This Row],[Bespovratna sredstva - Ukupno (EU+Nac) HRK
= Ukupna ugovorena vrijednost bespovratnih sredstava]]*Ugovori_OPULJP[[#This Row],[STOPA NACIONALNOG SUFINANCIRANJA %]]</f>
        <v>200786.69999999998</v>
      </c>
      <c r="R2115" s="51">
        <f>Ugovori_OPULJP[[#This Row],[Bespovratna sredstva - Nacionalni dio - HRK]]/7.5345</f>
        <v>26648.974716304994</v>
      </c>
      <c r="S2115" s="50">
        <v>1338578</v>
      </c>
      <c r="T2115" s="51">
        <f>Ugovori_OPULJP[[#This Row],[Bespovratna sredstva - Ukupno (EU+Nac) HRK
= Ukupna ugovorena vrijednost bespovratnih sredstava]]/7.5345</f>
        <v>177659.83144203329</v>
      </c>
      <c r="U2115" s="50">
        <v>0</v>
      </c>
      <c r="V2115" s="51">
        <f>Ugovori_OPULJP[[#This Row],[Javni doprinos korisnika - HRK]]/7.5345</f>
        <v>0</v>
      </c>
      <c r="W2115" s="50">
        <v>0</v>
      </c>
      <c r="X2115" s="51">
        <f>Ugovori_OPULJP[[#This Row],[Privatni doprinos korisnika - HRK]]/7.5345</f>
        <v>0</v>
      </c>
      <c r="Y2115" s="52">
        <v>1338578</v>
      </c>
      <c r="Z2115" s="53">
        <f>Ugovori_OPULJP[[#This Row],[UKUPNI PRIHVATLJIVI IZDACI
TOTAL ELIGIBLE EXPENDITURE
= Bespovratna sredstva ukupno + doprinos korisnika
= Ukupni prihvatljivi troškovi
= Ukupna ugovorena vrijednost projekta HRK]]/7.5345</f>
        <v>177659.83144203329</v>
      </c>
      <c r="AA2115" s="44" t="s">
        <v>7633</v>
      </c>
      <c r="AB2115" s="44" t="s">
        <v>35</v>
      </c>
      <c r="AC2115" s="43" t="s">
        <v>7744</v>
      </c>
      <c r="AD2115" s="43" t="s">
        <v>6595</v>
      </c>
    </row>
    <row r="2116" spans="1:30" ht="89.25" customHeight="1" x14ac:dyDescent="0.2">
      <c r="A2116" s="41" t="s">
        <v>7745</v>
      </c>
      <c r="B2116" s="42" t="s">
        <v>743</v>
      </c>
      <c r="C2116" s="43" t="s">
        <v>7295</v>
      </c>
      <c r="D2116" s="43" t="s">
        <v>7630</v>
      </c>
      <c r="E2116" s="44" t="s">
        <v>232</v>
      </c>
      <c r="F2116" s="45" t="s">
        <v>7746</v>
      </c>
      <c r="G2116" s="45" t="s">
        <v>7747</v>
      </c>
      <c r="H2116" s="47">
        <v>43200</v>
      </c>
      <c r="I2116" s="47">
        <v>43565</v>
      </c>
      <c r="J2116" s="48" t="str">
        <f>IF(Ugovori_OPULJP[[#This Row],[DATUM ZAVRŠETKA OPERACIJE]]&gt;DATE(2024,3,31),"u provedbi","završen")</f>
        <v>završen</v>
      </c>
      <c r="K2116" s="46" t="s">
        <v>271</v>
      </c>
      <c r="L2116" s="46" t="s">
        <v>130</v>
      </c>
      <c r="M2116" s="49">
        <v>0.85</v>
      </c>
      <c r="N2116" s="49">
        <v>0.15</v>
      </c>
      <c r="O2116" s="50">
        <f>Ugovori_OPULJP[[#This Row],[Bespovratna sredstva - Ukupno (EU+Nac) HRK
= Ukupna ugovorena vrijednost bespovratnih sredstava]]*Ugovori_OPULJP[[#This Row],[EU STOPA SUFINANCIRANJA %
EU CO-FINANCING RATE %]]</f>
        <v>980943.76649999991</v>
      </c>
      <c r="P2116" s="51">
        <f>Ugovori_OPULJP[[#This Row],[Bespovratna sredstva - EU dio - HRK]]/7.5345</f>
        <v>130193.61158670115</v>
      </c>
      <c r="Q2116" s="50">
        <f>Ugovori_OPULJP[[#This Row],[Bespovratna sredstva - Ukupno (EU+Nac) HRK
= Ukupna ugovorena vrijednost bespovratnih sredstava]]*Ugovori_OPULJP[[#This Row],[STOPA NACIONALNOG SUFINANCIRANJA %]]</f>
        <v>173107.72349999999</v>
      </c>
      <c r="R2116" s="51">
        <f>Ugovori_OPULJP[[#This Row],[Bespovratna sredstva - Nacionalni dio - HRK]]/7.5345</f>
        <v>22975.343221182557</v>
      </c>
      <c r="S2116" s="50">
        <v>1154051.49</v>
      </c>
      <c r="T2116" s="51">
        <f>Ugovori_OPULJP[[#This Row],[Bespovratna sredstva - Ukupno (EU+Nac) HRK
= Ukupna ugovorena vrijednost bespovratnih sredstava]]/7.5345</f>
        <v>153168.95480788371</v>
      </c>
      <c r="U2116" s="50">
        <v>0</v>
      </c>
      <c r="V2116" s="51">
        <f>Ugovori_OPULJP[[#This Row],[Javni doprinos korisnika - HRK]]/7.5345</f>
        <v>0</v>
      </c>
      <c r="W2116" s="50">
        <v>0</v>
      </c>
      <c r="X2116" s="51">
        <f>Ugovori_OPULJP[[#This Row],[Privatni doprinos korisnika - HRK]]/7.5345</f>
        <v>0</v>
      </c>
      <c r="Y2116" s="52">
        <v>1154051.49</v>
      </c>
      <c r="Z2116" s="53">
        <f>Ugovori_OPULJP[[#This Row],[UKUPNI PRIHVATLJIVI IZDACI
TOTAL ELIGIBLE EXPENDITURE
= Bespovratna sredstva ukupno + doprinos korisnika
= Ukupni prihvatljivi troškovi
= Ukupna ugovorena vrijednost projekta HRK]]/7.5345</f>
        <v>153168.95480788371</v>
      </c>
      <c r="AA2116" s="44" t="s">
        <v>7633</v>
      </c>
      <c r="AB2116" s="44" t="s">
        <v>35</v>
      </c>
      <c r="AC2116" s="43" t="s">
        <v>7748</v>
      </c>
      <c r="AD2116" s="43" t="s">
        <v>6595</v>
      </c>
    </row>
    <row r="2117" spans="1:30" ht="60" customHeight="1" x14ac:dyDescent="0.2">
      <c r="A2117" s="41" t="s">
        <v>7749</v>
      </c>
      <c r="B2117" s="42" t="s">
        <v>743</v>
      </c>
      <c r="C2117" s="43" t="s">
        <v>7295</v>
      </c>
      <c r="D2117" s="43" t="s">
        <v>7630</v>
      </c>
      <c r="E2117" s="44" t="s">
        <v>232</v>
      </c>
      <c r="F2117" s="45" t="s">
        <v>7750</v>
      </c>
      <c r="G2117" s="45" t="s">
        <v>7751</v>
      </c>
      <c r="H2117" s="47">
        <v>43203</v>
      </c>
      <c r="I2117" s="47">
        <v>44025</v>
      </c>
      <c r="J2117" s="48" t="str">
        <f>IF(Ugovori_OPULJP[[#This Row],[DATUM ZAVRŠETKA OPERACIJE]]&gt;DATE(2024,3,31),"u provedbi","završen")</f>
        <v>završen</v>
      </c>
      <c r="K2117" s="46" t="s">
        <v>7752</v>
      </c>
      <c r="L2117" s="46" t="s">
        <v>104</v>
      </c>
      <c r="M2117" s="49">
        <v>0.85</v>
      </c>
      <c r="N2117" s="49">
        <v>0.15</v>
      </c>
      <c r="O2117" s="50">
        <f>Ugovori_OPULJP[[#This Row],[Bespovratna sredstva - Ukupno (EU+Nac) HRK
= Ukupna ugovorena vrijednost bespovratnih sredstava]]*Ugovori_OPULJP[[#This Row],[EU STOPA SUFINANCIRANJA %
EU CO-FINANCING RATE %]]</f>
        <v>1593119.7079999999</v>
      </c>
      <c r="P2117" s="51">
        <f>Ugovori_OPULJP[[#This Row],[Bespovratna sredstva - EU dio - HRK]]/7.5345</f>
        <v>211443.32178644897</v>
      </c>
      <c r="Q2117" s="50">
        <f>Ugovori_OPULJP[[#This Row],[Bespovratna sredstva - Ukupno (EU+Nac) HRK
= Ukupna ugovorena vrijednost bespovratnih sredstava]]*Ugovori_OPULJP[[#This Row],[STOPA NACIONALNOG SUFINANCIRANJA %]]</f>
        <v>281138.772</v>
      </c>
      <c r="R2117" s="51">
        <f>Ugovori_OPULJP[[#This Row],[Bespovratna sredstva - Nacionalni dio - HRK]]/7.5345</f>
        <v>37313.527374079233</v>
      </c>
      <c r="S2117" s="50">
        <v>1874258.48</v>
      </c>
      <c r="T2117" s="51">
        <f>Ugovori_OPULJP[[#This Row],[Bespovratna sredstva - Ukupno (EU+Nac) HRK
= Ukupna ugovorena vrijednost bespovratnih sredstava]]/7.5345</f>
        <v>248756.84916052822</v>
      </c>
      <c r="U2117" s="50">
        <v>0</v>
      </c>
      <c r="V2117" s="51">
        <f>Ugovori_OPULJP[[#This Row],[Javni doprinos korisnika - HRK]]/7.5345</f>
        <v>0</v>
      </c>
      <c r="W2117" s="50">
        <v>0</v>
      </c>
      <c r="X2117" s="51">
        <f>Ugovori_OPULJP[[#This Row],[Privatni doprinos korisnika - HRK]]/7.5345</f>
        <v>0</v>
      </c>
      <c r="Y2117" s="52">
        <v>1874258.48</v>
      </c>
      <c r="Z2117" s="53">
        <f>Ugovori_OPULJP[[#This Row],[UKUPNI PRIHVATLJIVI IZDACI
TOTAL ELIGIBLE EXPENDITURE
= Bespovratna sredstva ukupno + doprinos korisnika
= Ukupni prihvatljivi troškovi
= Ukupna ugovorena vrijednost projekta HRK]]/7.5345</f>
        <v>248756.84916052822</v>
      </c>
      <c r="AA2117" s="44" t="s">
        <v>7633</v>
      </c>
      <c r="AB2117" s="44" t="s">
        <v>35</v>
      </c>
      <c r="AC2117" s="43" t="s">
        <v>7753</v>
      </c>
      <c r="AD2117" s="43" t="s">
        <v>6595</v>
      </c>
    </row>
    <row r="2118" spans="1:30" ht="114.75" x14ac:dyDescent="0.2">
      <c r="A2118" s="41" t="s">
        <v>7754</v>
      </c>
      <c r="B2118" s="42" t="s">
        <v>743</v>
      </c>
      <c r="C2118" s="43" t="s">
        <v>7295</v>
      </c>
      <c r="D2118" s="43" t="s">
        <v>7630</v>
      </c>
      <c r="E2118" s="44" t="s">
        <v>232</v>
      </c>
      <c r="F2118" s="45" t="s">
        <v>7755</v>
      </c>
      <c r="G2118" s="45" t="s">
        <v>7756</v>
      </c>
      <c r="H2118" s="47">
        <v>43578</v>
      </c>
      <c r="I2118" s="47">
        <v>44369</v>
      </c>
      <c r="J2118" s="48" t="str">
        <f>IF(Ugovori_OPULJP[[#This Row],[DATUM ZAVRŠETKA OPERACIJE]]&gt;DATE(2024,3,31),"u provedbi","završen")</f>
        <v>završen</v>
      </c>
      <c r="K2118" s="46" t="s">
        <v>104</v>
      </c>
      <c r="L2118" s="46" t="s">
        <v>104</v>
      </c>
      <c r="M2118" s="49">
        <v>0.85</v>
      </c>
      <c r="N2118" s="49">
        <v>0.15</v>
      </c>
      <c r="O2118" s="50">
        <f>Ugovori_OPULJP[[#This Row],[Bespovratna sredstva - Ukupno (EU+Nac) HRK
= Ukupna ugovorena vrijednost bespovratnih sredstava]]*Ugovori_OPULJP[[#This Row],[EU STOPA SUFINANCIRANJA %
EU CO-FINANCING RATE %]]</f>
        <v>1604585.5024999999</v>
      </c>
      <c r="P2118" s="51">
        <f>Ugovori_OPULJP[[#This Row],[Bespovratna sredstva - EU dio - HRK]]/7.5345</f>
        <v>212965.09423319396</v>
      </c>
      <c r="Q2118" s="50">
        <f>Ugovori_OPULJP[[#This Row],[Bespovratna sredstva - Ukupno (EU+Nac) HRK
= Ukupna ugovorena vrijednost bespovratnih sredstava]]*Ugovori_OPULJP[[#This Row],[STOPA NACIONALNOG SUFINANCIRANJA %]]</f>
        <v>283162.14749999996</v>
      </c>
      <c r="R2118" s="51">
        <f>Ugovori_OPULJP[[#This Row],[Bespovratna sredstva - Nacionalni dio - HRK]]/7.5345</f>
        <v>37582.075452916579</v>
      </c>
      <c r="S2118" s="50">
        <v>1887747.65</v>
      </c>
      <c r="T2118" s="51">
        <f>Ugovori_OPULJP[[#This Row],[Bespovratna sredstva - Ukupno (EU+Nac) HRK
= Ukupna ugovorena vrijednost bespovratnih sredstava]]/7.5345</f>
        <v>250547.16968611054</v>
      </c>
      <c r="U2118" s="50">
        <v>0</v>
      </c>
      <c r="V2118" s="51">
        <f>Ugovori_OPULJP[[#This Row],[Javni doprinos korisnika - HRK]]/7.5345</f>
        <v>0</v>
      </c>
      <c r="W2118" s="50">
        <v>0</v>
      </c>
      <c r="X2118" s="51">
        <f>Ugovori_OPULJP[[#This Row],[Privatni doprinos korisnika - HRK]]/7.5345</f>
        <v>0</v>
      </c>
      <c r="Y2118" s="52">
        <v>1887747.65</v>
      </c>
      <c r="Z2118" s="53">
        <f>Ugovori_OPULJP[[#This Row],[UKUPNI PRIHVATLJIVI IZDACI
TOTAL ELIGIBLE EXPENDITURE
= Bespovratna sredstva ukupno + doprinos korisnika
= Ukupni prihvatljivi troškovi
= Ukupna ugovorena vrijednost projekta HRK]]/7.5345</f>
        <v>250547.16968611054</v>
      </c>
      <c r="AA2118" s="44" t="s">
        <v>7633</v>
      </c>
      <c r="AB2118" s="44" t="s">
        <v>35</v>
      </c>
      <c r="AC2118" s="43" t="s">
        <v>7757</v>
      </c>
      <c r="AD2118" s="43" t="s">
        <v>6595</v>
      </c>
    </row>
    <row r="2119" spans="1:30" ht="76.5" x14ac:dyDescent="0.2">
      <c r="A2119" s="41" t="s">
        <v>7758</v>
      </c>
      <c r="B2119" s="42" t="s">
        <v>743</v>
      </c>
      <c r="C2119" s="43" t="s">
        <v>7295</v>
      </c>
      <c r="D2119" s="43" t="s">
        <v>7630</v>
      </c>
      <c r="E2119" s="44" t="s">
        <v>232</v>
      </c>
      <c r="F2119" s="45" t="s">
        <v>7759</v>
      </c>
      <c r="G2119" s="45" t="s">
        <v>7760</v>
      </c>
      <c r="H2119" s="47">
        <v>43578</v>
      </c>
      <c r="I2119" s="47">
        <v>44309</v>
      </c>
      <c r="J2119" s="48" t="str">
        <f>IF(Ugovori_OPULJP[[#This Row],[DATUM ZAVRŠETKA OPERACIJE]]&gt;DATE(2024,3,31),"u provedbi","završen")</f>
        <v>završen</v>
      </c>
      <c r="K2119" s="46" t="s">
        <v>99</v>
      </c>
      <c r="L2119" s="46" t="s">
        <v>99</v>
      </c>
      <c r="M2119" s="49">
        <v>0.85</v>
      </c>
      <c r="N2119" s="49">
        <v>0.15</v>
      </c>
      <c r="O2119" s="50">
        <f>Ugovori_OPULJP[[#This Row],[Bespovratna sredstva - Ukupno (EU+Nac) HRK
= Ukupna ugovorena vrijednost bespovratnih sredstava]]*Ugovori_OPULJP[[#This Row],[EU STOPA SUFINANCIRANJA %
EU CO-FINANCING RATE %]]</f>
        <v>1663525.6244999999</v>
      </c>
      <c r="P2119" s="51">
        <f>Ugovori_OPULJP[[#This Row],[Bespovratna sredstva - EU dio - HRK]]/7.5345</f>
        <v>220787.79275333465</v>
      </c>
      <c r="Q2119" s="50">
        <f>Ugovori_OPULJP[[#This Row],[Bespovratna sredstva - Ukupno (EU+Nac) HRK
= Ukupna ugovorena vrijednost bespovratnih sredstava]]*Ugovori_OPULJP[[#This Row],[STOPA NACIONALNOG SUFINANCIRANJA %]]</f>
        <v>293563.3455</v>
      </c>
      <c r="R2119" s="51">
        <f>Ugovori_OPULJP[[#This Row],[Bespovratna sredstva - Nacionalni dio - HRK]]/7.5345</f>
        <v>38962.551662353173</v>
      </c>
      <c r="S2119" s="50">
        <v>1957088.97</v>
      </c>
      <c r="T2119" s="51">
        <f>Ugovori_OPULJP[[#This Row],[Bespovratna sredstva - Ukupno (EU+Nac) HRK
= Ukupna ugovorena vrijednost bespovratnih sredstava]]/7.5345</f>
        <v>259750.34441568781</v>
      </c>
      <c r="U2119" s="50">
        <v>0</v>
      </c>
      <c r="V2119" s="51">
        <f>Ugovori_OPULJP[[#This Row],[Javni doprinos korisnika - HRK]]/7.5345</f>
        <v>0</v>
      </c>
      <c r="W2119" s="50">
        <v>0</v>
      </c>
      <c r="X2119" s="51">
        <f>Ugovori_OPULJP[[#This Row],[Privatni doprinos korisnika - HRK]]/7.5345</f>
        <v>0</v>
      </c>
      <c r="Y2119" s="52">
        <v>1957088.97</v>
      </c>
      <c r="Z2119" s="53">
        <f>Ugovori_OPULJP[[#This Row],[UKUPNI PRIHVATLJIVI IZDACI
TOTAL ELIGIBLE EXPENDITURE
= Bespovratna sredstva ukupno + doprinos korisnika
= Ukupni prihvatljivi troškovi
= Ukupna ugovorena vrijednost projekta HRK]]/7.5345</f>
        <v>259750.34441568781</v>
      </c>
      <c r="AA2119" s="44" t="s">
        <v>7633</v>
      </c>
      <c r="AB2119" s="44" t="s">
        <v>35</v>
      </c>
      <c r="AC2119" s="43" t="s">
        <v>7761</v>
      </c>
      <c r="AD2119" s="43" t="s">
        <v>6595</v>
      </c>
    </row>
    <row r="2120" spans="1:30" ht="114.75" x14ac:dyDescent="0.2">
      <c r="A2120" s="41" t="s">
        <v>7762</v>
      </c>
      <c r="B2120" s="42" t="s">
        <v>743</v>
      </c>
      <c r="C2120" s="43" t="s">
        <v>7295</v>
      </c>
      <c r="D2120" s="43" t="s">
        <v>7630</v>
      </c>
      <c r="E2120" s="44" t="s">
        <v>232</v>
      </c>
      <c r="F2120" s="45" t="s">
        <v>7763</v>
      </c>
      <c r="G2120" s="45" t="s">
        <v>7764</v>
      </c>
      <c r="H2120" s="47">
        <v>43200</v>
      </c>
      <c r="I2120" s="47">
        <v>43748</v>
      </c>
      <c r="J2120" s="48" t="str">
        <f>IF(Ugovori_OPULJP[[#This Row],[DATUM ZAVRŠETKA OPERACIJE]]&gt;DATE(2024,3,31),"u provedbi","završen")</f>
        <v>završen</v>
      </c>
      <c r="K2120" s="46" t="s">
        <v>211</v>
      </c>
      <c r="L2120" s="46" t="s">
        <v>211</v>
      </c>
      <c r="M2120" s="49">
        <v>0.85</v>
      </c>
      <c r="N2120" s="49">
        <v>0.15</v>
      </c>
      <c r="O2120" s="50">
        <f>Ugovori_OPULJP[[#This Row],[Bespovratna sredstva - Ukupno (EU+Nac) HRK
= Ukupna ugovorena vrijednost bespovratnih sredstava]]*Ugovori_OPULJP[[#This Row],[EU STOPA SUFINANCIRANJA %
EU CO-FINANCING RATE %]]</f>
        <v>1090454.375</v>
      </c>
      <c r="P2120" s="51">
        <f>Ugovori_OPULJP[[#This Row],[Bespovratna sredstva - EU dio - HRK]]/7.5345</f>
        <v>144728.16709801578</v>
      </c>
      <c r="Q2120" s="50">
        <f>Ugovori_OPULJP[[#This Row],[Bespovratna sredstva - Ukupno (EU+Nac) HRK
= Ukupna ugovorena vrijednost bespovratnih sredstava]]*Ugovori_OPULJP[[#This Row],[STOPA NACIONALNOG SUFINANCIRANJA %]]</f>
        <v>192433.125</v>
      </c>
      <c r="R2120" s="51">
        <f>Ugovori_OPULJP[[#This Row],[Bespovratna sredstva - Nacionalni dio - HRK]]/7.5345</f>
        <v>25540.264782002785</v>
      </c>
      <c r="S2120" s="50">
        <v>1282887.5</v>
      </c>
      <c r="T2120" s="51">
        <f>Ugovori_OPULJP[[#This Row],[Bespovratna sredstva - Ukupno (EU+Nac) HRK
= Ukupna ugovorena vrijednost bespovratnih sredstava]]/7.5345</f>
        <v>170268.43188001856</v>
      </c>
      <c r="U2120" s="50">
        <v>0</v>
      </c>
      <c r="V2120" s="51">
        <f>Ugovori_OPULJP[[#This Row],[Javni doprinos korisnika - HRK]]/7.5345</f>
        <v>0</v>
      </c>
      <c r="W2120" s="50">
        <v>0</v>
      </c>
      <c r="X2120" s="51">
        <f>Ugovori_OPULJP[[#This Row],[Privatni doprinos korisnika - HRK]]/7.5345</f>
        <v>0</v>
      </c>
      <c r="Y2120" s="52">
        <v>1282887.5</v>
      </c>
      <c r="Z2120" s="53">
        <f>Ugovori_OPULJP[[#This Row],[UKUPNI PRIHVATLJIVI IZDACI
TOTAL ELIGIBLE EXPENDITURE
= Bespovratna sredstva ukupno + doprinos korisnika
= Ukupni prihvatljivi troškovi
= Ukupna ugovorena vrijednost projekta HRK]]/7.5345</f>
        <v>170268.43188001856</v>
      </c>
      <c r="AA2120" s="44" t="s">
        <v>7633</v>
      </c>
      <c r="AB2120" s="44" t="s">
        <v>35</v>
      </c>
      <c r="AC2120" s="43" t="s">
        <v>7765</v>
      </c>
      <c r="AD2120" s="43" t="s">
        <v>6595</v>
      </c>
    </row>
    <row r="2121" spans="1:30" ht="114.75" x14ac:dyDescent="0.2">
      <c r="A2121" s="41" t="s">
        <v>7766</v>
      </c>
      <c r="B2121" s="42" t="s">
        <v>743</v>
      </c>
      <c r="C2121" s="43" t="s">
        <v>7295</v>
      </c>
      <c r="D2121" s="43" t="s">
        <v>7630</v>
      </c>
      <c r="E2121" s="44" t="s">
        <v>232</v>
      </c>
      <c r="F2121" s="45" t="s">
        <v>7767</v>
      </c>
      <c r="G2121" s="45" t="s">
        <v>7768</v>
      </c>
      <c r="H2121" s="47">
        <v>43200</v>
      </c>
      <c r="I2121" s="47">
        <v>43931</v>
      </c>
      <c r="J2121" s="48" t="str">
        <f>IF(Ugovori_OPULJP[[#This Row],[DATUM ZAVRŠETKA OPERACIJE]]&gt;DATE(2024,3,31),"u provedbi","završen")</f>
        <v>završen</v>
      </c>
      <c r="K2121" s="46" t="s">
        <v>271</v>
      </c>
      <c r="L2121" s="46" t="s">
        <v>271</v>
      </c>
      <c r="M2121" s="49">
        <v>0.85</v>
      </c>
      <c r="N2121" s="49">
        <v>0.15</v>
      </c>
      <c r="O2121" s="50">
        <f>Ugovori_OPULJP[[#This Row],[Bespovratna sredstva - Ukupno (EU+Nac) HRK
= Ukupna ugovorena vrijednost bespovratnih sredstava]]*Ugovori_OPULJP[[#This Row],[EU STOPA SUFINANCIRANJA %
EU CO-FINANCING RATE %]]</f>
        <v>1190079.1945</v>
      </c>
      <c r="P2121" s="51">
        <f>Ugovori_OPULJP[[#This Row],[Bespovratna sredstva - EU dio - HRK]]/7.5345</f>
        <v>157950.65292985598</v>
      </c>
      <c r="Q2121" s="50">
        <f>Ugovori_OPULJP[[#This Row],[Bespovratna sredstva - Ukupno (EU+Nac) HRK
= Ukupna ugovorena vrijednost bespovratnih sredstava]]*Ugovori_OPULJP[[#This Row],[STOPA NACIONALNOG SUFINANCIRANJA %]]</f>
        <v>210013.97549999997</v>
      </c>
      <c r="R2121" s="51">
        <f>Ugovori_OPULJP[[#This Row],[Bespovratna sredstva - Nacionalni dio - HRK]]/7.5345</f>
        <v>27873.644634680466</v>
      </c>
      <c r="S2121" s="50">
        <v>1400093.17</v>
      </c>
      <c r="T2121" s="51">
        <f>Ugovori_OPULJP[[#This Row],[Bespovratna sredstva - Ukupno (EU+Nac) HRK
= Ukupna ugovorena vrijednost bespovratnih sredstava]]/7.5345</f>
        <v>185824.29756453645</v>
      </c>
      <c r="U2121" s="50">
        <v>0</v>
      </c>
      <c r="V2121" s="51">
        <f>Ugovori_OPULJP[[#This Row],[Javni doprinos korisnika - HRK]]/7.5345</f>
        <v>0</v>
      </c>
      <c r="W2121" s="50">
        <v>0</v>
      </c>
      <c r="X2121" s="51">
        <f>Ugovori_OPULJP[[#This Row],[Privatni doprinos korisnika - HRK]]/7.5345</f>
        <v>0</v>
      </c>
      <c r="Y2121" s="52">
        <v>1400093.17</v>
      </c>
      <c r="Z2121" s="53">
        <f>Ugovori_OPULJP[[#This Row],[UKUPNI PRIHVATLJIVI IZDACI
TOTAL ELIGIBLE EXPENDITURE
= Bespovratna sredstva ukupno + doprinos korisnika
= Ukupni prihvatljivi troškovi
= Ukupna ugovorena vrijednost projekta HRK]]/7.5345</f>
        <v>185824.29756453645</v>
      </c>
      <c r="AA2121" s="44" t="s">
        <v>7633</v>
      </c>
      <c r="AB2121" s="44" t="s">
        <v>35</v>
      </c>
      <c r="AC2121" s="43" t="s">
        <v>7769</v>
      </c>
      <c r="AD2121" s="43" t="s">
        <v>6595</v>
      </c>
    </row>
    <row r="2122" spans="1:30" ht="114.75" x14ac:dyDescent="0.2">
      <c r="A2122" s="41" t="s">
        <v>7770</v>
      </c>
      <c r="B2122" s="42" t="s">
        <v>743</v>
      </c>
      <c r="C2122" s="43" t="s">
        <v>7295</v>
      </c>
      <c r="D2122" s="43" t="s">
        <v>7630</v>
      </c>
      <c r="E2122" s="44" t="s">
        <v>232</v>
      </c>
      <c r="F2122" s="45" t="s">
        <v>7771</v>
      </c>
      <c r="G2122" s="45" t="s">
        <v>7772</v>
      </c>
      <c r="H2122" s="47">
        <v>43200</v>
      </c>
      <c r="I2122" s="47">
        <v>43931</v>
      </c>
      <c r="J2122" s="48" t="str">
        <f>IF(Ugovori_OPULJP[[#This Row],[DATUM ZAVRŠETKA OPERACIJE]]&gt;DATE(2024,3,31),"u provedbi","završen")</f>
        <v>završen</v>
      </c>
      <c r="K2122" s="46" t="s">
        <v>425</v>
      </c>
      <c r="L2122" s="46" t="s">
        <v>425</v>
      </c>
      <c r="M2122" s="49">
        <v>0.85</v>
      </c>
      <c r="N2122" s="49">
        <v>0.15</v>
      </c>
      <c r="O2122" s="50">
        <f>Ugovori_OPULJP[[#This Row],[Bespovratna sredstva - Ukupno (EU+Nac) HRK
= Ukupna ugovorena vrijednost bespovratnih sredstava]]*Ugovori_OPULJP[[#This Row],[EU STOPA SUFINANCIRANJA %
EU CO-FINANCING RATE %]]</f>
        <v>1692990.9850000001</v>
      </c>
      <c r="P2122" s="51">
        <f>Ugovori_OPULJP[[#This Row],[Bespovratna sredstva - EU dio - HRK]]/7.5345</f>
        <v>224698.51814984405</v>
      </c>
      <c r="Q2122" s="50">
        <f>Ugovori_OPULJP[[#This Row],[Bespovratna sredstva - Ukupno (EU+Nac) HRK
= Ukupna ugovorena vrijednost bespovratnih sredstava]]*Ugovori_OPULJP[[#This Row],[STOPA NACIONALNOG SUFINANCIRANJA %]]</f>
        <v>298763.11499999999</v>
      </c>
      <c r="R2122" s="51">
        <f>Ugovori_OPULJP[[#This Row],[Bespovratna sredstva - Nacionalni dio - HRK]]/7.5345</f>
        <v>39652.679673501887</v>
      </c>
      <c r="S2122" s="50">
        <v>1991754.1</v>
      </c>
      <c r="T2122" s="51">
        <f>Ugovori_OPULJP[[#This Row],[Bespovratna sredstva - Ukupno (EU+Nac) HRK
= Ukupna ugovorena vrijednost bespovratnih sredstava]]/7.5345</f>
        <v>264351.19782334595</v>
      </c>
      <c r="U2122" s="50">
        <v>0</v>
      </c>
      <c r="V2122" s="51">
        <f>Ugovori_OPULJP[[#This Row],[Javni doprinos korisnika - HRK]]/7.5345</f>
        <v>0</v>
      </c>
      <c r="W2122" s="50">
        <v>0</v>
      </c>
      <c r="X2122" s="51">
        <f>Ugovori_OPULJP[[#This Row],[Privatni doprinos korisnika - HRK]]/7.5345</f>
        <v>0</v>
      </c>
      <c r="Y2122" s="52">
        <v>1991754.1</v>
      </c>
      <c r="Z2122" s="53">
        <f>Ugovori_OPULJP[[#This Row],[UKUPNI PRIHVATLJIVI IZDACI
TOTAL ELIGIBLE EXPENDITURE
= Bespovratna sredstva ukupno + doprinos korisnika
= Ukupni prihvatljivi troškovi
= Ukupna ugovorena vrijednost projekta HRK]]/7.5345</f>
        <v>264351.19782334595</v>
      </c>
      <c r="AA2122" s="44" t="s">
        <v>7633</v>
      </c>
      <c r="AB2122" s="44" t="s">
        <v>35</v>
      </c>
      <c r="AC2122" s="43" t="s">
        <v>7773</v>
      </c>
      <c r="AD2122" s="43" t="s">
        <v>6595</v>
      </c>
    </row>
    <row r="2123" spans="1:30" ht="76.5" customHeight="1" x14ac:dyDescent="0.2">
      <c r="A2123" s="41" t="s">
        <v>7774</v>
      </c>
      <c r="B2123" s="42" t="s">
        <v>743</v>
      </c>
      <c r="C2123" s="43" t="s">
        <v>7295</v>
      </c>
      <c r="D2123" s="43" t="s">
        <v>7630</v>
      </c>
      <c r="E2123" s="44" t="s">
        <v>232</v>
      </c>
      <c r="F2123" s="45" t="s">
        <v>7775</v>
      </c>
      <c r="G2123" s="45" t="s">
        <v>551</v>
      </c>
      <c r="H2123" s="47">
        <v>43200</v>
      </c>
      <c r="I2123" s="47">
        <v>43931</v>
      </c>
      <c r="J2123" s="48" t="str">
        <f>IF(Ugovori_OPULJP[[#This Row],[DATUM ZAVRŠETKA OPERACIJE]]&gt;DATE(2024,3,31),"u provedbi","završen")</f>
        <v>završen</v>
      </c>
      <c r="K2123" s="46" t="s">
        <v>37</v>
      </c>
      <c r="L2123" s="46" t="s">
        <v>37</v>
      </c>
      <c r="M2123" s="49">
        <v>0.85</v>
      </c>
      <c r="N2123" s="49">
        <v>0.15</v>
      </c>
      <c r="O2123" s="50">
        <f>Ugovori_OPULJP[[#This Row],[Bespovratna sredstva - Ukupno (EU+Nac) HRK
= Ukupna ugovorena vrijednost bespovratnih sredstava]]*Ugovori_OPULJP[[#This Row],[EU STOPA SUFINANCIRANJA %
EU CO-FINANCING RATE %]]</f>
        <v>1660841.656</v>
      </c>
      <c r="P2123" s="51">
        <f>Ugovori_OPULJP[[#This Row],[Bespovratna sredstva - EU dio - HRK]]/7.5345</f>
        <v>220431.56891631824</v>
      </c>
      <c r="Q2123" s="50">
        <f>Ugovori_OPULJP[[#This Row],[Bespovratna sredstva - Ukupno (EU+Nac) HRK
= Ukupna ugovorena vrijednost bespovratnih sredstava]]*Ugovori_OPULJP[[#This Row],[STOPA NACIONALNOG SUFINANCIRANJA %]]</f>
        <v>293089.70400000003</v>
      </c>
      <c r="R2123" s="51">
        <f>Ugovori_OPULJP[[#This Row],[Bespovratna sredstva - Nacionalni dio - HRK]]/7.5345</f>
        <v>38899.688632291458</v>
      </c>
      <c r="S2123" s="50">
        <v>1953931.36</v>
      </c>
      <c r="T2123" s="51">
        <f>Ugovori_OPULJP[[#This Row],[Bespovratna sredstva - Ukupno (EU+Nac) HRK
= Ukupna ugovorena vrijednost bespovratnih sredstava]]/7.5345</f>
        <v>259331.25754860972</v>
      </c>
      <c r="U2123" s="50">
        <v>0</v>
      </c>
      <c r="V2123" s="51">
        <f>Ugovori_OPULJP[[#This Row],[Javni doprinos korisnika - HRK]]/7.5345</f>
        <v>0</v>
      </c>
      <c r="W2123" s="50">
        <v>0</v>
      </c>
      <c r="X2123" s="51">
        <f>Ugovori_OPULJP[[#This Row],[Privatni doprinos korisnika - HRK]]/7.5345</f>
        <v>0</v>
      </c>
      <c r="Y2123" s="52">
        <v>1953931.36</v>
      </c>
      <c r="Z2123" s="53">
        <f>Ugovori_OPULJP[[#This Row],[UKUPNI PRIHVATLJIVI IZDACI
TOTAL ELIGIBLE EXPENDITURE
= Bespovratna sredstva ukupno + doprinos korisnika
= Ukupni prihvatljivi troškovi
= Ukupna ugovorena vrijednost projekta HRK]]/7.5345</f>
        <v>259331.25754860972</v>
      </c>
      <c r="AA2123" s="44" t="s">
        <v>7633</v>
      </c>
      <c r="AB2123" s="44" t="s">
        <v>35</v>
      </c>
      <c r="AC2123" s="43" t="s">
        <v>7776</v>
      </c>
      <c r="AD2123" s="43" t="s">
        <v>6595</v>
      </c>
    </row>
    <row r="2124" spans="1:30" ht="76.5" customHeight="1" x14ac:dyDescent="0.2">
      <c r="A2124" s="41" t="s">
        <v>7777</v>
      </c>
      <c r="B2124" s="42" t="s">
        <v>743</v>
      </c>
      <c r="C2124" s="43" t="s">
        <v>7295</v>
      </c>
      <c r="D2124" s="43" t="s">
        <v>7630</v>
      </c>
      <c r="E2124" s="44" t="s">
        <v>232</v>
      </c>
      <c r="F2124" s="45" t="s">
        <v>7778</v>
      </c>
      <c r="G2124" s="45" t="s">
        <v>7779</v>
      </c>
      <c r="H2124" s="47">
        <v>43200</v>
      </c>
      <c r="I2124" s="47">
        <v>43809</v>
      </c>
      <c r="J2124" s="48" t="str">
        <f>IF(Ugovori_OPULJP[[#This Row],[DATUM ZAVRŠETKA OPERACIJE]]&gt;DATE(2024,3,31),"u provedbi","završen")</f>
        <v>završen</v>
      </c>
      <c r="K2124" s="46" t="s">
        <v>249</v>
      </c>
      <c r="L2124" s="46" t="s">
        <v>249</v>
      </c>
      <c r="M2124" s="49">
        <v>0.85</v>
      </c>
      <c r="N2124" s="49">
        <v>0.15</v>
      </c>
      <c r="O2124" s="50">
        <f>Ugovori_OPULJP[[#This Row],[Bespovratna sredstva - Ukupno (EU+Nac) HRK
= Ukupna ugovorena vrijednost bespovratnih sredstava]]*Ugovori_OPULJP[[#This Row],[EU STOPA SUFINANCIRANJA %
EU CO-FINANCING RATE %]]</f>
        <v>1127753.6499999999</v>
      </c>
      <c r="P2124" s="51">
        <f>Ugovori_OPULJP[[#This Row],[Bespovratna sredstva - EU dio - HRK]]/7.5345</f>
        <v>149678.63162784523</v>
      </c>
      <c r="Q2124" s="50">
        <f>Ugovori_OPULJP[[#This Row],[Bespovratna sredstva - Ukupno (EU+Nac) HRK
= Ukupna ugovorena vrijednost bespovratnih sredstava]]*Ugovori_OPULJP[[#This Row],[STOPA NACIONALNOG SUFINANCIRANJA %]]</f>
        <v>199015.35</v>
      </c>
      <c r="R2124" s="51">
        <f>Ugovori_OPULJP[[#This Row],[Bespovratna sredstva - Nacionalni dio - HRK]]/7.5345</f>
        <v>26413.876169619747</v>
      </c>
      <c r="S2124" s="50">
        <v>1326769</v>
      </c>
      <c r="T2124" s="51">
        <f>Ugovori_OPULJP[[#This Row],[Bespovratna sredstva - Ukupno (EU+Nac) HRK
= Ukupna ugovorena vrijednost bespovratnih sredstava]]/7.5345</f>
        <v>176092.50779746499</v>
      </c>
      <c r="U2124" s="50">
        <v>0</v>
      </c>
      <c r="V2124" s="51">
        <f>Ugovori_OPULJP[[#This Row],[Javni doprinos korisnika - HRK]]/7.5345</f>
        <v>0</v>
      </c>
      <c r="W2124" s="50">
        <v>0</v>
      </c>
      <c r="X2124" s="51">
        <f>Ugovori_OPULJP[[#This Row],[Privatni doprinos korisnika - HRK]]/7.5345</f>
        <v>0</v>
      </c>
      <c r="Y2124" s="52">
        <v>1326769</v>
      </c>
      <c r="Z2124" s="53">
        <f>Ugovori_OPULJP[[#This Row],[UKUPNI PRIHVATLJIVI IZDACI
TOTAL ELIGIBLE EXPENDITURE
= Bespovratna sredstva ukupno + doprinos korisnika
= Ukupni prihvatljivi troškovi
= Ukupna ugovorena vrijednost projekta HRK]]/7.5345</f>
        <v>176092.50779746499</v>
      </c>
      <c r="AA2124" s="44" t="s">
        <v>7633</v>
      </c>
      <c r="AB2124" s="44" t="s">
        <v>35</v>
      </c>
      <c r="AC2124" s="43" t="s">
        <v>7780</v>
      </c>
      <c r="AD2124" s="43" t="s">
        <v>6595</v>
      </c>
    </row>
    <row r="2125" spans="1:30" ht="102" x14ac:dyDescent="0.2">
      <c r="A2125" s="41" t="s">
        <v>7781</v>
      </c>
      <c r="B2125" s="42" t="s">
        <v>743</v>
      </c>
      <c r="C2125" s="43" t="s">
        <v>7295</v>
      </c>
      <c r="D2125" s="43" t="s">
        <v>7630</v>
      </c>
      <c r="E2125" s="44" t="s">
        <v>232</v>
      </c>
      <c r="F2125" s="45" t="s">
        <v>7782</v>
      </c>
      <c r="G2125" s="45" t="s">
        <v>7783</v>
      </c>
      <c r="H2125" s="47">
        <v>43578</v>
      </c>
      <c r="I2125" s="47">
        <v>44309</v>
      </c>
      <c r="J2125" s="48" t="str">
        <f>IF(Ugovori_OPULJP[[#This Row],[DATUM ZAVRŠETKA OPERACIJE]]&gt;DATE(2024,3,31),"u provedbi","završen")</f>
        <v>završen</v>
      </c>
      <c r="K2125" s="46" t="s">
        <v>7784</v>
      </c>
      <c r="L2125" s="46" t="s">
        <v>371</v>
      </c>
      <c r="M2125" s="49">
        <v>0.85</v>
      </c>
      <c r="N2125" s="49">
        <v>0.15</v>
      </c>
      <c r="O2125" s="50">
        <f>Ugovori_OPULJP[[#This Row],[Bespovratna sredstva - Ukupno (EU+Nac) HRK
= Ukupna ugovorena vrijednost bespovratnih sredstava]]*Ugovori_OPULJP[[#This Row],[EU STOPA SUFINANCIRANJA %
EU CO-FINANCING RATE %]]</f>
        <v>1605297.4624999999</v>
      </c>
      <c r="P2125" s="51">
        <f>Ugovori_OPULJP[[#This Row],[Bespovratna sredstva - EU dio - HRK]]/7.5345</f>
        <v>213059.58756387283</v>
      </c>
      <c r="Q2125" s="50">
        <f>Ugovori_OPULJP[[#This Row],[Bespovratna sredstva - Ukupno (EU+Nac) HRK
= Ukupna ugovorena vrijednost bespovratnih sredstava]]*Ugovori_OPULJP[[#This Row],[STOPA NACIONALNOG SUFINANCIRANJA %]]</f>
        <v>283287.78749999998</v>
      </c>
      <c r="R2125" s="51">
        <f>Ugovori_OPULJP[[#This Row],[Bespovratna sredstva - Nacionalni dio - HRK]]/7.5345</f>
        <v>37598.750746565791</v>
      </c>
      <c r="S2125" s="50">
        <v>1888585.25</v>
      </c>
      <c r="T2125" s="51">
        <f>Ugovori_OPULJP[[#This Row],[Bespovratna sredstva - Ukupno (EU+Nac) HRK
= Ukupna ugovorena vrijednost bespovratnih sredstava]]/7.5345</f>
        <v>250658.33831043864</v>
      </c>
      <c r="U2125" s="50">
        <v>0</v>
      </c>
      <c r="V2125" s="51">
        <f>Ugovori_OPULJP[[#This Row],[Javni doprinos korisnika - HRK]]/7.5345</f>
        <v>0</v>
      </c>
      <c r="W2125" s="50">
        <v>0</v>
      </c>
      <c r="X2125" s="51">
        <f>Ugovori_OPULJP[[#This Row],[Privatni doprinos korisnika - HRK]]/7.5345</f>
        <v>0</v>
      </c>
      <c r="Y2125" s="52">
        <v>1888585.25</v>
      </c>
      <c r="Z2125" s="53">
        <f>Ugovori_OPULJP[[#This Row],[UKUPNI PRIHVATLJIVI IZDACI
TOTAL ELIGIBLE EXPENDITURE
= Bespovratna sredstva ukupno + doprinos korisnika
= Ukupni prihvatljivi troškovi
= Ukupna ugovorena vrijednost projekta HRK]]/7.5345</f>
        <v>250658.33831043864</v>
      </c>
      <c r="AA2125" s="44" t="s">
        <v>7633</v>
      </c>
      <c r="AB2125" s="44" t="s">
        <v>35</v>
      </c>
      <c r="AC2125" s="43" t="s">
        <v>7785</v>
      </c>
      <c r="AD2125" s="43" t="s">
        <v>6595</v>
      </c>
    </row>
    <row r="2126" spans="1:30" ht="114.75" x14ac:dyDescent="0.2">
      <c r="A2126" s="41" t="s">
        <v>7786</v>
      </c>
      <c r="B2126" s="42" t="s">
        <v>743</v>
      </c>
      <c r="C2126" s="43" t="s">
        <v>7295</v>
      </c>
      <c r="D2126" s="43" t="s">
        <v>7630</v>
      </c>
      <c r="E2126" s="44" t="s">
        <v>232</v>
      </c>
      <c r="F2126" s="45" t="s">
        <v>7787</v>
      </c>
      <c r="G2126" s="45" t="s">
        <v>7788</v>
      </c>
      <c r="H2126" s="47">
        <v>43578</v>
      </c>
      <c r="I2126" s="47">
        <v>44309</v>
      </c>
      <c r="J2126" s="48" t="str">
        <f>IF(Ugovori_OPULJP[[#This Row],[DATUM ZAVRŠETKA OPERACIJE]]&gt;DATE(2024,3,31),"u provedbi","završen")</f>
        <v>završen</v>
      </c>
      <c r="K2126" s="46" t="s">
        <v>7789</v>
      </c>
      <c r="L2126" s="46" t="s">
        <v>249</v>
      </c>
      <c r="M2126" s="49">
        <v>0.85</v>
      </c>
      <c r="N2126" s="49">
        <v>0.15</v>
      </c>
      <c r="O2126" s="50">
        <f>Ugovori_OPULJP[[#This Row],[Bespovratna sredstva - Ukupno (EU+Nac) HRK
= Ukupna ugovorena vrijednost bespovratnih sredstava]]*Ugovori_OPULJP[[#This Row],[EU STOPA SUFINANCIRANJA %
EU CO-FINANCING RATE %]]</f>
        <v>1493376.9935000001</v>
      </c>
      <c r="P2126" s="51">
        <f>Ugovori_OPULJP[[#This Row],[Bespovratna sredstva - EU dio - HRK]]/7.5345</f>
        <v>198205.18859911076</v>
      </c>
      <c r="Q2126" s="50">
        <f>Ugovori_OPULJP[[#This Row],[Bespovratna sredstva - Ukupno (EU+Nac) HRK
= Ukupna ugovorena vrijednost bespovratnih sredstava]]*Ugovori_OPULJP[[#This Row],[STOPA NACIONALNOG SUFINANCIRANJA %]]</f>
        <v>263537.1165</v>
      </c>
      <c r="R2126" s="51">
        <f>Ugovori_OPULJP[[#This Row],[Bespovratna sredstva - Nacionalni dio - HRK]]/7.5345</f>
        <v>34977.386223372487</v>
      </c>
      <c r="S2126" s="50">
        <v>1756914.11</v>
      </c>
      <c r="T2126" s="51">
        <f>Ugovori_OPULJP[[#This Row],[Bespovratna sredstva - Ukupno (EU+Nac) HRK
= Ukupna ugovorena vrijednost bespovratnih sredstava]]/7.5345</f>
        <v>233182.57482248324</v>
      </c>
      <c r="U2126" s="50">
        <v>0</v>
      </c>
      <c r="V2126" s="51">
        <f>Ugovori_OPULJP[[#This Row],[Javni doprinos korisnika - HRK]]/7.5345</f>
        <v>0</v>
      </c>
      <c r="W2126" s="50">
        <v>0</v>
      </c>
      <c r="X2126" s="51">
        <f>Ugovori_OPULJP[[#This Row],[Privatni doprinos korisnika - HRK]]/7.5345</f>
        <v>0</v>
      </c>
      <c r="Y2126" s="52">
        <v>1756914.11</v>
      </c>
      <c r="Z2126" s="53">
        <f>Ugovori_OPULJP[[#This Row],[UKUPNI PRIHVATLJIVI IZDACI
TOTAL ELIGIBLE EXPENDITURE
= Bespovratna sredstva ukupno + doprinos korisnika
= Ukupni prihvatljivi troškovi
= Ukupna ugovorena vrijednost projekta HRK]]/7.5345</f>
        <v>233182.57482248324</v>
      </c>
      <c r="AA2126" s="44" t="s">
        <v>7633</v>
      </c>
      <c r="AB2126" s="44" t="s">
        <v>35</v>
      </c>
      <c r="AC2126" s="43" t="s">
        <v>7790</v>
      </c>
      <c r="AD2126" s="43" t="s">
        <v>6595</v>
      </c>
    </row>
    <row r="2127" spans="1:30" ht="114.75" x14ac:dyDescent="0.2">
      <c r="A2127" s="41" t="s">
        <v>7791</v>
      </c>
      <c r="B2127" s="42" t="s">
        <v>743</v>
      </c>
      <c r="C2127" s="43" t="s">
        <v>7295</v>
      </c>
      <c r="D2127" s="43" t="s">
        <v>7792</v>
      </c>
      <c r="E2127" s="44" t="s">
        <v>6602</v>
      </c>
      <c r="F2127" s="45" t="s">
        <v>7793</v>
      </c>
      <c r="G2127" s="45" t="s">
        <v>7794</v>
      </c>
      <c r="H2127" s="47">
        <v>43013</v>
      </c>
      <c r="I2127" s="47">
        <v>44109</v>
      </c>
      <c r="J2127" s="48" t="str">
        <f>IF(Ugovori_OPULJP[[#This Row],[DATUM ZAVRŠETKA OPERACIJE]]&gt;DATE(2024,3,31),"u provedbi","završen")</f>
        <v>završen</v>
      </c>
      <c r="K2127" s="46" t="s">
        <v>271</v>
      </c>
      <c r="L2127" s="46" t="s">
        <v>271</v>
      </c>
      <c r="M2127" s="49">
        <v>0.85</v>
      </c>
      <c r="N2127" s="49">
        <v>0.15</v>
      </c>
      <c r="O2127" s="50">
        <f>Ugovori_OPULJP[[#This Row],[Bespovratna sredstva - Ukupno (EU+Nac) HRK
= Ukupna ugovorena vrijednost bespovratnih sredstava]]*Ugovori_OPULJP[[#This Row],[EU STOPA SUFINANCIRANJA %
EU CO-FINANCING RATE %]]</f>
        <v>9012136.6620000005</v>
      </c>
      <c r="P2127" s="51">
        <f>Ugovori_OPULJP[[#This Row],[Bespovratna sredstva - EU dio - HRK]]/7.5345</f>
        <v>1196116.0875970535</v>
      </c>
      <c r="Q2127" s="50">
        <f>Ugovori_OPULJP[[#This Row],[Bespovratna sredstva - Ukupno (EU+Nac) HRK
= Ukupna ugovorena vrijednost bespovratnih sredstava]]*Ugovori_OPULJP[[#This Row],[STOPA NACIONALNOG SUFINANCIRANJA %]]</f>
        <v>1590377.058</v>
      </c>
      <c r="R2127" s="51">
        <f>Ugovori_OPULJP[[#This Row],[Bespovratna sredstva - Nacionalni dio - HRK]]/7.5345</f>
        <v>211079.30957595061</v>
      </c>
      <c r="S2127" s="50">
        <v>10602513.720000001</v>
      </c>
      <c r="T2127" s="51">
        <f>Ugovori_OPULJP[[#This Row],[Bespovratna sredstva - Ukupno (EU+Nac) HRK
= Ukupna ugovorena vrijednost bespovratnih sredstava]]/7.5345</f>
        <v>1407195.3971730042</v>
      </c>
      <c r="U2127" s="50">
        <v>0</v>
      </c>
      <c r="V2127" s="51">
        <f>Ugovori_OPULJP[[#This Row],[Javni doprinos korisnika - HRK]]/7.5345</f>
        <v>0</v>
      </c>
      <c r="W2127" s="50">
        <v>0</v>
      </c>
      <c r="X2127" s="51">
        <f>Ugovori_OPULJP[[#This Row],[Privatni doprinos korisnika - HRK]]/7.5345</f>
        <v>0</v>
      </c>
      <c r="Y2127" s="52">
        <v>10602513.720000001</v>
      </c>
      <c r="Z2127" s="53">
        <f>Ugovori_OPULJP[[#This Row],[UKUPNI PRIHVATLJIVI IZDACI
TOTAL ELIGIBLE EXPENDITURE
= Bespovratna sredstva ukupno + doprinos korisnika
= Ukupni prihvatljivi troškovi
= Ukupna ugovorena vrijednost projekta HRK]]/7.5345</f>
        <v>1407195.3971730042</v>
      </c>
      <c r="AA2127" s="44" t="s">
        <v>38</v>
      </c>
      <c r="AB2127" s="44" t="s">
        <v>35</v>
      </c>
      <c r="AC2127" s="43" t="s">
        <v>7795</v>
      </c>
      <c r="AD2127" s="43" t="s">
        <v>6595</v>
      </c>
    </row>
    <row r="2128" spans="1:30" ht="114.75" x14ac:dyDescent="0.2">
      <c r="A2128" s="41" t="s">
        <v>7796</v>
      </c>
      <c r="B2128" s="42" t="s">
        <v>743</v>
      </c>
      <c r="C2128" s="43" t="s">
        <v>7295</v>
      </c>
      <c r="D2128" s="43" t="s">
        <v>7792</v>
      </c>
      <c r="E2128" s="44" t="s">
        <v>6602</v>
      </c>
      <c r="F2128" s="45" t="s">
        <v>7797</v>
      </c>
      <c r="G2128" s="45" t="s">
        <v>7798</v>
      </c>
      <c r="H2128" s="47">
        <v>43013</v>
      </c>
      <c r="I2128" s="47">
        <v>44109</v>
      </c>
      <c r="J2128" s="48" t="str">
        <f>IF(Ugovori_OPULJP[[#This Row],[DATUM ZAVRŠETKA OPERACIJE]]&gt;DATE(2024,3,31),"u provedbi","završen")</f>
        <v>završen</v>
      </c>
      <c r="K2128" s="46" t="s">
        <v>7799</v>
      </c>
      <c r="L2128" s="46" t="s">
        <v>79</v>
      </c>
      <c r="M2128" s="49">
        <v>0.85</v>
      </c>
      <c r="N2128" s="49">
        <v>0.15</v>
      </c>
      <c r="O2128" s="50">
        <f>Ugovori_OPULJP[[#This Row],[Bespovratna sredstva - Ukupno (EU+Nac) HRK
= Ukupna ugovorena vrijednost bespovratnih sredstava]]*Ugovori_OPULJP[[#This Row],[EU STOPA SUFINANCIRANJA %
EU CO-FINANCING RATE %]]</f>
        <v>9390769.8080000002</v>
      </c>
      <c r="P2128" s="51">
        <f>Ugovori_OPULJP[[#This Row],[Bespovratna sredstva - EU dio - HRK]]/7.5345</f>
        <v>1246369.3420930386</v>
      </c>
      <c r="Q2128" s="50">
        <f>Ugovori_OPULJP[[#This Row],[Bespovratna sredstva - Ukupno (EU+Nac) HRK
= Ukupna ugovorena vrijednost bespovratnih sredstava]]*Ugovori_OPULJP[[#This Row],[STOPA NACIONALNOG SUFINANCIRANJA %]]</f>
        <v>1657194.672</v>
      </c>
      <c r="R2128" s="51">
        <f>Ugovori_OPULJP[[#This Row],[Bespovratna sredstva - Nacionalni dio - HRK]]/7.5345</f>
        <v>219947.53095759507</v>
      </c>
      <c r="S2128" s="50">
        <v>11047964.48</v>
      </c>
      <c r="T2128" s="51">
        <f>Ugovori_OPULJP[[#This Row],[Bespovratna sredstva - Ukupno (EU+Nac) HRK
= Ukupna ugovorena vrijednost bespovratnih sredstava]]/7.5345</f>
        <v>1466316.8730506338</v>
      </c>
      <c r="U2128" s="50">
        <v>0</v>
      </c>
      <c r="V2128" s="51">
        <f>Ugovori_OPULJP[[#This Row],[Javni doprinos korisnika - HRK]]/7.5345</f>
        <v>0</v>
      </c>
      <c r="W2128" s="50">
        <v>0</v>
      </c>
      <c r="X2128" s="51">
        <f>Ugovori_OPULJP[[#This Row],[Privatni doprinos korisnika - HRK]]/7.5345</f>
        <v>0</v>
      </c>
      <c r="Y2128" s="52">
        <v>11047964.48</v>
      </c>
      <c r="Z2128" s="53">
        <f>Ugovori_OPULJP[[#This Row],[UKUPNI PRIHVATLJIVI IZDACI
TOTAL ELIGIBLE EXPENDITURE
= Bespovratna sredstva ukupno + doprinos korisnika
= Ukupni prihvatljivi troškovi
= Ukupna ugovorena vrijednost projekta HRK]]/7.5345</f>
        <v>1466316.8730506338</v>
      </c>
      <c r="AA2128" s="44" t="s">
        <v>38</v>
      </c>
      <c r="AB2128" s="44" t="s">
        <v>35</v>
      </c>
      <c r="AC2128" s="43" t="s">
        <v>7800</v>
      </c>
      <c r="AD2128" s="43" t="s">
        <v>6595</v>
      </c>
    </row>
    <row r="2129" spans="1:30" ht="76.5" customHeight="1" x14ac:dyDescent="0.2">
      <c r="A2129" s="41" t="s">
        <v>7801</v>
      </c>
      <c r="B2129" s="42" t="s">
        <v>743</v>
      </c>
      <c r="C2129" s="43" t="s">
        <v>7295</v>
      </c>
      <c r="D2129" s="43" t="s">
        <v>7792</v>
      </c>
      <c r="E2129" s="44" t="s">
        <v>6602</v>
      </c>
      <c r="F2129" s="45" t="s">
        <v>7802</v>
      </c>
      <c r="G2129" s="45" t="s">
        <v>7803</v>
      </c>
      <c r="H2129" s="47">
        <v>43041</v>
      </c>
      <c r="I2129" s="47">
        <v>44563</v>
      </c>
      <c r="J2129" s="48" t="str">
        <f>IF(Ugovori_OPULJP[[#This Row],[DATUM ZAVRŠETKA OPERACIJE]]&gt;DATE(2024,3,31),"u provedbi","završen")</f>
        <v>završen</v>
      </c>
      <c r="K2129" s="46" t="s">
        <v>99</v>
      </c>
      <c r="L2129" s="46" t="s">
        <v>99</v>
      </c>
      <c r="M2129" s="49">
        <v>0.85</v>
      </c>
      <c r="N2129" s="49">
        <v>0.15</v>
      </c>
      <c r="O2129" s="50">
        <f>Ugovori_OPULJP[[#This Row],[Bespovratna sredstva - Ukupno (EU+Nac) HRK
= Ukupna ugovorena vrijednost bespovratnih sredstava]]*Ugovori_OPULJP[[#This Row],[EU STOPA SUFINANCIRANJA %
EU CO-FINANCING RATE %]]</f>
        <v>9753714.7504999992</v>
      </c>
      <c r="P2129" s="51">
        <f>Ugovori_OPULJP[[#This Row],[Bespovratna sredstva - EU dio - HRK]]/7.5345</f>
        <v>1294540.4141615236</v>
      </c>
      <c r="Q2129" s="50">
        <f>Ugovori_OPULJP[[#This Row],[Bespovratna sredstva - Ukupno (EU+Nac) HRK
= Ukupna ugovorena vrijednost bespovratnih sredstava]]*Ugovori_OPULJP[[#This Row],[STOPA NACIONALNOG SUFINANCIRANJA %]]</f>
        <v>1721243.7794999999</v>
      </c>
      <c r="R2129" s="51">
        <f>Ugovori_OPULJP[[#This Row],[Bespovratna sredstva - Nacionalni dio - HRK]]/7.5345</f>
        <v>228448.30838144533</v>
      </c>
      <c r="S2129" s="50">
        <v>11474958.529999999</v>
      </c>
      <c r="T2129" s="51">
        <f>Ugovori_OPULJP[[#This Row],[Bespovratna sredstva - Ukupno (EU+Nac) HRK
= Ukupna ugovorena vrijednost bespovratnih sredstava]]/7.5345</f>
        <v>1522988.7225429688</v>
      </c>
      <c r="U2129" s="50">
        <v>0</v>
      </c>
      <c r="V2129" s="51">
        <f>Ugovori_OPULJP[[#This Row],[Javni doprinos korisnika - HRK]]/7.5345</f>
        <v>0</v>
      </c>
      <c r="W2129" s="50">
        <v>0</v>
      </c>
      <c r="X2129" s="51">
        <f>Ugovori_OPULJP[[#This Row],[Privatni doprinos korisnika - HRK]]/7.5345</f>
        <v>0</v>
      </c>
      <c r="Y2129" s="52">
        <v>11474958.529999999</v>
      </c>
      <c r="Z2129" s="53">
        <f>Ugovori_OPULJP[[#This Row],[UKUPNI PRIHVATLJIVI IZDACI
TOTAL ELIGIBLE EXPENDITURE
= Bespovratna sredstva ukupno + doprinos korisnika
= Ukupni prihvatljivi troškovi
= Ukupna ugovorena vrijednost projekta HRK]]/7.5345</f>
        <v>1522988.7225429688</v>
      </c>
      <c r="AA2129" s="44" t="s">
        <v>38</v>
      </c>
      <c r="AB2129" s="44" t="s">
        <v>35</v>
      </c>
      <c r="AC2129" s="43" t="s">
        <v>7804</v>
      </c>
      <c r="AD2129" s="43" t="s">
        <v>6595</v>
      </c>
    </row>
    <row r="2130" spans="1:30" ht="102" x14ac:dyDescent="0.2">
      <c r="A2130" s="41" t="s">
        <v>7805</v>
      </c>
      <c r="B2130" s="42" t="s">
        <v>743</v>
      </c>
      <c r="C2130" s="43" t="s">
        <v>7295</v>
      </c>
      <c r="D2130" s="43" t="s">
        <v>7792</v>
      </c>
      <c r="E2130" s="44" t="s">
        <v>6602</v>
      </c>
      <c r="F2130" s="45" t="s">
        <v>7806</v>
      </c>
      <c r="G2130" s="45" t="s">
        <v>7807</v>
      </c>
      <c r="H2130" s="47">
        <v>43571</v>
      </c>
      <c r="I2130" s="47">
        <v>44667</v>
      </c>
      <c r="J2130" s="48" t="str">
        <f>IF(Ugovori_OPULJP[[#This Row],[DATUM ZAVRŠETKA OPERACIJE]]&gt;DATE(2024,3,31),"u provedbi","završen")</f>
        <v>završen</v>
      </c>
      <c r="K2130" s="46" t="s">
        <v>37</v>
      </c>
      <c r="L2130" s="46" t="s">
        <v>37</v>
      </c>
      <c r="M2130" s="49">
        <v>0.85</v>
      </c>
      <c r="N2130" s="49">
        <v>0.15</v>
      </c>
      <c r="O2130" s="50">
        <f>Ugovori_OPULJP[[#This Row],[Bespovratna sredstva - Ukupno (EU+Nac) HRK
= Ukupna ugovorena vrijednost bespovratnih sredstava]]*Ugovori_OPULJP[[#This Row],[EU STOPA SUFINANCIRANJA %
EU CO-FINANCING RATE %]]</f>
        <v>9683058.5855</v>
      </c>
      <c r="P2130" s="51">
        <f>Ugovori_OPULJP[[#This Row],[Bespovratna sredstva - EU dio - HRK]]/7.5345</f>
        <v>1285162.7295109164</v>
      </c>
      <c r="Q2130" s="50">
        <f>Ugovori_OPULJP[[#This Row],[Bespovratna sredstva - Ukupno (EU+Nac) HRK
= Ukupna ugovorena vrijednost bespovratnih sredstava]]*Ugovori_OPULJP[[#This Row],[STOPA NACIONALNOG SUFINANCIRANJA %]]</f>
        <v>1708775.0445000001</v>
      </c>
      <c r="R2130" s="51">
        <f>Ugovori_OPULJP[[#This Row],[Bespovratna sredstva - Nacionalni dio - HRK]]/7.5345</f>
        <v>226793.42285486762</v>
      </c>
      <c r="S2130" s="50">
        <v>11391833.630000001</v>
      </c>
      <c r="T2130" s="51">
        <f>Ugovori_OPULJP[[#This Row],[Bespovratna sredstva - Ukupno (EU+Nac) HRK
= Ukupna ugovorena vrijednost bespovratnih sredstava]]/7.5345</f>
        <v>1511956.1523657842</v>
      </c>
      <c r="U2130" s="50">
        <v>0</v>
      </c>
      <c r="V2130" s="51">
        <f>Ugovori_OPULJP[[#This Row],[Javni doprinos korisnika - HRK]]/7.5345</f>
        <v>0</v>
      </c>
      <c r="W2130" s="50">
        <v>0</v>
      </c>
      <c r="X2130" s="51">
        <f>Ugovori_OPULJP[[#This Row],[Privatni doprinos korisnika - HRK]]/7.5345</f>
        <v>0</v>
      </c>
      <c r="Y2130" s="52">
        <v>11391833.630000001</v>
      </c>
      <c r="Z2130" s="53">
        <f>Ugovori_OPULJP[[#This Row],[UKUPNI PRIHVATLJIVI IZDACI
TOTAL ELIGIBLE EXPENDITURE
= Bespovratna sredstva ukupno + doprinos korisnika
= Ukupni prihvatljivi troškovi
= Ukupna ugovorena vrijednost projekta HRK]]/7.5345</f>
        <v>1511956.1523657842</v>
      </c>
      <c r="AA2130" s="44" t="s">
        <v>38</v>
      </c>
      <c r="AB2130" s="44" t="s">
        <v>35</v>
      </c>
      <c r="AC2130" s="43" t="s">
        <v>7808</v>
      </c>
      <c r="AD2130" s="43" t="s">
        <v>6595</v>
      </c>
    </row>
    <row r="2131" spans="1:30" ht="102" x14ac:dyDescent="0.2">
      <c r="A2131" s="41" t="s">
        <v>7809</v>
      </c>
      <c r="B2131" s="42" t="s">
        <v>743</v>
      </c>
      <c r="C2131" s="43" t="s">
        <v>7295</v>
      </c>
      <c r="D2131" s="43" t="s">
        <v>7792</v>
      </c>
      <c r="E2131" s="44" t="s">
        <v>6602</v>
      </c>
      <c r="F2131" s="45" t="s">
        <v>7810</v>
      </c>
      <c r="G2131" s="45" t="s">
        <v>7811</v>
      </c>
      <c r="H2131" s="47">
        <v>43571</v>
      </c>
      <c r="I2131" s="47">
        <v>44667</v>
      </c>
      <c r="J2131" s="48" t="str">
        <f>IF(Ugovori_OPULJP[[#This Row],[DATUM ZAVRŠETKA OPERACIJE]]&gt;DATE(2024,3,31),"u provedbi","završen")</f>
        <v>završen</v>
      </c>
      <c r="K2131" s="46" t="s">
        <v>154</v>
      </c>
      <c r="L2131" s="46" t="s">
        <v>155</v>
      </c>
      <c r="M2131" s="49">
        <v>0.85</v>
      </c>
      <c r="N2131" s="49">
        <v>0.15</v>
      </c>
      <c r="O2131" s="50">
        <f>Ugovori_OPULJP[[#This Row],[Bespovratna sredstva - Ukupno (EU+Nac) HRK
= Ukupna ugovorena vrijednost bespovratnih sredstava]]*Ugovori_OPULJP[[#This Row],[EU STOPA SUFINANCIRANJA %
EU CO-FINANCING RATE %]]</f>
        <v>9723741.3279999997</v>
      </c>
      <c r="P2131" s="51">
        <f>Ugovori_OPULJP[[#This Row],[Bespovratna sredstva - EU dio - HRK]]/7.5345</f>
        <v>1290562.2573495253</v>
      </c>
      <c r="Q2131" s="50">
        <f>Ugovori_OPULJP[[#This Row],[Bespovratna sredstva - Ukupno (EU+Nac) HRK
= Ukupna ugovorena vrijednost bespovratnih sredstava]]*Ugovori_OPULJP[[#This Row],[STOPA NACIONALNOG SUFINANCIRANJA %]]</f>
        <v>1715954.352</v>
      </c>
      <c r="R2131" s="51">
        <f>Ugovori_OPULJP[[#This Row],[Bespovratna sredstva - Nacionalni dio - HRK]]/7.5345</f>
        <v>227746.28070873977</v>
      </c>
      <c r="S2131" s="50">
        <v>11439695.68</v>
      </c>
      <c r="T2131" s="51">
        <f>Ugovori_OPULJP[[#This Row],[Bespovratna sredstva - Ukupno (EU+Nac) HRK
= Ukupna ugovorena vrijednost bespovratnih sredstava]]/7.5345</f>
        <v>1518308.5380582651</v>
      </c>
      <c r="U2131" s="50">
        <v>0</v>
      </c>
      <c r="V2131" s="51">
        <f>Ugovori_OPULJP[[#This Row],[Javni doprinos korisnika - HRK]]/7.5345</f>
        <v>0</v>
      </c>
      <c r="W2131" s="50">
        <v>0</v>
      </c>
      <c r="X2131" s="51">
        <f>Ugovori_OPULJP[[#This Row],[Privatni doprinos korisnika - HRK]]/7.5345</f>
        <v>0</v>
      </c>
      <c r="Y2131" s="52">
        <v>11439695.68</v>
      </c>
      <c r="Z2131" s="53">
        <f>Ugovori_OPULJP[[#This Row],[UKUPNI PRIHVATLJIVI IZDACI
TOTAL ELIGIBLE EXPENDITURE
= Bespovratna sredstva ukupno + doprinos korisnika
= Ukupni prihvatljivi troškovi
= Ukupna ugovorena vrijednost projekta HRK]]/7.5345</f>
        <v>1518308.5380582651</v>
      </c>
      <c r="AA2131" s="44" t="s">
        <v>38</v>
      </c>
      <c r="AB2131" s="44" t="s">
        <v>35</v>
      </c>
      <c r="AC2131" s="43" t="s">
        <v>7812</v>
      </c>
      <c r="AD2131" s="43" t="s">
        <v>6595</v>
      </c>
    </row>
    <row r="2132" spans="1:30" ht="89.25" x14ac:dyDescent="0.2">
      <c r="A2132" s="41" t="s">
        <v>7813</v>
      </c>
      <c r="B2132" s="42" t="s">
        <v>743</v>
      </c>
      <c r="C2132" s="43" t="s">
        <v>7295</v>
      </c>
      <c r="D2132" s="43" t="s">
        <v>7792</v>
      </c>
      <c r="E2132" s="44" t="s">
        <v>6602</v>
      </c>
      <c r="F2132" s="45" t="s">
        <v>7814</v>
      </c>
      <c r="G2132" s="45" t="s">
        <v>7815</v>
      </c>
      <c r="H2132" s="47">
        <v>43846</v>
      </c>
      <c r="I2132" s="47">
        <v>44942</v>
      </c>
      <c r="J2132" s="48" t="str">
        <f>IF(Ugovori_OPULJP[[#This Row],[DATUM ZAVRŠETKA OPERACIJE]]&gt;DATE(2024,3,31),"u provedbi","završen")</f>
        <v>završen</v>
      </c>
      <c r="K2132" s="46" t="s">
        <v>249</v>
      </c>
      <c r="L2132" s="46" t="s">
        <v>249</v>
      </c>
      <c r="M2132" s="49">
        <v>0.85</v>
      </c>
      <c r="N2132" s="49">
        <v>0.15</v>
      </c>
      <c r="O2132" s="50">
        <f>Ugovori_OPULJP[[#This Row],[Bespovratna sredstva - Ukupno (EU+Nac) HRK
= Ukupna ugovorena vrijednost bespovratnih sredstava]]*Ugovori_OPULJP[[#This Row],[EU STOPA SUFINANCIRANJA %
EU CO-FINANCING RATE %]]</f>
        <v>9743748.8574999999</v>
      </c>
      <c r="P2132" s="51">
        <f>Ugovori_OPULJP[[#This Row],[Bespovratna sredstva - EU dio - HRK]]/7.5345</f>
        <v>1293217.712854204</v>
      </c>
      <c r="Q2132" s="50">
        <f>Ugovori_OPULJP[[#This Row],[Bespovratna sredstva - Ukupno (EU+Nac) HRK
= Ukupna ugovorena vrijednost bespovratnih sredstava]]*Ugovori_OPULJP[[#This Row],[STOPA NACIONALNOG SUFINANCIRANJA %]]</f>
        <v>1719485.0924999998</v>
      </c>
      <c r="R2132" s="51">
        <f>Ugovori_OPULJP[[#This Row],[Bespovratna sredstva - Nacionalni dio - HRK]]/7.5345</f>
        <v>228214.89050368301</v>
      </c>
      <c r="S2132" s="50">
        <v>11463233.949999999</v>
      </c>
      <c r="T2132" s="51">
        <f>Ugovori_OPULJP[[#This Row],[Bespovratna sredstva - Ukupno (EU+Nac) HRK
= Ukupna ugovorena vrijednost bespovratnih sredstava]]/7.5345</f>
        <v>1521432.6033578869</v>
      </c>
      <c r="U2132" s="50">
        <v>0</v>
      </c>
      <c r="V2132" s="51">
        <f>Ugovori_OPULJP[[#This Row],[Javni doprinos korisnika - HRK]]/7.5345</f>
        <v>0</v>
      </c>
      <c r="W2132" s="50">
        <v>0</v>
      </c>
      <c r="X2132" s="51">
        <f>Ugovori_OPULJP[[#This Row],[Privatni doprinos korisnika - HRK]]/7.5345</f>
        <v>0</v>
      </c>
      <c r="Y2132" s="52">
        <v>11463233.949999999</v>
      </c>
      <c r="Z2132" s="53">
        <f>Ugovori_OPULJP[[#This Row],[UKUPNI PRIHVATLJIVI IZDACI
TOTAL ELIGIBLE EXPENDITURE
= Bespovratna sredstva ukupno + doprinos korisnika
= Ukupni prihvatljivi troškovi
= Ukupna ugovorena vrijednost projekta HRK]]/7.5345</f>
        <v>1521432.6033578869</v>
      </c>
      <c r="AA2132" s="44" t="s">
        <v>38</v>
      </c>
      <c r="AB2132" s="44" t="s">
        <v>35</v>
      </c>
      <c r="AC2132" s="43" t="s">
        <v>7816</v>
      </c>
      <c r="AD2132" s="43" t="s">
        <v>6595</v>
      </c>
    </row>
    <row r="2133" spans="1:30" ht="76.5" customHeight="1" x14ac:dyDescent="0.2">
      <c r="A2133" s="66" t="s">
        <v>7817</v>
      </c>
      <c r="B2133" s="55" t="s">
        <v>743</v>
      </c>
      <c r="C2133" s="56" t="s">
        <v>7295</v>
      </c>
      <c r="D2133" s="56" t="s">
        <v>7792</v>
      </c>
      <c r="E2133" s="44" t="s">
        <v>6602</v>
      </c>
      <c r="F2133" s="55" t="s">
        <v>7818</v>
      </c>
      <c r="G2133" s="55" t="s">
        <v>7819</v>
      </c>
      <c r="H2133" s="59">
        <v>44125</v>
      </c>
      <c r="I2133" s="59">
        <v>45128</v>
      </c>
      <c r="J2133" s="48" t="str">
        <f>IF(Ugovori_OPULJP[[#This Row],[DATUM ZAVRŠETKA OPERACIJE]]&gt;DATE(2024,3,31),"u provedbi","završen")</f>
        <v>završen</v>
      </c>
      <c r="K2133" s="67" t="s">
        <v>200</v>
      </c>
      <c r="L2133" s="58" t="s">
        <v>200</v>
      </c>
      <c r="M2133" s="49">
        <v>0.85</v>
      </c>
      <c r="N2133" s="49">
        <v>0.15</v>
      </c>
      <c r="O2133" s="50">
        <f>Ugovori_OPULJP[[#This Row],[Bespovratna sredstva - Ukupno (EU+Nac) HRK
= Ukupna ugovorena vrijednost bespovratnih sredstava]]*Ugovori_OPULJP[[#This Row],[EU STOPA SUFINANCIRANJA %
EU CO-FINANCING RATE %]]</f>
        <v>9702638.2080000006</v>
      </c>
      <c r="P2133" s="51">
        <f>Ugovori_OPULJP[[#This Row],[Bespovratna sredstva - EU dio - HRK]]/7.5345</f>
        <v>1287761.3919968146</v>
      </c>
      <c r="Q2133" s="50">
        <f>Ugovori_OPULJP[[#This Row],[Bespovratna sredstva - Ukupno (EU+Nac) HRK
= Ukupna ugovorena vrijednost bespovratnih sredstava]]*Ugovori_OPULJP[[#This Row],[STOPA NACIONALNOG SUFINANCIRANJA %]]</f>
        <v>1712230.2720000001</v>
      </c>
      <c r="R2133" s="51">
        <f>Ugovori_OPULJP[[#This Row],[Bespovratna sredstva - Nacionalni dio - HRK]]/7.5345</f>
        <v>227252.01035237906</v>
      </c>
      <c r="S2133" s="52">
        <v>11414868.48</v>
      </c>
      <c r="T2133" s="53">
        <f>Ugovori_OPULJP[[#This Row],[Bespovratna sredstva - Ukupno (EU+Nac) HRK
= Ukupna ugovorena vrijednost bespovratnih sredstava]]/7.5345</f>
        <v>1515013.4023491936</v>
      </c>
      <c r="U2133" s="50">
        <v>0</v>
      </c>
      <c r="V2133" s="51">
        <f>Ugovori_OPULJP[[#This Row],[Javni doprinos korisnika - HRK]]/7.5345</f>
        <v>0</v>
      </c>
      <c r="W2133" s="50">
        <v>0</v>
      </c>
      <c r="X2133" s="51">
        <f>Ugovori_OPULJP[[#This Row],[Privatni doprinos korisnika - HRK]]/7.5345</f>
        <v>0</v>
      </c>
      <c r="Y2133" s="52">
        <v>11414868.48</v>
      </c>
      <c r="Z2133" s="53">
        <f>Ugovori_OPULJP[[#This Row],[UKUPNI PRIHVATLJIVI IZDACI
TOTAL ELIGIBLE EXPENDITURE
= Bespovratna sredstva ukupno + doprinos korisnika
= Ukupni prihvatljivi troškovi
= Ukupna ugovorena vrijednost projekta HRK]]/7.5345</f>
        <v>1515013.4023491936</v>
      </c>
      <c r="AA2133" s="57" t="s">
        <v>38</v>
      </c>
      <c r="AB2133" s="57" t="s">
        <v>35</v>
      </c>
      <c r="AC2133" s="56" t="s">
        <v>7820</v>
      </c>
      <c r="AD2133" s="56" t="s">
        <v>6595</v>
      </c>
    </row>
    <row r="2134" spans="1:30" ht="38.25" x14ac:dyDescent="0.2">
      <c r="A2134" s="41" t="s">
        <v>7821</v>
      </c>
      <c r="B2134" s="42" t="s">
        <v>743</v>
      </c>
      <c r="C2134" s="43" t="s">
        <v>7295</v>
      </c>
      <c r="D2134" s="43" t="s">
        <v>7792</v>
      </c>
      <c r="E2134" s="44" t="s">
        <v>6602</v>
      </c>
      <c r="F2134" s="45" t="s">
        <v>7822</v>
      </c>
      <c r="G2134" s="45" t="s">
        <v>7823</v>
      </c>
      <c r="H2134" s="47">
        <v>44133</v>
      </c>
      <c r="I2134" s="47">
        <v>45228</v>
      </c>
      <c r="J2134" s="48" t="str">
        <f>IF(Ugovori_OPULJP[[#This Row],[DATUM ZAVRŠETKA OPERACIJE]]&gt;DATE(2024,3,31),"u provedbi","završen")</f>
        <v>završen</v>
      </c>
      <c r="K2134" s="46" t="s">
        <v>249</v>
      </c>
      <c r="L2134" s="46" t="s">
        <v>249</v>
      </c>
      <c r="M2134" s="49">
        <v>0.85</v>
      </c>
      <c r="N2134" s="49">
        <v>0.15</v>
      </c>
      <c r="O2134" s="50">
        <f>Ugovori_OPULJP[[#This Row],[Bespovratna sredstva - Ukupno (EU+Nac) HRK
= Ukupna ugovorena vrijednost bespovratnih sredstava]]*Ugovori_OPULJP[[#This Row],[EU STOPA SUFINANCIRANJA %
EU CO-FINANCING RATE %]]</f>
        <v>9753393</v>
      </c>
      <c r="P2134" s="51">
        <f>Ugovori_OPULJP[[#This Row],[Bespovratna sredstva - EU dio - HRK]]/7.5345</f>
        <v>1294497.7105315549</v>
      </c>
      <c r="Q2134" s="50">
        <f>Ugovori_OPULJP[[#This Row],[Bespovratna sredstva - Ukupno (EU+Nac) HRK
= Ukupna ugovorena vrijednost bespovratnih sredstava]]*Ugovori_OPULJP[[#This Row],[STOPA NACIONALNOG SUFINANCIRANJA %]]</f>
        <v>1721187</v>
      </c>
      <c r="R2134" s="51">
        <f>Ugovori_OPULJP[[#This Row],[Bespovratna sredstva - Nacionalni dio - HRK]]/7.5345</f>
        <v>228440.77244674496</v>
      </c>
      <c r="S2134" s="50">
        <v>11474580</v>
      </c>
      <c r="T2134" s="51">
        <f>Ugovori_OPULJP[[#This Row],[Bespovratna sredstva - Ukupno (EU+Nac) HRK
= Ukupna ugovorena vrijednost bespovratnih sredstava]]/7.5345</f>
        <v>1522938.4829782997</v>
      </c>
      <c r="U2134" s="50">
        <v>0</v>
      </c>
      <c r="V2134" s="51">
        <f>Ugovori_OPULJP[[#This Row],[Javni doprinos korisnika - HRK]]/7.5345</f>
        <v>0</v>
      </c>
      <c r="W2134" s="50">
        <v>0</v>
      </c>
      <c r="X2134" s="51">
        <f>Ugovori_OPULJP[[#This Row],[Privatni doprinos korisnika - HRK]]/7.5345</f>
        <v>0</v>
      </c>
      <c r="Y2134" s="52">
        <v>11474580</v>
      </c>
      <c r="Z2134" s="53">
        <f>Ugovori_OPULJP[[#This Row],[UKUPNI PRIHVATLJIVI IZDACI
TOTAL ELIGIBLE EXPENDITURE
= Bespovratna sredstva ukupno + doprinos korisnika
= Ukupni prihvatljivi troškovi
= Ukupna ugovorena vrijednost projekta HRK]]/7.5345</f>
        <v>1522938.4829782997</v>
      </c>
      <c r="AA2134" s="44" t="s">
        <v>38</v>
      </c>
      <c r="AB2134" s="44" t="s">
        <v>35</v>
      </c>
      <c r="AC2134" s="43" t="s">
        <v>7824</v>
      </c>
      <c r="AD2134" s="43" t="s">
        <v>6595</v>
      </c>
    </row>
    <row r="2135" spans="1:30" ht="63.75" customHeight="1" x14ac:dyDescent="0.2">
      <c r="A2135" s="61" t="s">
        <v>7825</v>
      </c>
      <c r="B2135" s="55" t="s">
        <v>743</v>
      </c>
      <c r="C2135" s="56" t="s">
        <v>7295</v>
      </c>
      <c r="D2135" s="43" t="s">
        <v>7792</v>
      </c>
      <c r="E2135" s="44" t="s">
        <v>6602</v>
      </c>
      <c r="F2135" s="62" t="s">
        <v>7826</v>
      </c>
      <c r="G2135" s="62" t="s">
        <v>7827</v>
      </c>
      <c r="H2135" s="59">
        <v>44316</v>
      </c>
      <c r="I2135" s="59">
        <v>45412</v>
      </c>
      <c r="J2135" s="48" t="str">
        <f>IF(Ugovori_OPULJP[[#This Row],[DATUM ZAVRŠETKA OPERACIJE]]&gt;DATE(2024,3,31),"u provedbi","završen")</f>
        <v>u provedbi</v>
      </c>
      <c r="K2135" s="58" t="s">
        <v>333</v>
      </c>
      <c r="L2135" s="58" t="s">
        <v>333</v>
      </c>
      <c r="M2135" s="49">
        <v>0.85</v>
      </c>
      <c r="N2135" s="49">
        <v>0.15</v>
      </c>
      <c r="O2135" s="50">
        <f>Ugovori_OPULJP[[#This Row],[Bespovratna sredstva - Ukupno (EU+Nac) HRK
= Ukupna ugovorena vrijednost bespovratnih sredstava]]*Ugovori_OPULJP[[#This Row],[EU STOPA SUFINANCIRANJA %
EU CO-FINANCING RATE %]]</f>
        <v>9288872.6154999994</v>
      </c>
      <c r="P2135" s="51">
        <f>Ugovori_OPULJP[[#This Row],[Bespovratna sredstva - EU dio - HRK]]/7.5345</f>
        <v>1232845.2605348728</v>
      </c>
      <c r="Q2135" s="50">
        <f>Ugovori_OPULJP[[#This Row],[Bespovratna sredstva - Ukupno (EU+Nac) HRK
= Ukupna ugovorena vrijednost bespovratnih sredstava]]*Ugovori_OPULJP[[#This Row],[STOPA NACIONALNOG SUFINANCIRANJA %]]</f>
        <v>1639212.8144999999</v>
      </c>
      <c r="R2135" s="51">
        <f>Ugovori_OPULJP[[#This Row],[Bespovratna sredstva - Nacionalni dio - HRK]]/7.5345</f>
        <v>217560.92832968343</v>
      </c>
      <c r="S2135" s="52">
        <v>10928085.43</v>
      </c>
      <c r="T2135" s="53">
        <f>Ugovori_OPULJP[[#This Row],[Bespovratna sredstva - Ukupno (EU+Nac) HRK
= Ukupna ugovorena vrijednost bespovratnih sredstava]]/7.5345</f>
        <v>1450406.1888645561</v>
      </c>
      <c r="U2135" s="50">
        <v>0</v>
      </c>
      <c r="V2135" s="51">
        <f>Ugovori_OPULJP[[#This Row],[Javni doprinos korisnika - HRK]]/7.5345</f>
        <v>0</v>
      </c>
      <c r="W2135" s="50">
        <v>0</v>
      </c>
      <c r="X2135" s="51">
        <f>Ugovori_OPULJP[[#This Row],[Privatni doprinos korisnika - HRK]]/7.5345</f>
        <v>0</v>
      </c>
      <c r="Y2135" s="52">
        <v>10928085.43</v>
      </c>
      <c r="Z2135" s="53">
        <f>Ugovori_OPULJP[[#This Row],[UKUPNI PRIHVATLJIVI IZDACI
TOTAL ELIGIBLE EXPENDITURE
= Bespovratna sredstva ukupno + doprinos korisnika
= Ukupni prihvatljivi troškovi
= Ukupna ugovorena vrijednost projekta HRK]]/7.5345</f>
        <v>1450406.1888645561</v>
      </c>
      <c r="AA2135" s="44" t="s">
        <v>38</v>
      </c>
      <c r="AB2135" s="44" t="s">
        <v>35</v>
      </c>
      <c r="AC2135" s="56" t="s">
        <v>7828</v>
      </c>
      <c r="AD2135" s="56" t="s">
        <v>6595</v>
      </c>
    </row>
    <row r="2136" spans="1:30" ht="38.25" x14ac:dyDescent="0.2">
      <c r="A2136" s="100" t="s">
        <v>7829</v>
      </c>
      <c r="B2136" s="42" t="s">
        <v>743</v>
      </c>
      <c r="C2136" s="43" t="s">
        <v>7295</v>
      </c>
      <c r="D2136" s="43" t="s">
        <v>7792</v>
      </c>
      <c r="E2136" s="44" t="s">
        <v>6602</v>
      </c>
      <c r="F2136" s="72" t="s">
        <v>7830</v>
      </c>
      <c r="G2136" s="72" t="s">
        <v>7831</v>
      </c>
      <c r="H2136" s="90">
        <v>44313</v>
      </c>
      <c r="I2136" s="90">
        <v>45409</v>
      </c>
      <c r="J2136" s="48" t="str">
        <f>IF(Ugovori_OPULJP[[#This Row],[DATUM ZAVRŠETKA OPERACIJE]]&gt;DATE(2024,3,31),"u provedbi","završen")</f>
        <v>u provedbi</v>
      </c>
      <c r="K2136" s="46" t="s">
        <v>249</v>
      </c>
      <c r="L2136" s="46" t="s">
        <v>249</v>
      </c>
      <c r="M2136" s="49">
        <v>0.85</v>
      </c>
      <c r="N2136" s="49">
        <v>0.15</v>
      </c>
      <c r="O2136" s="91">
        <f>Ugovori_OPULJP[[#This Row],[Bespovratna sredstva - Ukupno (EU+Nac) HRK
= Ukupna ugovorena vrijednost bespovratnih sredstava]]*Ugovori_OPULJP[[#This Row],[EU STOPA SUFINANCIRANJA %
EU CO-FINANCING RATE %]]</f>
        <v>9480450.2819999997</v>
      </c>
      <c r="P2136" s="92">
        <f>Ugovori_OPULJP[[#This Row],[Bespovratna sredstva - EU dio - HRK]]/7.5345</f>
        <v>1258271.9864622734</v>
      </c>
      <c r="Q2136" s="91">
        <f>Ugovori_OPULJP[[#This Row],[Bespovratna sredstva - Ukupno (EU+Nac) HRK
= Ukupna ugovorena vrijednost bespovratnih sredstava]]*Ugovori_OPULJP[[#This Row],[STOPA NACIONALNOG SUFINANCIRANJA %]]</f>
        <v>1673020.638</v>
      </c>
      <c r="R2136" s="92">
        <f>Ugovori_OPULJP[[#This Row],[Bespovratna sredstva - Nacionalni dio - HRK]]/7.5345</f>
        <v>222047.99761098943</v>
      </c>
      <c r="S2136" s="93">
        <v>11153470.92</v>
      </c>
      <c r="T2136" s="94">
        <f>Ugovori_OPULJP[[#This Row],[Bespovratna sredstva - Ukupno (EU+Nac) HRK
= Ukupna ugovorena vrijednost bespovratnih sredstava]]/7.5345</f>
        <v>1480319.9840732629</v>
      </c>
      <c r="U2136" s="50">
        <v>0</v>
      </c>
      <c r="V2136" s="51">
        <f>Ugovori_OPULJP[[#This Row],[Javni doprinos korisnika - HRK]]/7.5345</f>
        <v>0</v>
      </c>
      <c r="W2136" s="50">
        <v>0</v>
      </c>
      <c r="X2136" s="51">
        <f>Ugovori_OPULJP[[#This Row],[Privatni doprinos korisnika - HRK]]/7.5345</f>
        <v>0</v>
      </c>
      <c r="Y2136" s="93">
        <v>11153470.92</v>
      </c>
      <c r="Z2136" s="94">
        <f>Ugovori_OPULJP[[#This Row],[UKUPNI PRIHVATLJIVI IZDACI
TOTAL ELIGIBLE EXPENDITURE
= Bespovratna sredstva ukupno + doprinos korisnika
= Ukupni prihvatljivi troškovi
= Ukupna ugovorena vrijednost projekta HRK]]/7.5345</f>
        <v>1480319.9840732629</v>
      </c>
      <c r="AA2136" s="44" t="s">
        <v>38</v>
      </c>
      <c r="AB2136" s="44" t="s">
        <v>35</v>
      </c>
      <c r="AC2136" s="88" t="s">
        <v>7832</v>
      </c>
      <c r="AD2136" s="43" t="s">
        <v>6595</v>
      </c>
    </row>
    <row r="2137" spans="1:30" ht="76.5" x14ac:dyDescent="0.2">
      <c r="A2137" s="61" t="s">
        <v>7833</v>
      </c>
      <c r="B2137" s="55" t="s">
        <v>743</v>
      </c>
      <c r="C2137" s="56" t="s">
        <v>7295</v>
      </c>
      <c r="D2137" s="43" t="s">
        <v>7792</v>
      </c>
      <c r="E2137" s="44" t="s">
        <v>6602</v>
      </c>
      <c r="F2137" s="62" t="s">
        <v>7834</v>
      </c>
      <c r="G2137" s="62" t="s">
        <v>7835</v>
      </c>
      <c r="H2137" s="59">
        <v>44378</v>
      </c>
      <c r="I2137" s="59">
        <v>45292</v>
      </c>
      <c r="J2137" s="48" t="str">
        <f>IF(Ugovori_OPULJP[[#This Row],[DATUM ZAVRŠETKA OPERACIJE]]&gt;DATE(2024,3,31),"u provedbi","završen")</f>
        <v>završen</v>
      </c>
      <c r="K2137" s="58" t="s">
        <v>79</v>
      </c>
      <c r="L2137" s="58" t="s">
        <v>79</v>
      </c>
      <c r="M2137" s="49">
        <v>0.85</v>
      </c>
      <c r="N2137" s="49">
        <v>0.15</v>
      </c>
      <c r="O2137" s="50">
        <f>Ugovori_OPULJP[[#This Row],[Bespovratna sredstva - Ukupno (EU+Nac) HRK
= Ukupna ugovorena vrijednost bespovratnih sredstava]]*Ugovori_OPULJP[[#This Row],[EU STOPA SUFINANCIRANJA %
EU CO-FINANCING RATE %]]</f>
        <v>9733948.2129999995</v>
      </c>
      <c r="P2137" s="51">
        <f>Ugovori_OPULJP[[#This Row],[Bespovratna sredstva - EU dio - HRK]]/7.5345</f>
        <v>1291916.9437918905</v>
      </c>
      <c r="Q2137" s="50">
        <f>Ugovori_OPULJP[[#This Row],[Bespovratna sredstva - Ukupno (EU+Nac) HRK
= Ukupna ugovorena vrijednost bespovratnih sredstava]]*Ugovori_OPULJP[[#This Row],[STOPA NACIONALNOG SUFINANCIRANJA %]]</f>
        <v>1717755.5669999998</v>
      </c>
      <c r="R2137" s="51">
        <f>Ugovori_OPULJP[[#This Row],[Bespovratna sredstva - Nacionalni dio - HRK]]/7.5345</f>
        <v>227985.3430220983</v>
      </c>
      <c r="S2137" s="52">
        <v>11451703.779999999</v>
      </c>
      <c r="T2137" s="53">
        <f>Ugovori_OPULJP[[#This Row],[Bespovratna sredstva - Ukupno (EU+Nac) HRK
= Ukupna ugovorena vrijednost bespovratnih sredstava]]/7.5345</f>
        <v>1519902.2868139888</v>
      </c>
      <c r="U2137" s="50">
        <v>0</v>
      </c>
      <c r="V2137" s="51">
        <f>Ugovori_OPULJP[[#This Row],[Javni doprinos korisnika - HRK]]/7.5345</f>
        <v>0</v>
      </c>
      <c r="W2137" s="50">
        <v>0</v>
      </c>
      <c r="X2137" s="51">
        <f>Ugovori_OPULJP[[#This Row],[Privatni doprinos korisnika - HRK]]/7.5345</f>
        <v>0</v>
      </c>
      <c r="Y2137" s="52">
        <v>11451703.779999999</v>
      </c>
      <c r="Z2137" s="53">
        <f>Ugovori_OPULJP[[#This Row],[UKUPNI PRIHVATLJIVI IZDACI
TOTAL ELIGIBLE EXPENDITURE
= Bespovratna sredstva ukupno + doprinos korisnika
= Ukupni prihvatljivi troškovi
= Ukupna ugovorena vrijednost projekta HRK]]/7.5345</f>
        <v>1519902.2868139888</v>
      </c>
      <c r="AA2137" s="44" t="s">
        <v>38</v>
      </c>
      <c r="AB2137" s="44" t="s">
        <v>35</v>
      </c>
      <c r="AC2137" s="88" t="s">
        <v>7836</v>
      </c>
      <c r="AD2137" s="43" t="s">
        <v>6595</v>
      </c>
    </row>
    <row r="2138" spans="1:30" ht="48.75" customHeight="1" x14ac:dyDescent="0.2">
      <c r="A2138" s="41" t="s">
        <v>7837</v>
      </c>
      <c r="B2138" s="42" t="s">
        <v>743</v>
      </c>
      <c r="C2138" s="43" t="s">
        <v>7295</v>
      </c>
      <c r="D2138" s="43" t="s">
        <v>7838</v>
      </c>
      <c r="E2138" s="44" t="s">
        <v>6602</v>
      </c>
      <c r="F2138" s="45" t="s">
        <v>7839</v>
      </c>
      <c r="G2138" s="45" t="s">
        <v>7840</v>
      </c>
      <c r="H2138" s="47">
        <v>43344</v>
      </c>
      <c r="I2138" s="47">
        <v>44440</v>
      </c>
      <c r="J2138" s="48" t="str">
        <f>IF(Ugovori_OPULJP[[#This Row],[DATUM ZAVRŠETKA OPERACIJE]]&gt;DATE(2024,3,31),"u provedbi","završen")</f>
        <v>završen</v>
      </c>
      <c r="K2138" s="46" t="s">
        <v>7841</v>
      </c>
      <c r="L2138" s="46" t="s">
        <v>79</v>
      </c>
      <c r="M2138" s="49">
        <v>0.85</v>
      </c>
      <c r="N2138" s="49">
        <v>0.15</v>
      </c>
      <c r="O2138" s="50">
        <f>Ugovori_OPULJP[[#This Row],[Bespovratna sredstva - Ukupno (EU+Nac) HRK
= Ukupna ugovorena vrijednost bespovratnih sredstava]]*Ugovori_OPULJP[[#This Row],[EU STOPA SUFINANCIRANJA %
EU CO-FINANCING RATE %]]</f>
        <v>4668963.0365000004</v>
      </c>
      <c r="P2138" s="51">
        <f>Ugovori_OPULJP[[#This Row],[Bespovratna sredstva - EU dio - HRK]]/7.5345</f>
        <v>619677.88658836018</v>
      </c>
      <c r="Q2138" s="50">
        <f>Ugovori_OPULJP[[#This Row],[Bespovratna sredstva - Ukupno (EU+Nac) HRK
= Ukupna ugovorena vrijednost bespovratnih sredstava]]*Ugovori_OPULJP[[#This Row],[STOPA NACIONALNOG SUFINANCIRANJA %]]</f>
        <v>823934.65350000001</v>
      </c>
      <c r="R2138" s="51">
        <f>Ugovori_OPULJP[[#This Row],[Bespovratna sredstva - Nacionalni dio - HRK]]/7.5345</f>
        <v>109354.92116265179</v>
      </c>
      <c r="S2138" s="50">
        <v>5492897.6900000004</v>
      </c>
      <c r="T2138" s="51">
        <f>Ugovori_OPULJP[[#This Row],[Bespovratna sredstva - Ukupno (EU+Nac) HRK
= Ukupna ugovorena vrijednost bespovratnih sredstava]]/7.5345</f>
        <v>729032.80775101203</v>
      </c>
      <c r="U2138" s="50">
        <v>0</v>
      </c>
      <c r="V2138" s="51">
        <f>Ugovori_OPULJP[[#This Row],[Javni doprinos korisnika - HRK]]/7.5345</f>
        <v>0</v>
      </c>
      <c r="W2138" s="50">
        <v>0</v>
      </c>
      <c r="X2138" s="51">
        <f>Ugovori_OPULJP[[#This Row],[Privatni doprinos korisnika - HRK]]/7.5345</f>
        <v>0</v>
      </c>
      <c r="Y2138" s="52">
        <v>5492897.6900000004</v>
      </c>
      <c r="Z2138" s="53">
        <f>Ugovori_OPULJP[[#This Row],[UKUPNI PRIHVATLJIVI IZDACI
TOTAL ELIGIBLE EXPENDITURE
= Bespovratna sredstva ukupno + doprinos korisnika
= Ukupni prihvatljivi troškovi
= Ukupna ugovorena vrijednost projekta HRK]]/7.5345</f>
        <v>729032.80775101203</v>
      </c>
      <c r="AA2138" s="44" t="s">
        <v>38</v>
      </c>
      <c r="AB2138" s="44" t="s">
        <v>35</v>
      </c>
      <c r="AC2138" s="43" t="s">
        <v>7842</v>
      </c>
      <c r="AD2138" s="43" t="s">
        <v>6595</v>
      </c>
    </row>
    <row r="2139" spans="1:30" ht="89.25" x14ac:dyDescent="0.2">
      <c r="A2139" s="41" t="s">
        <v>7843</v>
      </c>
      <c r="B2139" s="42" t="s">
        <v>743</v>
      </c>
      <c r="C2139" s="43" t="s">
        <v>7295</v>
      </c>
      <c r="D2139" s="43" t="s">
        <v>7838</v>
      </c>
      <c r="E2139" s="44" t="s">
        <v>6602</v>
      </c>
      <c r="F2139" s="45" t="s">
        <v>7844</v>
      </c>
      <c r="G2139" s="45" t="s">
        <v>7845</v>
      </c>
      <c r="H2139" s="47">
        <v>43432</v>
      </c>
      <c r="I2139" s="47">
        <v>44528</v>
      </c>
      <c r="J2139" s="48" t="str">
        <f>IF(Ugovori_OPULJP[[#This Row],[DATUM ZAVRŠETKA OPERACIJE]]&gt;DATE(2024,3,31),"u provedbi","završen")</f>
        <v>završen</v>
      </c>
      <c r="K2139" s="46" t="s">
        <v>94</v>
      </c>
      <c r="L2139" s="46" t="s">
        <v>94</v>
      </c>
      <c r="M2139" s="49">
        <v>0.85</v>
      </c>
      <c r="N2139" s="49">
        <v>0.15</v>
      </c>
      <c r="O2139" s="50">
        <f>Ugovori_OPULJP[[#This Row],[Bespovratna sredstva - Ukupno (EU+Nac) HRK
= Ukupna ugovorena vrijednost bespovratnih sredstava]]*Ugovori_OPULJP[[#This Row],[EU STOPA SUFINANCIRANJA %
EU CO-FINANCING RATE %]]</f>
        <v>5052205.7834999999</v>
      </c>
      <c r="P2139" s="51">
        <f>Ugovori_OPULJP[[#This Row],[Bespovratna sredstva - EU dio - HRK]]/7.5345</f>
        <v>670542.94027473615</v>
      </c>
      <c r="Q2139" s="50">
        <f>Ugovori_OPULJP[[#This Row],[Bespovratna sredstva - Ukupno (EU+Nac) HRK
= Ukupna ugovorena vrijednost bespovratnih sredstava]]*Ugovori_OPULJP[[#This Row],[STOPA NACIONALNOG SUFINANCIRANJA %]]</f>
        <v>891565.72649999999</v>
      </c>
      <c r="R2139" s="51">
        <f>Ugovori_OPULJP[[#This Row],[Bespovratna sredstva - Nacionalni dio - HRK]]/7.5345</f>
        <v>118331.10710730638</v>
      </c>
      <c r="S2139" s="50">
        <v>5943771.5099999998</v>
      </c>
      <c r="T2139" s="51">
        <f>Ugovori_OPULJP[[#This Row],[Bespovratna sredstva - Ukupno (EU+Nac) HRK
= Ukupna ugovorena vrijednost bespovratnih sredstava]]/7.5345</f>
        <v>788874.04738204251</v>
      </c>
      <c r="U2139" s="50">
        <v>0</v>
      </c>
      <c r="V2139" s="51">
        <f>Ugovori_OPULJP[[#This Row],[Javni doprinos korisnika - HRK]]/7.5345</f>
        <v>0</v>
      </c>
      <c r="W2139" s="50">
        <v>0</v>
      </c>
      <c r="X2139" s="51">
        <f>Ugovori_OPULJP[[#This Row],[Privatni doprinos korisnika - HRK]]/7.5345</f>
        <v>0</v>
      </c>
      <c r="Y2139" s="52">
        <v>5943771.5099999998</v>
      </c>
      <c r="Z2139" s="53">
        <f>Ugovori_OPULJP[[#This Row],[UKUPNI PRIHVATLJIVI IZDACI
TOTAL ELIGIBLE EXPENDITURE
= Bespovratna sredstva ukupno + doprinos korisnika
= Ukupni prihvatljivi troškovi
= Ukupna ugovorena vrijednost projekta HRK]]/7.5345</f>
        <v>788874.04738204251</v>
      </c>
      <c r="AA2139" s="44" t="s">
        <v>38</v>
      </c>
      <c r="AB2139" s="44" t="s">
        <v>35</v>
      </c>
      <c r="AC2139" s="43" t="s">
        <v>7846</v>
      </c>
      <c r="AD2139" s="43" t="s">
        <v>6595</v>
      </c>
    </row>
    <row r="2140" spans="1:30" ht="51" customHeight="1" x14ac:dyDescent="0.2">
      <c r="A2140" s="41" t="s">
        <v>7847</v>
      </c>
      <c r="B2140" s="42" t="s">
        <v>743</v>
      </c>
      <c r="C2140" s="43" t="s">
        <v>7295</v>
      </c>
      <c r="D2140" s="43" t="s">
        <v>7838</v>
      </c>
      <c r="E2140" s="44" t="s">
        <v>6602</v>
      </c>
      <c r="F2140" s="45" t="s">
        <v>7848</v>
      </c>
      <c r="G2140" s="45" t="s">
        <v>7849</v>
      </c>
      <c r="H2140" s="47">
        <v>43432</v>
      </c>
      <c r="I2140" s="47">
        <v>44528</v>
      </c>
      <c r="J2140" s="48" t="str">
        <f>IF(Ugovori_OPULJP[[#This Row],[DATUM ZAVRŠETKA OPERACIJE]]&gt;DATE(2024,3,31),"u provedbi","završen")</f>
        <v>završen</v>
      </c>
      <c r="K2140" s="46" t="s">
        <v>154</v>
      </c>
      <c r="L2140" s="46" t="s">
        <v>37</v>
      </c>
      <c r="M2140" s="49">
        <v>0.85</v>
      </c>
      <c r="N2140" s="49">
        <v>0.15</v>
      </c>
      <c r="O2140" s="50">
        <f>Ugovori_OPULJP[[#This Row],[Bespovratna sredstva - Ukupno (EU+Nac) HRK
= Ukupna ugovorena vrijednost bespovratnih sredstava]]*Ugovori_OPULJP[[#This Row],[EU STOPA SUFINANCIRANJA %
EU CO-FINANCING RATE %]]</f>
        <v>5097736.2459999993</v>
      </c>
      <c r="P2140" s="51">
        <f>Ugovori_OPULJP[[#This Row],[Bespovratna sredstva - EU dio - HRK]]/7.5345</f>
        <v>676585.87112615292</v>
      </c>
      <c r="Q2140" s="50">
        <f>Ugovori_OPULJP[[#This Row],[Bespovratna sredstva - Ukupno (EU+Nac) HRK
= Ukupna ugovorena vrijednost bespovratnih sredstava]]*Ugovori_OPULJP[[#This Row],[STOPA NACIONALNOG SUFINANCIRANJA %]]</f>
        <v>899600.51399999997</v>
      </c>
      <c r="R2140" s="51">
        <f>Ugovori_OPULJP[[#This Row],[Bespovratna sredstva - Nacionalni dio - HRK]]/7.5345</f>
        <v>119397.50666932111</v>
      </c>
      <c r="S2140" s="50">
        <v>5997336.7599999998</v>
      </c>
      <c r="T2140" s="51">
        <f>Ugovori_OPULJP[[#This Row],[Bespovratna sredstva - Ukupno (EU+Nac) HRK
= Ukupna ugovorena vrijednost bespovratnih sredstava]]/7.5345</f>
        <v>795983.37779547402</v>
      </c>
      <c r="U2140" s="50">
        <v>0</v>
      </c>
      <c r="V2140" s="51">
        <f>Ugovori_OPULJP[[#This Row],[Javni doprinos korisnika - HRK]]/7.5345</f>
        <v>0</v>
      </c>
      <c r="W2140" s="50">
        <v>0</v>
      </c>
      <c r="X2140" s="51">
        <f>Ugovori_OPULJP[[#This Row],[Privatni doprinos korisnika - HRK]]/7.5345</f>
        <v>0</v>
      </c>
      <c r="Y2140" s="52">
        <v>5997336.7599999998</v>
      </c>
      <c r="Z2140" s="53">
        <f>Ugovori_OPULJP[[#This Row],[UKUPNI PRIHVATLJIVI IZDACI
TOTAL ELIGIBLE EXPENDITURE
= Bespovratna sredstva ukupno + doprinos korisnika
= Ukupni prihvatljivi troškovi
= Ukupna ugovorena vrijednost projekta HRK]]/7.5345</f>
        <v>795983.37779547402</v>
      </c>
      <c r="AA2140" s="44" t="s">
        <v>38</v>
      </c>
      <c r="AB2140" s="44" t="s">
        <v>35</v>
      </c>
      <c r="AC2140" s="43" t="s">
        <v>7850</v>
      </c>
      <c r="AD2140" s="43" t="s">
        <v>6595</v>
      </c>
    </row>
    <row r="2141" spans="1:30" ht="51" customHeight="1" x14ac:dyDescent="0.2">
      <c r="A2141" s="41" t="s">
        <v>7851</v>
      </c>
      <c r="B2141" s="42" t="s">
        <v>743</v>
      </c>
      <c r="C2141" s="43" t="s">
        <v>7295</v>
      </c>
      <c r="D2141" s="43" t="s">
        <v>7838</v>
      </c>
      <c r="E2141" s="44" t="s">
        <v>6602</v>
      </c>
      <c r="F2141" s="45" t="s">
        <v>7852</v>
      </c>
      <c r="G2141" s="45" t="s">
        <v>7853</v>
      </c>
      <c r="H2141" s="47">
        <v>43483</v>
      </c>
      <c r="I2141" s="47">
        <v>44579</v>
      </c>
      <c r="J2141" s="48" t="str">
        <f>IF(Ugovori_OPULJP[[#This Row],[DATUM ZAVRŠETKA OPERACIJE]]&gt;DATE(2024,3,31),"u provedbi","završen")</f>
        <v>završen</v>
      </c>
      <c r="K2141" s="46" t="s">
        <v>173</v>
      </c>
      <c r="L2141" s="46" t="s">
        <v>173</v>
      </c>
      <c r="M2141" s="49">
        <v>0.85</v>
      </c>
      <c r="N2141" s="49">
        <v>0.15</v>
      </c>
      <c r="O2141" s="50">
        <f>Ugovori_OPULJP[[#This Row],[Bespovratna sredstva - Ukupno (EU+Nac) HRK
= Ukupna ugovorena vrijednost bespovratnih sredstava]]*Ugovori_OPULJP[[#This Row],[EU STOPA SUFINANCIRANJA %
EU CO-FINANCING RATE %]]</f>
        <v>5082832.7709999997</v>
      </c>
      <c r="P2141" s="51">
        <f>Ugovori_OPULJP[[#This Row],[Bespovratna sredstva - EU dio - HRK]]/7.5345</f>
        <v>674607.84006901574</v>
      </c>
      <c r="Q2141" s="50">
        <f>Ugovori_OPULJP[[#This Row],[Bespovratna sredstva - Ukupno (EU+Nac) HRK
= Ukupna ugovorena vrijednost bespovratnih sredstava]]*Ugovori_OPULJP[[#This Row],[STOPA NACIONALNOG SUFINANCIRANJA %]]</f>
        <v>896970.48899999994</v>
      </c>
      <c r="R2141" s="51">
        <f>Ugovori_OPULJP[[#This Row],[Bespovratna sredstva - Nacionalni dio - HRK]]/7.5345</f>
        <v>119048.44236512043</v>
      </c>
      <c r="S2141" s="50">
        <v>5979803.2599999998</v>
      </c>
      <c r="T2141" s="51">
        <f>Ugovori_OPULJP[[#This Row],[Bespovratna sredstva - Ukupno (EU+Nac) HRK
= Ukupna ugovorena vrijednost bespovratnih sredstava]]/7.5345</f>
        <v>793656.28243413626</v>
      </c>
      <c r="U2141" s="50">
        <v>0</v>
      </c>
      <c r="V2141" s="51">
        <f>Ugovori_OPULJP[[#This Row],[Javni doprinos korisnika - HRK]]/7.5345</f>
        <v>0</v>
      </c>
      <c r="W2141" s="50">
        <v>0</v>
      </c>
      <c r="X2141" s="51">
        <f>Ugovori_OPULJP[[#This Row],[Privatni doprinos korisnika - HRK]]/7.5345</f>
        <v>0</v>
      </c>
      <c r="Y2141" s="52">
        <v>5979803.2599999998</v>
      </c>
      <c r="Z2141" s="53">
        <f>Ugovori_OPULJP[[#This Row],[UKUPNI PRIHVATLJIVI IZDACI
TOTAL ELIGIBLE EXPENDITURE
= Bespovratna sredstva ukupno + doprinos korisnika
= Ukupni prihvatljivi troškovi
= Ukupna ugovorena vrijednost projekta HRK]]/7.5345</f>
        <v>793656.28243413626</v>
      </c>
      <c r="AA2141" s="44" t="s">
        <v>38</v>
      </c>
      <c r="AB2141" s="44" t="s">
        <v>35</v>
      </c>
      <c r="AC2141" s="43" t="s">
        <v>7854</v>
      </c>
      <c r="AD2141" s="43" t="s">
        <v>6595</v>
      </c>
    </row>
    <row r="2142" spans="1:30" ht="51" customHeight="1" x14ac:dyDescent="0.2">
      <c r="A2142" s="41" t="s">
        <v>7855</v>
      </c>
      <c r="B2142" s="42" t="s">
        <v>743</v>
      </c>
      <c r="C2142" s="43" t="s">
        <v>7295</v>
      </c>
      <c r="D2142" s="43" t="s">
        <v>7838</v>
      </c>
      <c r="E2142" s="44" t="s">
        <v>6602</v>
      </c>
      <c r="F2142" s="45" t="s">
        <v>7856</v>
      </c>
      <c r="G2142" s="45" t="s">
        <v>7857</v>
      </c>
      <c r="H2142" s="47">
        <v>43571</v>
      </c>
      <c r="I2142" s="47">
        <v>44667</v>
      </c>
      <c r="J2142" s="48" t="str">
        <f>IF(Ugovori_OPULJP[[#This Row],[DATUM ZAVRŠETKA OPERACIJE]]&gt;DATE(2024,3,31),"u provedbi","završen")</f>
        <v>završen</v>
      </c>
      <c r="K2142" s="46" t="s">
        <v>79</v>
      </c>
      <c r="L2142" s="46" t="s">
        <v>79</v>
      </c>
      <c r="M2142" s="49">
        <v>0.85</v>
      </c>
      <c r="N2142" s="49">
        <v>0.15</v>
      </c>
      <c r="O2142" s="50">
        <f>Ugovori_OPULJP[[#This Row],[Bespovratna sredstva - Ukupno (EU+Nac) HRK
= Ukupna ugovorena vrijednost bespovratnih sredstava]]*Ugovori_OPULJP[[#This Row],[EU STOPA SUFINANCIRANJA %
EU CO-FINANCING RATE %]]</f>
        <v>3619323.5279999995</v>
      </c>
      <c r="P2142" s="51">
        <f>Ugovori_OPULJP[[#This Row],[Bespovratna sredstva - EU dio - HRK]]/7.5345</f>
        <v>480366.78319729236</v>
      </c>
      <c r="Q2142" s="50">
        <f>Ugovori_OPULJP[[#This Row],[Bespovratna sredstva - Ukupno (EU+Nac) HRK
= Ukupna ugovorena vrijednost bespovratnih sredstava]]*Ugovori_OPULJP[[#This Row],[STOPA NACIONALNOG SUFINANCIRANJA %]]</f>
        <v>638704.15199999989</v>
      </c>
      <c r="R2142" s="51">
        <f>Ugovori_OPULJP[[#This Row],[Bespovratna sredstva - Nacionalni dio - HRK]]/7.5345</f>
        <v>84770.608799522175</v>
      </c>
      <c r="S2142" s="50">
        <v>4258027.68</v>
      </c>
      <c r="T2142" s="51">
        <f>Ugovori_OPULJP[[#This Row],[Bespovratna sredstva - Ukupno (EU+Nac) HRK
= Ukupna ugovorena vrijednost bespovratnih sredstava]]/7.5345</f>
        <v>565137.39199681464</v>
      </c>
      <c r="U2142" s="50">
        <v>0</v>
      </c>
      <c r="V2142" s="51">
        <f>Ugovori_OPULJP[[#This Row],[Javni doprinos korisnika - HRK]]/7.5345</f>
        <v>0</v>
      </c>
      <c r="W2142" s="50">
        <v>0</v>
      </c>
      <c r="X2142" s="51">
        <f>Ugovori_OPULJP[[#This Row],[Privatni doprinos korisnika - HRK]]/7.5345</f>
        <v>0</v>
      </c>
      <c r="Y2142" s="52">
        <v>4258027.68</v>
      </c>
      <c r="Z2142" s="53">
        <f>Ugovori_OPULJP[[#This Row],[UKUPNI PRIHVATLJIVI IZDACI
TOTAL ELIGIBLE EXPENDITURE
= Bespovratna sredstva ukupno + doprinos korisnika
= Ukupni prihvatljivi troškovi
= Ukupna ugovorena vrijednost projekta HRK]]/7.5345</f>
        <v>565137.39199681464</v>
      </c>
      <c r="AA2142" s="44" t="s">
        <v>38</v>
      </c>
      <c r="AB2142" s="44" t="s">
        <v>35</v>
      </c>
      <c r="AC2142" s="43" t="s">
        <v>7858</v>
      </c>
      <c r="AD2142" s="43" t="s">
        <v>6595</v>
      </c>
    </row>
    <row r="2143" spans="1:30" ht="51" customHeight="1" x14ac:dyDescent="0.2">
      <c r="A2143" s="41" t="s">
        <v>7859</v>
      </c>
      <c r="B2143" s="42" t="s">
        <v>743</v>
      </c>
      <c r="C2143" s="43" t="s">
        <v>7295</v>
      </c>
      <c r="D2143" s="43" t="s">
        <v>7838</v>
      </c>
      <c r="E2143" s="44" t="s">
        <v>6602</v>
      </c>
      <c r="F2143" s="45" t="s">
        <v>7860</v>
      </c>
      <c r="G2143" s="45" t="s">
        <v>7861</v>
      </c>
      <c r="H2143" s="47">
        <v>43767</v>
      </c>
      <c r="I2143" s="47">
        <v>44863</v>
      </c>
      <c r="J2143" s="48" t="str">
        <f>IF(Ugovori_OPULJP[[#This Row],[DATUM ZAVRŠETKA OPERACIJE]]&gt;DATE(2024,3,31),"u provedbi","završen")</f>
        <v>završen</v>
      </c>
      <c r="K2143" s="46" t="s">
        <v>99</v>
      </c>
      <c r="L2143" s="46" t="s">
        <v>99</v>
      </c>
      <c r="M2143" s="49">
        <v>0.85</v>
      </c>
      <c r="N2143" s="49">
        <v>0.15</v>
      </c>
      <c r="O2143" s="50">
        <f>Ugovori_OPULJP[[#This Row],[Bespovratna sredstva - Ukupno (EU+Nac) HRK
= Ukupna ugovorena vrijednost bespovratnih sredstava]]*Ugovori_OPULJP[[#This Row],[EU STOPA SUFINANCIRANJA %
EU CO-FINANCING RATE %]]</f>
        <v>5089517.375</v>
      </c>
      <c r="P2143" s="51">
        <f>Ugovori_OPULJP[[#This Row],[Bespovratna sredstva - EU dio - HRK]]/7.5345</f>
        <v>675495.03948503546</v>
      </c>
      <c r="Q2143" s="50">
        <f>Ugovori_OPULJP[[#This Row],[Bespovratna sredstva - Ukupno (EU+Nac) HRK
= Ukupna ugovorena vrijednost bespovratnih sredstava]]*Ugovori_OPULJP[[#This Row],[STOPA NACIONALNOG SUFINANCIRANJA %]]</f>
        <v>898150.125</v>
      </c>
      <c r="R2143" s="51">
        <f>Ugovori_OPULJP[[#This Row],[Bespovratna sredstva - Nacionalni dio - HRK]]/7.5345</f>
        <v>119205.00696794744</v>
      </c>
      <c r="S2143" s="50">
        <v>5987667.5</v>
      </c>
      <c r="T2143" s="51">
        <f>Ugovori_OPULJP[[#This Row],[Bespovratna sredstva - Ukupno (EU+Nac) HRK
= Ukupna ugovorena vrijednost bespovratnih sredstava]]/7.5345</f>
        <v>794700.04645298293</v>
      </c>
      <c r="U2143" s="50">
        <v>0</v>
      </c>
      <c r="V2143" s="51">
        <f>Ugovori_OPULJP[[#This Row],[Javni doprinos korisnika - HRK]]/7.5345</f>
        <v>0</v>
      </c>
      <c r="W2143" s="50">
        <v>0</v>
      </c>
      <c r="X2143" s="51">
        <f>Ugovori_OPULJP[[#This Row],[Privatni doprinos korisnika - HRK]]/7.5345</f>
        <v>0</v>
      </c>
      <c r="Y2143" s="52">
        <v>5987667.5</v>
      </c>
      <c r="Z2143" s="53">
        <f>Ugovori_OPULJP[[#This Row],[UKUPNI PRIHVATLJIVI IZDACI
TOTAL ELIGIBLE EXPENDITURE
= Bespovratna sredstva ukupno + doprinos korisnika
= Ukupni prihvatljivi troškovi
= Ukupna ugovorena vrijednost projekta HRK]]/7.5345</f>
        <v>794700.04645298293</v>
      </c>
      <c r="AA2143" s="44" t="s">
        <v>38</v>
      </c>
      <c r="AB2143" s="44" t="s">
        <v>35</v>
      </c>
      <c r="AC2143" s="43" t="s">
        <v>7862</v>
      </c>
      <c r="AD2143" s="43" t="s">
        <v>6595</v>
      </c>
    </row>
    <row r="2144" spans="1:30" ht="38.25" customHeight="1" x14ac:dyDescent="0.2">
      <c r="A2144" s="41" t="s">
        <v>7863</v>
      </c>
      <c r="B2144" s="42" t="s">
        <v>743</v>
      </c>
      <c r="C2144" s="43" t="s">
        <v>7295</v>
      </c>
      <c r="D2144" s="43" t="s">
        <v>7838</v>
      </c>
      <c r="E2144" s="44" t="s">
        <v>6602</v>
      </c>
      <c r="F2144" s="45" t="s">
        <v>7864</v>
      </c>
      <c r="G2144" s="45" t="s">
        <v>7865</v>
      </c>
      <c r="H2144" s="47">
        <v>43846</v>
      </c>
      <c r="I2144" s="47">
        <v>44942</v>
      </c>
      <c r="J2144" s="48" t="str">
        <f>IF(Ugovori_OPULJP[[#This Row],[DATUM ZAVRŠETKA OPERACIJE]]&gt;DATE(2024,3,31),"u provedbi","završen")</f>
        <v>završen</v>
      </c>
      <c r="K2144" s="46" t="s">
        <v>249</v>
      </c>
      <c r="L2144" s="46" t="s">
        <v>249</v>
      </c>
      <c r="M2144" s="49">
        <v>0.85</v>
      </c>
      <c r="N2144" s="49">
        <v>0.15</v>
      </c>
      <c r="O2144" s="50">
        <f>Ugovori_OPULJP[[#This Row],[Bespovratna sredstva - Ukupno (EU+Nac) HRK
= Ukupna ugovorena vrijednost bespovratnih sredstava]]*Ugovori_OPULJP[[#This Row],[EU STOPA SUFINANCIRANJA %
EU CO-FINANCING RATE %]]</f>
        <v>4478762.3020000001</v>
      </c>
      <c r="P2144" s="51">
        <f>Ugovori_OPULJP[[#This Row],[Bespovratna sredstva - EU dio - HRK]]/7.5345</f>
        <v>594433.91094299557</v>
      </c>
      <c r="Q2144" s="50">
        <f>Ugovori_OPULJP[[#This Row],[Bespovratna sredstva - Ukupno (EU+Nac) HRK
= Ukupna ugovorena vrijednost bespovratnih sredstava]]*Ugovori_OPULJP[[#This Row],[STOPA NACIONALNOG SUFINANCIRANJA %]]</f>
        <v>790369.81799999997</v>
      </c>
      <c r="R2144" s="51">
        <f>Ugovori_OPULJP[[#This Row],[Bespovratna sredstva - Nacionalni dio - HRK]]/7.5345</f>
        <v>104900.10193111685</v>
      </c>
      <c r="S2144" s="50">
        <v>5269132.12</v>
      </c>
      <c r="T2144" s="51">
        <f>Ugovori_OPULJP[[#This Row],[Bespovratna sredstva - Ukupno (EU+Nac) HRK
= Ukupna ugovorena vrijednost bespovratnih sredstava]]/7.5345</f>
        <v>699334.01287411235</v>
      </c>
      <c r="U2144" s="50">
        <v>0</v>
      </c>
      <c r="V2144" s="51">
        <f>Ugovori_OPULJP[[#This Row],[Javni doprinos korisnika - HRK]]/7.5345</f>
        <v>0</v>
      </c>
      <c r="W2144" s="50">
        <v>0</v>
      </c>
      <c r="X2144" s="51">
        <f>Ugovori_OPULJP[[#This Row],[Privatni doprinos korisnika - HRK]]/7.5345</f>
        <v>0</v>
      </c>
      <c r="Y2144" s="52">
        <v>5269132.12</v>
      </c>
      <c r="Z2144" s="53">
        <f>Ugovori_OPULJP[[#This Row],[UKUPNI PRIHVATLJIVI IZDACI
TOTAL ELIGIBLE EXPENDITURE
= Bespovratna sredstva ukupno + doprinos korisnika
= Ukupni prihvatljivi troškovi
= Ukupna ugovorena vrijednost projekta HRK]]/7.5345</f>
        <v>699334.01287411235</v>
      </c>
      <c r="AA2144" s="44" t="s">
        <v>38</v>
      </c>
      <c r="AB2144" s="44" t="s">
        <v>35</v>
      </c>
      <c r="AC2144" s="43" t="s">
        <v>7866</v>
      </c>
      <c r="AD2144" s="43" t="s">
        <v>6595</v>
      </c>
    </row>
    <row r="2145" spans="1:30" ht="51" customHeight="1" x14ac:dyDescent="0.2">
      <c r="A2145" s="41" t="s">
        <v>7867</v>
      </c>
      <c r="B2145" s="42" t="s">
        <v>743</v>
      </c>
      <c r="C2145" s="43" t="s">
        <v>7295</v>
      </c>
      <c r="D2145" s="43" t="s">
        <v>7838</v>
      </c>
      <c r="E2145" s="44" t="s">
        <v>6602</v>
      </c>
      <c r="F2145" s="45" t="s">
        <v>7868</v>
      </c>
      <c r="G2145" s="45" t="s">
        <v>7869</v>
      </c>
      <c r="H2145" s="47">
        <v>43767</v>
      </c>
      <c r="I2145" s="47">
        <v>44863</v>
      </c>
      <c r="J2145" s="48" t="str">
        <f>IF(Ugovori_OPULJP[[#This Row],[DATUM ZAVRŠETKA OPERACIJE]]&gt;DATE(2024,3,31),"u provedbi","završen")</f>
        <v>završen</v>
      </c>
      <c r="K2145" s="46" t="s">
        <v>249</v>
      </c>
      <c r="L2145" s="46" t="s">
        <v>249</v>
      </c>
      <c r="M2145" s="49">
        <v>0.85</v>
      </c>
      <c r="N2145" s="49">
        <v>0.15</v>
      </c>
      <c r="O2145" s="50">
        <f>Ugovori_OPULJP[[#This Row],[Bespovratna sredstva - Ukupno (EU+Nac) HRK
= Ukupna ugovorena vrijednost bespovratnih sredstava]]*Ugovori_OPULJP[[#This Row],[EU STOPA SUFINANCIRANJA %
EU CO-FINANCING RATE %]]</f>
        <v>5096330.9835000001</v>
      </c>
      <c r="P2145" s="51">
        <f>Ugovori_OPULJP[[#This Row],[Bespovratna sredstva - EU dio - HRK]]/7.5345</f>
        <v>676399.36074059329</v>
      </c>
      <c r="Q2145" s="50">
        <f>Ugovori_OPULJP[[#This Row],[Bespovratna sredstva - Ukupno (EU+Nac) HRK
= Ukupna ugovorena vrijednost bespovratnih sredstava]]*Ugovori_OPULJP[[#This Row],[STOPA NACIONALNOG SUFINANCIRANJA %]]</f>
        <v>899352.52649999992</v>
      </c>
      <c r="R2145" s="51">
        <f>Ugovori_OPULJP[[#This Row],[Bespovratna sredstva - Nacionalni dio - HRK]]/7.5345</f>
        <v>119364.59307186939</v>
      </c>
      <c r="S2145" s="50">
        <v>5995683.5099999998</v>
      </c>
      <c r="T2145" s="51">
        <f>Ugovori_OPULJP[[#This Row],[Bespovratna sredstva - Ukupno (EU+Nac) HRK
= Ukupna ugovorena vrijednost bespovratnih sredstava]]/7.5345</f>
        <v>795763.95381246263</v>
      </c>
      <c r="U2145" s="50">
        <v>0</v>
      </c>
      <c r="V2145" s="51">
        <f>Ugovori_OPULJP[[#This Row],[Javni doprinos korisnika - HRK]]/7.5345</f>
        <v>0</v>
      </c>
      <c r="W2145" s="50">
        <v>0</v>
      </c>
      <c r="X2145" s="51">
        <f>Ugovori_OPULJP[[#This Row],[Privatni doprinos korisnika - HRK]]/7.5345</f>
        <v>0</v>
      </c>
      <c r="Y2145" s="52">
        <v>5995683.5099999998</v>
      </c>
      <c r="Z2145" s="53">
        <f>Ugovori_OPULJP[[#This Row],[UKUPNI PRIHVATLJIVI IZDACI
TOTAL ELIGIBLE EXPENDITURE
= Bespovratna sredstva ukupno + doprinos korisnika
= Ukupni prihvatljivi troškovi
= Ukupna ugovorena vrijednost projekta HRK]]/7.5345</f>
        <v>795763.95381246263</v>
      </c>
      <c r="AA2145" s="44" t="s">
        <v>38</v>
      </c>
      <c r="AB2145" s="44" t="s">
        <v>35</v>
      </c>
      <c r="AC2145" s="43" t="s">
        <v>7870</v>
      </c>
      <c r="AD2145" s="43" t="s">
        <v>6595</v>
      </c>
    </row>
    <row r="2146" spans="1:30" ht="38.25" customHeight="1" x14ac:dyDescent="0.2">
      <c r="A2146" s="41" t="s">
        <v>7871</v>
      </c>
      <c r="B2146" s="42" t="s">
        <v>743</v>
      </c>
      <c r="C2146" s="43" t="s">
        <v>7295</v>
      </c>
      <c r="D2146" s="43" t="s">
        <v>7838</v>
      </c>
      <c r="E2146" s="44" t="s">
        <v>6602</v>
      </c>
      <c r="F2146" s="45" t="s">
        <v>7872</v>
      </c>
      <c r="G2146" s="45" t="s">
        <v>7873</v>
      </c>
      <c r="H2146" s="47">
        <v>43846</v>
      </c>
      <c r="I2146" s="47">
        <v>44942</v>
      </c>
      <c r="J2146" s="48" t="str">
        <f>IF(Ugovori_OPULJP[[#This Row],[DATUM ZAVRŠETKA OPERACIJE]]&gt;DATE(2024,3,31),"u provedbi","završen")</f>
        <v>završen</v>
      </c>
      <c r="K2146" s="46" t="s">
        <v>109</v>
      </c>
      <c r="L2146" s="46" t="s">
        <v>99</v>
      </c>
      <c r="M2146" s="49">
        <v>0.85</v>
      </c>
      <c r="N2146" s="49">
        <v>0.15</v>
      </c>
      <c r="O2146" s="50">
        <f>Ugovori_OPULJP[[#This Row],[Bespovratna sredstva - Ukupno (EU+Nac) HRK
= Ukupna ugovorena vrijednost bespovratnih sredstava]]*Ugovori_OPULJP[[#This Row],[EU STOPA SUFINANCIRANJA %
EU CO-FINANCING RATE %]]</f>
        <v>4850295.5935000004</v>
      </c>
      <c r="P2146" s="51">
        <f>Ugovori_OPULJP[[#This Row],[Bespovratna sredstva - EU dio - HRK]]/7.5345</f>
        <v>643744.85281040554</v>
      </c>
      <c r="Q2146" s="50">
        <f>Ugovori_OPULJP[[#This Row],[Bespovratna sredstva - Ukupno (EU+Nac) HRK
= Ukupna ugovorena vrijednost bespovratnih sredstava]]*Ugovori_OPULJP[[#This Row],[STOPA NACIONALNOG SUFINANCIRANJA %]]</f>
        <v>855934.51650000003</v>
      </c>
      <c r="R2146" s="51">
        <f>Ugovori_OPULJP[[#This Row],[Bespovratna sredstva - Nacionalni dio - HRK]]/7.5345</f>
        <v>113602.03284889508</v>
      </c>
      <c r="S2146" s="50">
        <v>5706230.1100000003</v>
      </c>
      <c r="T2146" s="51">
        <f>Ugovori_OPULJP[[#This Row],[Bespovratna sredstva - Ukupno (EU+Nac) HRK
= Ukupna ugovorena vrijednost bespovratnih sredstava]]/7.5345</f>
        <v>757346.88565930061</v>
      </c>
      <c r="U2146" s="50">
        <v>0</v>
      </c>
      <c r="V2146" s="51">
        <f>Ugovori_OPULJP[[#This Row],[Javni doprinos korisnika - HRK]]/7.5345</f>
        <v>0</v>
      </c>
      <c r="W2146" s="50">
        <v>0</v>
      </c>
      <c r="X2146" s="51">
        <f>Ugovori_OPULJP[[#This Row],[Privatni doprinos korisnika - HRK]]/7.5345</f>
        <v>0</v>
      </c>
      <c r="Y2146" s="52">
        <v>5706230.1100000003</v>
      </c>
      <c r="Z2146" s="53">
        <f>Ugovori_OPULJP[[#This Row],[UKUPNI PRIHVATLJIVI IZDACI
TOTAL ELIGIBLE EXPENDITURE
= Bespovratna sredstva ukupno + doprinos korisnika
= Ukupni prihvatljivi troškovi
= Ukupna ugovorena vrijednost projekta HRK]]/7.5345</f>
        <v>757346.88565930061</v>
      </c>
      <c r="AA2146" s="44" t="s">
        <v>38</v>
      </c>
      <c r="AB2146" s="44" t="s">
        <v>35</v>
      </c>
      <c r="AC2146" s="43" t="s">
        <v>7874</v>
      </c>
      <c r="AD2146" s="43" t="s">
        <v>6595</v>
      </c>
    </row>
    <row r="2147" spans="1:30" ht="51" customHeight="1" x14ac:dyDescent="0.2">
      <c r="A2147" s="41" t="s">
        <v>7875</v>
      </c>
      <c r="B2147" s="42" t="s">
        <v>743</v>
      </c>
      <c r="C2147" s="43" t="s">
        <v>7295</v>
      </c>
      <c r="D2147" s="43" t="s">
        <v>7838</v>
      </c>
      <c r="E2147" s="44" t="s">
        <v>6602</v>
      </c>
      <c r="F2147" s="45" t="s">
        <v>7876</v>
      </c>
      <c r="G2147" s="45" t="s">
        <v>7877</v>
      </c>
      <c r="H2147" s="47">
        <v>44012</v>
      </c>
      <c r="I2147" s="47">
        <v>45107</v>
      </c>
      <c r="J2147" s="48" t="str">
        <f>IF(Ugovori_OPULJP[[#This Row],[DATUM ZAVRŠETKA OPERACIJE]]&gt;DATE(2024,3,31),"u provedbi","završen")</f>
        <v>završen</v>
      </c>
      <c r="K2147" s="46" t="s">
        <v>79</v>
      </c>
      <c r="L2147" s="46" t="s">
        <v>79</v>
      </c>
      <c r="M2147" s="49">
        <v>0.85</v>
      </c>
      <c r="N2147" s="49">
        <v>0.15</v>
      </c>
      <c r="O2147" s="50">
        <f>Ugovori_OPULJP[[#This Row],[Bespovratna sredstva - Ukupno (EU+Nac) HRK
= Ukupna ugovorena vrijednost bespovratnih sredstava]]*Ugovori_OPULJP[[#This Row],[EU STOPA SUFINANCIRANJA %
EU CO-FINANCING RATE %]]</f>
        <v>5099281.9029999999</v>
      </c>
      <c r="P2147" s="51">
        <f>Ugovori_OPULJP[[#This Row],[Bespovratna sredstva - EU dio - HRK]]/7.5345</f>
        <v>676791.01506403869</v>
      </c>
      <c r="Q2147" s="50">
        <f>Ugovori_OPULJP[[#This Row],[Bespovratna sredstva - Ukupno (EU+Nac) HRK
= Ukupna ugovorena vrijednost bespovratnih sredstava]]*Ugovori_OPULJP[[#This Row],[STOPA NACIONALNOG SUFINANCIRANJA %]]</f>
        <v>899873.27699999989</v>
      </c>
      <c r="R2147" s="51">
        <f>Ugovori_OPULJP[[#This Row],[Bespovratna sredstva - Nacionalni dio - HRK]]/7.5345</f>
        <v>119433.7085407127</v>
      </c>
      <c r="S2147" s="50">
        <v>5999155.1799999997</v>
      </c>
      <c r="T2147" s="51">
        <f>Ugovori_OPULJP[[#This Row],[Bespovratna sredstva - Ukupno (EU+Nac) HRK
= Ukupna ugovorena vrijednost bespovratnih sredstava]]/7.5345</f>
        <v>796224.7236047514</v>
      </c>
      <c r="U2147" s="50">
        <v>0</v>
      </c>
      <c r="V2147" s="51">
        <f>Ugovori_OPULJP[[#This Row],[Javni doprinos korisnika - HRK]]/7.5345</f>
        <v>0</v>
      </c>
      <c r="W2147" s="50">
        <v>0</v>
      </c>
      <c r="X2147" s="51">
        <f>Ugovori_OPULJP[[#This Row],[Privatni doprinos korisnika - HRK]]/7.5345</f>
        <v>0</v>
      </c>
      <c r="Y2147" s="52">
        <v>5999155.1799999997</v>
      </c>
      <c r="Z2147" s="53">
        <f>Ugovori_OPULJP[[#This Row],[UKUPNI PRIHVATLJIVI IZDACI
TOTAL ELIGIBLE EXPENDITURE
= Bespovratna sredstva ukupno + doprinos korisnika
= Ukupni prihvatljivi troškovi
= Ukupna ugovorena vrijednost projekta HRK]]/7.5345</f>
        <v>796224.7236047514</v>
      </c>
      <c r="AA2147" s="44" t="s">
        <v>38</v>
      </c>
      <c r="AB2147" s="44" t="s">
        <v>35</v>
      </c>
      <c r="AC2147" s="43" t="s">
        <v>7878</v>
      </c>
      <c r="AD2147" s="43" t="s">
        <v>6595</v>
      </c>
    </row>
    <row r="2148" spans="1:30" ht="38.25" customHeight="1" x14ac:dyDescent="0.2">
      <c r="A2148" s="41" t="s">
        <v>7879</v>
      </c>
      <c r="B2148" s="42" t="s">
        <v>743</v>
      </c>
      <c r="C2148" s="43" t="s">
        <v>7295</v>
      </c>
      <c r="D2148" s="43" t="s">
        <v>7880</v>
      </c>
      <c r="E2148" s="44" t="s">
        <v>232</v>
      </c>
      <c r="F2148" s="45" t="s">
        <v>7881</v>
      </c>
      <c r="G2148" s="45" t="s">
        <v>2283</v>
      </c>
      <c r="H2148" s="47">
        <v>44109</v>
      </c>
      <c r="I2148" s="47">
        <v>44839</v>
      </c>
      <c r="J2148" s="48" t="str">
        <f>IF(Ugovori_OPULJP[[#This Row],[DATUM ZAVRŠETKA OPERACIJE]]&gt;DATE(2024,3,31),"u provedbi","završen")</f>
        <v>završen</v>
      </c>
      <c r="K2148" s="46" t="s">
        <v>7882</v>
      </c>
      <c r="L2148" s="46" t="s">
        <v>94</v>
      </c>
      <c r="M2148" s="49">
        <v>0.85</v>
      </c>
      <c r="N2148" s="49">
        <v>0.15</v>
      </c>
      <c r="O2148" s="50">
        <f>Ugovori_OPULJP[[#This Row],[Bespovratna sredstva - Ukupno (EU+Nac) HRK
= Ukupna ugovorena vrijednost bespovratnih sredstava]]*Ugovori_OPULJP[[#This Row],[EU STOPA SUFINANCIRANJA %
EU CO-FINANCING RATE %]]</f>
        <v>1274638.75</v>
      </c>
      <c r="P2148" s="51">
        <f>Ugovori_OPULJP[[#This Row],[Bespovratna sredstva - EU dio - HRK]]/7.5345</f>
        <v>169173.63461410842</v>
      </c>
      <c r="Q2148" s="50">
        <f>Ugovori_OPULJP[[#This Row],[Bespovratna sredstva - Ukupno (EU+Nac) HRK
= Ukupna ugovorena vrijednost bespovratnih sredstava]]*Ugovori_OPULJP[[#This Row],[STOPA NACIONALNOG SUFINANCIRANJA %]]</f>
        <v>224936.25</v>
      </c>
      <c r="R2148" s="51">
        <f>Ugovori_OPULJP[[#This Row],[Bespovratna sredstva - Nacionalni dio - HRK]]/7.5345</f>
        <v>29854.170814254427</v>
      </c>
      <c r="S2148" s="50">
        <v>1499575</v>
      </c>
      <c r="T2148" s="51">
        <f>Ugovori_OPULJP[[#This Row],[Bespovratna sredstva - Ukupno (EU+Nac) HRK
= Ukupna ugovorena vrijednost bespovratnih sredstava]]/7.5345</f>
        <v>199027.80542836286</v>
      </c>
      <c r="U2148" s="50">
        <v>0</v>
      </c>
      <c r="V2148" s="51">
        <f>Ugovori_OPULJP[[#This Row],[Javni doprinos korisnika - HRK]]/7.5345</f>
        <v>0</v>
      </c>
      <c r="W2148" s="50">
        <v>0</v>
      </c>
      <c r="X2148" s="51">
        <f>Ugovori_OPULJP[[#This Row],[Privatni doprinos korisnika - HRK]]/7.5345</f>
        <v>0</v>
      </c>
      <c r="Y2148" s="52">
        <v>1499575</v>
      </c>
      <c r="Z2148" s="53">
        <f>Ugovori_OPULJP[[#This Row],[UKUPNI PRIHVATLJIVI IZDACI
TOTAL ELIGIBLE EXPENDITURE
= Bespovratna sredstva ukupno + doprinos korisnika
= Ukupni prihvatljivi troškovi
= Ukupna ugovorena vrijednost projekta HRK]]/7.5345</f>
        <v>199027.80542836286</v>
      </c>
      <c r="AA2148" s="44" t="s">
        <v>38</v>
      </c>
      <c r="AB2148" s="44" t="s">
        <v>35</v>
      </c>
      <c r="AC2148" s="43" t="s">
        <v>7883</v>
      </c>
      <c r="AD2148" s="43" t="s">
        <v>6595</v>
      </c>
    </row>
    <row r="2149" spans="1:30" ht="51" customHeight="1" x14ac:dyDescent="0.2">
      <c r="A2149" s="41" t="s">
        <v>7884</v>
      </c>
      <c r="B2149" s="42" t="s">
        <v>743</v>
      </c>
      <c r="C2149" s="43" t="s">
        <v>7295</v>
      </c>
      <c r="D2149" s="43" t="s">
        <v>7880</v>
      </c>
      <c r="E2149" s="44" t="s">
        <v>232</v>
      </c>
      <c r="F2149" s="45" t="s">
        <v>7885</v>
      </c>
      <c r="G2149" s="45" t="s">
        <v>2210</v>
      </c>
      <c r="H2149" s="47">
        <v>44109</v>
      </c>
      <c r="I2149" s="47">
        <v>44839</v>
      </c>
      <c r="J2149" s="48" t="str">
        <f>IF(Ugovori_OPULJP[[#This Row],[DATUM ZAVRŠETKA OPERACIJE]]&gt;DATE(2024,3,31),"u provedbi","završen")</f>
        <v>završen</v>
      </c>
      <c r="K2149" s="46" t="s">
        <v>7882</v>
      </c>
      <c r="L2149" s="46" t="s">
        <v>99</v>
      </c>
      <c r="M2149" s="49">
        <v>0.85</v>
      </c>
      <c r="N2149" s="49">
        <v>0.15</v>
      </c>
      <c r="O2149" s="50">
        <f>Ugovori_OPULJP[[#This Row],[Bespovratna sredstva - Ukupno (EU+Nac) HRK
= Ukupna ugovorena vrijednost bespovratnih sredstava]]*Ugovori_OPULJP[[#This Row],[EU STOPA SUFINANCIRANJA %
EU CO-FINANCING RATE %]]</f>
        <v>1274978.75</v>
      </c>
      <c r="P2149" s="51">
        <f>Ugovori_OPULJP[[#This Row],[Bespovratna sredstva - EU dio - HRK]]/7.5345</f>
        <v>169218.76036896941</v>
      </c>
      <c r="Q2149" s="50">
        <f>Ugovori_OPULJP[[#This Row],[Bespovratna sredstva - Ukupno (EU+Nac) HRK
= Ukupna ugovorena vrijednost bespovratnih sredstava]]*Ugovori_OPULJP[[#This Row],[STOPA NACIONALNOG SUFINANCIRANJA %]]</f>
        <v>224996.25</v>
      </c>
      <c r="R2149" s="51">
        <f>Ugovori_OPULJP[[#This Row],[Bespovratna sredstva - Nacionalni dio - HRK]]/7.5345</f>
        <v>29862.134182759306</v>
      </c>
      <c r="S2149" s="50">
        <v>1499975</v>
      </c>
      <c r="T2149" s="51">
        <f>Ugovori_OPULJP[[#This Row],[Bespovratna sredstva - Ukupno (EU+Nac) HRK
= Ukupna ugovorena vrijednost bespovratnih sredstava]]/7.5345</f>
        <v>199080.89455172871</v>
      </c>
      <c r="U2149" s="50">
        <v>0</v>
      </c>
      <c r="V2149" s="51">
        <f>Ugovori_OPULJP[[#This Row],[Javni doprinos korisnika - HRK]]/7.5345</f>
        <v>0</v>
      </c>
      <c r="W2149" s="50">
        <v>0</v>
      </c>
      <c r="X2149" s="51">
        <f>Ugovori_OPULJP[[#This Row],[Privatni doprinos korisnika - HRK]]/7.5345</f>
        <v>0</v>
      </c>
      <c r="Y2149" s="52">
        <v>1499975</v>
      </c>
      <c r="Z2149" s="53">
        <f>Ugovori_OPULJP[[#This Row],[UKUPNI PRIHVATLJIVI IZDACI
TOTAL ELIGIBLE EXPENDITURE
= Bespovratna sredstva ukupno + doprinos korisnika
= Ukupni prihvatljivi troškovi
= Ukupna ugovorena vrijednost projekta HRK]]/7.5345</f>
        <v>199080.89455172871</v>
      </c>
      <c r="AA2149" s="44" t="s">
        <v>38</v>
      </c>
      <c r="AB2149" s="44" t="s">
        <v>35</v>
      </c>
      <c r="AC2149" s="43" t="s">
        <v>7886</v>
      </c>
      <c r="AD2149" s="43" t="s">
        <v>6595</v>
      </c>
    </row>
    <row r="2150" spans="1:30" ht="38.25" customHeight="1" x14ac:dyDescent="0.2">
      <c r="A2150" s="41" t="s">
        <v>7887</v>
      </c>
      <c r="B2150" s="42" t="s">
        <v>743</v>
      </c>
      <c r="C2150" s="43" t="s">
        <v>7295</v>
      </c>
      <c r="D2150" s="43" t="s">
        <v>7880</v>
      </c>
      <c r="E2150" s="44" t="s">
        <v>232</v>
      </c>
      <c r="F2150" s="45" t="s">
        <v>7888</v>
      </c>
      <c r="G2150" s="45" t="s">
        <v>2001</v>
      </c>
      <c r="H2150" s="47">
        <v>44109</v>
      </c>
      <c r="I2150" s="47">
        <v>44839</v>
      </c>
      <c r="J2150" s="48" t="str">
        <f>IF(Ugovori_OPULJP[[#This Row],[DATUM ZAVRŠETKA OPERACIJE]]&gt;DATE(2024,3,31),"u provedbi","završen")</f>
        <v>završen</v>
      </c>
      <c r="K2150" s="46" t="s">
        <v>7889</v>
      </c>
      <c r="L2150" s="46" t="s">
        <v>99</v>
      </c>
      <c r="M2150" s="49">
        <v>0.85</v>
      </c>
      <c r="N2150" s="49">
        <v>0.15</v>
      </c>
      <c r="O2150" s="50">
        <f>Ugovori_OPULJP[[#This Row],[Bespovratna sredstva - Ukupno (EU+Nac) HRK
= Ukupna ugovorena vrijednost bespovratnih sredstava]]*Ugovori_OPULJP[[#This Row],[EU STOPA SUFINANCIRANJA %
EU CO-FINANCING RATE %]]</f>
        <v>1274638.75</v>
      </c>
      <c r="P2150" s="51">
        <f>Ugovori_OPULJP[[#This Row],[Bespovratna sredstva - EU dio - HRK]]/7.5345</f>
        <v>169173.63461410842</v>
      </c>
      <c r="Q2150" s="50">
        <f>Ugovori_OPULJP[[#This Row],[Bespovratna sredstva - Ukupno (EU+Nac) HRK
= Ukupna ugovorena vrijednost bespovratnih sredstava]]*Ugovori_OPULJP[[#This Row],[STOPA NACIONALNOG SUFINANCIRANJA %]]</f>
        <v>224936.25</v>
      </c>
      <c r="R2150" s="51">
        <f>Ugovori_OPULJP[[#This Row],[Bespovratna sredstva - Nacionalni dio - HRK]]/7.5345</f>
        <v>29854.170814254427</v>
      </c>
      <c r="S2150" s="50">
        <v>1499575</v>
      </c>
      <c r="T2150" s="51">
        <f>Ugovori_OPULJP[[#This Row],[Bespovratna sredstva - Ukupno (EU+Nac) HRK
= Ukupna ugovorena vrijednost bespovratnih sredstava]]/7.5345</f>
        <v>199027.80542836286</v>
      </c>
      <c r="U2150" s="50">
        <v>0</v>
      </c>
      <c r="V2150" s="51">
        <f>Ugovori_OPULJP[[#This Row],[Javni doprinos korisnika - HRK]]/7.5345</f>
        <v>0</v>
      </c>
      <c r="W2150" s="50">
        <v>0</v>
      </c>
      <c r="X2150" s="51">
        <f>Ugovori_OPULJP[[#This Row],[Privatni doprinos korisnika - HRK]]/7.5345</f>
        <v>0</v>
      </c>
      <c r="Y2150" s="52">
        <v>1499575</v>
      </c>
      <c r="Z2150" s="53">
        <f>Ugovori_OPULJP[[#This Row],[UKUPNI PRIHVATLJIVI IZDACI
TOTAL ELIGIBLE EXPENDITURE
= Bespovratna sredstva ukupno + doprinos korisnika
= Ukupni prihvatljivi troškovi
= Ukupna ugovorena vrijednost projekta HRK]]/7.5345</f>
        <v>199027.80542836286</v>
      </c>
      <c r="AA2150" s="44" t="s">
        <v>38</v>
      </c>
      <c r="AB2150" s="44" t="s">
        <v>35</v>
      </c>
      <c r="AC2150" s="43" t="s">
        <v>7890</v>
      </c>
      <c r="AD2150" s="43" t="s">
        <v>6595</v>
      </c>
    </row>
    <row r="2151" spans="1:30" ht="51" customHeight="1" x14ac:dyDescent="0.2">
      <c r="A2151" s="41" t="s">
        <v>7891</v>
      </c>
      <c r="B2151" s="42" t="s">
        <v>743</v>
      </c>
      <c r="C2151" s="43" t="s">
        <v>7295</v>
      </c>
      <c r="D2151" s="43" t="s">
        <v>7880</v>
      </c>
      <c r="E2151" s="44" t="s">
        <v>232</v>
      </c>
      <c r="F2151" s="45" t="s">
        <v>7892</v>
      </c>
      <c r="G2151" s="45" t="s">
        <v>1549</v>
      </c>
      <c r="H2151" s="47">
        <v>44109</v>
      </c>
      <c r="I2151" s="47">
        <v>44839</v>
      </c>
      <c r="J2151" s="48" t="str">
        <f>IF(Ugovori_OPULJP[[#This Row],[DATUM ZAVRŠETKA OPERACIJE]]&gt;DATE(2024,3,31),"u provedbi","završen")</f>
        <v>završen</v>
      </c>
      <c r="K2151" s="46" t="s">
        <v>7882</v>
      </c>
      <c r="L2151" s="46" t="s">
        <v>99</v>
      </c>
      <c r="M2151" s="49">
        <v>0.85</v>
      </c>
      <c r="N2151" s="49">
        <v>0.15</v>
      </c>
      <c r="O2151" s="50">
        <f>Ugovori_OPULJP[[#This Row],[Bespovratna sredstva - Ukupno (EU+Nac) HRK
= Ukupna ugovorena vrijednost bespovratnih sredstava]]*Ugovori_OPULJP[[#This Row],[EU STOPA SUFINANCIRANJA %
EU CO-FINANCING RATE %]]</f>
        <v>1274978.75</v>
      </c>
      <c r="P2151" s="51">
        <f>Ugovori_OPULJP[[#This Row],[Bespovratna sredstva - EU dio - HRK]]/7.5345</f>
        <v>169218.76036896941</v>
      </c>
      <c r="Q2151" s="50">
        <f>Ugovori_OPULJP[[#This Row],[Bespovratna sredstva - Ukupno (EU+Nac) HRK
= Ukupna ugovorena vrijednost bespovratnih sredstava]]*Ugovori_OPULJP[[#This Row],[STOPA NACIONALNOG SUFINANCIRANJA %]]</f>
        <v>224996.25</v>
      </c>
      <c r="R2151" s="51">
        <f>Ugovori_OPULJP[[#This Row],[Bespovratna sredstva - Nacionalni dio - HRK]]/7.5345</f>
        <v>29862.134182759306</v>
      </c>
      <c r="S2151" s="50">
        <v>1499975</v>
      </c>
      <c r="T2151" s="51">
        <f>Ugovori_OPULJP[[#This Row],[Bespovratna sredstva - Ukupno (EU+Nac) HRK
= Ukupna ugovorena vrijednost bespovratnih sredstava]]/7.5345</f>
        <v>199080.89455172871</v>
      </c>
      <c r="U2151" s="50">
        <v>0</v>
      </c>
      <c r="V2151" s="51">
        <f>Ugovori_OPULJP[[#This Row],[Javni doprinos korisnika - HRK]]/7.5345</f>
        <v>0</v>
      </c>
      <c r="W2151" s="50">
        <v>0</v>
      </c>
      <c r="X2151" s="51">
        <f>Ugovori_OPULJP[[#This Row],[Privatni doprinos korisnika - HRK]]/7.5345</f>
        <v>0</v>
      </c>
      <c r="Y2151" s="52">
        <v>1499975</v>
      </c>
      <c r="Z2151" s="53">
        <f>Ugovori_OPULJP[[#This Row],[UKUPNI PRIHVATLJIVI IZDACI
TOTAL ELIGIBLE EXPENDITURE
= Bespovratna sredstva ukupno + doprinos korisnika
= Ukupni prihvatljivi troškovi
= Ukupna ugovorena vrijednost projekta HRK]]/7.5345</f>
        <v>199080.89455172871</v>
      </c>
      <c r="AA2151" s="44" t="s">
        <v>38</v>
      </c>
      <c r="AB2151" s="44" t="s">
        <v>35</v>
      </c>
      <c r="AC2151" s="43" t="s">
        <v>7893</v>
      </c>
      <c r="AD2151" s="43" t="s">
        <v>6595</v>
      </c>
    </row>
    <row r="2152" spans="1:30" ht="51" customHeight="1" x14ac:dyDescent="0.2">
      <c r="A2152" s="41" t="s">
        <v>7894</v>
      </c>
      <c r="B2152" s="42" t="s">
        <v>743</v>
      </c>
      <c r="C2152" s="43" t="s">
        <v>7295</v>
      </c>
      <c r="D2152" s="43" t="s">
        <v>7880</v>
      </c>
      <c r="E2152" s="44" t="s">
        <v>232</v>
      </c>
      <c r="F2152" s="45" t="s">
        <v>7895</v>
      </c>
      <c r="G2152" s="45" t="s">
        <v>2299</v>
      </c>
      <c r="H2152" s="47">
        <v>44109</v>
      </c>
      <c r="I2152" s="47">
        <v>44839</v>
      </c>
      <c r="J2152" s="48" t="str">
        <f>IF(Ugovori_OPULJP[[#This Row],[DATUM ZAVRŠETKA OPERACIJE]]&gt;DATE(2024,3,31),"u provedbi","završen")</f>
        <v>završen</v>
      </c>
      <c r="K2152" s="46" t="s">
        <v>7882</v>
      </c>
      <c r="L2152" s="46" t="s">
        <v>99</v>
      </c>
      <c r="M2152" s="49">
        <v>0.85</v>
      </c>
      <c r="N2152" s="49">
        <v>0.15</v>
      </c>
      <c r="O2152" s="50">
        <f>Ugovori_OPULJP[[#This Row],[Bespovratna sredstva - Ukupno (EU+Nac) HRK
= Ukupna ugovorena vrijednost bespovratnih sredstava]]*Ugovori_OPULJP[[#This Row],[EU STOPA SUFINANCIRANJA %
EU CO-FINANCING RATE %]]</f>
        <v>1272856.0959999999</v>
      </c>
      <c r="P2152" s="51">
        <f>Ugovori_OPULJP[[#This Row],[Bespovratna sredstva - EU dio - HRK]]/7.5345</f>
        <v>168937.03576879684</v>
      </c>
      <c r="Q2152" s="50">
        <f>Ugovori_OPULJP[[#This Row],[Bespovratna sredstva - Ukupno (EU+Nac) HRK
= Ukupna ugovorena vrijednost bespovratnih sredstava]]*Ugovori_OPULJP[[#This Row],[STOPA NACIONALNOG SUFINANCIRANJA %]]</f>
        <v>224621.66399999999</v>
      </c>
      <c r="R2152" s="51">
        <f>Ugovori_OPULJP[[#This Row],[Bespovratna sredstva - Nacionalni dio - HRK]]/7.5345</f>
        <v>29812.418076846505</v>
      </c>
      <c r="S2152" s="50">
        <v>1497477.76</v>
      </c>
      <c r="T2152" s="51">
        <f>Ugovori_OPULJP[[#This Row],[Bespovratna sredstva - Ukupno (EU+Nac) HRK
= Ukupna ugovorena vrijednost bespovratnih sredstava]]/7.5345</f>
        <v>198749.45384564335</v>
      </c>
      <c r="U2152" s="50">
        <v>0</v>
      </c>
      <c r="V2152" s="51">
        <f>Ugovori_OPULJP[[#This Row],[Javni doprinos korisnika - HRK]]/7.5345</f>
        <v>0</v>
      </c>
      <c r="W2152" s="50">
        <v>0</v>
      </c>
      <c r="X2152" s="51">
        <f>Ugovori_OPULJP[[#This Row],[Privatni doprinos korisnika - HRK]]/7.5345</f>
        <v>0</v>
      </c>
      <c r="Y2152" s="52">
        <v>1497477.76</v>
      </c>
      <c r="Z2152" s="53">
        <f>Ugovori_OPULJP[[#This Row],[UKUPNI PRIHVATLJIVI IZDACI
TOTAL ELIGIBLE EXPENDITURE
= Bespovratna sredstva ukupno + doprinos korisnika
= Ukupni prihvatljivi troškovi
= Ukupna ugovorena vrijednost projekta HRK]]/7.5345</f>
        <v>198749.45384564335</v>
      </c>
      <c r="AA2152" s="44" t="s">
        <v>38</v>
      </c>
      <c r="AB2152" s="44" t="s">
        <v>35</v>
      </c>
      <c r="AC2152" s="43" t="s">
        <v>7896</v>
      </c>
      <c r="AD2152" s="43" t="s">
        <v>6595</v>
      </c>
    </row>
    <row r="2153" spans="1:30" ht="51" customHeight="1" x14ac:dyDescent="0.2">
      <c r="A2153" s="41" t="s">
        <v>7897</v>
      </c>
      <c r="B2153" s="42" t="s">
        <v>743</v>
      </c>
      <c r="C2153" s="43" t="s">
        <v>7295</v>
      </c>
      <c r="D2153" s="43" t="s">
        <v>7880</v>
      </c>
      <c r="E2153" s="44" t="s">
        <v>232</v>
      </c>
      <c r="F2153" s="45" t="s">
        <v>7898</v>
      </c>
      <c r="G2153" s="45" t="s">
        <v>1361</v>
      </c>
      <c r="H2153" s="47">
        <v>44109</v>
      </c>
      <c r="I2153" s="47">
        <v>44839</v>
      </c>
      <c r="J2153" s="48" t="str">
        <f>IF(Ugovori_OPULJP[[#This Row],[DATUM ZAVRŠETKA OPERACIJE]]&gt;DATE(2024,3,31),"u provedbi","završen")</f>
        <v>završen</v>
      </c>
      <c r="K2153" s="46" t="s">
        <v>7882</v>
      </c>
      <c r="L2153" s="46" t="s">
        <v>99</v>
      </c>
      <c r="M2153" s="49">
        <v>0.85</v>
      </c>
      <c r="N2153" s="49">
        <v>0.15</v>
      </c>
      <c r="O2153" s="50">
        <f>Ugovori_OPULJP[[#This Row],[Bespovratna sredstva - Ukupno (EU+Nac) HRK
= Ukupna ugovorena vrijednost bespovratnih sredstava]]*Ugovori_OPULJP[[#This Row],[EU STOPA SUFINANCIRANJA %
EU CO-FINANCING RATE %]]</f>
        <v>1270983.75</v>
      </c>
      <c r="P2153" s="51">
        <f>Ugovori_OPULJP[[#This Row],[Bespovratna sredstva - EU dio - HRK]]/7.5345</f>
        <v>168688.53274935298</v>
      </c>
      <c r="Q2153" s="50">
        <f>Ugovori_OPULJP[[#This Row],[Bespovratna sredstva - Ukupno (EU+Nac) HRK
= Ukupna ugovorena vrijednost bespovratnih sredstava]]*Ugovori_OPULJP[[#This Row],[STOPA NACIONALNOG SUFINANCIRANJA %]]</f>
        <v>224291.25</v>
      </c>
      <c r="R2153" s="51">
        <f>Ugovori_OPULJP[[#This Row],[Bespovratna sredstva - Nacionalni dio - HRK]]/7.5345</f>
        <v>29768.564602826995</v>
      </c>
      <c r="S2153" s="50">
        <v>1495275</v>
      </c>
      <c r="T2153" s="51">
        <f>Ugovori_OPULJP[[#This Row],[Bespovratna sredstva - Ukupno (EU+Nac) HRK
= Ukupna ugovorena vrijednost bespovratnih sredstava]]/7.5345</f>
        <v>198457.09735217996</v>
      </c>
      <c r="U2153" s="50">
        <v>0</v>
      </c>
      <c r="V2153" s="51">
        <f>Ugovori_OPULJP[[#This Row],[Javni doprinos korisnika - HRK]]/7.5345</f>
        <v>0</v>
      </c>
      <c r="W2153" s="50">
        <v>0</v>
      </c>
      <c r="X2153" s="51">
        <f>Ugovori_OPULJP[[#This Row],[Privatni doprinos korisnika - HRK]]/7.5345</f>
        <v>0</v>
      </c>
      <c r="Y2153" s="52">
        <v>1495275</v>
      </c>
      <c r="Z2153" s="53">
        <f>Ugovori_OPULJP[[#This Row],[UKUPNI PRIHVATLJIVI IZDACI
TOTAL ELIGIBLE EXPENDITURE
= Bespovratna sredstva ukupno + doprinos korisnika
= Ukupni prihvatljivi troškovi
= Ukupna ugovorena vrijednost projekta HRK]]/7.5345</f>
        <v>198457.09735217996</v>
      </c>
      <c r="AA2153" s="44" t="s">
        <v>38</v>
      </c>
      <c r="AB2153" s="44" t="s">
        <v>35</v>
      </c>
      <c r="AC2153" s="43" t="s">
        <v>7899</v>
      </c>
      <c r="AD2153" s="43" t="s">
        <v>6595</v>
      </c>
    </row>
    <row r="2154" spans="1:30" ht="51" customHeight="1" x14ac:dyDescent="0.2">
      <c r="A2154" s="41" t="s">
        <v>7900</v>
      </c>
      <c r="B2154" s="42" t="s">
        <v>743</v>
      </c>
      <c r="C2154" s="43" t="s">
        <v>7295</v>
      </c>
      <c r="D2154" s="43" t="s">
        <v>7880</v>
      </c>
      <c r="E2154" s="44" t="s">
        <v>232</v>
      </c>
      <c r="F2154" s="45" t="s">
        <v>7901</v>
      </c>
      <c r="G2154" s="45" t="s">
        <v>3561</v>
      </c>
      <c r="H2154" s="47">
        <v>44109</v>
      </c>
      <c r="I2154" s="47">
        <v>44839</v>
      </c>
      <c r="J2154" s="48" t="str">
        <f>IF(Ugovori_OPULJP[[#This Row],[DATUM ZAVRŠETKA OPERACIJE]]&gt;DATE(2024,3,31),"u provedbi","završen")</f>
        <v>završen</v>
      </c>
      <c r="K2154" s="46" t="s">
        <v>7882</v>
      </c>
      <c r="L2154" s="46" t="s">
        <v>99</v>
      </c>
      <c r="M2154" s="49">
        <v>0.85</v>
      </c>
      <c r="N2154" s="49">
        <v>0.15</v>
      </c>
      <c r="O2154" s="50">
        <f>Ugovori_OPULJP[[#This Row],[Bespovratna sredstva - Ukupno (EU+Nac) HRK
= Ukupna ugovorena vrijednost bespovratnih sredstava]]*Ugovori_OPULJP[[#This Row],[EU STOPA SUFINANCIRANJA %
EU CO-FINANCING RATE %]]</f>
        <v>1274978.75</v>
      </c>
      <c r="P2154" s="51">
        <f>Ugovori_OPULJP[[#This Row],[Bespovratna sredstva - EU dio - HRK]]/7.5345</f>
        <v>169218.76036896941</v>
      </c>
      <c r="Q2154" s="50">
        <f>Ugovori_OPULJP[[#This Row],[Bespovratna sredstva - Ukupno (EU+Nac) HRK
= Ukupna ugovorena vrijednost bespovratnih sredstava]]*Ugovori_OPULJP[[#This Row],[STOPA NACIONALNOG SUFINANCIRANJA %]]</f>
        <v>224996.25</v>
      </c>
      <c r="R2154" s="51">
        <f>Ugovori_OPULJP[[#This Row],[Bespovratna sredstva - Nacionalni dio - HRK]]/7.5345</f>
        <v>29862.134182759306</v>
      </c>
      <c r="S2154" s="50">
        <v>1499975</v>
      </c>
      <c r="T2154" s="51">
        <f>Ugovori_OPULJP[[#This Row],[Bespovratna sredstva - Ukupno (EU+Nac) HRK
= Ukupna ugovorena vrijednost bespovratnih sredstava]]/7.5345</f>
        <v>199080.89455172871</v>
      </c>
      <c r="U2154" s="50">
        <v>0</v>
      </c>
      <c r="V2154" s="51">
        <f>Ugovori_OPULJP[[#This Row],[Javni doprinos korisnika - HRK]]/7.5345</f>
        <v>0</v>
      </c>
      <c r="W2154" s="50">
        <v>0</v>
      </c>
      <c r="X2154" s="51">
        <f>Ugovori_OPULJP[[#This Row],[Privatni doprinos korisnika - HRK]]/7.5345</f>
        <v>0</v>
      </c>
      <c r="Y2154" s="52">
        <v>1499975</v>
      </c>
      <c r="Z2154" s="53">
        <f>Ugovori_OPULJP[[#This Row],[UKUPNI PRIHVATLJIVI IZDACI
TOTAL ELIGIBLE EXPENDITURE
= Bespovratna sredstva ukupno + doprinos korisnika
= Ukupni prihvatljivi troškovi
= Ukupna ugovorena vrijednost projekta HRK]]/7.5345</f>
        <v>199080.89455172871</v>
      </c>
      <c r="AA2154" s="44" t="s">
        <v>38</v>
      </c>
      <c r="AB2154" s="44" t="s">
        <v>35</v>
      </c>
      <c r="AC2154" s="43" t="s">
        <v>7896</v>
      </c>
      <c r="AD2154" s="43" t="s">
        <v>6595</v>
      </c>
    </row>
    <row r="2155" spans="1:30" ht="51" customHeight="1" x14ac:dyDescent="0.2">
      <c r="A2155" s="41" t="s">
        <v>7902</v>
      </c>
      <c r="B2155" s="42" t="s">
        <v>743</v>
      </c>
      <c r="C2155" s="43" t="s">
        <v>7295</v>
      </c>
      <c r="D2155" s="43" t="s">
        <v>7880</v>
      </c>
      <c r="E2155" s="44" t="s">
        <v>232</v>
      </c>
      <c r="F2155" s="45" t="s">
        <v>7903</v>
      </c>
      <c r="G2155" s="45" t="s">
        <v>1079</v>
      </c>
      <c r="H2155" s="47">
        <v>44091</v>
      </c>
      <c r="I2155" s="47">
        <v>44821</v>
      </c>
      <c r="J2155" s="48" t="str">
        <f>IF(Ugovori_OPULJP[[#This Row],[DATUM ZAVRŠETKA OPERACIJE]]&gt;DATE(2024,3,31),"u provedbi","završen")</f>
        <v>završen</v>
      </c>
      <c r="K2155" s="46" t="s">
        <v>637</v>
      </c>
      <c r="L2155" s="46" t="s">
        <v>425</v>
      </c>
      <c r="M2155" s="49">
        <v>0.85</v>
      </c>
      <c r="N2155" s="49">
        <v>0.15</v>
      </c>
      <c r="O2155" s="50">
        <f>Ugovori_OPULJP[[#This Row],[Bespovratna sredstva - Ukupno (EU+Nac) HRK
= Ukupna ugovorena vrijednost bespovratnih sredstava]]*Ugovori_OPULJP[[#This Row],[EU STOPA SUFINANCIRANJA %
EU CO-FINANCING RATE %]]</f>
        <v>1232900.3159999999</v>
      </c>
      <c r="P2155" s="51">
        <f>Ugovori_OPULJP[[#This Row],[Bespovratna sredstva - EU dio - HRK]]/7.5345</f>
        <v>163633.9924347999</v>
      </c>
      <c r="Q2155" s="50">
        <f>Ugovori_OPULJP[[#This Row],[Bespovratna sredstva - Ukupno (EU+Nac) HRK
= Ukupna ugovorena vrijednost bespovratnih sredstava]]*Ugovori_OPULJP[[#This Row],[STOPA NACIONALNOG SUFINANCIRANJA %]]</f>
        <v>217570.644</v>
      </c>
      <c r="R2155" s="51">
        <f>Ugovori_OPULJP[[#This Row],[Bespovratna sredstva - Nacionalni dio - HRK]]/7.5345</f>
        <v>28876.586900258808</v>
      </c>
      <c r="S2155" s="50">
        <v>1450470.96</v>
      </c>
      <c r="T2155" s="51">
        <f>Ugovori_OPULJP[[#This Row],[Bespovratna sredstva - Ukupno (EU+Nac) HRK
= Ukupna ugovorena vrijednost bespovratnih sredstava]]/7.5345</f>
        <v>192510.57933505872</v>
      </c>
      <c r="U2155" s="50">
        <v>0</v>
      </c>
      <c r="V2155" s="51">
        <f>Ugovori_OPULJP[[#This Row],[Javni doprinos korisnika - HRK]]/7.5345</f>
        <v>0</v>
      </c>
      <c r="W2155" s="50">
        <v>0</v>
      </c>
      <c r="X2155" s="51">
        <f>Ugovori_OPULJP[[#This Row],[Privatni doprinos korisnika - HRK]]/7.5345</f>
        <v>0</v>
      </c>
      <c r="Y2155" s="52">
        <v>1450470.96</v>
      </c>
      <c r="Z2155" s="53">
        <f>Ugovori_OPULJP[[#This Row],[UKUPNI PRIHVATLJIVI IZDACI
TOTAL ELIGIBLE EXPENDITURE
= Bespovratna sredstva ukupno + doprinos korisnika
= Ukupni prihvatljivi troškovi
= Ukupna ugovorena vrijednost projekta HRK]]/7.5345</f>
        <v>192510.57933505872</v>
      </c>
      <c r="AA2155" s="44" t="s">
        <v>38</v>
      </c>
      <c r="AB2155" s="44" t="s">
        <v>35</v>
      </c>
      <c r="AC2155" s="43" t="s">
        <v>7904</v>
      </c>
      <c r="AD2155" s="43" t="s">
        <v>6595</v>
      </c>
    </row>
    <row r="2156" spans="1:30" ht="51" customHeight="1" x14ac:dyDescent="0.2">
      <c r="A2156" s="41" t="s">
        <v>7905</v>
      </c>
      <c r="B2156" s="42" t="s">
        <v>743</v>
      </c>
      <c r="C2156" s="43" t="s">
        <v>7295</v>
      </c>
      <c r="D2156" s="43" t="s">
        <v>7880</v>
      </c>
      <c r="E2156" s="44" t="s">
        <v>232</v>
      </c>
      <c r="F2156" s="45" t="s">
        <v>7906</v>
      </c>
      <c r="G2156" s="45" t="s">
        <v>1639</v>
      </c>
      <c r="H2156" s="47">
        <v>44109</v>
      </c>
      <c r="I2156" s="47">
        <v>44839</v>
      </c>
      <c r="J2156" s="48" t="str">
        <f>IF(Ugovori_OPULJP[[#This Row],[DATUM ZAVRŠETKA OPERACIJE]]&gt;DATE(2024,3,31),"u provedbi","završen")</f>
        <v>završen</v>
      </c>
      <c r="K2156" s="46" t="s">
        <v>7882</v>
      </c>
      <c r="L2156" s="46" t="s">
        <v>99</v>
      </c>
      <c r="M2156" s="49">
        <v>0.85</v>
      </c>
      <c r="N2156" s="49">
        <v>0.15</v>
      </c>
      <c r="O2156" s="50">
        <f>Ugovori_OPULJP[[#This Row],[Bespovratna sredstva - Ukupno (EU+Nac) HRK
= Ukupna ugovorena vrijednost bespovratnih sredstava]]*Ugovori_OPULJP[[#This Row],[EU STOPA SUFINANCIRANJA %
EU CO-FINANCING RATE %]]</f>
        <v>1275000</v>
      </c>
      <c r="P2156" s="51">
        <f>Ugovori_OPULJP[[#This Row],[Bespovratna sredstva - EU dio - HRK]]/7.5345</f>
        <v>169221.5807286482</v>
      </c>
      <c r="Q2156" s="50">
        <f>Ugovori_OPULJP[[#This Row],[Bespovratna sredstva - Ukupno (EU+Nac) HRK
= Ukupna ugovorena vrijednost bespovratnih sredstava]]*Ugovori_OPULJP[[#This Row],[STOPA NACIONALNOG SUFINANCIRANJA %]]</f>
        <v>225000</v>
      </c>
      <c r="R2156" s="51">
        <f>Ugovori_OPULJP[[#This Row],[Bespovratna sredstva - Nacionalni dio - HRK]]/7.5345</f>
        <v>29862.631893290862</v>
      </c>
      <c r="S2156" s="50">
        <v>1500000</v>
      </c>
      <c r="T2156" s="51">
        <f>Ugovori_OPULJP[[#This Row],[Bespovratna sredstva - Ukupno (EU+Nac) HRK
= Ukupna ugovorena vrijednost bespovratnih sredstava]]/7.5345</f>
        <v>199084.21262193908</v>
      </c>
      <c r="U2156" s="50">
        <v>0</v>
      </c>
      <c r="V2156" s="51">
        <f>Ugovori_OPULJP[[#This Row],[Javni doprinos korisnika - HRK]]/7.5345</f>
        <v>0</v>
      </c>
      <c r="W2156" s="50">
        <v>0</v>
      </c>
      <c r="X2156" s="51">
        <f>Ugovori_OPULJP[[#This Row],[Privatni doprinos korisnika - HRK]]/7.5345</f>
        <v>0</v>
      </c>
      <c r="Y2156" s="52">
        <v>1500000</v>
      </c>
      <c r="Z2156" s="53">
        <f>Ugovori_OPULJP[[#This Row],[UKUPNI PRIHVATLJIVI IZDACI
TOTAL ELIGIBLE EXPENDITURE
= Bespovratna sredstva ukupno + doprinos korisnika
= Ukupni prihvatljivi troškovi
= Ukupna ugovorena vrijednost projekta HRK]]/7.5345</f>
        <v>199084.21262193908</v>
      </c>
      <c r="AA2156" s="44" t="s">
        <v>38</v>
      </c>
      <c r="AB2156" s="44" t="s">
        <v>35</v>
      </c>
      <c r="AC2156" s="43" t="s">
        <v>7907</v>
      </c>
      <c r="AD2156" s="43" t="s">
        <v>6595</v>
      </c>
    </row>
    <row r="2157" spans="1:30" ht="51" customHeight="1" x14ac:dyDescent="0.2">
      <c r="A2157" s="41" t="s">
        <v>7908</v>
      </c>
      <c r="B2157" s="42" t="s">
        <v>743</v>
      </c>
      <c r="C2157" s="43" t="s">
        <v>7295</v>
      </c>
      <c r="D2157" s="43" t="s">
        <v>7880</v>
      </c>
      <c r="E2157" s="44" t="s">
        <v>232</v>
      </c>
      <c r="F2157" s="45" t="s">
        <v>7909</v>
      </c>
      <c r="G2157" s="45" t="s">
        <v>1427</v>
      </c>
      <c r="H2157" s="47">
        <v>44109</v>
      </c>
      <c r="I2157" s="47">
        <v>44839</v>
      </c>
      <c r="J2157" s="48" t="str">
        <f>IF(Ugovori_OPULJP[[#This Row],[DATUM ZAVRŠETKA OPERACIJE]]&gt;DATE(2024,3,31),"u provedbi","završen")</f>
        <v>završen</v>
      </c>
      <c r="K2157" s="46" t="s">
        <v>7882</v>
      </c>
      <c r="L2157" s="46" t="s">
        <v>99</v>
      </c>
      <c r="M2157" s="49">
        <v>0.85</v>
      </c>
      <c r="N2157" s="49">
        <v>0.15</v>
      </c>
      <c r="O2157" s="50">
        <f>Ugovori_OPULJP[[#This Row],[Bespovratna sredstva - Ukupno (EU+Nac) HRK
= Ukupna ugovorena vrijednost bespovratnih sredstava]]*Ugovori_OPULJP[[#This Row],[EU STOPA SUFINANCIRANJA %
EU CO-FINANCING RATE %]]</f>
        <v>1259786.054</v>
      </c>
      <c r="P2157" s="51">
        <f>Ugovori_OPULJP[[#This Row],[Bespovratna sredstva - EU dio - HRK]]/7.5345</f>
        <v>167202.34308845975</v>
      </c>
      <c r="Q2157" s="50">
        <f>Ugovori_OPULJP[[#This Row],[Bespovratna sredstva - Ukupno (EU+Nac) HRK
= Ukupna ugovorena vrijednost bespovratnih sredstava]]*Ugovori_OPULJP[[#This Row],[STOPA NACIONALNOG SUFINANCIRANJA %]]</f>
        <v>222315.18599999999</v>
      </c>
      <c r="R2157" s="51">
        <f>Ugovori_OPULJP[[#This Row],[Bespovratna sredstva - Nacionalni dio - HRK]]/7.5345</f>
        <v>29506.295839139952</v>
      </c>
      <c r="S2157" s="50">
        <v>1482101.24</v>
      </c>
      <c r="T2157" s="51">
        <f>Ugovori_OPULJP[[#This Row],[Bespovratna sredstva - Ukupno (EU+Nac) HRK
= Ukupna ugovorena vrijednost bespovratnih sredstava]]/7.5345</f>
        <v>196708.63892759971</v>
      </c>
      <c r="U2157" s="50">
        <v>0</v>
      </c>
      <c r="V2157" s="51">
        <f>Ugovori_OPULJP[[#This Row],[Javni doprinos korisnika - HRK]]/7.5345</f>
        <v>0</v>
      </c>
      <c r="W2157" s="50">
        <v>0</v>
      </c>
      <c r="X2157" s="51">
        <f>Ugovori_OPULJP[[#This Row],[Privatni doprinos korisnika - HRK]]/7.5345</f>
        <v>0</v>
      </c>
      <c r="Y2157" s="52">
        <v>1482101.24</v>
      </c>
      <c r="Z2157" s="53">
        <f>Ugovori_OPULJP[[#This Row],[UKUPNI PRIHVATLJIVI IZDACI
TOTAL ELIGIBLE EXPENDITURE
= Bespovratna sredstva ukupno + doprinos korisnika
= Ukupni prihvatljivi troškovi
= Ukupna ugovorena vrijednost projekta HRK]]/7.5345</f>
        <v>196708.63892759971</v>
      </c>
      <c r="AA2157" s="44" t="s">
        <v>38</v>
      </c>
      <c r="AB2157" s="44" t="s">
        <v>35</v>
      </c>
      <c r="AC2157" s="43" t="s">
        <v>7910</v>
      </c>
      <c r="AD2157" s="43" t="s">
        <v>6595</v>
      </c>
    </row>
    <row r="2158" spans="1:30" ht="51" customHeight="1" x14ac:dyDescent="0.2">
      <c r="A2158" s="41" t="s">
        <v>7911</v>
      </c>
      <c r="B2158" s="42" t="s">
        <v>743</v>
      </c>
      <c r="C2158" s="43" t="s">
        <v>7295</v>
      </c>
      <c r="D2158" s="43" t="s">
        <v>7880</v>
      </c>
      <c r="E2158" s="44" t="s">
        <v>232</v>
      </c>
      <c r="F2158" s="45" t="s">
        <v>7912</v>
      </c>
      <c r="G2158" s="45" t="s">
        <v>234</v>
      </c>
      <c r="H2158" s="47">
        <v>44109</v>
      </c>
      <c r="I2158" s="47">
        <v>44839</v>
      </c>
      <c r="J2158" s="48" t="str">
        <f>IF(Ugovori_OPULJP[[#This Row],[DATUM ZAVRŠETKA OPERACIJE]]&gt;DATE(2024,3,31),"u provedbi","završen")</f>
        <v>završen</v>
      </c>
      <c r="K2158" s="46" t="s">
        <v>7889</v>
      </c>
      <c r="L2158" s="46" t="s">
        <v>99</v>
      </c>
      <c r="M2158" s="49">
        <v>0.85</v>
      </c>
      <c r="N2158" s="49">
        <v>0.15</v>
      </c>
      <c r="O2158" s="50">
        <f>Ugovori_OPULJP[[#This Row],[Bespovratna sredstva - Ukupno (EU+Nac) HRK
= Ukupna ugovorena vrijednost bespovratnih sredstava]]*Ugovori_OPULJP[[#This Row],[EU STOPA SUFINANCIRANJA %
EU CO-FINANCING RATE %]]</f>
        <v>1274999.9745</v>
      </c>
      <c r="P2158" s="51">
        <f>Ugovori_OPULJP[[#This Row],[Bespovratna sredstva - EU dio - HRK]]/7.5345</f>
        <v>169221.57734421661</v>
      </c>
      <c r="Q2158" s="50">
        <f>Ugovori_OPULJP[[#This Row],[Bespovratna sredstva - Ukupno (EU+Nac) HRK
= Ukupna ugovorena vrijednost bespovratnih sredstava]]*Ugovori_OPULJP[[#This Row],[STOPA NACIONALNOG SUFINANCIRANJA %]]</f>
        <v>224999.99549999999</v>
      </c>
      <c r="R2158" s="51">
        <f>Ugovori_OPULJP[[#This Row],[Bespovratna sredstva - Nacionalni dio - HRK]]/7.5345</f>
        <v>29862.63129603822</v>
      </c>
      <c r="S2158" s="50">
        <v>1499999.97</v>
      </c>
      <c r="T2158" s="51">
        <f>Ugovori_OPULJP[[#This Row],[Bespovratna sredstva - Ukupno (EU+Nac) HRK
= Ukupna ugovorena vrijednost bespovratnih sredstava]]/7.5345</f>
        <v>199084.2086402548</v>
      </c>
      <c r="U2158" s="50">
        <v>0</v>
      </c>
      <c r="V2158" s="51">
        <f>Ugovori_OPULJP[[#This Row],[Javni doprinos korisnika - HRK]]/7.5345</f>
        <v>0</v>
      </c>
      <c r="W2158" s="50">
        <v>0</v>
      </c>
      <c r="X2158" s="51">
        <f>Ugovori_OPULJP[[#This Row],[Privatni doprinos korisnika - HRK]]/7.5345</f>
        <v>0</v>
      </c>
      <c r="Y2158" s="52">
        <v>1499999.97</v>
      </c>
      <c r="Z2158" s="53">
        <f>Ugovori_OPULJP[[#This Row],[UKUPNI PRIHVATLJIVI IZDACI
TOTAL ELIGIBLE EXPENDITURE
= Bespovratna sredstva ukupno + doprinos korisnika
= Ukupni prihvatljivi troškovi
= Ukupna ugovorena vrijednost projekta HRK]]/7.5345</f>
        <v>199084.2086402548</v>
      </c>
      <c r="AA2158" s="44" t="s">
        <v>38</v>
      </c>
      <c r="AB2158" s="44" t="s">
        <v>35</v>
      </c>
      <c r="AC2158" s="43" t="s">
        <v>7913</v>
      </c>
      <c r="AD2158" s="43" t="s">
        <v>6595</v>
      </c>
    </row>
    <row r="2159" spans="1:30" ht="51" customHeight="1" x14ac:dyDescent="0.2">
      <c r="A2159" s="41" t="s">
        <v>7914</v>
      </c>
      <c r="B2159" s="42" t="s">
        <v>743</v>
      </c>
      <c r="C2159" s="43" t="s">
        <v>7295</v>
      </c>
      <c r="D2159" s="43" t="s">
        <v>7880</v>
      </c>
      <c r="E2159" s="44" t="s">
        <v>232</v>
      </c>
      <c r="F2159" s="45" t="s">
        <v>7915</v>
      </c>
      <c r="G2159" s="45" t="s">
        <v>1392</v>
      </c>
      <c r="H2159" s="47">
        <v>44039</v>
      </c>
      <c r="I2159" s="47">
        <v>44769</v>
      </c>
      <c r="J2159" s="48" t="str">
        <f>IF(Ugovori_OPULJP[[#This Row],[DATUM ZAVRŠETKA OPERACIJE]]&gt;DATE(2024,3,31),"u provedbi","završen")</f>
        <v>završen</v>
      </c>
      <c r="K2159" s="46" t="s">
        <v>7916</v>
      </c>
      <c r="L2159" s="46" t="s">
        <v>94</v>
      </c>
      <c r="M2159" s="49">
        <v>0.85</v>
      </c>
      <c r="N2159" s="49">
        <v>0.15</v>
      </c>
      <c r="O2159" s="50">
        <f>Ugovori_OPULJP[[#This Row],[Bespovratna sredstva - Ukupno (EU+Nac) HRK
= Ukupna ugovorena vrijednost bespovratnih sredstava]]*Ugovori_OPULJP[[#This Row],[EU STOPA SUFINANCIRANJA %
EU CO-FINANCING RATE %]]</f>
        <v>1274802.6129999999</v>
      </c>
      <c r="P2159" s="51">
        <f>Ugovori_OPULJP[[#This Row],[Bespovratna sredstva - EU dio - HRK]]/7.5345</f>
        <v>169195.38297166367</v>
      </c>
      <c r="Q2159" s="50">
        <f>Ugovori_OPULJP[[#This Row],[Bespovratna sredstva - Ukupno (EU+Nac) HRK
= Ukupna ugovorena vrijednost bespovratnih sredstava]]*Ugovori_OPULJP[[#This Row],[STOPA NACIONALNOG SUFINANCIRANJA %]]</f>
        <v>224965.16699999999</v>
      </c>
      <c r="R2159" s="51">
        <f>Ugovori_OPULJP[[#This Row],[Bespovratna sredstva - Nacionalni dio - HRK]]/7.5345</f>
        <v>29858.008759705353</v>
      </c>
      <c r="S2159" s="50">
        <v>1499767.78</v>
      </c>
      <c r="T2159" s="51">
        <f>Ugovori_OPULJP[[#This Row],[Bespovratna sredstva - Ukupno (EU+Nac) HRK
= Ukupna ugovorena vrijednost bespovratnih sredstava]]/7.5345</f>
        <v>199053.39173136902</v>
      </c>
      <c r="U2159" s="50">
        <v>0</v>
      </c>
      <c r="V2159" s="51">
        <f>Ugovori_OPULJP[[#This Row],[Javni doprinos korisnika - HRK]]/7.5345</f>
        <v>0</v>
      </c>
      <c r="W2159" s="50">
        <v>0</v>
      </c>
      <c r="X2159" s="51">
        <f>Ugovori_OPULJP[[#This Row],[Privatni doprinos korisnika - HRK]]/7.5345</f>
        <v>0</v>
      </c>
      <c r="Y2159" s="52">
        <v>1499767.78</v>
      </c>
      <c r="Z2159" s="53">
        <f>Ugovori_OPULJP[[#This Row],[UKUPNI PRIHVATLJIVI IZDACI
TOTAL ELIGIBLE EXPENDITURE
= Bespovratna sredstva ukupno + doprinos korisnika
= Ukupni prihvatljivi troškovi
= Ukupna ugovorena vrijednost projekta HRK]]/7.5345</f>
        <v>199053.39173136902</v>
      </c>
      <c r="AA2159" s="44" t="s">
        <v>38</v>
      </c>
      <c r="AB2159" s="44" t="s">
        <v>35</v>
      </c>
      <c r="AC2159" s="43" t="s">
        <v>7917</v>
      </c>
      <c r="AD2159" s="43" t="s">
        <v>6595</v>
      </c>
    </row>
    <row r="2160" spans="1:30" ht="51" customHeight="1" x14ac:dyDescent="0.2">
      <c r="A2160" s="41" t="s">
        <v>7918</v>
      </c>
      <c r="B2160" s="42" t="s">
        <v>743</v>
      </c>
      <c r="C2160" s="43" t="s">
        <v>7295</v>
      </c>
      <c r="D2160" s="43" t="s">
        <v>7880</v>
      </c>
      <c r="E2160" s="44" t="s">
        <v>232</v>
      </c>
      <c r="F2160" s="45" t="s">
        <v>7919</v>
      </c>
      <c r="G2160" s="45" t="s">
        <v>1447</v>
      </c>
      <c r="H2160" s="47">
        <v>44109</v>
      </c>
      <c r="I2160" s="47">
        <v>44839</v>
      </c>
      <c r="J2160" s="48" t="str">
        <f>IF(Ugovori_OPULJP[[#This Row],[DATUM ZAVRŠETKA OPERACIJE]]&gt;DATE(2024,3,31),"u provedbi","završen")</f>
        <v>završen</v>
      </c>
      <c r="K2160" s="46" t="s">
        <v>7882</v>
      </c>
      <c r="L2160" s="46" t="s">
        <v>99</v>
      </c>
      <c r="M2160" s="49">
        <v>0.85</v>
      </c>
      <c r="N2160" s="49">
        <v>0.15</v>
      </c>
      <c r="O2160" s="50">
        <f>Ugovori_OPULJP[[#This Row],[Bespovratna sredstva - Ukupno (EU+Nac) HRK
= Ukupna ugovorena vrijednost bespovratnih sredstava]]*Ugovori_OPULJP[[#This Row],[EU STOPA SUFINANCIRANJA %
EU CO-FINANCING RATE %]]</f>
        <v>1274647.25</v>
      </c>
      <c r="P2160" s="51">
        <f>Ugovori_OPULJP[[#This Row],[Bespovratna sredstva - EU dio - HRK]]/7.5345</f>
        <v>169174.76275797994</v>
      </c>
      <c r="Q2160" s="50">
        <f>Ugovori_OPULJP[[#This Row],[Bespovratna sredstva - Ukupno (EU+Nac) HRK
= Ukupna ugovorena vrijednost bespovratnih sredstava]]*Ugovori_OPULJP[[#This Row],[STOPA NACIONALNOG SUFINANCIRANJA %]]</f>
        <v>224937.75</v>
      </c>
      <c r="R2160" s="51">
        <f>Ugovori_OPULJP[[#This Row],[Bespovratna sredstva - Nacionalni dio - HRK]]/7.5345</f>
        <v>29854.369898467048</v>
      </c>
      <c r="S2160" s="50">
        <v>1499585</v>
      </c>
      <c r="T2160" s="51">
        <f>Ugovori_OPULJP[[#This Row],[Bespovratna sredstva - Ukupno (EU+Nac) HRK
= Ukupna ugovorena vrijednost bespovratnih sredstava]]/7.5345</f>
        <v>199029.13265644701</v>
      </c>
      <c r="U2160" s="50">
        <v>0</v>
      </c>
      <c r="V2160" s="51">
        <f>Ugovori_OPULJP[[#This Row],[Javni doprinos korisnika - HRK]]/7.5345</f>
        <v>0</v>
      </c>
      <c r="W2160" s="50">
        <v>0</v>
      </c>
      <c r="X2160" s="51">
        <f>Ugovori_OPULJP[[#This Row],[Privatni doprinos korisnika - HRK]]/7.5345</f>
        <v>0</v>
      </c>
      <c r="Y2160" s="52">
        <v>1499585</v>
      </c>
      <c r="Z2160" s="53">
        <f>Ugovori_OPULJP[[#This Row],[UKUPNI PRIHVATLJIVI IZDACI
TOTAL ELIGIBLE EXPENDITURE
= Bespovratna sredstva ukupno + doprinos korisnika
= Ukupni prihvatljivi troškovi
= Ukupna ugovorena vrijednost projekta HRK]]/7.5345</f>
        <v>199029.13265644701</v>
      </c>
      <c r="AA2160" s="44" t="s">
        <v>38</v>
      </c>
      <c r="AB2160" s="44" t="s">
        <v>35</v>
      </c>
      <c r="AC2160" s="43" t="s">
        <v>7920</v>
      </c>
      <c r="AD2160" s="43" t="s">
        <v>6595</v>
      </c>
    </row>
    <row r="2161" spans="1:30" ht="51" customHeight="1" x14ac:dyDescent="0.2">
      <c r="A2161" s="41" t="s">
        <v>7921</v>
      </c>
      <c r="B2161" s="42" t="s">
        <v>743</v>
      </c>
      <c r="C2161" s="43" t="s">
        <v>7295</v>
      </c>
      <c r="D2161" s="43" t="s">
        <v>7880</v>
      </c>
      <c r="E2161" s="44" t="s">
        <v>232</v>
      </c>
      <c r="F2161" s="45" t="s">
        <v>7922</v>
      </c>
      <c r="G2161" s="45" t="s">
        <v>2374</v>
      </c>
      <c r="H2161" s="47">
        <v>43936</v>
      </c>
      <c r="I2161" s="47">
        <v>44666</v>
      </c>
      <c r="J2161" s="48" t="str">
        <f>IF(Ugovori_OPULJP[[#This Row],[DATUM ZAVRŠETKA OPERACIJE]]&gt;DATE(2024,3,31),"u provedbi","završen")</f>
        <v>završen</v>
      </c>
      <c r="K2161" s="46" t="s">
        <v>7923</v>
      </c>
      <c r="L2161" s="46" t="s">
        <v>37</v>
      </c>
      <c r="M2161" s="49">
        <v>0.85</v>
      </c>
      <c r="N2161" s="49">
        <v>0.15</v>
      </c>
      <c r="O2161" s="50">
        <f>Ugovori_OPULJP[[#This Row],[Bespovratna sredstva - Ukupno (EU+Nac) HRK
= Ukupna ugovorena vrijednost bespovratnih sredstava]]*Ugovori_OPULJP[[#This Row],[EU STOPA SUFINANCIRANJA %
EU CO-FINANCING RATE %]]</f>
        <v>1251050.9524999999</v>
      </c>
      <c r="P2161" s="51">
        <f>Ugovori_OPULJP[[#This Row],[Bespovratna sredstva - EU dio - HRK]]/7.5345</f>
        <v>166042.99588559291</v>
      </c>
      <c r="Q2161" s="50">
        <f>Ugovori_OPULJP[[#This Row],[Bespovratna sredstva - Ukupno (EU+Nac) HRK
= Ukupna ugovorena vrijednost bespovratnih sredstava]]*Ugovori_OPULJP[[#This Row],[STOPA NACIONALNOG SUFINANCIRANJA %]]</f>
        <v>220773.69749999998</v>
      </c>
      <c r="R2161" s="51">
        <f>Ugovori_OPULJP[[#This Row],[Bespovratna sredstva - Nacionalni dio - HRK]]/7.5345</f>
        <v>29301.705156281103</v>
      </c>
      <c r="S2161" s="50">
        <v>1471824.65</v>
      </c>
      <c r="T2161" s="51">
        <f>Ugovori_OPULJP[[#This Row],[Bespovratna sredstva - Ukupno (EU+Nac) HRK
= Ukupna ugovorena vrijednost bespovratnih sredstava]]/7.5345</f>
        <v>195344.70104187401</v>
      </c>
      <c r="U2161" s="50">
        <v>0</v>
      </c>
      <c r="V2161" s="51">
        <f>Ugovori_OPULJP[[#This Row],[Javni doprinos korisnika - HRK]]/7.5345</f>
        <v>0</v>
      </c>
      <c r="W2161" s="50">
        <v>0</v>
      </c>
      <c r="X2161" s="51">
        <f>Ugovori_OPULJP[[#This Row],[Privatni doprinos korisnika - HRK]]/7.5345</f>
        <v>0</v>
      </c>
      <c r="Y2161" s="52">
        <v>1471824.65</v>
      </c>
      <c r="Z2161" s="53">
        <f>Ugovori_OPULJP[[#This Row],[UKUPNI PRIHVATLJIVI IZDACI
TOTAL ELIGIBLE EXPENDITURE
= Bespovratna sredstva ukupno + doprinos korisnika
= Ukupni prihvatljivi troškovi
= Ukupna ugovorena vrijednost projekta HRK]]/7.5345</f>
        <v>195344.70104187401</v>
      </c>
      <c r="AA2161" s="44" t="s">
        <v>38</v>
      </c>
      <c r="AB2161" s="44" t="s">
        <v>35</v>
      </c>
      <c r="AC2161" s="43" t="s">
        <v>7924</v>
      </c>
      <c r="AD2161" s="43" t="s">
        <v>6595</v>
      </c>
    </row>
    <row r="2162" spans="1:30" ht="51" customHeight="1" x14ac:dyDescent="0.2">
      <c r="A2162" s="41" t="s">
        <v>7925</v>
      </c>
      <c r="B2162" s="42" t="s">
        <v>743</v>
      </c>
      <c r="C2162" s="43" t="s">
        <v>7295</v>
      </c>
      <c r="D2162" s="43" t="s">
        <v>7880</v>
      </c>
      <c r="E2162" s="44" t="s">
        <v>232</v>
      </c>
      <c r="F2162" s="45" t="s">
        <v>7926</v>
      </c>
      <c r="G2162" s="45" t="s">
        <v>2077</v>
      </c>
      <c r="H2162" s="47">
        <v>44109</v>
      </c>
      <c r="I2162" s="47">
        <v>44839</v>
      </c>
      <c r="J2162" s="48" t="str">
        <f>IF(Ugovori_OPULJP[[#This Row],[DATUM ZAVRŠETKA OPERACIJE]]&gt;DATE(2024,3,31),"u provedbi","završen")</f>
        <v>završen</v>
      </c>
      <c r="K2162" s="46" t="s">
        <v>7882</v>
      </c>
      <c r="L2162" s="46" t="s">
        <v>99</v>
      </c>
      <c r="M2162" s="49">
        <v>0.85</v>
      </c>
      <c r="N2162" s="49">
        <v>0.15</v>
      </c>
      <c r="O2162" s="50">
        <f>Ugovori_OPULJP[[#This Row],[Bespovratna sredstva - Ukupno (EU+Nac) HRK
= Ukupna ugovorena vrijednost bespovratnih sredstava]]*Ugovori_OPULJP[[#This Row],[EU STOPA SUFINANCIRANJA %
EU CO-FINANCING RATE %]]</f>
        <v>1273444.5</v>
      </c>
      <c r="P2162" s="51">
        <f>Ugovori_OPULJP[[#This Row],[Bespovratna sredstva - EU dio - HRK]]/7.5345</f>
        <v>169015.13040015925</v>
      </c>
      <c r="Q2162" s="50">
        <f>Ugovori_OPULJP[[#This Row],[Bespovratna sredstva - Ukupno (EU+Nac) HRK
= Ukupna ugovorena vrijednost bespovratnih sredstava]]*Ugovori_OPULJP[[#This Row],[STOPA NACIONALNOG SUFINANCIRANJA %]]</f>
        <v>224725.5</v>
      </c>
      <c r="R2162" s="51">
        <f>Ugovori_OPULJP[[#This Row],[Bespovratna sredstva - Nacionalni dio - HRK]]/7.5345</f>
        <v>29826.199482381046</v>
      </c>
      <c r="S2162" s="50">
        <v>1498170</v>
      </c>
      <c r="T2162" s="51">
        <f>Ugovori_OPULJP[[#This Row],[Bespovratna sredstva - Ukupno (EU+Nac) HRK
= Ukupna ugovorena vrijednost bespovratnih sredstava]]/7.5345</f>
        <v>198841.3298825403</v>
      </c>
      <c r="U2162" s="50">
        <v>0</v>
      </c>
      <c r="V2162" s="51">
        <f>Ugovori_OPULJP[[#This Row],[Javni doprinos korisnika - HRK]]/7.5345</f>
        <v>0</v>
      </c>
      <c r="W2162" s="50">
        <v>0</v>
      </c>
      <c r="X2162" s="51">
        <f>Ugovori_OPULJP[[#This Row],[Privatni doprinos korisnika - HRK]]/7.5345</f>
        <v>0</v>
      </c>
      <c r="Y2162" s="52">
        <v>1498170</v>
      </c>
      <c r="Z2162" s="53">
        <f>Ugovori_OPULJP[[#This Row],[UKUPNI PRIHVATLJIVI IZDACI
TOTAL ELIGIBLE EXPENDITURE
= Bespovratna sredstva ukupno + doprinos korisnika
= Ukupni prihvatljivi troškovi
= Ukupna ugovorena vrijednost projekta HRK]]/7.5345</f>
        <v>198841.3298825403</v>
      </c>
      <c r="AA2162" s="44" t="s">
        <v>38</v>
      </c>
      <c r="AB2162" s="44" t="s">
        <v>35</v>
      </c>
      <c r="AC2162" s="43" t="s">
        <v>7927</v>
      </c>
      <c r="AD2162" s="43" t="s">
        <v>6595</v>
      </c>
    </row>
    <row r="2163" spans="1:30" ht="51" customHeight="1" x14ac:dyDescent="0.2">
      <c r="A2163" s="41" t="s">
        <v>7928</v>
      </c>
      <c r="B2163" s="42" t="s">
        <v>743</v>
      </c>
      <c r="C2163" s="43" t="s">
        <v>7295</v>
      </c>
      <c r="D2163" s="43" t="s">
        <v>7880</v>
      </c>
      <c r="E2163" s="44" t="s">
        <v>232</v>
      </c>
      <c r="F2163" s="45" t="s">
        <v>7929</v>
      </c>
      <c r="G2163" s="45" t="s">
        <v>1365</v>
      </c>
      <c r="H2163" s="47">
        <v>44109</v>
      </c>
      <c r="I2163" s="47">
        <v>44839</v>
      </c>
      <c r="J2163" s="48" t="str">
        <f>IF(Ugovori_OPULJP[[#This Row],[DATUM ZAVRŠETKA OPERACIJE]]&gt;DATE(2024,3,31),"u provedbi","završen")</f>
        <v>završen</v>
      </c>
      <c r="K2163" s="46" t="s">
        <v>7882</v>
      </c>
      <c r="L2163" s="46" t="s">
        <v>99</v>
      </c>
      <c r="M2163" s="49">
        <v>0.85</v>
      </c>
      <c r="N2163" s="49">
        <v>0.15</v>
      </c>
      <c r="O2163" s="50">
        <f>Ugovori_OPULJP[[#This Row],[Bespovratna sredstva - Ukupno (EU+Nac) HRK
= Ukupna ugovorena vrijednost bespovratnih sredstava]]*Ugovori_OPULJP[[#This Row],[EU STOPA SUFINANCIRANJA %
EU CO-FINANCING RATE %]]</f>
        <v>1232424.52</v>
      </c>
      <c r="P2163" s="51">
        <f>Ugovori_OPULJP[[#This Row],[Bespovratna sredstva - EU dio - HRK]]/7.5345</f>
        <v>163570.84345344748</v>
      </c>
      <c r="Q2163" s="50">
        <f>Ugovori_OPULJP[[#This Row],[Bespovratna sredstva - Ukupno (EU+Nac) HRK
= Ukupna ugovorena vrijednost bespovratnih sredstava]]*Ugovori_OPULJP[[#This Row],[STOPA NACIONALNOG SUFINANCIRANJA %]]</f>
        <v>217486.68</v>
      </c>
      <c r="R2163" s="51">
        <f>Ugovori_OPULJP[[#This Row],[Bespovratna sredstva - Nacionalni dio - HRK]]/7.5345</f>
        <v>28865.442962373083</v>
      </c>
      <c r="S2163" s="50">
        <v>1449911.2</v>
      </c>
      <c r="T2163" s="51">
        <f>Ugovori_OPULJP[[#This Row],[Bespovratna sredstva - Ukupno (EU+Nac) HRK
= Ukupna ugovorena vrijednost bespovratnih sredstava]]/7.5345</f>
        <v>192436.28641582053</v>
      </c>
      <c r="U2163" s="50">
        <v>0</v>
      </c>
      <c r="V2163" s="51">
        <f>Ugovori_OPULJP[[#This Row],[Javni doprinos korisnika - HRK]]/7.5345</f>
        <v>0</v>
      </c>
      <c r="W2163" s="50">
        <v>0</v>
      </c>
      <c r="X2163" s="51">
        <f>Ugovori_OPULJP[[#This Row],[Privatni doprinos korisnika - HRK]]/7.5345</f>
        <v>0</v>
      </c>
      <c r="Y2163" s="52">
        <v>1449911.2</v>
      </c>
      <c r="Z2163" s="53">
        <f>Ugovori_OPULJP[[#This Row],[UKUPNI PRIHVATLJIVI IZDACI
TOTAL ELIGIBLE EXPENDITURE
= Bespovratna sredstva ukupno + doprinos korisnika
= Ukupni prihvatljivi troškovi
= Ukupna ugovorena vrijednost projekta HRK]]/7.5345</f>
        <v>192436.28641582053</v>
      </c>
      <c r="AA2163" s="44" t="s">
        <v>38</v>
      </c>
      <c r="AB2163" s="44" t="s">
        <v>35</v>
      </c>
      <c r="AC2163" s="43" t="s">
        <v>7930</v>
      </c>
      <c r="AD2163" s="43" t="s">
        <v>6595</v>
      </c>
    </row>
    <row r="2164" spans="1:30" ht="51" customHeight="1" x14ac:dyDescent="0.2">
      <c r="A2164" s="41" t="s">
        <v>7931</v>
      </c>
      <c r="B2164" s="42" t="s">
        <v>743</v>
      </c>
      <c r="C2164" s="43" t="s">
        <v>7295</v>
      </c>
      <c r="D2164" s="43" t="s">
        <v>7880</v>
      </c>
      <c r="E2164" s="44" t="s">
        <v>232</v>
      </c>
      <c r="F2164" s="45" t="s">
        <v>7932</v>
      </c>
      <c r="G2164" s="45" t="s">
        <v>1179</v>
      </c>
      <c r="H2164" s="47">
        <v>43955</v>
      </c>
      <c r="I2164" s="47">
        <v>44685</v>
      </c>
      <c r="J2164" s="48" t="str">
        <f>IF(Ugovori_OPULJP[[#This Row],[DATUM ZAVRŠETKA OPERACIJE]]&gt;DATE(2024,3,31),"u provedbi","završen")</f>
        <v>završen</v>
      </c>
      <c r="K2164" s="46" t="s">
        <v>7933</v>
      </c>
      <c r="L2164" s="46" t="s">
        <v>99</v>
      </c>
      <c r="M2164" s="49">
        <v>0.85</v>
      </c>
      <c r="N2164" s="49">
        <v>0.15</v>
      </c>
      <c r="O2164" s="50">
        <f>Ugovori_OPULJP[[#This Row],[Bespovratna sredstva - Ukupno (EU+Nac) HRK
= Ukupna ugovorena vrijednost bespovratnih sredstava]]*Ugovori_OPULJP[[#This Row],[EU STOPA SUFINANCIRANJA %
EU CO-FINANCING RATE %]]</f>
        <v>1181499.8640000001</v>
      </c>
      <c r="P2164" s="51">
        <f>Ugovori_OPULJP[[#This Row],[Bespovratna sredstva - EU dio - HRK]]/7.5345</f>
        <v>156811.98009157873</v>
      </c>
      <c r="Q2164" s="50">
        <f>Ugovori_OPULJP[[#This Row],[Bespovratna sredstva - Ukupno (EU+Nac) HRK
= Ukupna ugovorena vrijednost bespovratnih sredstava]]*Ugovori_OPULJP[[#This Row],[STOPA NACIONALNOG SUFINANCIRANJA %]]</f>
        <v>208499.976</v>
      </c>
      <c r="R2164" s="51">
        <f>Ugovori_OPULJP[[#This Row],[Bespovratna sredstva - Nacionalni dio - HRK]]/7.5345</f>
        <v>27672.702369102128</v>
      </c>
      <c r="S2164" s="50">
        <v>1389999.84</v>
      </c>
      <c r="T2164" s="51">
        <f>Ugovori_OPULJP[[#This Row],[Bespovratna sredstva - Ukupno (EU+Nac) HRK
= Ukupna ugovorena vrijednost bespovratnih sredstava]]/7.5345</f>
        <v>184484.68246068087</v>
      </c>
      <c r="U2164" s="50">
        <v>0</v>
      </c>
      <c r="V2164" s="51">
        <f>Ugovori_OPULJP[[#This Row],[Javni doprinos korisnika - HRK]]/7.5345</f>
        <v>0</v>
      </c>
      <c r="W2164" s="50">
        <v>0</v>
      </c>
      <c r="X2164" s="51">
        <f>Ugovori_OPULJP[[#This Row],[Privatni doprinos korisnika - HRK]]/7.5345</f>
        <v>0</v>
      </c>
      <c r="Y2164" s="52">
        <v>1389999.84</v>
      </c>
      <c r="Z2164" s="53">
        <f>Ugovori_OPULJP[[#This Row],[UKUPNI PRIHVATLJIVI IZDACI
TOTAL ELIGIBLE EXPENDITURE
= Bespovratna sredstva ukupno + doprinos korisnika
= Ukupni prihvatljivi troškovi
= Ukupna ugovorena vrijednost projekta HRK]]/7.5345</f>
        <v>184484.68246068087</v>
      </c>
      <c r="AA2164" s="44" t="s">
        <v>38</v>
      </c>
      <c r="AB2164" s="44" t="s">
        <v>35</v>
      </c>
      <c r="AC2164" s="43" t="s">
        <v>7934</v>
      </c>
      <c r="AD2164" s="43" t="s">
        <v>6595</v>
      </c>
    </row>
    <row r="2165" spans="1:30" ht="51" customHeight="1" x14ac:dyDescent="0.2">
      <c r="A2165" s="41" t="s">
        <v>7935</v>
      </c>
      <c r="B2165" s="42" t="s">
        <v>743</v>
      </c>
      <c r="C2165" s="43" t="s">
        <v>7295</v>
      </c>
      <c r="D2165" s="43" t="s">
        <v>7880</v>
      </c>
      <c r="E2165" s="44" t="s">
        <v>232</v>
      </c>
      <c r="F2165" s="45" t="s">
        <v>7936</v>
      </c>
      <c r="G2165" s="45" t="s">
        <v>1659</v>
      </c>
      <c r="H2165" s="47">
        <v>44044</v>
      </c>
      <c r="I2165" s="47">
        <v>44774</v>
      </c>
      <c r="J2165" s="48" t="str">
        <f>IF(Ugovori_OPULJP[[#This Row],[DATUM ZAVRŠETKA OPERACIJE]]&gt;DATE(2024,3,31),"u provedbi","završen")</f>
        <v>završen</v>
      </c>
      <c r="K2165" s="46" t="s">
        <v>7937</v>
      </c>
      <c r="L2165" s="46" t="s">
        <v>155</v>
      </c>
      <c r="M2165" s="49">
        <v>0.85</v>
      </c>
      <c r="N2165" s="49">
        <v>0.15</v>
      </c>
      <c r="O2165" s="50">
        <f>Ugovori_OPULJP[[#This Row],[Bespovratna sredstva - Ukupno (EU+Nac) HRK
= Ukupna ugovorena vrijednost bespovratnih sredstava]]*Ugovori_OPULJP[[#This Row],[EU STOPA SUFINANCIRANJA %
EU CO-FINANCING RATE %]]</f>
        <v>1273790.8665</v>
      </c>
      <c r="P2165" s="51">
        <f>Ugovori_OPULJP[[#This Row],[Bespovratna sredstva - EU dio - HRK]]/7.5345</f>
        <v>169061.10113478001</v>
      </c>
      <c r="Q2165" s="50">
        <f>Ugovori_OPULJP[[#This Row],[Bespovratna sredstva - Ukupno (EU+Nac) HRK
= Ukupna ugovorena vrijednost bespovratnih sredstava]]*Ugovori_OPULJP[[#This Row],[STOPA NACIONALNOG SUFINANCIRANJA %]]</f>
        <v>224786.62349999999</v>
      </c>
      <c r="R2165" s="51">
        <f>Ugovori_OPULJP[[#This Row],[Bespovratna sredstva - Nacionalni dio - HRK]]/7.5345</f>
        <v>29834.311964961176</v>
      </c>
      <c r="S2165" s="50">
        <v>1498577.49</v>
      </c>
      <c r="T2165" s="51">
        <f>Ugovori_OPULJP[[#This Row],[Bespovratna sredstva - Ukupno (EU+Nac) HRK
= Ukupna ugovorena vrijednost bespovratnih sredstava]]/7.5345</f>
        <v>198895.41309974118</v>
      </c>
      <c r="U2165" s="50">
        <v>0</v>
      </c>
      <c r="V2165" s="51">
        <f>Ugovori_OPULJP[[#This Row],[Javni doprinos korisnika - HRK]]/7.5345</f>
        <v>0</v>
      </c>
      <c r="W2165" s="50">
        <v>0</v>
      </c>
      <c r="X2165" s="51">
        <f>Ugovori_OPULJP[[#This Row],[Privatni doprinos korisnika - HRK]]/7.5345</f>
        <v>0</v>
      </c>
      <c r="Y2165" s="52">
        <v>1498577.49</v>
      </c>
      <c r="Z2165" s="53">
        <f>Ugovori_OPULJP[[#This Row],[UKUPNI PRIHVATLJIVI IZDACI
TOTAL ELIGIBLE EXPENDITURE
= Bespovratna sredstva ukupno + doprinos korisnika
= Ukupni prihvatljivi troškovi
= Ukupna ugovorena vrijednost projekta HRK]]/7.5345</f>
        <v>198895.41309974118</v>
      </c>
      <c r="AA2165" s="44" t="s">
        <v>38</v>
      </c>
      <c r="AB2165" s="44" t="s">
        <v>35</v>
      </c>
      <c r="AC2165" s="43" t="s">
        <v>7938</v>
      </c>
      <c r="AD2165" s="43" t="s">
        <v>6595</v>
      </c>
    </row>
    <row r="2166" spans="1:30" ht="51" customHeight="1" x14ac:dyDescent="0.2">
      <c r="A2166" s="41" t="s">
        <v>7939</v>
      </c>
      <c r="B2166" s="42" t="s">
        <v>743</v>
      </c>
      <c r="C2166" s="43" t="s">
        <v>7295</v>
      </c>
      <c r="D2166" s="43" t="s">
        <v>7880</v>
      </c>
      <c r="E2166" s="44" t="s">
        <v>232</v>
      </c>
      <c r="F2166" s="45" t="s">
        <v>7940</v>
      </c>
      <c r="G2166" s="45" t="s">
        <v>1179</v>
      </c>
      <c r="H2166" s="47">
        <v>44109</v>
      </c>
      <c r="I2166" s="47">
        <v>44839</v>
      </c>
      <c r="J2166" s="48" t="str">
        <f>IF(Ugovori_OPULJP[[#This Row],[DATUM ZAVRŠETKA OPERACIJE]]&gt;DATE(2024,3,31),"u provedbi","završen")</f>
        <v>završen</v>
      </c>
      <c r="K2166" s="46" t="s">
        <v>7882</v>
      </c>
      <c r="L2166" s="46" t="s">
        <v>99</v>
      </c>
      <c r="M2166" s="49">
        <v>0.85</v>
      </c>
      <c r="N2166" s="49">
        <v>0.15</v>
      </c>
      <c r="O2166" s="50">
        <f>Ugovori_OPULJP[[#This Row],[Bespovratna sredstva - Ukupno (EU+Nac) HRK
= Ukupna ugovorena vrijednost bespovratnih sredstava]]*Ugovori_OPULJP[[#This Row],[EU STOPA SUFINANCIRANJA %
EU CO-FINANCING RATE %]]</f>
        <v>1178689.9765000001</v>
      </c>
      <c r="P2166" s="51">
        <f>Ugovori_OPULJP[[#This Row],[Bespovratna sredstva - EU dio - HRK]]/7.5345</f>
        <v>156439.04393124959</v>
      </c>
      <c r="Q2166" s="50">
        <f>Ugovori_OPULJP[[#This Row],[Bespovratna sredstva - Ukupno (EU+Nac) HRK
= Ukupna ugovorena vrijednost bespovratnih sredstava]]*Ugovori_OPULJP[[#This Row],[STOPA NACIONALNOG SUFINANCIRANJA %]]</f>
        <v>208004.11350000001</v>
      </c>
      <c r="R2166" s="51">
        <f>Ugovori_OPULJP[[#This Row],[Bespovratna sredstva - Nacionalni dio - HRK]]/7.5345</f>
        <v>27606.890105514631</v>
      </c>
      <c r="S2166" s="50">
        <v>1386694.09</v>
      </c>
      <c r="T2166" s="51">
        <f>Ugovori_OPULJP[[#This Row],[Bespovratna sredstva - Ukupno (EU+Nac) HRK
= Ukupna ugovorena vrijednost bespovratnih sredstava]]/7.5345</f>
        <v>184045.93403676423</v>
      </c>
      <c r="U2166" s="50">
        <v>0</v>
      </c>
      <c r="V2166" s="51">
        <f>Ugovori_OPULJP[[#This Row],[Javni doprinos korisnika - HRK]]/7.5345</f>
        <v>0</v>
      </c>
      <c r="W2166" s="50">
        <v>0</v>
      </c>
      <c r="X2166" s="51">
        <f>Ugovori_OPULJP[[#This Row],[Privatni doprinos korisnika - HRK]]/7.5345</f>
        <v>0</v>
      </c>
      <c r="Y2166" s="52">
        <v>1386694.09</v>
      </c>
      <c r="Z2166" s="53">
        <f>Ugovori_OPULJP[[#This Row],[UKUPNI PRIHVATLJIVI IZDACI
TOTAL ELIGIBLE EXPENDITURE
= Bespovratna sredstva ukupno + doprinos korisnika
= Ukupni prihvatljivi troškovi
= Ukupna ugovorena vrijednost projekta HRK]]/7.5345</f>
        <v>184045.93403676423</v>
      </c>
      <c r="AA2166" s="44" t="s">
        <v>38</v>
      </c>
      <c r="AB2166" s="44" t="s">
        <v>35</v>
      </c>
      <c r="AC2166" s="43" t="s">
        <v>7941</v>
      </c>
      <c r="AD2166" s="43" t="s">
        <v>6595</v>
      </c>
    </row>
    <row r="2167" spans="1:30" ht="51" customHeight="1" x14ac:dyDescent="0.2">
      <c r="A2167" s="41" t="s">
        <v>7942</v>
      </c>
      <c r="B2167" s="42" t="s">
        <v>743</v>
      </c>
      <c r="C2167" s="43" t="s">
        <v>7295</v>
      </c>
      <c r="D2167" s="43" t="s">
        <v>7880</v>
      </c>
      <c r="E2167" s="44" t="s">
        <v>232</v>
      </c>
      <c r="F2167" s="45" t="s">
        <v>7943</v>
      </c>
      <c r="G2167" s="45" t="s">
        <v>37</v>
      </c>
      <c r="H2167" s="47">
        <v>44096</v>
      </c>
      <c r="I2167" s="47">
        <v>44826</v>
      </c>
      <c r="J2167" s="48" t="str">
        <f>IF(Ugovori_OPULJP[[#This Row],[DATUM ZAVRŠETKA OPERACIJE]]&gt;DATE(2024,3,31),"u provedbi","završen")</f>
        <v>završen</v>
      </c>
      <c r="K2167" s="46" t="s">
        <v>7944</v>
      </c>
      <c r="L2167" s="46" t="s">
        <v>37</v>
      </c>
      <c r="M2167" s="49">
        <v>0.85</v>
      </c>
      <c r="N2167" s="49">
        <v>0.15</v>
      </c>
      <c r="O2167" s="50">
        <f>Ugovori_OPULJP[[#This Row],[Bespovratna sredstva - Ukupno (EU+Nac) HRK
= Ukupna ugovorena vrijednost bespovratnih sredstava]]*Ugovori_OPULJP[[#This Row],[EU STOPA SUFINANCIRANJA %
EU CO-FINANCING RATE %]]</f>
        <v>1208661.4864999999</v>
      </c>
      <c r="P2167" s="51">
        <f>Ugovori_OPULJP[[#This Row],[Bespovratna sredstva - EU dio - HRK]]/7.5345</f>
        <v>160416.94691087661</v>
      </c>
      <c r="Q2167" s="50">
        <f>Ugovori_OPULJP[[#This Row],[Bespovratna sredstva - Ukupno (EU+Nac) HRK
= Ukupna ugovorena vrijednost bespovratnih sredstava]]*Ugovori_OPULJP[[#This Row],[STOPA NACIONALNOG SUFINANCIRANJA %]]</f>
        <v>213293.20349999997</v>
      </c>
      <c r="R2167" s="51">
        <f>Ugovori_OPULJP[[#This Row],[Bespovratna sredstva - Nacionalni dio - HRK]]/7.5345</f>
        <v>28308.872984272341</v>
      </c>
      <c r="S2167" s="50">
        <v>1421954.69</v>
      </c>
      <c r="T2167" s="51">
        <f>Ugovori_OPULJP[[#This Row],[Bespovratna sredstva - Ukupno (EU+Nac) HRK
= Ukupna ugovorena vrijednost bespovratnih sredstava]]/7.5345</f>
        <v>188725.81989514898</v>
      </c>
      <c r="U2167" s="50">
        <v>0</v>
      </c>
      <c r="V2167" s="51">
        <f>Ugovori_OPULJP[[#This Row],[Javni doprinos korisnika - HRK]]/7.5345</f>
        <v>0</v>
      </c>
      <c r="W2167" s="50">
        <v>0</v>
      </c>
      <c r="X2167" s="51">
        <f>Ugovori_OPULJP[[#This Row],[Privatni doprinos korisnika - HRK]]/7.5345</f>
        <v>0</v>
      </c>
      <c r="Y2167" s="52">
        <v>1421954.69</v>
      </c>
      <c r="Z2167" s="53">
        <f>Ugovori_OPULJP[[#This Row],[UKUPNI PRIHVATLJIVI IZDACI
TOTAL ELIGIBLE EXPENDITURE
= Bespovratna sredstva ukupno + doprinos korisnika
= Ukupni prihvatljivi troškovi
= Ukupna ugovorena vrijednost projekta HRK]]/7.5345</f>
        <v>188725.81989514898</v>
      </c>
      <c r="AA2167" s="44" t="s">
        <v>38</v>
      </c>
      <c r="AB2167" s="44" t="s">
        <v>35</v>
      </c>
      <c r="AC2167" s="43" t="s">
        <v>7945</v>
      </c>
      <c r="AD2167" s="43" t="s">
        <v>6595</v>
      </c>
    </row>
    <row r="2168" spans="1:30" ht="51" customHeight="1" x14ac:dyDescent="0.2">
      <c r="A2168" s="41" t="s">
        <v>7946</v>
      </c>
      <c r="B2168" s="42" t="s">
        <v>743</v>
      </c>
      <c r="C2168" s="43" t="s">
        <v>7295</v>
      </c>
      <c r="D2168" s="43" t="s">
        <v>7880</v>
      </c>
      <c r="E2168" s="44" t="s">
        <v>232</v>
      </c>
      <c r="F2168" s="45" t="s">
        <v>7947</v>
      </c>
      <c r="G2168" s="45" t="s">
        <v>7948</v>
      </c>
      <c r="H2168" s="47">
        <v>44033</v>
      </c>
      <c r="I2168" s="47">
        <v>44763</v>
      </c>
      <c r="J2168" s="48" t="str">
        <f>IF(Ugovori_OPULJP[[#This Row],[DATUM ZAVRŠETKA OPERACIJE]]&gt;DATE(2024,3,31),"u provedbi","završen")</f>
        <v>završen</v>
      </c>
      <c r="K2168" s="46" t="s">
        <v>7949</v>
      </c>
      <c r="L2168" s="46" t="s">
        <v>173</v>
      </c>
      <c r="M2168" s="49">
        <v>0.85</v>
      </c>
      <c r="N2168" s="49">
        <v>0.15</v>
      </c>
      <c r="O2168" s="50">
        <f>Ugovori_OPULJP[[#This Row],[Bespovratna sredstva - Ukupno (EU+Nac) HRK
= Ukupna ugovorena vrijednost bespovratnih sredstava]]*Ugovori_OPULJP[[#This Row],[EU STOPA SUFINANCIRANJA %
EU CO-FINANCING RATE %]]</f>
        <v>1254620.7145</v>
      </c>
      <c r="P2168" s="51">
        <f>Ugovori_OPULJP[[#This Row],[Bespovratna sredstva - EU dio - HRK]]/7.5345</f>
        <v>166516.78472360474</v>
      </c>
      <c r="Q2168" s="50">
        <f>Ugovori_OPULJP[[#This Row],[Bespovratna sredstva - Ukupno (EU+Nac) HRK
= Ukupna ugovorena vrijednost bespovratnih sredstava]]*Ugovori_OPULJP[[#This Row],[STOPA NACIONALNOG SUFINANCIRANJA %]]</f>
        <v>221403.65550000002</v>
      </c>
      <c r="R2168" s="51">
        <f>Ugovori_OPULJP[[#This Row],[Bespovratna sredstva - Nacionalni dio - HRK]]/7.5345</f>
        <v>29385.314951224369</v>
      </c>
      <c r="S2168" s="50">
        <v>1476024.37</v>
      </c>
      <c r="T2168" s="51">
        <f>Ugovori_OPULJP[[#This Row],[Bespovratna sredstva - Ukupno (EU+Nac) HRK
= Ukupna ugovorena vrijednost bespovratnih sredstava]]/7.5345</f>
        <v>195902.09967482914</v>
      </c>
      <c r="U2168" s="50">
        <v>0</v>
      </c>
      <c r="V2168" s="51">
        <f>Ugovori_OPULJP[[#This Row],[Javni doprinos korisnika - HRK]]/7.5345</f>
        <v>0</v>
      </c>
      <c r="W2168" s="50">
        <v>0</v>
      </c>
      <c r="X2168" s="51">
        <f>Ugovori_OPULJP[[#This Row],[Privatni doprinos korisnika - HRK]]/7.5345</f>
        <v>0</v>
      </c>
      <c r="Y2168" s="52">
        <v>1476024.37</v>
      </c>
      <c r="Z2168" s="53">
        <f>Ugovori_OPULJP[[#This Row],[UKUPNI PRIHVATLJIVI IZDACI
TOTAL ELIGIBLE EXPENDITURE
= Bespovratna sredstva ukupno + doprinos korisnika
= Ukupni prihvatljivi troškovi
= Ukupna ugovorena vrijednost projekta HRK]]/7.5345</f>
        <v>195902.09967482914</v>
      </c>
      <c r="AA2168" s="44" t="s">
        <v>38</v>
      </c>
      <c r="AB2168" s="44" t="s">
        <v>35</v>
      </c>
      <c r="AC2168" s="43" t="s">
        <v>7950</v>
      </c>
      <c r="AD2168" s="43" t="s">
        <v>6595</v>
      </c>
    </row>
    <row r="2169" spans="1:30" ht="51" customHeight="1" x14ac:dyDescent="0.2">
      <c r="A2169" s="41" t="s">
        <v>7951</v>
      </c>
      <c r="B2169" s="42" t="s">
        <v>743</v>
      </c>
      <c r="C2169" s="43" t="s">
        <v>7295</v>
      </c>
      <c r="D2169" s="43" t="s">
        <v>7880</v>
      </c>
      <c r="E2169" s="44" t="s">
        <v>232</v>
      </c>
      <c r="F2169" s="45" t="s">
        <v>7952</v>
      </c>
      <c r="G2169" s="45" t="s">
        <v>7953</v>
      </c>
      <c r="H2169" s="47">
        <v>44035</v>
      </c>
      <c r="I2169" s="47">
        <v>44736</v>
      </c>
      <c r="J2169" s="48" t="str">
        <f>IF(Ugovori_OPULJP[[#This Row],[DATUM ZAVRŠETKA OPERACIJE]]&gt;DATE(2024,3,31),"u provedbi","završen")</f>
        <v>završen</v>
      </c>
      <c r="K2169" s="46" t="s">
        <v>7954</v>
      </c>
      <c r="L2169" s="46" t="s">
        <v>211</v>
      </c>
      <c r="M2169" s="49">
        <v>0.85</v>
      </c>
      <c r="N2169" s="49">
        <v>0.15</v>
      </c>
      <c r="O2169" s="50">
        <f>Ugovori_OPULJP[[#This Row],[Bespovratna sredstva - Ukupno (EU+Nac) HRK
= Ukupna ugovorena vrijednost bespovratnih sredstava]]*Ugovori_OPULJP[[#This Row],[EU STOPA SUFINANCIRANJA %
EU CO-FINANCING RATE %]]</f>
        <v>1270503.466</v>
      </c>
      <c r="P2169" s="51">
        <f>Ugovori_OPULJP[[#This Row],[Bespovratna sredstva - EU dio - HRK]]/7.5345</f>
        <v>168624.78810803636</v>
      </c>
      <c r="Q2169" s="50">
        <f>Ugovori_OPULJP[[#This Row],[Bespovratna sredstva - Ukupno (EU+Nac) HRK
= Ukupna ugovorena vrijednost bespovratnih sredstava]]*Ugovori_OPULJP[[#This Row],[STOPA NACIONALNOG SUFINANCIRANJA %]]</f>
        <v>224206.49399999998</v>
      </c>
      <c r="R2169" s="51">
        <f>Ugovori_OPULJP[[#This Row],[Bespovratna sredstva - Nacionalni dio - HRK]]/7.5345</f>
        <v>29757.315548477</v>
      </c>
      <c r="S2169" s="50">
        <v>1494709.96</v>
      </c>
      <c r="T2169" s="51">
        <f>Ugovori_OPULJP[[#This Row],[Bespovratna sredstva - Ukupno (EU+Nac) HRK
= Ukupna ugovorena vrijednost bespovratnih sredstava]]/7.5345</f>
        <v>198382.10365651335</v>
      </c>
      <c r="U2169" s="50">
        <v>0</v>
      </c>
      <c r="V2169" s="51">
        <f>Ugovori_OPULJP[[#This Row],[Javni doprinos korisnika - HRK]]/7.5345</f>
        <v>0</v>
      </c>
      <c r="W2169" s="50">
        <v>0</v>
      </c>
      <c r="X2169" s="51">
        <f>Ugovori_OPULJP[[#This Row],[Privatni doprinos korisnika - HRK]]/7.5345</f>
        <v>0</v>
      </c>
      <c r="Y2169" s="52">
        <v>1494709.96</v>
      </c>
      <c r="Z2169" s="53">
        <f>Ugovori_OPULJP[[#This Row],[UKUPNI PRIHVATLJIVI IZDACI
TOTAL ELIGIBLE EXPENDITURE
= Bespovratna sredstva ukupno + doprinos korisnika
= Ukupni prihvatljivi troškovi
= Ukupna ugovorena vrijednost projekta HRK]]/7.5345</f>
        <v>198382.10365651335</v>
      </c>
      <c r="AA2169" s="44" t="s">
        <v>38</v>
      </c>
      <c r="AB2169" s="44" t="s">
        <v>35</v>
      </c>
      <c r="AC2169" s="43" t="s">
        <v>7955</v>
      </c>
      <c r="AD2169" s="43" t="s">
        <v>6595</v>
      </c>
    </row>
    <row r="2170" spans="1:30" ht="51" customHeight="1" x14ac:dyDescent="0.2">
      <c r="A2170" s="41" t="s">
        <v>7956</v>
      </c>
      <c r="B2170" s="42" t="s">
        <v>743</v>
      </c>
      <c r="C2170" s="43" t="s">
        <v>7295</v>
      </c>
      <c r="D2170" s="43" t="s">
        <v>7880</v>
      </c>
      <c r="E2170" s="44" t="s">
        <v>232</v>
      </c>
      <c r="F2170" s="45" t="s">
        <v>7957</v>
      </c>
      <c r="G2170" s="62" t="s">
        <v>5496</v>
      </c>
      <c r="H2170" s="47">
        <v>43986</v>
      </c>
      <c r="I2170" s="47">
        <v>44716</v>
      </c>
      <c r="J2170" s="48" t="str">
        <f>IF(Ugovori_OPULJP[[#This Row],[DATUM ZAVRŠETKA OPERACIJE]]&gt;DATE(2024,3,31),"u provedbi","završen")</f>
        <v>završen</v>
      </c>
      <c r="K2170" s="46" t="s">
        <v>7958</v>
      </c>
      <c r="L2170" s="46" t="s">
        <v>37</v>
      </c>
      <c r="M2170" s="49">
        <v>0.85</v>
      </c>
      <c r="N2170" s="49">
        <v>0.15</v>
      </c>
      <c r="O2170" s="50">
        <f>Ugovori_OPULJP[[#This Row],[Bespovratna sredstva - Ukupno (EU+Nac) HRK
= Ukupna ugovorena vrijednost bespovratnih sredstava]]*Ugovori_OPULJP[[#This Row],[EU STOPA SUFINANCIRANJA %
EU CO-FINANCING RATE %]]</f>
        <v>1237387.5</v>
      </c>
      <c r="P2170" s="51">
        <f>Ugovori_OPULJP[[#This Row],[Bespovratna sredstva - EU dio - HRK]]/7.5345</f>
        <v>164229.54409715309</v>
      </c>
      <c r="Q2170" s="50">
        <f>Ugovori_OPULJP[[#This Row],[Bespovratna sredstva - Ukupno (EU+Nac) HRK
= Ukupna ugovorena vrijednost bespovratnih sredstava]]*Ugovori_OPULJP[[#This Row],[STOPA NACIONALNOG SUFINANCIRANJA %]]</f>
        <v>218362.5</v>
      </c>
      <c r="R2170" s="51">
        <f>Ugovori_OPULJP[[#This Row],[Bespovratna sredstva - Nacionalni dio - HRK]]/7.5345</f>
        <v>28981.684252438779</v>
      </c>
      <c r="S2170" s="50">
        <v>1455750</v>
      </c>
      <c r="T2170" s="51">
        <f>Ugovori_OPULJP[[#This Row],[Bespovratna sredstva - Ukupno (EU+Nac) HRK
= Ukupna ugovorena vrijednost bespovratnih sredstava]]/7.5345</f>
        <v>193211.22834959187</v>
      </c>
      <c r="U2170" s="50">
        <v>0</v>
      </c>
      <c r="V2170" s="51">
        <f>Ugovori_OPULJP[[#This Row],[Javni doprinos korisnika - HRK]]/7.5345</f>
        <v>0</v>
      </c>
      <c r="W2170" s="50">
        <v>0</v>
      </c>
      <c r="X2170" s="51">
        <f>Ugovori_OPULJP[[#This Row],[Privatni doprinos korisnika - HRK]]/7.5345</f>
        <v>0</v>
      </c>
      <c r="Y2170" s="52">
        <v>1455750</v>
      </c>
      <c r="Z2170" s="53">
        <f>Ugovori_OPULJP[[#This Row],[UKUPNI PRIHVATLJIVI IZDACI
TOTAL ELIGIBLE EXPENDITURE
= Bespovratna sredstva ukupno + doprinos korisnika
= Ukupni prihvatljivi troškovi
= Ukupna ugovorena vrijednost projekta HRK]]/7.5345</f>
        <v>193211.22834959187</v>
      </c>
      <c r="AA2170" s="44" t="s">
        <v>38</v>
      </c>
      <c r="AB2170" s="44" t="s">
        <v>35</v>
      </c>
      <c r="AC2170" s="43" t="s">
        <v>7959</v>
      </c>
      <c r="AD2170" s="43" t="s">
        <v>6595</v>
      </c>
    </row>
    <row r="2171" spans="1:30" ht="51" customHeight="1" x14ac:dyDescent="0.2">
      <c r="A2171" s="41" t="s">
        <v>7960</v>
      </c>
      <c r="B2171" s="42" t="s">
        <v>743</v>
      </c>
      <c r="C2171" s="43" t="s">
        <v>7295</v>
      </c>
      <c r="D2171" s="43" t="s">
        <v>7880</v>
      </c>
      <c r="E2171" s="44" t="s">
        <v>232</v>
      </c>
      <c r="F2171" s="45" t="s">
        <v>7961</v>
      </c>
      <c r="G2171" s="45" t="s">
        <v>7962</v>
      </c>
      <c r="H2171" s="47">
        <v>44008</v>
      </c>
      <c r="I2171" s="47">
        <v>44738</v>
      </c>
      <c r="J2171" s="48" t="str">
        <f>IF(Ugovori_OPULJP[[#This Row],[DATUM ZAVRŠETKA OPERACIJE]]&gt;DATE(2024,3,31),"u provedbi","završen")</f>
        <v>završen</v>
      </c>
      <c r="K2171" s="46" t="s">
        <v>371</v>
      </c>
      <c r="L2171" s="46" t="s">
        <v>371</v>
      </c>
      <c r="M2171" s="49">
        <v>0.85</v>
      </c>
      <c r="N2171" s="49">
        <v>0.15</v>
      </c>
      <c r="O2171" s="50">
        <f>Ugovori_OPULJP[[#This Row],[Bespovratna sredstva - Ukupno (EU+Nac) HRK
= Ukupna ugovorena vrijednost bespovratnih sredstava]]*Ugovori_OPULJP[[#This Row],[EU STOPA SUFINANCIRANJA %
EU CO-FINANCING RATE %]]</f>
        <v>481661</v>
      </c>
      <c r="P2171" s="51">
        <f>Ugovori_OPULJP[[#This Row],[Bespovratna sredstva - EU dio - HRK]]/7.5345</f>
        <v>63927.400623797199</v>
      </c>
      <c r="Q2171" s="50">
        <f>Ugovori_OPULJP[[#This Row],[Bespovratna sredstva - Ukupno (EU+Nac) HRK
= Ukupna ugovorena vrijednost bespovratnih sredstava]]*Ugovori_OPULJP[[#This Row],[STOPA NACIONALNOG SUFINANCIRANJA %]]</f>
        <v>84999</v>
      </c>
      <c r="R2171" s="51">
        <f>Ugovori_OPULJP[[#This Row],[Bespovratna sredstva - Nacionalni dio - HRK]]/7.5345</f>
        <v>11281.3059924348</v>
      </c>
      <c r="S2171" s="50">
        <v>566660</v>
      </c>
      <c r="T2171" s="51">
        <f>Ugovori_OPULJP[[#This Row],[Bespovratna sredstva - Ukupno (EU+Nac) HRK
= Ukupna ugovorena vrijednost bespovratnih sredstava]]/7.5345</f>
        <v>75208.706616231997</v>
      </c>
      <c r="U2171" s="50">
        <v>0</v>
      </c>
      <c r="V2171" s="51">
        <f>Ugovori_OPULJP[[#This Row],[Javni doprinos korisnika - HRK]]/7.5345</f>
        <v>0</v>
      </c>
      <c r="W2171" s="50">
        <v>0</v>
      </c>
      <c r="X2171" s="51">
        <f>Ugovori_OPULJP[[#This Row],[Privatni doprinos korisnika - HRK]]/7.5345</f>
        <v>0</v>
      </c>
      <c r="Y2171" s="52">
        <v>566660</v>
      </c>
      <c r="Z2171" s="53">
        <f>Ugovori_OPULJP[[#This Row],[UKUPNI PRIHVATLJIVI IZDACI
TOTAL ELIGIBLE EXPENDITURE
= Bespovratna sredstva ukupno + doprinos korisnika
= Ukupni prihvatljivi troškovi
= Ukupna ugovorena vrijednost projekta HRK]]/7.5345</f>
        <v>75208.706616231997</v>
      </c>
      <c r="AA2171" s="44" t="s">
        <v>38</v>
      </c>
      <c r="AB2171" s="44" t="s">
        <v>35</v>
      </c>
      <c r="AC2171" s="43" t="s">
        <v>7963</v>
      </c>
      <c r="AD2171" s="43" t="s">
        <v>6595</v>
      </c>
    </row>
    <row r="2172" spans="1:30" ht="51" customHeight="1" x14ac:dyDescent="0.2">
      <c r="A2172" s="41" t="s">
        <v>7964</v>
      </c>
      <c r="B2172" s="42" t="s">
        <v>743</v>
      </c>
      <c r="C2172" s="43" t="s">
        <v>7295</v>
      </c>
      <c r="D2172" s="43" t="s">
        <v>7880</v>
      </c>
      <c r="E2172" s="44" t="s">
        <v>232</v>
      </c>
      <c r="F2172" s="45" t="s">
        <v>7965</v>
      </c>
      <c r="G2172" s="45" t="s">
        <v>1214</v>
      </c>
      <c r="H2172" s="47">
        <v>44032</v>
      </c>
      <c r="I2172" s="47">
        <v>44762</v>
      </c>
      <c r="J2172" s="48" t="str">
        <f>IF(Ugovori_OPULJP[[#This Row],[DATUM ZAVRŠETKA OPERACIJE]]&gt;DATE(2024,3,31),"u provedbi","završen")</f>
        <v>završen</v>
      </c>
      <c r="K2172" s="46" t="s">
        <v>7966</v>
      </c>
      <c r="L2172" s="46" t="s">
        <v>371</v>
      </c>
      <c r="M2172" s="49">
        <v>0.85</v>
      </c>
      <c r="N2172" s="49">
        <v>0.15</v>
      </c>
      <c r="O2172" s="50">
        <f>Ugovori_OPULJP[[#This Row],[Bespovratna sredstva - Ukupno (EU+Nac) HRK
= Ukupna ugovorena vrijednost bespovratnih sredstava]]*Ugovori_OPULJP[[#This Row],[EU STOPA SUFINANCIRANJA %
EU CO-FINANCING RATE %]]</f>
        <v>1230769.7145</v>
      </c>
      <c r="P2172" s="51">
        <f>Ugovori_OPULJP[[#This Row],[Bespovratna sredstva - EU dio - HRK]]/7.5345</f>
        <v>163351.21302010751</v>
      </c>
      <c r="Q2172" s="50">
        <f>Ugovori_OPULJP[[#This Row],[Bespovratna sredstva - Ukupno (EU+Nac) HRK
= Ukupna ugovorena vrijednost bespovratnih sredstava]]*Ugovori_OPULJP[[#This Row],[STOPA NACIONALNOG SUFINANCIRANJA %]]</f>
        <v>217194.65550000002</v>
      </c>
      <c r="R2172" s="51">
        <f>Ugovori_OPULJP[[#This Row],[Bespovratna sredstva - Nacionalni dio - HRK]]/7.5345</f>
        <v>28826.684650607207</v>
      </c>
      <c r="S2172" s="50">
        <v>1447964.37</v>
      </c>
      <c r="T2172" s="51">
        <f>Ugovori_OPULJP[[#This Row],[Bespovratna sredstva - Ukupno (EU+Nac) HRK
= Ukupna ugovorena vrijednost bespovratnih sredstava]]/7.5345</f>
        <v>192177.89767071471</v>
      </c>
      <c r="U2172" s="50">
        <v>0</v>
      </c>
      <c r="V2172" s="51">
        <f>Ugovori_OPULJP[[#This Row],[Javni doprinos korisnika - HRK]]/7.5345</f>
        <v>0</v>
      </c>
      <c r="W2172" s="50">
        <v>0</v>
      </c>
      <c r="X2172" s="51">
        <f>Ugovori_OPULJP[[#This Row],[Privatni doprinos korisnika - HRK]]/7.5345</f>
        <v>0</v>
      </c>
      <c r="Y2172" s="52">
        <v>1447964.37</v>
      </c>
      <c r="Z2172" s="53">
        <f>Ugovori_OPULJP[[#This Row],[UKUPNI PRIHVATLJIVI IZDACI
TOTAL ELIGIBLE EXPENDITURE
= Bespovratna sredstva ukupno + doprinos korisnika
= Ukupni prihvatljivi troškovi
= Ukupna ugovorena vrijednost projekta HRK]]/7.5345</f>
        <v>192177.89767071471</v>
      </c>
      <c r="AA2172" s="44" t="s">
        <v>38</v>
      </c>
      <c r="AB2172" s="44" t="s">
        <v>35</v>
      </c>
      <c r="AC2172" s="43" t="s">
        <v>7967</v>
      </c>
      <c r="AD2172" s="43" t="s">
        <v>6595</v>
      </c>
    </row>
    <row r="2173" spans="1:30" ht="51" customHeight="1" x14ac:dyDescent="0.2">
      <c r="A2173" s="41" t="s">
        <v>7968</v>
      </c>
      <c r="B2173" s="42" t="s">
        <v>743</v>
      </c>
      <c r="C2173" s="43" t="s">
        <v>7295</v>
      </c>
      <c r="D2173" s="43" t="s">
        <v>7880</v>
      </c>
      <c r="E2173" s="44" t="s">
        <v>232</v>
      </c>
      <c r="F2173" s="45" t="s">
        <v>7969</v>
      </c>
      <c r="G2173" s="45" t="s">
        <v>7970</v>
      </c>
      <c r="H2173" s="47">
        <v>44005</v>
      </c>
      <c r="I2173" s="47">
        <v>44735</v>
      </c>
      <c r="J2173" s="48" t="str">
        <f>IF(Ugovori_OPULJP[[#This Row],[DATUM ZAVRŠETKA OPERACIJE]]&gt;DATE(2024,3,31),"u provedbi","završen")</f>
        <v>završen</v>
      </c>
      <c r="K2173" s="46" t="s">
        <v>7971</v>
      </c>
      <c r="L2173" s="46" t="s">
        <v>211</v>
      </c>
      <c r="M2173" s="49">
        <v>0.85</v>
      </c>
      <c r="N2173" s="49">
        <v>0.15</v>
      </c>
      <c r="O2173" s="50">
        <f>Ugovori_OPULJP[[#This Row],[Bespovratna sredstva - Ukupno (EU+Nac) HRK
= Ukupna ugovorena vrijednost bespovratnih sredstava]]*Ugovori_OPULJP[[#This Row],[EU STOPA SUFINANCIRANJA %
EU CO-FINANCING RATE %]]</f>
        <v>1235284.192</v>
      </c>
      <c r="P2173" s="51">
        <f>Ugovori_OPULJP[[#This Row],[Bespovratna sredstva - EU dio - HRK]]/7.5345</f>
        <v>163950.38715243214</v>
      </c>
      <c r="Q2173" s="50">
        <f>Ugovori_OPULJP[[#This Row],[Bespovratna sredstva - Ukupno (EU+Nac) HRK
= Ukupna ugovorena vrijednost bespovratnih sredstava]]*Ugovori_OPULJP[[#This Row],[STOPA NACIONALNOG SUFINANCIRANJA %]]</f>
        <v>217991.32800000001</v>
      </c>
      <c r="R2173" s="51">
        <f>Ugovori_OPULJP[[#This Row],[Bespovratna sredstva - Nacionalni dio - HRK]]/7.5345</f>
        <v>28932.421262193908</v>
      </c>
      <c r="S2173" s="50">
        <v>1453275.52</v>
      </c>
      <c r="T2173" s="51">
        <f>Ugovori_OPULJP[[#This Row],[Bespovratna sredstva - Ukupno (EU+Nac) HRK
= Ukupna ugovorena vrijednost bespovratnih sredstava]]/7.5345</f>
        <v>192882.80841462605</v>
      </c>
      <c r="U2173" s="50">
        <v>0</v>
      </c>
      <c r="V2173" s="51">
        <f>Ugovori_OPULJP[[#This Row],[Javni doprinos korisnika - HRK]]/7.5345</f>
        <v>0</v>
      </c>
      <c r="W2173" s="50">
        <v>0</v>
      </c>
      <c r="X2173" s="51">
        <f>Ugovori_OPULJP[[#This Row],[Privatni doprinos korisnika - HRK]]/7.5345</f>
        <v>0</v>
      </c>
      <c r="Y2173" s="52">
        <v>1453275.52</v>
      </c>
      <c r="Z2173" s="53">
        <f>Ugovori_OPULJP[[#This Row],[UKUPNI PRIHVATLJIVI IZDACI
TOTAL ELIGIBLE EXPENDITURE
= Bespovratna sredstva ukupno + doprinos korisnika
= Ukupni prihvatljivi troškovi
= Ukupna ugovorena vrijednost projekta HRK]]/7.5345</f>
        <v>192882.80841462605</v>
      </c>
      <c r="AA2173" s="44" t="s">
        <v>38</v>
      </c>
      <c r="AB2173" s="44" t="s">
        <v>35</v>
      </c>
      <c r="AC2173" s="43" t="s">
        <v>7972</v>
      </c>
      <c r="AD2173" s="43" t="s">
        <v>6595</v>
      </c>
    </row>
    <row r="2174" spans="1:30" ht="51" customHeight="1" x14ac:dyDescent="0.2">
      <c r="A2174" s="41" t="s">
        <v>7973</v>
      </c>
      <c r="B2174" s="42" t="s">
        <v>743</v>
      </c>
      <c r="C2174" s="43" t="s">
        <v>7295</v>
      </c>
      <c r="D2174" s="43" t="s">
        <v>7880</v>
      </c>
      <c r="E2174" s="44" t="s">
        <v>232</v>
      </c>
      <c r="F2174" s="45" t="s">
        <v>7974</v>
      </c>
      <c r="G2174" s="45" t="s">
        <v>7975</v>
      </c>
      <c r="H2174" s="47">
        <v>44043</v>
      </c>
      <c r="I2174" s="47">
        <v>44773</v>
      </c>
      <c r="J2174" s="48" t="str">
        <f>IF(Ugovori_OPULJP[[#This Row],[DATUM ZAVRŠETKA OPERACIJE]]&gt;DATE(2024,3,31),"u provedbi","završen")</f>
        <v>završen</v>
      </c>
      <c r="K2174" s="46" t="s">
        <v>7976</v>
      </c>
      <c r="L2174" s="46" t="s">
        <v>37</v>
      </c>
      <c r="M2174" s="49">
        <v>0.85</v>
      </c>
      <c r="N2174" s="49">
        <v>0.15</v>
      </c>
      <c r="O2174" s="50">
        <f>Ugovori_OPULJP[[#This Row],[Bespovratna sredstva - Ukupno (EU+Nac) HRK
= Ukupna ugovorena vrijednost bespovratnih sredstava]]*Ugovori_OPULJP[[#This Row],[EU STOPA SUFINANCIRANJA %
EU CO-FINANCING RATE %]]</f>
        <v>1274236.173</v>
      </c>
      <c r="P2174" s="51">
        <f>Ugovori_OPULJP[[#This Row],[Bespovratna sredstva - EU dio - HRK]]/7.5345</f>
        <v>169120.20346406527</v>
      </c>
      <c r="Q2174" s="50">
        <f>Ugovori_OPULJP[[#This Row],[Bespovratna sredstva - Ukupno (EU+Nac) HRK
= Ukupna ugovorena vrijednost bespovratnih sredstava]]*Ugovori_OPULJP[[#This Row],[STOPA NACIONALNOG SUFINANCIRANJA %]]</f>
        <v>224865.20699999997</v>
      </c>
      <c r="R2174" s="51">
        <f>Ugovori_OPULJP[[#This Row],[Bespovratna sredstva - Nacionalni dio - HRK]]/7.5345</f>
        <v>29844.741787776224</v>
      </c>
      <c r="S2174" s="50">
        <v>1499101.38</v>
      </c>
      <c r="T2174" s="51">
        <f>Ugovori_OPULJP[[#This Row],[Bespovratna sredstva - Ukupno (EU+Nac) HRK
= Ukupna ugovorena vrijednost bespovratnih sredstava]]/7.5345</f>
        <v>198964.94525184151</v>
      </c>
      <c r="U2174" s="50">
        <v>0</v>
      </c>
      <c r="V2174" s="51">
        <f>Ugovori_OPULJP[[#This Row],[Javni doprinos korisnika - HRK]]/7.5345</f>
        <v>0</v>
      </c>
      <c r="W2174" s="50">
        <v>79999.95</v>
      </c>
      <c r="X2174" s="51">
        <f>Ugovori_OPULJP[[#This Row],[Privatni doprinos korisnika - HRK]]/7.5345</f>
        <v>10617.818037029663</v>
      </c>
      <c r="Y2174" s="52">
        <v>1579101.3299999998</v>
      </c>
      <c r="Z2174" s="53">
        <f>Ugovori_OPULJP[[#This Row],[UKUPNI PRIHVATLJIVI IZDACI
TOTAL ELIGIBLE EXPENDITURE
= Bespovratna sredstva ukupno + doprinos korisnika
= Ukupni prihvatljivi troškovi
= Ukupna ugovorena vrijednost projekta HRK]]/7.5345</f>
        <v>209582.76328887115</v>
      </c>
      <c r="AA2174" s="44" t="s">
        <v>38</v>
      </c>
      <c r="AB2174" s="44" t="s">
        <v>35</v>
      </c>
      <c r="AC2174" s="43" t="s">
        <v>7977</v>
      </c>
      <c r="AD2174" s="43" t="s">
        <v>6595</v>
      </c>
    </row>
    <row r="2175" spans="1:30" ht="51" customHeight="1" x14ac:dyDescent="0.2">
      <c r="A2175" s="41" t="s">
        <v>7978</v>
      </c>
      <c r="B2175" s="42" t="s">
        <v>743</v>
      </c>
      <c r="C2175" s="43" t="s">
        <v>7295</v>
      </c>
      <c r="D2175" s="43" t="s">
        <v>7880</v>
      </c>
      <c r="E2175" s="44" t="s">
        <v>232</v>
      </c>
      <c r="F2175" s="45" t="s">
        <v>7979</v>
      </c>
      <c r="G2175" s="45" t="s">
        <v>1619</v>
      </c>
      <c r="H2175" s="47">
        <v>43948</v>
      </c>
      <c r="I2175" s="47">
        <v>44678</v>
      </c>
      <c r="J2175" s="48" t="str">
        <f>IF(Ugovori_OPULJP[[#This Row],[DATUM ZAVRŠETKA OPERACIJE]]&gt;DATE(2024,3,31),"u provedbi","završen")</f>
        <v>završen</v>
      </c>
      <c r="K2175" s="46" t="s">
        <v>7980</v>
      </c>
      <c r="L2175" s="46" t="s">
        <v>371</v>
      </c>
      <c r="M2175" s="49">
        <v>0.85</v>
      </c>
      <c r="N2175" s="49">
        <v>0.15</v>
      </c>
      <c r="O2175" s="50">
        <f>Ugovori_OPULJP[[#This Row],[Bespovratna sredstva - Ukupno (EU+Nac) HRK
= Ukupna ugovorena vrijednost bespovratnih sredstava]]*Ugovori_OPULJP[[#This Row],[EU STOPA SUFINANCIRANJA %
EU CO-FINANCING RATE %]]</f>
        <v>1269024.925</v>
      </c>
      <c r="P2175" s="51">
        <f>Ugovori_OPULJP[[#This Row],[Bespovratna sredstva - EU dio - HRK]]/7.5345</f>
        <v>168428.5519941602</v>
      </c>
      <c r="Q2175" s="50">
        <f>Ugovori_OPULJP[[#This Row],[Bespovratna sredstva - Ukupno (EU+Nac) HRK
= Ukupna ugovorena vrijednost bespovratnih sredstava]]*Ugovori_OPULJP[[#This Row],[STOPA NACIONALNOG SUFINANCIRANJA %]]</f>
        <v>223945.57499999998</v>
      </c>
      <c r="R2175" s="51">
        <f>Ugovori_OPULJP[[#This Row],[Bespovratna sredstva - Nacionalni dio - HRK]]/7.5345</f>
        <v>29722.685646028265</v>
      </c>
      <c r="S2175" s="50">
        <v>1492970.5</v>
      </c>
      <c r="T2175" s="51">
        <f>Ugovori_OPULJP[[#This Row],[Bespovratna sredstva - Ukupno (EU+Nac) HRK
= Ukupna ugovorena vrijednost bespovratnih sredstava]]/7.5345</f>
        <v>198151.23764018845</v>
      </c>
      <c r="U2175" s="50">
        <v>0</v>
      </c>
      <c r="V2175" s="51">
        <f>Ugovori_OPULJP[[#This Row],[Javni doprinos korisnika - HRK]]/7.5345</f>
        <v>0</v>
      </c>
      <c r="W2175" s="50">
        <v>0</v>
      </c>
      <c r="X2175" s="51">
        <f>Ugovori_OPULJP[[#This Row],[Privatni doprinos korisnika - HRK]]/7.5345</f>
        <v>0</v>
      </c>
      <c r="Y2175" s="52">
        <v>1492970.5</v>
      </c>
      <c r="Z2175" s="53">
        <f>Ugovori_OPULJP[[#This Row],[UKUPNI PRIHVATLJIVI IZDACI
TOTAL ELIGIBLE EXPENDITURE
= Bespovratna sredstva ukupno + doprinos korisnika
= Ukupni prihvatljivi troškovi
= Ukupna ugovorena vrijednost projekta HRK]]/7.5345</f>
        <v>198151.23764018845</v>
      </c>
      <c r="AA2175" s="44" t="s">
        <v>38</v>
      </c>
      <c r="AB2175" s="44" t="s">
        <v>35</v>
      </c>
      <c r="AC2175" s="43" t="s">
        <v>7981</v>
      </c>
      <c r="AD2175" s="43" t="s">
        <v>6595</v>
      </c>
    </row>
    <row r="2176" spans="1:30" ht="51" customHeight="1" x14ac:dyDescent="0.2">
      <c r="A2176" s="41" t="s">
        <v>7982</v>
      </c>
      <c r="B2176" s="42" t="s">
        <v>743</v>
      </c>
      <c r="C2176" s="43" t="s">
        <v>7295</v>
      </c>
      <c r="D2176" s="43" t="s">
        <v>7880</v>
      </c>
      <c r="E2176" s="44" t="s">
        <v>232</v>
      </c>
      <c r="F2176" s="45" t="s">
        <v>7983</v>
      </c>
      <c r="G2176" s="45" t="s">
        <v>1695</v>
      </c>
      <c r="H2176" s="47">
        <v>43983</v>
      </c>
      <c r="I2176" s="47">
        <v>44713</v>
      </c>
      <c r="J2176" s="48" t="str">
        <f>IF(Ugovori_OPULJP[[#This Row],[DATUM ZAVRŠETKA OPERACIJE]]&gt;DATE(2024,3,31),"u provedbi","završen")</f>
        <v>završen</v>
      </c>
      <c r="K2176" s="46" t="s">
        <v>338</v>
      </c>
      <c r="L2176" s="46" t="s">
        <v>338</v>
      </c>
      <c r="M2176" s="49">
        <v>0.85</v>
      </c>
      <c r="N2176" s="49">
        <v>0.15</v>
      </c>
      <c r="O2176" s="50">
        <f>Ugovori_OPULJP[[#This Row],[Bespovratna sredstva - Ukupno (EU+Nac) HRK
= Ukupna ugovorena vrijednost bespovratnih sredstava]]*Ugovori_OPULJP[[#This Row],[EU STOPA SUFINANCIRANJA %
EU CO-FINANCING RATE %]]</f>
        <v>998819.22399999993</v>
      </c>
      <c r="P2176" s="51">
        <f>Ugovori_OPULJP[[#This Row],[Bespovratna sredstva - EU dio - HRK]]/7.5345</f>
        <v>132566.09250779744</v>
      </c>
      <c r="Q2176" s="50">
        <f>Ugovori_OPULJP[[#This Row],[Bespovratna sredstva - Ukupno (EU+Nac) HRK
= Ukupna ugovorena vrijednost bespovratnih sredstava]]*Ugovori_OPULJP[[#This Row],[STOPA NACIONALNOG SUFINANCIRANJA %]]</f>
        <v>176262.21599999999</v>
      </c>
      <c r="R2176" s="51">
        <f>Ugovori_OPULJP[[#This Row],[Bespovratna sredstva - Nacionalni dio - HRK]]/7.5345</f>
        <v>23394.016324905431</v>
      </c>
      <c r="S2176" s="50">
        <v>1175081.44</v>
      </c>
      <c r="T2176" s="51">
        <f>Ugovori_OPULJP[[#This Row],[Bespovratna sredstva - Ukupno (EU+Nac) HRK
= Ukupna ugovorena vrijednost bespovratnih sredstava]]/7.5345</f>
        <v>155960.10883270288</v>
      </c>
      <c r="U2176" s="50">
        <v>0</v>
      </c>
      <c r="V2176" s="51">
        <f>Ugovori_OPULJP[[#This Row],[Javni doprinos korisnika - HRK]]/7.5345</f>
        <v>0</v>
      </c>
      <c r="W2176" s="50">
        <v>0</v>
      </c>
      <c r="X2176" s="51">
        <f>Ugovori_OPULJP[[#This Row],[Privatni doprinos korisnika - HRK]]/7.5345</f>
        <v>0</v>
      </c>
      <c r="Y2176" s="52">
        <v>1175081.44</v>
      </c>
      <c r="Z2176" s="53">
        <f>Ugovori_OPULJP[[#This Row],[UKUPNI PRIHVATLJIVI IZDACI
TOTAL ELIGIBLE EXPENDITURE
= Bespovratna sredstva ukupno + doprinos korisnika
= Ukupni prihvatljivi troškovi
= Ukupna ugovorena vrijednost projekta HRK]]/7.5345</f>
        <v>155960.10883270288</v>
      </c>
      <c r="AA2176" s="44" t="s">
        <v>38</v>
      </c>
      <c r="AB2176" s="44" t="s">
        <v>35</v>
      </c>
      <c r="AC2176" s="43" t="s">
        <v>7984</v>
      </c>
      <c r="AD2176" s="43" t="s">
        <v>6595</v>
      </c>
    </row>
    <row r="2177" spans="1:30" ht="51" customHeight="1" x14ac:dyDescent="0.2">
      <c r="A2177" s="41" t="s">
        <v>7985</v>
      </c>
      <c r="B2177" s="42" t="s">
        <v>743</v>
      </c>
      <c r="C2177" s="43" t="s">
        <v>7295</v>
      </c>
      <c r="D2177" s="43" t="s">
        <v>7880</v>
      </c>
      <c r="E2177" s="44" t="s">
        <v>232</v>
      </c>
      <c r="F2177" s="45" t="s">
        <v>7986</v>
      </c>
      <c r="G2177" s="45" t="s">
        <v>7987</v>
      </c>
      <c r="H2177" s="47">
        <v>44136</v>
      </c>
      <c r="I2177" s="47">
        <v>44866</v>
      </c>
      <c r="J2177" s="48" t="str">
        <f>IF(Ugovori_OPULJP[[#This Row],[DATUM ZAVRŠETKA OPERACIJE]]&gt;DATE(2024,3,31),"u provedbi","završen")</f>
        <v>završen</v>
      </c>
      <c r="K2177" s="46" t="s">
        <v>7988</v>
      </c>
      <c r="L2177" s="46" t="s">
        <v>37</v>
      </c>
      <c r="M2177" s="49">
        <v>0.85</v>
      </c>
      <c r="N2177" s="49">
        <v>0.15</v>
      </c>
      <c r="O2177" s="50">
        <f>Ugovori_OPULJP[[#This Row],[Bespovratna sredstva - Ukupno (EU+Nac) HRK
= Ukupna ugovorena vrijednost bespovratnih sredstava]]*Ugovori_OPULJP[[#This Row],[EU STOPA SUFINANCIRANJA %
EU CO-FINANCING RATE %]]</f>
        <v>1219966.852</v>
      </c>
      <c r="P2177" s="51">
        <f>Ugovori_OPULJP[[#This Row],[Bespovratna sredstva - EU dio - HRK]]/7.5345</f>
        <v>161917.42677019045</v>
      </c>
      <c r="Q2177" s="50">
        <f>Ugovori_OPULJP[[#This Row],[Bespovratna sredstva - Ukupno (EU+Nac) HRK
= Ukupna ugovorena vrijednost bespovratnih sredstava]]*Ugovori_OPULJP[[#This Row],[STOPA NACIONALNOG SUFINANCIRANJA %]]</f>
        <v>215288.26800000001</v>
      </c>
      <c r="R2177" s="51">
        <f>Ugovori_OPULJP[[#This Row],[Bespovratna sredstva - Nacionalni dio - HRK]]/7.5345</f>
        <v>28573.66354768067</v>
      </c>
      <c r="S2177" s="50">
        <v>1435255.12</v>
      </c>
      <c r="T2177" s="51">
        <f>Ugovori_OPULJP[[#This Row],[Bespovratna sredstva - Ukupno (EU+Nac) HRK
= Ukupna ugovorena vrijednost bespovratnih sredstava]]/7.5345</f>
        <v>190491.09031787113</v>
      </c>
      <c r="U2177" s="50">
        <v>0</v>
      </c>
      <c r="V2177" s="51">
        <f>Ugovori_OPULJP[[#This Row],[Javni doprinos korisnika - HRK]]/7.5345</f>
        <v>0</v>
      </c>
      <c r="W2177" s="50">
        <v>0</v>
      </c>
      <c r="X2177" s="51">
        <f>Ugovori_OPULJP[[#This Row],[Privatni doprinos korisnika - HRK]]/7.5345</f>
        <v>0</v>
      </c>
      <c r="Y2177" s="52">
        <v>1435255.12</v>
      </c>
      <c r="Z2177" s="53">
        <f>Ugovori_OPULJP[[#This Row],[UKUPNI PRIHVATLJIVI IZDACI
TOTAL ELIGIBLE EXPENDITURE
= Bespovratna sredstva ukupno + doprinos korisnika
= Ukupni prihvatljivi troškovi
= Ukupna ugovorena vrijednost projekta HRK]]/7.5345</f>
        <v>190491.09031787113</v>
      </c>
      <c r="AA2177" s="44" t="s">
        <v>38</v>
      </c>
      <c r="AB2177" s="44" t="s">
        <v>35</v>
      </c>
      <c r="AC2177" s="43" t="s">
        <v>7989</v>
      </c>
      <c r="AD2177" s="43" t="s">
        <v>6595</v>
      </c>
    </row>
    <row r="2178" spans="1:30" ht="51" customHeight="1" x14ac:dyDescent="0.2">
      <c r="A2178" s="41" t="s">
        <v>7990</v>
      </c>
      <c r="B2178" s="42" t="s">
        <v>743</v>
      </c>
      <c r="C2178" s="43" t="s">
        <v>7295</v>
      </c>
      <c r="D2178" s="43" t="s">
        <v>7880</v>
      </c>
      <c r="E2178" s="44" t="s">
        <v>232</v>
      </c>
      <c r="F2178" s="45" t="s">
        <v>7991</v>
      </c>
      <c r="G2178" s="45" t="s">
        <v>3106</v>
      </c>
      <c r="H2178" s="47">
        <v>44109</v>
      </c>
      <c r="I2178" s="47">
        <v>44839</v>
      </c>
      <c r="J2178" s="48" t="str">
        <f>IF(Ugovori_OPULJP[[#This Row],[DATUM ZAVRŠETKA OPERACIJE]]&gt;DATE(2024,3,31),"u provedbi","završen")</f>
        <v>završen</v>
      </c>
      <c r="K2178" s="46" t="s">
        <v>7882</v>
      </c>
      <c r="L2178" s="46" t="s">
        <v>99</v>
      </c>
      <c r="M2178" s="49">
        <v>0.85</v>
      </c>
      <c r="N2178" s="49">
        <v>0.15</v>
      </c>
      <c r="O2178" s="50">
        <f>Ugovori_OPULJP[[#This Row],[Bespovratna sredstva - Ukupno (EU+Nac) HRK
= Ukupna ugovorena vrijednost bespovratnih sredstava]]*Ugovori_OPULJP[[#This Row],[EU STOPA SUFINANCIRANJA %
EU CO-FINANCING RATE %]]</f>
        <v>858627.84</v>
      </c>
      <c r="P2178" s="51">
        <f>Ugovori_OPULJP[[#This Row],[Bespovratna sredstva - EU dio - HRK]]/7.5345</f>
        <v>113959.49830778418</v>
      </c>
      <c r="Q2178" s="50">
        <f>Ugovori_OPULJP[[#This Row],[Bespovratna sredstva - Ukupno (EU+Nac) HRK
= Ukupna ugovorena vrijednost bespovratnih sredstava]]*Ugovori_OPULJP[[#This Row],[STOPA NACIONALNOG SUFINANCIRANJA %]]</f>
        <v>151522.56</v>
      </c>
      <c r="R2178" s="51">
        <f>Ugovori_OPULJP[[#This Row],[Bespovratna sredstva - Nacionalni dio - HRK]]/7.5345</f>
        <v>20110.499701373679</v>
      </c>
      <c r="S2178" s="50">
        <v>1010150.4</v>
      </c>
      <c r="T2178" s="51">
        <f>Ugovori_OPULJP[[#This Row],[Bespovratna sredstva - Ukupno (EU+Nac) HRK
= Ukupna ugovorena vrijednost bespovratnih sredstava]]/7.5345</f>
        <v>134069.99800915786</v>
      </c>
      <c r="U2178" s="50">
        <v>0</v>
      </c>
      <c r="V2178" s="51">
        <f>Ugovori_OPULJP[[#This Row],[Javni doprinos korisnika - HRK]]/7.5345</f>
        <v>0</v>
      </c>
      <c r="W2178" s="50">
        <v>0</v>
      </c>
      <c r="X2178" s="51">
        <f>Ugovori_OPULJP[[#This Row],[Privatni doprinos korisnika - HRK]]/7.5345</f>
        <v>0</v>
      </c>
      <c r="Y2178" s="52">
        <v>1010150.4</v>
      </c>
      <c r="Z2178" s="53">
        <f>Ugovori_OPULJP[[#This Row],[UKUPNI PRIHVATLJIVI IZDACI
TOTAL ELIGIBLE EXPENDITURE
= Bespovratna sredstva ukupno + doprinos korisnika
= Ukupni prihvatljivi troškovi
= Ukupna ugovorena vrijednost projekta HRK]]/7.5345</f>
        <v>134069.99800915786</v>
      </c>
      <c r="AA2178" s="44" t="s">
        <v>38</v>
      </c>
      <c r="AB2178" s="44" t="s">
        <v>35</v>
      </c>
      <c r="AC2178" s="43" t="s">
        <v>7992</v>
      </c>
      <c r="AD2178" s="43" t="s">
        <v>6595</v>
      </c>
    </row>
    <row r="2179" spans="1:30" ht="51" customHeight="1" x14ac:dyDescent="0.2">
      <c r="A2179" s="41" t="s">
        <v>7993</v>
      </c>
      <c r="B2179" s="42" t="s">
        <v>743</v>
      </c>
      <c r="C2179" s="43" t="s">
        <v>7295</v>
      </c>
      <c r="D2179" s="43" t="s">
        <v>7880</v>
      </c>
      <c r="E2179" s="44" t="s">
        <v>232</v>
      </c>
      <c r="F2179" s="45" t="s">
        <v>7994</v>
      </c>
      <c r="G2179" s="45" t="s">
        <v>7995</v>
      </c>
      <c r="H2179" s="47">
        <v>44013</v>
      </c>
      <c r="I2179" s="47">
        <v>44743</v>
      </c>
      <c r="J2179" s="48" t="str">
        <f>IF(Ugovori_OPULJP[[#This Row],[DATUM ZAVRŠETKA OPERACIJE]]&gt;DATE(2024,3,31),"u provedbi","završen")</f>
        <v>završen</v>
      </c>
      <c r="K2179" s="46" t="s">
        <v>36</v>
      </c>
      <c r="L2179" s="46" t="s">
        <v>37</v>
      </c>
      <c r="M2179" s="49">
        <v>0.85</v>
      </c>
      <c r="N2179" s="49">
        <v>0.15</v>
      </c>
      <c r="O2179" s="50">
        <f>Ugovori_OPULJP[[#This Row],[Bespovratna sredstva - Ukupno (EU+Nac) HRK
= Ukupna ugovorena vrijednost bespovratnih sredstava]]*Ugovori_OPULJP[[#This Row],[EU STOPA SUFINANCIRANJA %
EU CO-FINANCING RATE %]]</f>
        <v>1110375.247</v>
      </c>
      <c r="P2179" s="51">
        <f>Ugovori_OPULJP[[#This Row],[Bespovratna sredstva - EU dio - HRK]]/7.5345</f>
        <v>147372.12117592408</v>
      </c>
      <c r="Q2179" s="50">
        <f>Ugovori_OPULJP[[#This Row],[Bespovratna sredstva - Ukupno (EU+Nac) HRK
= Ukupna ugovorena vrijednost bespovratnih sredstava]]*Ugovori_OPULJP[[#This Row],[STOPA NACIONALNOG SUFINANCIRANJA %]]</f>
        <v>195948.573</v>
      </c>
      <c r="R2179" s="51">
        <f>Ugovori_OPULJP[[#This Row],[Bespovratna sredstva - Nacionalni dio - HRK]]/7.5345</f>
        <v>26006.844913398367</v>
      </c>
      <c r="S2179" s="50">
        <v>1306323.82</v>
      </c>
      <c r="T2179" s="51">
        <f>Ugovori_OPULJP[[#This Row],[Bespovratna sredstva - Ukupno (EU+Nac) HRK
= Ukupna ugovorena vrijednost bespovratnih sredstava]]/7.5345</f>
        <v>173378.96608932244</v>
      </c>
      <c r="U2179" s="50">
        <v>0</v>
      </c>
      <c r="V2179" s="51">
        <f>Ugovori_OPULJP[[#This Row],[Javni doprinos korisnika - HRK]]/7.5345</f>
        <v>0</v>
      </c>
      <c r="W2179" s="50">
        <v>0</v>
      </c>
      <c r="X2179" s="51">
        <f>Ugovori_OPULJP[[#This Row],[Privatni doprinos korisnika - HRK]]/7.5345</f>
        <v>0</v>
      </c>
      <c r="Y2179" s="52">
        <v>1306323.82</v>
      </c>
      <c r="Z2179" s="53">
        <f>Ugovori_OPULJP[[#This Row],[UKUPNI PRIHVATLJIVI IZDACI
TOTAL ELIGIBLE EXPENDITURE
= Bespovratna sredstva ukupno + doprinos korisnika
= Ukupni prihvatljivi troškovi
= Ukupna ugovorena vrijednost projekta HRK]]/7.5345</f>
        <v>173378.96608932244</v>
      </c>
      <c r="AA2179" s="44" t="s">
        <v>38</v>
      </c>
      <c r="AB2179" s="44" t="s">
        <v>35</v>
      </c>
      <c r="AC2179" s="43" t="s">
        <v>7996</v>
      </c>
      <c r="AD2179" s="43" t="s">
        <v>6595</v>
      </c>
    </row>
    <row r="2180" spans="1:30" ht="51" customHeight="1" x14ac:dyDescent="0.2">
      <c r="A2180" s="41" t="s">
        <v>7997</v>
      </c>
      <c r="B2180" s="42" t="s">
        <v>743</v>
      </c>
      <c r="C2180" s="43" t="s">
        <v>7295</v>
      </c>
      <c r="D2180" s="43" t="s">
        <v>7880</v>
      </c>
      <c r="E2180" s="44" t="s">
        <v>232</v>
      </c>
      <c r="F2180" s="45" t="s">
        <v>7998</v>
      </c>
      <c r="G2180" s="45" t="s">
        <v>1124</v>
      </c>
      <c r="H2180" s="47">
        <v>44036</v>
      </c>
      <c r="I2180" s="47">
        <v>44766</v>
      </c>
      <c r="J2180" s="48" t="str">
        <f>IF(Ugovori_OPULJP[[#This Row],[DATUM ZAVRŠETKA OPERACIJE]]&gt;DATE(2024,3,31),"u provedbi","završen")</f>
        <v>završen</v>
      </c>
      <c r="K2180" s="46" t="s">
        <v>104</v>
      </c>
      <c r="L2180" s="46" t="s">
        <v>104</v>
      </c>
      <c r="M2180" s="49">
        <v>0.85</v>
      </c>
      <c r="N2180" s="49">
        <v>0.15</v>
      </c>
      <c r="O2180" s="50">
        <f>Ugovori_OPULJP[[#This Row],[Bespovratna sredstva - Ukupno (EU+Nac) HRK
= Ukupna ugovorena vrijednost bespovratnih sredstava]]*Ugovori_OPULJP[[#This Row],[EU STOPA SUFINANCIRANJA %
EU CO-FINANCING RATE %]]</f>
        <v>1148801.8770000001</v>
      </c>
      <c r="P2180" s="51">
        <f>Ugovori_OPULJP[[#This Row],[Bespovratna sredstva - EU dio - HRK]]/7.5345</f>
        <v>152472.21142743379</v>
      </c>
      <c r="Q2180" s="50">
        <f>Ugovori_OPULJP[[#This Row],[Bespovratna sredstva - Ukupno (EU+Nac) HRK
= Ukupna ugovorena vrijednost bespovratnih sredstava]]*Ugovori_OPULJP[[#This Row],[STOPA NACIONALNOG SUFINANCIRANJA %]]</f>
        <v>202729.74300000002</v>
      </c>
      <c r="R2180" s="51">
        <f>Ugovori_OPULJP[[#This Row],[Bespovratna sredstva - Nacionalni dio - HRK]]/7.5345</f>
        <v>26906.860840135378</v>
      </c>
      <c r="S2180" s="50">
        <v>1351531.62</v>
      </c>
      <c r="T2180" s="51">
        <f>Ugovori_OPULJP[[#This Row],[Bespovratna sredstva - Ukupno (EU+Nac) HRK
= Ukupna ugovorena vrijednost bespovratnih sredstava]]/7.5345</f>
        <v>179379.07226756919</v>
      </c>
      <c r="U2180" s="50">
        <v>0</v>
      </c>
      <c r="V2180" s="51">
        <f>Ugovori_OPULJP[[#This Row],[Javni doprinos korisnika - HRK]]/7.5345</f>
        <v>0</v>
      </c>
      <c r="W2180" s="50">
        <v>0</v>
      </c>
      <c r="X2180" s="51">
        <f>Ugovori_OPULJP[[#This Row],[Privatni doprinos korisnika - HRK]]/7.5345</f>
        <v>0</v>
      </c>
      <c r="Y2180" s="52">
        <v>1351531.62</v>
      </c>
      <c r="Z2180" s="53">
        <f>Ugovori_OPULJP[[#This Row],[UKUPNI PRIHVATLJIVI IZDACI
TOTAL ELIGIBLE EXPENDITURE
= Bespovratna sredstva ukupno + doprinos korisnika
= Ukupni prihvatljivi troškovi
= Ukupna ugovorena vrijednost projekta HRK]]/7.5345</f>
        <v>179379.07226756919</v>
      </c>
      <c r="AA2180" s="44" t="s">
        <v>38</v>
      </c>
      <c r="AB2180" s="44" t="s">
        <v>35</v>
      </c>
      <c r="AC2180" s="43" t="s">
        <v>7999</v>
      </c>
      <c r="AD2180" s="43" t="s">
        <v>6595</v>
      </c>
    </row>
    <row r="2181" spans="1:30" ht="51" customHeight="1" x14ac:dyDescent="0.2">
      <c r="A2181" s="41" t="s">
        <v>8000</v>
      </c>
      <c r="B2181" s="42" t="s">
        <v>743</v>
      </c>
      <c r="C2181" s="43" t="s">
        <v>7295</v>
      </c>
      <c r="D2181" s="43" t="s">
        <v>7880</v>
      </c>
      <c r="E2181" s="44" t="s">
        <v>232</v>
      </c>
      <c r="F2181" s="45" t="s">
        <v>8001</v>
      </c>
      <c r="G2181" s="45" t="s">
        <v>1728</v>
      </c>
      <c r="H2181" s="47">
        <v>44131</v>
      </c>
      <c r="I2181" s="47">
        <v>44861</v>
      </c>
      <c r="J2181" s="48" t="str">
        <f>IF(Ugovori_OPULJP[[#This Row],[DATUM ZAVRŠETKA OPERACIJE]]&gt;DATE(2024,3,31),"u provedbi","završen")</f>
        <v>završen</v>
      </c>
      <c r="K2181" s="46" t="s">
        <v>338</v>
      </c>
      <c r="L2181" s="46" t="s">
        <v>338</v>
      </c>
      <c r="M2181" s="49">
        <v>0.85</v>
      </c>
      <c r="N2181" s="49">
        <v>0.15</v>
      </c>
      <c r="O2181" s="50">
        <f>Ugovori_OPULJP[[#This Row],[Bespovratna sredstva - Ukupno (EU+Nac) HRK
= Ukupna ugovorena vrijednost bespovratnih sredstava]]*Ugovori_OPULJP[[#This Row],[EU STOPA SUFINANCIRANJA %
EU CO-FINANCING RATE %]]</f>
        <v>1133862.906</v>
      </c>
      <c r="P2181" s="51">
        <f>Ugovori_OPULJP[[#This Row],[Bespovratna sredstva - EU dio - HRK]]/7.5345</f>
        <v>150489.46924148913</v>
      </c>
      <c r="Q2181" s="50">
        <f>Ugovori_OPULJP[[#This Row],[Bespovratna sredstva - Ukupno (EU+Nac) HRK
= Ukupna ugovorena vrijednost bespovratnih sredstava]]*Ugovori_OPULJP[[#This Row],[STOPA NACIONALNOG SUFINANCIRANJA %]]</f>
        <v>200093.454</v>
      </c>
      <c r="R2181" s="51">
        <f>Ugovori_OPULJP[[#This Row],[Bespovratna sredstva - Nacionalni dio - HRK]]/7.5345</f>
        <v>26556.965160262789</v>
      </c>
      <c r="S2181" s="50">
        <v>1333956.3600000001</v>
      </c>
      <c r="T2181" s="51">
        <f>Ugovori_OPULJP[[#This Row],[Bespovratna sredstva - Ukupno (EU+Nac) HRK
= Ukupna ugovorena vrijednost bespovratnih sredstava]]/7.5345</f>
        <v>177046.43440175193</v>
      </c>
      <c r="U2181" s="50">
        <v>0</v>
      </c>
      <c r="V2181" s="51">
        <f>Ugovori_OPULJP[[#This Row],[Javni doprinos korisnika - HRK]]/7.5345</f>
        <v>0</v>
      </c>
      <c r="W2181" s="50">
        <v>0</v>
      </c>
      <c r="X2181" s="51">
        <f>Ugovori_OPULJP[[#This Row],[Privatni doprinos korisnika - HRK]]/7.5345</f>
        <v>0</v>
      </c>
      <c r="Y2181" s="52">
        <v>1333956.3600000001</v>
      </c>
      <c r="Z2181" s="53">
        <f>Ugovori_OPULJP[[#This Row],[UKUPNI PRIHVATLJIVI IZDACI
TOTAL ELIGIBLE EXPENDITURE
= Bespovratna sredstva ukupno + doprinos korisnika
= Ukupni prihvatljivi troškovi
= Ukupna ugovorena vrijednost projekta HRK]]/7.5345</f>
        <v>177046.43440175193</v>
      </c>
      <c r="AA2181" s="44" t="s">
        <v>38</v>
      </c>
      <c r="AB2181" s="44" t="s">
        <v>35</v>
      </c>
      <c r="AC2181" s="43" t="s">
        <v>8002</v>
      </c>
      <c r="AD2181" s="43" t="s">
        <v>6595</v>
      </c>
    </row>
    <row r="2182" spans="1:30" ht="51" customHeight="1" x14ac:dyDescent="0.2">
      <c r="A2182" s="41" t="s">
        <v>8003</v>
      </c>
      <c r="B2182" s="42" t="s">
        <v>743</v>
      </c>
      <c r="C2182" s="43" t="s">
        <v>7295</v>
      </c>
      <c r="D2182" s="43" t="s">
        <v>7880</v>
      </c>
      <c r="E2182" s="44" t="s">
        <v>232</v>
      </c>
      <c r="F2182" s="45" t="s">
        <v>8004</v>
      </c>
      <c r="G2182" s="45" t="s">
        <v>958</v>
      </c>
      <c r="H2182" s="47">
        <v>44013</v>
      </c>
      <c r="I2182" s="47">
        <v>44562</v>
      </c>
      <c r="J2182" s="48" t="str">
        <f>IF(Ugovori_OPULJP[[#This Row],[DATUM ZAVRŠETKA OPERACIJE]]&gt;DATE(2024,3,31),"u provedbi","završen")</f>
        <v>završen</v>
      </c>
      <c r="K2182" s="46" t="s">
        <v>8005</v>
      </c>
      <c r="L2182" s="46" t="s">
        <v>37</v>
      </c>
      <c r="M2182" s="49">
        <v>0.85</v>
      </c>
      <c r="N2182" s="49">
        <v>0.15</v>
      </c>
      <c r="O2182" s="50">
        <f>Ugovori_OPULJP[[#This Row],[Bespovratna sredstva - Ukupno (EU+Nac) HRK
= Ukupna ugovorena vrijednost bespovratnih sredstava]]*Ugovori_OPULJP[[#This Row],[EU STOPA SUFINANCIRANJA %
EU CO-FINANCING RATE %]]</f>
        <v>1260263.55</v>
      </c>
      <c r="P2182" s="51">
        <f>Ugovori_OPULJP[[#This Row],[Bespovratna sredstva - EU dio - HRK]]/7.5345</f>
        <v>167265.71769858649</v>
      </c>
      <c r="Q2182" s="50">
        <f>Ugovori_OPULJP[[#This Row],[Bespovratna sredstva - Ukupno (EU+Nac) HRK
= Ukupna ugovorena vrijednost bespovratnih sredstava]]*Ugovori_OPULJP[[#This Row],[STOPA NACIONALNOG SUFINANCIRANJA %]]</f>
        <v>222399.44999999998</v>
      </c>
      <c r="R2182" s="51">
        <f>Ugovori_OPULJP[[#This Row],[Bespovratna sredstva - Nacionalni dio - HRK]]/7.5345</f>
        <v>29517.479593868204</v>
      </c>
      <c r="S2182" s="50">
        <v>1482663</v>
      </c>
      <c r="T2182" s="51">
        <f>Ugovori_OPULJP[[#This Row],[Bespovratna sredstva - Ukupno (EU+Nac) HRK
= Ukupna ugovorena vrijednost bespovratnih sredstava]]/7.5345</f>
        <v>196783.19729245469</v>
      </c>
      <c r="U2182" s="50">
        <v>0</v>
      </c>
      <c r="V2182" s="51">
        <f>Ugovori_OPULJP[[#This Row],[Javni doprinos korisnika - HRK]]/7.5345</f>
        <v>0</v>
      </c>
      <c r="W2182" s="50">
        <v>0</v>
      </c>
      <c r="X2182" s="51">
        <f>Ugovori_OPULJP[[#This Row],[Privatni doprinos korisnika - HRK]]/7.5345</f>
        <v>0</v>
      </c>
      <c r="Y2182" s="52">
        <v>1482663</v>
      </c>
      <c r="Z2182" s="53">
        <f>Ugovori_OPULJP[[#This Row],[UKUPNI PRIHVATLJIVI IZDACI
TOTAL ELIGIBLE EXPENDITURE
= Bespovratna sredstva ukupno + doprinos korisnika
= Ukupni prihvatljivi troškovi
= Ukupna ugovorena vrijednost projekta HRK]]/7.5345</f>
        <v>196783.19729245469</v>
      </c>
      <c r="AA2182" s="44" t="s">
        <v>38</v>
      </c>
      <c r="AB2182" s="44" t="s">
        <v>35</v>
      </c>
      <c r="AC2182" s="43" t="s">
        <v>8006</v>
      </c>
      <c r="AD2182" s="43" t="s">
        <v>6595</v>
      </c>
    </row>
    <row r="2183" spans="1:30" ht="51" customHeight="1" x14ac:dyDescent="0.2">
      <c r="A2183" s="41" t="s">
        <v>8007</v>
      </c>
      <c r="B2183" s="42" t="s">
        <v>743</v>
      </c>
      <c r="C2183" s="43" t="s">
        <v>7295</v>
      </c>
      <c r="D2183" s="43" t="s">
        <v>7880</v>
      </c>
      <c r="E2183" s="44" t="s">
        <v>232</v>
      </c>
      <c r="F2183" s="45" t="s">
        <v>8008</v>
      </c>
      <c r="G2183" s="45" t="s">
        <v>8009</v>
      </c>
      <c r="H2183" s="47">
        <v>44013</v>
      </c>
      <c r="I2183" s="47">
        <v>44562</v>
      </c>
      <c r="J2183" s="48" t="str">
        <f>IF(Ugovori_OPULJP[[#This Row],[DATUM ZAVRŠETKA OPERACIJE]]&gt;DATE(2024,3,31),"u provedbi","završen")</f>
        <v>završen</v>
      </c>
      <c r="K2183" s="46" t="s">
        <v>8010</v>
      </c>
      <c r="L2183" s="46" t="s">
        <v>37</v>
      </c>
      <c r="M2183" s="49">
        <v>0.85</v>
      </c>
      <c r="N2183" s="49">
        <v>0.15</v>
      </c>
      <c r="O2183" s="50">
        <f>Ugovori_OPULJP[[#This Row],[Bespovratna sredstva - Ukupno (EU+Nac) HRK
= Ukupna ugovorena vrijednost bespovratnih sredstava]]*Ugovori_OPULJP[[#This Row],[EU STOPA SUFINANCIRANJA %
EU CO-FINANCING RATE %]]</f>
        <v>1274867.3999999999</v>
      </c>
      <c r="P2183" s="51">
        <f>Ugovori_OPULJP[[#This Row],[Bespovratna sredstva - EU dio - HRK]]/7.5345</f>
        <v>169203.98168425242</v>
      </c>
      <c r="Q2183" s="50">
        <f>Ugovori_OPULJP[[#This Row],[Bespovratna sredstva - Ukupno (EU+Nac) HRK
= Ukupna ugovorena vrijednost bespovratnih sredstava]]*Ugovori_OPULJP[[#This Row],[STOPA NACIONALNOG SUFINANCIRANJA %]]</f>
        <v>224976.6</v>
      </c>
      <c r="R2183" s="51">
        <f>Ugovori_OPULJP[[#This Row],[Bespovratna sredstva - Nacionalni dio - HRK]]/7.5345</f>
        <v>29859.526179573961</v>
      </c>
      <c r="S2183" s="50">
        <v>1499844</v>
      </c>
      <c r="T2183" s="51">
        <f>Ugovori_OPULJP[[#This Row],[Bespovratna sredstva - Ukupno (EU+Nac) HRK
= Ukupna ugovorena vrijednost bespovratnih sredstava]]/7.5345</f>
        <v>199063.50786382638</v>
      </c>
      <c r="U2183" s="50">
        <v>0</v>
      </c>
      <c r="V2183" s="51">
        <f>Ugovori_OPULJP[[#This Row],[Javni doprinos korisnika - HRK]]/7.5345</f>
        <v>0</v>
      </c>
      <c r="W2183" s="50">
        <v>0</v>
      </c>
      <c r="X2183" s="51">
        <f>Ugovori_OPULJP[[#This Row],[Privatni doprinos korisnika - HRK]]/7.5345</f>
        <v>0</v>
      </c>
      <c r="Y2183" s="52">
        <v>1499844</v>
      </c>
      <c r="Z2183" s="53">
        <f>Ugovori_OPULJP[[#This Row],[UKUPNI PRIHVATLJIVI IZDACI
TOTAL ELIGIBLE EXPENDITURE
= Bespovratna sredstva ukupno + doprinos korisnika
= Ukupni prihvatljivi troškovi
= Ukupna ugovorena vrijednost projekta HRK]]/7.5345</f>
        <v>199063.50786382638</v>
      </c>
      <c r="AA2183" s="44" t="s">
        <v>38</v>
      </c>
      <c r="AB2183" s="44" t="s">
        <v>35</v>
      </c>
      <c r="AC2183" s="43" t="s">
        <v>8011</v>
      </c>
      <c r="AD2183" s="43" t="s">
        <v>6595</v>
      </c>
    </row>
    <row r="2184" spans="1:30" ht="51" customHeight="1" x14ac:dyDescent="0.2">
      <c r="A2184" s="41" t="s">
        <v>8012</v>
      </c>
      <c r="B2184" s="42" t="s">
        <v>743</v>
      </c>
      <c r="C2184" s="43" t="s">
        <v>7295</v>
      </c>
      <c r="D2184" s="43" t="s">
        <v>7880</v>
      </c>
      <c r="E2184" s="44" t="s">
        <v>232</v>
      </c>
      <c r="F2184" s="45" t="s">
        <v>8013</v>
      </c>
      <c r="G2184" s="62" t="s">
        <v>2161</v>
      </c>
      <c r="H2184" s="47">
        <v>44109</v>
      </c>
      <c r="I2184" s="47">
        <v>44839</v>
      </c>
      <c r="J2184" s="48" t="str">
        <f>IF(Ugovori_OPULJP[[#This Row],[DATUM ZAVRŠETKA OPERACIJE]]&gt;DATE(2024,3,31),"u provedbi","završen")</f>
        <v>završen</v>
      </c>
      <c r="K2184" s="46" t="s">
        <v>99</v>
      </c>
      <c r="L2184" s="46" t="s">
        <v>99</v>
      </c>
      <c r="M2184" s="49">
        <v>0.85</v>
      </c>
      <c r="N2184" s="49">
        <v>0.15</v>
      </c>
      <c r="O2184" s="50">
        <f>Ugovori_OPULJP[[#This Row],[Bespovratna sredstva - Ukupno (EU+Nac) HRK
= Ukupna ugovorena vrijednost bespovratnih sredstava]]*Ugovori_OPULJP[[#This Row],[EU STOPA SUFINANCIRANJA %
EU CO-FINANCING RATE %]]</f>
        <v>677654</v>
      </c>
      <c r="P2184" s="51">
        <f>Ugovori_OPULJP[[#This Row],[Bespovratna sredstva - EU dio - HRK]]/7.5345</f>
        <v>89940.142013404999</v>
      </c>
      <c r="Q2184" s="50">
        <f>Ugovori_OPULJP[[#This Row],[Bespovratna sredstva - Ukupno (EU+Nac) HRK
= Ukupna ugovorena vrijednost bespovratnih sredstava]]*Ugovori_OPULJP[[#This Row],[STOPA NACIONALNOG SUFINANCIRANJA %]]</f>
        <v>119586</v>
      </c>
      <c r="R2184" s="51">
        <f>Ugovori_OPULJP[[#This Row],[Bespovratna sredstva - Nacionalni dio - HRK]]/7.5345</f>
        <v>15871.78976707147</v>
      </c>
      <c r="S2184" s="50">
        <v>797240</v>
      </c>
      <c r="T2184" s="51">
        <f>Ugovori_OPULJP[[#This Row],[Bespovratna sredstva - Ukupno (EU+Nac) HRK
= Ukupna ugovorena vrijednost bespovratnih sredstava]]/7.5345</f>
        <v>105811.93178047647</v>
      </c>
      <c r="U2184" s="50">
        <v>0</v>
      </c>
      <c r="V2184" s="51">
        <f>Ugovori_OPULJP[[#This Row],[Javni doprinos korisnika - HRK]]/7.5345</f>
        <v>0</v>
      </c>
      <c r="W2184" s="50">
        <v>0</v>
      </c>
      <c r="X2184" s="51">
        <f>Ugovori_OPULJP[[#This Row],[Privatni doprinos korisnika - HRK]]/7.5345</f>
        <v>0</v>
      </c>
      <c r="Y2184" s="52">
        <v>797240</v>
      </c>
      <c r="Z2184" s="53">
        <f>Ugovori_OPULJP[[#This Row],[UKUPNI PRIHVATLJIVI IZDACI
TOTAL ELIGIBLE EXPENDITURE
= Bespovratna sredstva ukupno + doprinos korisnika
= Ukupni prihvatljivi troškovi
= Ukupna ugovorena vrijednost projekta HRK]]/7.5345</f>
        <v>105811.93178047647</v>
      </c>
      <c r="AA2184" s="44" t="s">
        <v>38</v>
      </c>
      <c r="AB2184" s="44" t="s">
        <v>35</v>
      </c>
      <c r="AC2184" s="43" t="s">
        <v>8014</v>
      </c>
      <c r="AD2184" s="43" t="s">
        <v>6595</v>
      </c>
    </row>
    <row r="2185" spans="1:30" ht="51" customHeight="1" x14ac:dyDescent="0.2">
      <c r="A2185" s="41" t="s">
        <v>8015</v>
      </c>
      <c r="B2185" s="42" t="s">
        <v>743</v>
      </c>
      <c r="C2185" s="43" t="s">
        <v>7295</v>
      </c>
      <c r="D2185" s="43" t="s">
        <v>7880</v>
      </c>
      <c r="E2185" s="44" t="s">
        <v>232</v>
      </c>
      <c r="F2185" s="45" t="s">
        <v>8016</v>
      </c>
      <c r="G2185" s="45" t="s">
        <v>1183</v>
      </c>
      <c r="H2185" s="47">
        <v>44043</v>
      </c>
      <c r="I2185" s="47">
        <v>44773</v>
      </c>
      <c r="J2185" s="48" t="str">
        <f>IF(Ugovori_OPULJP[[#This Row],[DATUM ZAVRŠETKA OPERACIJE]]&gt;DATE(2024,3,31),"u provedbi","završen")</f>
        <v>završen</v>
      </c>
      <c r="K2185" s="46" t="s">
        <v>8017</v>
      </c>
      <c r="L2185" s="46" t="s">
        <v>211</v>
      </c>
      <c r="M2185" s="49">
        <v>0.85</v>
      </c>
      <c r="N2185" s="49">
        <v>0.15</v>
      </c>
      <c r="O2185" s="50">
        <f>Ugovori_OPULJP[[#This Row],[Bespovratna sredstva - Ukupno (EU+Nac) HRK
= Ukupna ugovorena vrijednost bespovratnih sredstava]]*Ugovori_OPULJP[[#This Row],[EU STOPA SUFINANCIRANJA %
EU CO-FINANCING RATE %]]</f>
        <v>1270712.8125</v>
      </c>
      <c r="P2185" s="51">
        <f>Ugovori_OPULJP[[#This Row],[Bespovratna sredstva - EU dio - HRK]]/7.5345</f>
        <v>168652.57316344813</v>
      </c>
      <c r="Q2185" s="50">
        <f>Ugovori_OPULJP[[#This Row],[Bespovratna sredstva - Ukupno (EU+Nac) HRK
= Ukupna ugovorena vrijednost bespovratnih sredstava]]*Ugovori_OPULJP[[#This Row],[STOPA NACIONALNOG SUFINANCIRANJA %]]</f>
        <v>224243.4375</v>
      </c>
      <c r="R2185" s="51">
        <f>Ugovori_OPULJP[[#This Row],[Bespovratna sredstva - Nacionalni dio - HRK]]/7.5345</f>
        <v>29762.218793549669</v>
      </c>
      <c r="S2185" s="50">
        <v>1494956.25</v>
      </c>
      <c r="T2185" s="51">
        <f>Ugovori_OPULJP[[#This Row],[Bespovratna sredstva - Ukupno (EU+Nac) HRK
= Ukupna ugovorena vrijednost bespovratnih sredstava]]/7.5345</f>
        <v>198414.7919569978</v>
      </c>
      <c r="U2185" s="50">
        <v>0</v>
      </c>
      <c r="V2185" s="51">
        <f>Ugovori_OPULJP[[#This Row],[Javni doprinos korisnika - HRK]]/7.5345</f>
        <v>0</v>
      </c>
      <c r="W2185" s="50">
        <v>0</v>
      </c>
      <c r="X2185" s="51">
        <f>Ugovori_OPULJP[[#This Row],[Privatni doprinos korisnika - HRK]]/7.5345</f>
        <v>0</v>
      </c>
      <c r="Y2185" s="52">
        <v>1494956.25</v>
      </c>
      <c r="Z2185" s="53">
        <f>Ugovori_OPULJP[[#This Row],[UKUPNI PRIHVATLJIVI IZDACI
TOTAL ELIGIBLE EXPENDITURE
= Bespovratna sredstva ukupno + doprinos korisnika
= Ukupni prihvatljivi troškovi
= Ukupna ugovorena vrijednost projekta HRK]]/7.5345</f>
        <v>198414.7919569978</v>
      </c>
      <c r="AA2185" s="44" t="s">
        <v>38</v>
      </c>
      <c r="AB2185" s="44" t="s">
        <v>35</v>
      </c>
      <c r="AC2185" s="43" t="s">
        <v>8018</v>
      </c>
      <c r="AD2185" s="43" t="s">
        <v>6595</v>
      </c>
    </row>
    <row r="2186" spans="1:30" ht="51" customHeight="1" x14ac:dyDescent="0.2">
      <c r="A2186" s="41" t="s">
        <v>8019</v>
      </c>
      <c r="B2186" s="42" t="s">
        <v>743</v>
      </c>
      <c r="C2186" s="43" t="s">
        <v>7295</v>
      </c>
      <c r="D2186" s="43" t="s">
        <v>7880</v>
      </c>
      <c r="E2186" s="44" t="s">
        <v>232</v>
      </c>
      <c r="F2186" s="45" t="s">
        <v>8020</v>
      </c>
      <c r="G2186" s="45" t="s">
        <v>7518</v>
      </c>
      <c r="H2186" s="47">
        <v>43924</v>
      </c>
      <c r="I2186" s="47">
        <v>44654</v>
      </c>
      <c r="J2186" s="48" t="str">
        <f>IF(Ugovori_OPULJP[[#This Row],[DATUM ZAVRŠETKA OPERACIJE]]&gt;DATE(2024,3,31),"u provedbi","završen")</f>
        <v>završen</v>
      </c>
      <c r="K2186" s="46" t="s">
        <v>8021</v>
      </c>
      <c r="L2186" s="46" t="s">
        <v>173</v>
      </c>
      <c r="M2186" s="49">
        <v>0.85</v>
      </c>
      <c r="N2186" s="49">
        <v>0.15</v>
      </c>
      <c r="O2186" s="50">
        <f>Ugovori_OPULJP[[#This Row],[Bespovratna sredstva - Ukupno (EU+Nac) HRK
= Ukupna ugovorena vrijednost bespovratnih sredstava]]*Ugovori_OPULJP[[#This Row],[EU STOPA SUFINANCIRANJA %
EU CO-FINANCING RATE %]]</f>
        <v>1274493.706</v>
      </c>
      <c r="P2186" s="51">
        <f>Ugovori_OPULJP[[#This Row],[Bespovratna sredstva - EU dio - HRK]]/7.5345</f>
        <v>169154.38396708472</v>
      </c>
      <c r="Q2186" s="50">
        <f>Ugovori_OPULJP[[#This Row],[Bespovratna sredstva - Ukupno (EU+Nac) HRK
= Ukupna ugovorena vrijednost bespovratnih sredstava]]*Ugovori_OPULJP[[#This Row],[STOPA NACIONALNOG SUFINANCIRANJA %]]</f>
        <v>224910.65400000001</v>
      </c>
      <c r="R2186" s="51">
        <f>Ugovori_OPULJP[[#This Row],[Bespovratna sredstva - Nacionalni dio - HRK]]/7.5345</f>
        <v>29850.773641250249</v>
      </c>
      <c r="S2186" s="50">
        <v>1499404.36</v>
      </c>
      <c r="T2186" s="51">
        <f>Ugovori_OPULJP[[#This Row],[Bespovratna sredstva - Ukupno (EU+Nac) HRK
= Ukupna ugovorena vrijednost bespovratnih sredstava]]/7.5345</f>
        <v>199005.15760833499</v>
      </c>
      <c r="U2186" s="50">
        <v>0</v>
      </c>
      <c r="V2186" s="51">
        <f>Ugovori_OPULJP[[#This Row],[Javni doprinos korisnika - HRK]]/7.5345</f>
        <v>0</v>
      </c>
      <c r="W2186" s="50">
        <v>0</v>
      </c>
      <c r="X2186" s="51">
        <f>Ugovori_OPULJP[[#This Row],[Privatni doprinos korisnika - HRK]]/7.5345</f>
        <v>0</v>
      </c>
      <c r="Y2186" s="52">
        <v>1499404.36</v>
      </c>
      <c r="Z2186" s="53">
        <f>Ugovori_OPULJP[[#This Row],[UKUPNI PRIHVATLJIVI IZDACI
TOTAL ELIGIBLE EXPENDITURE
= Bespovratna sredstva ukupno + doprinos korisnika
= Ukupni prihvatljivi troškovi
= Ukupna ugovorena vrijednost projekta HRK]]/7.5345</f>
        <v>199005.15760833499</v>
      </c>
      <c r="AA2186" s="44" t="s">
        <v>38</v>
      </c>
      <c r="AB2186" s="44" t="s">
        <v>35</v>
      </c>
      <c r="AC2186" s="43" t="s">
        <v>8022</v>
      </c>
      <c r="AD2186" s="43" t="s">
        <v>6595</v>
      </c>
    </row>
    <row r="2187" spans="1:30" ht="51" customHeight="1" x14ac:dyDescent="0.2">
      <c r="A2187" s="41" t="s">
        <v>8023</v>
      </c>
      <c r="B2187" s="42" t="s">
        <v>743</v>
      </c>
      <c r="C2187" s="43" t="s">
        <v>7295</v>
      </c>
      <c r="D2187" s="43" t="s">
        <v>7880</v>
      </c>
      <c r="E2187" s="44" t="s">
        <v>232</v>
      </c>
      <c r="F2187" s="45" t="s">
        <v>8024</v>
      </c>
      <c r="G2187" s="45" t="s">
        <v>135</v>
      </c>
      <c r="H2187" s="47">
        <v>43966</v>
      </c>
      <c r="I2187" s="47">
        <v>44696</v>
      </c>
      <c r="J2187" s="48" t="str">
        <f>IF(Ugovori_OPULJP[[#This Row],[DATUM ZAVRŠETKA OPERACIJE]]&gt;DATE(2024,3,31),"u provedbi","završen")</f>
        <v>završen</v>
      </c>
      <c r="K2187" s="46" t="s">
        <v>36</v>
      </c>
      <c r="L2187" s="46" t="s">
        <v>37</v>
      </c>
      <c r="M2187" s="49">
        <v>0.85</v>
      </c>
      <c r="N2187" s="49">
        <v>0.15</v>
      </c>
      <c r="O2187" s="50">
        <f>Ugovori_OPULJP[[#This Row],[Bespovratna sredstva - Ukupno (EU+Nac) HRK
= Ukupna ugovorena vrijednost bespovratnih sredstava]]*Ugovori_OPULJP[[#This Row],[EU STOPA SUFINANCIRANJA %
EU CO-FINANCING RATE %]]</f>
        <v>1274995.3844999999</v>
      </c>
      <c r="P2187" s="51">
        <f>Ugovori_OPULJP[[#This Row],[Bespovratna sredstva - EU dio - HRK]]/7.5345</f>
        <v>169220.96814652596</v>
      </c>
      <c r="Q2187" s="50">
        <f>Ugovori_OPULJP[[#This Row],[Bespovratna sredstva - Ukupno (EU+Nac) HRK
= Ukupna ugovorena vrijednost bespovratnih sredstava]]*Ugovori_OPULJP[[#This Row],[STOPA NACIONALNOG SUFINANCIRANJA %]]</f>
        <v>224999.18549999999</v>
      </c>
      <c r="R2187" s="51">
        <f>Ugovori_OPULJP[[#This Row],[Bespovratna sredstva - Nacionalni dio - HRK]]/7.5345</f>
        <v>29862.523790563406</v>
      </c>
      <c r="S2187" s="50">
        <v>1499994.57</v>
      </c>
      <c r="T2187" s="51">
        <f>Ugovori_OPULJP[[#This Row],[Bespovratna sredstva - Ukupno (EU+Nac) HRK
= Ukupna ugovorena vrijednost bespovratnih sredstava]]/7.5345</f>
        <v>199083.49193708939</v>
      </c>
      <c r="U2187" s="50">
        <v>0</v>
      </c>
      <c r="V2187" s="51">
        <f>Ugovori_OPULJP[[#This Row],[Javni doprinos korisnika - HRK]]/7.5345</f>
        <v>0</v>
      </c>
      <c r="W2187" s="50">
        <v>0</v>
      </c>
      <c r="X2187" s="51">
        <f>Ugovori_OPULJP[[#This Row],[Privatni doprinos korisnika - HRK]]/7.5345</f>
        <v>0</v>
      </c>
      <c r="Y2187" s="52">
        <v>1499994.57</v>
      </c>
      <c r="Z2187" s="53">
        <f>Ugovori_OPULJP[[#This Row],[UKUPNI PRIHVATLJIVI IZDACI
TOTAL ELIGIBLE EXPENDITURE
= Bespovratna sredstva ukupno + doprinos korisnika
= Ukupni prihvatljivi troškovi
= Ukupna ugovorena vrijednost projekta HRK]]/7.5345</f>
        <v>199083.49193708939</v>
      </c>
      <c r="AA2187" s="44" t="s">
        <v>38</v>
      </c>
      <c r="AB2187" s="44" t="s">
        <v>35</v>
      </c>
      <c r="AC2187" s="43" t="s">
        <v>8025</v>
      </c>
      <c r="AD2187" s="43" t="s">
        <v>6595</v>
      </c>
    </row>
    <row r="2188" spans="1:30" ht="51" customHeight="1" x14ac:dyDescent="0.2">
      <c r="A2188" s="41" t="s">
        <v>8026</v>
      </c>
      <c r="B2188" s="42" t="s">
        <v>743</v>
      </c>
      <c r="C2188" s="43" t="s">
        <v>7295</v>
      </c>
      <c r="D2188" s="43" t="s">
        <v>7880</v>
      </c>
      <c r="E2188" s="44" t="s">
        <v>232</v>
      </c>
      <c r="F2188" s="45" t="s">
        <v>8027</v>
      </c>
      <c r="G2188" s="45" t="s">
        <v>135</v>
      </c>
      <c r="H2188" s="47">
        <v>43952</v>
      </c>
      <c r="I2188" s="47">
        <v>44682</v>
      </c>
      <c r="J2188" s="48" t="str">
        <f>IF(Ugovori_OPULJP[[#This Row],[DATUM ZAVRŠETKA OPERACIJE]]&gt;DATE(2024,3,31),"u provedbi","završen")</f>
        <v>završen</v>
      </c>
      <c r="K2188" s="46" t="s">
        <v>8028</v>
      </c>
      <c r="L2188" s="46" t="s">
        <v>37</v>
      </c>
      <c r="M2188" s="49">
        <v>0.85</v>
      </c>
      <c r="N2188" s="49">
        <v>0.15</v>
      </c>
      <c r="O2188" s="50">
        <f>Ugovori_OPULJP[[#This Row],[Bespovratna sredstva - Ukupno (EU+Nac) HRK
= Ukupna ugovorena vrijednost bespovratnih sredstava]]*Ugovori_OPULJP[[#This Row],[EU STOPA SUFINANCIRANJA %
EU CO-FINANCING RATE %]]</f>
        <v>1275000</v>
      </c>
      <c r="P2188" s="51">
        <f>Ugovori_OPULJP[[#This Row],[Bespovratna sredstva - EU dio - HRK]]/7.5345</f>
        <v>169221.5807286482</v>
      </c>
      <c r="Q2188" s="50">
        <f>Ugovori_OPULJP[[#This Row],[Bespovratna sredstva - Ukupno (EU+Nac) HRK
= Ukupna ugovorena vrijednost bespovratnih sredstava]]*Ugovori_OPULJP[[#This Row],[STOPA NACIONALNOG SUFINANCIRANJA %]]</f>
        <v>225000</v>
      </c>
      <c r="R2188" s="51">
        <f>Ugovori_OPULJP[[#This Row],[Bespovratna sredstva - Nacionalni dio - HRK]]/7.5345</f>
        <v>29862.631893290862</v>
      </c>
      <c r="S2188" s="50">
        <v>1500000</v>
      </c>
      <c r="T2188" s="51">
        <f>Ugovori_OPULJP[[#This Row],[Bespovratna sredstva - Ukupno (EU+Nac) HRK
= Ukupna ugovorena vrijednost bespovratnih sredstava]]/7.5345</f>
        <v>199084.21262193908</v>
      </c>
      <c r="U2188" s="50">
        <v>0</v>
      </c>
      <c r="V2188" s="51">
        <f>Ugovori_OPULJP[[#This Row],[Javni doprinos korisnika - HRK]]/7.5345</f>
        <v>0</v>
      </c>
      <c r="W2188" s="50">
        <v>0</v>
      </c>
      <c r="X2188" s="51">
        <f>Ugovori_OPULJP[[#This Row],[Privatni doprinos korisnika - HRK]]/7.5345</f>
        <v>0</v>
      </c>
      <c r="Y2188" s="52">
        <v>1500000</v>
      </c>
      <c r="Z2188" s="53">
        <f>Ugovori_OPULJP[[#This Row],[UKUPNI PRIHVATLJIVI IZDACI
TOTAL ELIGIBLE EXPENDITURE
= Bespovratna sredstva ukupno + doprinos korisnika
= Ukupni prihvatljivi troškovi
= Ukupna ugovorena vrijednost projekta HRK]]/7.5345</f>
        <v>199084.21262193908</v>
      </c>
      <c r="AA2188" s="44" t="s">
        <v>38</v>
      </c>
      <c r="AB2188" s="44" t="s">
        <v>35</v>
      </c>
      <c r="AC2188" s="43" t="s">
        <v>8029</v>
      </c>
      <c r="AD2188" s="43" t="s">
        <v>6595</v>
      </c>
    </row>
    <row r="2189" spans="1:30" ht="51" customHeight="1" x14ac:dyDescent="0.2">
      <c r="A2189" s="41" t="s">
        <v>8030</v>
      </c>
      <c r="B2189" s="42" t="s">
        <v>743</v>
      </c>
      <c r="C2189" s="43" t="s">
        <v>7295</v>
      </c>
      <c r="D2189" s="43" t="s">
        <v>7880</v>
      </c>
      <c r="E2189" s="44" t="s">
        <v>232</v>
      </c>
      <c r="F2189" s="45" t="s">
        <v>8031</v>
      </c>
      <c r="G2189" s="45" t="s">
        <v>135</v>
      </c>
      <c r="H2189" s="47">
        <v>44046</v>
      </c>
      <c r="I2189" s="47">
        <v>44776</v>
      </c>
      <c r="J2189" s="48" t="str">
        <f>IF(Ugovori_OPULJP[[#This Row],[DATUM ZAVRŠETKA OPERACIJE]]&gt;DATE(2024,3,31),"u provedbi","završen")</f>
        <v>završen</v>
      </c>
      <c r="K2189" s="46" t="s">
        <v>8032</v>
      </c>
      <c r="L2189" s="46" t="s">
        <v>37</v>
      </c>
      <c r="M2189" s="49">
        <v>0.85</v>
      </c>
      <c r="N2189" s="49">
        <v>0.15</v>
      </c>
      <c r="O2189" s="50">
        <f>Ugovori_OPULJP[[#This Row],[Bespovratna sredstva - Ukupno (EU+Nac) HRK
= Ukupna ugovorena vrijednost bespovratnih sredstava]]*Ugovori_OPULJP[[#This Row],[EU STOPA SUFINANCIRANJA %
EU CO-FINANCING RATE %]]</f>
        <v>1275000</v>
      </c>
      <c r="P2189" s="51">
        <f>Ugovori_OPULJP[[#This Row],[Bespovratna sredstva - EU dio - HRK]]/7.5345</f>
        <v>169221.5807286482</v>
      </c>
      <c r="Q2189" s="50">
        <f>Ugovori_OPULJP[[#This Row],[Bespovratna sredstva - Ukupno (EU+Nac) HRK
= Ukupna ugovorena vrijednost bespovratnih sredstava]]*Ugovori_OPULJP[[#This Row],[STOPA NACIONALNOG SUFINANCIRANJA %]]</f>
        <v>225000</v>
      </c>
      <c r="R2189" s="51">
        <f>Ugovori_OPULJP[[#This Row],[Bespovratna sredstva - Nacionalni dio - HRK]]/7.5345</f>
        <v>29862.631893290862</v>
      </c>
      <c r="S2189" s="50">
        <v>1500000</v>
      </c>
      <c r="T2189" s="51">
        <f>Ugovori_OPULJP[[#This Row],[Bespovratna sredstva - Ukupno (EU+Nac) HRK
= Ukupna ugovorena vrijednost bespovratnih sredstava]]/7.5345</f>
        <v>199084.21262193908</v>
      </c>
      <c r="U2189" s="50">
        <v>0</v>
      </c>
      <c r="V2189" s="51">
        <f>Ugovori_OPULJP[[#This Row],[Javni doprinos korisnika - HRK]]/7.5345</f>
        <v>0</v>
      </c>
      <c r="W2189" s="50">
        <v>0</v>
      </c>
      <c r="X2189" s="51">
        <f>Ugovori_OPULJP[[#This Row],[Privatni doprinos korisnika - HRK]]/7.5345</f>
        <v>0</v>
      </c>
      <c r="Y2189" s="52">
        <v>1500000</v>
      </c>
      <c r="Z2189" s="53">
        <f>Ugovori_OPULJP[[#This Row],[UKUPNI PRIHVATLJIVI IZDACI
TOTAL ELIGIBLE EXPENDITURE
= Bespovratna sredstva ukupno + doprinos korisnika
= Ukupni prihvatljivi troškovi
= Ukupna ugovorena vrijednost projekta HRK]]/7.5345</f>
        <v>199084.21262193908</v>
      </c>
      <c r="AA2189" s="44" t="s">
        <v>38</v>
      </c>
      <c r="AB2189" s="44" t="s">
        <v>35</v>
      </c>
      <c r="AC2189" s="43" t="s">
        <v>8033</v>
      </c>
      <c r="AD2189" s="43" t="s">
        <v>6595</v>
      </c>
    </row>
    <row r="2190" spans="1:30" ht="51" customHeight="1" x14ac:dyDescent="0.2">
      <c r="A2190" s="41" t="s">
        <v>8034</v>
      </c>
      <c r="B2190" s="42" t="s">
        <v>743</v>
      </c>
      <c r="C2190" s="43" t="s">
        <v>7295</v>
      </c>
      <c r="D2190" s="43" t="s">
        <v>7880</v>
      </c>
      <c r="E2190" s="44" t="s">
        <v>232</v>
      </c>
      <c r="F2190" s="45" t="s">
        <v>8035</v>
      </c>
      <c r="G2190" s="45" t="s">
        <v>2260</v>
      </c>
      <c r="H2190" s="47">
        <v>43952</v>
      </c>
      <c r="I2190" s="47">
        <v>44771</v>
      </c>
      <c r="J2190" s="48" t="str">
        <f>IF(Ugovori_OPULJP[[#This Row],[DATUM ZAVRŠETKA OPERACIJE]]&gt;DATE(2024,3,31),"u provedbi","završen")</f>
        <v>završen</v>
      </c>
      <c r="K2190" s="46" t="s">
        <v>8036</v>
      </c>
      <c r="L2190" s="46" t="s">
        <v>37</v>
      </c>
      <c r="M2190" s="49">
        <v>0.85</v>
      </c>
      <c r="N2190" s="49">
        <v>0.15</v>
      </c>
      <c r="O2190" s="50">
        <f>Ugovori_OPULJP[[#This Row],[Bespovratna sredstva - Ukupno (EU+Nac) HRK
= Ukupna ugovorena vrijednost bespovratnih sredstava]]*Ugovori_OPULJP[[#This Row],[EU STOPA SUFINANCIRANJA %
EU CO-FINANCING RATE %]]</f>
        <v>1269170.5725</v>
      </c>
      <c r="P2190" s="51">
        <f>Ugovori_OPULJP[[#This Row],[Bespovratna sredstva - EU dio - HRK]]/7.5345</f>
        <v>168447.88273939874</v>
      </c>
      <c r="Q2190" s="50">
        <f>Ugovori_OPULJP[[#This Row],[Bespovratna sredstva - Ukupno (EU+Nac) HRK
= Ukupna ugovorena vrijednost bespovratnih sredstava]]*Ugovori_OPULJP[[#This Row],[STOPA NACIONALNOG SUFINANCIRANJA %]]</f>
        <v>223971.2775</v>
      </c>
      <c r="R2190" s="51">
        <f>Ugovori_OPULJP[[#This Row],[Bespovratna sredstva - Nacionalni dio - HRK]]/7.5345</f>
        <v>29726.096954011544</v>
      </c>
      <c r="S2190" s="50">
        <v>1493141.85</v>
      </c>
      <c r="T2190" s="51">
        <f>Ugovori_OPULJP[[#This Row],[Bespovratna sredstva - Ukupno (EU+Nac) HRK
= Ukupna ugovorena vrijednost bespovratnih sredstava]]/7.5345</f>
        <v>198173.97969341031</v>
      </c>
      <c r="U2190" s="50">
        <v>0</v>
      </c>
      <c r="V2190" s="51">
        <f>Ugovori_OPULJP[[#This Row],[Javni doprinos korisnika - HRK]]/7.5345</f>
        <v>0</v>
      </c>
      <c r="W2190" s="50">
        <v>0</v>
      </c>
      <c r="X2190" s="51">
        <f>Ugovori_OPULJP[[#This Row],[Privatni doprinos korisnika - HRK]]/7.5345</f>
        <v>0</v>
      </c>
      <c r="Y2190" s="52">
        <v>1493141.85</v>
      </c>
      <c r="Z2190" s="53">
        <f>Ugovori_OPULJP[[#This Row],[UKUPNI PRIHVATLJIVI IZDACI
TOTAL ELIGIBLE EXPENDITURE
= Bespovratna sredstva ukupno + doprinos korisnika
= Ukupni prihvatljivi troškovi
= Ukupna ugovorena vrijednost projekta HRK]]/7.5345</f>
        <v>198173.97969341031</v>
      </c>
      <c r="AA2190" s="44" t="s">
        <v>38</v>
      </c>
      <c r="AB2190" s="44" t="s">
        <v>35</v>
      </c>
      <c r="AC2190" s="43" t="s">
        <v>8037</v>
      </c>
      <c r="AD2190" s="43" t="s">
        <v>6595</v>
      </c>
    </row>
    <row r="2191" spans="1:30" ht="51" customHeight="1" x14ac:dyDescent="0.2">
      <c r="A2191" s="41" t="s">
        <v>8038</v>
      </c>
      <c r="B2191" s="42" t="s">
        <v>743</v>
      </c>
      <c r="C2191" s="43" t="s">
        <v>7295</v>
      </c>
      <c r="D2191" s="43" t="s">
        <v>7880</v>
      </c>
      <c r="E2191" s="44" t="s">
        <v>232</v>
      </c>
      <c r="F2191" s="45" t="s">
        <v>8039</v>
      </c>
      <c r="G2191" s="45" t="s">
        <v>2260</v>
      </c>
      <c r="H2191" s="47">
        <v>43952</v>
      </c>
      <c r="I2191" s="47">
        <v>44741</v>
      </c>
      <c r="J2191" s="48" t="str">
        <f>IF(Ugovori_OPULJP[[#This Row],[DATUM ZAVRŠETKA OPERACIJE]]&gt;DATE(2024,3,31),"u provedbi","završen")</f>
        <v>završen</v>
      </c>
      <c r="K2191" s="46" t="s">
        <v>8040</v>
      </c>
      <c r="L2191" s="46" t="s">
        <v>37</v>
      </c>
      <c r="M2191" s="49">
        <v>0.85</v>
      </c>
      <c r="N2191" s="49">
        <v>0.15</v>
      </c>
      <c r="O2191" s="50">
        <f>Ugovori_OPULJP[[#This Row],[Bespovratna sredstva - Ukupno (EU+Nac) HRK
= Ukupna ugovorena vrijednost bespovratnih sredstava]]*Ugovori_OPULJP[[#This Row],[EU STOPA SUFINANCIRANJA %
EU CO-FINANCING RATE %]]</f>
        <v>1273885.871</v>
      </c>
      <c r="P2191" s="51">
        <f>Ugovori_OPULJP[[#This Row],[Bespovratna sredstva - EU dio - HRK]]/7.5345</f>
        <v>169073.71039883205</v>
      </c>
      <c r="Q2191" s="50">
        <f>Ugovori_OPULJP[[#This Row],[Bespovratna sredstva - Ukupno (EU+Nac) HRK
= Ukupna ugovorena vrijednost bespovratnih sredstava]]*Ugovori_OPULJP[[#This Row],[STOPA NACIONALNOG SUFINANCIRANJA %]]</f>
        <v>224803.389</v>
      </c>
      <c r="R2191" s="51">
        <f>Ugovori_OPULJP[[#This Row],[Bespovratna sredstva - Nacionalni dio - HRK]]/7.5345</f>
        <v>29836.537129205652</v>
      </c>
      <c r="S2191" s="50">
        <v>1498689.26</v>
      </c>
      <c r="T2191" s="51">
        <f>Ugovori_OPULJP[[#This Row],[Bespovratna sredstva - Ukupno (EU+Nac) HRK
= Ukupna ugovorena vrijednost bespovratnih sredstava]]/7.5345</f>
        <v>198910.2475280377</v>
      </c>
      <c r="U2191" s="50">
        <v>0</v>
      </c>
      <c r="V2191" s="51">
        <f>Ugovori_OPULJP[[#This Row],[Javni doprinos korisnika - HRK]]/7.5345</f>
        <v>0</v>
      </c>
      <c r="W2191" s="50">
        <v>0</v>
      </c>
      <c r="X2191" s="51">
        <f>Ugovori_OPULJP[[#This Row],[Privatni doprinos korisnika - HRK]]/7.5345</f>
        <v>0</v>
      </c>
      <c r="Y2191" s="52">
        <v>1498689.26</v>
      </c>
      <c r="Z2191" s="53">
        <f>Ugovori_OPULJP[[#This Row],[UKUPNI PRIHVATLJIVI IZDACI
TOTAL ELIGIBLE EXPENDITURE
= Bespovratna sredstva ukupno + doprinos korisnika
= Ukupni prihvatljivi troškovi
= Ukupna ugovorena vrijednost projekta HRK]]/7.5345</f>
        <v>198910.2475280377</v>
      </c>
      <c r="AA2191" s="44" t="s">
        <v>38</v>
      </c>
      <c r="AB2191" s="44" t="s">
        <v>35</v>
      </c>
      <c r="AC2191" s="43" t="s">
        <v>8041</v>
      </c>
      <c r="AD2191" s="43" t="s">
        <v>6595</v>
      </c>
    </row>
    <row r="2192" spans="1:30" ht="51" customHeight="1" x14ac:dyDescent="0.2">
      <c r="A2192" s="41" t="s">
        <v>8042</v>
      </c>
      <c r="B2192" s="42" t="s">
        <v>743</v>
      </c>
      <c r="C2192" s="43" t="s">
        <v>7295</v>
      </c>
      <c r="D2192" s="43" t="s">
        <v>7880</v>
      </c>
      <c r="E2192" s="44" t="s">
        <v>232</v>
      </c>
      <c r="F2192" s="45" t="s">
        <v>8043</v>
      </c>
      <c r="G2192" s="45" t="s">
        <v>3937</v>
      </c>
      <c r="H2192" s="47">
        <v>44131</v>
      </c>
      <c r="I2192" s="47">
        <v>44861</v>
      </c>
      <c r="J2192" s="48" t="str">
        <f>IF(Ugovori_OPULJP[[#This Row],[DATUM ZAVRŠETKA OPERACIJE]]&gt;DATE(2024,3,31),"u provedbi","završen")</f>
        <v>završen</v>
      </c>
      <c r="K2192" s="46" t="s">
        <v>300</v>
      </c>
      <c r="L2192" s="46" t="s">
        <v>79</v>
      </c>
      <c r="M2192" s="49">
        <v>0.85</v>
      </c>
      <c r="N2192" s="49">
        <v>0.15</v>
      </c>
      <c r="O2192" s="50">
        <f>Ugovori_OPULJP[[#This Row],[Bespovratna sredstva - Ukupno (EU+Nac) HRK
= Ukupna ugovorena vrijednost bespovratnih sredstava]]*Ugovori_OPULJP[[#This Row],[EU STOPA SUFINANCIRANJA %
EU CO-FINANCING RATE %]]</f>
        <v>803573</v>
      </c>
      <c r="P2192" s="51">
        <f>Ugovori_OPULJP[[#This Row],[Bespovratna sredstva - EU dio - HRK]]/7.5345</f>
        <v>106652.46532616629</v>
      </c>
      <c r="Q2192" s="50">
        <f>Ugovori_OPULJP[[#This Row],[Bespovratna sredstva - Ukupno (EU+Nac) HRK
= Ukupna ugovorena vrijednost bespovratnih sredstava]]*Ugovori_OPULJP[[#This Row],[STOPA NACIONALNOG SUFINANCIRANJA %]]</f>
        <v>141807</v>
      </c>
      <c r="R2192" s="51">
        <f>Ugovori_OPULJP[[#This Row],[Bespovratna sredstva - Nacionalni dio - HRK]]/7.5345</f>
        <v>18821.023292852875</v>
      </c>
      <c r="S2192" s="50">
        <v>945380</v>
      </c>
      <c r="T2192" s="51">
        <f>Ugovori_OPULJP[[#This Row],[Bespovratna sredstva - Ukupno (EU+Nac) HRK
= Ukupna ugovorena vrijednost bespovratnih sredstava]]/7.5345</f>
        <v>125473.48861901918</v>
      </c>
      <c r="U2192" s="50">
        <v>0</v>
      </c>
      <c r="V2192" s="51">
        <f>Ugovori_OPULJP[[#This Row],[Javni doprinos korisnika - HRK]]/7.5345</f>
        <v>0</v>
      </c>
      <c r="W2192" s="50">
        <v>0</v>
      </c>
      <c r="X2192" s="51">
        <f>Ugovori_OPULJP[[#This Row],[Privatni doprinos korisnika - HRK]]/7.5345</f>
        <v>0</v>
      </c>
      <c r="Y2192" s="52">
        <v>945380</v>
      </c>
      <c r="Z2192" s="53">
        <f>Ugovori_OPULJP[[#This Row],[UKUPNI PRIHVATLJIVI IZDACI
TOTAL ELIGIBLE EXPENDITURE
= Bespovratna sredstva ukupno + doprinos korisnika
= Ukupni prihvatljivi troškovi
= Ukupna ugovorena vrijednost projekta HRK]]/7.5345</f>
        <v>125473.48861901918</v>
      </c>
      <c r="AA2192" s="44" t="s">
        <v>38</v>
      </c>
      <c r="AB2192" s="44" t="s">
        <v>35</v>
      </c>
      <c r="AC2192" s="43" t="s">
        <v>8044</v>
      </c>
      <c r="AD2192" s="43" t="s">
        <v>6595</v>
      </c>
    </row>
    <row r="2193" spans="1:30" ht="51" customHeight="1" x14ac:dyDescent="0.2">
      <c r="A2193" s="41" t="s">
        <v>8045</v>
      </c>
      <c r="B2193" s="42" t="s">
        <v>743</v>
      </c>
      <c r="C2193" s="43" t="s">
        <v>7295</v>
      </c>
      <c r="D2193" s="43" t="s">
        <v>7880</v>
      </c>
      <c r="E2193" s="44" t="s">
        <v>232</v>
      </c>
      <c r="F2193" s="45" t="s">
        <v>8046</v>
      </c>
      <c r="G2193" s="45" t="s">
        <v>1443</v>
      </c>
      <c r="H2193" s="47">
        <v>44032</v>
      </c>
      <c r="I2193" s="47">
        <v>44762</v>
      </c>
      <c r="J2193" s="48" t="str">
        <f>IF(Ugovori_OPULJP[[#This Row],[DATUM ZAVRŠETKA OPERACIJE]]&gt;DATE(2024,3,31),"u provedbi","završen")</f>
        <v>završen</v>
      </c>
      <c r="K2193" s="46" t="s">
        <v>8047</v>
      </c>
      <c r="L2193" s="46" t="s">
        <v>186</v>
      </c>
      <c r="M2193" s="49">
        <v>0.85</v>
      </c>
      <c r="N2193" s="49">
        <v>0.15</v>
      </c>
      <c r="O2193" s="50">
        <f>Ugovori_OPULJP[[#This Row],[Bespovratna sredstva - Ukupno (EU+Nac) HRK
= Ukupna ugovorena vrijednost bespovratnih sredstava]]*Ugovori_OPULJP[[#This Row],[EU STOPA SUFINANCIRANJA %
EU CO-FINANCING RATE %]]</f>
        <v>1264187.6174999999</v>
      </c>
      <c r="P2193" s="51">
        <f>Ugovori_OPULJP[[#This Row],[Bespovratna sredstva - EU dio - HRK]]/7.5345</f>
        <v>167786.53095759504</v>
      </c>
      <c r="Q2193" s="50">
        <f>Ugovori_OPULJP[[#This Row],[Bespovratna sredstva - Ukupno (EU+Nac) HRK
= Ukupna ugovorena vrijednost bespovratnih sredstava]]*Ugovori_OPULJP[[#This Row],[STOPA NACIONALNOG SUFINANCIRANJA %]]</f>
        <v>223091.9325</v>
      </c>
      <c r="R2193" s="51">
        <f>Ugovori_OPULJP[[#This Row],[Bespovratna sredstva - Nacionalni dio - HRK]]/7.5345</f>
        <v>29609.387816046186</v>
      </c>
      <c r="S2193" s="50">
        <v>1487279.55</v>
      </c>
      <c r="T2193" s="51">
        <f>Ugovori_OPULJP[[#This Row],[Bespovratna sredstva - Ukupno (EU+Nac) HRK
= Ukupna ugovorena vrijednost bespovratnih sredstava]]/7.5345</f>
        <v>197395.91877364126</v>
      </c>
      <c r="U2193" s="50">
        <v>0</v>
      </c>
      <c r="V2193" s="51">
        <f>Ugovori_OPULJP[[#This Row],[Javni doprinos korisnika - HRK]]/7.5345</f>
        <v>0</v>
      </c>
      <c r="W2193" s="50">
        <v>0</v>
      </c>
      <c r="X2193" s="51">
        <f>Ugovori_OPULJP[[#This Row],[Privatni doprinos korisnika - HRK]]/7.5345</f>
        <v>0</v>
      </c>
      <c r="Y2193" s="52">
        <v>1487279.55</v>
      </c>
      <c r="Z2193" s="53">
        <f>Ugovori_OPULJP[[#This Row],[UKUPNI PRIHVATLJIVI IZDACI
TOTAL ELIGIBLE EXPENDITURE
= Bespovratna sredstva ukupno + doprinos korisnika
= Ukupni prihvatljivi troškovi
= Ukupna ugovorena vrijednost projekta HRK]]/7.5345</f>
        <v>197395.91877364126</v>
      </c>
      <c r="AA2193" s="44" t="s">
        <v>38</v>
      </c>
      <c r="AB2193" s="44" t="s">
        <v>35</v>
      </c>
      <c r="AC2193" s="43" t="s">
        <v>8048</v>
      </c>
      <c r="AD2193" s="43" t="s">
        <v>6595</v>
      </c>
    </row>
    <row r="2194" spans="1:30" ht="51" customHeight="1" x14ac:dyDescent="0.2">
      <c r="A2194" s="41" t="s">
        <v>8049</v>
      </c>
      <c r="B2194" s="42" t="s">
        <v>743</v>
      </c>
      <c r="C2194" s="43" t="s">
        <v>7295</v>
      </c>
      <c r="D2194" s="43" t="s">
        <v>7880</v>
      </c>
      <c r="E2194" s="44" t="s">
        <v>232</v>
      </c>
      <c r="F2194" s="45" t="s">
        <v>8050</v>
      </c>
      <c r="G2194" s="45" t="s">
        <v>1443</v>
      </c>
      <c r="H2194" s="47">
        <v>43924</v>
      </c>
      <c r="I2194" s="47">
        <v>44716</v>
      </c>
      <c r="J2194" s="48" t="str">
        <f>IF(Ugovori_OPULJP[[#This Row],[DATUM ZAVRŠETKA OPERACIJE]]&gt;DATE(2024,3,31),"u provedbi","završen")</f>
        <v>završen</v>
      </c>
      <c r="K2194" s="46" t="s">
        <v>8051</v>
      </c>
      <c r="L2194" s="46" t="s">
        <v>186</v>
      </c>
      <c r="M2194" s="49">
        <v>0.85</v>
      </c>
      <c r="N2194" s="49">
        <v>0.15</v>
      </c>
      <c r="O2194" s="50">
        <f>Ugovori_OPULJP[[#This Row],[Bespovratna sredstva - Ukupno (EU+Nac) HRK
= Ukupna ugovorena vrijednost bespovratnih sredstava]]*Ugovori_OPULJP[[#This Row],[EU STOPA SUFINANCIRANJA %
EU CO-FINANCING RATE %]]</f>
        <v>1272174.2175</v>
      </c>
      <c r="P2194" s="51">
        <f>Ugovori_OPULJP[[#This Row],[Bespovratna sredstva - EU dio - HRK]]/7.5345</f>
        <v>168846.53493927931</v>
      </c>
      <c r="Q2194" s="50">
        <f>Ugovori_OPULJP[[#This Row],[Bespovratna sredstva - Ukupno (EU+Nac) HRK
= Ukupna ugovorena vrijednost bespovratnih sredstava]]*Ugovori_OPULJP[[#This Row],[STOPA NACIONALNOG SUFINANCIRANJA %]]</f>
        <v>224501.33249999999</v>
      </c>
      <c r="R2194" s="51">
        <f>Ugovori_OPULJP[[#This Row],[Bespovratna sredstva - Nacionalni dio - HRK]]/7.5345</f>
        <v>29796.447342225758</v>
      </c>
      <c r="S2194" s="50">
        <v>1496675.55</v>
      </c>
      <c r="T2194" s="51">
        <f>Ugovori_OPULJP[[#This Row],[Bespovratna sredstva - Ukupno (EU+Nac) HRK
= Ukupna ugovorena vrijednost bespovratnih sredstava]]/7.5345</f>
        <v>198642.98228150507</v>
      </c>
      <c r="U2194" s="50">
        <v>0</v>
      </c>
      <c r="V2194" s="51">
        <f>Ugovori_OPULJP[[#This Row],[Javni doprinos korisnika - HRK]]/7.5345</f>
        <v>0</v>
      </c>
      <c r="W2194" s="50">
        <v>0</v>
      </c>
      <c r="X2194" s="51">
        <f>Ugovori_OPULJP[[#This Row],[Privatni doprinos korisnika - HRK]]/7.5345</f>
        <v>0</v>
      </c>
      <c r="Y2194" s="52">
        <v>1496675.55</v>
      </c>
      <c r="Z2194" s="53">
        <f>Ugovori_OPULJP[[#This Row],[UKUPNI PRIHVATLJIVI IZDACI
TOTAL ELIGIBLE EXPENDITURE
= Bespovratna sredstva ukupno + doprinos korisnika
= Ukupni prihvatljivi troškovi
= Ukupna ugovorena vrijednost projekta HRK]]/7.5345</f>
        <v>198642.98228150507</v>
      </c>
      <c r="AA2194" s="44" t="s">
        <v>38</v>
      </c>
      <c r="AB2194" s="44" t="s">
        <v>35</v>
      </c>
      <c r="AC2194" s="43" t="s">
        <v>8052</v>
      </c>
      <c r="AD2194" s="43" t="s">
        <v>6595</v>
      </c>
    </row>
    <row r="2195" spans="1:30" ht="51" customHeight="1" x14ac:dyDescent="0.2">
      <c r="A2195" s="41" t="s">
        <v>8053</v>
      </c>
      <c r="B2195" s="42" t="s">
        <v>743</v>
      </c>
      <c r="C2195" s="43" t="s">
        <v>7295</v>
      </c>
      <c r="D2195" s="43" t="s">
        <v>7880</v>
      </c>
      <c r="E2195" s="44" t="s">
        <v>232</v>
      </c>
      <c r="F2195" s="45" t="s">
        <v>8054</v>
      </c>
      <c r="G2195" s="45" t="s">
        <v>2558</v>
      </c>
      <c r="H2195" s="47">
        <v>43922</v>
      </c>
      <c r="I2195" s="47">
        <v>44652</v>
      </c>
      <c r="J2195" s="48" t="str">
        <f>IF(Ugovori_OPULJP[[#This Row],[DATUM ZAVRŠETKA OPERACIJE]]&gt;DATE(2024,3,31),"u provedbi","završen")</f>
        <v>završen</v>
      </c>
      <c r="K2195" s="46" t="s">
        <v>160</v>
      </c>
      <c r="L2195" s="46" t="s">
        <v>249</v>
      </c>
      <c r="M2195" s="49">
        <v>0.85</v>
      </c>
      <c r="N2195" s="49">
        <v>0.15</v>
      </c>
      <c r="O2195" s="50">
        <f>Ugovori_OPULJP[[#This Row],[Bespovratna sredstva - Ukupno (EU+Nac) HRK
= Ukupna ugovorena vrijednost bespovratnih sredstava]]*Ugovori_OPULJP[[#This Row],[EU STOPA SUFINANCIRANJA %
EU CO-FINANCING RATE %]]</f>
        <v>1185706.8370000001</v>
      </c>
      <c r="P2195" s="51">
        <f>Ugovori_OPULJP[[#This Row],[Bespovratna sredstva - EU dio - HRK]]/7.5345</f>
        <v>157370.34136306323</v>
      </c>
      <c r="Q2195" s="50">
        <f>Ugovori_OPULJP[[#This Row],[Bespovratna sredstva - Ukupno (EU+Nac) HRK
= Ukupna ugovorena vrijednost bespovratnih sredstava]]*Ugovori_OPULJP[[#This Row],[STOPA NACIONALNOG SUFINANCIRANJA %]]</f>
        <v>209242.383</v>
      </c>
      <c r="R2195" s="51">
        <f>Ugovori_OPULJP[[#This Row],[Bespovratna sredstva - Nacionalni dio - HRK]]/7.5345</f>
        <v>27771.236711128808</v>
      </c>
      <c r="S2195" s="50">
        <v>1394949.22</v>
      </c>
      <c r="T2195" s="51">
        <f>Ugovori_OPULJP[[#This Row],[Bespovratna sredstva - Ukupno (EU+Nac) HRK
= Ukupna ugovorena vrijednost bespovratnih sredstava]]/7.5345</f>
        <v>185141.57807419205</v>
      </c>
      <c r="U2195" s="50">
        <v>0</v>
      </c>
      <c r="V2195" s="51">
        <f>Ugovori_OPULJP[[#This Row],[Javni doprinos korisnika - HRK]]/7.5345</f>
        <v>0</v>
      </c>
      <c r="W2195" s="50">
        <v>0</v>
      </c>
      <c r="X2195" s="51">
        <f>Ugovori_OPULJP[[#This Row],[Privatni doprinos korisnika - HRK]]/7.5345</f>
        <v>0</v>
      </c>
      <c r="Y2195" s="52">
        <v>1394949.22</v>
      </c>
      <c r="Z2195" s="53">
        <f>Ugovori_OPULJP[[#This Row],[UKUPNI PRIHVATLJIVI IZDACI
TOTAL ELIGIBLE EXPENDITURE
= Bespovratna sredstva ukupno + doprinos korisnika
= Ukupni prihvatljivi troškovi
= Ukupna ugovorena vrijednost projekta HRK]]/7.5345</f>
        <v>185141.57807419205</v>
      </c>
      <c r="AA2195" s="44" t="s">
        <v>38</v>
      </c>
      <c r="AB2195" s="44" t="s">
        <v>35</v>
      </c>
      <c r="AC2195" s="43" t="s">
        <v>8055</v>
      </c>
      <c r="AD2195" s="43" t="s">
        <v>6595</v>
      </c>
    </row>
    <row r="2196" spans="1:30" ht="51" customHeight="1" x14ac:dyDescent="0.2">
      <c r="A2196" s="41" t="s">
        <v>8056</v>
      </c>
      <c r="B2196" s="42" t="s">
        <v>743</v>
      </c>
      <c r="C2196" s="43" t="s">
        <v>7295</v>
      </c>
      <c r="D2196" s="43" t="s">
        <v>7880</v>
      </c>
      <c r="E2196" s="44" t="s">
        <v>232</v>
      </c>
      <c r="F2196" s="45" t="s">
        <v>8057</v>
      </c>
      <c r="G2196" s="45" t="s">
        <v>37</v>
      </c>
      <c r="H2196" s="47">
        <v>44011</v>
      </c>
      <c r="I2196" s="47">
        <v>44620</v>
      </c>
      <c r="J2196" s="48" t="str">
        <f>IF(Ugovori_OPULJP[[#This Row],[DATUM ZAVRŠETKA OPERACIJE]]&gt;DATE(2024,3,31),"u provedbi","završen")</f>
        <v>završen</v>
      </c>
      <c r="K2196" s="46" t="s">
        <v>8058</v>
      </c>
      <c r="L2196" s="46" t="s">
        <v>37</v>
      </c>
      <c r="M2196" s="49">
        <v>0.85</v>
      </c>
      <c r="N2196" s="49">
        <v>0.15</v>
      </c>
      <c r="O2196" s="50">
        <f>Ugovori_OPULJP[[#This Row],[Bespovratna sredstva - Ukupno (EU+Nac) HRK
= Ukupna ugovorena vrijednost bespovratnih sredstava]]*Ugovori_OPULJP[[#This Row],[EU STOPA SUFINANCIRANJA %
EU CO-FINANCING RATE %]]</f>
        <v>1251950.125</v>
      </c>
      <c r="P2196" s="51">
        <f>Ugovori_OPULJP[[#This Row],[Bespovratna sredstva - EU dio - HRK]]/7.5345</f>
        <v>166162.33658504213</v>
      </c>
      <c r="Q2196" s="50">
        <f>Ugovori_OPULJP[[#This Row],[Bespovratna sredstva - Ukupno (EU+Nac) HRK
= Ukupna ugovorena vrijednost bespovratnih sredstava]]*Ugovori_OPULJP[[#This Row],[STOPA NACIONALNOG SUFINANCIRANJA %]]</f>
        <v>220932.375</v>
      </c>
      <c r="R2196" s="51">
        <f>Ugovori_OPULJP[[#This Row],[Bespovratna sredstva - Nacionalni dio - HRK]]/7.5345</f>
        <v>29322.765279713316</v>
      </c>
      <c r="S2196" s="50">
        <v>1472882.5</v>
      </c>
      <c r="T2196" s="51">
        <f>Ugovori_OPULJP[[#This Row],[Bespovratna sredstva - Ukupno (EU+Nac) HRK
= Ukupna ugovorena vrijednost bespovratnih sredstava]]/7.5345</f>
        <v>195485.10186475544</v>
      </c>
      <c r="U2196" s="50">
        <v>0</v>
      </c>
      <c r="V2196" s="51">
        <f>Ugovori_OPULJP[[#This Row],[Javni doprinos korisnika - HRK]]/7.5345</f>
        <v>0</v>
      </c>
      <c r="W2196" s="50">
        <v>0</v>
      </c>
      <c r="X2196" s="51">
        <f>Ugovori_OPULJP[[#This Row],[Privatni doprinos korisnika - HRK]]/7.5345</f>
        <v>0</v>
      </c>
      <c r="Y2196" s="52">
        <v>1472882.5</v>
      </c>
      <c r="Z2196" s="53">
        <f>Ugovori_OPULJP[[#This Row],[UKUPNI PRIHVATLJIVI IZDACI
TOTAL ELIGIBLE EXPENDITURE
= Bespovratna sredstva ukupno + doprinos korisnika
= Ukupni prihvatljivi troškovi
= Ukupna ugovorena vrijednost projekta HRK]]/7.5345</f>
        <v>195485.10186475544</v>
      </c>
      <c r="AA2196" s="44" t="s">
        <v>38</v>
      </c>
      <c r="AB2196" s="44" t="s">
        <v>35</v>
      </c>
      <c r="AC2196" s="43" t="s">
        <v>8059</v>
      </c>
      <c r="AD2196" s="43" t="s">
        <v>6595</v>
      </c>
    </row>
    <row r="2197" spans="1:30" ht="51" customHeight="1" x14ac:dyDescent="0.2">
      <c r="A2197" s="41" t="s">
        <v>8060</v>
      </c>
      <c r="B2197" s="42" t="s">
        <v>743</v>
      </c>
      <c r="C2197" s="43" t="s">
        <v>7295</v>
      </c>
      <c r="D2197" s="43" t="s">
        <v>7880</v>
      </c>
      <c r="E2197" s="44" t="s">
        <v>232</v>
      </c>
      <c r="F2197" s="45" t="s">
        <v>8061</v>
      </c>
      <c r="G2197" s="62" t="s">
        <v>181</v>
      </c>
      <c r="H2197" s="47">
        <v>43952</v>
      </c>
      <c r="I2197" s="47">
        <v>44682</v>
      </c>
      <c r="J2197" s="48" t="str">
        <f>IF(Ugovori_OPULJP[[#This Row],[DATUM ZAVRŠETKA OPERACIJE]]&gt;DATE(2024,3,31),"u provedbi","završen")</f>
        <v>završen</v>
      </c>
      <c r="K2197" s="46" t="s">
        <v>8062</v>
      </c>
      <c r="L2197" s="46" t="s">
        <v>37</v>
      </c>
      <c r="M2197" s="49">
        <v>0.85</v>
      </c>
      <c r="N2197" s="49">
        <v>0.15</v>
      </c>
      <c r="O2197" s="50">
        <f>Ugovori_OPULJP[[#This Row],[Bespovratna sredstva - Ukupno (EU+Nac) HRK
= Ukupna ugovorena vrijednost bespovratnih sredstava]]*Ugovori_OPULJP[[#This Row],[EU STOPA SUFINANCIRANJA %
EU CO-FINANCING RATE %]]</f>
        <v>1274475.3119999999</v>
      </c>
      <c r="P2197" s="51">
        <f>Ugovori_OPULJP[[#This Row],[Bespovratna sredstva - EU dio - HRK]]/7.5345</f>
        <v>169151.94266374674</v>
      </c>
      <c r="Q2197" s="50">
        <f>Ugovori_OPULJP[[#This Row],[Bespovratna sredstva - Ukupno (EU+Nac) HRK
= Ukupna ugovorena vrijednost bespovratnih sredstava]]*Ugovori_OPULJP[[#This Row],[STOPA NACIONALNOG SUFINANCIRANJA %]]</f>
        <v>224907.408</v>
      </c>
      <c r="R2197" s="51">
        <f>Ugovori_OPULJP[[#This Row],[Bespovratna sredstva - Nacionalni dio - HRK]]/7.5345</f>
        <v>29850.342823014133</v>
      </c>
      <c r="S2197" s="50">
        <v>1499382.72</v>
      </c>
      <c r="T2197" s="51">
        <f>Ugovori_OPULJP[[#This Row],[Bespovratna sredstva - Ukupno (EU+Nac) HRK
= Ukupna ugovorena vrijednost bespovratnih sredstava]]/7.5345</f>
        <v>199002.2854867609</v>
      </c>
      <c r="U2197" s="50">
        <v>0</v>
      </c>
      <c r="V2197" s="51">
        <f>Ugovori_OPULJP[[#This Row],[Javni doprinos korisnika - HRK]]/7.5345</f>
        <v>0</v>
      </c>
      <c r="W2197" s="50">
        <v>0</v>
      </c>
      <c r="X2197" s="51">
        <f>Ugovori_OPULJP[[#This Row],[Privatni doprinos korisnika - HRK]]/7.5345</f>
        <v>0</v>
      </c>
      <c r="Y2197" s="52">
        <v>1499382.72</v>
      </c>
      <c r="Z2197" s="53">
        <f>Ugovori_OPULJP[[#This Row],[UKUPNI PRIHVATLJIVI IZDACI
TOTAL ELIGIBLE EXPENDITURE
= Bespovratna sredstva ukupno + doprinos korisnika
= Ukupni prihvatljivi troškovi
= Ukupna ugovorena vrijednost projekta HRK]]/7.5345</f>
        <v>199002.2854867609</v>
      </c>
      <c r="AA2197" s="44" t="s">
        <v>38</v>
      </c>
      <c r="AB2197" s="44" t="s">
        <v>35</v>
      </c>
      <c r="AC2197" s="43" t="s">
        <v>8063</v>
      </c>
      <c r="AD2197" s="43" t="s">
        <v>6595</v>
      </c>
    </row>
    <row r="2198" spans="1:30" ht="51" customHeight="1" x14ac:dyDescent="0.2">
      <c r="A2198" s="41" t="s">
        <v>8064</v>
      </c>
      <c r="B2198" s="42" t="s">
        <v>743</v>
      </c>
      <c r="C2198" s="43" t="s">
        <v>7295</v>
      </c>
      <c r="D2198" s="43" t="s">
        <v>7880</v>
      </c>
      <c r="E2198" s="44" t="s">
        <v>232</v>
      </c>
      <c r="F2198" s="45" t="s">
        <v>8065</v>
      </c>
      <c r="G2198" s="45" t="s">
        <v>7807</v>
      </c>
      <c r="H2198" s="47">
        <v>44001</v>
      </c>
      <c r="I2198" s="47">
        <v>44731</v>
      </c>
      <c r="J2198" s="48" t="str">
        <f>IF(Ugovori_OPULJP[[#This Row],[DATUM ZAVRŠETKA OPERACIJE]]&gt;DATE(2024,3,31),"u provedbi","završen")</f>
        <v>završen</v>
      </c>
      <c r="K2198" s="46" t="s">
        <v>8066</v>
      </c>
      <c r="L2198" s="46" t="s">
        <v>37</v>
      </c>
      <c r="M2198" s="49">
        <v>0.85</v>
      </c>
      <c r="N2198" s="49">
        <v>0.15</v>
      </c>
      <c r="O2198" s="50">
        <f>Ugovori_OPULJP[[#This Row],[Bespovratna sredstva - Ukupno (EU+Nac) HRK
= Ukupna ugovorena vrijednost bespovratnih sredstava]]*Ugovori_OPULJP[[#This Row],[EU STOPA SUFINANCIRANJA %
EU CO-FINANCING RATE %]]</f>
        <v>1249570.8984999999</v>
      </c>
      <c r="P2198" s="51">
        <f>Ugovori_OPULJP[[#This Row],[Bespovratna sredstva - EU dio - HRK]]/7.5345</f>
        <v>165846.55896210761</v>
      </c>
      <c r="Q2198" s="50">
        <f>Ugovori_OPULJP[[#This Row],[Bespovratna sredstva - Ukupno (EU+Nac) HRK
= Ukupna ugovorena vrijednost bespovratnih sredstava]]*Ugovori_OPULJP[[#This Row],[STOPA NACIONALNOG SUFINANCIRANJA %]]</f>
        <v>220512.51149999999</v>
      </c>
      <c r="R2198" s="51">
        <f>Ugovori_OPULJP[[#This Row],[Bespovratna sredstva - Nacionalni dio - HRK]]/7.5345</f>
        <v>29267.039816842524</v>
      </c>
      <c r="S2198" s="50">
        <v>1470083.41</v>
      </c>
      <c r="T2198" s="51">
        <f>Ugovori_OPULJP[[#This Row],[Bespovratna sredstva - Ukupno (EU+Nac) HRK
= Ukupna ugovorena vrijednost bespovratnih sredstava]]/7.5345</f>
        <v>195113.59877895014</v>
      </c>
      <c r="U2198" s="50">
        <v>0</v>
      </c>
      <c r="V2198" s="51">
        <f>Ugovori_OPULJP[[#This Row],[Javni doprinos korisnika - HRK]]/7.5345</f>
        <v>0</v>
      </c>
      <c r="W2198" s="50">
        <v>0</v>
      </c>
      <c r="X2198" s="51">
        <f>Ugovori_OPULJP[[#This Row],[Privatni doprinos korisnika - HRK]]/7.5345</f>
        <v>0</v>
      </c>
      <c r="Y2198" s="52">
        <v>1470083.41</v>
      </c>
      <c r="Z2198" s="53">
        <f>Ugovori_OPULJP[[#This Row],[UKUPNI PRIHVATLJIVI IZDACI
TOTAL ELIGIBLE EXPENDITURE
= Bespovratna sredstva ukupno + doprinos korisnika
= Ukupni prihvatljivi troškovi
= Ukupna ugovorena vrijednost projekta HRK]]/7.5345</f>
        <v>195113.59877895014</v>
      </c>
      <c r="AA2198" s="44" t="s">
        <v>38</v>
      </c>
      <c r="AB2198" s="44" t="s">
        <v>35</v>
      </c>
      <c r="AC2198" s="43" t="s">
        <v>8067</v>
      </c>
      <c r="AD2198" s="43" t="s">
        <v>6595</v>
      </c>
    </row>
    <row r="2199" spans="1:30" ht="51" customHeight="1" x14ac:dyDescent="0.2">
      <c r="A2199" s="41" t="s">
        <v>8068</v>
      </c>
      <c r="B2199" s="42" t="s">
        <v>743</v>
      </c>
      <c r="C2199" s="43" t="s">
        <v>7295</v>
      </c>
      <c r="D2199" s="43" t="s">
        <v>7880</v>
      </c>
      <c r="E2199" s="44" t="s">
        <v>232</v>
      </c>
      <c r="F2199" s="45" t="s">
        <v>8069</v>
      </c>
      <c r="G2199" s="45" t="s">
        <v>641</v>
      </c>
      <c r="H2199" s="47">
        <v>44138</v>
      </c>
      <c r="I2199" s="47">
        <v>44868</v>
      </c>
      <c r="J2199" s="48" t="str">
        <f>IF(Ugovori_OPULJP[[#This Row],[DATUM ZAVRŠETKA OPERACIJE]]&gt;DATE(2024,3,31),"u provedbi","završen")</f>
        <v>završen</v>
      </c>
      <c r="K2199" s="46" t="s">
        <v>8070</v>
      </c>
      <c r="L2199" s="46" t="s">
        <v>104</v>
      </c>
      <c r="M2199" s="49">
        <v>0.85</v>
      </c>
      <c r="N2199" s="49">
        <v>0.15</v>
      </c>
      <c r="O2199" s="50">
        <f>Ugovori_OPULJP[[#This Row],[Bespovratna sredstva - Ukupno (EU+Nac) HRK
= Ukupna ugovorena vrijednost bespovratnih sredstava]]*Ugovori_OPULJP[[#This Row],[EU STOPA SUFINANCIRANJA %
EU CO-FINANCING RATE %]]</f>
        <v>1093986.7879999999</v>
      </c>
      <c r="P2199" s="51">
        <f>Ugovori_OPULJP[[#This Row],[Bespovratna sredstva - EU dio - HRK]]/7.5345</f>
        <v>145196.99887185611</v>
      </c>
      <c r="Q2199" s="50">
        <f>Ugovori_OPULJP[[#This Row],[Bespovratna sredstva - Ukupno (EU+Nac) HRK
= Ukupna ugovorena vrijednost bespovratnih sredstava]]*Ugovori_OPULJP[[#This Row],[STOPA NACIONALNOG SUFINANCIRANJA %]]</f>
        <v>193056.492</v>
      </c>
      <c r="R2199" s="51">
        <f>Ugovori_OPULJP[[#This Row],[Bespovratna sredstva - Nacionalni dio - HRK]]/7.5345</f>
        <v>25622.999800915786</v>
      </c>
      <c r="S2199" s="50">
        <v>1287043.28</v>
      </c>
      <c r="T2199" s="51">
        <f>Ugovori_OPULJP[[#This Row],[Bespovratna sredstva - Ukupno (EU+Nac) HRK
= Ukupna ugovorena vrijednost bespovratnih sredstava]]/7.5345</f>
        <v>170819.99867277191</v>
      </c>
      <c r="U2199" s="50">
        <v>0</v>
      </c>
      <c r="V2199" s="51">
        <f>Ugovori_OPULJP[[#This Row],[Javni doprinos korisnika - HRK]]/7.5345</f>
        <v>0</v>
      </c>
      <c r="W2199" s="50">
        <v>0</v>
      </c>
      <c r="X2199" s="51">
        <f>Ugovori_OPULJP[[#This Row],[Privatni doprinos korisnika - HRK]]/7.5345</f>
        <v>0</v>
      </c>
      <c r="Y2199" s="52">
        <v>1287043.28</v>
      </c>
      <c r="Z2199" s="53">
        <f>Ugovori_OPULJP[[#This Row],[UKUPNI PRIHVATLJIVI IZDACI
TOTAL ELIGIBLE EXPENDITURE
= Bespovratna sredstva ukupno + doprinos korisnika
= Ukupni prihvatljivi troškovi
= Ukupna ugovorena vrijednost projekta HRK]]/7.5345</f>
        <v>170819.99867277191</v>
      </c>
      <c r="AA2199" s="44" t="s">
        <v>38</v>
      </c>
      <c r="AB2199" s="44" t="s">
        <v>35</v>
      </c>
      <c r="AC2199" s="43" t="s">
        <v>8071</v>
      </c>
      <c r="AD2199" s="43" t="s">
        <v>6595</v>
      </c>
    </row>
    <row r="2200" spans="1:30" ht="51" customHeight="1" x14ac:dyDescent="0.2">
      <c r="A2200" s="41" t="s">
        <v>8072</v>
      </c>
      <c r="B2200" s="42" t="s">
        <v>743</v>
      </c>
      <c r="C2200" s="43" t="s">
        <v>7295</v>
      </c>
      <c r="D2200" s="43" t="s">
        <v>7880</v>
      </c>
      <c r="E2200" s="44" t="s">
        <v>232</v>
      </c>
      <c r="F2200" s="45" t="s">
        <v>8073</v>
      </c>
      <c r="G2200" s="45" t="s">
        <v>2479</v>
      </c>
      <c r="H2200" s="47">
        <v>43927</v>
      </c>
      <c r="I2200" s="47">
        <v>44657</v>
      </c>
      <c r="J2200" s="48" t="str">
        <f>IF(Ugovori_OPULJP[[#This Row],[DATUM ZAVRŠETKA OPERACIJE]]&gt;DATE(2024,3,31),"u provedbi","završen")</f>
        <v>završen</v>
      </c>
      <c r="K2200" s="46" t="s">
        <v>8074</v>
      </c>
      <c r="L2200" s="46" t="s">
        <v>79</v>
      </c>
      <c r="M2200" s="49">
        <v>0.85</v>
      </c>
      <c r="N2200" s="49">
        <v>0.15</v>
      </c>
      <c r="O2200" s="50">
        <f>Ugovori_OPULJP[[#This Row],[Bespovratna sredstva - Ukupno (EU+Nac) HRK
= Ukupna ugovorena vrijednost bespovratnih sredstava]]*Ugovori_OPULJP[[#This Row],[EU STOPA SUFINANCIRANJA %
EU CO-FINANCING RATE %]]</f>
        <v>1039943.3375</v>
      </c>
      <c r="P2200" s="51">
        <f>Ugovori_OPULJP[[#This Row],[Bespovratna sredstva - EU dio - HRK]]/7.5345</f>
        <v>138024.2003450793</v>
      </c>
      <c r="Q2200" s="50">
        <f>Ugovori_OPULJP[[#This Row],[Bespovratna sredstva - Ukupno (EU+Nac) HRK
= Ukupna ugovorena vrijednost bespovratnih sredstava]]*Ugovori_OPULJP[[#This Row],[STOPA NACIONALNOG SUFINANCIRANJA %]]</f>
        <v>183519.41250000001</v>
      </c>
      <c r="R2200" s="51">
        <f>Ugovori_OPULJP[[#This Row],[Bespovratna sredstva - Nacionalni dio - HRK]]/7.5345</f>
        <v>24357.21182560223</v>
      </c>
      <c r="S2200" s="50">
        <v>1223462.75</v>
      </c>
      <c r="T2200" s="51">
        <f>Ugovori_OPULJP[[#This Row],[Bespovratna sredstva - Ukupno (EU+Nac) HRK
= Ukupna ugovorena vrijednost bespovratnih sredstava]]/7.5345</f>
        <v>162381.41217068152</v>
      </c>
      <c r="U2200" s="50">
        <v>0</v>
      </c>
      <c r="V2200" s="51">
        <f>Ugovori_OPULJP[[#This Row],[Javni doprinos korisnika - HRK]]/7.5345</f>
        <v>0</v>
      </c>
      <c r="W2200" s="50">
        <v>0</v>
      </c>
      <c r="X2200" s="51">
        <f>Ugovori_OPULJP[[#This Row],[Privatni doprinos korisnika - HRK]]/7.5345</f>
        <v>0</v>
      </c>
      <c r="Y2200" s="52">
        <v>1223462.75</v>
      </c>
      <c r="Z2200" s="53">
        <f>Ugovori_OPULJP[[#This Row],[UKUPNI PRIHVATLJIVI IZDACI
TOTAL ELIGIBLE EXPENDITURE
= Bespovratna sredstva ukupno + doprinos korisnika
= Ukupni prihvatljivi troškovi
= Ukupna ugovorena vrijednost projekta HRK]]/7.5345</f>
        <v>162381.41217068152</v>
      </c>
      <c r="AA2200" s="44" t="s">
        <v>38</v>
      </c>
      <c r="AB2200" s="44" t="s">
        <v>35</v>
      </c>
      <c r="AC2200" s="43" t="s">
        <v>8075</v>
      </c>
      <c r="AD2200" s="43" t="s">
        <v>6595</v>
      </c>
    </row>
    <row r="2201" spans="1:30" ht="51" customHeight="1" x14ac:dyDescent="0.2">
      <c r="A2201" s="41" t="s">
        <v>8076</v>
      </c>
      <c r="B2201" s="42" t="s">
        <v>743</v>
      </c>
      <c r="C2201" s="43" t="s">
        <v>7295</v>
      </c>
      <c r="D2201" s="43" t="s">
        <v>7880</v>
      </c>
      <c r="E2201" s="44" t="s">
        <v>232</v>
      </c>
      <c r="F2201" s="45" t="s">
        <v>8077</v>
      </c>
      <c r="G2201" s="45" t="s">
        <v>8078</v>
      </c>
      <c r="H2201" s="47">
        <v>43941</v>
      </c>
      <c r="I2201" s="47">
        <v>44671</v>
      </c>
      <c r="J2201" s="48" t="str">
        <f>IF(Ugovori_OPULJP[[#This Row],[DATUM ZAVRŠETKA OPERACIJE]]&gt;DATE(2024,3,31),"u provedbi","završen")</f>
        <v>završen</v>
      </c>
      <c r="K2201" s="46" t="s">
        <v>8079</v>
      </c>
      <c r="L2201" s="46" t="s">
        <v>37</v>
      </c>
      <c r="M2201" s="49">
        <v>0.85</v>
      </c>
      <c r="N2201" s="49">
        <v>0.15</v>
      </c>
      <c r="O2201" s="50">
        <f>Ugovori_OPULJP[[#This Row],[Bespovratna sredstva - Ukupno (EU+Nac) HRK
= Ukupna ugovorena vrijednost bespovratnih sredstava]]*Ugovori_OPULJP[[#This Row],[EU STOPA SUFINANCIRANJA %
EU CO-FINANCING RATE %]]</f>
        <v>1274679.193</v>
      </c>
      <c r="P2201" s="51">
        <f>Ugovori_OPULJP[[#This Row],[Bespovratna sredstva - EU dio - HRK]]/7.5345</f>
        <v>169179.00232264915</v>
      </c>
      <c r="Q2201" s="50">
        <f>Ugovori_OPULJP[[#This Row],[Bespovratna sredstva - Ukupno (EU+Nac) HRK
= Ukupna ugovorena vrijednost bespovratnih sredstava]]*Ugovori_OPULJP[[#This Row],[STOPA NACIONALNOG SUFINANCIRANJA %]]</f>
        <v>224943.38700000002</v>
      </c>
      <c r="R2201" s="51">
        <f>Ugovori_OPULJP[[#This Row],[Bespovratna sredstva - Nacionalni dio - HRK]]/7.5345</f>
        <v>29855.118056938085</v>
      </c>
      <c r="S2201" s="50">
        <v>1499622.58</v>
      </c>
      <c r="T2201" s="51">
        <f>Ugovori_OPULJP[[#This Row],[Bespovratna sredstva - Ukupno (EU+Nac) HRK
= Ukupna ugovorena vrijednost bespovratnih sredstava]]/7.5345</f>
        <v>199034.12037958723</v>
      </c>
      <c r="U2201" s="50">
        <v>0</v>
      </c>
      <c r="V2201" s="51">
        <f>Ugovori_OPULJP[[#This Row],[Javni doprinos korisnika - HRK]]/7.5345</f>
        <v>0</v>
      </c>
      <c r="W2201" s="50">
        <v>0</v>
      </c>
      <c r="X2201" s="51">
        <f>Ugovori_OPULJP[[#This Row],[Privatni doprinos korisnika - HRK]]/7.5345</f>
        <v>0</v>
      </c>
      <c r="Y2201" s="52">
        <v>1499622.58</v>
      </c>
      <c r="Z2201" s="53">
        <f>Ugovori_OPULJP[[#This Row],[UKUPNI PRIHVATLJIVI IZDACI
TOTAL ELIGIBLE EXPENDITURE
= Bespovratna sredstva ukupno + doprinos korisnika
= Ukupni prihvatljivi troškovi
= Ukupna ugovorena vrijednost projekta HRK]]/7.5345</f>
        <v>199034.12037958723</v>
      </c>
      <c r="AA2201" s="44" t="s">
        <v>38</v>
      </c>
      <c r="AB2201" s="44" t="s">
        <v>35</v>
      </c>
      <c r="AC2201" s="43" t="s">
        <v>8080</v>
      </c>
      <c r="AD2201" s="43" t="s">
        <v>6595</v>
      </c>
    </row>
    <row r="2202" spans="1:30" ht="51" customHeight="1" x14ac:dyDescent="0.2">
      <c r="A2202" s="41" t="s">
        <v>8081</v>
      </c>
      <c r="B2202" s="42" t="s">
        <v>743</v>
      </c>
      <c r="C2202" s="43" t="s">
        <v>7295</v>
      </c>
      <c r="D2202" s="43" t="s">
        <v>7880</v>
      </c>
      <c r="E2202" s="44" t="s">
        <v>232</v>
      </c>
      <c r="F2202" s="45" t="s">
        <v>8082</v>
      </c>
      <c r="G2202" s="45" t="s">
        <v>383</v>
      </c>
      <c r="H2202" s="47">
        <v>43936</v>
      </c>
      <c r="I2202" s="47">
        <v>44666</v>
      </c>
      <c r="J2202" s="48" t="str">
        <f>IF(Ugovori_OPULJP[[#This Row],[DATUM ZAVRŠETKA OPERACIJE]]&gt;DATE(2024,3,31),"u provedbi","završen")</f>
        <v>završen</v>
      </c>
      <c r="K2202" s="46" t="s">
        <v>8083</v>
      </c>
      <c r="L2202" s="46" t="s">
        <v>249</v>
      </c>
      <c r="M2202" s="49">
        <v>0.85</v>
      </c>
      <c r="N2202" s="49">
        <v>0.15</v>
      </c>
      <c r="O2202" s="50">
        <f>Ugovori_OPULJP[[#This Row],[Bespovratna sredstva - Ukupno (EU+Nac) HRK
= Ukupna ugovorena vrijednost bespovratnih sredstava]]*Ugovori_OPULJP[[#This Row],[EU STOPA SUFINANCIRANJA %
EU CO-FINANCING RATE %]]</f>
        <v>1274544.6465</v>
      </c>
      <c r="P2202" s="51">
        <f>Ugovori_OPULJP[[#This Row],[Bespovratna sredstva - EU dio - HRK]]/7.5345</f>
        <v>169161.14493330679</v>
      </c>
      <c r="Q2202" s="50">
        <f>Ugovori_OPULJP[[#This Row],[Bespovratna sredstva - Ukupno (EU+Nac) HRK
= Ukupna ugovorena vrijednost bespovratnih sredstava]]*Ugovori_OPULJP[[#This Row],[STOPA NACIONALNOG SUFINANCIRANJA %]]</f>
        <v>224919.64350000001</v>
      </c>
      <c r="R2202" s="51">
        <f>Ugovori_OPULJP[[#This Row],[Bespovratna sredstva - Nacionalni dio - HRK]]/7.5345</f>
        <v>29851.966752936492</v>
      </c>
      <c r="S2202" s="50">
        <v>1499464.29</v>
      </c>
      <c r="T2202" s="51">
        <f>Ugovori_OPULJP[[#This Row],[Bespovratna sredstva - Ukupno (EU+Nac) HRK
= Ukupna ugovorena vrijednost bespovratnih sredstava]]/7.5345</f>
        <v>199013.11168624327</v>
      </c>
      <c r="U2202" s="50">
        <v>0</v>
      </c>
      <c r="V2202" s="51">
        <f>Ugovori_OPULJP[[#This Row],[Javni doprinos korisnika - HRK]]/7.5345</f>
        <v>0</v>
      </c>
      <c r="W2202" s="50">
        <v>0</v>
      </c>
      <c r="X2202" s="51">
        <f>Ugovori_OPULJP[[#This Row],[Privatni doprinos korisnika - HRK]]/7.5345</f>
        <v>0</v>
      </c>
      <c r="Y2202" s="52">
        <v>1499464.29</v>
      </c>
      <c r="Z2202" s="53">
        <f>Ugovori_OPULJP[[#This Row],[UKUPNI PRIHVATLJIVI IZDACI
TOTAL ELIGIBLE EXPENDITURE
= Bespovratna sredstva ukupno + doprinos korisnika
= Ukupni prihvatljivi troškovi
= Ukupna ugovorena vrijednost projekta HRK]]/7.5345</f>
        <v>199013.11168624327</v>
      </c>
      <c r="AA2202" s="44" t="s">
        <v>38</v>
      </c>
      <c r="AB2202" s="44" t="s">
        <v>35</v>
      </c>
      <c r="AC2202" s="43" t="s">
        <v>8084</v>
      </c>
      <c r="AD2202" s="43" t="s">
        <v>6595</v>
      </c>
    </row>
    <row r="2203" spans="1:30" ht="51" customHeight="1" x14ac:dyDescent="0.2">
      <c r="A2203" s="41" t="s">
        <v>8085</v>
      </c>
      <c r="B2203" s="42" t="s">
        <v>743</v>
      </c>
      <c r="C2203" s="43" t="s">
        <v>7295</v>
      </c>
      <c r="D2203" s="43" t="s">
        <v>7880</v>
      </c>
      <c r="E2203" s="44" t="s">
        <v>232</v>
      </c>
      <c r="F2203" s="45" t="s">
        <v>8086</v>
      </c>
      <c r="G2203" s="45" t="s">
        <v>8087</v>
      </c>
      <c r="H2203" s="47">
        <v>44044</v>
      </c>
      <c r="I2203" s="47">
        <v>44774</v>
      </c>
      <c r="J2203" s="48" t="str">
        <f>IF(Ugovori_OPULJP[[#This Row],[DATUM ZAVRŠETKA OPERACIJE]]&gt;DATE(2024,3,31),"u provedbi","završen")</f>
        <v>završen</v>
      </c>
      <c r="K2203" s="46" t="s">
        <v>173</v>
      </c>
      <c r="L2203" s="46" t="s">
        <v>173</v>
      </c>
      <c r="M2203" s="49">
        <v>0.85</v>
      </c>
      <c r="N2203" s="49">
        <v>0.15</v>
      </c>
      <c r="O2203" s="50">
        <f>Ugovori_OPULJP[[#This Row],[Bespovratna sredstva - Ukupno (EU+Nac) HRK
= Ukupna ugovorena vrijednost bespovratnih sredstava]]*Ugovori_OPULJP[[#This Row],[EU STOPA SUFINANCIRANJA %
EU CO-FINANCING RATE %]]</f>
        <v>1206158.7209999999</v>
      </c>
      <c r="P2203" s="51">
        <f>Ugovori_OPULJP[[#This Row],[Bespovratna sredstva - EU dio - HRK]]/7.5345</f>
        <v>160084.77284491339</v>
      </c>
      <c r="Q2203" s="50">
        <f>Ugovori_OPULJP[[#This Row],[Bespovratna sredstva - Ukupno (EU+Nac) HRK
= Ukupna ugovorena vrijednost bespovratnih sredstava]]*Ugovori_OPULJP[[#This Row],[STOPA NACIONALNOG SUFINANCIRANJA %]]</f>
        <v>212851.53899999999</v>
      </c>
      <c r="R2203" s="51">
        <f>Ugovori_OPULJP[[#This Row],[Bespovratna sredstva - Nacionalni dio - HRK]]/7.5345</f>
        <v>28250.254031455304</v>
      </c>
      <c r="S2203" s="50">
        <v>1419010.26</v>
      </c>
      <c r="T2203" s="51">
        <f>Ugovori_OPULJP[[#This Row],[Bespovratna sredstva - Ukupno (EU+Nac) HRK
= Ukupna ugovorena vrijednost bespovratnih sredstava]]/7.5345</f>
        <v>188335.02687636871</v>
      </c>
      <c r="U2203" s="50">
        <v>0</v>
      </c>
      <c r="V2203" s="51">
        <f>Ugovori_OPULJP[[#This Row],[Javni doprinos korisnika - HRK]]/7.5345</f>
        <v>0</v>
      </c>
      <c r="W2203" s="50">
        <v>0</v>
      </c>
      <c r="X2203" s="51">
        <f>Ugovori_OPULJP[[#This Row],[Privatni doprinos korisnika - HRK]]/7.5345</f>
        <v>0</v>
      </c>
      <c r="Y2203" s="52">
        <v>1419010.26</v>
      </c>
      <c r="Z2203" s="53">
        <f>Ugovori_OPULJP[[#This Row],[UKUPNI PRIHVATLJIVI IZDACI
TOTAL ELIGIBLE EXPENDITURE
= Bespovratna sredstva ukupno + doprinos korisnika
= Ukupni prihvatljivi troškovi
= Ukupna ugovorena vrijednost projekta HRK]]/7.5345</f>
        <v>188335.02687636871</v>
      </c>
      <c r="AA2203" s="44" t="s">
        <v>38</v>
      </c>
      <c r="AB2203" s="44" t="s">
        <v>35</v>
      </c>
      <c r="AC2203" s="43" t="s">
        <v>8088</v>
      </c>
      <c r="AD2203" s="43" t="s">
        <v>6595</v>
      </c>
    </row>
    <row r="2204" spans="1:30" ht="51" customHeight="1" x14ac:dyDescent="0.2">
      <c r="A2204" s="41" t="s">
        <v>8089</v>
      </c>
      <c r="B2204" s="42" t="s">
        <v>743</v>
      </c>
      <c r="C2204" s="43" t="s">
        <v>7295</v>
      </c>
      <c r="D2204" s="43" t="s">
        <v>7880</v>
      </c>
      <c r="E2204" s="44" t="s">
        <v>232</v>
      </c>
      <c r="F2204" s="45" t="s">
        <v>8090</v>
      </c>
      <c r="G2204" s="45" t="s">
        <v>8091</v>
      </c>
      <c r="H2204" s="47">
        <v>44013</v>
      </c>
      <c r="I2204" s="47">
        <v>44743</v>
      </c>
      <c r="J2204" s="48" t="str">
        <f>IF(Ugovori_OPULJP[[#This Row],[DATUM ZAVRŠETKA OPERACIJE]]&gt;DATE(2024,3,31),"u provedbi","završen")</f>
        <v>završen</v>
      </c>
      <c r="K2204" s="46" t="s">
        <v>8092</v>
      </c>
      <c r="L2204" s="46" t="s">
        <v>37</v>
      </c>
      <c r="M2204" s="49">
        <v>0.85</v>
      </c>
      <c r="N2204" s="49">
        <v>0.15</v>
      </c>
      <c r="O2204" s="50">
        <f>Ugovori_OPULJP[[#This Row],[Bespovratna sredstva - Ukupno (EU+Nac) HRK
= Ukupna ugovorena vrijednost bespovratnih sredstava]]*Ugovori_OPULJP[[#This Row],[EU STOPA SUFINANCIRANJA %
EU CO-FINANCING RATE %]]</f>
        <v>1212825.9935000001</v>
      </c>
      <c r="P2204" s="51">
        <f>Ugovori_OPULJP[[#This Row],[Bespovratna sredstva - EU dio - HRK]]/7.5345</f>
        <v>160969.671975579</v>
      </c>
      <c r="Q2204" s="50">
        <f>Ugovori_OPULJP[[#This Row],[Bespovratna sredstva - Ukupno (EU+Nac) HRK
= Ukupna ugovorena vrijednost bespovratnih sredstava]]*Ugovori_OPULJP[[#This Row],[STOPA NACIONALNOG SUFINANCIRANJA %]]</f>
        <v>214028.1165</v>
      </c>
      <c r="R2204" s="51">
        <f>Ugovori_OPULJP[[#This Row],[Bespovratna sredstva - Nacionalni dio - HRK]]/7.5345</f>
        <v>28406.412701572764</v>
      </c>
      <c r="S2204" s="50">
        <v>1426854.11</v>
      </c>
      <c r="T2204" s="51">
        <f>Ugovori_OPULJP[[#This Row],[Bespovratna sredstva - Ukupno (EU+Nac) HRK
= Ukupna ugovorena vrijednost bespovratnih sredstava]]/7.5345</f>
        <v>189376.08467715178</v>
      </c>
      <c r="U2204" s="50">
        <v>0</v>
      </c>
      <c r="V2204" s="51">
        <f>Ugovori_OPULJP[[#This Row],[Javni doprinos korisnika - HRK]]/7.5345</f>
        <v>0</v>
      </c>
      <c r="W2204" s="50">
        <v>0</v>
      </c>
      <c r="X2204" s="51">
        <f>Ugovori_OPULJP[[#This Row],[Privatni doprinos korisnika - HRK]]/7.5345</f>
        <v>0</v>
      </c>
      <c r="Y2204" s="52">
        <v>1426854.11</v>
      </c>
      <c r="Z2204" s="53">
        <f>Ugovori_OPULJP[[#This Row],[UKUPNI PRIHVATLJIVI IZDACI
TOTAL ELIGIBLE EXPENDITURE
= Bespovratna sredstva ukupno + doprinos korisnika
= Ukupni prihvatljivi troškovi
= Ukupna ugovorena vrijednost projekta HRK]]/7.5345</f>
        <v>189376.08467715178</v>
      </c>
      <c r="AA2204" s="44" t="s">
        <v>38</v>
      </c>
      <c r="AB2204" s="44" t="s">
        <v>35</v>
      </c>
      <c r="AC2204" s="43" t="s">
        <v>8093</v>
      </c>
      <c r="AD2204" s="43" t="s">
        <v>6595</v>
      </c>
    </row>
    <row r="2205" spans="1:30" ht="51" customHeight="1" x14ac:dyDescent="0.2">
      <c r="A2205" s="41" t="s">
        <v>8094</v>
      </c>
      <c r="B2205" s="42" t="s">
        <v>743</v>
      </c>
      <c r="C2205" s="43" t="s">
        <v>7295</v>
      </c>
      <c r="D2205" s="43" t="s">
        <v>7880</v>
      </c>
      <c r="E2205" s="44" t="s">
        <v>232</v>
      </c>
      <c r="F2205" s="45" t="s">
        <v>8095</v>
      </c>
      <c r="G2205" s="62" t="s">
        <v>1498</v>
      </c>
      <c r="H2205" s="47">
        <v>44127</v>
      </c>
      <c r="I2205" s="47">
        <v>44857</v>
      </c>
      <c r="J2205" s="48" t="str">
        <f>IF(Ugovori_OPULJP[[#This Row],[DATUM ZAVRŠETKA OPERACIJE]]&gt;DATE(2024,3,31),"u provedbi","završen")</f>
        <v>završen</v>
      </c>
      <c r="K2205" s="46" t="s">
        <v>186</v>
      </c>
      <c r="L2205" s="46" t="s">
        <v>186</v>
      </c>
      <c r="M2205" s="49">
        <v>0.85</v>
      </c>
      <c r="N2205" s="49">
        <v>0.15</v>
      </c>
      <c r="O2205" s="50">
        <f>Ugovori_OPULJP[[#This Row],[Bespovratna sredstva - Ukupno (EU+Nac) HRK
= Ukupna ugovorena vrijednost bespovratnih sredstava]]*Ugovori_OPULJP[[#This Row],[EU STOPA SUFINANCIRANJA %
EU CO-FINANCING RATE %]]</f>
        <v>1246458.2749999999</v>
      </c>
      <c r="P2205" s="51">
        <f>Ugovori_OPULJP[[#This Row],[Bespovratna sredstva - EU dio - HRK]]/7.5345</f>
        <v>165433.44282965024</v>
      </c>
      <c r="Q2205" s="50">
        <f>Ugovori_OPULJP[[#This Row],[Bespovratna sredstva - Ukupno (EU+Nac) HRK
= Ukupna ugovorena vrijednost bespovratnih sredstava]]*Ugovori_OPULJP[[#This Row],[STOPA NACIONALNOG SUFINANCIRANJA %]]</f>
        <v>219963.22500000001</v>
      </c>
      <c r="R2205" s="51">
        <f>Ugovori_OPULJP[[#This Row],[Bespovratna sredstva - Nacionalni dio - HRK]]/7.5345</f>
        <v>29194.136969938281</v>
      </c>
      <c r="S2205" s="50">
        <v>1466421.5</v>
      </c>
      <c r="T2205" s="51">
        <f>Ugovori_OPULJP[[#This Row],[Bespovratna sredstva - Ukupno (EU+Nac) HRK
= Ukupna ugovorena vrijednost bespovratnih sredstava]]/7.5345</f>
        <v>194627.57979958854</v>
      </c>
      <c r="U2205" s="50">
        <v>0</v>
      </c>
      <c r="V2205" s="51">
        <f>Ugovori_OPULJP[[#This Row],[Javni doprinos korisnika - HRK]]/7.5345</f>
        <v>0</v>
      </c>
      <c r="W2205" s="50">
        <v>0</v>
      </c>
      <c r="X2205" s="51">
        <f>Ugovori_OPULJP[[#This Row],[Privatni doprinos korisnika - HRK]]/7.5345</f>
        <v>0</v>
      </c>
      <c r="Y2205" s="52">
        <v>1466421.5</v>
      </c>
      <c r="Z2205" s="53">
        <f>Ugovori_OPULJP[[#This Row],[UKUPNI PRIHVATLJIVI IZDACI
TOTAL ELIGIBLE EXPENDITURE
= Bespovratna sredstva ukupno + doprinos korisnika
= Ukupni prihvatljivi troškovi
= Ukupna ugovorena vrijednost projekta HRK]]/7.5345</f>
        <v>194627.57979958854</v>
      </c>
      <c r="AA2205" s="44" t="s">
        <v>38</v>
      </c>
      <c r="AB2205" s="44" t="s">
        <v>35</v>
      </c>
      <c r="AC2205" s="43" t="s">
        <v>8096</v>
      </c>
      <c r="AD2205" s="43" t="s">
        <v>6595</v>
      </c>
    </row>
    <row r="2206" spans="1:30" ht="51" customHeight="1" x14ac:dyDescent="0.2">
      <c r="A2206" s="41" t="s">
        <v>8097</v>
      </c>
      <c r="B2206" s="42" t="s">
        <v>743</v>
      </c>
      <c r="C2206" s="43" t="s">
        <v>7295</v>
      </c>
      <c r="D2206" s="43" t="s">
        <v>7880</v>
      </c>
      <c r="E2206" s="44" t="s">
        <v>232</v>
      </c>
      <c r="F2206" s="45" t="s">
        <v>8098</v>
      </c>
      <c r="G2206" s="45" t="s">
        <v>37</v>
      </c>
      <c r="H2206" s="47">
        <v>43959</v>
      </c>
      <c r="I2206" s="47">
        <v>44689</v>
      </c>
      <c r="J2206" s="48" t="str">
        <f>IF(Ugovori_OPULJP[[#This Row],[DATUM ZAVRŠETKA OPERACIJE]]&gt;DATE(2024,3,31),"u provedbi","završen")</f>
        <v>završen</v>
      </c>
      <c r="K2206" s="46" t="s">
        <v>8099</v>
      </c>
      <c r="L2206" s="46" t="s">
        <v>37</v>
      </c>
      <c r="M2206" s="49">
        <v>0.85</v>
      </c>
      <c r="N2206" s="49">
        <v>0.15</v>
      </c>
      <c r="O2206" s="50">
        <f>Ugovori_OPULJP[[#This Row],[Bespovratna sredstva - Ukupno (EU+Nac) HRK
= Ukupna ugovorena vrijednost bespovratnih sredstava]]*Ugovori_OPULJP[[#This Row],[EU STOPA SUFINANCIRANJA %
EU CO-FINANCING RATE %]]</f>
        <v>1274523.2350000001</v>
      </c>
      <c r="P2206" s="51">
        <f>Ugovori_OPULJP[[#This Row],[Bespovratna sredstva - EU dio - HRK]]/7.5345</f>
        <v>169158.30313889444</v>
      </c>
      <c r="Q2206" s="50">
        <f>Ugovori_OPULJP[[#This Row],[Bespovratna sredstva - Ukupno (EU+Nac) HRK
= Ukupna ugovorena vrijednost bespovratnih sredstava]]*Ugovori_OPULJP[[#This Row],[STOPA NACIONALNOG SUFINANCIRANJA %]]</f>
        <v>224915.86500000002</v>
      </c>
      <c r="R2206" s="51">
        <f>Ugovori_OPULJP[[#This Row],[Bespovratna sredstva - Nacionalni dio - HRK]]/7.5345</f>
        <v>29851.4652598049</v>
      </c>
      <c r="S2206" s="50">
        <v>1499439.1</v>
      </c>
      <c r="T2206" s="51">
        <f>Ugovori_OPULJP[[#This Row],[Bespovratna sredstva - Ukupno (EU+Nac) HRK
= Ukupna ugovorena vrijednost bespovratnih sredstava]]/7.5345</f>
        <v>199009.76839869932</v>
      </c>
      <c r="U2206" s="50">
        <v>0</v>
      </c>
      <c r="V2206" s="51">
        <f>Ugovori_OPULJP[[#This Row],[Javni doprinos korisnika - HRK]]/7.5345</f>
        <v>0</v>
      </c>
      <c r="W2206" s="50">
        <v>0</v>
      </c>
      <c r="X2206" s="51">
        <f>Ugovori_OPULJP[[#This Row],[Privatni doprinos korisnika - HRK]]/7.5345</f>
        <v>0</v>
      </c>
      <c r="Y2206" s="52">
        <v>1499439.1</v>
      </c>
      <c r="Z2206" s="53">
        <f>Ugovori_OPULJP[[#This Row],[UKUPNI PRIHVATLJIVI IZDACI
TOTAL ELIGIBLE EXPENDITURE
= Bespovratna sredstva ukupno + doprinos korisnika
= Ukupni prihvatljivi troškovi
= Ukupna ugovorena vrijednost projekta HRK]]/7.5345</f>
        <v>199009.76839869932</v>
      </c>
      <c r="AA2206" s="44" t="s">
        <v>38</v>
      </c>
      <c r="AB2206" s="44" t="s">
        <v>35</v>
      </c>
      <c r="AC2206" s="43" t="s">
        <v>8100</v>
      </c>
      <c r="AD2206" s="43" t="s">
        <v>6595</v>
      </c>
    </row>
    <row r="2207" spans="1:30" ht="51" customHeight="1" x14ac:dyDescent="0.2">
      <c r="A2207" s="41" t="s">
        <v>8101</v>
      </c>
      <c r="B2207" s="42" t="s">
        <v>743</v>
      </c>
      <c r="C2207" s="43" t="s">
        <v>7295</v>
      </c>
      <c r="D2207" s="43" t="s">
        <v>7880</v>
      </c>
      <c r="E2207" s="44" t="s">
        <v>232</v>
      </c>
      <c r="F2207" s="45" t="s">
        <v>8102</v>
      </c>
      <c r="G2207" s="45" t="s">
        <v>37</v>
      </c>
      <c r="H2207" s="47">
        <v>43959</v>
      </c>
      <c r="I2207" s="47">
        <v>44689</v>
      </c>
      <c r="J2207" s="48" t="str">
        <f>IF(Ugovori_OPULJP[[#This Row],[DATUM ZAVRŠETKA OPERACIJE]]&gt;DATE(2024,3,31),"u provedbi","završen")</f>
        <v>završen</v>
      </c>
      <c r="K2207" s="46" t="s">
        <v>8103</v>
      </c>
      <c r="L2207" s="46" t="s">
        <v>37</v>
      </c>
      <c r="M2207" s="49">
        <v>0.85</v>
      </c>
      <c r="N2207" s="49">
        <v>0.15</v>
      </c>
      <c r="O2207" s="50">
        <f>Ugovori_OPULJP[[#This Row],[Bespovratna sredstva - Ukupno (EU+Nac) HRK
= Ukupna ugovorena vrijednost bespovratnih sredstava]]*Ugovori_OPULJP[[#This Row],[EU STOPA SUFINANCIRANJA %
EU CO-FINANCING RATE %]]</f>
        <v>1244200.9640000002</v>
      </c>
      <c r="P2207" s="51">
        <f>Ugovori_OPULJP[[#This Row],[Bespovratna sredstva - EU dio - HRK]]/7.5345</f>
        <v>165133.84617426505</v>
      </c>
      <c r="Q2207" s="50">
        <f>Ugovori_OPULJP[[#This Row],[Bespovratna sredstva - Ukupno (EU+Nac) HRK
= Ukupna ugovorena vrijednost bespovratnih sredstava]]*Ugovori_OPULJP[[#This Row],[STOPA NACIONALNOG SUFINANCIRANJA %]]</f>
        <v>219564.87600000002</v>
      </c>
      <c r="R2207" s="51">
        <f>Ugovori_OPULJP[[#This Row],[Bespovratna sredstva - Nacionalni dio - HRK]]/7.5345</f>
        <v>29141.266971929126</v>
      </c>
      <c r="S2207" s="50">
        <v>1463765.84</v>
      </c>
      <c r="T2207" s="51">
        <f>Ugovori_OPULJP[[#This Row],[Bespovratna sredstva - Ukupno (EU+Nac) HRK
= Ukupna ugovorena vrijednost bespovratnih sredstava]]/7.5345</f>
        <v>194275.11314619417</v>
      </c>
      <c r="U2207" s="50">
        <v>0</v>
      </c>
      <c r="V2207" s="51">
        <f>Ugovori_OPULJP[[#This Row],[Javni doprinos korisnika - HRK]]/7.5345</f>
        <v>0</v>
      </c>
      <c r="W2207" s="50">
        <v>0</v>
      </c>
      <c r="X2207" s="51">
        <f>Ugovori_OPULJP[[#This Row],[Privatni doprinos korisnika - HRK]]/7.5345</f>
        <v>0</v>
      </c>
      <c r="Y2207" s="52">
        <v>1463765.84</v>
      </c>
      <c r="Z2207" s="53">
        <f>Ugovori_OPULJP[[#This Row],[UKUPNI PRIHVATLJIVI IZDACI
TOTAL ELIGIBLE EXPENDITURE
= Bespovratna sredstva ukupno + doprinos korisnika
= Ukupni prihvatljivi troškovi
= Ukupna ugovorena vrijednost projekta HRK]]/7.5345</f>
        <v>194275.11314619417</v>
      </c>
      <c r="AA2207" s="44" t="s">
        <v>38</v>
      </c>
      <c r="AB2207" s="44" t="s">
        <v>35</v>
      </c>
      <c r="AC2207" s="43" t="s">
        <v>8104</v>
      </c>
      <c r="AD2207" s="43" t="s">
        <v>6595</v>
      </c>
    </row>
    <row r="2208" spans="1:30" ht="51" customHeight="1" x14ac:dyDescent="0.2">
      <c r="A2208" s="41" t="s">
        <v>8105</v>
      </c>
      <c r="B2208" s="42" t="s">
        <v>743</v>
      </c>
      <c r="C2208" s="43" t="s">
        <v>7295</v>
      </c>
      <c r="D2208" s="43" t="s">
        <v>7880</v>
      </c>
      <c r="E2208" s="44" t="s">
        <v>232</v>
      </c>
      <c r="F2208" s="45" t="s">
        <v>8106</v>
      </c>
      <c r="G2208" s="45" t="s">
        <v>8107</v>
      </c>
      <c r="H2208" s="47">
        <v>43928</v>
      </c>
      <c r="I2208" s="47">
        <v>44658</v>
      </c>
      <c r="J2208" s="48" t="str">
        <f>IF(Ugovori_OPULJP[[#This Row],[DATUM ZAVRŠETKA OPERACIJE]]&gt;DATE(2024,3,31),"u provedbi","završen")</f>
        <v>završen</v>
      </c>
      <c r="K2208" s="46" t="s">
        <v>8108</v>
      </c>
      <c r="L2208" s="46" t="s">
        <v>37</v>
      </c>
      <c r="M2208" s="49">
        <v>0.85</v>
      </c>
      <c r="N2208" s="49">
        <v>0.15</v>
      </c>
      <c r="O2208" s="50">
        <f>Ugovori_OPULJP[[#This Row],[Bespovratna sredstva - Ukupno (EU+Nac) HRK
= Ukupna ugovorena vrijednost bespovratnih sredstava]]*Ugovori_OPULJP[[#This Row],[EU STOPA SUFINANCIRANJA %
EU CO-FINANCING RATE %]]</f>
        <v>909316.66350000002</v>
      </c>
      <c r="P2208" s="51">
        <f>Ugovori_OPULJP[[#This Row],[Bespovratna sredstva - EU dio - HRK]]/7.5345</f>
        <v>120687.06131793748</v>
      </c>
      <c r="Q2208" s="50">
        <f>Ugovori_OPULJP[[#This Row],[Bespovratna sredstva - Ukupno (EU+Nac) HRK
= Ukupna ugovorena vrijednost bespovratnih sredstava]]*Ugovori_OPULJP[[#This Row],[STOPA NACIONALNOG SUFINANCIRANJA %]]</f>
        <v>160467.6465</v>
      </c>
      <c r="R2208" s="51">
        <f>Ugovori_OPULJP[[#This Row],[Bespovratna sredstva - Nacionalni dio - HRK]]/7.5345</f>
        <v>21297.716703165439</v>
      </c>
      <c r="S2208" s="50">
        <v>1069784.31</v>
      </c>
      <c r="T2208" s="51">
        <f>Ugovori_OPULJP[[#This Row],[Bespovratna sredstva - Ukupno (EU+Nac) HRK
= Ukupna ugovorena vrijednost bespovratnih sredstava]]/7.5345</f>
        <v>141984.77802110292</v>
      </c>
      <c r="U2208" s="50">
        <v>0</v>
      </c>
      <c r="V2208" s="51">
        <f>Ugovori_OPULJP[[#This Row],[Javni doprinos korisnika - HRK]]/7.5345</f>
        <v>0</v>
      </c>
      <c r="W2208" s="50">
        <v>0</v>
      </c>
      <c r="X2208" s="51">
        <f>Ugovori_OPULJP[[#This Row],[Privatni doprinos korisnika - HRK]]/7.5345</f>
        <v>0</v>
      </c>
      <c r="Y2208" s="52">
        <v>1069784.31</v>
      </c>
      <c r="Z2208" s="53">
        <f>Ugovori_OPULJP[[#This Row],[UKUPNI PRIHVATLJIVI IZDACI
TOTAL ELIGIBLE EXPENDITURE
= Bespovratna sredstva ukupno + doprinos korisnika
= Ukupni prihvatljivi troškovi
= Ukupna ugovorena vrijednost projekta HRK]]/7.5345</f>
        <v>141984.77802110292</v>
      </c>
      <c r="AA2208" s="44" t="s">
        <v>38</v>
      </c>
      <c r="AB2208" s="44" t="s">
        <v>35</v>
      </c>
      <c r="AC2208" s="43" t="s">
        <v>8109</v>
      </c>
      <c r="AD2208" s="43" t="s">
        <v>6595</v>
      </c>
    </row>
    <row r="2209" spans="1:30" ht="51" customHeight="1" x14ac:dyDescent="0.2">
      <c r="A2209" s="41" t="s">
        <v>8110</v>
      </c>
      <c r="B2209" s="42" t="s">
        <v>743</v>
      </c>
      <c r="C2209" s="43" t="s">
        <v>7295</v>
      </c>
      <c r="D2209" s="43" t="s">
        <v>7880</v>
      </c>
      <c r="E2209" s="44" t="s">
        <v>232</v>
      </c>
      <c r="F2209" s="45" t="s">
        <v>8111</v>
      </c>
      <c r="G2209" s="45" t="s">
        <v>466</v>
      </c>
      <c r="H2209" s="47">
        <v>43948</v>
      </c>
      <c r="I2209" s="47">
        <v>44496</v>
      </c>
      <c r="J2209" s="48" t="str">
        <f>IF(Ugovori_OPULJP[[#This Row],[DATUM ZAVRŠETKA OPERACIJE]]&gt;DATE(2024,3,31),"u provedbi","završen")</f>
        <v>završen</v>
      </c>
      <c r="K2209" s="46" t="s">
        <v>8112</v>
      </c>
      <c r="L2209" s="46" t="s">
        <v>94</v>
      </c>
      <c r="M2209" s="49">
        <v>0.85</v>
      </c>
      <c r="N2209" s="49">
        <v>0.15</v>
      </c>
      <c r="O2209" s="50">
        <f>Ugovori_OPULJP[[#This Row],[Bespovratna sredstva - Ukupno (EU+Nac) HRK
= Ukupna ugovorena vrijednost bespovratnih sredstava]]*Ugovori_OPULJP[[#This Row],[EU STOPA SUFINANCIRANJA %
EU CO-FINANCING RATE %]]</f>
        <v>1273353.125</v>
      </c>
      <c r="P2209" s="51">
        <f>Ugovori_OPULJP[[#This Row],[Bespovratna sredstva - EU dio - HRK]]/7.5345</f>
        <v>169003.00285354038</v>
      </c>
      <c r="Q2209" s="50">
        <f>Ugovori_OPULJP[[#This Row],[Bespovratna sredstva - Ukupno (EU+Nac) HRK
= Ukupna ugovorena vrijednost bespovratnih sredstava]]*Ugovori_OPULJP[[#This Row],[STOPA NACIONALNOG SUFINANCIRANJA %]]</f>
        <v>224709.375</v>
      </c>
      <c r="R2209" s="51">
        <f>Ugovori_OPULJP[[#This Row],[Bespovratna sredstva - Nacionalni dio - HRK]]/7.5345</f>
        <v>29824.059327095361</v>
      </c>
      <c r="S2209" s="50">
        <v>1498062.5</v>
      </c>
      <c r="T2209" s="51">
        <f>Ugovori_OPULJP[[#This Row],[Bespovratna sredstva - Ukupno (EU+Nac) HRK
= Ukupna ugovorena vrijednost bespovratnih sredstava]]/7.5345</f>
        <v>198827.06218063572</v>
      </c>
      <c r="U2209" s="50">
        <v>0</v>
      </c>
      <c r="V2209" s="51">
        <f>Ugovori_OPULJP[[#This Row],[Javni doprinos korisnika - HRK]]/7.5345</f>
        <v>0</v>
      </c>
      <c r="W2209" s="50">
        <v>0</v>
      </c>
      <c r="X2209" s="51">
        <f>Ugovori_OPULJP[[#This Row],[Privatni doprinos korisnika - HRK]]/7.5345</f>
        <v>0</v>
      </c>
      <c r="Y2209" s="52">
        <v>1498062.5</v>
      </c>
      <c r="Z2209" s="53">
        <f>Ugovori_OPULJP[[#This Row],[UKUPNI PRIHVATLJIVI IZDACI
TOTAL ELIGIBLE EXPENDITURE
= Bespovratna sredstva ukupno + doprinos korisnika
= Ukupni prihvatljivi troškovi
= Ukupna ugovorena vrijednost projekta HRK]]/7.5345</f>
        <v>198827.06218063572</v>
      </c>
      <c r="AA2209" s="44" t="s">
        <v>38</v>
      </c>
      <c r="AB2209" s="44" t="s">
        <v>35</v>
      </c>
      <c r="AC2209" s="43" t="s">
        <v>8113</v>
      </c>
      <c r="AD2209" s="43" t="s">
        <v>6595</v>
      </c>
    </row>
    <row r="2210" spans="1:30" ht="51" customHeight="1" x14ac:dyDescent="0.2">
      <c r="A2210" s="41" t="s">
        <v>8114</v>
      </c>
      <c r="B2210" s="42" t="s">
        <v>743</v>
      </c>
      <c r="C2210" s="43" t="s">
        <v>7295</v>
      </c>
      <c r="D2210" s="43" t="s">
        <v>7880</v>
      </c>
      <c r="E2210" s="44" t="s">
        <v>232</v>
      </c>
      <c r="F2210" s="45" t="s">
        <v>8115</v>
      </c>
      <c r="G2210" s="45" t="s">
        <v>2433</v>
      </c>
      <c r="H2210" s="47">
        <v>43922</v>
      </c>
      <c r="I2210" s="47">
        <v>44652</v>
      </c>
      <c r="J2210" s="48" t="str">
        <f>IF(Ugovori_OPULJP[[#This Row],[DATUM ZAVRŠETKA OPERACIJE]]&gt;DATE(2024,3,31),"u provedbi","završen")</f>
        <v>završen</v>
      </c>
      <c r="K2210" s="46" t="s">
        <v>7245</v>
      </c>
      <c r="L2210" s="46" t="s">
        <v>99</v>
      </c>
      <c r="M2210" s="49">
        <v>0.85</v>
      </c>
      <c r="N2210" s="49">
        <v>0.15</v>
      </c>
      <c r="O2210" s="50">
        <f>Ugovori_OPULJP[[#This Row],[Bespovratna sredstva - Ukupno (EU+Nac) HRK
= Ukupna ugovorena vrijednost bespovratnih sredstava]]*Ugovori_OPULJP[[#This Row],[EU STOPA SUFINANCIRANJA %
EU CO-FINANCING RATE %]]</f>
        <v>1201307.1845</v>
      </c>
      <c r="P2210" s="51">
        <f>Ugovori_OPULJP[[#This Row],[Bespovratna sredstva - EU dio - HRK]]/7.5345</f>
        <v>159440.86329550733</v>
      </c>
      <c r="Q2210" s="50">
        <f>Ugovori_OPULJP[[#This Row],[Bespovratna sredstva - Ukupno (EU+Nac) HRK
= Ukupna ugovorena vrijednost bespovratnih sredstava]]*Ugovori_OPULJP[[#This Row],[STOPA NACIONALNOG SUFINANCIRANJA %]]</f>
        <v>211995.3855</v>
      </c>
      <c r="R2210" s="51">
        <f>Ugovori_OPULJP[[#This Row],[Bespovratna sredstva - Nacionalni dio - HRK]]/7.5345</f>
        <v>28136.622934501294</v>
      </c>
      <c r="S2210" s="50">
        <v>1413302.57</v>
      </c>
      <c r="T2210" s="51">
        <f>Ugovori_OPULJP[[#This Row],[Bespovratna sredstva - Ukupno (EU+Nac) HRK
= Ukupna ugovorena vrijednost bespovratnih sredstava]]/7.5345</f>
        <v>187577.48623000862</v>
      </c>
      <c r="U2210" s="50">
        <v>0</v>
      </c>
      <c r="V2210" s="51">
        <f>Ugovori_OPULJP[[#This Row],[Javni doprinos korisnika - HRK]]/7.5345</f>
        <v>0</v>
      </c>
      <c r="W2210" s="50">
        <v>0</v>
      </c>
      <c r="X2210" s="51">
        <f>Ugovori_OPULJP[[#This Row],[Privatni doprinos korisnika - HRK]]/7.5345</f>
        <v>0</v>
      </c>
      <c r="Y2210" s="52">
        <v>1413302.57</v>
      </c>
      <c r="Z2210" s="53">
        <f>Ugovori_OPULJP[[#This Row],[UKUPNI PRIHVATLJIVI IZDACI
TOTAL ELIGIBLE EXPENDITURE
= Bespovratna sredstva ukupno + doprinos korisnika
= Ukupni prihvatljivi troškovi
= Ukupna ugovorena vrijednost projekta HRK]]/7.5345</f>
        <v>187577.48623000862</v>
      </c>
      <c r="AA2210" s="44" t="s">
        <v>38</v>
      </c>
      <c r="AB2210" s="44" t="s">
        <v>35</v>
      </c>
      <c r="AC2210" s="43" t="s">
        <v>8116</v>
      </c>
      <c r="AD2210" s="43" t="s">
        <v>6595</v>
      </c>
    </row>
    <row r="2211" spans="1:30" ht="51" customHeight="1" x14ac:dyDescent="0.2">
      <c r="A2211" s="41" t="s">
        <v>8117</v>
      </c>
      <c r="B2211" s="42" t="s">
        <v>743</v>
      </c>
      <c r="C2211" s="43" t="s">
        <v>7295</v>
      </c>
      <c r="D2211" s="43" t="s">
        <v>7880</v>
      </c>
      <c r="E2211" s="44" t="s">
        <v>232</v>
      </c>
      <c r="F2211" s="45" t="s">
        <v>8118</v>
      </c>
      <c r="G2211" s="45" t="s">
        <v>2940</v>
      </c>
      <c r="H2211" s="47">
        <v>43948</v>
      </c>
      <c r="I2211" s="47">
        <v>44496</v>
      </c>
      <c r="J2211" s="48" t="str">
        <f>IF(Ugovori_OPULJP[[#This Row],[DATUM ZAVRŠETKA OPERACIJE]]&gt;DATE(2024,3,31),"u provedbi","završen")</f>
        <v>završen</v>
      </c>
      <c r="K2211" s="46" t="s">
        <v>8119</v>
      </c>
      <c r="L2211" s="46" t="s">
        <v>94</v>
      </c>
      <c r="M2211" s="49">
        <v>0.85</v>
      </c>
      <c r="N2211" s="49">
        <v>0.15</v>
      </c>
      <c r="O2211" s="50">
        <f>Ugovori_OPULJP[[#This Row],[Bespovratna sredstva - Ukupno (EU+Nac) HRK
= Ukupna ugovorena vrijednost bespovratnih sredstava]]*Ugovori_OPULJP[[#This Row],[EU STOPA SUFINANCIRANJA %
EU CO-FINANCING RATE %]]</f>
        <v>1269976.7635000001</v>
      </c>
      <c r="P2211" s="51">
        <f>Ugovori_OPULJP[[#This Row],[Bespovratna sredstva - EU dio - HRK]]/7.5345</f>
        <v>168554.88267303735</v>
      </c>
      <c r="Q2211" s="50">
        <f>Ugovori_OPULJP[[#This Row],[Bespovratna sredstva - Ukupno (EU+Nac) HRK
= Ukupna ugovorena vrijednost bespovratnih sredstava]]*Ugovori_OPULJP[[#This Row],[STOPA NACIONALNOG SUFINANCIRANJA %]]</f>
        <v>224113.5465</v>
      </c>
      <c r="R2211" s="51">
        <f>Ugovori_OPULJP[[#This Row],[Bespovratna sredstva - Nacionalni dio - HRK]]/7.5345</f>
        <v>29744.979295241887</v>
      </c>
      <c r="S2211" s="50">
        <v>1494090.31</v>
      </c>
      <c r="T2211" s="51">
        <f>Ugovori_OPULJP[[#This Row],[Bespovratna sredstva - Ukupno (EU+Nac) HRK
= Ukupna ugovorena vrijednost bespovratnih sredstava]]/7.5345</f>
        <v>198299.86196827923</v>
      </c>
      <c r="U2211" s="50">
        <v>0</v>
      </c>
      <c r="V2211" s="51">
        <f>Ugovori_OPULJP[[#This Row],[Javni doprinos korisnika - HRK]]/7.5345</f>
        <v>0</v>
      </c>
      <c r="W2211" s="50">
        <v>0</v>
      </c>
      <c r="X2211" s="51">
        <f>Ugovori_OPULJP[[#This Row],[Privatni doprinos korisnika - HRK]]/7.5345</f>
        <v>0</v>
      </c>
      <c r="Y2211" s="52">
        <v>1494090.31</v>
      </c>
      <c r="Z2211" s="53">
        <f>Ugovori_OPULJP[[#This Row],[UKUPNI PRIHVATLJIVI IZDACI
TOTAL ELIGIBLE EXPENDITURE
= Bespovratna sredstva ukupno + doprinos korisnika
= Ukupni prihvatljivi troškovi
= Ukupna ugovorena vrijednost projekta HRK]]/7.5345</f>
        <v>198299.86196827923</v>
      </c>
      <c r="AA2211" s="44" t="s">
        <v>38</v>
      </c>
      <c r="AB2211" s="44" t="s">
        <v>35</v>
      </c>
      <c r="AC2211" s="43" t="s">
        <v>8120</v>
      </c>
      <c r="AD2211" s="43" t="s">
        <v>6595</v>
      </c>
    </row>
    <row r="2212" spans="1:30" ht="51" customHeight="1" x14ac:dyDescent="0.2">
      <c r="A2212" s="41" t="s">
        <v>8121</v>
      </c>
      <c r="B2212" s="42" t="s">
        <v>743</v>
      </c>
      <c r="C2212" s="43" t="s">
        <v>7295</v>
      </c>
      <c r="D2212" s="43" t="s">
        <v>7880</v>
      </c>
      <c r="E2212" s="44" t="s">
        <v>232</v>
      </c>
      <c r="F2212" s="45" t="s">
        <v>8122</v>
      </c>
      <c r="G2212" s="45" t="s">
        <v>8123</v>
      </c>
      <c r="H2212" s="47">
        <v>43983</v>
      </c>
      <c r="I2212" s="47">
        <v>44713</v>
      </c>
      <c r="J2212" s="48" t="str">
        <f>IF(Ugovori_OPULJP[[#This Row],[DATUM ZAVRŠETKA OPERACIJE]]&gt;DATE(2024,3,31),"u provedbi","završen")</f>
        <v>završen</v>
      </c>
      <c r="K2212" s="58" t="s">
        <v>37</v>
      </c>
      <c r="L2212" s="46" t="s">
        <v>37</v>
      </c>
      <c r="M2212" s="49">
        <v>0.85</v>
      </c>
      <c r="N2212" s="49">
        <v>0.15</v>
      </c>
      <c r="O2212" s="50">
        <f>Ugovori_OPULJP[[#This Row],[Bespovratna sredstva - Ukupno (EU+Nac) HRK
= Ukupna ugovorena vrijednost bespovratnih sredstava]]*Ugovori_OPULJP[[#This Row],[EU STOPA SUFINANCIRANJA %
EU CO-FINANCING RATE %]]</f>
        <v>1239524.298</v>
      </c>
      <c r="P2212" s="51">
        <f>Ugovori_OPULJP[[#This Row],[Bespovratna sredstva - EU dio - HRK]]/7.5345</f>
        <v>164513.14592872784</v>
      </c>
      <c r="Q2212" s="50">
        <f>Ugovori_OPULJP[[#This Row],[Bespovratna sredstva - Ukupno (EU+Nac) HRK
= Ukupna ugovorena vrijednost bespovratnih sredstava]]*Ugovori_OPULJP[[#This Row],[STOPA NACIONALNOG SUFINANCIRANJA %]]</f>
        <v>218739.58199999997</v>
      </c>
      <c r="R2212" s="51">
        <f>Ugovori_OPULJP[[#This Row],[Bespovratna sredstva - Nacionalni dio - HRK]]/7.5345</f>
        <v>29031.731634481381</v>
      </c>
      <c r="S2212" s="50">
        <v>1458263.88</v>
      </c>
      <c r="T2212" s="51">
        <f>Ugovori_OPULJP[[#This Row],[Bespovratna sredstva - Ukupno (EU+Nac) HRK
= Ukupna ugovorena vrijednost bespovratnih sredstava]]/7.5345</f>
        <v>193544.87756320921</v>
      </c>
      <c r="U2212" s="50">
        <v>0</v>
      </c>
      <c r="V2212" s="51">
        <f>Ugovori_OPULJP[[#This Row],[Javni doprinos korisnika - HRK]]/7.5345</f>
        <v>0</v>
      </c>
      <c r="W2212" s="50">
        <v>0</v>
      </c>
      <c r="X2212" s="51">
        <f>Ugovori_OPULJP[[#This Row],[Privatni doprinos korisnika - HRK]]/7.5345</f>
        <v>0</v>
      </c>
      <c r="Y2212" s="52">
        <v>1458263.88</v>
      </c>
      <c r="Z2212" s="53">
        <f>Ugovori_OPULJP[[#This Row],[UKUPNI PRIHVATLJIVI IZDACI
TOTAL ELIGIBLE EXPENDITURE
= Bespovratna sredstva ukupno + doprinos korisnika
= Ukupni prihvatljivi troškovi
= Ukupna ugovorena vrijednost projekta HRK]]/7.5345</f>
        <v>193544.87756320921</v>
      </c>
      <c r="AA2212" s="44" t="s">
        <v>38</v>
      </c>
      <c r="AB2212" s="44" t="s">
        <v>35</v>
      </c>
      <c r="AC2212" s="43" t="s">
        <v>8124</v>
      </c>
      <c r="AD2212" s="43" t="s">
        <v>6595</v>
      </c>
    </row>
    <row r="2213" spans="1:30" ht="51" customHeight="1" x14ac:dyDescent="0.2">
      <c r="A2213" s="41" t="s">
        <v>8125</v>
      </c>
      <c r="B2213" s="42" t="s">
        <v>743</v>
      </c>
      <c r="C2213" s="43" t="s">
        <v>7295</v>
      </c>
      <c r="D2213" s="43" t="s">
        <v>7880</v>
      </c>
      <c r="E2213" s="44" t="s">
        <v>232</v>
      </c>
      <c r="F2213" s="45" t="s">
        <v>8126</v>
      </c>
      <c r="G2213" s="45" t="s">
        <v>1565</v>
      </c>
      <c r="H2213" s="47">
        <v>44109</v>
      </c>
      <c r="I2213" s="47">
        <v>44839</v>
      </c>
      <c r="J2213" s="48" t="str">
        <f>IF(Ugovori_OPULJP[[#This Row],[DATUM ZAVRŠETKA OPERACIJE]]&gt;DATE(2024,3,31),"u provedbi","završen")</f>
        <v>završen</v>
      </c>
      <c r="K2213" s="46" t="s">
        <v>8127</v>
      </c>
      <c r="L2213" s="46" t="s">
        <v>99</v>
      </c>
      <c r="M2213" s="49">
        <v>0.85</v>
      </c>
      <c r="N2213" s="49">
        <v>0.15</v>
      </c>
      <c r="O2213" s="50">
        <f>Ugovori_OPULJP[[#This Row],[Bespovratna sredstva - Ukupno (EU+Nac) HRK
= Ukupna ugovorena vrijednost bespovratnih sredstava]]*Ugovori_OPULJP[[#This Row],[EU STOPA SUFINANCIRANJA %
EU CO-FINANCING RATE %]]</f>
        <v>1275000</v>
      </c>
      <c r="P2213" s="51">
        <f>Ugovori_OPULJP[[#This Row],[Bespovratna sredstva - EU dio - HRK]]/7.5345</f>
        <v>169221.5807286482</v>
      </c>
      <c r="Q2213" s="50">
        <f>Ugovori_OPULJP[[#This Row],[Bespovratna sredstva - Ukupno (EU+Nac) HRK
= Ukupna ugovorena vrijednost bespovratnih sredstava]]*Ugovori_OPULJP[[#This Row],[STOPA NACIONALNOG SUFINANCIRANJA %]]</f>
        <v>225000</v>
      </c>
      <c r="R2213" s="51">
        <f>Ugovori_OPULJP[[#This Row],[Bespovratna sredstva - Nacionalni dio - HRK]]/7.5345</f>
        <v>29862.631893290862</v>
      </c>
      <c r="S2213" s="50">
        <v>1500000</v>
      </c>
      <c r="T2213" s="51">
        <f>Ugovori_OPULJP[[#This Row],[Bespovratna sredstva - Ukupno (EU+Nac) HRK
= Ukupna ugovorena vrijednost bespovratnih sredstava]]/7.5345</f>
        <v>199084.21262193908</v>
      </c>
      <c r="U2213" s="50">
        <v>0</v>
      </c>
      <c r="V2213" s="51">
        <f>Ugovori_OPULJP[[#This Row],[Javni doprinos korisnika - HRK]]/7.5345</f>
        <v>0</v>
      </c>
      <c r="W2213" s="50">
        <v>0</v>
      </c>
      <c r="X2213" s="51">
        <f>Ugovori_OPULJP[[#This Row],[Privatni doprinos korisnika - HRK]]/7.5345</f>
        <v>0</v>
      </c>
      <c r="Y2213" s="52">
        <v>1500000</v>
      </c>
      <c r="Z2213" s="53">
        <f>Ugovori_OPULJP[[#This Row],[UKUPNI PRIHVATLJIVI IZDACI
TOTAL ELIGIBLE EXPENDITURE
= Bespovratna sredstva ukupno + doprinos korisnika
= Ukupni prihvatljivi troškovi
= Ukupna ugovorena vrijednost projekta HRK]]/7.5345</f>
        <v>199084.21262193908</v>
      </c>
      <c r="AA2213" s="44" t="s">
        <v>38</v>
      </c>
      <c r="AB2213" s="44" t="s">
        <v>35</v>
      </c>
      <c r="AC2213" s="43" t="s">
        <v>8128</v>
      </c>
      <c r="AD2213" s="43" t="s">
        <v>6595</v>
      </c>
    </row>
    <row r="2214" spans="1:30" ht="51" customHeight="1" x14ac:dyDescent="0.2">
      <c r="A2214" s="41" t="s">
        <v>8129</v>
      </c>
      <c r="B2214" s="42" t="s">
        <v>743</v>
      </c>
      <c r="C2214" s="43" t="s">
        <v>7295</v>
      </c>
      <c r="D2214" s="43" t="s">
        <v>7880</v>
      </c>
      <c r="E2214" s="44" t="s">
        <v>232</v>
      </c>
      <c r="F2214" s="45" t="s">
        <v>8130</v>
      </c>
      <c r="G2214" s="45" t="s">
        <v>8131</v>
      </c>
      <c r="H2214" s="47">
        <v>44131</v>
      </c>
      <c r="I2214" s="47">
        <v>44861</v>
      </c>
      <c r="J2214" s="48" t="str">
        <f>IF(Ugovori_OPULJP[[#This Row],[DATUM ZAVRŠETKA OPERACIJE]]&gt;DATE(2024,3,31),"u provedbi","završen")</f>
        <v>završen</v>
      </c>
      <c r="K2214" s="46" t="s">
        <v>8132</v>
      </c>
      <c r="L2214" s="46" t="s">
        <v>186</v>
      </c>
      <c r="M2214" s="49">
        <v>0.85</v>
      </c>
      <c r="N2214" s="49">
        <v>0.15</v>
      </c>
      <c r="O2214" s="50">
        <f>Ugovori_OPULJP[[#This Row],[Bespovratna sredstva - Ukupno (EU+Nac) HRK
= Ukupna ugovorena vrijednost bespovratnih sredstava]]*Ugovori_OPULJP[[#This Row],[EU STOPA SUFINANCIRANJA %
EU CO-FINANCING RATE %]]</f>
        <v>1115459.4114999999</v>
      </c>
      <c r="P2214" s="51">
        <f>Ugovori_OPULJP[[#This Row],[Bespovratna sredstva - EU dio - HRK]]/7.5345</f>
        <v>148046.90576680601</v>
      </c>
      <c r="Q2214" s="50">
        <f>Ugovori_OPULJP[[#This Row],[Bespovratna sredstva - Ukupno (EU+Nac) HRK
= Ukupna ugovorena vrijednost bespovratnih sredstava]]*Ugovori_OPULJP[[#This Row],[STOPA NACIONALNOG SUFINANCIRANJA %]]</f>
        <v>196845.77849999999</v>
      </c>
      <c r="R2214" s="51">
        <f>Ugovori_OPULJP[[#This Row],[Bespovratna sredstva - Nacionalni dio - HRK]]/7.5345</f>
        <v>26125.924547083414</v>
      </c>
      <c r="S2214" s="50">
        <v>1312305.19</v>
      </c>
      <c r="T2214" s="51">
        <f>Ugovori_OPULJP[[#This Row],[Bespovratna sredstva - Ukupno (EU+Nac) HRK
= Ukupna ugovorena vrijednost bespovratnih sredstava]]/7.5345</f>
        <v>174172.83031388943</v>
      </c>
      <c r="U2214" s="50">
        <v>0</v>
      </c>
      <c r="V2214" s="51">
        <f>Ugovori_OPULJP[[#This Row],[Javni doprinos korisnika - HRK]]/7.5345</f>
        <v>0</v>
      </c>
      <c r="W2214" s="50">
        <v>0</v>
      </c>
      <c r="X2214" s="51">
        <f>Ugovori_OPULJP[[#This Row],[Privatni doprinos korisnika - HRK]]/7.5345</f>
        <v>0</v>
      </c>
      <c r="Y2214" s="52">
        <v>1312305.19</v>
      </c>
      <c r="Z2214" s="53">
        <f>Ugovori_OPULJP[[#This Row],[UKUPNI PRIHVATLJIVI IZDACI
TOTAL ELIGIBLE EXPENDITURE
= Bespovratna sredstva ukupno + doprinos korisnika
= Ukupni prihvatljivi troškovi
= Ukupna ugovorena vrijednost projekta HRK]]/7.5345</f>
        <v>174172.83031388943</v>
      </c>
      <c r="AA2214" s="44" t="s">
        <v>38</v>
      </c>
      <c r="AB2214" s="44" t="s">
        <v>35</v>
      </c>
      <c r="AC2214" s="43" t="s">
        <v>8133</v>
      </c>
      <c r="AD2214" s="43" t="s">
        <v>6595</v>
      </c>
    </row>
    <row r="2215" spans="1:30" ht="61.5" customHeight="1" x14ac:dyDescent="0.2">
      <c r="A2215" s="41" t="s">
        <v>8134</v>
      </c>
      <c r="B2215" s="42" t="s">
        <v>743</v>
      </c>
      <c r="C2215" s="43" t="s">
        <v>7295</v>
      </c>
      <c r="D2215" s="43" t="s">
        <v>7880</v>
      </c>
      <c r="E2215" s="44" t="s">
        <v>232</v>
      </c>
      <c r="F2215" s="45" t="s">
        <v>8135</v>
      </c>
      <c r="G2215" s="45" t="s">
        <v>433</v>
      </c>
      <c r="H2215" s="47">
        <v>43924</v>
      </c>
      <c r="I2215" s="47">
        <v>44654</v>
      </c>
      <c r="J2215" s="48" t="str">
        <f>IF(Ugovori_OPULJP[[#This Row],[DATUM ZAVRŠETKA OPERACIJE]]&gt;DATE(2024,3,31),"u provedbi","završen")</f>
        <v>završen</v>
      </c>
      <c r="K2215" s="46" t="s">
        <v>8136</v>
      </c>
      <c r="L2215" s="46" t="s">
        <v>99</v>
      </c>
      <c r="M2215" s="49">
        <v>0.85</v>
      </c>
      <c r="N2215" s="49">
        <v>0.15</v>
      </c>
      <c r="O2215" s="50">
        <f>Ugovori_OPULJP[[#This Row],[Bespovratna sredstva - Ukupno (EU+Nac) HRK
= Ukupna ugovorena vrijednost bespovratnih sredstava]]*Ugovori_OPULJP[[#This Row],[EU STOPA SUFINANCIRANJA %
EU CO-FINANCING RATE %]]</f>
        <v>1022316.0715</v>
      </c>
      <c r="P2215" s="51">
        <f>Ugovori_OPULJP[[#This Row],[Bespovratna sredstva - EU dio - HRK]]/7.5345</f>
        <v>135684.66009688764</v>
      </c>
      <c r="Q2215" s="50">
        <f>Ugovori_OPULJP[[#This Row],[Bespovratna sredstva - Ukupno (EU+Nac) HRK
= Ukupna ugovorena vrijednost bespovratnih sredstava]]*Ugovori_OPULJP[[#This Row],[STOPA NACIONALNOG SUFINANCIRANJA %]]</f>
        <v>180408.71849999999</v>
      </c>
      <c r="R2215" s="51">
        <f>Ugovori_OPULJP[[#This Row],[Bespovratna sredstva - Nacionalni dio - HRK]]/7.5345</f>
        <v>23944.3517818037</v>
      </c>
      <c r="S2215" s="50">
        <v>1202724.79</v>
      </c>
      <c r="T2215" s="51">
        <f>Ugovori_OPULJP[[#This Row],[Bespovratna sredstva - Ukupno (EU+Nac) HRK
= Ukupna ugovorena vrijednost bespovratnih sredstava]]/7.5345</f>
        <v>159629.01187869135</v>
      </c>
      <c r="U2215" s="50">
        <v>0</v>
      </c>
      <c r="V2215" s="51">
        <f>Ugovori_OPULJP[[#This Row],[Javni doprinos korisnika - HRK]]/7.5345</f>
        <v>0</v>
      </c>
      <c r="W2215" s="50">
        <v>0</v>
      </c>
      <c r="X2215" s="51">
        <f>Ugovori_OPULJP[[#This Row],[Privatni doprinos korisnika - HRK]]/7.5345</f>
        <v>0</v>
      </c>
      <c r="Y2215" s="52">
        <v>1202724.79</v>
      </c>
      <c r="Z2215" s="53">
        <f>Ugovori_OPULJP[[#This Row],[UKUPNI PRIHVATLJIVI IZDACI
TOTAL ELIGIBLE EXPENDITURE
= Bespovratna sredstva ukupno + doprinos korisnika
= Ukupni prihvatljivi troškovi
= Ukupna ugovorena vrijednost projekta HRK]]/7.5345</f>
        <v>159629.01187869135</v>
      </c>
      <c r="AA2215" s="44" t="s">
        <v>38</v>
      </c>
      <c r="AB2215" s="44" t="s">
        <v>35</v>
      </c>
      <c r="AC2215" s="43" t="s">
        <v>8137</v>
      </c>
      <c r="AD2215" s="43" t="s">
        <v>6595</v>
      </c>
    </row>
    <row r="2216" spans="1:30" ht="51" customHeight="1" x14ac:dyDescent="0.2">
      <c r="A2216" s="41" t="s">
        <v>8138</v>
      </c>
      <c r="B2216" s="42" t="s">
        <v>743</v>
      </c>
      <c r="C2216" s="43" t="s">
        <v>7295</v>
      </c>
      <c r="D2216" s="43" t="s">
        <v>7880</v>
      </c>
      <c r="E2216" s="44" t="s">
        <v>232</v>
      </c>
      <c r="F2216" s="45" t="s">
        <v>8139</v>
      </c>
      <c r="G2216" s="45" t="s">
        <v>685</v>
      </c>
      <c r="H2216" s="47">
        <v>44044</v>
      </c>
      <c r="I2216" s="47">
        <v>44774</v>
      </c>
      <c r="J2216" s="48" t="str">
        <f>IF(Ugovori_OPULJP[[#This Row],[DATUM ZAVRŠETKA OPERACIJE]]&gt;DATE(2024,3,31),"u provedbi","završen")</f>
        <v>završen</v>
      </c>
      <c r="K2216" s="46" t="s">
        <v>8140</v>
      </c>
      <c r="L2216" s="46" t="s">
        <v>211</v>
      </c>
      <c r="M2216" s="49">
        <v>0.85</v>
      </c>
      <c r="N2216" s="49">
        <v>0.15</v>
      </c>
      <c r="O2216" s="50">
        <f>Ugovori_OPULJP[[#This Row],[Bespovratna sredstva - Ukupno (EU+Nac) HRK
= Ukupna ugovorena vrijednost bespovratnih sredstava]]*Ugovori_OPULJP[[#This Row],[EU STOPA SUFINANCIRANJA %
EU CO-FINANCING RATE %]]</f>
        <v>1274567.5625</v>
      </c>
      <c r="P2216" s="51">
        <f>Ugovori_OPULJP[[#This Row],[Bespovratna sredstva - EU dio - HRK]]/7.5345</f>
        <v>169164.18640918442</v>
      </c>
      <c r="Q2216" s="50">
        <f>Ugovori_OPULJP[[#This Row],[Bespovratna sredstva - Ukupno (EU+Nac) HRK
= Ukupna ugovorena vrijednost bespovratnih sredstava]]*Ugovori_OPULJP[[#This Row],[STOPA NACIONALNOG SUFINANCIRANJA %]]</f>
        <v>224923.6875</v>
      </c>
      <c r="R2216" s="51">
        <f>Ugovori_OPULJP[[#This Row],[Bespovratna sredstva - Nacionalni dio - HRK]]/7.5345</f>
        <v>29852.50348397372</v>
      </c>
      <c r="S2216" s="50">
        <v>1499491.25</v>
      </c>
      <c r="T2216" s="51">
        <f>Ugovori_OPULJP[[#This Row],[Bespovratna sredstva - Ukupno (EU+Nac) HRK
= Ukupna ugovorena vrijednost bespovratnih sredstava]]/7.5345</f>
        <v>199016.68989315812</v>
      </c>
      <c r="U2216" s="50">
        <v>0</v>
      </c>
      <c r="V2216" s="51">
        <f>Ugovori_OPULJP[[#This Row],[Javni doprinos korisnika - HRK]]/7.5345</f>
        <v>0</v>
      </c>
      <c r="W2216" s="50">
        <v>0</v>
      </c>
      <c r="X2216" s="51">
        <f>Ugovori_OPULJP[[#This Row],[Privatni doprinos korisnika - HRK]]/7.5345</f>
        <v>0</v>
      </c>
      <c r="Y2216" s="52">
        <v>1499491.25</v>
      </c>
      <c r="Z2216" s="53">
        <f>Ugovori_OPULJP[[#This Row],[UKUPNI PRIHVATLJIVI IZDACI
TOTAL ELIGIBLE EXPENDITURE
= Bespovratna sredstva ukupno + doprinos korisnika
= Ukupni prihvatljivi troškovi
= Ukupna ugovorena vrijednost projekta HRK]]/7.5345</f>
        <v>199016.68989315812</v>
      </c>
      <c r="AA2216" s="44" t="s">
        <v>38</v>
      </c>
      <c r="AB2216" s="44" t="s">
        <v>35</v>
      </c>
      <c r="AC2216" s="43" t="s">
        <v>8141</v>
      </c>
      <c r="AD2216" s="43" t="s">
        <v>6595</v>
      </c>
    </row>
    <row r="2217" spans="1:30" ht="51" customHeight="1" x14ac:dyDescent="0.2">
      <c r="A2217" s="41" t="s">
        <v>8142</v>
      </c>
      <c r="B2217" s="42" t="s">
        <v>743</v>
      </c>
      <c r="C2217" s="43" t="s">
        <v>7295</v>
      </c>
      <c r="D2217" s="43" t="s">
        <v>7880</v>
      </c>
      <c r="E2217" s="44" t="s">
        <v>232</v>
      </c>
      <c r="F2217" s="45" t="s">
        <v>8143</v>
      </c>
      <c r="G2217" s="45" t="s">
        <v>751</v>
      </c>
      <c r="H2217" s="47">
        <v>44044</v>
      </c>
      <c r="I2217" s="47">
        <v>44774</v>
      </c>
      <c r="J2217" s="48" t="str">
        <f>IF(Ugovori_OPULJP[[#This Row],[DATUM ZAVRŠETKA OPERACIJE]]&gt;DATE(2024,3,31),"u provedbi","završen")</f>
        <v>završen</v>
      </c>
      <c r="K2217" s="46" t="s">
        <v>104</v>
      </c>
      <c r="L2217" s="46" t="s">
        <v>104</v>
      </c>
      <c r="M2217" s="49">
        <v>0.85</v>
      </c>
      <c r="N2217" s="49">
        <v>0.15</v>
      </c>
      <c r="O2217" s="50">
        <f>Ugovori_OPULJP[[#This Row],[Bespovratna sredstva - Ukupno (EU+Nac) HRK
= Ukupna ugovorena vrijednost bespovratnih sredstava]]*Ugovori_OPULJP[[#This Row],[EU STOPA SUFINANCIRANJA %
EU CO-FINANCING RATE %]]</f>
        <v>1274991.5</v>
      </c>
      <c r="P2217" s="51">
        <f>Ugovori_OPULJP[[#This Row],[Bespovratna sredstva - EU dio - HRK]]/7.5345</f>
        <v>169220.45258477668</v>
      </c>
      <c r="Q2217" s="50">
        <f>Ugovori_OPULJP[[#This Row],[Bespovratna sredstva - Ukupno (EU+Nac) HRK
= Ukupna ugovorena vrijednost bespovratnih sredstava]]*Ugovori_OPULJP[[#This Row],[STOPA NACIONALNOG SUFINANCIRANJA %]]</f>
        <v>224998.5</v>
      </c>
      <c r="R2217" s="51">
        <f>Ugovori_OPULJP[[#This Row],[Bespovratna sredstva - Nacionalni dio - HRK]]/7.5345</f>
        <v>29862.43280907824</v>
      </c>
      <c r="S2217" s="50">
        <v>1499990</v>
      </c>
      <c r="T2217" s="51">
        <f>Ugovori_OPULJP[[#This Row],[Bespovratna sredstva - Ukupno (EU+Nac) HRK
= Ukupna ugovorena vrijednost bespovratnih sredstava]]/7.5345</f>
        <v>199082.88539385493</v>
      </c>
      <c r="U2217" s="50">
        <v>0</v>
      </c>
      <c r="V2217" s="51">
        <f>Ugovori_OPULJP[[#This Row],[Javni doprinos korisnika - HRK]]/7.5345</f>
        <v>0</v>
      </c>
      <c r="W2217" s="50">
        <v>0</v>
      </c>
      <c r="X2217" s="51">
        <f>Ugovori_OPULJP[[#This Row],[Privatni doprinos korisnika - HRK]]/7.5345</f>
        <v>0</v>
      </c>
      <c r="Y2217" s="52">
        <v>1499990</v>
      </c>
      <c r="Z2217" s="53">
        <f>Ugovori_OPULJP[[#This Row],[UKUPNI PRIHVATLJIVI IZDACI
TOTAL ELIGIBLE EXPENDITURE
= Bespovratna sredstva ukupno + doprinos korisnika
= Ukupni prihvatljivi troškovi
= Ukupna ugovorena vrijednost projekta HRK]]/7.5345</f>
        <v>199082.88539385493</v>
      </c>
      <c r="AA2217" s="44" t="s">
        <v>38</v>
      </c>
      <c r="AB2217" s="44" t="s">
        <v>35</v>
      </c>
      <c r="AC2217" s="43" t="s">
        <v>8144</v>
      </c>
      <c r="AD2217" s="43" t="s">
        <v>6595</v>
      </c>
    </row>
    <row r="2218" spans="1:30" ht="51" customHeight="1" x14ac:dyDescent="0.2">
      <c r="A2218" s="41" t="s">
        <v>8145</v>
      </c>
      <c r="B2218" s="42" t="s">
        <v>743</v>
      </c>
      <c r="C2218" s="43" t="s">
        <v>7295</v>
      </c>
      <c r="D2218" s="43" t="s">
        <v>7880</v>
      </c>
      <c r="E2218" s="44" t="s">
        <v>232</v>
      </c>
      <c r="F2218" s="45" t="s">
        <v>8146</v>
      </c>
      <c r="G2218" s="45" t="s">
        <v>7465</v>
      </c>
      <c r="H2218" s="47">
        <v>43955</v>
      </c>
      <c r="I2218" s="47">
        <v>44685</v>
      </c>
      <c r="J2218" s="48" t="str">
        <f>IF(Ugovori_OPULJP[[#This Row],[DATUM ZAVRŠETKA OPERACIJE]]&gt;DATE(2024,3,31),"u provedbi","završen")</f>
        <v>završen</v>
      </c>
      <c r="K2218" s="46" t="s">
        <v>8147</v>
      </c>
      <c r="L2218" s="46" t="s">
        <v>37</v>
      </c>
      <c r="M2218" s="49">
        <v>0.85</v>
      </c>
      <c r="N2218" s="49">
        <v>0.15</v>
      </c>
      <c r="O2218" s="50">
        <f>Ugovori_OPULJP[[#This Row],[Bespovratna sredstva - Ukupno (EU+Nac) HRK
= Ukupna ugovorena vrijednost bespovratnih sredstava]]*Ugovori_OPULJP[[#This Row],[EU STOPA SUFINANCIRANJA %
EU CO-FINANCING RATE %]]</f>
        <v>1008020.4909999999</v>
      </c>
      <c r="P2218" s="51">
        <f>Ugovori_OPULJP[[#This Row],[Bespovratna sredstva - EU dio - HRK]]/7.5345</f>
        <v>133787.31050501027</v>
      </c>
      <c r="Q2218" s="50">
        <f>Ugovori_OPULJP[[#This Row],[Bespovratna sredstva - Ukupno (EU+Nac) HRK
= Ukupna ugovorena vrijednost bespovratnih sredstava]]*Ugovori_OPULJP[[#This Row],[STOPA NACIONALNOG SUFINANCIRANJA %]]</f>
        <v>177885.96899999998</v>
      </c>
      <c r="R2218" s="51">
        <f>Ugovori_OPULJP[[#This Row],[Bespovratna sredstva - Nacionalni dio - HRK]]/7.5345</f>
        <v>23609.525383237105</v>
      </c>
      <c r="S2218" s="50">
        <v>1185906.46</v>
      </c>
      <c r="T2218" s="51">
        <f>Ugovori_OPULJP[[#This Row],[Bespovratna sredstva - Ukupno (EU+Nac) HRK
= Ukupna ugovorena vrijednost bespovratnih sredstava]]/7.5345</f>
        <v>157396.83588824738</v>
      </c>
      <c r="U2218" s="50">
        <v>0</v>
      </c>
      <c r="V2218" s="51">
        <f>Ugovori_OPULJP[[#This Row],[Javni doprinos korisnika - HRK]]/7.5345</f>
        <v>0</v>
      </c>
      <c r="W2218" s="50">
        <v>0</v>
      </c>
      <c r="X2218" s="51">
        <f>Ugovori_OPULJP[[#This Row],[Privatni doprinos korisnika - HRK]]/7.5345</f>
        <v>0</v>
      </c>
      <c r="Y2218" s="52">
        <v>1185906.46</v>
      </c>
      <c r="Z2218" s="53">
        <f>Ugovori_OPULJP[[#This Row],[UKUPNI PRIHVATLJIVI IZDACI
TOTAL ELIGIBLE EXPENDITURE
= Bespovratna sredstva ukupno + doprinos korisnika
= Ukupni prihvatljivi troškovi
= Ukupna ugovorena vrijednost projekta HRK]]/7.5345</f>
        <v>157396.83588824738</v>
      </c>
      <c r="AA2218" s="44" t="s">
        <v>38</v>
      </c>
      <c r="AB2218" s="44" t="s">
        <v>35</v>
      </c>
      <c r="AC2218" s="43" t="s">
        <v>8148</v>
      </c>
      <c r="AD2218" s="43" t="s">
        <v>6595</v>
      </c>
    </row>
    <row r="2219" spans="1:30" ht="51" customHeight="1" x14ac:dyDescent="0.2">
      <c r="A2219" s="41" t="s">
        <v>8149</v>
      </c>
      <c r="B2219" s="42" t="s">
        <v>743</v>
      </c>
      <c r="C2219" s="43" t="s">
        <v>7295</v>
      </c>
      <c r="D2219" s="43" t="s">
        <v>7880</v>
      </c>
      <c r="E2219" s="44" t="s">
        <v>232</v>
      </c>
      <c r="F2219" s="45" t="s">
        <v>8150</v>
      </c>
      <c r="G2219" s="62" t="s">
        <v>1066</v>
      </c>
      <c r="H2219" s="47">
        <v>43929</v>
      </c>
      <c r="I2219" s="47">
        <v>44477</v>
      </c>
      <c r="J2219" s="48" t="str">
        <f>IF(Ugovori_OPULJP[[#This Row],[DATUM ZAVRŠETKA OPERACIJE]]&gt;DATE(2024,3,31),"u provedbi","završen")</f>
        <v>završen</v>
      </c>
      <c r="K2219" s="46" t="s">
        <v>8151</v>
      </c>
      <c r="L2219" s="46" t="s">
        <v>37</v>
      </c>
      <c r="M2219" s="49">
        <v>0.85</v>
      </c>
      <c r="N2219" s="49">
        <v>0.15</v>
      </c>
      <c r="O2219" s="50">
        <f>Ugovori_OPULJP[[#This Row],[Bespovratna sredstva - Ukupno (EU+Nac) HRK
= Ukupna ugovorena vrijednost bespovratnih sredstava]]*Ugovori_OPULJP[[#This Row],[EU STOPA SUFINANCIRANJA %
EU CO-FINANCING RATE %]]</f>
        <v>1232466</v>
      </c>
      <c r="P2219" s="51">
        <f>Ugovori_OPULJP[[#This Row],[Bespovratna sredstva - EU dio - HRK]]/7.5345</f>
        <v>163576.34879554051</v>
      </c>
      <c r="Q2219" s="50">
        <f>Ugovori_OPULJP[[#This Row],[Bespovratna sredstva - Ukupno (EU+Nac) HRK
= Ukupna ugovorena vrijednost bespovratnih sredstava]]*Ugovori_OPULJP[[#This Row],[STOPA NACIONALNOG SUFINANCIRANJA %]]</f>
        <v>217494</v>
      </c>
      <c r="R2219" s="51">
        <f>Ugovori_OPULJP[[#This Row],[Bespovratna sredstva - Nacionalni dio - HRK]]/7.5345</f>
        <v>28866.414493330678</v>
      </c>
      <c r="S2219" s="50">
        <v>1449960</v>
      </c>
      <c r="T2219" s="51">
        <f>Ugovori_OPULJP[[#This Row],[Bespovratna sredstva - Ukupno (EU+Nac) HRK
= Ukupna ugovorena vrijednost bespovratnih sredstava]]/7.5345</f>
        <v>192442.76328887118</v>
      </c>
      <c r="U2219" s="50">
        <v>0</v>
      </c>
      <c r="V2219" s="51">
        <f>Ugovori_OPULJP[[#This Row],[Javni doprinos korisnika - HRK]]/7.5345</f>
        <v>0</v>
      </c>
      <c r="W2219" s="50">
        <v>0</v>
      </c>
      <c r="X2219" s="51">
        <f>Ugovori_OPULJP[[#This Row],[Privatni doprinos korisnika - HRK]]/7.5345</f>
        <v>0</v>
      </c>
      <c r="Y2219" s="52">
        <v>1449960</v>
      </c>
      <c r="Z2219" s="53">
        <f>Ugovori_OPULJP[[#This Row],[UKUPNI PRIHVATLJIVI IZDACI
TOTAL ELIGIBLE EXPENDITURE
= Bespovratna sredstva ukupno + doprinos korisnika
= Ukupni prihvatljivi troškovi
= Ukupna ugovorena vrijednost projekta HRK]]/7.5345</f>
        <v>192442.76328887118</v>
      </c>
      <c r="AA2219" s="44" t="s">
        <v>38</v>
      </c>
      <c r="AB2219" s="44" t="s">
        <v>35</v>
      </c>
      <c r="AC2219" s="43" t="s">
        <v>8152</v>
      </c>
      <c r="AD2219" s="43" t="s">
        <v>6595</v>
      </c>
    </row>
    <row r="2220" spans="1:30" ht="51" customHeight="1" x14ac:dyDescent="0.2">
      <c r="A2220" s="41" t="s">
        <v>8153</v>
      </c>
      <c r="B2220" s="42" t="s">
        <v>743</v>
      </c>
      <c r="C2220" s="43" t="s">
        <v>7295</v>
      </c>
      <c r="D2220" s="43" t="s">
        <v>7880</v>
      </c>
      <c r="E2220" s="44" t="s">
        <v>232</v>
      </c>
      <c r="F2220" s="45" t="s">
        <v>8154</v>
      </c>
      <c r="G2220" s="45" t="s">
        <v>886</v>
      </c>
      <c r="H2220" s="47">
        <v>44013</v>
      </c>
      <c r="I2220" s="47">
        <v>44562</v>
      </c>
      <c r="J2220" s="48" t="str">
        <f>IF(Ugovori_OPULJP[[#This Row],[DATUM ZAVRŠETKA OPERACIJE]]&gt;DATE(2024,3,31),"u provedbi","završen")</f>
        <v>završen</v>
      </c>
      <c r="K2220" s="46" t="s">
        <v>7916</v>
      </c>
      <c r="L2220" s="46" t="s">
        <v>37</v>
      </c>
      <c r="M2220" s="49">
        <v>0.85</v>
      </c>
      <c r="N2220" s="49">
        <v>0.15</v>
      </c>
      <c r="O2220" s="50">
        <f>Ugovori_OPULJP[[#This Row],[Bespovratna sredstva - Ukupno (EU+Nac) HRK
= Ukupna ugovorena vrijednost bespovratnih sredstava]]*Ugovori_OPULJP[[#This Row],[EU STOPA SUFINANCIRANJA %
EU CO-FINANCING RATE %]]</f>
        <v>383116.67499999999</v>
      </c>
      <c r="P2220" s="51">
        <f>Ugovori_OPULJP[[#This Row],[Bespovratna sredstva - EU dio - HRK]]/7.5345</f>
        <v>50848.321056473549</v>
      </c>
      <c r="Q2220" s="50">
        <f>Ugovori_OPULJP[[#This Row],[Bespovratna sredstva - Ukupno (EU+Nac) HRK
= Ukupna ugovorena vrijednost bespovratnih sredstava]]*Ugovori_OPULJP[[#This Row],[STOPA NACIONALNOG SUFINANCIRANJA %]]</f>
        <v>67608.824999999997</v>
      </c>
      <c r="R2220" s="51">
        <f>Ugovori_OPULJP[[#This Row],[Bespovratna sredstva - Nacionalni dio - HRK]]/7.5345</f>
        <v>8973.2331276129789</v>
      </c>
      <c r="S2220" s="50">
        <v>450725.5</v>
      </c>
      <c r="T2220" s="51">
        <f>Ugovori_OPULJP[[#This Row],[Bespovratna sredstva - Ukupno (EU+Nac) HRK
= Ukupna ugovorena vrijednost bespovratnih sredstava]]/7.5345</f>
        <v>59821.554184086533</v>
      </c>
      <c r="U2220" s="50">
        <v>0</v>
      </c>
      <c r="V2220" s="51">
        <f>Ugovori_OPULJP[[#This Row],[Javni doprinos korisnika - HRK]]/7.5345</f>
        <v>0</v>
      </c>
      <c r="W2220" s="50">
        <v>0</v>
      </c>
      <c r="X2220" s="51">
        <f>Ugovori_OPULJP[[#This Row],[Privatni doprinos korisnika - HRK]]/7.5345</f>
        <v>0</v>
      </c>
      <c r="Y2220" s="52">
        <v>450725.5</v>
      </c>
      <c r="Z2220" s="53">
        <f>Ugovori_OPULJP[[#This Row],[UKUPNI PRIHVATLJIVI IZDACI
TOTAL ELIGIBLE EXPENDITURE
= Bespovratna sredstva ukupno + doprinos korisnika
= Ukupni prihvatljivi troškovi
= Ukupna ugovorena vrijednost projekta HRK]]/7.5345</f>
        <v>59821.554184086533</v>
      </c>
      <c r="AA2220" s="44" t="s">
        <v>38</v>
      </c>
      <c r="AB2220" s="44" t="s">
        <v>35</v>
      </c>
      <c r="AC2220" s="43" t="s">
        <v>8155</v>
      </c>
      <c r="AD2220" s="43" t="s">
        <v>6595</v>
      </c>
    </row>
    <row r="2221" spans="1:30" ht="102" x14ac:dyDescent="0.2">
      <c r="A2221" s="41" t="s">
        <v>8156</v>
      </c>
      <c r="B2221" s="42" t="s">
        <v>743</v>
      </c>
      <c r="C2221" s="43" t="s">
        <v>7295</v>
      </c>
      <c r="D2221" s="43" t="s">
        <v>7880</v>
      </c>
      <c r="E2221" s="44" t="s">
        <v>232</v>
      </c>
      <c r="F2221" s="45" t="s">
        <v>8157</v>
      </c>
      <c r="G2221" s="45" t="s">
        <v>8158</v>
      </c>
      <c r="H2221" s="47">
        <v>43942</v>
      </c>
      <c r="I2221" s="47">
        <v>44701</v>
      </c>
      <c r="J2221" s="48" t="str">
        <f>IF(Ugovori_OPULJP[[#This Row],[DATUM ZAVRŠETKA OPERACIJE]]&gt;DATE(2024,3,31),"u provedbi","završen")</f>
        <v>završen</v>
      </c>
      <c r="K2221" s="46" t="s">
        <v>8159</v>
      </c>
      <c r="L2221" s="46" t="s">
        <v>37</v>
      </c>
      <c r="M2221" s="49">
        <v>0.85</v>
      </c>
      <c r="N2221" s="49">
        <v>0.15</v>
      </c>
      <c r="O2221" s="50">
        <f>Ugovori_OPULJP[[#This Row],[Bespovratna sredstva - Ukupno (EU+Nac) HRK
= Ukupna ugovorena vrijednost bespovratnih sredstava]]*Ugovori_OPULJP[[#This Row],[EU STOPA SUFINANCIRANJA %
EU CO-FINANCING RATE %]]</f>
        <v>1274971.9669999999</v>
      </c>
      <c r="P2221" s="51">
        <f>Ugovori_OPULJP[[#This Row],[Bespovratna sredstva - EU dio - HRK]]/7.5345</f>
        <v>169217.86011015991</v>
      </c>
      <c r="Q2221" s="50">
        <f>Ugovori_OPULJP[[#This Row],[Bespovratna sredstva - Ukupno (EU+Nac) HRK
= Ukupna ugovorena vrijednost bespovratnih sredstava]]*Ugovori_OPULJP[[#This Row],[STOPA NACIONALNOG SUFINANCIRANJA %]]</f>
        <v>224995.05299999999</v>
      </c>
      <c r="R2221" s="51">
        <f>Ugovori_OPULJP[[#This Row],[Bespovratna sredstva - Nacionalni dio - HRK]]/7.5345</f>
        <v>29861.975313557632</v>
      </c>
      <c r="S2221" s="50">
        <v>1499967.02</v>
      </c>
      <c r="T2221" s="51">
        <f>Ugovori_OPULJP[[#This Row],[Bespovratna sredstva - Ukupno (EU+Nac) HRK
= Ukupna ugovorena vrijednost bespovratnih sredstava]]/7.5345</f>
        <v>199079.83542371757</v>
      </c>
      <c r="U2221" s="50">
        <v>0</v>
      </c>
      <c r="V2221" s="51">
        <f>Ugovori_OPULJP[[#This Row],[Javni doprinos korisnika - HRK]]/7.5345</f>
        <v>0</v>
      </c>
      <c r="W2221" s="50">
        <v>0</v>
      </c>
      <c r="X2221" s="51">
        <f>Ugovori_OPULJP[[#This Row],[Privatni doprinos korisnika - HRK]]/7.5345</f>
        <v>0</v>
      </c>
      <c r="Y2221" s="52">
        <v>1499967.02</v>
      </c>
      <c r="Z2221" s="53">
        <f>Ugovori_OPULJP[[#This Row],[UKUPNI PRIHVATLJIVI IZDACI
TOTAL ELIGIBLE EXPENDITURE
= Bespovratna sredstva ukupno + doprinos korisnika
= Ukupni prihvatljivi troškovi
= Ukupna ugovorena vrijednost projekta HRK]]/7.5345</f>
        <v>199079.83542371757</v>
      </c>
      <c r="AA2221" s="44" t="s">
        <v>38</v>
      </c>
      <c r="AB2221" s="44" t="s">
        <v>35</v>
      </c>
      <c r="AC2221" s="43" t="s">
        <v>8160</v>
      </c>
      <c r="AD2221" s="43" t="s">
        <v>6595</v>
      </c>
    </row>
    <row r="2222" spans="1:30" ht="114.75" x14ac:dyDescent="0.2">
      <c r="A2222" s="41" t="s">
        <v>8161</v>
      </c>
      <c r="B2222" s="42" t="s">
        <v>743</v>
      </c>
      <c r="C2222" s="43" t="s">
        <v>7295</v>
      </c>
      <c r="D2222" s="43" t="s">
        <v>7880</v>
      </c>
      <c r="E2222" s="44" t="s">
        <v>232</v>
      </c>
      <c r="F2222" s="45" t="s">
        <v>8162</v>
      </c>
      <c r="G2222" s="45" t="s">
        <v>8163</v>
      </c>
      <c r="H2222" s="47">
        <v>44013</v>
      </c>
      <c r="I2222" s="47">
        <v>44621</v>
      </c>
      <c r="J2222" s="48" t="str">
        <f>IF(Ugovori_OPULJP[[#This Row],[DATUM ZAVRŠETKA OPERACIJE]]&gt;DATE(2024,3,31),"u provedbi","završen")</f>
        <v>završen</v>
      </c>
      <c r="K2222" s="46" t="s">
        <v>8164</v>
      </c>
      <c r="L2222" s="46" t="s">
        <v>37</v>
      </c>
      <c r="M2222" s="49">
        <v>0.85</v>
      </c>
      <c r="N2222" s="49">
        <v>0.15</v>
      </c>
      <c r="O2222" s="50">
        <f>Ugovori_OPULJP[[#This Row],[Bespovratna sredstva - Ukupno (EU+Nac) HRK
= Ukupna ugovorena vrijednost bespovratnih sredstava]]*Ugovori_OPULJP[[#This Row],[EU STOPA SUFINANCIRANJA %
EU CO-FINANCING RATE %]]</f>
        <v>1220545.3195</v>
      </c>
      <c r="P2222" s="51">
        <f>Ugovori_OPULJP[[#This Row],[Bespovratna sredstva - EU dio - HRK]]/7.5345</f>
        <v>161994.20260136703</v>
      </c>
      <c r="Q2222" s="50">
        <f>Ugovori_OPULJP[[#This Row],[Bespovratna sredstva - Ukupno (EU+Nac) HRK
= Ukupna ugovorena vrijednost bespovratnih sredstava]]*Ugovori_OPULJP[[#This Row],[STOPA NACIONALNOG SUFINANCIRANJA %]]</f>
        <v>215390.35049999997</v>
      </c>
      <c r="R2222" s="51">
        <f>Ugovori_OPULJP[[#This Row],[Bespovratna sredstva - Nacionalni dio - HRK]]/7.5345</f>
        <v>28587.21222377065</v>
      </c>
      <c r="S2222" s="50">
        <v>1435935.67</v>
      </c>
      <c r="T2222" s="51">
        <f>Ugovori_OPULJP[[#This Row],[Bespovratna sredstva - Ukupno (EU+Nac) HRK
= Ukupna ugovorena vrijednost bespovratnih sredstava]]/7.5345</f>
        <v>190581.41482513768</v>
      </c>
      <c r="U2222" s="50">
        <v>0</v>
      </c>
      <c r="V2222" s="51">
        <f>Ugovori_OPULJP[[#This Row],[Javni doprinos korisnika - HRK]]/7.5345</f>
        <v>0</v>
      </c>
      <c r="W2222" s="50">
        <v>0</v>
      </c>
      <c r="X2222" s="51">
        <f>Ugovori_OPULJP[[#This Row],[Privatni doprinos korisnika - HRK]]/7.5345</f>
        <v>0</v>
      </c>
      <c r="Y2222" s="52">
        <v>1435935.67</v>
      </c>
      <c r="Z2222" s="53">
        <f>Ugovori_OPULJP[[#This Row],[UKUPNI PRIHVATLJIVI IZDACI
TOTAL ELIGIBLE EXPENDITURE
= Bespovratna sredstva ukupno + doprinos korisnika
= Ukupni prihvatljivi troškovi
= Ukupna ugovorena vrijednost projekta HRK]]/7.5345</f>
        <v>190581.41482513768</v>
      </c>
      <c r="AA2222" s="44" t="s">
        <v>38</v>
      </c>
      <c r="AB2222" s="44" t="s">
        <v>35</v>
      </c>
      <c r="AC2222" s="43" t="s">
        <v>8165</v>
      </c>
      <c r="AD2222" s="43" t="s">
        <v>6595</v>
      </c>
    </row>
    <row r="2223" spans="1:30" ht="114.75" x14ac:dyDescent="0.2">
      <c r="A2223" s="41" t="s">
        <v>8166</v>
      </c>
      <c r="B2223" s="42" t="s">
        <v>743</v>
      </c>
      <c r="C2223" s="43" t="s">
        <v>7295</v>
      </c>
      <c r="D2223" s="43" t="s">
        <v>7880</v>
      </c>
      <c r="E2223" s="44" t="s">
        <v>232</v>
      </c>
      <c r="F2223" s="45" t="s">
        <v>8167</v>
      </c>
      <c r="G2223" s="45" t="s">
        <v>8168</v>
      </c>
      <c r="H2223" s="47">
        <v>43928</v>
      </c>
      <c r="I2223" s="47">
        <v>44599</v>
      </c>
      <c r="J2223" s="48" t="str">
        <f>IF(Ugovori_OPULJP[[#This Row],[DATUM ZAVRŠETKA OPERACIJE]]&gt;DATE(2024,3,31),"u provedbi","završen")</f>
        <v>završen</v>
      </c>
      <c r="K2223" s="46" t="s">
        <v>8169</v>
      </c>
      <c r="L2223" s="46" t="s">
        <v>37</v>
      </c>
      <c r="M2223" s="49">
        <v>0.85</v>
      </c>
      <c r="N2223" s="49">
        <v>0.15</v>
      </c>
      <c r="O2223" s="50">
        <f>Ugovori_OPULJP[[#This Row],[Bespovratna sredstva - Ukupno (EU+Nac) HRK
= Ukupna ugovorena vrijednost bespovratnih sredstava]]*Ugovori_OPULJP[[#This Row],[EU STOPA SUFINANCIRANJA %
EU CO-FINANCING RATE %]]</f>
        <v>1003013.3365</v>
      </c>
      <c r="P2223" s="51">
        <f>Ugovori_OPULJP[[#This Row],[Bespovratna sredstva - EU dio - HRK]]/7.5345</f>
        <v>133122.74689760435</v>
      </c>
      <c r="Q2223" s="50">
        <f>Ugovori_OPULJP[[#This Row],[Bespovratna sredstva - Ukupno (EU+Nac) HRK
= Ukupna ugovorena vrijednost bespovratnih sredstava]]*Ugovori_OPULJP[[#This Row],[STOPA NACIONALNOG SUFINANCIRANJA %]]</f>
        <v>177002.3535</v>
      </c>
      <c r="R2223" s="51">
        <f>Ugovori_OPULJP[[#This Row],[Bespovratna sredstva - Nacionalni dio - HRK]]/7.5345</f>
        <v>23492.249452518412</v>
      </c>
      <c r="S2223" s="50">
        <v>1180015.69</v>
      </c>
      <c r="T2223" s="51">
        <f>Ugovori_OPULJP[[#This Row],[Bespovratna sredstva - Ukupno (EU+Nac) HRK
= Ukupna ugovorena vrijednost bespovratnih sredstava]]/7.5345</f>
        <v>156614.99635012276</v>
      </c>
      <c r="U2223" s="50">
        <v>0</v>
      </c>
      <c r="V2223" s="51">
        <f>Ugovori_OPULJP[[#This Row],[Javni doprinos korisnika - HRK]]/7.5345</f>
        <v>0</v>
      </c>
      <c r="W2223" s="50">
        <v>0</v>
      </c>
      <c r="X2223" s="51">
        <f>Ugovori_OPULJP[[#This Row],[Privatni doprinos korisnika - HRK]]/7.5345</f>
        <v>0</v>
      </c>
      <c r="Y2223" s="52">
        <v>1180015.69</v>
      </c>
      <c r="Z2223" s="53">
        <f>Ugovori_OPULJP[[#This Row],[UKUPNI PRIHVATLJIVI IZDACI
TOTAL ELIGIBLE EXPENDITURE
= Bespovratna sredstva ukupno + doprinos korisnika
= Ukupni prihvatljivi troškovi
= Ukupna ugovorena vrijednost projekta HRK]]/7.5345</f>
        <v>156614.99635012276</v>
      </c>
      <c r="AA2223" s="44" t="s">
        <v>38</v>
      </c>
      <c r="AB2223" s="44" t="s">
        <v>35</v>
      </c>
      <c r="AC2223" s="43" t="s">
        <v>8170</v>
      </c>
      <c r="AD2223" s="43" t="s">
        <v>6595</v>
      </c>
    </row>
    <row r="2224" spans="1:30" ht="114.75" x14ac:dyDescent="0.2">
      <c r="A2224" s="41" t="s">
        <v>8171</v>
      </c>
      <c r="B2224" s="42" t="s">
        <v>743</v>
      </c>
      <c r="C2224" s="43" t="s">
        <v>7295</v>
      </c>
      <c r="D2224" s="43" t="s">
        <v>7880</v>
      </c>
      <c r="E2224" s="44" t="s">
        <v>232</v>
      </c>
      <c r="F2224" s="45" t="s">
        <v>8172</v>
      </c>
      <c r="G2224" s="45" t="s">
        <v>7815</v>
      </c>
      <c r="H2224" s="47">
        <v>43948</v>
      </c>
      <c r="I2224" s="47">
        <v>44678</v>
      </c>
      <c r="J2224" s="48" t="str">
        <f>IF(Ugovori_OPULJP[[#This Row],[DATUM ZAVRŠETKA OPERACIJE]]&gt;DATE(2024,3,31),"u provedbi","završen")</f>
        <v>završen</v>
      </c>
      <c r="K2224" s="46" t="s">
        <v>8173</v>
      </c>
      <c r="L2224" s="46" t="s">
        <v>249</v>
      </c>
      <c r="M2224" s="49">
        <v>0.85</v>
      </c>
      <c r="N2224" s="49">
        <v>0.15</v>
      </c>
      <c r="O2224" s="50">
        <f>Ugovori_OPULJP[[#This Row],[Bespovratna sredstva - Ukupno (EU+Nac) HRK
= Ukupna ugovorena vrijednost bespovratnih sredstava]]*Ugovori_OPULJP[[#This Row],[EU STOPA SUFINANCIRANJA %
EU CO-FINANCING RATE %]]</f>
        <v>789823.35749999993</v>
      </c>
      <c r="P2224" s="51">
        <f>Ugovori_OPULJP[[#This Row],[Bespovratna sredstva - EU dio - HRK]]/7.5345</f>
        <v>104827.57415886919</v>
      </c>
      <c r="Q2224" s="50">
        <f>Ugovori_OPULJP[[#This Row],[Bespovratna sredstva - Ukupno (EU+Nac) HRK
= Ukupna ugovorena vrijednost bespovratnih sredstava]]*Ugovori_OPULJP[[#This Row],[STOPA NACIONALNOG SUFINANCIRANJA %]]</f>
        <v>139380.5925</v>
      </c>
      <c r="R2224" s="51">
        <f>Ugovori_OPULJP[[#This Row],[Bespovratna sredstva - Nacionalni dio - HRK]]/7.5345</f>
        <v>18498.983675094565</v>
      </c>
      <c r="S2224" s="50">
        <v>929203.95</v>
      </c>
      <c r="T2224" s="51">
        <f>Ugovori_OPULJP[[#This Row],[Bespovratna sredstva - Ukupno (EU+Nac) HRK
= Ukupna ugovorena vrijednost bespovratnih sredstava]]/7.5345</f>
        <v>123326.55783396376</v>
      </c>
      <c r="U2224" s="50">
        <v>0</v>
      </c>
      <c r="V2224" s="51">
        <f>Ugovori_OPULJP[[#This Row],[Javni doprinos korisnika - HRK]]/7.5345</f>
        <v>0</v>
      </c>
      <c r="W2224" s="50">
        <v>0</v>
      </c>
      <c r="X2224" s="51">
        <f>Ugovori_OPULJP[[#This Row],[Privatni doprinos korisnika - HRK]]/7.5345</f>
        <v>0</v>
      </c>
      <c r="Y2224" s="52">
        <v>929203.95</v>
      </c>
      <c r="Z2224" s="53">
        <f>Ugovori_OPULJP[[#This Row],[UKUPNI PRIHVATLJIVI IZDACI
TOTAL ELIGIBLE EXPENDITURE
= Bespovratna sredstva ukupno + doprinos korisnika
= Ukupni prihvatljivi troškovi
= Ukupna ugovorena vrijednost projekta HRK]]/7.5345</f>
        <v>123326.55783396376</v>
      </c>
      <c r="AA2224" s="44" t="s">
        <v>38</v>
      </c>
      <c r="AB2224" s="44" t="s">
        <v>35</v>
      </c>
      <c r="AC2224" s="43" t="s">
        <v>8174</v>
      </c>
      <c r="AD2224" s="43" t="s">
        <v>6595</v>
      </c>
    </row>
    <row r="2225" spans="1:30" ht="102" x14ac:dyDescent="0.2">
      <c r="A2225" s="41" t="s">
        <v>8175</v>
      </c>
      <c r="B2225" s="42" t="s">
        <v>743</v>
      </c>
      <c r="C2225" s="43" t="s">
        <v>7295</v>
      </c>
      <c r="D2225" s="43" t="s">
        <v>7880</v>
      </c>
      <c r="E2225" s="44" t="s">
        <v>232</v>
      </c>
      <c r="F2225" s="45" t="s">
        <v>8176</v>
      </c>
      <c r="G2225" s="45" t="s">
        <v>8177</v>
      </c>
      <c r="H2225" s="47">
        <v>43952</v>
      </c>
      <c r="I2225" s="47">
        <v>44501</v>
      </c>
      <c r="J2225" s="48" t="str">
        <f>IF(Ugovori_OPULJP[[#This Row],[DATUM ZAVRŠETKA OPERACIJE]]&gt;DATE(2024,3,31),"u provedbi","završen")</f>
        <v>završen</v>
      </c>
      <c r="K2225" s="46" t="s">
        <v>8178</v>
      </c>
      <c r="L2225" s="46" t="s">
        <v>594</v>
      </c>
      <c r="M2225" s="49">
        <v>0.85</v>
      </c>
      <c r="N2225" s="49">
        <v>0.15</v>
      </c>
      <c r="O2225" s="50">
        <f>Ugovori_OPULJP[[#This Row],[Bespovratna sredstva - Ukupno (EU+Nac) HRK
= Ukupna ugovorena vrijednost bespovratnih sredstava]]*Ugovori_OPULJP[[#This Row],[EU STOPA SUFINANCIRANJA %
EU CO-FINANCING RATE %]]</f>
        <v>1274978.75</v>
      </c>
      <c r="P2225" s="51">
        <f>Ugovori_OPULJP[[#This Row],[Bespovratna sredstva - EU dio - HRK]]/7.5345</f>
        <v>169218.76036896941</v>
      </c>
      <c r="Q2225" s="50">
        <f>Ugovori_OPULJP[[#This Row],[Bespovratna sredstva - Ukupno (EU+Nac) HRK
= Ukupna ugovorena vrijednost bespovratnih sredstava]]*Ugovori_OPULJP[[#This Row],[STOPA NACIONALNOG SUFINANCIRANJA %]]</f>
        <v>224996.25</v>
      </c>
      <c r="R2225" s="51">
        <f>Ugovori_OPULJP[[#This Row],[Bespovratna sredstva - Nacionalni dio - HRK]]/7.5345</f>
        <v>29862.134182759306</v>
      </c>
      <c r="S2225" s="50">
        <v>1499975</v>
      </c>
      <c r="T2225" s="51">
        <f>Ugovori_OPULJP[[#This Row],[Bespovratna sredstva - Ukupno (EU+Nac) HRK
= Ukupna ugovorena vrijednost bespovratnih sredstava]]/7.5345</f>
        <v>199080.89455172871</v>
      </c>
      <c r="U2225" s="50">
        <v>0</v>
      </c>
      <c r="V2225" s="51">
        <f>Ugovori_OPULJP[[#This Row],[Javni doprinos korisnika - HRK]]/7.5345</f>
        <v>0</v>
      </c>
      <c r="W2225" s="50">
        <v>0</v>
      </c>
      <c r="X2225" s="51">
        <f>Ugovori_OPULJP[[#This Row],[Privatni doprinos korisnika - HRK]]/7.5345</f>
        <v>0</v>
      </c>
      <c r="Y2225" s="52">
        <v>1499975</v>
      </c>
      <c r="Z2225" s="53">
        <f>Ugovori_OPULJP[[#This Row],[UKUPNI PRIHVATLJIVI IZDACI
TOTAL ELIGIBLE EXPENDITURE
= Bespovratna sredstva ukupno + doprinos korisnika
= Ukupni prihvatljivi troškovi
= Ukupna ugovorena vrijednost projekta HRK]]/7.5345</f>
        <v>199080.89455172871</v>
      </c>
      <c r="AA2225" s="44" t="s">
        <v>38</v>
      </c>
      <c r="AB2225" s="44" t="s">
        <v>35</v>
      </c>
      <c r="AC2225" s="43" t="s">
        <v>8179</v>
      </c>
      <c r="AD2225" s="43" t="s">
        <v>6595</v>
      </c>
    </row>
    <row r="2226" spans="1:30" ht="102" x14ac:dyDescent="0.2">
      <c r="A2226" s="41" t="s">
        <v>8180</v>
      </c>
      <c r="B2226" s="42" t="s">
        <v>743</v>
      </c>
      <c r="C2226" s="43" t="s">
        <v>7295</v>
      </c>
      <c r="D2226" s="43" t="s">
        <v>7880</v>
      </c>
      <c r="E2226" s="44" t="s">
        <v>232</v>
      </c>
      <c r="F2226" s="45" t="s">
        <v>2539</v>
      </c>
      <c r="G2226" s="45" t="s">
        <v>5942</v>
      </c>
      <c r="H2226" s="47">
        <v>44109</v>
      </c>
      <c r="I2226" s="47">
        <v>44839</v>
      </c>
      <c r="J2226" s="48" t="str">
        <f>IF(Ugovori_OPULJP[[#This Row],[DATUM ZAVRŠETKA OPERACIJE]]&gt;DATE(2024,3,31),"u provedbi","završen")</f>
        <v>završen</v>
      </c>
      <c r="K2226" s="46" t="s">
        <v>94</v>
      </c>
      <c r="L2226" s="46" t="s">
        <v>94</v>
      </c>
      <c r="M2226" s="49">
        <v>0.85</v>
      </c>
      <c r="N2226" s="49">
        <v>0.15</v>
      </c>
      <c r="O2226" s="50">
        <f>Ugovori_OPULJP[[#This Row],[Bespovratna sredstva - Ukupno (EU+Nac) HRK
= Ukupna ugovorena vrijednost bespovratnih sredstava]]*Ugovori_OPULJP[[#This Row],[EU STOPA SUFINANCIRANJA %
EU CO-FINANCING RATE %]]</f>
        <v>995179.84700000007</v>
      </c>
      <c r="P2226" s="51">
        <f>Ugovori_OPULJP[[#This Row],[Bespovratna sredstva - EU dio - HRK]]/7.5345</f>
        <v>132083.06417147786</v>
      </c>
      <c r="Q2226" s="50">
        <f>Ugovori_OPULJP[[#This Row],[Bespovratna sredstva - Ukupno (EU+Nac) HRK
= Ukupna ugovorena vrijednost bespovratnih sredstava]]*Ugovori_OPULJP[[#This Row],[STOPA NACIONALNOG SUFINANCIRANJA %]]</f>
        <v>175619.973</v>
      </c>
      <c r="R2226" s="51">
        <f>Ugovori_OPULJP[[#This Row],[Bespovratna sredstva - Nacionalni dio - HRK]]/7.5345</f>
        <v>23308.7760302608</v>
      </c>
      <c r="S2226" s="50">
        <v>1170799.82</v>
      </c>
      <c r="T2226" s="51">
        <f>Ugovori_OPULJP[[#This Row],[Bespovratna sredstva - Ukupno (EU+Nac) HRK
= Ukupna ugovorena vrijednost bespovratnih sredstava]]/7.5345</f>
        <v>155391.84020173867</v>
      </c>
      <c r="U2226" s="50">
        <v>0</v>
      </c>
      <c r="V2226" s="51">
        <f>Ugovori_OPULJP[[#This Row],[Javni doprinos korisnika - HRK]]/7.5345</f>
        <v>0</v>
      </c>
      <c r="W2226" s="50">
        <v>0</v>
      </c>
      <c r="X2226" s="51">
        <f>Ugovori_OPULJP[[#This Row],[Privatni doprinos korisnika - HRK]]/7.5345</f>
        <v>0</v>
      </c>
      <c r="Y2226" s="52">
        <v>1170799.82</v>
      </c>
      <c r="Z2226" s="53">
        <f>Ugovori_OPULJP[[#This Row],[UKUPNI PRIHVATLJIVI IZDACI
TOTAL ELIGIBLE EXPENDITURE
= Bespovratna sredstva ukupno + doprinos korisnika
= Ukupni prihvatljivi troškovi
= Ukupna ugovorena vrijednost projekta HRK]]/7.5345</f>
        <v>155391.84020173867</v>
      </c>
      <c r="AA2226" s="44" t="s">
        <v>38</v>
      </c>
      <c r="AB2226" s="44" t="s">
        <v>35</v>
      </c>
      <c r="AC2226" s="43" t="s">
        <v>8181</v>
      </c>
      <c r="AD2226" s="43" t="s">
        <v>6595</v>
      </c>
    </row>
    <row r="2227" spans="1:30" ht="102" x14ac:dyDescent="0.2">
      <c r="A2227" s="41" t="s">
        <v>8182</v>
      </c>
      <c r="B2227" s="42" t="s">
        <v>743</v>
      </c>
      <c r="C2227" s="43" t="s">
        <v>7295</v>
      </c>
      <c r="D2227" s="43" t="s">
        <v>7880</v>
      </c>
      <c r="E2227" s="44" t="s">
        <v>232</v>
      </c>
      <c r="F2227" s="45" t="s">
        <v>8183</v>
      </c>
      <c r="G2227" s="45" t="s">
        <v>1175</v>
      </c>
      <c r="H2227" s="47">
        <v>43955</v>
      </c>
      <c r="I2227" s="47">
        <v>44504</v>
      </c>
      <c r="J2227" s="48" t="str">
        <f>IF(Ugovori_OPULJP[[#This Row],[DATUM ZAVRŠETKA OPERACIJE]]&gt;DATE(2024,3,31),"u provedbi","završen")</f>
        <v>završen</v>
      </c>
      <c r="K2227" s="46" t="s">
        <v>8184</v>
      </c>
      <c r="L2227" s="46" t="s">
        <v>333</v>
      </c>
      <c r="M2227" s="49">
        <v>0.85</v>
      </c>
      <c r="N2227" s="49">
        <v>0.15</v>
      </c>
      <c r="O2227" s="50">
        <f>Ugovori_OPULJP[[#This Row],[Bespovratna sredstva - Ukupno (EU+Nac) HRK
= Ukupna ugovorena vrijednost bespovratnih sredstava]]*Ugovori_OPULJP[[#This Row],[EU STOPA SUFINANCIRANJA %
EU CO-FINANCING RATE %]]</f>
        <v>908725.82</v>
      </c>
      <c r="P2227" s="51">
        <f>Ugovori_OPULJP[[#This Row],[Bespovratna sredstva - EU dio - HRK]]/7.5345</f>
        <v>120608.64290928395</v>
      </c>
      <c r="Q2227" s="50">
        <f>Ugovori_OPULJP[[#This Row],[Bespovratna sredstva - Ukupno (EU+Nac) HRK
= Ukupna ugovorena vrijednost bespovratnih sredstava]]*Ugovori_OPULJP[[#This Row],[STOPA NACIONALNOG SUFINANCIRANJA %]]</f>
        <v>160363.37999999998</v>
      </c>
      <c r="R2227" s="51">
        <f>Ugovori_OPULJP[[#This Row],[Bespovratna sredstva - Nacionalni dio - HRK]]/7.5345</f>
        <v>21283.878160461871</v>
      </c>
      <c r="S2227" s="50">
        <v>1069089.2</v>
      </c>
      <c r="T2227" s="51">
        <f>Ugovori_OPULJP[[#This Row],[Bespovratna sredstva - Ukupno (EU+Nac) HRK
= Ukupna ugovorena vrijednost bespovratnih sredstava]]/7.5345</f>
        <v>141892.52106974582</v>
      </c>
      <c r="U2227" s="50">
        <v>0</v>
      </c>
      <c r="V2227" s="51">
        <f>Ugovori_OPULJP[[#This Row],[Javni doprinos korisnika - HRK]]/7.5345</f>
        <v>0</v>
      </c>
      <c r="W2227" s="50">
        <v>0</v>
      </c>
      <c r="X2227" s="51">
        <f>Ugovori_OPULJP[[#This Row],[Privatni doprinos korisnika - HRK]]/7.5345</f>
        <v>0</v>
      </c>
      <c r="Y2227" s="52">
        <v>1069089.2</v>
      </c>
      <c r="Z2227" s="53">
        <f>Ugovori_OPULJP[[#This Row],[UKUPNI PRIHVATLJIVI IZDACI
TOTAL ELIGIBLE EXPENDITURE
= Bespovratna sredstva ukupno + doprinos korisnika
= Ukupni prihvatljivi troškovi
= Ukupna ugovorena vrijednost projekta HRK]]/7.5345</f>
        <v>141892.52106974582</v>
      </c>
      <c r="AA2227" s="44" t="s">
        <v>38</v>
      </c>
      <c r="AB2227" s="44" t="s">
        <v>35</v>
      </c>
      <c r="AC2227" s="43" t="s">
        <v>8185</v>
      </c>
      <c r="AD2227" s="43" t="s">
        <v>6595</v>
      </c>
    </row>
    <row r="2228" spans="1:30" ht="89.25" x14ac:dyDescent="0.2">
      <c r="A2228" s="41" t="s">
        <v>8186</v>
      </c>
      <c r="B2228" s="42" t="s">
        <v>743</v>
      </c>
      <c r="C2228" s="43" t="s">
        <v>7295</v>
      </c>
      <c r="D2228" s="43" t="s">
        <v>7880</v>
      </c>
      <c r="E2228" s="44" t="s">
        <v>232</v>
      </c>
      <c r="F2228" s="45" t="s">
        <v>8187</v>
      </c>
      <c r="G2228" s="45" t="s">
        <v>825</v>
      </c>
      <c r="H2228" s="47">
        <v>43929</v>
      </c>
      <c r="I2228" s="47">
        <v>44659</v>
      </c>
      <c r="J2228" s="48" t="str">
        <f>IF(Ugovori_OPULJP[[#This Row],[DATUM ZAVRŠETKA OPERACIJE]]&gt;DATE(2024,3,31),"u provedbi","završen")</f>
        <v>završen</v>
      </c>
      <c r="K2228" s="46" t="s">
        <v>79</v>
      </c>
      <c r="L2228" s="46" t="s">
        <v>79</v>
      </c>
      <c r="M2228" s="49">
        <v>0.85</v>
      </c>
      <c r="N2228" s="49">
        <v>0.15</v>
      </c>
      <c r="O2228" s="50">
        <f>Ugovori_OPULJP[[#This Row],[Bespovratna sredstva - Ukupno (EU+Nac) HRK
= Ukupna ugovorena vrijednost bespovratnih sredstava]]*Ugovori_OPULJP[[#This Row],[EU STOPA SUFINANCIRANJA %
EU CO-FINANCING RATE %]]</f>
        <v>1261356.429</v>
      </c>
      <c r="P2228" s="51">
        <f>Ugovori_OPULJP[[#This Row],[Bespovratna sredstva - EU dio - HRK]]/7.5345</f>
        <v>167410.76766872386</v>
      </c>
      <c r="Q2228" s="50">
        <f>Ugovori_OPULJP[[#This Row],[Bespovratna sredstva - Ukupno (EU+Nac) HRK
= Ukupna ugovorena vrijednost bespovratnih sredstava]]*Ugovori_OPULJP[[#This Row],[STOPA NACIONALNOG SUFINANCIRANJA %]]</f>
        <v>222592.31099999999</v>
      </c>
      <c r="R2228" s="51">
        <f>Ugovori_OPULJP[[#This Row],[Bespovratna sredstva - Nacionalni dio - HRK]]/7.5345</f>
        <v>29543.076647421854</v>
      </c>
      <c r="S2228" s="50">
        <v>1483948.74</v>
      </c>
      <c r="T2228" s="51">
        <f>Ugovori_OPULJP[[#This Row],[Bespovratna sredstva - Ukupno (EU+Nac) HRK
= Ukupna ugovorena vrijednost bespovratnih sredstava]]/7.5345</f>
        <v>196953.84431614573</v>
      </c>
      <c r="U2228" s="50">
        <v>0</v>
      </c>
      <c r="V2228" s="51">
        <f>Ugovori_OPULJP[[#This Row],[Javni doprinos korisnika - HRK]]/7.5345</f>
        <v>0</v>
      </c>
      <c r="W2228" s="50">
        <v>0</v>
      </c>
      <c r="X2228" s="51">
        <f>Ugovori_OPULJP[[#This Row],[Privatni doprinos korisnika - HRK]]/7.5345</f>
        <v>0</v>
      </c>
      <c r="Y2228" s="52">
        <v>1483948.74</v>
      </c>
      <c r="Z2228" s="53">
        <f>Ugovori_OPULJP[[#This Row],[UKUPNI PRIHVATLJIVI IZDACI
TOTAL ELIGIBLE EXPENDITURE
= Bespovratna sredstva ukupno + doprinos korisnika
= Ukupni prihvatljivi troškovi
= Ukupna ugovorena vrijednost projekta HRK]]/7.5345</f>
        <v>196953.84431614573</v>
      </c>
      <c r="AA2228" s="44" t="s">
        <v>38</v>
      </c>
      <c r="AB2228" s="44" t="s">
        <v>35</v>
      </c>
      <c r="AC2228" s="43" t="s">
        <v>8188</v>
      </c>
      <c r="AD2228" s="43" t="s">
        <v>6595</v>
      </c>
    </row>
    <row r="2229" spans="1:30" ht="60.75" customHeight="1" x14ac:dyDescent="0.2">
      <c r="A2229" s="18" t="s">
        <v>8189</v>
      </c>
      <c r="B2229" s="19" t="s">
        <v>743</v>
      </c>
      <c r="C2229" s="20" t="s">
        <v>7295</v>
      </c>
      <c r="D2229" s="20" t="s">
        <v>7880</v>
      </c>
      <c r="E2229" s="44" t="s">
        <v>232</v>
      </c>
      <c r="F2229" s="21" t="s">
        <v>8190</v>
      </c>
      <c r="G2229" s="45" t="s">
        <v>8191</v>
      </c>
      <c r="H2229" s="23">
        <v>43942</v>
      </c>
      <c r="I2229" s="23">
        <v>44672</v>
      </c>
      <c r="J2229" s="48" t="str">
        <f>IF(Ugovori_OPULJP[[#This Row],[DATUM ZAVRŠETKA OPERACIJE]]&gt;DATE(2024,3,31),"u provedbi","završen")</f>
        <v>završen</v>
      </c>
      <c r="K2229" s="13" t="s">
        <v>8192</v>
      </c>
      <c r="L2229" s="13" t="s">
        <v>37</v>
      </c>
      <c r="M2229" s="10">
        <v>0.85</v>
      </c>
      <c r="N2229" s="10">
        <v>0.15</v>
      </c>
      <c r="O2229" s="33">
        <f>Ugovori_OPULJP[[#This Row],[Bespovratna sredstva - Ukupno (EU+Nac) HRK
= Ukupna ugovorena vrijednost bespovratnih sredstava]]*Ugovori_OPULJP[[#This Row],[EU STOPA SUFINANCIRANJA %
EU CO-FINANCING RATE %]]</f>
        <v>1274687.9734999998</v>
      </c>
      <c r="P2229" s="14">
        <f>Ugovori_OPULJP[[#This Row],[Bespovratna sredstva - EU dio - HRK]]/7.5345</f>
        <v>169180.16769526841</v>
      </c>
      <c r="Q2229" s="33">
        <f>Ugovori_OPULJP[[#This Row],[Bespovratna sredstva - Ukupno (EU+Nac) HRK
= Ukupna ugovorena vrijednost bespovratnih sredstava]]*Ugovori_OPULJP[[#This Row],[STOPA NACIONALNOG SUFINANCIRANJA %]]</f>
        <v>224944.93649999998</v>
      </c>
      <c r="R2229" s="14">
        <f>Ugovori_OPULJP[[#This Row],[Bespovratna sredstva - Nacionalni dio - HRK]]/7.5345</f>
        <v>29855.323710929719</v>
      </c>
      <c r="S2229" s="33">
        <v>1499632.91</v>
      </c>
      <c r="T2229" s="14">
        <f>Ugovori_OPULJP[[#This Row],[Bespovratna sredstva - Ukupno (EU+Nac) HRK
= Ukupna ugovorena vrijednost bespovratnih sredstava]]/7.5345</f>
        <v>199035.49140619813</v>
      </c>
      <c r="U2229" s="33">
        <v>0</v>
      </c>
      <c r="V2229" s="14">
        <f>Ugovori_OPULJP[[#This Row],[Javni doprinos korisnika - HRK]]/7.5345</f>
        <v>0</v>
      </c>
      <c r="W2229" s="33">
        <v>0</v>
      </c>
      <c r="X2229" s="14">
        <f>Ugovori_OPULJP[[#This Row],[Privatni doprinos korisnika - HRK]]/7.5345</f>
        <v>0</v>
      </c>
      <c r="Y2229" s="37">
        <v>1499632.91</v>
      </c>
      <c r="Z2229" s="15">
        <f>Ugovori_OPULJP[[#This Row],[UKUPNI PRIHVATLJIVI IZDACI
TOTAL ELIGIBLE EXPENDITURE
= Bespovratna sredstva ukupno + doprinos korisnika
= Ukupni prihvatljivi troškovi
= Ukupna ugovorena vrijednost projekta HRK]]/7.5345</f>
        <v>199035.49140619813</v>
      </c>
      <c r="AA2229" s="16" t="s">
        <v>38</v>
      </c>
      <c r="AB2229" s="16" t="s">
        <v>35</v>
      </c>
      <c r="AC2229" s="20" t="s">
        <v>8193</v>
      </c>
      <c r="AD2229" s="20" t="s">
        <v>6595</v>
      </c>
    </row>
    <row r="2230" spans="1:30" ht="89.25" x14ac:dyDescent="0.2">
      <c r="A2230" s="41" t="s">
        <v>8194</v>
      </c>
      <c r="B2230" s="42" t="s">
        <v>743</v>
      </c>
      <c r="C2230" s="43" t="s">
        <v>7295</v>
      </c>
      <c r="D2230" s="43" t="s">
        <v>7880</v>
      </c>
      <c r="E2230" s="44" t="s">
        <v>232</v>
      </c>
      <c r="F2230" s="45" t="s">
        <v>8195</v>
      </c>
      <c r="G2230" s="62" t="s">
        <v>125</v>
      </c>
      <c r="H2230" s="47">
        <v>43935</v>
      </c>
      <c r="I2230" s="47">
        <v>44665</v>
      </c>
      <c r="J2230" s="48" t="str">
        <f>IF(Ugovori_OPULJP[[#This Row],[DATUM ZAVRŠETKA OPERACIJE]]&gt;DATE(2024,3,31),"u provedbi","završen")</f>
        <v>završen</v>
      </c>
      <c r="K2230" s="46" t="s">
        <v>8196</v>
      </c>
      <c r="L2230" s="46" t="s">
        <v>37</v>
      </c>
      <c r="M2230" s="10">
        <v>0.85</v>
      </c>
      <c r="N2230" s="10">
        <v>0.15</v>
      </c>
      <c r="O2230" s="50">
        <f>Ugovori_OPULJP[[#This Row],[Bespovratna sredstva - Ukupno (EU+Nac) HRK
= Ukupna ugovorena vrijednost bespovratnih sredstava]]*Ugovori_OPULJP[[#This Row],[EU STOPA SUFINANCIRANJA %
EU CO-FINANCING RATE %]]</f>
        <v>1271220.713</v>
      </c>
      <c r="P2230" s="51">
        <f>Ugovori_OPULJP[[#This Row],[Bespovratna sredstva - EU dio - HRK]]/7.5345</f>
        <v>168719.98314420332</v>
      </c>
      <c r="Q2230" s="50">
        <f>Ugovori_OPULJP[[#This Row],[Bespovratna sredstva - Ukupno (EU+Nac) HRK
= Ukupna ugovorena vrijednost bespovratnih sredstava]]*Ugovori_OPULJP[[#This Row],[STOPA NACIONALNOG SUFINANCIRANJA %]]</f>
        <v>224333.06700000001</v>
      </c>
      <c r="R2230" s="51">
        <f>Ugovori_OPULJP[[#This Row],[Bespovratna sredstva - Nacionalni dio - HRK]]/7.5345</f>
        <v>29774.114672506468</v>
      </c>
      <c r="S2230" s="50">
        <v>1495553.78</v>
      </c>
      <c r="T2230" s="14">
        <f>Ugovori_OPULJP[[#This Row],[Bespovratna sredstva - Ukupno (EU+Nac) HRK
= Ukupna ugovorena vrijednost bespovratnih sredstava]]/7.5345</f>
        <v>198494.09781670981</v>
      </c>
      <c r="U2230" s="33">
        <v>0</v>
      </c>
      <c r="V2230" s="14">
        <f>Ugovori_OPULJP[[#This Row],[Javni doprinos korisnika - HRK]]/7.5345</f>
        <v>0</v>
      </c>
      <c r="W2230" s="33">
        <v>0</v>
      </c>
      <c r="X2230" s="14">
        <f>Ugovori_OPULJP[[#This Row],[Privatni doprinos korisnika - HRK]]/7.5345</f>
        <v>0</v>
      </c>
      <c r="Y2230" s="52">
        <v>1495553.78</v>
      </c>
      <c r="Z2230" s="53">
        <f>Ugovori_OPULJP[[#This Row],[UKUPNI PRIHVATLJIVI IZDACI
TOTAL ELIGIBLE EXPENDITURE
= Bespovratna sredstva ukupno + doprinos korisnika
= Ukupni prihvatljivi troškovi
= Ukupna ugovorena vrijednost projekta HRK]]/7.5345</f>
        <v>198494.09781670981</v>
      </c>
      <c r="AA2230" s="44" t="s">
        <v>38</v>
      </c>
      <c r="AB2230" s="44" t="s">
        <v>35</v>
      </c>
      <c r="AC2230" s="43" t="s">
        <v>8197</v>
      </c>
      <c r="AD2230" s="43" t="s">
        <v>6595</v>
      </c>
    </row>
    <row r="2231" spans="1:30" ht="102" x14ac:dyDescent="0.2">
      <c r="A2231" s="41" t="s">
        <v>8198</v>
      </c>
      <c r="B2231" s="42" t="s">
        <v>743</v>
      </c>
      <c r="C2231" s="43" t="s">
        <v>7295</v>
      </c>
      <c r="D2231" s="43" t="s">
        <v>7880</v>
      </c>
      <c r="E2231" s="44" t="s">
        <v>232</v>
      </c>
      <c r="F2231" s="45" t="s">
        <v>8199</v>
      </c>
      <c r="G2231" s="45" t="s">
        <v>8200</v>
      </c>
      <c r="H2231" s="47">
        <v>44035</v>
      </c>
      <c r="I2231" s="47">
        <v>44765</v>
      </c>
      <c r="J2231" s="48" t="str">
        <f>IF(Ugovori_OPULJP[[#This Row],[DATUM ZAVRŠETKA OPERACIJE]]&gt;DATE(2024,3,31),"u provedbi","završen")</f>
        <v>završen</v>
      </c>
      <c r="K2231" s="46" t="s">
        <v>8201</v>
      </c>
      <c r="L2231" s="46" t="s">
        <v>371</v>
      </c>
      <c r="M2231" s="10">
        <v>0.85</v>
      </c>
      <c r="N2231" s="10">
        <v>0.15</v>
      </c>
      <c r="O2231" s="50">
        <f>Ugovori_OPULJP[[#This Row],[Bespovratna sredstva - Ukupno (EU+Nac) HRK
= Ukupna ugovorena vrijednost bespovratnih sredstava]]*Ugovori_OPULJP[[#This Row],[EU STOPA SUFINANCIRANJA %
EU CO-FINANCING RATE %]]</f>
        <v>1245385.456</v>
      </c>
      <c r="P2231" s="51">
        <f>Ugovori_OPULJP[[#This Row],[Bespovratna sredstva - EU dio - HRK]]/7.5345</f>
        <v>165291.0552790497</v>
      </c>
      <c r="Q2231" s="50">
        <f>Ugovori_OPULJP[[#This Row],[Bespovratna sredstva - Ukupno (EU+Nac) HRK
= Ukupna ugovorena vrijednost bespovratnih sredstava]]*Ugovori_OPULJP[[#This Row],[STOPA NACIONALNOG SUFINANCIRANJA %]]</f>
        <v>219773.90400000001</v>
      </c>
      <c r="R2231" s="51">
        <f>Ugovori_OPULJP[[#This Row],[Bespovratna sredstva - Nacionalni dio - HRK]]/7.5345</f>
        <v>29169.009755126419</v>
      </c>
      <c r="S2231" s="50">
        <v>1465159.36</v>
      </c>
      <c r="T2231" s="51">
        <f>Ugovori_OPULJP[[#This Row],[Bespovratna sredstva - Ukupno (EU+Nac) HRK
= Ukupna ugovorena vrijednost bespovratnih sredstava]]/7.5345</f>
        <v>194460.06503417614</v>
      </c>
      <c r="U2231" s="50">
        <v>0</v>
      </c>
      <c r="V2231" s="51">
        <f>Ugovori_OPULJP[[#This Row],[Javni doprinos korisnika - HRK]]/7.5345</f>
        <v>0</v>
      </c>
      <c r="W2231" s="50">
        <v>0</v>
      </c>
      <c r="X2231" s="51">
        <f>Ugovori_OPULJP[[#This Row],[Privatni doprinos korisnika - HRK]]/7.5345</f>
        <v>0</v>
      </c>
      <c r="Y2231" s="52">
        <v>1465159.36</v>
      </c>
      <c r="Z2231" s="53">
        <f>Ugovori_OPULJP[[#This Row],[UKUPNI PRIHVATLJIVI IZDACI
TOTAL ELIGIBLE EXPENDITURE
= Bespovratna sredstva ukupno + doprinos korisnika
= Ukupni prihvatljivi troškovi
= Ukupna ugovorena vrijednost projekta HRK]]/7.5345</f>
        <v>194460.06503417614</v>
      </c>
      <c r="AA2231" s="44" t="s">
        <v>38</v>
      </c>
      <c r="AB2231" s="44" t="s">
        <v>35</v>
      </c>
      <c r="AC2231" s="43" t="s">
        <v>8202</v>
      </c>
      <c r="AD2231" s="43" t="s">
        <v>6595</v>
      </c>
    </row>
    <row r="2232" spans="1:30" ht="114.75" x14ac:dyDescent="0.2">
      <c r="A2232" s="41" t="s">
        <v>8203</v>
      </c>
      <c r="B2232" s="42" t="s">
        <v>743</v>
      </c>
      <c r="C2232" s="43" t="s">
        <v>7295</v>
      </c>
      <c r="D2232" s="43" t="s">
        <v>7880</v>
      </c>
      <c r="E2232" s="44" t="s">
        <v>232</v>
      </c>
      <c r="F2232" s="45" t="s">
        <v>8204</v>
      </c>
      <c r="G2232" s="45" t="s">
        <v>8200</v>
      </c>
      <c r="H2232" s="47">
        <v>44001</v>
      </c>
      <c r="I2232" s="47">
        <v>44731</v>
      </c>
      <c r="J2232" s="48" t="str">
        <f>IF(Ugovori_OPULJP[[#This Row],[DATUM ZAVRŠETKA OPERACIJE]]&gt;DATE(2024,3,31),"u provedbi","završen")</f>
        <v>završen</v>
      </c>
      <c r="K2232" s="46" t="s">
        <v>8205</v>
      </c>
      <c r="L2232" s="46" t="s">
        <v>371</v>
      </c>
      <c r="M2232" s="10">
        <v>0.85</v>
      </c>
      <c r="N2232" s="10">
        <v>0.15</v>
      </c>
      <c r="O2232" s="50">
        <f>Ugovori_OPULJP[[#This Row],[Bespovratna sredstva - Ukupno (EU+Nac) HRK
= Ukupna ugovorena vrijednost bespovratnih sredstava]]*Ugovori_OPULJP[[#This Row],[EU STOPA SUFINANCIRANJA %
EU CO-FINANCING RATE %]]</f>
        <v>1211777.51</v>
      </c>
      <c r="P2232" s="51">
        <f>Ugovori_OPULJP[[#This Row],[Bespovratna sredstva - EU dio - HRK]]/7.5345</f>
        <v>160830.51430088261</v>
      </c>
      <c r="Q2232" s="50">
        <f>Ugovori_OPULJP[[#This Row],[Bespovratna sredstva - Ukupno (EU+Nac) HRK
= Ukupna ugovorena vrijednost bespovratnih sredstava]]*Ugovori_OPULJP[[#This Row],[STOPA NACIONALNOG SUFINANCIRANJA %]]</f>
        <v>213843.09</v>
      </c>
      <c r="R2232" s="51">
        <f>Ugovori_OPULJP[[#This Row],[Bespovratna sredstva - Nacionalni dio - HRK]]/7.5345</f>
        <v>28381.855464861634</v>
      </c>
      <c r="S2232" s="50">
        <v>1425620.6</v>
      </c>
      <c r="T2232" s="14">
        <f>Ugovori_OPULJP[[#This Row],[Bespovratna sredstva - Ukupno (EU+Nac) HRK
= Ukupna ugovorena vrijednost bespovratnih sredstava]]/7.5345</f>
        <v>189212.36976574425</v>
      </c>
      <c r="U2232" s="33">
        <v>0</v>
      </c>
      <c r="V2232" s="14">
        <f>Ugovori_OPULJP[[#This Row],[Javni doprinos korisnika - HRK]]/7.5345</f>
        <v>0</v>
      </c>
      <c r="W2232" s="33">
        <v>0</v>
      </c>
      <c r="X2232" s="14">
        <f>Ugovori_OPULJP[[#This Row],[Privatni doprinos korisnika - HRK]]/7.5345</f>
        <v>0</v>
      </c>
      <c r="Y2232" s="52">
        <v>1425620.6</v>
      </c>
      <c r="Z2232" s="53">
        <f>Ugovori_OPULJP[[#This Row],[UKUPNI PRIHVATLJIVI IZDACI
TOTAL ELIGIBLE EXPENDITURE
= Bespovratna sredstva ukupno + doprinos korisnika
= Ukupni prihvatljivi troškovi
= Ukupna ugovorena vrijednost projekta HRK]]/7.5345</f>
        <v>189212.36976574425</v>
      </c>
      <c r="AA2232" s="44" t="s">
        <v>38</v>
      </c>
      <c r="AB2232" s="44" t="s">
        <v>35</v>
      </c>
      <c r="AC2232" s="43" t="s">
        <v>8206</v>
      </c>
      <c r="AD2232" s="43" t="s">
        <v>6595</v>
      </c>
    </row>
    <row r="2233" spans="1:30" ht="50.25" customHeight="1" x14ac:dyDescent="0.2">
      <c r="A2233" s="41" t="s">
        <v>8207</v>
      </c>
      <c r="B2233" s="42" t="s">
        <v>743</v>
      </c>
      <c r="C2233" s="43" t="s">
        <v>7295</v>
      </c>
      <c r="D2233" s="43" t="s">
        <v>7880</v>
      </c>
      <c r="E2233" s="44" t="s">
        <v>232</v>
      </c>
      <c r="F2233" s="45" t="s">
        <v>8208</v>
      </c>
      <c r="G2233" s="45" t="s">
        <v>837</v>
      </c>
      <c r="H2233" s="47">
        <v>44040</v>
      </c>
      <c r="I2233" s="47">
        <v>44832</v>
      </c>
      <c r="J2233" s="48" t="str">
        <f>IF(Ugovori_OPULJP[[#This Row],[DATUM ZAVRŠETKA OPERACIJE]]&gt;DATE(2024,3,31),"u provedbi","završen")</f>
        <v>završen</v>
      </c>
      <c r="K2233" s="46" t="s">
        <v>8209</v>
      </c>
      <c r="L2233" s="46" t="s">
        <v>594</v>
      </c>
      <c r="M2233" s="10">
        <v>0.85</v>
      </c>
      <c r="N2233" s="10">
        <v>0.15</v>
      </c>
      <c r="O2233" s="50">
        <f>Ugovori_OPULJP[[#This Row],[Bespovratna sredstva - Ukupno (EU+Nac) HRK
= Ukupna ugovorena vrijednost bespovratnih sredstava]]*Ugovori_OPULJP[[#This Row],[EU STOPA SUFINANCIRANJA %
EU CO-FINANCING RATE %]]</f>
        <v>1274884.281</v>
      </c>
      <c r="P2233" s="51">
        <f>Ugovori_OPULJP[[#This Row],[Bespovratna sredstva - EU dio - HRK]]/7.5345</f>
        <v>169206.22217798128</v>
      </c>
      <c r="Q2233" s="50">
        <f>Ugovori_OPULJP[[#This Row],[Bespovratna sredstva - Ukupno (EU+Nac) HRK
= Ukupna ugovorena vrijednost bespovratnih sredstava]]*Ugovori_OPULJP[[#This Row],[STOPA NACIONALNOG SUFINANCIRANJA %]]</f>
        <v>224979.579</v>
      </c>
      <c r="R2233" s="51">
        <f>Ugovori_OPULJP[[#This Row],[Bespovratna sredstva - Nacionalni dio - HRK]]/7.5345</f>
        <v>29859.921560820225</v>
      </c>
      <c r="S2233" s="50">
        <v>1499863.86</v>
      </c>
      <c r="T2233" s="51">
        <f>Ugovori_OPULJP[[#This Row],[Bespovratna sredstva - Ukupno (EU+Nac) HRK
= Ukupna ugovorena vrijednost bespovratnih sredstava]]/7.5345</f>
        <v>199066.1437388015</v>
      </c>
      <c r="U2233" s="50">
        <v>0</v>
      </c>
      <c r="V2233" s="51">
        <f>Ugovori_OPULJP[[#This Row],[Javni doprinos korisnika - HRK]]/7.5345</f>
        <v>0</v>
      </c>
      <c r="W2233" s="50">
        <v>0</v>
      </c>
      <c r="X2233" s="51">
        <f>Ugovori_OPULJP[[#This Row],[Privatni doprinos korisnika - HRK]]/7.5345</f>
        <v>0</v>
      </c>
      <c r="Y2233" s="52">
        <v>1499863.86</v>
      </c>
      <c r="Z2233" s="53">
        <f>Ugovori_OPULJP[[#This Row],[UKUPNI PRIHVATLJIVI IZDACI
TOTAL ELIGIBLE EXPENDITURE
= Bespovratna sredstva ukupno + doprinos korisnika
= Ukupni prihvatljivi troškovi
= Ukupna ugovorena vrijednost projekta HRK]]/7.5345</f>
        <v>199066.1437388015</v>
      </c>
      <c r="AA2233" s="44" t="s">
        <v>38</v>
      </c>
      <c r="AB2233" s="44" t="s">
        <v>35</v>
      </c>
      <c r="AC2233" s="43" t="s">
        <v>8210</v>
      </c>
      <c r="AD2233" s="43" t="s">
        <v>6595</v>
      </c>
    </row>
    <row r="2234" spans="1:30" ht="102" x14ac:dyDescent="0.2">
      <c r="A2234" s="41" t="s">
        <v>8211</v>
      </c>
      <c r="B2234" s="42" t="s">
        <v>743</v>
      </c>
      <c r="C2234" s="43" t="s">
        <v>7295</v>
      </c>
      <c r="D2234" s="43" t="s">
        <v>7880</v>
      </c>
      <c r="E2234" s="44" t="s">
        <v>232</v>
      </c>
      <c r="F2234" s="45" t="s">
        <v>8212</v>
      </c>
      <c r="G2234" s="45" t="s">
        <v>1431</v>
      </c>
      <c r="H2234" s="47">
        <v>44109</v>
      </c>
      <c r="I2234" s="47">
        <v>44997</v>
      </c>
      <c r="J2234" s="48" t="str">
        <f>IF(Ugovori_OPULJP[[#This Row],[DATUM ZAVRŠETKA OPERACIJE]]&gt;DATE(2024,3,31),"u provedbi","završen")</f>
        <v>završen</v>
      </c>
      <c r="K2234" s="46" t="s">
        <v>8213</v>
      </c>
      <c r="L2234" s="46" t="s">
        <v>99</v>
      </c>
      <c r="M2234" s="10">
        <v>0.85</v>
      </c>
      <c r="N2234" s="10">
        <v>0.15</v>
      </c>
      <c r="O2234" s="50">
        <f>Ugovori_OPULJP[[#This Row],[Bespovratna sredstva - Ukupno (EU+Nac) HRK
= Ukupna ugovorena vrijednost bespovratnih sredstava]]*Ugovori_OPULJP[[#This Row],[EU STOPA SUFINANCIRANJA %
EU CO-FINANCING RATE %]]</f>
        <v>1200086.6100000001</v>
      </c>
      <c r="P2234" s="51">
        <f>Ugovori_OPULJP[[#This Row],[Bespovratna sredstva - EU dio - HRK]]/7.5345</f>
        <v>159278.86521998805</v>
      </c>
      <c r="Q2234" s="50">
        <f>Ugovori_OPULJP[[#This Row],[Bespovratna sredstva - Ukupno (EU+Nac) HRK
= Ukupna ugovorena vrijednost bespovratnih sredstava]]*Ugovori_OPULJP[[#This Row],[STOPA NACIONALNOG SUFINANCIRANJA %]]</f>
        <v>211779.99000000002</v>
      </c>
      <c r="R2234" s="51">
        <f>Ugovori_OPULJP[[#This Row],[Bespovratna sredstva - Nacionalni dio - HRK]]/7.5345</f>
        <v>28108.035038821421</v>
      </c>
      <c r="S2234" s="50">
        <v>1411866.6</v>
      </c>
      <c r="T2234" s="14">
        <f>Ugovori_OPULJP[[#This Row],[Bespovratna sredstva - Ukupno (EU+Nac) HRK
= Ukupna ugovorena vrijednost bespovratnih sredstava]]/7.5345</f>
        <v>187386.90025880947</v>
      </c>
      <c r="U2234" s="33">
        <v>0</v>
      </c>
      <c r="V2234" s="14">
        <f>Ugovori_OPULJP[[#This Row],[Javni doprinos korisnika - HRK]]/7.5345</f>
        <v>0</v>
      </c>
      <c r="W2234" s="33">
        <v>0</v>
      </c>
      <c r="X2234" s="14">
        <f>Ugovori_OPULJP[[#This Row],[Privatni doprinos korisnika - HRK]]/7.5345</f>
        <v>0</v>
      </c>
      <c r="Y2234" s="52">
        <v>1411866.6</v>
      </c>
      <c r="Z2234" s="53">
        <f>Ugovori_OPULJP[[#This Row],[UKUPNI PRIHVATLJIVI IZDACI
TOTAL ELIGIBLE EXPENDITURE
= Bespovratna sredstva ukupno + doprinos korisnika
= Ukupni prihvatljivi troškovi
= Ukupna ugovorena vrijednost projekta HRK]]/7.5345</f>
        <v>187386.90025880947</v>
      </c>
      <c r="AA2234" s="44" t="s">
        <v>38</v>
      </c>
      <c r="AB2234" s="44" t="s">
        <v>35</v>
      </c>
      <c r="AC2234" s="43" t="s">
        <v>8214</v>
      </c>
      <c r="AD2234" s="43" t="s">
        <v>6595</v>
      </c>
    </row>
    <row r="2235" spans="1:30" ht="89.25" x14ac:dyDescent="0.2">
      <c r="A2235" s="41" t="s">
        <v>8215</v>
      </c>
      <c r="B2235" s="42" t="s">
        <v>743</v>
      </c>
      <c r="C2235" s="43" t="s">
        <v>7295</v>
      </c>
      <c r="D2235" s="43" t="s">
        <v>7880</v>
      </c>
      <c r="E2235" s="44" t="s">
        <v>232</v>
      </c>
      <c r="F2235" s="45" t="s">
        <v>8216</v>
      </c>
      <c r="G2235" s="45" t="s">
        <v>1605</v>
      </c>
      <c r="H2235" s="47">
        <v>44109</v>
      </c>
      <c r="I2235" s="47">
        <v>44839</v>
      </c>
      <c r="J2235" s="48" t="str">
        <f>IF(Ugovori_OPULJP[[#This Row],[DATUM ZAVRŠETKA OPERACIJE]]&gt;DATE(2024,3,31),"u provedbi","završen")</f>
        <v>završen</v>
      </c>
      <c r="K2235" s="46" t="s">
        <v>8127</v>
      </c>
      <c r="L2235" s="46" t="s">
        <v>99</v>
      </c>
      <c r="M2235" s="10">
        <v>0.85</v>
      </c>
      <c r="N2235" s="10">
        <v>0.15</v>
      </c>
      <c r="O2235" s="50">
        <f>Ugovori_OPULJP[[#This Row],[Bespovratna sredstva - Ukupno (EU+Nac) HRK
= Ukupna ugovorena vrijednost bespovratnih sredstava]]*Ugovori_OPULJP[[#This Row],[EU STOPA SUFINANCIRANJA %
EU CO-FINANCING RATE %]]</f>
        <v>1273278.75</v>
      </c>
      <c r="P2235" s="51">
        <f>Ugovori_OPULJP[[#This Row],[Bespovratna sredstva - EU dio - HRK]]/7.5345</f>
        <v>168993.13159466453</v>
      </c>
      <c r="Q2235" s="50">
        <f>Ugovori_OPULJP[[#This Row],[Bespovratna sredstva - Ukupno (EU+Nac) HRK
= Ukupna ugovorena vrijednost bespovratnih sredstava]]*Ugovori_OPULJP[[#This Row],[STOPA NACIONALNOG SUFINANCIRANJA %]]</f>
        <v>224696.25</v>
      </c>
      <c r="R2235" s="51">
        <f>Ugovori_OPULJP[[#This Row],[Bespovratna sredstva - Nacionalni dio - HRK]]/7.5345</f>
        <v>29822.317340234917</v>
      </c>
      <c r="S2235" s="50">
        <v>1497975</v>
      </c>
      <c r="T2235" s="51">
        <f>Ugovori_OPULJP[[#This Row],[Bespovratna sredstva - Ukupno (EU+Nac) HRK
= Ukupna ugovorena vrijednost bespovratnih sredstava]]/7.5345</f>
        <v>198815.44893489944</v>
      </c>
      <c r="U2235" s="50">
        <v>0</v>
      </c>
      <c r="V2235" s="51">
        <f>Ugovori_OPULJP[[#This Row],[Javni doprinos korisnika - HRK]]/7.5345</f>
        <v>0</v>
      </c>
      <c r="W2235" s="50">
        <v>0</v>
      </c>
      <c r="X2235" s="51">
        <f>Ugovori_OPULJP[[#This Row],[Privatni doprinos korisnika - HRK]]/7.5345</f>
        <v>0</v>
      </c>
      <c r="Y2235" s="52">
        <v>1497975</v>
      </c>
      <c r="Z2235" s="53">
        <f>Ugovori_OPULJP[[#This Row],[UKUPNI PRIHVATLJIVI IZDACI
TOTAL ELIGIBLE EXPENDITURE
= Bespovratna sredstva ukupno + doprinos korisnika
= Ukupni prihvatljivi troškovi
= Ukupna ugovorena vrijednost projekta HRK]]/7.5345</f>
        <v>198815.44893489944</v>
      </c>
      <c r="AA2235" s="44" t="s">
        <v>38</v>
      </c>
      <c r="AB2235" s="44" t="s">
        <v>35</v>
      </c>
      <c r="AC2235" s="43" t="s">
        <v>8217</v>
      </c>
      <c r="AD2235" s="43" t="s">
        <v>6595</v>
      </c>
    </row>
    <row r="2236" spans="1:30" ht="89.25" x14ac:dyDescent="0.2">
      <c r="A2236" s="41" t="s">
        <v>8218</v>
      </c>
      <c r="B2236" s="42" t="s">
        <v>743</v>
      </c>
      <c r="C2236" s="43" t="s">
        <v>7295</v>
      </c>
      <c r="D2236" s="43" t="s">
        <v>7880</v>
      </c>
      <c r="E2236" s="44" t="s">
        <v>232</v>
      </c>
      <c r="F2236" s="45" t="s">
        <v>8219</v>
      </c>
      <c r="G2236" s="62" t="s">
        <v>4218</v>
      </c>
      <c r="H2236" s="47">
        <v>43963</v>
      </c>
      <c r="I2236" s="47">
        <v>44693</v>
      </c>
      <c r="J2236" s="48" t="str">
        <f>IF(Ugovori_OPULJP[[#This Row],[DATUM ZAVRŠETKA OPERACIJE]]&gt;DATE(2024,3,31),"u provedbi","završen")</f>
        <v>završen</v>
      </c>
      <c r="K2236" s="46" t="s">
        <v>8220</v>
      </c>
      <c r="L2236" s="46" t="s">
        <v>249</v>
      </c>
      <c r="M2236" s="49">
        <v>0.85</v>
      </c>
      <c r="N2236" s="49">
        <v>0.15</v>
      </c>
      <c r="O2236" s="50">
        <f>Ugovori_OPULJP[[#This Row],[Bespovratna sredstva - Ukupno (EU+Nac) HRK
= Ukupna ugovorena vrijednost bespovratnih sredstava]]*Ugovori_OPULJP[[#This Row],[EU STOPA SUFINANCIRANJA %
EU CO-FINANCING RATE %]]</f>
        <v>977082.91350000002</v>
      </c>
      <c r="P2236" s="51">
        <f>Ugovori_OPULJP[[#This Row],[Bespovratna sredstva - EU dio - HRK]]/7.5345</f>
        <v>129681.18833366514</v>
      </c>
      <c r="Q2236" s="50">
        <f>Ugovori_OPULJP[[#This Row],[Bespovratna sredstva - Ukupno (EU+Nac) HRK
= Ukupna ugovorena vrijednost bespovratnih sredstava]]*Ugovori_OPULJP[[#This Row],[STOPA NACIONALNOG SUFINANCIRANJA %]]</f>
        <v>172426.3965</v>
      </c>
      <c r="R2236" s="51">
        <f>Ugovori_OPULJP[[#This Row],[Bespovratna sredstva - Nacionalni dio - HRK]]/7.5345</f>
        <v>22884.915588293847</v>
      </c>
      <c r="S2236" s="50">
        <v>1149509.31</v>
      </c>
      <c r="T2236" s="14">
        <f>Ugovori_OPULJP[[#This Row],[Bespovratna sredstva - Ukupno (EU+Nac) HRK
= Ukupna ugovorena vrijednost bespovratnih sredstava]]/7.5345</f>
        <v>152566.103921959</v>
      </c>
      <c r="U2236" s="33">
        <v>0</v>
      </c>
      <c r="V2236" s="14">
        <f>Ugovori_OPULJP[[#This Row],[Javni doprinos korisnika - HRK]]/7.5345</f>
        <v>0</v>
      </c>
      <c r="W2236" s="33">
        <v>0</v>
      </c>
      <c r="X2236" s="14">
        <f>Ugovori_OPULJP[[#This Row],[Privatni doprinos korisnika - HRK]]/7.5345</f>
        <v>0</v>
      </c>
      <c r="Y2236" s="52">
        <v>1149509.31</v>
      </c>
      <c r="Z2236" s="53">
        <f>Ugovori_OPULJP[[#This Row],[UKUPNI PRIHVATLJIVI IZDACI
TOTAL ELIGIBLE EXPENDITURE
= Bespovratna sredstva ukupno + doprinos korisnika
= Ukupni prihvatljivi troškovi
= Ukupna ugovorena vrijednost projekta HRK]]/7.5345</f>
        <v>152566.103921959</v>
      </c>
      <c r="AA2236" s="44" t="s">
        <v>38</v>
      </c>
      <c r="AB2236" s="44" t="s">
        <v>35</v>
      </c>
      <c r="AC2236" s="43" t="s">
        <v>8221</v>
      </c>
      <c r="AD2236" s="43" t="s">
        <v>6595</v>
      </c>
    </row>
    <row r="2237" spans="1:30" ht="102" x14ac:dyDescent="0.2">
      <c r="A2237" s="41" t="s">
        <v>8222</v>
      </c>
      <c r="B2237" s="42" t="s">
        <v>743</v>
      </c>
      <c r="C2237" s="43" t="s">
        <v>7295</v>
      </c>
      <c r="D2237" s="43" t="s">
        <v>7880</v>
      </c>
      <c r="E2237" s="44" t="s">
        <v>232</v>
      </c>
      <c r="F2237" s="45" t="s">
        <v>8223</v>
      </c>
      <c r="G2237" s="45" t="s">
        <v>1423</v>
      </c>
      <c r="H2237" s="47">
        <v>44130</v>
      </c>
      <c r="I2237" s="47">
        <v>44860</v>
      </c>
      <c r="J2237" s="48" t="str">
        <f>IF(Ugovori_OPULJP[[#This Row],[DATUM ZAVRŠETKA OPERACIJE]]&gt;DATE(2024,3,31),"u provedbi","završen")</f>
        <v>završen</v>
      </c>
      <c r="K2237" s="46" t="s">
        <v>211</v>
      </c>
      <c r="L2237" s="46" t="s">
        <v>211</v>
      </c>
      <c r="M2237" s="10">
        <v>0.85</v>
      </c>
      <c r="N2237" s="10">
        <v>0.15</v>
      </c>
      <c r="O2237" s="50">
        <f>Ugovori_OPULJP[[#This Row],[Bespovratna sredstva - Ukupno (EU+Nac) HRK
= Ukupna ugovorena vrijednost bespovratnih sredstava]]*Ugovori_OPULJP[[#This Row],[EU STOPA SUFINANCIRANJA %
EU CO-FINANCING RATE %]]</f>
        <v>448273.62049999996</v>
      </c>
      <c r="P2237" s="51">
        <f>Ugovori_OPULJP[[#This Row],[Bespovratna sredstva - EU dio - HRK]]/7.5345</f>
        <v>59496.133850952276</v>
      </c>
      <c r="Q2237" s="50">
        <f>Ugovori_OPULJP[[#This Row],[Bespovratna sredstva - Ukupno (EU+Nac) HRK
= Ukupna ugovorena vrijednost bespovratnih sredstava]]*Ugovori_OPULJP[[#This Row],[STOPA NACIONALNOG SUFINANCIRANJA %]]</f>
        <v>79107.109499999991</v>
      </c>
      <c r="R2237" s="51">
        <f>Ugovori_OPULJP[[#This Row],[Bespovratna sredstva - Nacionalni dio - HRK]]/7.5345</f>
        <v>10499.317738403342</v>
      </c>
      <c r="S2237" s="50">
        <v>527380.73</v>
      </c>
      <c r="T2237" s="51">
        <f>Ugovori_OPULJP[[#This Row],[Bespovratna sredstva - Ukupno (EU+Nac) HRK
= Ukupna ugovorena vrijednost bespovratnih sredstava]]/7.5345</f>
        <v>69995.451589355624</v>
      </c>
      <c r="U2237" s="50">
        <v>0</v>
      </c>
      <c r="V2237" s="51">
        <f>Ugovori_OPULJP[[#This Row],[Javni doprinos korisnika - HRK]]/7.5345</f>
        <v>0</v>
      </c>
      <c r="W2237" s="50">
        <v>0</v>
      </c>
      <c r="X2237" s="51">
        <f>Ugovori_OPULJP[[#This Row],[Privatni doprinos korisnika - HRK]]/7.5345</f>
        <v>0</v>
      </c>
      <c r="Y2237" s="52">
        <v>527380.73</v>
      </c>
      <c r="Z2237" s="53">
        <f>Ugovori_OPULJP[[#This Row],[UKUPNI PRIHVATLJIVI IZDACI
TOTAL ELIGIBLE EXPENDITURE
= Bespovratna sredstva ukupno + doprinos korisnika
= Ukupni prihvatljivi troškovi
= Ukupna ugovorena vrijednost projekta HRK]]/7.5345</f>
        <v>69995.451589355624</v>
      </c>
      <c r="AA2237" s="44" t="s">
        <v>38</v>
      </c>
      <c r="AB2237" s="44" t="s">
        <v>35</v>
      </c>
      <c r="AC2237" s="43" t="s">
        <v>8224</v>
      </c>
      <c r="AD2237" s="43" t="s">
        <v>6595</v>
      </c>
    </row>
    <row r="2238" spans="1:30" ht="102" x14ac:dyDescent="0.2">
      <c r="A2238" s="41" t="s">
        <v>8225</v>
      </c>
      <c r="B2238" s="42" t="s">
        <v>743</v>
      </c>
      <c r="C2238" s="43" t="s">
        <v>7295</v>
      </c>
      <c r="D2238" s="43" t="s">
        <v>7880</v>
      </c>
      <c r="E2238" s="44" t="s">
        <v>232</v>
      </c>
      <c r="F2238" s="45" t="s">
        <v>8226</v>
      </c>
      <c r="G2238" s="45" t="s">
        <v>1423</v>
      </c>
      <c r="H2238" s="47">
        <v>43927</v>
      </c>
      <c r="I2238" s="47">
        <v>44657</v>
      </c>
      <c r="J2238" s="48" t="str">
        <f>IF(Ugovori_OPULJP[[#This Row],[DATUM ZAVRŠETKA OPERACIJE]]&gt;DATE(2024,3,31),"u provedbi","završen")</f>
        <v>završen</v>
      </c>
      <c r="K2238" s="46" t="s">
        <v>8227</v>
      </c>
      <c r="L2238" s="46" t="s">
        <v>211</v>
      </c>
      <c r="M2238" s="10">
        <v>0.85</v>
      </c>
      <c r="N2238" s="10">
        <v>0.15</v>
      </c>
      <c r="O2238" s="50">
        <f>Ugovori_OPULJP[[#This Row],[Bespovratna sredstva - Ukupno (EU+Nac) HRK
= Ukupna ugovorena vrijednost bespovratnih sredstava]]*Ugovori_OPULJP[[#This Row],[EU STOPA SUFINANCIRANJA %
EU CO-FINANCING RATE %]]</f>
        <v>1191727.7015</v>
      </c>
      <c r="P2238" s="51">
        <f>Ugovori_OPULJP[[#This Row],[Bespovratna sredstva - EU dio - HRK]]/7.5345</f>
        <v>158169.44740858715</v>
      </c>
      <c r="Q2238" s="50">
        <f>Ugovori_OPULJP[[#This Row],[Bespovratna sredstva - Ukupno (EU+Nac) HRK
= Ukupna ugovorena vrijednost bespovratnih sredstava]]*Ugovori_OPULJP[[#This Row],[STOPA NACIONALNOG SUFINANCIRANJA %]]</f>
        <v>210304.8885</v>
      </c>
      <c r="R2238" s="51">
        <f>Ugovori_OPULJP[[#This Row],[Bespovratna sredstva - Nacionalni dio - HRK]]/7.5345</f>
        <v>27912.255425044794</v>
      </c>
      <c r="S2238" s="50">
        <v>1402032.59</v>
      </c>
      <c r="T2238" s="14">
        <f>Ugovori_OPULJP[[#This Row],[Bespovratna sredstva - Ukupno (EU+Nac) HRK
= Ukupna ugovorena vrijednost bespovratnih sredstava]]/7.5345</f>
        <v>186081.70283363195</v>
      </c>
      <c r="U2238" s="33">
        <v>0</v>
      </c>
      <c r="V2238" s="14">
        <f>Ugovori_OPULJP[[#This Row],[Javni doprinos korisnika - HRK]]/7.5345</f>
        <v>0</v>
      </c>
      <c r="W2238" s="33">
        <v>0</v>
      </c>
      <c r="X2238" s="14">
        <f>Ugovori_OPULJP[[#This Row],[Privatni doprinos korisnika - HRK]]/7.5345</f>
        <v>0</v>
      </c>
      <c r="Y2238" s="52">
        <v>1402032.59</v>
      </c>
      <c r="Z2238" s="53">
        <f>Ugovori_OPULJP[[#This Row],[UKUPNI PRIHVATLJIVI IZDACI
TOTAL ELIGIBLE EXPENDITURE
= Bespovratna sredstva ukupno + doprinos korisnika
= Ukupni prihvatljivi troškovi
= Ukupna ugovorena vrijednost projekta HRK]]/7.5345</f>
        <v>186081.70283363195</v>
      </c>
      <c r="AA2238" s="44" t="s">
        <v>38</v>
      </c>
      <c r="AB2238" s="44" t="s">
        <v>35</v>
      </c>
      <c r="AC2238" s="43" t="s">
        <v>8228</v>
      </c>
      <c r="AD2238" s="43" t="s">
        <v>6595</v>
      </c>
    </row>
    <row r="2239" spans="1:30" ht="114.75" x14ac:dyDescent="0.2">
      <c r="A2239" s="41" t="s">
        <v>8229</v>
      </c>
      <c r="B2239" s="42" t="s">
        <v>743</v>
      </c>
      <c r="C2239" s="43" t="s">
        <v>7295</v>
      </c>
      <c r="D2239" s="43" t="s">
        <v>7880</v>
      </c>
      <c r="E2239" s="44" t="s">
        <v>232</v>
      </c>
      <c r="F2239" s="45" t="s">
        <v>8230</v>
      </c>
      <c r="G2239" s="45" t="s">
        <v>2652</v>
      </c>
      <c r="H2239" s="47">
        <v>43966</v>
      </c>
      <c r="I2239" s="47">
        <v>44696</v>
      </c>
      <c r="J2239" s="48" t="str">
        <f>IF(Ugovori_OPULJP[[#This Row],[DATUM ZAVRŠETKA OPERACIJE]]&gt;DATE(2024,3,31),"u provedbi","završen")</f>
        <v>završen</v>
      </c>
      <c r="K2239" s="46" t="s">
        <v>8231</v>
      </c>
      <c r="L2239" s="46" t="s">
        <v>37</v>
      </c>
      <c r="M2239" s="10">
        <v>0.85</v>
      </c>
      <c r="N2239" s="10">
        <v>0.15</v>
      </c>
      <c r="O2239" s="50">
        <f>Ugovori_OPULJP[[#This Row],[Bespovratna sredstva - Ukupno (EU+Nac) HRK
= Ukupna ugovorena vrijednost bespovratnih sredstava]]*Ugovori_OPULJP[[#This Row],[EU STOPA SUFINANCIRANJA %
EU CO-FINANCING RATE %]]</f>
        <v>1270056.247</v>
      </c>
      <c r="P2239" s="51">
        <f>Ugovori_OPULJP[[#This Row],[Bespovratna sredstva - EU dio - HRK]]/7.5345</f>
        <v>168565.43194637998</v>
      </c>
      <c r="Q2239" s="50">
        <f>Ugovori_OPULJP[[#This Row],[Bespovratna sredstva - Ukupno (EU+Nac) HRK
= Ukupna ugovorena vrijednost bespovratnih sredstava]]*Ugovori_OPULJP[[#This Row],[STOPA NACIONALNOG SUFINANCIRANJA %]]</f>
        <v>224127.573</v>
      </c>
      <c r="R2239" s="51">
        <f>Ugovori_OPULJP[[#This Row],[Bespovratna sredstva - Nacionalni dio - HRK]]/7.5345</f>
        <v>29746.840931714112</v>
      </c>
      <c r="S2239" s="50">
        <v>1494183.82</v>
      </c>
      <c r="T2239" s="51">
        <f>Ugovori_OPULJP[[#This Row],[Bespovratna sredstva - Ukupno (EU+Nac) HRK
= Ukupna ugovorena vrijednost bespovratnih sredstava]]/7.5345</f>
        <v>198312.27287809411</v>
      </c>
      <c r="U2239" s="50">
        <v>0</v>
      </c>
      <c r="V2239" s="51">
        <f>Ugovori_OPULJP[[#This Row],[Javni doprinos korisnika - HRK]]/7.5345</f>
        <v>0</v>
      </c>
      <c r="W2239" s="50">
        <v>0</v>
      </c>
      <c r="X2239" s="51">
        <f>Ugovori_OPULJP[[#This Row],[Privatni doprinos korisnika - HRK]]/7.5345</f>
        <v>0</v>
      </c>
      <c r="Y2239" s="52">
        <v>1494183.82</v>
      </c>
      <c r="Z2239" s="53">
        <f>Ugovori_OPULJP[[#This Row],[UKUPNI PRIHVATLJIVI IZDACI
TOTAL ELIGIBLE EXPENDITURE
= Bespovratna sredstva ukupno + doprinos korisnika
= Ukupni prihvatljivi troškovi
= Ukupna ugovorena vrijednost projekta HRK]]/7.5345</f>
        <v>198312.27287809411</v>
      </c>
      <c r="AA2239" s="44" t="s">
        <v>38</v>
      </c>
      <c r="AB2239" s="44" t="s">
        <v>35</v>
      </c>
      <c r="AC2239" s="43" t="s">
        <v>8232</v>
      </c>
      <c r="AD2239" s="43" t="s">
        <v>6595</v>
      </c>
    </row>
    <row r="2240" spans="1:30" ht="114.75" x14ac:dyDescent="0.2">
      <c r="A2240" s="41" t="s">
        <v>8233</v>
      </c>
      <c r="B2240" s="42" t="s">
        <v>743</v>
      </c>
      <c r="C2240" s="43" t="s">
        <v>7295</v>
      </c>
      <c r="D2240" s="43" t="s">
        <v>7880</v>
      </c>
      <c r="E2240" s="44" t="s">
        <v>232</v>
      </c>
      <c r="F2240" s="45" t="s">
        <v>8234</v>
      </c>
      <c r="G2240" s="45" t="s">
        <v>8235</v>
      </c>
      <c r="H2240" s="47">
        <v>43958</v>
      </c>
      <c r="I2240" s="47">
        <v>44507</v>
      </c>
      <c r="J2240" s="48" t="str">
        <f>IF(Ugovori_OPULJP[[#This Row],[DATUM ZAVRŠETKA OPERACIJE]]&gt;DATE(2024,3,31),"u provedbi","završen")</f>
        <v>završen</v>
      </c>
      <c r="K2240" s="46" t="s">
        <v>8236</v>
      </c>
      <c r="L2240" s="46" t="s">
        <v>37</v>
      </c>
      <c r="M2240" s="10">
        <v>0.85</v>
      </c>
      <c r="N2240" s="10">
        <v>0.15</v>
      </c>
      <c r="O2240" s="50">
        <f>Ugovori_OPULJP[[#This Row],[Bespovratna sredstva - Ukupno (EU+Nac) HRK
= Ukupna ugovorena vrijednost bespovratnih sredstava]]*Ugovori_OPULJP[[#This Row],[EU STOPA SUFINANCIRANJA %
EU CO-FINANCING RATE %]]</f>
        <v>1273235.4935000001</v>
      </c>
      <c r="P2240" s="51">
        <f>Ugovori_OPULJP[[#This Row],[Bespovratna sredstva - EU dio - HRK]]/7.5345</f>
        <v>168987.39047050235</v>
      </c>
      <c r="Q2240" s="50">
        <f>Ugovori_OPULJP[[#This Row],[Bespovratna sredstva - Ukupno (EU+Nac) HRK
= Ukupna ugovorena vrijednost bespovratnih sredstava]]*Ugovori_OPULJP[[#This Row],[STOPA NACIONALNOG SUFINANCIRANJA %]]</f>
        <v>224688.6165</v>
      </c>
      <c r="R2240" s="51">
        <f>Ugovori_OPULJP[[#This Row],[Bespovratna sredstva - Nacionalni dio - HRK]]/7.5345</f>
        <v>29821.304200676885</v>
      </c>
      <c r="S2240" s="50">
        <v>1497924.11</v>
      </c>
      <c r="T2240" s="14">
        <f>Ugovori_OPULJP[[#This Row],[Bespovratna sredstva - Ukupno (EU+Nac) HRK
= Ukupna ugovorena vrijednost bespovratnih sredstava]]/7.5345</f>
        <v>198808.69467117926</v>
      </c>
      <c r="U2240" s="33">
        <v>0</v>
      </c>
      <c r="V2240" s="14">
        <f>Ugovori_OPULJP[[#This Row],[Javni doprinos korisnika - HRK]]/7.5345</f>
        <v>0</v>
      </c>
      <c r="W2240" s="33">
        <v>0</v>
      </c>
      <c r="X2240" s="14">
        <f>Ugovori_OPULJP[[#This Row],[Privatni doprinos korisnika - HRK]]/7.5345</f>
        <v>0</v>
      </c>
      <c r="Y2240" s="52">
        <v>1497924.11</v>
      </c>
      <c r="Z2240" s="53">
        <f>Ugovori_OPULJP[[#This Row],[UKUPNI PRIHVATLJIVI IZDACI
TOTAL ELIGIBLE EXPENDITURE
= Bespovratna sredstva ukupno + doprinos korisnika
= Ukupni prihvatljivi troškovi
= Ukupna ugovorena vrijednost projekta HRK]]/7.5345</f>
        <v>198808.69467117926</v>
      </c>
      <c r="AA2240" s="44" t="s">
        <v>38</v>
      </c>
      <c r="AB2240" s="44" t="s">
        <v>35</v>
      </c>
      <c r="AC2240" s="43" t="s">
        <v>8237</v>
      </c>
      <c r="AD2240" s="43" t="s">
        <v>6595</v>
      </c>
    </row>
    <row r="2241" spans="1:30" ht="114.75" x14ac:dyDescent="0.2">
      <c r="A2241" s="41" t="s">
        <v>8238</v>
      </c>
      <c r="B2241" s="42" t="s">
        <v>743</v>
      </c>
      <c r="C2241" s="43" t="s">
        <v>7295</v>
      </c>
      <c r="D2241" s="43" t="s">
        <v>7880</v>
      </c>
      <c r="E2241" s="44" t="s">
        <v>232</v>
      </c>
      <c r="F2241" s="45" t="s">
        <v>8239</v>
      </c>
      <c r="G2241" s="45" t="s">
        <v>1557</v>
      </c>
      <c r="H2241" s="47">
        <v>43983</v>
      </c>
      <c r="I2241" s="47">
        <v>44713</v>
      </c>
      <c r="J2241" s="48" t="str">
        <f>IF(Ugovori_OPULJP[[#This Row],[DATUM ZAVRŠETKA OPERACIJE]]&gt;DATE(2024,3,31),"u provedbi","završen")</f>
        <v>završen</v>
      </c>
      <c r="K2241" s="46" t="s">
        <v>84</v>
      </c>
      <c r="L2241" s="46" t="s">
        <v>84</v>
      </c>
      <c r="M2241" s="10">
        <v>0.85</v>
      </c>
      <c r="N2241" s="10">
        <v>0.15</v>
      </c>
      <c r="O2241" s="50">
        <f>Ugovori_OPULJP[[#This Row],[Bespovratna sredstva - Ukupno (EU+Nac) HRK
= Ukupna ugovorena vrijednost bespovratnih sredstava]]*Ugovori_OPULJP[[#This Row],[EU STOPA SUFINANCIRANJA %
EU CO-FINANCING RATE %]]</f>
        <v>1242110.6270000001</v>
      </c>
      <c r="P2241" s="51">
        <f>Ugovori_OPULJP[[#This Row],[Bespovratna sredstva - EU dio - HRK]]/7.5345</f>
        <v>164856.41077709204</v>
      </c>
      <c r="Q2241" s="50">
        <f>Ugovori_OPULJP[[#This Row],[Bespovratna sredstva - Ukupno (EU+Nac) HRK
= Ukupna ugovorena vrijednost bespovratnih sredstava]]*Ugovori_OPULJP[[#This Row],[STOPA NACIONALNOG SUFINANCIRANJA %]]</f>
        <v>219195.99300000002</v>
      </c>
      <c r="R2241" s="51">
        <f>Ugovori_OPULJP[[#This Row],[Bespovratna sredstva - Nacionalni dio - HRK]]/7.5345</f>
        <v>29092.307784192715</v>
      </c>
      <c r="S2241" s="50">
        <v>1461306.62</v>
      </c>
      <c r="T2241" s="51">
        <f>Ugovori_OPULJP[[#This Row],[Bespovratna sredstva - Ukupno (EU+Nac) HRK
= Ukupna ugovorena vrijednost bespovratnih sredstava]]/7.5345</f>
        <v>193948.71856128477</v>
      </c>
      <c r="U2241" s="50">
        <v>0</v>
      </c>
      <c r="V2241" s="51">
        <f>Ugovori_OPULJP[[#This Row],[Javni doprinos korisnika - HRK]]/7.5345</f>
        <v>0</v>
      </c>
      <c r="W2241" s="50">
        <v>0</v>
      </c>
      <c r="X2241" s="51">
        <f>Ugovori_OPULJP[[#This Row],[Privatni doprinos korisnika - HRK]]/7.5345</f>
        <v>0</v>
      </c>
      <c r="Y2241" s="52">
        <v>1461306.62</v>
      </c>
      <c r="Z2241" s="53">
        <f>Ugovori_OPULJP[[#This Row],[UKUPNI PRIHVATLJIVI IZDACI
TOTAL ELIGIBLE EXPENDITURE
= Bespovratna sredstva ukupno + doprinos korisnika
= Ukupni prihvatljivi troškovi
= Ukupna ugovorena vrijednost projekta HRK]]/7.5345</f>
        <v>193948.71856128477</v>
      </c>
      <c r="AA2241" s="44" t="s">
        <v>38</v>
      </c>
      <c r="AB2241" s="44" t="s">
        <v>35</v>
      </c>
      <c r="AC2241" s="43" t="s">
        <v>8240</v>
      </c>
      <c r="AD2241" s="43" t="s">
        <v>6595</v>
      </c>
    </row>
    <row r="2242" spans="1:30" ht="80.25" customHeight="1" x14ac:dyDescent="0.2">
      <c r="A2242" s="41" t="s">
        <v>8241</v>
      </c>
      <c r="B2242" s="42" t="s">
        <v>743</v>
      </c>
      <c r="C2242" s="43" t="s">
        <v>7295</v>
      </c>
      <c r="D2242" s="43" t="s">
        <v>7880</v>
      </c>
      <c r="E2242" s="44" t="s">
        <v>232</v>
      </c>
      <c r="F2242" s="45" t="s">
        <v>8242</v>
      </c>
      <c r="G2242" s="45" t="s">
        <v>2554</v>
      </c>
      <c r="H2242" s="47">
        <v>43943</v>
      </c>
      <c r="I2242" s="47">
        <v>44673</v>
      </c>
      <c r="J2242" s="48" t="str">
        <f>IF(Ugovori_OPULJP[[#This Row],[DATUM ZAVRŠETKA OPERACIJE]]&gt;DATE(2024,3,31),"u provedbi","završen")</f>
        <v>završen</v>
      </c>
      <c r="K2242" s="46" t="s">
        <v>36</v>
      </c>
      <c r="L2242" s="46" t="s">
        <v>84</v>
      </c>
      <c r="M2242" s="10">
        <v>0.85</v>
      </c>
      <c r="N2242" s="10">
        <v>0.15</v>
      </c>
      <c r="O2242" s="50">
        <f>Ugovori_OPULJP[[#This Row],[Bespovratna sredstva - Ukupno (EU+Nac) HRK
= Ukupna ugovorena vrijednost bespovratnih sredstava]]*Ugovori_OPULJP[[#This Row],[EU STOPA SUFINANCIRANJA %
EU CO-FINANCING RATE %]]</f>
        <v>1255522.675</v>
      </c>
      <c r="P2242" s="51">
        <f>Ugovori_OPULJP[[#This Row],[Bespovratna sredstva - EU dio - HRK]]/7.5345</f>
        <v>166636.49545424382</v>
      </c>
      <c r="Q2242" s="50">
        <f>Ugovori_OPULJP[[#This Row],[Bespovratna sredstva - Ukupno (EU+Nac) HRK
= Ukupna ugovorena vrijednost bespovratnih sredstava]]*Ugovori_OPULJP[[#This Row],[STOPA NACIONALNOG SUFINANCIRANJA %]]</f>
        <v>221562.82499999998</v>
      </c>
      <c r="R2242" s="51">
        <f>Ugovori_OPULJP[[#This Row],[Bespovratna sredstva - Nacionalni dio - HRK]]/7.5345</f>
        <v>29406.440374278314</v>
      </c>
      <c r="S2242" s="50">
        <v>1477085.5</v>
      </c>
      <c r="T2242" s="51">
        <f>Ugovori_OPULJP[[#This Row],[Bespovratna sredstva - Ukupno (EU+Nac) HRK
= Ukupna ugovorena vrijednost bespovratnih sredstava]]/7.5345</f>
        <v>196042.93582852211</v>
      </c>
      <c r="U2242" s="50">
        <v>0</v>
      </c>
      <c r="V2242" s="51">
        <f>Ugovori_OPULJP[[#This Row],[Javni doprinos korisnika - HRK]]/7.5345</f>
        <v>0</v>
      </c>
      <c r="W2242" s="50">
        <v>0</v>
      </c>
      <c r="X2242" s="51">
        <f>Ugovori_OPULJP[[#This Row],[Privatni doprinos korisnika - HRK]]/7.5345</f>
        <v>0</v>
      </c>
      <c r="Y2242" s="52">
        <v>1477085.5</v>
      </c>
      <c r="Z2242" s="53">
        <f>Ugovori_OPULJP[[#This Row],[UKUPNI PRIHVATLJIVI IZDACI
TOTAL ELIGIBLE EXPENDITURE
= Bespovratna sredstva ukupno + doprinos korisnika
= Ukupni prihvatljivi troškovi
= Ukupna ugovorena vrijednost projekta HRK]]/7.5345</f>
        <v>196042.93582852211</v>
      </c>
      <c r="AA2242" s="44" t="s">
        <v>38</v>
      </c>
      <c r="AB2242" s="44" t="s">
        <v>35</v>
      </c>
      <c r="AC2242" s="43" t="s">
        <v>8243</v>
      </c>
      <c r="AD2242" s="43" t="s">
        <v>6595</v>
      </c>
    </row>
    <row r="2243" spans="1:30" ht="114.75" x14ac:dyDescent="0.2">
      <c r="A2243" s="41" t="s">
        <v>8244</v>
      </c>
      <c r="B2243" s="103" t="s">
        <v>743</v>
      </c>
      <c r="C2243" s="43" t="s">
        <v>7295</v>
      </c>
      <c r="D2243" s="31" t="s">
        <v>7880</v>
      </c>
      <c r="E2243" s="44" t="s">
        <v>232</v>
      </c>
      <c r="F2243" s="45" t="s">
        <v>8245</v>
      </c>
      <c r="G2243" s="45" t="s">
        <v>8246</v>
      </c>
      <c r="H2243" s="47">
        <v>43952</v>
      </c>
      <c r="I2243" s="47">
        <v>44682</v>
      </c>
      <c r="J2243" s="48" t="str">
        <f>IF(Ugovori_OPULJP[[#This Row],[DATUM ZAVRŠETKA OPERACIJE]]&gt;DATE(2024,3,31),"u provedbi","završen")</f>
        <v>završen</v>
      </c>
      <c r="K2243" s="46" t="s">
        <v>8247</v>
      </c>
      <c r="L2243" s="46" t="s">
        <v>200</v>
      </c>
      <c r="M2243" s="49">
        <v>0.85</v>
      </c>
      <c r="N2243" s="49">
        <v>0.15</v>
      </c>
      <c r="O2243" s="50">
        <f>Ugovori_OPULJP[[#This Row],[Bespovratna sredstva - Ukupno (EU+Nac) HRK
= Ukupna ugovorena vrijednost bespovratnih sredstava]]*Ugovori_OPULJP[[#This Row],[EU STOPA SUFINANCIRANJA %
EU CO-FINANCING RATE %]]</f>
        <v>1264540.2995</v>
      </c>
      <c r="P2243" s="51">
        <f>Ugovori_OPULJP[[#This Row],[Bespovratna sredstva - EU dio - HRK]]/7.5345</f>
        <v>167833.33990311233</v>
      </c>
      <c r="Q2243" s="50">
        <f>Ugovori_OPULJP[[#This Row],[Bespovratna sredstva - Ukupno (EU+Nac) HRK
= Ukupna ugovorena vrijednost bespovratnih sredstava]]*Ugovori_OPULJP[[#This Row],[STOPA NACIONALNOG SUFINANCIRANJA %]]</f>
        <v>223154.17049999998</v>
      </c>
      <c r="R2243" s="51">
        <f>Ugovori_OPULJP[[#This Row],[Bespovratna sredstva - Nacionalni dio - HRK]]/7.5345</f>
        <v>29617.648218196293</v>
      </c>
      <c r="S2243" s="50">
        <v>1487694.47</v>
      </c>
      <c r="T2243" s="51">
        <f>Ugovori_OPULJP[[#This Row],[Bespovratna sredstva - Ukupno (EU+Nac) HRK
= Ukupna ugovorena vrijednost bespovratnih sredstava]]/7.5345</f>
        <v>197450.98812130862</v>
      </c>
      <c r="U2243" s="50">
        <v>0</v>
      </c>
      <c r="V2243" s="51">
        <f>Ugovori_OPULJP[[#This Row],[Javni doprinos korisnika - HRK]]/7.5345</f>
        <v>0</v>
      </c>
      <c r="W2243" s="50">
        <v>0</v>
      </c>
      <c r="X2243" s="51">
        <f>Ugovori_OPULJP[[#This Row],[Privatni doprinos korisnika - HRK]]/7.5345</f>
        <v>0</v>
      </c>
      <c r="Y2243" s="52">
        <v>1487694.47</v>
      </c>
      <c r="Z2243" s="53">
        <f>Ugovori_OPULJP[[#This Row],[UKUPNI PRIHVATLJIVI IZDACI
TOTAL ELIGIBLE EXPENDITURE
= Bespovratna sredstva ukupno + doprinos korisnika
= Ukupni prihvatljivi troškovi
= Ukupna ugovorena vrijednost projekta HRK]]/7.5345</f>
        <v>197450.98812130862</v>
      </c>
      <c r="AA2243" s="44" t="s">
        <v>38</v>
      </c>
      <c r="AB2243" s="44" t="s">
        <v>35</v>
      </c>
      <c r="AC2243" s="43" t="s">
        <v>8248</v>
      </c>
      <c r="AD2243" s="43" t="s">
        <v>6595</v>
      </c>
    </row>
    <row r="2244" spans="1:30" ht="102" x14ac:dyDescent="0.2">
      <c r="A2244" s="41" t="s">
        <v>8249</v>
      </c>
      <c r="B2244" s="103" t="s">
        <v>743</v>
      </c>
      <c r="C2244" s="43" t="s">
        <v>7295</v>
      </c>
      <c r="D2244" s="43" t="s">
        <v>7880</v>
      </c>
      <c r="E2244" s="44" t="s">
        <v>232</v>
      </c>
      <c r="F2244" s="45" t="s">
        <v>8250</v>
      </c>
      <c r="G2244" s="45" t="s">
        <v>2592</v>
      </c>
      <c r="H2244" s="47">
        <v>43948</v>
      </c>
      <c r="I2244" s="47">
        <v>44678</v>
      </c>
      <c r="J2244" s="48" t="str">
        <f>IF(Ugovori_OPULJP[[#This Row],[DATUM ZAVRŠETKA OPERACIJE]]&gt;DATE(2024,3,31),"u provedbi","završen")</f>
        <v>završen</v>
      </c>
      <c r="K2244" s="46" t="s">
        <v>8251</v>
      </c>
      <c r="L2244" s="46" t="s">
        <v>84</v>
      </c>
      <c r="M2244" s="49">
        <v>0.85</v>
      </c>
      <c r="N2244" s="49">
        <v>0.15</v>
      </c>
      <c r="O2244" s="50">
        <f>Ugovori_OPULJP[[#This Row],[Bespovratna sredstva - Ukupno (EU+Nac) HRK
= Ukupna ugovorena vrijednost bespovratnih sredstava]]*Ugovori_OPULJP[[#This Row],[EU STOPA SUFINANCIRANJA %
EU CO-FINANCING RATE %]]</f>
        <v>1274940.602</v>
      </c>
      <c r="P2244" s="51">
        <f>Ugovori_OPULJP[[#This Row],[Bespovratna sredstva - EU dio - HRK]]/7.5345</f>
        <v>169213.69725927399</v>
      </c>
      <c r="Q2244" s="50">
        <f>Ugovori_OPULJP[[#This Row],[Bespovratna sredstva - Ukupno (EU+Nac) HRK
= Ukupna ugovorena vrijednost bespovratnih sredstava]]*Ugovori_OPULJP[[#This Row],[STOPA NACIONALNOG SUFINANCIRANJA %]]</f>
        <v>224989.51800000001</v>
      </c>
      <c r="R2244" s="51">
        <f>Ugovori_OPULJP[[#This Row],[Bespovratna sredstva - Nacionalni dio - HRK]]/7.5345</f>
        <v>29861.240692813059</v>
      </c>
      <c r="S2244" s="50">
        <v>1499930.12</v>
      </c>
      <c r="T2244" s="51">
        <f>Ugovori_OPULJP[[#This Row],[Bespovratna sredstva - Ukupno (EU+Nac) HRK
= Ukupna ugovorena vrijednost bespovratnih sredstava]]/7.5345</f>
        <v>199074.93795208706</v>
      </c>
      <c r="U2244" s="50">
        <v>0</v>
      </c>
      <c r="V2244" s="51">
        <f>Ugovori_OPULJP[[#This Row],[Javni doprinos korisnika - HRK]]/7.5345</f>
        <v>0</v>
      </c>
      <c r="W2244" s="50">
        <v>0</v>
      </c>
      <c r="X2244" s="51">
        <f>Ugovori_OPULJP[[#This Row],[Privatni doprinos korisnika - HRK]]/7.5345</f>
        <v>0</v>
      </c>
      <c r="Y2244" s="52">
        <v>1499930.12</v>
      </c>
      <c r="Z2244" s="53">
        <f>Ugovori_OPULJP[[#This Row],[UKUPNI PRIHVATLJIVI IZDACI
TOTAL ELIGIBLE EXPENDITURE
= Bespovratna sredstva ukupno + doprinos korisnika
= Ukupni prihvatljivi troškovi
= Ukupna ugovorena vrijednost projekta HRK]]/7.5345</f>
        <v>199074.93795208706</v>
      </c>
      <c r="AA2244" s="44" t="s">
        <v>38</v>
      </c>
      <c r="AB2244" s="44" t="s">
        <v>35</v>
      </c>
      <c r="AC2244" s="43" t="s">
        <v>8252</v>
      </c>
      <c r="AD2244" s="43" t="s">
        <v>6595</v>
      </c>
    </row>
    <row r="2245" spans="1:30" ht="114.75" x14ac:dyDescent="0.2">
      <c r="A2245" s="41" t="s">
        <v>8253</v>
      </c>
      <c r="B2245" s="103" t="s">
        <v>743</v>
      </c>
      <c r="C2245" s="43" t="s">
        <v>7295</v>
      </c>
      <c r="D2245" s="43" t="s">
        <v>7880</v>
      </c>
      <c r="E2245" s="44" t="s">
        <v>232</v>
      </c>
      <c r="F2245" s="45" t="s">
        <v>8254</v>
      </c>
      <c r="G2245" s="45" t="s">
        <v>653</v>
      </c>
      <c r="H2245" s="47">
        <v>44091</v>
      </c>
      <c r="I2245" s="47">
        <v>44821</v>
      </c>
      <c r="J2245" s="48" t="str">
        <f>IF(Ugovori_OPULJP[[#This Row],[DATUM ZAVRŠETKA OPERACIJE]]&gt;DATE(2024,3,31),"u provedbi","završen")</f>
        <v>završen</v>
      </c>
      <c r="K2245" s="46" t="s">
        <v>84</v>
      </c>
      <c r="L2245" s="46" t="s">
        <v>84</v>
      </c>
      <c r="M2245" s="49">
        <v>0.85</v>
      </c>
      <c r="N2245" s="49">
        <v>0.15</v>
      </c>
      <c r="O2245" s="50">
        <f>Ugovori_OPULJP[[#This Row],[Bespovratna sredstva - Ukupno (EU+Nac) HRK
= Ukupna ugovorena vrijednost bespovratnih sredstava]]*Ugovori_OPULJP[[#This Row],[EU STOPA SUFINANCIRANJA %
EU CO-FINANCING RATE %]]</f>
        <v>1243507.5</v>
      </c>
      <c r="P2245" s="51">
        <f>Ugovori_OPULJP[[#This Row],[Bespovratna sredstva - EU dio - HRK]]/7.5345</f>
        <v>165041.80768465059</v>
      </c>
      <c r="Q2245" s="50">
        <f>Ugovori_OPULJP[[#This Row],[Bespovratna sredstva - Ukupno (EU+Nac) HRK
= Ukupna ugovorena vrijednost bespovratnih sredstava]]*Ugovori_OPULJP[[#This Row],[STOPA NACIONALNOG SUFINANCIRANJA %]]</f>
        <v>219442.5</v>
      </c>
      <c r="R2245" s="51">
        <f>Ugovori_OPULJP[[#This Row],[Bespovratna sredstva - Nacionalni dio - HRK]]/7.5345</f>
        <v>29125.024885526575</v>
      </c>
      <c r="S2245" s="50">
        <v>1462950</v>
      </c>
      <c r="T2245" s="51">
        <f>Ugovori_OPULJP[[#This Row],[Bespovratna sredstva - Ukupno (EU+Nac) HRK
= Ukupna ugovorena vrijednost bespovratnih sredstava]]/7.5345</f>
        <v>194166.83257017718</v>
      </c>
      <c r="U2245" s="50">
        <v>0</v>
      </c>
      <c r="V2245" s="51">
        <f>Ugovori_OPULJP[[#This Row],[Javni doprinos korisnika - HRK]]/7.5345</f>
        <v>0</v>
      </c>
      <c r="W2245" s="50">
        <v>0</v>
      </c>
      <c r="X2245" s="51">
        <f>Ugovori_OPULJP[[#This Row],[Privatni doprinos korisnika - HRK]]/7.5345</f>
        <v>0</v>
      </c>
      <c r="Y2245" s="52">
        <v>1462950</v>
      </c>
      <c r="Z2245" s="53">
        <f>Ugovori_OPULJP[[#This Row],[UKUPNI PRIHVATLJIVI IZDACI
TOTAL ELIGIBLE EXPENDITURE
= Bespovratna sredstva ukupno + doprinos korisnika
= Ukupni prihvatljivi troškovi
= Ukupna ugovorena vrijednost projekta HRK]]/7.5345</f>
        <v>194166.83257017718</v>
      </c>
      <c r="AA2245" s="44" t="s">
        <v>38</v>
      </c>
      <c r="AB2245" s="44" t="s">
        <v>35</v>
      </c>
      <c r="AC2245" s="43" t="s">
        <v>8255</v>
      </c>
      <c r="AD2245" s="43" t="s">
        <v>6595</v>
      </c>
    </row>
    <row r="2246" spans="1:30" ht="89.25" x14ac:dyDescent="0.2">
      <c r="A2246" s="41" t="s">
        <v>8256</v>
      </c>
      <c r="B2246" s="103" t="s">
        <v>743</v>
      </c>
      <c r="C2246" s="43" t="s">
        <v>7295</v>
      </c>
      <c r="D2246" s="43" t="s">
        <v>7880</v>
      </c>
      <c r="E2246" s="44" t="s">
        <v>232</v>
      </c>
      <c r="F2246" s="45" t="s">
        <v>8257</v>
      </c>
      <c r="G2246" s="45" t="s">
        <v>8258</v>
      </c>
      <c r="H2246" s="47">
        <v>44013</v>
      </c>
      <c r="I2246" s="47">
        <v>44652</v>
      </c>
      <c r="J2246" s="48" t="str">
        <f>IF(Ugovori_OPULJP[[#This Row],[DATUM ZAVRŠETKA OPERACIJE]]&gt;DATE(2024,3,31),"u provedbi","završen")</f>
        <v>završen</v>
      </c>
      <c r="K2246" s="46" t="s">
        <v>8259</v>
      </c>
      <c r="L2246" s="46" t="s">
        <v>200</v>
      </c>
      <c r="M2246" s="49">
        <v>0.85</v>
      </c>
      <c r="N2246" s="49">
        <v>0.15</v>
      </c>
      <c r="O2246" s="50">
        <f>Ugovori_OPULJP[[#This Row],[Bespovratna sredstva - Ukupno (EU+Nac) HRK
= Ukupna ugovorena vrijednost bespovratnih sredstava]]*Ugovori_OPULJP[[#This Row],[EU STOPA SUFINANCIRANJA %
EU CO-FINANCING RATE %]]</f>
        <v>1247432.3069999998</v>
      </c>
      <c r="P2246" s="51">
        <f>Ugovori_OPULJP[[#This Row],[Bespovratna sredstva - EU dio - HRK]]/7.5345</f>
        <v>165562.71909217595</v>
      </c>
      <c r="Q2246" s="50">
        <f>Ugovori_OPULJP[[#This Row],[Bespovratna sredstva - Ukupno (EU+Nac) HRK
= Ukupna ugovorena vrijednost bespovratnih sredstava]]*Ugovori_OPULJP[[#This Row],[STOPA NACIONALNOG SUFINANCIRANJA %]]</f>
        <v>220135.11299999998</v>
      </c>
      <c r="R2246" s="51">
        <f>Ugovori_OPULJP[[#This Row],[Bespovratna sredstva - Nacionalni dio - HRK]]/7.5345</f>
        <v>29216.950428031054</v>
      </c>
      <c r="S2246" s="50">
        <v>1467567.42</v>
      </c>
      <c r="T2246" s="51">
        <f>Ugovori_OPULJP[[#This Row],[Bespovratna sredstva - Ukupno (EU+Nac) HRK
= Ukupna ugovorena vrijednost bespovratnih sredstava]]/7.5345</f>
        <v>194779.66952020704</v>
      </c>
      <c r="U2246" s="50">
        <v>0</v>
      </c>
      <c r="V2246" s="51">
        <f>Ugovori_OPULJP[[#This Row],[Javni doprinos korisnika - HRK]]/7.5345</f>
        <v>0</v>
      </c>
      <c r="W2246" s="50">
        <v>0</v>
      </c>
      <c r="X2246" s="51">
        <f>Ugovori_OPULJP[[#This Row],[Privatni doprinos korisnika - HRK]]/7.5345</f>
        <v>0</v>
      </c>
      <c r="Y2246" s="52">
        <v>1467567.42</v>
      </c>
      <c r="Z2246" s="53">
        <f>Ugovori_OPULJP[[#This Row],[UKUPNI PRIHVATLJIVI IZDACI
TOTAL ELIGIBLE EXPENDITURE
= Bespovratna sredstva ukupno + doprinos korisnika
= Ukupni prihvatljivi troškovi
= Ukupna ugovorena vrijednost projekta HRK]]/7.5345</f>
        <v>194779.66952020704</v>
      </c>
      <c r="AA2246" s="44" t="s">
        <v>38</v>
      </c>
      <c r="AB2246" s="44" t="s">
        <v>35</v>
      </c>
      <c r="AC2246" s="43" t="s">
        <v>8260</v>
      </c>
      <c r="AD2246" s="43" t="s">
        <v>6595</v>
      </c>
    </row>
    <row r="2247" spans="1:30" ht="72.75" customHeight="1" x14ac:dyDescent="0.2">
      <c r="A2247" s="41" t="s">
        <v>8261</v>
      </c>
      <c r="B2247" s="103" t="s">
        <v>743</v>
      </c>
      <c r="C2247" s="43" t="s">
        <v>7295</v>
      </c>
      <c r="D2247" s="43" t="s">
        <v>7880</v>
      </c>
      <c r="E2247" s="44" t="s">
        <v>232</v>
      </c>
      <c r="F2247" s="45" t="s">
        <v>8262</v>
      </c>
      <c r="G2247" s="45" t="s">
        <v>5914</v>
      </c>
      <c r="H2247" s="47">
        <v>43927</v>
      </c>
      <c r="I2247" s="47">
        <v>44657</v>
      </c>
      <c r="J2247" s="48" t="str">
        <f>IF(Ugovori_OPULJP[[#This Row],[DATUM ZAVRŠETKA OPERACIJE]]&gt;DATE(2024,3,31),"u provedbi","završen")</f>
        <v>završen</v>
      </c>
      <c r="K2247" s="46" t="s">
        <v>36</v>
      </c>
      <c r="L2247" s="46" t="s">
        <v>94</v>
      </c>
      <c r="M2247" s="49">
        <v>0.85</v>
      </c>
      <c r="N2247" s="49">
        <v>0.15</v>
      </c>
      <c r="O2247" s="50">
        <f>Ugovori_OPULJP[[#This Row],[Bespovratna sredstva - Ukupno (EU+Nac) HRK
= Ukupna ugovorena vrijednost bespovratnih sredstava]]*Ugovori_OPULJP[[#This Row],[EU STOPA SUFINANCIRANJA %
EU CO-FINANCING RATE %]]</f>
        <v>1249849.3499999999</v>
      </c>
      <c r="P2247" s="51">
        <f>Ugovori_OPULJP[[#This Row],[Bespovratna sredstva - EU dio - HRK]]/7.5345</f>
        <v>165883.51582719487</v>
      </c>
      <c r="Q2247" s="50">
        <f>Ugovori_OPULJP[[#This Row],[Bespovratna sredstva - Ukupno (EU+Nac) HRK
= Ukupna ugovorena vrijednost bespovratnih sredstava]]*Ugovori_OPULJP[[#This Row],[STOPA NACIONALNOG SUFINANCIRANJA %]]</f>
        <v>220561.65</v>
      </c>
      <c r="R2247" s="51">
        <f>Ugovori_OPULJP[[#This Row],[Bespovratna sredstva - Nacionalni dio - HRK]]/7.5345</f>
        <v>29273.561616563806</v>
      </c>
      <c r="S2247" s="50">
        <v>1470411</v>
      </c>
      <c r="T2247" s="51">
        <f>Ugovori_OPULJP[[#This Row],[Bespovratna sredstva - Ukupno (EU+Nac) HRK
= Ukupna ugovorena vrijednost bespovratnih sredstava]]/7.5345</f>
        <v>195157.0774437587</v>
      </c>
      <c r="U2247" s="50">
        <v>0</v>
      </c>
      <c r="V2247" s="51">
        <f>Ugovori_OPULJP[[#This Row],[Javni doprinos korisnika - HRK]]/7.5345</f>
        <v>0</v>
      </c>
      <c r="W2247" s="50">
        <v>0</v>
      </c>
      <c r="X2247" s="51">
        <f>Ugovori_OPULJP[[#This Row],[Privatni doprinos korisnika - HRK]]/7.5345</f>
        <v>0</v>
      </c>
      <c r="Y2247" s="52">
        <v>1470411</v>
      </c>
      <c r="Z2247" s="53">
        <f>Ugovori_OPULJP[[#This Row],[UKUPNI PRIHVATLJIVI IZDACI
TOTAL ELIGIBLE EXPENDITURE
= Bespovratna sredstva ukupno + doprinos korisnika
= Ukupni prihvatljivi troškovi
= Ukupna ugovorena vrijednost projekta HRK]]/7.5345</f>
        <v>195157.0774437587</v>
      </c>
      <c r="AA2247" s="44" t="s">
        <v>38</v>
      </c>
      <c r="AB2247" s="44" t="s">
        <v>35</v>
      </c>
      <c r="AC2247" s="43" t="s">
        <v>8263</v>
      </c>
      <c r="AD2247" s="43" t="s">
        <v>6595</v>
      </c>
    </row>
    <row r="2248" spans="1:30" ht="82.5" customHeight="1" x14ac:dyDescent="0.2">
      <c r="A2248" s="41" t="s">
        <v>8264</v>
      </c>
      <c r="B2248" s="103" t="s">
        <v>743</v>
      </c>
      <c r="C2248" s="43" t="s">
        <v>7295</v>
      </c>
      <c r="D2248" s="43" t="s">
        <v>7880</v>
      </c>
      <c r="E2248" s="44" t="s">
        <v>232</v>
      </c>
      <c r="F2248" s="45" t="s">
        <v>8265</v>
      </c>
      <c r="G2248" s="45" t="s">
        <v>3027</v>
      </c>
      <c r="H2248" s="47">
        <v>44044</v>
      </c>
      <c r="I2248" s="47">
        <v>44774</v>
      </c>
      <c r="J2248" s="48" t="str">
        <f>IF(Ugovori_OPULJP[[#This Row],[DATUM ZAVRŠETKA OPERACIJE]]&gt;DATE(2024,3,31),"u provedbi","završen")</f>
        <v>završen</v>
      </c>
      <c r="K2248" s="46" t="s">
        <v>8266</v>
      </c>
      <c r="L2248" s="46" t="s">
        <v>94</v>
      </c>
      <c r="M2248" s="49">
        <v>0.85</v>
      </c>
      <c r="N2248" s="49">
        <v>0.15</v>
      </c>
      <c r="O2248" s="50">
        <f>Ugovori_OPULJP[[#This Row],[Bespovratna sredstva - Ukupno (EU+Nac) HRK
= Ukupna ugovorena vrijednost bespovratnih sredstava]]*Ugovori_OPULJP[[#This Row],[EU STOPA SUFINANCIRANJA %
EU CO-FINANCING RATE %]]</f>
        <v>1274999.9915</v>
      </c>
      <c r="P2248" s="51">
        <f>Ugovori_OPULJP[[#This Row],[Bespovratna sredstva - EU dio - HRK]]/7.5345</f>
        <v>169221.57960050434</v>
      </c>
      <c r="Q2248" s="50">
        <f>Ugovori_OPULJP[[#This Row],[Bespovratna sredstva - Ukupno (EU+Nac) HRK
= Ukupna ugovorena vrijednost bespovratnih sredstava]]*Ugovori_OPULJP[[#This Row],[STOPA NACIONALNOG SUFINANCIRANJA %]]</f>
        <v>224999.99849999999</v>
      </c>
      <c r="R2248" s="51">
        <f>Ugovori_OPULJP[[#This Row],[Bespovratna sredstva - Nacionalni dio - HRK]]/7.5345</f>
        <v>29862.631694206648</v>
      </c>
      <c r="S2248" s="50">
        <v>1499999.99</v>
      </c>
      <c r="T2248" s="51">
        <f>Ugovori_OPULJP[[#This Row],[Bespovratna sredstva - Ukupno (EU+Nac) HRK
= Ukupna ugovorena vrijednost bespovratnih sredstava]]/7.5345</f>
        <v>199084.21129471099</v>
      </c>
      <c r="U2248" s="50">
        <v>0</v>
      </c>
      <c r="V2248" s="51">
        <f>Ugovori_OPULJP[[#This Row],[Javni doprinos korisnika - HRK]]/7.5345</f>
        <v>0</v>
      </c>
      <c r="W2248" s="50">
        <v>0</v>
      </c>
      <c r="X2248" s="51">
        <f>Ugovori_OPULJP[[#This Row],[Privatni doprinos korisnika - HRK]]/7.5345</f>
        <v>0</v>
      </c>
      <c r="Y2248" s="52">
        <v>1499999.99</v>
      </c>
      <c r="Z2248" s="53">
        <f>Ugovori_OPULJP[[#This Row],[UKUPNI PRIHVATLJIVI IZDACI
TOTAL ELIGIBLE EXPENDITURE
= Bespovratna sredstva ukupno + doprinos korisnika
= Ukupni prihvatljivi troškovi
= Ukupna ugovorena vrijednost projekta HRK]]/7.5345</f>
        <v>199084.21129471099</v>
      </c>
      <c r="AA2248" s="44" t="s">
        <v>38</v>
      </c>
      <c r="AB2248" s="44" t="s">
        <v>35</v>
      </c>
      <c r="AC2248" s="43" t="s">
        <v>8267</v>
      </c>
      <c r="AD2248" s="43" t="s">
        <v>6595</v>
      </c>
    </row>
    <row r="2249" spans="1:30" ht="102" x14ac:dyDescent="0.2">
      <c r="A2249" s="41" t="s">
        <v>8268</v>
      </c>
      <c r="B2249" s="103" t="s">
        <v>743</v>
      </c>
      <c r="C2249" s="43" t="s">
        <v>7295</v>
      </c>
      <c r="D2249" s="43" t="s">
        <v>7880</v>
      </c>
      <c r="E2249" s="44" t="s">
        <v>232</v>
      </c>
      <c r="F2249" s="45" t="s">
        <v>8269</v>
      </c>
      <c r="G2249" s="45" t="s">
        <v>8270</v>
      </c>
      <c r="H2249" s="47">
        <v>44109</v>
      </c>
      <c r="I2249" s="47">
        <v>44839</v>
      </c>
      <c r="J2249" s="48" t="str">
        <f>IF(Ugovori_OPULJP[[#This Row],[DATUM ZAVRŠETKA OPERACIJE]]&gt;DATE(2024,3,31),"u provedbi","završen")</f>
        <v>završen</v>
      </c>
      <c r="K2249" s="46" t="s">
        <v>8271</v>
      </c>
      <c r="L2249" s="46" t="s">
        <v>333</v>
      </c>
      <c r="M2249" s="49">
        <v>0.85</v>
      </c>
      <c r="N2249" s="49">
        <v>0.15</v>
      </c>
      <c r="O2249" s="50">
        <f>Ugovori_OPULJP[[#This Row],[Bespovratna sredstva - Ukupno (EU+Nac) HRK
= Ukupna ugovorena vrijednost bespovratnih sredstava]]*Ugovori_OPULJP[[#This Row],[EU STOPA SUFINANCIRANJA %
EU CO-FINANCING RATE %]]</f>
        <v>1094389.6880000001</v>
      </c>
      <c r="P2249" s="51">
        <f>Ugovori_OPULJP[[#This Row],[Bespovratna sredstva - EU dio - HRK]]/7.5345</f>
        <v>145250.47289136637</v>
      </c>
      <c r="Q2249" s="50">
        <f>Ugovori_OPULJP[[#This Row],[Bespovratna sredstva - Ukupno (EU+Nac) HRK
= Ukupna ugovorena vrijednost bespovratnih sredstava]]*Ugovori_OPULJP[[#This Row],[STOPA NACIONALNOG SUFINANCIRANJA %]]</f>
        <v>193127.592</v>
      </c>
      <c r="R2249" s="51">
        <f>Ugovori_OPULJP[[#This Row],[Bespovratna sredstva - Nacionalni dio - HRK]]/7.5345</f>
        <v>25632.436392594067</v>
      </c>
      <c r="S2249" s="50">
        <v>1287517.28</v>
      </c>
      <c r="T2249" s="51">
        <f>Ugovori_OPULJP[[#This Row],[Bespovratna sredstva - Ukupno (EU+Nac) HRK
= Ukupna ugovorena vrijednost bespovratnih sredstava]]/7.5345</f>
        <v>170882.90928396044</v>
      </c>
      <c r="U2249" s="50">
        <v>0</v>
      </c>
      <c r="V2249" s="51">
        <f>Ugovori_OPULJP[[#This Row],[Javni doprinos korisnika - HRK]]/7.5345</f>
        <v>0</v>
      </c>
      <c r="W2249" s="50">
        <v>0</v>
      </c>
      <c r="X2249" s="51">
        <f>Ugovori_OPULJP[[#This Row],[Privatni doprinos korisnika - HRK]]/7.5345</f>
        <v>0</v>
      </c>
      <c r="Y2249" s="52">
        <v>1287517.28</v>
      </c>
      <c r="Z2249" s="53">
        <f>Ugovori_OPULJP[[#This Row],[UKUPNI PRIHVATLJIVI IZDACI
TOTAL ELIGIBLE EXPENDITURE
= Bespovratna sredstva ukupno + doprinos korisnika
= Ukupni prihvatljivi troškovi
= Ukupna ugovorena vrijednost projekta HRK]]/7.5345</f>
        <v>170882.90928396044</v>
      </c>
      <c r="AA2249" s="44" t="s">
        <v>38</v>
      </c>
      <c r="AB2249" s="44" t="s">
        <v>35</v>
      </c>
      <c r="AC2249" s="43" t="s">
        <v>8272</v>
      </c>
      <c r="AD2249" s="43" t="s">
        <v>6595</v>
      </c>
    </row>
    <row r="2250" spans="1:30" ht="70.5" customHeight="1" x14ac:dyDescent="0.2">
      <c r="A2250" s="41" t="s">
        <v>8273</v>
      </c>
      <c r="B2250" s="103" t="s">
        <v>743</v>
      </c>
      <c r="C2250" s="43" t="s">
        <v>7295</v>
      </c>
      <c r="D2250" s="43" t="s">
        <v>7880</v>
      </c>
      <c r="E2250" s="44" t="s">
        <v>232</v>
      </c>
      <c r="F2250" s="45" t="s">
        <v>8274</v>
      </c>
      <c r="G2250" s="45" t="s">
        <v>632</v>
      </c>
      <c r="H2250" s="47">
        <v>44032</v>
      </c>
      <c r="I2250" s="47">
        <v>44762</v>
      </c>
      <c r="J2250" s="48" t="str">
        <f>IF(Ugovori_OPULJP[[#This Row],[DATUM ZAVRŠETKA OPERACIJE]]&gt;DATE(2024,3,31),"u provedbi","završen")</f>
        <v>završen</v>
      </c>
      <c r="K2250" s="46" t="s">
        <v>8275</v>
      </c>
      <c r="L2250" s="46" t="s">
        <v>333</v>
      </c>
      <c r="M2250" s="49">
        <v>0.85</v>
      </c>
      <c r="N2250" s="49">
        <v>0.15</v>
      </c>
      <c r="O2250" s="50">
        <f>Ugovori_OPULJP[[#This Row],[Bespovratna sredstva - Ukupno (EU+Nac) HRK
= Ukupna ugovorena vrijednost bespovratnih sredstava]]*Ugovori_OPULJP[[#This Row],[EU STOPA SUFINANCIRANJA %
EU CO-FINANCING RATE %]]</f>
        <v>1273745.3999999999</v>
      </c>
      <c r="P2250" s="51">
        <f>Ugovori_OPULJP[[#This Row],[Bespovratna sredstva - EU dio - HRK]]/7.5345</f>
        <v>169055.06669321121</v>
      </c>
      <c r="Q2250" s="50">
        <f>Ugovori_OPULJP[[#This Row],[Bespovratna sredstva - Ukupno (EU+Nac) HRK
= Ukupna ugovorena vrijednost bespovratnih sredstava]]*Ugovori_OPULJP[[#This Row],[STOPA NACIONALNOG SUFINANCIRANJA %]]</f>
        <v>224778.6</v>
      </c>
      <c r="R2250" s="51">
        <f>Ugovori_OPULJP[[#This Row],[Bespovratna sredstva - Nacionalni dio - HRK]]/7.5345</f>
        <v>29833.247063507864</v>
      </c>
      <c r="S2250" s="50">
        <v>1498524</v>
      </c>
      <c r="T2250" s="51">
        <f>Ugovori_OPULJP[[#This Row],[Bespovratna sredstva - Ukupno (EU+Nac) HRK
= Ukupna ugovorena vrijednost bespovratnih sredstava]]/7.5345</f>
        <v>198888.31375671909</v>
      </c>
      <c r="U2250" s="50">
        <v>0</v>
      </c>
      <c r="V2250" s="51">
        <f>Ugovori_OPULJP[[#This Row],[Javni doprinos korisnika - HRK]]/7.5345</f>
        <v>0</v>
      </c>
      <c r="W2250" s="50">
        <v>0</v>
      </c>
      <c r="X2250" s="51">
        <f>Ugovori_OPULJP[[#This Row],[Privatni doprinos korisnika - HRK]]/7.5345</f>
        <v>0</v>
      </c>
      <c r="Y2250" s="52">
        <v>1498524</v>
      </c>
      <c r="Z2250" s="53">
        <f>Ugovori_OPULJP[[#This Row],[UKUPNI PRIHVATLJIVI IZDACI
TOTAL ELIGIBLE EXPENDITURE
= Bespovratna sredstva ukupno + doprinos korisnika
= Ukupni prihvatljivi troškovi
= Ukupna ugovorena vrijednost projekta HRK]]/7.5345</f>
        <v>198888.31375671909</v>
      </c>
      <c r="AA2250" s="44" t="s">
        <v>38</v>
      </c>
      <c r="AB2250" s="44" t="s">
        <v>35</v>
      </c>
      <c r="AC2250" s="43" t="s">
        <v>8276</v>
      </c>
      <c r="AD2250" s="43" t="s">
        <v>6595</v>
      </c>
    </row>
    <row r="2251" spans="1:30" ht="102" x14ac:dyDescent="0.2">
      <c r="A2251" s="41" t="s">
        <v>8277</v>
      </c>
      <c r="B2251" s="103" t="s">
        <v>743</v>
      </c>
      <c r="C2251" s="43" t="s">
        <v>7295</v>
      </c>
      <c r="D2251" s="43" t="s">
        <v>7880</v>
      </c>
      <c r="E2251" s="44" t="s">
        <v>232</v>
      </c>
      <c r="F2251" s="45" t="s">
        <v>8278</v>
      </c>
      <c r="G2251" s="45" t="s">
        <v>8279</v>
      </c>
      <c r="H2251" s="47">
        <v>44132</v>
      </c>
      <c r="I2251" s="47">
        <v>44862</v>
      </c>
      <c r="J2251" s="48" t="str">
        <f>IF(Ugovori_OPULJP[[#This Row],[DATUM ZAVRŠETKA OPERACIJE]]&gt;DATE(2024,3,31),"u provedbi","završen")</f>
        <v>završen</v>
      </c>
      <c r="K2251" s="46" t="s">
        <v>8280</v>
      </c>
      <c r="L2251" s="46" t="s">
        <v>37</v>
      </c>
      <c r="M2251" s="49">
        <v>0.85</v>
      </c>
      <c r="N2251" s="49">
        <v>0.15</v>
      </c>
      <c r="O2251" s="50">
        <f>Ugovori_OPULJP[[#This Row],[Bespovratna sredstva - Ukupno (EU+Nac) HRK
= Ukupna ugovorena vrijednost bespovratnih sredstava]]*Ugovori_OPULJP[[#This Row],[EU STOPA SUFINANCIRANJA %
EU CO-FINANCING RATE %]]</f>
        <v>1044803.051</v>
      </c>
      <c r="P2251" s="51">
        <f>Ugovori_OPULJP[[#This Row],[Bespovratna sredstva - EU dio - HRK]]/7.5345</f>
        <v>138669.19516888977</v>
      </c>
      <c r="Q2251" s="50">
        <f>Ugovori_OPULJP[[#This Row],[Bespovratna sredstva - Ukupno (EU+Nac) HRK
= Ukupna ugovorena vrijednost bespovratnih sredstava]]*Ugovori_OPULJP[[#This Row],[STOPA NACIONALNOG SUFINANCIRANJA %]]</f>
        <v>184377.00899999999</v>
      </c>
      <c r="R2251" s="51">
        <f>Ugovori_OPULJP[[#This Row],[Bespovratna sredstva - Nacionalni dio - HRK]]/7.5345</f>
        <v>24471.03444156878</v>
      </c>
      <c r="S2251" s="50">
        <v>1229180.06</v>
      </c>
      <c r="T2251" s="51">
        <f>Ugovori_OPULJP[[#This Row],[Bespovratna sredstva - Ukupno (EU+Nac) HRK
= Ukupna ugovorena vrijednost bespovratnih sredstava]]/7.5345</f>
        <v>163140.22961045857</v>
      </c>
      <c r="U2251" s="50">
        <v>0</v>
      </c>
      <c r="V2251" s="51">
        <f>Ugovori_OPULJP[[#This Row],[Javni doprinos korisnika - HRK]]/7.5345</f>
        <v>0</v>
      </c>
      <c r="W2251" s="50">
        <v>0</v>
      </c>
      <c r="X2251" s="51">
        <f>Ugovori_OPULJP[[#This Row],[Privatni doprinos korisnika - HRK]]/7.5345</f>
        <v>0</v>
      </c>
      <c r="Y2251" s="52">
        <v>1229180.06</v>
      </c>
      <c r="Z2251" s="53">
        <f>Ugovori_OPULJP[[#This Row],[UKUPNI PRIHVATLJIVI IZDACI
TOTAL ELIGIBLE EXPENDITURE
= Bespovratna sredstva ukupno + doprinos korisnika
= Ukupni prihvatljivi troškovi
= Ukupna ugovorena vrijednost projekta HRK]]/7.5345</f>
        <v>163140.22961045857</v>
      </c>
      <c r="AA2251" s="44" t="s">
        <v>38</v>
      </c>
      <c r="AB2251" s="44" t="s">
        <v>35</v>
      </c>
      <c r="AC2251" s="43" t="s">
        <v>8281</v>
      </c>
      <c r="AD2251" s="43" t="s">
        <v>6595</v>
      </c>
    </row>
    <row r="2252" spans="1:30" ht="114.75" x14ac:dyDescent="0.2">
      <c r="A2252" s="41" t="s">
        <v>8282</v>
      </c>
      <c r="B2252" s="103" t="s">
        <v>743</v>
      </c>
      <c r="C2252" s="43" t="s">
        <v>7295</v>
      </c>
      <c r="D2252" s="43" t="s">
        <v>8283</v>
      </c>
      <c r="E2252" s="44" t="s">
        <v>34</v>
      </c>
      <c r="F2252" s="45" t="s">
        <v>8283</v>
      </c>
      <c r="G2252" s="45" t="s">
        <v>56</v>
      </c>
      <c r="H2252" s="47">
        <v>43221</v>
      </c>
      <c r="I2252" s="47">
        <v>44061</v>
      </c>
      <c r="J2252" s="48" t="str">
        <f>IF(Ugovori_OPULJP[[#This Row],[DATUM ZAVRŠETKA OPERACIJE]]&gt;DATE(2024,3,31),"u provedbi","završen")</f>
        <v>završen</v>
      </c>
      <c r="K2252" s="46" t="s">
        <v>205</v>
      </c>
      <c r="L2252" s="46" t="s">
        <v>37</v>
      </c>
      <c r="M2252" s="49">
        <v>0.85</v>
      </c>
      <c r="N2252" s="49">
        <v>0.15</v>
      </c>
      <c r="O2252" s="50">
        <f>Ugovori_OPULJP[[#This Row],[Bespovratna sredstva - Ukupno (EU+Nac) HRK
= Ukupna ugovorena vrijednost bespovratnih sredstava]]*Ugovori_OPULJP[[#This Row],[EU STOPA SUFINANCIRANJA %
EU CO-FINANCING RATE %]]</f>
        <v>5436770</v>
      </c>
      <c r="P2252" s="51">
        <f>Ugovori_OPULJP[[#This Row],[Bespovratna sredstva - EU dio - HRK]]/7.5345</f>
        <v>721583.38310438651</v>
      </c>
      <c r="Q2252" s="50">
        <f>Ugovori_OPULJP[[#This Row],[Bespovratna sredstva - Ukupno (EU+Nac) HRK
= Ukupna ugovorena vrijednost bespovratnih sredstava]]*Ugovori_OPULJP[[#This Row],[STOPA NACIONALNOG SUFINANCIRANJA %]]</f>
        <v>959430</v>
      </c>
      <c r="R2252" s="51">
        <f>Ugovori_OPULJP[[#This Row],[Bespovratna sredstva - Nacionalni dio - HRK]]/7.5345</f>
        <v>127338.24407724467</v>
      </c>
      <c r="S2252" s="50">
        <v>6396200</v>
      </c>
      <c r="T2252" s="51">
        <f>Ugovori_OPULJP[[#This Row],[Bespovratna sredstva - Ukupno (EU+Nac) HRK
= Ukupna ugovorena vrijednost bespovratnih sredstava]]/7.5345</f>
        <v>848921.62718163116</v>
      </c>
      <c r="U2252" s="50">
        <v>0</v>
      </c>
      <c r="V2252" s="51">
        <f>Ugovori_OPULJP[[#This Row],[Javni doprinos korisnika - HRK]]/7.5345</f>
        <v>0</v>
      </c>
      <c r="W2252" s="50">
        <v>0</v>
      </c>
      <c r="X2252" s="51">
        <f>Ugovori_OPULJP[[#This Row],[Privatni doprinos korisnika - HRK]]/7.5345</f>
        <v>0</v>
      </c>
      <c r="Y2252" s="52">
        <v>6396200</v>
      </c>
      <c r="Z2252" s="53">
        <f>Ugovori_OPULJP[[#This Row],[UKUPNI PRIHVATLJIVI IZDACI
TOTAL ELIGIBLE EXPENDITURE
= Bespovratna sredstva ukupno + doprinos korisnika
= Ukupni prihvatljivi troškovi
= Ukupna ugovorena vrijednost projekta HRK]]/7.5345</f>
        <v>848921.62718163116</v>
      </c>
      <c r="AA2252" s="44" t="s">
        <v>38</v>
      </c>
      <c r="AB2252" s="44" t="s">
        <v>35</v>
      </c>
      <c r="AC2252" s="43" t="s">
        <v>8284</v>
      </c>
      <c r="AD2252" s="43" t="s">
        <v>6595</v>
      </c>
    </row>
    <row r="2253" spans="1:30" ht="89.25" x14ac:dyDescent="0.2">
      <c r="A2253" s="41" t="s">
        <v>8285</v>
      </c>
      <c r="B2253" s="103" t="s">
        <v>743</v>
      </c>
      <c r="C2253" s="43" t="s">
        <v>7295</v>
      </c>
      <c r="D2253" s="43" t="s">
        <v>8286</v>
      </c>
      <c r="E2253" s="44" t="s">
        <v>76</v>
      </c>
      <c r="F2253" s="45" t="s">
        <v>8287</v>
      </c>
      <c r="G2253" s="45" t="s">
        <v>1318</v>
      </c>
      <c r="H2253" s="47">
        <v>43298</v>
      </c>
      <c r="I2253" s="47">
        <v>44213</v>
      </c>
      <c r="J2253" s="48" t="str">
        <f>IF(Ugovori_OPULJP[[#This Row],[DATUM ZAVRŠETKA OPERACIJE]]&gt;DATE(2024,3,31),"u provedbi","završen")</f>
        <v>završen</v>
      </c>
      <c r="K2253" s="46" t="s">
        <v>84</v>
      </c>
      <c r="L2253" s="46" t="s">
        <v>84</v>
      </c>
      <c r="M2253" s="49">
        <v>0.85</v>
      </c>
      <c r="N2253" s="49">
        <v>0.15</v>
      </c>
      <c r="O2253" s="50">
        <f>Ugovori_OPULJP[[#This Row],[Bespovratna sredstva - Ukupno (EU+Nac) HRK
= Ukupna ugovorena vrijednost bespovratnih sredstava]]*Ugovori_OPULJP[[#This Row],[EU STOPA SUFINANCIRANJA %
EU CO-FINANCING RATE %]]</f>
        <v>1481304.3499999999</v>
      </c>
      <c r="P2253" s="51">
        <f>Ugovori_OPULJP[[#This Row],[Bespovratna sredstva - EU dio - HRK]]/7.5345</f>
        <v>196602.87344880216</v>
      </c>
      <c r="Q2253" s="50">
        <f>Ugovori_OPULJP[[#This Row],[Bespovratna sredstva - Ukupno (EU+Nac) HRK
= Ukupna ugovorena vrijednost bespovratnih sredstava]]*Ugovori_OPULJP[[#This Row],[STOPA NACIONALNOG SUFINANCIRANJA %]]</f>
        <v>261406.65</v>
      </c>
      <c r="R2253" s="51">
        <f>Ugovori_OPULJP[[#This Row],[Bespovratna sredstva - Nacionalni dio - HRK]]/7.5345</f>
        <v>34694.624726259208</v>
      </c>
      <c r="S2253" s="50">
        <v>1742711</v>
      </c>
      <c r="T2253" s="51">
        <f>Ugovori_OPULJP[[#This Row],[Bespovratna sredstva - Ukupno (EU+Nac) HRK
= Ukupna ugovorena vrijednost bespovratnih sredstava]]/7.5345</f>
        <v>231297.49817506137</v>
      </c>
      <c r="U2253" s="50">
        <v>0</v>
      </c>
      <c r="V2253" s="51">
        <f>Ugovori_OPULJP[[#This Row],[Javni doprinos korisnika - HRK]]/7.5345</f>
        <v>0</v>
      </c>
      <c r="W2253" s="50">
        <v>0</v>
      </c>
      <c r="X2253" s="51">
        <f>Ugovori_OPULJP[[#This Row],[Privatni doprinos korisnika - HRK]]/7.5345</f>
        <v>0</v>
      </c>
      <c r="Y2253" s="52">
        <v>1742711</v>
      </c>
      <c r="Z2253" s="53">
        <f>Ugovori_OPULJP[[#This Row],[UKUPNI PRIHVATLJIVI IZDACI
TOTAL ELIGIBLE EXPENDITURE
= Bespovratna sredstva ukupno + doprinos korisnika
= Ukupni prihvatljivi troškovi
= Ukupna ugovorena vrijednost projekta HRK]]/7.5345</f>
        <v>231297.49817506137</v>
      </c>
      <c r="AA2253" s="44" t="s">
        <v>38</v>
      </c>
      <c r="AB2253" s="44" t="s">
        <v>35</v>
      </c>
      <c r="AC2253" s="43" t="s">
        <v>8288</v>
      </c>
      <c r="AD2253" s="43" t="s">
        <v>6595</v>
      </c>
    </row>
    <row r="2254" spans="1:30" ht="76.5" x14ac:dyDescent="0.2">
      <c r="A2254" s="41" t="s">
        <v>8289</v>
      </c>
      <c r="B2254" s="103" t="s">
        <v>743</v>
      </c>
      <c r="C2254" s="43" t="s">
        <v>7295</v>
      </c>
      <c r="D2254" s="43" t="s">
        <v>8286</v>
      </c>
      <c r="E2254" s="44" t="s">
        <v>76</v>
      </c>
      <c r="F2254" s="45" t="s">
        <v>8290</v>
      </c>
      <c r="G2254" s="45" t="s">
        <v>8291</v>
      </c>
      <c r="H2254" s="47">
        <v>43332</v>
      </c>
      <c r="I2254" s="47">
        <v>44247</v>
      </c>
      <c r="J2254" s="48" t="str">
        <f>IF(Ugovori_OPULJP[[#This Row],[DATUM ZAVRŠETKA OPERACIJE]]&gt;DATE(2024,3,31),"u provedbi","završen")</f>
        <v>završen</v>
      </c>
      <c r="K2254" s="46" t="s">
        <v>130</v>
      </c>
      <c r="L2254" s="46" t="s">
        <v>130</v>
      </c>
      <c r="M2254" s="49">
        <v>0.85</v>
      </c>
      <c r="N2254" s="49">
        <v>0.15</v>
      </c>
      <c r="O2254" s="50">
        <f>Ugovori_OPULJP[[#This Row],[Bespovratna sredstva - Ukupno (EU+Nac) HRK
= Ukupna ugovorena vrijednost bespovratnih sredstava]]*Ugovori_OPULJP[[#This Row],[EU STOPA SUFINANCIRANJA %
EU CO-FINANCING RATE %]]</f>
        <v>2173158.3565000002</v>
      </c>
      <c r="P2254" s="51">
        <f>Ugovori_OPULJP[[#This Row],[Bespovratna sredstva - EU dio - HRK]]/7.5345</f>
        <v>288427.68020439317</v>
      </c>
      <c r="Q2254" s="50">
        <f>Ugovori_OPULJP[[#This Row],[Bespovratna sredstva - Ukupno (EU+Nac) HRK
= Ukupna ugovorena vrijednost bespovratnih sredstava]]*Ugovori_OPULJP[[#This Row],[STOPA NACIONALNOG SUFINANCIRANJA %]]</f>
        <v>383498.53350000002</v>
      </c>
      <c r="R2254" s="51">
        <f>Ugovori_OPULJP[[#This Row],[Bespovratna sredstva - Nacionalni dio - HRK]]/7.5345</f>
        <v>50899.002389010551</v>
      </c>
      <c r="S2254" s="50">
        <v>2556656.89</v>
      </c>
      <c r="T2254" s="51">
        <f>Ugovori_OPULJP[[#This Row],[Bespovratna sredstva - Ukupno (EU+Nac) HRK
= Ukupna ugovorena vrijednost bespovratnih sredstava]]/7.5345</f>
        <v>339326.68259340368</v>
      </c>
      <c r="U2254" s="50">
        <v>0</v>
      </c>
      <c r="V2254" s="51">
        <f>Ugovori_OPULJP[[#This Row],[Javni doprinos korisnika - HRK]]/7.5345</f>
        <v>0</v>
      </c>
      <c r="W2254" s="50">
        <v>0</v>
      </c>
      <c r="X2254" s="51">
        <f>Ugovori_OPULJP[[#This Row],[Privatni doprinos korisnika - HRK]]/7.5345</f>
        <v>0</v>
      </c>
      <c r="Y2254" s="52">
        <v>2556656.89</v>
      </c>
      <c r="Z2254" s="53">
        <f>Ugovori_OPULJP[[#This Row],[UKUPNI PRIHVATLJIVI IZDACI
TOTAL ELIGIBLE EXPENDITURE
= Bespovratna sredstva ukupno + doprinos korisnika
= Ukupni prihvatljivi troškovi
= Ukupna ugovorena vrijednost projekta HRK]]/7.5345</f>
        <v>339326.68259340368</v>
      </c>
      <c r="AA2254" s="44" t="s">
        <v>38</v>
      </c>
      <c r="AB2254" s="44" t="s">
        <v>35</v>
      </c>
      <c r="AC2254" s="43" t="s">
        <v>8292</v>
      </c>
      <c r="AD2254" s="43" t="s">
        <v>6595</v>
      </c>
    </row>
    <row r="2255" spans="1:30" ht="89.25" x14ac:dyDescent="0.2">
      <c r="A2255" s="41" t="s">
        <v>8293</v>
      </c>
      <c r="B2255" s="103" t="s">
        <v>743</v>
      </c>
      <c r="C2255" s="43" t="s">
        <v>7295</v>
      </c>
      <c r="D2255" s="43" t="s">
        <v>8286</v>
      </c>
      <c r="E2255" s="44" t="s">
        <v>76</v>
      </c>
      <c r="F2255" s="45" t="s">
        <v>8294</v>
      </c>
      <c r="G2255" s="45" t="s">
        <v>2264</v>
      </c>
      <c r="H2255" s="47">
        <v>43298</v>
      </c>
      <c r="I2255" s="47">
        <v>44213</v>
      </c>
      <c r="J2255" s="48" t="str">
        <f>IF(Ugovori_OPULJP[[#This Row],[DATUM ZAVRŠETKA OPERACIJE]]&gt;DATE(2024,3,31),"u provedbi","završen")</f>
        <v>završen</v>
      </c>
      <c r="K2255" s="46" t="s">
        <v>84</v>
      </c>
      <c r="L2255" s="46" t="s">
        <v>84</v>
      </c>
      <c r="M2255" s="49">
        <v>0.85</v>
      </c>
      <c r="N2255" s="49">
        <v>0.15</v>
      </c>
      <c r="O2255" s="50">
        <f>Ugovori_OPULJP[[#This Row],[Bespovratna sredstva - Ukupno (EU+Nac) HRK
= Ukupna ugovorena vrijednost bespovratnih sredstava]]*Ugovori_OPULJP[[#This Row],[EU STOPA SUFINANCIRANJA %
EU CO-FINANCING RATE %]]</f>
        <v>1555415.068</v>
      </c>
      <c r="P2255" s="51">
        <f>Ugovori_OPULJP[[#This Row],[Bespovratna sredstva - EU dio - HRK]]/7.5345</f>
        <v>206439.05607538653</v>
      </c>
      <c r="Q2255" s="50">
        <f>Ugovori_OPULJP[[#This Row],[Bespovratna sredstva - Ukupno (EU+Nac) HRK
= Ukupna ugovorena vrijednost bespovratnih sredstava]]*Ugovori_OPULJP[[#This Row],[STOPA NACIONALNOG SUFINANCIRANJA %]]</f>
        <v>274485.01199999999</v>
      </c>
      <c r="R2255" s="51">
        <f>Ugovori_OPULJP[[#This Row],[Bespovratna sredstva - Nacionalni dio - HRK]]/7.5345</f>
        <v>36430.421660362328</v>
      </c>
      <c r="S2255" s="50">
        <v>1829900.08</v>
      </c>
      <c r="T2255" s="51">
        <f>Ugovori_OPULJP[[#This Row],[Bespovratna sredstva - Ukupno (EU+Nac) HRK
= Ukupna ugovorena vrijednost bespovratnih sredstava]]/7.5345</f>
        <v>242869.47773574889</v>
      </c>
      <c r="U2255" s="50">
        <v>0</v>
      </c>
      <c r="V2255" s="51">
        <f>Ugovori_OPULJP[[#This Row],[Javni doprinos korisnika - HRK]]/7.5345</f>
        <v>0</v>
      </c>
      <c r="W2255" s="50">
        <v>0</v>
      </c>
      <c r="X2255" s="51">
        <f>Ugovori_OPULJP[[#This Row],[Privatni doprinos korisnika - HRK]]/7.5345</f>
        <v>0</v>
      </c>
      <c r="Y2255" s="52">
        <v>1829900.08</v>
      </c>
      <c r="Z2255" s="53">
        <f>Ugovori_OPULJP[[#This Row],[UKUPNI PRIHVATLJIVI IZDACI
TOTAL ELIGIBLE EXPENDITURE
= Bespovratna sredstva ukupno + doprinos korisnika
= Ukupni prihvatljivi troškovi
= Ukupna ugovorena vrijednost projekta HRK]]/7.5345</f>
        <v>242869.47773574889</v>
      </c>
      <c r="AA2255" s="44" t="s">
        <v>38</v>
      </c>
      <c r="AB2255" s="44" t="s">
        <v>35</v>
      </c>
      <c r="AC2255" s="43" t="s">
        <v>8295</v>
      </c>
      <c r="AD2255" s="43" t="s">
        <v>6595</v>
      </c>
    </row>
    <row r="2256" spans="1:30" ht="102" x14ac:dyDescent="0.2">
      <c r="A2256" s="41" t="s">
        <v>8296</v>
      </c>
      <c r="B2256" s="103" t="s">
        <v>743</v>
      </c>
      <c r="C2256" s="43" t="s">
        <v>7295</v>
      </c>
      <c r="D2256" s="43" t="s">
        <v>8286</v>
      </c>
      <c r="E2256" s="44" t="s">
        <v>76</v>
      </c>
      <c r="F2256" s="45" t="s">
        <v>8297</v>
      </c>
      <c r="G2256" s="45" t="s">
        <v>8298</v>
      </c>
      <c r="H2256" s="47">
        <v>43340</v>
      </c>
      <c r="I2256" s="47">
        <v>44255</v>
      </c>
      <c r="J2256" s="48" t="str">
        <f>IF(Ugovori_OPULJP[[#This Row],[DATUM ZAVRŠETKA OPERACIJE]]&gt;DATE(2024,3,31),"u provedbi","završen")</f>
        <v>završen</v>
      </c>
      <c r="K2256" s="46" t="s">
        <v>371</v>
      </c>
      <c r="L2256" s="46" t="s">
        <v>371</v>
      </c>
      <c r="M2256" s="49">
        <v>0.85</v>
      </c>
      <c r="N2256" s="49">
        <v>0.15</v>
      </c>
      <c r="O2256" s="50">
        <f>Ugovori_OPULJP[[#This Row],[Bespovratna sredstva - Ukupno (EU+Nac) HRK
= Ukupna ugovorena vrijednost bespovratnih sredstava]]*Ugovori_OPULJP[[#This Row],[EU STOPA SUFINANCIRANJA %
EU CO-FINANCING RATE %]]</f>
        <v>1397835.7609999999</v>
      </c>
      <c r="P2256" s="51">
        <f>Ugovori_OPULJP[[#This Row],[Bespovratna sredstva - EU dio - HRK]]/7.5345</f>
        <v>185524.68790231599</v>
      </c>
      <c r="Q2256" s="50">
        <f>Ugovori_OPULJP[[#This Row],[Bespovratna sredstva - Ukupno (EU+Nac) HRK
= Ukupna ugovorena vrijednost bespovratnih sredstava]]*Ugovori_OPULJP[[#This Row],[STOPA NACIONALNOG SUFINANCIRANJA %]]</f>
        <v>246676.89899999998</v>
      </c>
      <c r="R2256" s="51">
        <f>Ugovori_OPULJP[[#This Row],[Bespovratna sredstva - Nacionalni dio - HRK]]/7.5345</f>
        <v>32739.650806291054</v>
      </c>
      <c r="S2256" s="50">
        <v>1644512.66</v>
      </c>
      <c r="T2256" s="51">
        <f>Ugovori_OPULJP[[#This Row],[Bespovratna sredstva - Ukupno (EU+Nac) HRK
= Ukupna ugovorena vrijednost bespovratnih sredstava]]/7.5345</f>
        <v>218264.33870860704</v>
      </c>
      <c r="U2256" s="50">
        <v>0</v>
      </c>
      <c r="V2256" s="51">
        <f>Ugovori_OPULJP[[#This Row],[Javni doprinos korisnika - HRK]]/7.5345</f>
        <v>0</v>
      </c>
      <c r="W2256" s="50">
        <v>0</v>
      </c>
      <c r="X2256" s="51">
        <f>Ugovori_OPULJP[[#This Row],[Privatni doprinos korisnika - HRK]]/7.5345</f>
        <v>0</v>
      </c>
      <c r="Y2256" s="52">
        <v>1644512.66</v>
      </c>
      <c r="Z2256" s="53">
        <f>Ugovori_OPULJP[[#This Row],[UKUPNI PRIHVATLJIVI IZDACI
TOTAL ELIGIBLE EXPENDITURE
= Bespovratna sredstva ukupno + doprinos korisnika
= Ukupni prihvatljivi troškovi
= Ukupna ugovorena vrijednost projekta HRK]]/7.5345</f>
        <v>218264.33870860704</v>
      </c>
      <c r="AA2256" s="44" t="s">
        <v>38</v>
      </c>
      <c r="AB2256" s="44" t="s">
        <v>35</v>
      </c>
      <c r="AC2256" s="43" t="s">
        <v>8299</v>
      </c>
      <c r="AD2256" s="43" t="s">
        <v>6595</v>
      </c>
    </row>
    <row r="2257" spans="1:30" ht="127.5" x14ac:dyDescent="0.2">
      <c r="A2257" s="41" t="s">
        <v>8300</v>
      </c>
      <c r="B2257" s="103" t="s">
        <v>743</v>
      </c>
      <c r="C2257" s="43" t="s">
        <v>7295</v>
      </c>
      <c r="D2257" s="43" t="s">
        <v>8286</v>
      </c>
      <c r="E2257" s="44" t="s">
        <v>76</v>
      </c>
      <c r="F2257" s="45" t="s">
        <v>8301</v>
      </c>
      <c r="G2257" s="45" t="s">
        <v>1202</v>
      </c>
      <c r="H2257" s="47">
        <v>43298</v>
      </c>
      <c r="I2257" s="47">
        <v>44213</v>
      </c>
      <c r="J2257" s="48" t="str">
        <f>IF(Ugovori_OPULJP[[#This Row],[DATUM ZAVRŠETKA OPERACIJE]]&gt;DATE(2024,3,31),"u provedbi","završen")</f>
        <v>završen</v>
      </c>
      <c r="K2257" s="46" t="s">
        <v>249</v>
      </c>
      <c r="L2257" s="46" t="s">
        <v>249</v>
      </c>
      <c r="M2257" s="49">
        <v>0.85</v>
      </c>
      <c r="N2257" s="49">
        <v>0.15</v>
      </c>
      <c r="O2257" s="50">
        <f>Ugovori_OPULJP[[#This Row],[Bespovratna sredstva - Ukupno (EU+Nac) HRK
= Ukupna ugovorena vrijednost bespovratnih sredstava]]*Ugovori_OPULJP[[#This Row],[EU STOPA SUFINANCIRANJA %
EU CO-FINANCING RATE %]]</f>
        <v>4798894.2575000003</v>
      </c>
      <c r="P2257" s="51">
        <f>Ugovori_OPULJP[[#This Row],[Bespovratna sredstva - EU dio - HRK]]/7.5345</f>
        <v>636922.72314022167</v>
      </c>
      <c r="Q2257" s="50">
        <f>Ugovori_OPULJP[[#This Row],[Bespovratna sredstva - Ukupno (EU+Nac) HRK
= Ukupna ugovorena vrijednost bespovratnih sredstava]]*Ugovori_OPULJP[[#This Row],[STOPA NACIONALNOG SUFINANCIRANJA %]]</f>
        <v>846863.6925</v>
      </c>
      <c r="R2257" s="51">
        <f>Ugovori_OPULJP[[#This Row],[Bespovratna sredstva - Nacionalni dio - HRK]]/7.5345</f>
        <v>112398.12761298029</v>
      </c>
      <c r="S2257" s="50">
        <v>5645757.9500000002</v>
      </c>
      <c r="T2257" s="51">
        <f>Ugovori_OPULJP[[#This Row],[Bespovratna sredstva - Ukupno (EU+Nac) HRK
= Ukupna ugovorena vrijednost bespovratnih sredstava]]/7.5345</f>
        <v>749320.85075320187</v>
      </c>
      <c r="U2257" s="50">
        <v>0</v>
      </c>
      <c r="V2257" s="51">
        <f>Ugovori_OPULJP[[#This Row],[Javni doprinos korisnika - HRK]]/7.5345</f>
        <v>0</v>
      </c>
      <c r="W2257" s="50">
        <v>0</v>
      </c>
      <c r="X2257" s="51">
        <f>Ugovori_OPULJP[[#This Row],[Privatni doprinos korisnika - HRK]]/7.5345</f>
        <v>0</v>
      </c>
      <c r="Y2257" s="52">
        <v>5645757.9500000002</v>
      </c>
      <c r="Z2257" s="53">
        <f>Ugovori_OPULJP[[#This Row],[UKUPNI PRIHVATLJIVI IZDACI
TOTAL ELIGIBLE EXPENDITURE
= Bespovratna sredstva ukupno + doprinos korisnika
= Ukupni prihvatljivi troškovi
= Ukupna ugovorena vrijednost projekta HRK]]/7.5345</f>
        <v>749320.85075320187</v>
      </c>
      <c r="AA2257" s="44" t="s">
        <v>38</v>
      </c>
      <c r="AB2257" s="44" t="s">
        <v>35</v>
      </c>
      <c r="AC2257" s="43" t="s">
        <v>8302</v>
      </c>
      <c r="AD2257" s="43" t="s">
        <v>6595</v>
      </c>
    </row>
    <row r="2258" spans="1:30" ht="114.75" x14ac:dyDescent="0.2">
      <c r="A2258" s="41" t="s">
        <v>8303</v>
      </c>
      <c r="B2258" s="103" t="s">
        <v>743</v>
      </c>
      <c r="C2258" s="43" t="s">
        <v>7295</v>
      </c>
      <c r="D2258" s="43" t="s">
        <v>8286</v>
      </c>
      <c r="E2258" s="44" t="s">
        <v>76</v>
      </c>
      <c r="F2258" s="45" t="s">
        <v>8304</v>
      </c>
      <c r="G2258" s="45" t="s">
        <v>8305</v>
      </c>
      <c r="H2258" s="47">
        <v>43347</v>
      </c>
      <c r="I2258" s="47">
        <v>44169</v>
      </c>
      <c r="J2258" s="48" t="str">
        <f>IF(Ugovori_OPULJP[[#This Row],[DATUM ZAVRŠETKA OPERACIJE]]&gt;DATE(2024,3,31),"u provedbi","završen")</f>
        <v>završen</v>
      </c>
      <c r="K2258" s="46" t="s">
        <v>37</v>
      </c>
      <c r="L2258" s="46" t="s">
        <v>37</v>
      </c>
      <c r="M2258" s="49">
        <v>0.85</v>
      </c>
      <c r="N2258" s="49">
        <v>0.15</v>
      </c>
      <c r="O2258" s="50">
        <f>Ugovori_OPULJP[[#This Row],[Bespovratna sredstva - Ukupno (EU+Nac) HRK
= Ukupna ugovorena vrijednost bespovratnih sredstava]]*Ugovori_OPULJP[[#This Row],[EU STOPA SUFINANCIRANJA %
EU CO-FINANCING RATE %]]</f>
        <v>3281297.2110000001</v>
      </c>
      <c r="P2258" s="51">
        <f>Ugovori_OPULJP[[#This Row],[Bespovratna sredstva - EU dio - HRK]]/7.5345</f>
        <v>435502.98108699982</v>
      </c>
      <c r="Q2258" s="50">
        <f>Ugovori_OPULJP[[#This Row],[Bespovratna sredstva - Ukupno (EU+Nac) HRK
= Ukupna ugovorena vrijednost bespovratnih sredstava]]*Ugovori_OPULJP[[#This Row],[STOPA NACIONALNOG SUFINANCIRANJA %]]</f>
        <v>579052.44900000002</v>
      </c>
      <c r="R2258" s="51">
        <f>Ugovori_OPULJP[[#This Row],[Bespovratna sredstva - Nacionalni dio - HRK]]/7.5345</f>
        <v>76853.467250647023</v>
      </c>
      <c r="S2258" s="50">
        <v>3860349.66</v>
      </c>
      <c r="T2258" s="51">
        <f>Ugovori_OPULJP[[#This Row],[Bespovratna sredstva - Ukupno (EU+Nac) HRK
= Ukupna ugovorena vrijednost bespovratnih sredstava]]/7.5345</f>
        <v>512356.44833764684</v>
      </c>
      <c r="U2258" s="50">
        <v>0</v>
      </c>
      <c r="V2258" s="51">
        <f>Ugovori_OPULJP[[#This Row],[Javni doprinos korisnika - HRK]]/7.5345</f>
        <v>0</v>
      </c>
      <c r="W2258" s="50">
        <v>0</v>
      </c>
      <c r="X2258" s="51">
        <f>Ugovori_OPULJP[[#This Row],[Privatni doprinos korisnika - HRK]]/7.5345</f>
        <v>0</v>
      </c>
      <c r="Y2258" s="52">
        <v>3860349.66</v>
      </c>
      <c r="Z2258" s="53">
        <f>Ugovori_OPULJP[[#This Row],[UKUPNI PRIHVATLJIVI IZDACI
TOTAL ELIGIBLE EXPENDITURE
= Bespovratna sredstva ukupno + doprinos korisnika
= Ukupni prihvatljivi troškovi
= Ukupna ugovorena vrijednost projekta HRK]]/7.5345</f>
        <v>512356.44833764684</v>
      </c>
      <c r="AA2258" s="44" t="s">
        <v>38</v>
      </c>
      <c r="AB2258" s="44" t="s">
        <v>35</v>
      </c>
      <c r="AC2258" s="43" t="s">
        <v>8306</v>
      </c>
      <c r="AD2258" s="43" t="s">
        <v>6595</v>
      </c>
    </row>
    <row r="2259" spans="1:30" ht="89.25" x14ac:dyDescent="0.2">
      <c r="A2259" s="41" t="s">
        <v>8307</v>
      </c>
      <c r="B2259" s="103" t="s">
        <v>743</v>
      </c>
      <c r="C2259" s="43" t="s">
        <v>7295</v>
      </c>
      <c r="D2259" s="43" t="s">
        <v>8286</v>
      </c>
      <c r="E2259" s="44" t="s">
        <v>76</v>
      </c>
      <c r="F2259" s="45" t="s">
        <v>8308</v>
      </c>
      <c r="G2259" s="45" t="s">
        <v>3043</v>
      </c>
      <c r="H2259" s="47">
        <v>43347</v>
      </c>
      <c r="I2259" s="47">
        <v>44259</v>
      </c>
      <c r="J2259" s="48" t="str">
        <f>IF(Ugovori_OPULJP[[#This Row],[DATUM ZAVRŠETKA OPERACIJE]]&gt;DATE(2024,3,31),"u provedbi","završen")</f>
        <v>završen</v>
      </c>
      <c r="K2259" s="46" t="s">
        <v>425</v>
      </c>
      <c r="L2259" s="46" t="s">
        <v>425</v>
      </c>
      <c r="M2259" s="49">
        <v>0.85</v>
      </c>
      <c r="N2259" s="49">
        <v>0.15</v>
      </c>
      <c r="O2259" s="50">
        <f>Ugovori_OPULJP[[#This Row],[Bespovratna sredstva - Ukupno (EU+Nac) HRK
= Ukupna ugovorena vrijednost bespovratnih sredstava]]*Ugovori_OPULJP[[#This Row],[EU STOPA SUFINANCIRANJA %
EU CO-FINANCING RATE %]]</f>
        <v>1948253.2610000002</v>
      </c>
      <c r="P2259" s="51">
        <f>Ugovori_OPULJP[[#This Row],[Bespovratna sredstva - EU dio - HRK]]/7.5345</f>
        <v>258577.64430287346</v>
      </c>
      <c r="Q2259" s="50">
        <f>Ugovori_OPULJP[[#This Row],[Bespovratna sredstva - Ukupno (EU+Nac) HRK
= Ukupna ugovorena vrijednost bespovratnih sredstava]]*Ugovori_OPULJP[[#This Row],[STOPA NACIONALNOG SUFINANCIRANJA %]]</f>
        <v>343809.39900000003</v>
      </c>
      <c r="R2259" s="51">
        <f>Ugovori_OPULJP[[#This Row],[Bespovratna sredstva - Nacionalni dio - HRK]]/7.5345</f>
        <v>45631.348994624728</v>
      </c>
      <c r="S2259" s="50">
        <v>2292062.66</v>
      </c>
      <c r="T2259" s="51">
        <f>Ugovori_OPULJP[[#This Row],[Bespovratna sredstva - Ukupno (EU+Nac) HRK
= Ukupna ugovorena vrijednost bespovratnih sredstava]]/7.5345</f>
        <v>304208.99329749815</v>
      </c>
      <c r="U2259" s="50">
        <v>0</v>
      </c>
      <c r="V2259" s="51">
        <f>Ugovori_OPULJP[[#This Row],[Javni doprinos korisnika - HRK]]/7.5345</f>
        <v>0</v>
      </c>
      <c r="W2259" s="50">
        <v>0</v>
      </c>
      <c r="X2259" s="51">
        <f>Ugovori_OPULJP[[#This Row],[Privatni doprinos korisnika - HRK]]/7.5345</f>
        <v>0</v>
      </c>
      <c r="Y2259" s="52">
        <v>2292062.66</v>
      </c>
      <c r="Z2259" s="53">
        <f>Ugovori_OPULJP[[#This Row],[UKUPNI PRIHVATLJIVI IZDACI
TOTAL ELIGIBLE EXPENDITURE
= Bespovratna sredstva ukupno + doprinos korisnika
= Ukupni prihvatljivi troškovi
= Ukupna ugovorena vrijednost projekta HRK]]/7.5345</f>
        <v>304208.99329749815</v>
      </c>
      <c r="AA2259" s="44" t="s">
        <v>38</v>
      </c>
      <c r="AB2259" s="44" t="s">
        <v>35</v>
      </c>
      <c r="AC2259" s="43" t="s">
        <v>8309</v>
      </c>
      <c r="AD2259" s="43" t="s">
        <v>6595</v>
      </c>
    </row>
    <row r="2260" spans="1:30" ht="114.75" x14ac:dyDescent="0.2">
      <c r="A2260" s="41" t="s">
        <v>8310</v>
      </c>
      <c r="B2260" s="103" t="s">
        <v>743</v>
      </c>
      <c r="C2260" s="43" t="s">
        <v>7295</v>
      </c>
      <c r="D2260" s="43" t="s">
        <v>8286</v>
      </c>
      <c r="E2260" s="44" t="s">
        <v>76</v>
      </c>
      <c r="F2260" s="45" t="s">
        <v>8311</v>
      </c>
      <c r="G2260" s="45" t="s">
        <v>8312</v>
      </c>
      <c r="H2260" s="47">
        <v>43298</v>
      </c>
      <c r="I2260" s="47">
        <v>44290</v>
      </c>
      <c r="J2260" s="48" t="str">
        <f>IF(Ugovori_OPULJP[[#This Row],[DATUM ZAVRŠETKA OPERACIJE]]&gt;DATE(2024,3,31),"u provedbi","završen")</f>
        <v>završen</v>
      </c>
      <c r="K2260" s="46" t="s">
        <v>249</v>
      </c>
      <c r="L2260" s="46" t="s">
        <v>249</v>
      </c>
      <c r="M2260" s="49">
        <v>0.85</v>
      </c>
      <c r="N2260" s="49">
        <v>0.15</v>
      </c>
      <c r="O2260" s="50">
        <f>Ugovori_OPULJP[[#This Row],[Bespovratna sredstva - Ukupno (EU+Nac) HRK
= Ukupna ugovorena vrijednost bespovratnih sredstava]]*Ugovori_OPULJP[[#This Row],[EU STOPA SUFINANCIRANJA %
EU CO-FINANCING RATE %]]</f>
        <v>2364298.29</v>
      </c>
      <c r="P2260" s="51">
        <f>Ugovori_OPULJP[[#This Row],[Bespovratna sredstva - EU dio - HRK]]/7.5345</f>
        <v>313796.30897869798</v>
      </c>
      <c r="Q2260" s="50">
        <f>Ugovori_OPULJP[[#This Row],[Bespovratna sredstva - Ukupno (EU+Nac) HRK
= Ukupna ugovorena vrijednost bespovratnih sredstava]]*Ugovori_OPULJP[[#This Row],[STOPA NACIONALNOG SUFINANCIRANJA %]]</f>
        <v>417229.11</v>
      </c>
      <c r="R2260" s="51">
        <f>Ugovori_OPULJP[[#This Row],[Bespovratna sredstva - Nacionalni dio - HRK]]/7.5345</f>
        <v>55375.819231534937</v>
      </c>
      <c r="S2260" s="50">
        <v>2781527.4</v>
      </c>
      <c r="T2260" s="51">
        <f>Ugovori_OPULJP[[#This Row],[Bespovratna sredstva - Ukupno (EU+Nac) HRK
= Ukupna ugovorena vrijednost bespovratnih sredstava]]/7.5345</f>
        <v>369172.12821023288</v>
      </c>
      <c r="U2260" s="50">
        <v>0</v>
      </c>
      <c r="V2260" s="51">
        <f>Ugovori_OPULJP[[#This Row],[Javni doprinos korisnika - HRK]]/7.5345</f>
        <v>0</v>
      </c>
      <c r="W2260" s="50">
        <v>0</v>
      </c>
      <c r="X2260" s="51">
        <f>Ugovori_OPULJP[[#This Row],[Privatni doprinos korisnika - HRK]]/7.5345</f>
        <v>0</v>
      </c>
      <c r="Y2260" s="52">
        <v>2781527.4</v>
      </c>
      <c r="Z2260" s="53">
        <f>Ugovori_OPULJP[[#This Row],[UKUPNI PRIHVATLJIVI IZDACI
TOTAL ELIGIBLE EXPENDITURE
= Bespovratna sredstva ukupno + doprinos korisnika
= Ukupni prihvatljivi troškovi
= Ukupna ugovorena vrijednost projekta HRK]]/7.5345</f>
        <v>369172.12821023288</v>
      </c>
      <c r="AA2260" s="44" t="s">
        <v>38</v>
      </c>
      <c r="AB2260" s="44" t="s">
        <v>35</v>
      </c>
      <c r="AC2260" s="43" t="s">
        <v>8313</v>
      </c>
      <c r="AD2260" s="43" t="s">
        <v>6595</v>
      </c>
    </row>
    <row r="2261" spans="1:30" ht="114.75" x14ac:dyDescent="0.2">
      <c r="A2261" s="41" t="s">
        <v>8314</v>
      </c>
      <c r="B2261" s="103" t="s">
        <v>743</v>
      </c>
      <c r="C2261" s="43" t="s">
        <v>7295</v>
      </c>
      <c r="D2261" s="43" t="s">
        <v>8286</v>
      </c>
      <c r="E2261" s="44" t="s">
        <v>76</v>
      </c>
      <c r="F2261" s="45" t="s">
        <v>8315</v>
      </c>
      <c r="G2261" s="45" t="s">
        <v>8316</v>
      </c>
      <c r="H2261" s="47">
        <v>43319</v>
      </c>
      <c r="I2261" s="47">
        <v>44311</v>
      </c>
      <c r="J2261" s="48" t="str">
        <f>IF(Ugovori_OPULJP[[#This Row],[DATUM ZAVRŠETKA OPERACIJE]]&gt;DATE(2024,3,31),"u provedbi","završen")</f>
        <v>završen</v>
      </c>
      <c r="K2261" s="46" t="s">
        <v>249</v>
      </c>
      <c r="L2261" s="46" t="s">
        <v>249</v>
      </c>
      <c r="M2261" s="49">
        <v>0.85</v>
      </c>
      <c r="N2261" s="49">
        <v>0.15</v>
      </c>
      <c r="O2261" s="50">
        <f>Ugovori_OPULJP[[#This Row],[Bespovratna sredstva - Ukupno (EU+Nac) HRK
= Ukupna ugovorena vrijednost bespovratnih sredstava]]*Ugovori_OPULJP[[#This Row],[EU STOPA SUFINANCIRANJA %
EU CO-FINANCING RATE %]]</f>
        <v>3290213.7280000001</v>
      </c>
      <c r="P2261" s="51">
        <f>Ugovori_OPULJP[[#This Row],[Bespovratna sredstva - EU dio - HRK]]/7.5345</f>
        <v>436686.40626451652</v>
      </c>
      <c r="Q2261" s="50">
        <f>Ugovori_OPULJP[[#This Row],[Bespovratna sredstva - Ukupno (EU+Nac) HRK
= Ukupna ugovorena vrijednost bespovratnih sredstava]]*Ugovori_OPULJP[[#This Row],[STOPA NACIONALNOG SUFINANCIRANJA %]]</f>
        <v>580625.95200000005</v>
      </c>
      <c r="R2261" s="51">
        <f>Ugovori_OPULJP[[#This Row],[Bespovratna sredstva - Nacionalni dio - HRK]]/7.5345</f>
        <v>77062.30698785586</v>
      </c>
      <c r="S2261" s="50">
        <v>3870839.68</v>
      </c>
      <c r="T2261" s="51">
        <f>Ugovori_OPULJP[[#This Row],[Bespovratna sredstva - Ukupno (EU+Nac) HRK
= Ukupna ugovorena vrijednost bespovratnih sredstava]]/7.5345</f>
        <v>513748.7132523724</v>
      </c>
      <c r="U2261" s="50">
        <v>0</v>
      </c>
      <c r="V2261" s="51">
        <f>Ugovori_OPULJP[[#This Row],[Javni doprinos korisnika - HRK]]/7.5345</f>
        <v>0</v>
      </c>
      <c r="W2261" s="50">
        <v>0</v>
      </c>
      <c r="X2261" s="51">
        <f>Ugovori_OPULJP[[#This Row],[Privatni doprinos korisnika - HRK]]/7.5345</f>
        <v>0</v>
      </c>
      <c r="Y2261" s="52">
        <v>3870839.68</v>
      </c>
      <c r="Z2261" s="53">
        <f>Ugovori_OPULJP[[#This Row],[UKUPNI PRIHVATLJIVI IZDACI
TOTAL ELIGIBLE EXPENDITURE
= Bespovratna sredstva ukupno + doprinos korisnika
= Ukupni prihvatljivi troškovi
= Ukupna ugovorena vrijednost projekta HRK]]/7.5345</f>
        <v>513748.7132523724</v>
      </c>
      <c r="AA2261" s="44" t="s">
        <v>38</v>
      </c>
      <c r="AB2261" s="44" t="s">
        <v>35</v>
      </c>
      <c r="AC2261" s="43" t="s">
        <v>8317</v>
      </c>
      <c r="AD2261" s="43" t="s">
        <v>6595</v>
      </c>
    </row>
    <row r="2262" spans="1:30" ht="89.25" x14ac:dyDescent="0.2">
      <c r="A2262" s="41" t="s">
        <v>8318</v>
      </c>
      <c r="B2262" s="103" t="s">
        <v>743</v>
      </c>
      <c r="C2262" s="43" t="s">
        <v>7295</v>
      </c>
      <c r="D2262" s="43" t="s">
        <v>8286</v>
      </c>
      <c r="E2262" s="44" t="s">
        <v>76</v>
      </c>
      <c r="F2262" s="45" t="s">
        <v>8319</v>
      </c>
      <c r="G2262" s="45" t="s">
        <v>3051</v>
      </c>
      <c r="H2262" s="47">
        <v>43328</v>
      </c>
      <c r="I2262" s="47">
        <v>44286</v>
      </c>
      <c r="J2262" s="48" t="str">
        <f>IF(Ugovori_OPULJP[[#This Row],[DATUM ZAVRŠETKA OPERACIJE]]&gt;DATE(2024,3,31),"u provedbi","završen")</f>
        <v>završen</v>
      </c>
      <c r="K2262" s="46" t="s">
        <v>79</v>
      </c>
      <c r="L2262" s="46" t="s">
        <v>79</v>
      </c>
      <c r="M2262" s="49">
        <v>0.85</v>
      </c>
      <c r="N2262" s="49">
        <v>0.15</v>
      </c>
      <c r="O2262" s="50">
        <f>Ugovori_OPULJP[[#This Row],[Bespovratna sredstva - Ukupno (EU+Nac) HRK
= Ukupna ugovorena vrijednost bespovratnih sredstava]]*Ugovori_OPULJP[[#This Row],[EU STOPA SUFINANCIRANJA %
EU CO-FINANCING RATE %]]</f>
        <v>1590137.6274999999</v>
      </c>
      <c r="P2262" s="51">
        <f>Ugovori_OPULJP[[#This Row],[Bespovratna sredstva - EU dio - HRK]]/7.5345</f>
        <v>211047.5316875705</v>
      </c>
      <c r="Q2262" s="50">
        <f>Ugovori_OPULJP[[#This Row],[Bespovratna sredstva - Ukupno (EU+Nac) HRK
= Ukupna ugovorena vrijednost bespovratnih sredstava]]*Ugovori_OPULJP[[#This Row],[STOPA NACIONALNOG SUFINANCIRANJA %]]</f>
        <v>280612.52249999996</v>
      </c>
      <c r="R2262" s="51">
        <f>Ugovori_OPULJP[[#This Row],[Bespovratna sredstva - Nacionalni dio - HRK]]/7.5345</f>
        <v>37243.682062512438</v>
      </c>
      <c r="S2262" s="50">
        <v>1870750.15</v>
      </c>
      <c r="T2262" s="51">
        <f>Ugovori_OPULJP[[#This Row],[Bespovratna sredstva - Ukupno (EU+Nac) HRK
= Ukupna ugovorena vrijednost bespovratnih sredstava]]/7.5345</f>
        <v>248291.21375008291</v>
      </c>
      <c r="U2262" s="50">
        <v>0</v>
      </c>
      <c r="V2262" s="51">
        <f>Ugovori_OPULJP[[#This Row],[Javni doprinos korisnika - HRK]]/7.5345</f>
        <v>0</v>
      </c>
      <c r="W2262" s="50">
        <v>0</v>
      </c>
      <c r="X2262" s="51">
        <f>Ugovori_OPULJP[[#This Row],[Privatni doprinos korisnika - HRK]]/7.5345</f>
        <v>0</v>
      </c>
      <c r="Y2262" s="52">
        <v>1870750.15</v>
      </c>
      <c r="Z2262" s="53">
        <f>Ugovori_OPULJP[[#This Row],[UKUPNI PRIHVATLJIVI IZDACI
TOTAL ELIGIBLE EXPENDITURE
= Bespovratna sredstva ukupno + doprinos korisnika
= Ukupni prihvatljivi troškovi
= Ukupna ugovorena vrijednost projekta HRK]]/7.5345</f>
        <v>248291.21375008291</v>
      </c>
      <c r="AA2262" s="44" t="s">
        <v>38</v>
      </c>
      <c r="AB2262" s="44" t="s">
        <v>35</v>
      </c>
      <c r="AC2262" s="43" t="s">
        <v>8320</v>
      </c>
      <c r="AD2262" s="43" t="s">
        <v>6595</v>
      </c>
    </row>
    <row r="2263" spans="1:30" ht="102" x14ac:dyDescent="0.2">
      <c r="A2263" s="41" t="s">
        <v>8321</v>
      </c>
      <c r="B2263" s="103" t="s">
        <v>743</v>
      </c>
      <c r="C2263" s="43" t="s">
        <v>7295</v>
      </c>
      <c r="D2263" s="43" t="s">
        <v>8286</v>
      </c>
      <c r="E2263" s="44" t="s">
        <v>76</v>
      </c>
      <c r="F2263" s="45" t="s">
        <v>8322</v>
      </c>
      <c r="G2263" s="45" t="s">
        <v>1923</v>
      </c>
      <c r="H2263" s="47">
        <v>43320</v>
      </c>
      <c r="I2263" s="47">
        <v>44235</v>
      </c>
      <c r="J2263" s="48" t="str">
        <f>IF(Ugovori_OPULJP[[#This Row],[DATUM ZAVRŠETKA OPERACIJE]]&gt;DATE(2024,3,31),"u provedbi","završen")</f>
        <v>završen</v>
      </c>
      <c r="K2263" s="46" t="s">
        <v>249</v>
      </c>
      <c r="L2263" s="46" t="s">
        <v>249</v>
      </c>
      <c r="M2263" s="49">
        <v>0.85</v>
      </c>
      <c r="N2263" s="49">
        <v>0.15</v>
      </c>
      <c r="O2263" s="50">
        <f>Ugovori_OPULJP[[#This Row],[Bespovratna sredstva - Ukupno (EU+Nac) HRK
= Ukupna ugovorena vrijednost bespovratnih sredstava]]*Ugovori_OPULJP[[#This Row],[EU STOPA SUFINANCIRANJA %
EU CO-FINANCING RATE %]]</f>
        <v>11494693.9475</v>
      </c>
      <c r="P2263" s="51">
        <f>Ugovori_OPULJP[[#This Row],[Bespovratna sredstva - EU dio - HRK]]/7.5345</f>
        <v>1525608.0625788041</v>
      </c>
      <c r="Q2263" s="50">
        <f>Ugovori_OPULJP[[#This Row],[Bespovratna sredstva - Ukupno (EU+Nac) HRK
= Ukupna ugovorena vrijednost bespovratnih sredstava]]*Ugovori_OPULJP[[#This Row],[STOPA NACIONALNOG SUFINANCIRANJA %]]</f>
        <v>2028475.4024999999</v>
      </c>
      <c r="R2263" s="51">
        <f>Ugovori_OPULJP[[#This Row],[Bespovratna sredstva - Nacionalni dio - HRK]]/7.5345</f>
        <v>269224.95221978892</v>
      </c>
      <c r="S2263" s="50">
        <v>13523169.35</v>
      </c>
      <c r="T2263" s="51">
        <f>Ugovori_OPULJP[[#This Row],[Bespovratna sredstva - Ukupno (EU+Nac) HRK
= Ukupna ugovorena vrijednost bespovratnih sredstava]]/7.5345</f>
        <v>1794833.014798593</v>
      </c>
      <c r="U2263" s="50">
        <v>0</v>
      </c>
      <c r="V2263" s="51">
        <f>Ugovori_OPULJP[[#This Row],[Javni doprinos korisnika - HRK]]/7.5345</f>
        <v>0</v>
      </c>
      <c r="W2263" s="50">
        <v>0</v>
      </c>
      <c r="X2263" s="51">
        <f>Ugovori_OPULJP[[#This Row],[Privatni doprinos korisnika - HRK]]/7.5345</f>
        <v>0</v>
      </c>
      <c r="Y2263" s="52">
        <v>13523169.35</v>
      </c>
      <c r="Z2263" s="53">
        <f>Ugovori_OPULJP[[#This Row],[UKUPNI PRIHVATLJIVI IZDACI
TOTAL ELIGIBLE EXPENDITURE
= Bespovratna sredstva ukupno + doprinos korisnika
= Ukupni prihvatljivi troškovi
= Ukupna ugovorena vrijednost projekta HRK]]/7.5345</f>
        <v>1794833.014798593</v>
      </c>
      <c r="AA2263" s="44" t="s">
        <v>38</v>
      </c>
      <c r="AB2263" s="44" t="s">
        <v>35</v>
      </c>
      <c r="AC2263" s="43" t="s">
        <v>8323</v>
      </c>
      <c r="AD2263" s="43" t="s">
        <v>6595</v>
      </c>
    </row>
    <row r="2264" spans="1:30" ht="114.75" x14ac:dyDescent="0.2">
      <c r="A2264" s="41" t="s">
        <v>8324</v>
      </c>
      <c r="B2264" s="103" t="s">
        <v>743</v>
      </c>
      <c r="C2264" s="43" t="s">
        <v>7295</v>
      </c>
      <c r="D2264" s="43" t="s">
        <v>8286</v>
      </c>
      <c r="E2264" s="44" t="s">
        <v>76</v>
      </c>
      <c r="F2264" s="45" t="s">
        <v>8325</v>
      </c>
      <c r="G2264" s="45" t="s">
        <v>3413</v>
      </c>
      <c r="H2264" s="47">
        <v>43298</v>
      </c>
      <c r="I2264" s="47">
        <v>44213</v>
      </c>
      <c r="J2264" s="48" t="str">
        <f>IF(Ugovori_OPULJP[[#This Row],[DATUM ZAVRŠETKA OPERACIJE]]&gt;DATE(2024,3,31),"u provedbi","završen")</f>
        <v>završen</v>
      </c>
      <c r="K2264" s="46" t="s">
        <v>249</v>
      </c>
      <c r="L2264" s="46" t="s">
        <v>249</v>
      </c>
      <c r="M2264" s="49">
        <v>0.85</v>
      </c>
      <c r="N2264" s="49">
        <v>0.15</v>
      </c>
      <c r="O2264" s="50">
        <f>Ugovori_OPULJP[[#This Row],[Bespovratna sredstva - Ukupno (EU+Nac) HRK
= Ukupna ugovorena vrijednost bespovratnih sredstava]]*Ugovori_OPULJP[[#This Row],[EU STOPA SUFINANCIRANJA %
EU CO-FINANCING RATE %]]</f>
        <v>1006137.095</v>
      </c>
      <c r="P2264" s="51">
        <f>Ugovori_OPULJP[[#This Row],[Bespovratna sredstva - EU dio - HRK]]/7.5345</f>
        <v>133537.34089853341</v>
      </c>
      <c r="Q2264" s="50">
        <f>Ugovori_OPULJP[[#This Row],[Bespovratna sredstva - Ukupno (EU+Nac) HRK
= Ukupna ugovorena vrijednost bespovratnih sredstava]]*Ugovori_OPULJP[[#This Row],[STOPA NACIONALNOG SUFINANCIRANJA %]]</f>
        <v>177553.60499999998</v>
      </c>
      <c r="R2264" s="51">
        <f>Ugovori_OPULJP[[#This Row],[Bespovratna sredstva - Nacionalni dio - HRK]]/7.5345</f>
        <v>23565.413099741188</v>
      </c>
      <c r="S2264" s="50">
        <v>1183690.7</v>
      </c>
      <c r="T2264" s="51">
        <f>Ugovori_OPULJP[[#This Row],[Bespovratna sredstva - Ukupno (EU+Nac) HRK
= Ukupna ugovorena vrijednost bespovratnih sredstava]]/7.5345</f>
        <v>157102.75399827459</v>
      </c>
      <c r="U2264" s="50">
        <v>0</v>
      </c>
      <c r="V2264" s="51">
        <f>Ugovori_OPULJP[[#This Row],[Javni doprinos korisnika - HRK]]/7.5345</f>
        <v>0</v>
      </c>
      <c r="W2264" s="50">
        <v>0</v>
      </c>
      <c r="X2264" s="51">
        <f>Ugovori_OPULJP[[#This Row],[Privatni doprinos korisnika - HRK]]/7.5345</f>
        <v>0</v>
      </c>
      <c r="Y2264" s="52">
        <v>1183690.7</v>
      </c>
      <c r="Z2264" s="53">
        <f>Ugovori_OPULJP[[#This Row],[UKUPNI PRIHVATLJIVI IZDACI
TOTAL ELIGIBLE EXPENDITURE
= Bespovratna sredstva ukupno + doprinos korisnika
= Ukupni prihvatljivi troškovi
= Ukupna ugovorena vrijednost projekta HRK]]/7.5345</f>
        <v>157102.75399827459</v>
      </c>
      <c r="AA2264" s="44" t="s">
        <v>38</v>
      </c>
      <c r="AB2264" s="44" t="s">
        <v>35</v>
      </c>
      <c r="AC2264" s="43" t="s">
        <v>8326</v>
      </c>
      <c r="AD2264" s="43" t="s">
        <v>6595</v>
      </c>
    </row>
    <row r="2265" spans="1:30" ht="76.5" x14ac:dyDescent="0.2">
      <c r="A2265" s="41" t="s">
        <v>8327</v>
      </c>
      <c r="B2265" s="103" t="s">
        <v>743</v>
      </c>
      <c r="C2265" s="43" t="s">
        <v>7295</v>
      </c>
      <c r="D2265" s="43" t="s">
        <v>8286</v>
      </c>
      <c r="E2265" s="44" t="s">
        <v>76</v>
      </c>
      <c r="F2265" s="45" t="s">
        <v>8328</v>
      </c>
      <c r="G2265" s="45" t="s">
        <v>8329</v>
      </c>
      <c r="H2265" s="47">
        <v>43397</v>
      </c>
      <c r="I2265" s="47">
        <v>44310</v>
      </c>
      <c r="J2265" s="48" t="str">
        <f>IF(Ugovori_OPULJP[[#This Row],[DATUM ZAVRŠETKA OPERACIJE]]&gt;DATE(2024,3,31),"u provedbi","završen")</f>
        <v>završen</v>
      </c>
      <c r="K2265" s="46" t="s">
        <v>84</v>
      </c>
      <c r="L2265" s="46" t="s">
        <v>84</v>
      </c>
      <c r="M2265" s="49">
        <v>0.85</v>
      </c>
      <c r="N2265" s="49">
        <v>0.15</v>
      </c>
      <c r="O2265" s="50">
        <f>Ugovori_OPULJP[[#This Row],[Bespovratna sredstva - Ukupno (EU+Nac) HRK
= Ukupna ugovorena vrijednost bespovratnih sredstava]]*Ugovori_OPULJP[[#This Row],[EU STOPA SUFINANCIRANJA %
EU CO-FINANCING RATE %]]</f>
        <v>1605795.8345000001</v>
      </c>
      <c r="P2265" s="51">
        <f>Ugovori_OPULJP[[#This Row],[Bespovratna sredstva - EU dio - HRK]]/7.5345</f>
        <v>213125.73289534808</v>
      </c>
      <c r="Q2265" s="50">
        <f>Ugovori_OPULJP[[#This Row],[Bespovratna sredstva - Ukupno (EU+Nac) HRK
= Ukupna ugovorena vrijednost bespovratnih sredstava]]*Ugovori_OPULJP[[#This Row],[STOPA NACIONALNOG SUFINANCIRANJA %]]</f>
        <v>283375.73550000001</v>
      </c>
      <c r="R2265" s="51">
        <f>Ugovori_OPULJP[[#This Row],[Bespovratna sredstva - Nacionalni dio - HRK]]/7.5345</f>
        <v>37610.423452120245</v>
      </c>
      <c r="S2265" s="50">
        <v>1889171.57</v>
      </c>
      <c r="T2265" s="51">
        <f>Ugovori_OPULJP[[#This Row],[Bespovratna sredstva - Ukupno (EU+Nac) HRK
= Ukupna ugovorena vrijednost bespovratnih sredstava]]/7.5345</f>
        <v>250736.15634746832</v>
      </c>
      <c r="U2265" s="50">
        <v>0</v>
      </c>
      <c r="V2265" s="51">
        <f>Ugovori_OPULJP[[#This Row],[Javni doprinos korisnika - HRK]]/7.5345</f>
        <v>0</v>
      </c>
      <c r="W2265" s="50">
        <v>0</v>
      </c>
      <c r="X2265" s="51">
        <f>Ugovori_OPULJP[[#This Row],[Privatni doprinos korisnika - HRK]]/7.5345</f>
        <v>0</v>
      </c>
      <c r="Y2265" s="52">
        <v>1889171.57</v>
      </c>
      <c r="Z2265" s="53">
        <f>Ugovori_OPULJP[[#This Row],[UKUPNI PRIHVATLJIVI IZDACI
TOTAL ELIGIBLE EXPENDITURE
= Bespovratna sredstva ukupno + doprinos korisnika
= Ukupni prihvatljivi troškovi
= Ukupna ugovorena vrijednost projekta HRK]]/7.5345</f>
        <v>250736.15634746832</v>
      </c>
      <c r="AA2265" s="44" t="s">
        <v>38</v>
      </c>
      <c r="AB2265" s="44" t="s">
        <v>35</v>
      </c>
      <c r="AC2265" s="43" t="s">
        <v>8330</v>
      </c>
      <c r="AD2265" s="43" t="s">
        <v>6595</v>
      </c>
    </row>
    <row r="2266" spans="1:30" ht="89.25" x14ac:dyDescent="0.2">
      <c r="A2266" s="41" t="s">
        <v>8331</v>
      </c>
      <c r="B2266" s="103" t="s">
        <v>743</v>
      </c>
      <c r="C2266" s="43" t="s">
        <v>7295</v>
      </c>
      <c r="D2266" s="43" t="s">
        <v>8286</v>
      </c>
      <c r="E2266" s="44" t="s">
        <v>76</v>
      </c>
      <c r="F2266" s="45" t="s">
        <v>8332</v>
      </c>
      <c r="G2266" s="45" t="s">
        <v>8333</v>
      </c>
      <c r="H2266" s="47">
        <v>43347</v>
      </c>
      <c r="I2266" s="47">
        <v>44200</v>
      </c>
      <c r="J2266" s="48" t="str">
        <f>IF(Ugovori_OPULJP[[#This Row],[DATUM ZAVRŠETKA OPERACIJE]]&gt;DATE(2024,3,31),"u provedbi","završen")</f>
        <v>završen</v>
      </c>
      <c r="K2266" s="46" t="s">
        <v>249</v>
      </c>
      <c r="L2266" s="46" t="s">
        <v>249</v>
      </c>
      <c r="M2266" s="49">
        <v>0.85</v>
      </c>
      <c r="N2266" s="49">
        <v>0.15</v>
      </c>
      <c r="O2266" s="50">
        <f>Ugovori_OPULJP[[#This Row],[Bespovratna sredstva - Ukupno (EU+Nac) HRK
= Ukupna ugovorena vrijednost bespovratnih sredstava]]*Ugovori_OPULJP[[#This Row],[EU STOPA SUFINANCIRANJA %
EU CO-FINANCING RATE %]]</f>
        <v>11688720.787</v>
      </c>
      <c r="P2266" s="51">
        <f>Ugovori_OPULJP[[#This Row],[Bespovratna sredstva - EU dio - HRK]]/7.5345</f>
        <v>1551359.849625058</v>
      </c>
      <c r="Q2266" s="50">
        <f>Ugovori_OPULJP[[#This Row],[Bespovratna sredstva - Ukupno (EU+Nac) HRK
= Ukupna ugovorena vrijednost bespovratnih sredstava]]*Ugovori_OPULJP[[#This Row],[STOPA NACIONALNOG SUFINANCIRANJA %]]</f>
        <v>2062715.433</v>
      </c>
      <c r="R2266" s="51">
        <f>Ugovori_OPULJP[[#This Row],[Bespovratna sredstva - Nacionalni dio - HRK]]/7.5345</f>
        <v>273769.3852279514</v>
      </c>
      <c r="S2266" s="50">
        <v>13751436.220000001</v>
      </c>
      <c r="T2266" s="51">
        <f>Ugovori_OPULJP[[#This Row],[Bespovratna sredstva - Ukupno (EU+Nac) HRK
= Ukupna ugovorena vrijednost bespovratnih sredstava]]/7.5345</f>
        <v>1825129.2348530095</v>
      </c>
      <c r="U2266" s="50">
        <v>0</v>
      </c>
      <c r="V2266" s="51">
        <f>Ugovori_OPULJP[[#This Row],[Javni doprinos korisnika - HRK]]/7.5345</f>
        <v>0</v>
      </c>
      <c r="W2266" s="50">
        <v>0</v>
      </c>
      <c r="X2266" s="51">
        <f>Ugovori_OPULJP[[#This Row],[Privatni doprinos korisnika - HRK]]/7.5345</f>
        <v>0</v>
      </c>
      <c r="Y2266" s="52">
        <v>13751436.220000001</v>
      </c>
      <c r="Z2266" s="53">
        <f>Ugovori_OPULJP[[#This Row],[UKUPNI PRIHVATLJIVI IZDACI
TOTAL ELIGIBLE EXPENDITURE
= Bespovratna sredstva ukupno + doprinos korisnika
= Ukupni prihvatljivi troškovi
= Ukupna ugovorena vrijednost projekta HRK]]/7.5345</f>
        <v>1825129.2348530095</v>
      </c>
      <c r="AA2266" s="44" t="s">
        <v>38</v>
      </c>
      <c r="AB2266" s="44" t="s">
        <v>35</v>
      </c>
      <c r="AC2266" s="43" t="s">
        <v>8334</v>
      </c>
      <c r="AD2266" s="43" t="s">
        <v>6595</v>
      </c>
    </row>
    <row r="2267" spans="1:30" ht="89.25" x14ac:dyDescent="0.2">
      <c r="A2267" s="41" t="s">
        <v>8335</v>
      </c>
      <c r="B2267" s="103" t="s">
        <v>743</v>
      </c>
      <c r="C2267" s="43" t="s">
        <v>7295</v>
      </c>
      <c r="D2267" s="43" t="s">
        <v>8286</v>
      </c>
      <c r="E2267" s="44" t="s">
        <v>76</v>
      </c>
      <c r="F2267" s="45" t="s">
        <v>8336</v>
      </c>
      <c r="G2267" s="45" t="s">
        <v>8337</v>
      </c>
      <c r="H2267" s="47">
        <v>43347</v>
      </c>
      <c r="I2267" s="47">
        <v>44200</v>
      </c>
      <c r="J2267" s="48" t="str">
        <f>IF(Ugovori_OPULJP[[#This Row],[DATUM ZAVRŠETKA OPERACIJE]]&gt;DATE(2024,3,31),"u provedbi","završen")</f>
        <v>završen</v>
      </c>
      <c r="K2267" s="46" t="s">
        <v>249</v>
      </c>
      <c r="L2267" s="46" t="s">
        <v>249</v>
      </c>
      <c r="M2267" s="49">
        <v>0.85</v>
      </c>
      <c r="N2267" s="49">
        <v>0.15</v>
      </c>
      <c r="O2267" s="50">
        <f>Ugovori_OPULJP[[#This Row],[Bespovratna sredstva - Ukupno (EU+Nac) HRK
= Ukupna ugovorena vrijednost bespovratnih sredstava]]*Ugovori_OPULJP[[#This Row],[EU STOPA SUFINANCIRANJA %
EU CO-FINANCING RATE %]]</f>
        <v>11876029.932</v>
      </c>
      <c r="P2267" s="51">
        <f>Ugovori_OPULJP[[#This Row],[Bespovratna sredstva - EU dio - HRK]]/7.5345</f>
        <v>1576220.0453912003</v>
      </c>
      <c r="Q2267" s="50">
        <f>Ugovori_OPULJP[[#This Row],[Bespovratna sredstva - Ukupno (EU+Nac) HRK
= Ukupna ugovorena vrijednost bespovratnih sredstava]]*Ugovori_OPULJP[[#This Row],[STOPA NACIONALNOG SUFINANCIRANJA %]]</f>
        <v>2095769.9879999999</v>
      </c>
      <c r="R2267" s="51">
        <f>Ugovori_OPULJP[[#This Row],[Bespovratna sredstva - Nacionalni dio - HRK]]/7.5345</f>
        <v>278156.47859844711</v>
      </c>
      <c r="S2267" s="50">
        <v>13971799.92</v>
      </c>
      <c r="T2267" s="51">
        <f>Ugovori_OPULJP[[#This Row],[Bespovratna sredstva - Ukupno (EU+Nac) HRK
= Ukupna ugovorena vrijednost bespovratnih sredstava]]/7.5345</f>
        <v>1854376.5239896474</v>
      </c>
      <c r="U2267" s="50">
        <v>0</v>
      </c>
      <c r="V2267" s="51">
        <f>Ugovori_OPULJP[[#This Row],[Javni doprinos korisnika - HRK]]/7.5345</f>
        <v>0</v>
      </c>
      <c r="W2267" s="50">
        <v>0</v>
      </c>
      <c r="X2267" s="51">
        <f>Ugovori_OPULJP[[#This Row],[Privatni doprinos korisnika - HRK]]/7.5345</f>
        <v>0</v>
      </c>
      <c r="Y2267" s="52">
        <v>13971799.92</v>
      </c>
      <c r="Z2267" s="53">
        <f>Ugovori_OPULJP[[#This Row],[UKUPNI PRIHVATLJIVI IZDACI
TOTAL ELIGIBLE EXPENDITURE
= Bespovratna sredstva ukupno + doprinos korisnika
= Ukupni prihvatljivi troškovi
= Ukupna ugovorena vrijednost projekta HRK]]/7.5345</f>
        <v>1854376.5239896474</v>
      </c>
      <c r="AA2267" s="44" t="s">
        <v>38</v>
      </c>
      <c r="AB2267" s="44" t="s">
        <v>35</v>
      </c>
      <c r="AC2267" s="43" t="s">
        <v>8338</v>
      </c>
      <c r="AD2267" s="43" t="s">
        <v>6595</v>
      </c>
    </row>
    <row r="2268" spans="1:30" ht="102" x14ac:dyDescent="0.2">
      <c r="A2268" s="41" t="s">
        <v>8339</v>
      </c>
      <c r="B2268" s="103" t="s">
        <v>743</v>
      </c>
      <c r="C2268" s="43" t="s">
        <v>7295</v>
      </c>
      <c r="D2268" s="43" t="s">
        <v>8286</v>
      </c>
      <c r="E2268" s="44" t="s">
        <v>76</v>
      </c>
      <c r="F2268" s="45" t="s">
        <v>8340</v>
      </c>
      <c r="G2268" s="45" t="s">
        <v>8341</v>
      </c>
      <c r="H2268" s="47">
        <v>43347</v>
      </c>
      <c r="I2268" s="47">
        <v>44259</v>
      </c>
      <c r="J2268" s="48" t="str">
        <f>IF(Ugovori_OPULJP[[#This Row],[DATUM ZAVRŠETKA OPERACIJE]]&gt;DATE(2024,3,31),"u provedbi","završen")</f>
        <v>završen</v>
      </c>
      <c r="K2268" s="46" t="s">
        <v>249</v>
      </c>
      <c r="L2268" s="46" t="s">
        <v>249</v>
      </c>
      <c r="M2268" s="49">
        <v>0.85</v>
      </c>
      <c r="N2268" s="49">
        <v>0.15</v>
      </c>
      <c r="O2268" s="50">
        <f>Ugovori_OPULJP[[#This Row],[Bespovratna sredstva - Ukupno (EU+Nac) HRK
= Ukupna ugovorena vrijednost bespovratnih sredstava]]*Ugovori_OPULJP[[#This Row],[EU STOPA SUFINANCIRANJA %
EU CO-FINANCING RATE %]]</f>
        <v>12557720.564999999</v>
      </c>
      <c r="P2268" s="51">
        <f>Ugovori_OPULJP[[#This Row],[Bespovratna sredstva - EU dio - HRK]]/7.5345</f>
        <v>1666695.9406729045</v>
      </c>
      <c r="Q2268" s="50">
        <f>Ugovori_OPULJP[[#This Row],[Bespovratna sredstva - Ukupno (EU+Nac) HRK
= Ukupna ugovorena vrijednost bespovratnih sredstava]]*Ugovori_OPULJP[[#This Row],[STOPA NACIONALNOG SUFINANCIRANJA %]]</f>
        <v>2216068.335</v>
      </c>
      <c r="R2268" s="51">
        <f>Ugovori_OPULJP[[#This Row],[Bespovratna sredstva - Nacionalni dio - HRK]]/7.5345</f>
        <v>294122.81305992434</v>
      </c>
      <c r="S2268" s="50">
        <v>14773788.9</v>
      </c>
      <c r="T2268" s="51">
        <f>Ugovori_OPULJP[[#This Row],[Bespovratna sredstva - Ukupno (EU+Nac) HRK
= Ukupna ugovorena vrijednost bespovratnih sredstava]]/7.5345</f>
        <v>1960818.7537328289</v>
      </c>
      <c r="U2268" s="50">
        <v>0</v>
      </c>
      <c r="V2268" s="51">
        <f>Ugovori_OPULJP[[#This Row],[Javni doprinos korisnika - HRK]]/7.5345</f>
        <v>0</v>
      </c>
      <c r="W2268" s="50">
        <v>0</v>
      </c>
      <c r="X2268" s="51">
        <f>Ugovori_OPULJP[[#This Row],[Privatni doprinos korisnika - HRK]]/7.5345</f>
        <v>0</v>
      </c>
      <c r="Y2268" s="52">
        <v>14773788.9</v>
      </c>
      <c r="Z2268" s="53">
        <f>Ugovori_OPULJP[[#This Row],[UKUPNI PRIHVATLJIVI IZDACI
TOTAL ELIGIBLE EXPENDITURE
= Bespovratna sredstva ukupno + doprinos korisnika
= Ukupni prihvatljivi troškovi
= Ukupna ugovorena vrijednost projekta HRK]]/7.5345</f>
        <v>1960818.7537328289</v>
      </c>
      <c r="AA2268" s="44" t="s">
        <v>38</v>
      </c>
      <c r="AB2268" s="44" t="s">
        <v>35</v>
      </c>
      <c r="AC2268" s="43" t="s">
        <v>8342</v>
      </c>
      <c r="AD2268" s="43" t="s">
        <v>6595</v>
      </c>
    </row>
    <row r="2269" spans="1:30" ht="102" x14ac:dyDescent="0.2">
      <c r="A2269" s="41" t="s">
        <v>8343</v>
      </c>
      <c r="B2269" s="103" t="s">
        <v>743</v>
      </c>
      <c r="C2269" s="43" t="s">
        <v>7295</v>
      </c>
      <c r="D2269" s="43" t="s">
        <v>8286</v>
      </c>
      <c r="E2269" s="44" t="s">
        <v>76</v>
      </c>
      <c r="F2269" s="45" t="s">
        <v>8344</v>
      </c>
      <c r="G2269" s="45" t="s">
        <v>8345</v>
      </c>
      <c r="H2269" s="47">
        <v>43347</v>
      </c>
      <c r="I2269" s="47">
        <v>44259</v>
      </c>
      <c r="J2269" s="48" t="str">
        <f>IF(Ugovori_OPULJP[[#This Row],[DATUM ZAVRŠETKA OPERACIJE]]&gt;DATE(2024,3,31),"u provedbi","završen")</f>
        <v>završen</v>
      </c>
      <c r="K2269" s="46" t="s">
        <v>333</v>
      </c>
      <c r="L2269" s="46" t="s">
        <v>333</v>
      </c>
      <c r="M2269" s="49">
        <v>0.85</v>
      </c>
      <c r="N2269" s="49">
        <v>0.15</v>
      </c>
      <c r="O2269" s="50">
        <f>Ugovori_OPULJP[[#This Row],[Bespovratna sredstva - Ukupno (EU+Nac) HRK
= Ukupna ugovorena vrijednost bespovratnih sredstava]]*Ugovori_OPULJP[[#This Row],[EU STOPA SUFINANCIRANJA %
EU CO-FINANCING RATE %]]</f>
        <v>820876.93449999997</v>
      </c>
      <c r="P2269" s="51">
        <f>Ugovori_OPULJP[[#This Row],[Bespovratna sredstva - EU dio - HRK]]/7.5345</f>
        <v>108949.09210962903</v>
      </c>
      <c r="Q2269" s="50">
        <f>Ugovori_OPULJP[[#This Row],[Bespovratna sredstva - Ukupno (EU+Nac) HRK
= Ukupna ugovorena vrijednost bespovratnih sredstava]]*Ugovori_OPULJP[[#This Row],[STOPA NACIONALNOG SUFINANCIRANJA %]]</f>
        <v>144860.63549999997</v>
      </c>
      <c r="R2269" s="51">
        <f>Ugovori_OPULJP[[#This Row],[Bespovratna sredstva - Nacionalni dio - HRK]]/7.5345</f>
        <v>19226.310372287473</v>
      </c>
      <c r="S2269" s="50">
        <v>965737.57</v>
      </c>
      <c r="T2269" s="51">
        <f>Ugovori_OPULJP[[#This Row],[Bespovratna sredstva - Ukupno (EU+Nac) HRK
= Ukupna ugovorena vrijednost bespovratnih sredstava]]/7.5345</f>
        <v>128175.40248191651</v>
      </c>
      <c r="U2269" s="50">
        <v>0</v>
      </c>
      <c r="V2269" s="51">
        <f>Ugovori_OPULJP[[#This Row],[Javni doprinos korisnika - HRK]]/7.5345</f>
        <v>0</v>
      </c>
      <c r="W2269" s="50">
        <v>0</v>
      </c>
      <c r="X2269" s="51">
        <f>Ugovori_OPULJP[[#This Row],[Privatni doprinos korisnika - HRK]]/7.5345</f>
        <v>0</v>
      </c>
      <c r="Y2269" s="52">
        <v>965737.57</v>
      </c>
      <c r="Z2269" s="53">
        <f>Ugovori_OPULJP[[#This Row],[UKUPNI PRIHVATLJIVI IZDACI
TOTAL ELIGIBLE EXPENDITURE
= Bespovratna sredstva ukupno + doprinos korisnika
= Ukupni prihvatljivi troškovi
= Ukupna ugovorena vrijednost projekta HRK]]/7.5345</f>
        <v>128175.40248191651</v>
      </c>
      <c r="AA2269" s="44" t="s">
        <v>38</v>
      </c>
      <c r="AB2269" s="44" t="s">
        <v>35</v>
      </c>
      <c r="AC2269" s="43" t="s">
        <v>8346</v>
      </c>
      <c r="AD2269" s="43" t="s">
        <v>6595</v>
      </c>
    </row>
    <row r="2270" spans="1:30" ht="89.25" x14ac:dyDescent="0.2">
      <c r="A2270" s="41" t="s">
        <v>8347</v>
      </c>
      <c r="B2270" s="103" t="s">
        <v>743</v>
      </c>
      <c r="C2270" s="43" t="s">
        <v>7295</v>
      </c>
      <c r="D2270" s="43" t="s">
        <v>8286</v>
      </c>
      <c r="E2270" s="44" t="s">
        <v>76</v>
      </c>
      <c r="F2270" s="45" t="s">
        <v>8348</v>
      </c>
      <c r="G2270" s="45" t="s">
        <v>1695</v>
      </c>
      <c r="H2270" s="47">
        <v>43364</v>
      </c>
      <c r="I2270" s="47">
        <v>44276</v>
      </c>
      <c r="J2270" s="48" t="str">
        <f>IF(Ugovori_OPULJP[[#This Row],[DATUM ZAVRŠETKA OPERACIJE]]&gt;DATE(2024,3,31),"u provedbi","završen")</f>
        <v>završen</v>
      </c>
      <c r="K2270" s="46" t="s">
        <v>338</v>
      </c>
      <c r="L2270" s="46" t="s">
        <v>338</v>
      </c>
      <c r="M2270" s="49">
        <v>0.85</v>
      </c>
      <c r="N2270" s="49">
        <v>0.15</v>
      </c>
      <c r="O2270" s="50">
        <f>Ugovori_OPULJP[[#This Row],[Bespovratna sredstva - Ukupno (EU+Nac) HRK
= Ukupna ugovorena vrijednost bespovratnih sredstava]]*Ugovori_OPULJP[[#This Row],[EU STOPA SUFINANCIRANJA %
EU CO-FINANCING RATE %]]</f>
        <v>4364547.0200000005</v>
      </c>
      <c r="P2270" s="51">
        <f>Ugovori_OPULJP[[#This Row],[Bespovratna sredstva - EU dio - HRK]]/7.5345</f>
        <v>579274.93795208714</v>
      </c>
      <c r="Q2270" s="50">
        <f>Ugovori_OPULJP[[#This Row],[Bespovratna sredstva - Ukupno (EU+Nac) HRK
= Ukupna ugovorena vrijednost bespovratnih sredstava]]*Ugovori_OPULJP[[#This Row],[STOPA NACIONALNOG SUFINANCIRANJA %]]</f>
        <v>770214.18</v>
      </c>
      <c r="R2270" s="51">
        <f>Ugovori_OPULJP[[#This Row],[Bespovratna sredstva - Nacionalni dio - HRK]]/7.5345</f>
        <v>102224.98905036831</v>
      </c>
      <c r="S2270" s="50">
        <v>5134761.2</v>
      </c>
      <c r="T2270" s="51">
        <f>Ugovori_OPULJP[[#This Row],[Bespovratna sredstva - Ukupno (EU+Nac) HRK
= Ukupna ugovorena vrijednost bespovratnih sredstava]]/7.5345</f>
        <v>681499.92700245534</v>
      </c>
      <c r="U2270" s="50">
        <v>0</v>
      </c>
      <c r="V2270" s="51">
        <f>Ugovori_OPULJP[[#This Row],[Javni doprinos korisnika - HRK]]/7.5345</f>
        <v>0</v>
      </c>
      <c r="W2270" s="50">
        <v>0</v>
      </c>
      <c r="X2270" s="51">
        <f>Ugovori_OPULJP[[#This Row],[Privatni doprinos korisnika - HRK]]/7.5345</f>
        <v>0</v>
      </c>
      <c r="Y2270" s="52">
        <v>5134761.2</v>
      </c>
      <c r="Z2270" s="53">
        <f>Ugovori_OPULJP[[#This Row],[UKUPNI PRIHVATLJIVI IZDACI
TOTAL ELIGIBLE EXPENDITURE
= Bespovratna sredstva ukupno + doprinos korisnika
= Ukupni prihvatljivi troškovi
= Ukupna ugovorena vrijednost projekta HRK]]/7.5345</f>
        <v>681499.92700245534</v>
      </c>
      <c r="AA2270" s="44" t="s">
        <v>38</v>
      </c>
      <c r="AB2270" s="44" t="s">
        <v>35</v>
      </c>
      <c r="AC2270" s="43" t="s">
        <v>8349</v>
      </c>
      <c r="AD2270" s="43" t="s">
        <v>6595</v>
      </c>
    </row>
    <row r="2271" spans="1:30" ht="114.75" x14ac:dyDescent="0.2">
      <c r="A2271" s="41" t="s">
        <v>8350</v>
      </c>
      <c r="B2271" s="103" t="s">
        <v>743</v>
      </c>
      <c r="C2271" s="43" t="s">
        <v>7295</v>
      </c>
      <c r="D2271" s="43" t="s">
        <v>8286</v>
      </c>
      <c r="E2271" s="44" t="s">
        <v>76</v>
      </c>
      <c r="F2271" s="45" t="s">
        <v>8351</v>
      </c>
      <c r="G2271" s="45" t="s">
        <v>661</v>
      </c>
      <c r="H2271" s="47">
        <v>43347</v>
      </c>
      <c r="I2271" s="47">
        <v>44259</v>
      </c>
      <c r="J2271" s="48" t="str">
        <f>IF(Ugovori_OPULJP[[#This Row],[DATUM ZAVRŠETKA OPERACIJE]]&gt;DATE(2024,3,31),"u provedbi","završen")</f>
        <v>završen</v>
      </c>
      <c r="K2271" s="46" t="s">
        <v>244</v>
      </c>
      <c r="L2271" s="46" t="s">
        <v>244</v>
      </c>
      <c r="M2271" s="49">
        <v>0.85</v>
      </c>
      <c r="N2271" s="49">
        <v>0.15</v>
      </c>
      <c r="O2271" s="50">
        <f>Ugovori_OPULJP[[#This Row],[Bespovratna sredstva - Ukupno (EU+Nac) HRK
= Ukupna ugovorena vrijednost bespovratnih sredstava]]*Ugovori_OPULJP[[#This Row],[EU STOPA SUFINANCIRANJA %
EU CO-FINANCING RATE %]]</f>
        <v>5171303.6524999999</v>
      </c>
      <c r="P2271" s="51">
        <f>Ugovori_OPULJP[[#This Row],[Bespovratna sredstva - EU dio - HRK]]/7.5345</f>
        <v>686349.94392461341</v>
      </c>
      <c r="Q2271" s="50">
        <f>Ugovori_OPULJP[[#This Row],[Bespovratna sredstva - Ukupno (EU+Nac) HRK
= Ukupna ugovorena vrijednost bespovratnih sredstava]]*Ugovori_OPULJP[[#This Row],[STOPA NACIONALNOG SUFINANCIRANJA %]]</f>
        <v>912582.99750000006</v>
      </c>
      <c r="R2271" s="51">
        <f>Ugovori_OPULJP[[#This Row],[Bespovratna sredstva - Nacionalni dio - HRK]]/7.5345</f>
        <v>121120.57833963766</v>
      </c>
      <c r="S2271" s="50">
        <v>6083886.6500000004</v>
      </c>
      <c r="T2271" s="51">
        <f>Ugovori_OPULJP[[#This Row],[Bespovratna sredstva - Ukupno (EU+Nac) HRK
= Ukupna ugovorena vrijednost bespovratnih sredstava]]/7.5345</f>
        <v>807470.52226425114</v>
      </c>
      <c r="U2271" s="50">
        <v>0</v>
      </c>
      <c r="V2271" s="51">
        <f>Ugovori_OPULJP[[#This Row],[Javni doprinos korisnika - HRK]]/7.5345</f>
        <v>0</v>
      </c>
      <c r="W2271" s="50">
        <v>0</v>
      </c>
      <c r="X2271" s="51">
        <f>Ugovori_OPULJP[[#This Row],[Privatni doprinos korisnika - HRK]]/7.5345</f>
        <v>0</v>
      </c>
      <c r="Y2271" s="52">
        <v>6083886.6500000004</v>
      </c>
      <c r="Z2271" s="53">
        <f>Ugovori_OPULJP[[#This Row],[UKUPNI PRIHVATLJIVI IZDACI
TOTAL ELIGIBLE EXPENDITURE
= Bespovratna sredstva ukupno + doprinos korisnika
= Ukupni prihvatljivi troškovi
= Ukupna ugovorena vrijednost projekta HRK]]/7.5345</f>
        <v>807470.52226425114</v>
      </c>
      <c r="AA2271" s="44" t="s">
        <v>38</v>
      </c>
      <c r="AB2271" s="44" t="s">
        <v>35</v>
      </c>
      <c r="AC2271" s="43" t="s">
        <v>8352</v>
      </c>
      <c r="AD2271" s="43" t="s">
        <v>6595</v>
      </c>
    </row>
    <row r="2272" spans="1:30" ht="114.75" x14ac:dyDescent="0.2">
      <c r="A2272" s="41" t="s">
        <v>8353</v>
      </c>
      <c r="B2272" s="103" t="s">
        <v>743</v>
      </c>
      <c r="C2272" s="43" t="s">
        <v>7295</v>
      </c>
      <c r="D2272" s="43" t="s">
        <v>8286</v>
      </c>
      <c r="E2272" s="44" t="s">
        <v>76</v>
      </c>
      <c r="F2272" s="45" t="s">
        <v>8354</v>
      </c>
      <c r="G2272" s="45" t="s">
        <v>8355</v>
      </c>
      <c r="H2272" s="47">
        <v>43347</v>
      </c>
      <c r="I2272" s="47">
        <v>44259</v>
      </c>
      <c r="J2272" s="48" t="str">
        <f>IF(Ugovori_OPULJP[[#This Row],[DATUM ZAVRŠETKA OPERACIJE]]&gt;DATE(2024,3,31),"u provedbi","završen")</f>
        <v>završen</v>
      </c>
      <c r="K2272" s="46" t="s">
        <v>173</v>
      </c>
      <c r="L2272" s="46" t="s">
        <v>173</v>
      </c>
      <c r="M2272" s="49">
        <v>0.85</v>
      </c>
      <c r="N2272" s="49">
        <v>0.15</v>
      </c>
      <c r="O2272" s="50">
        <f>Ugovori_OPULJP[[#This Row],[Bespovratna sredstva - Ukupno (EU+Nac) HRK
= Ukupna ugovorena vrijednost bespovratnih sredstava]]*Ugovori_OPULJP[[#This Row],[EU STOPA SUFINANCIRANJA %
EU CO-FINANCING RATE %]]</f>
        <v>1735398.233</v>
      </c>
      <c r="P2272" s="51">
        <f>Ugovori_OPULJP[[#This Row],[Bespovratna sredstva - EU dio - HRK]]/7.5345</f>
        <v>230326.92720153957</v>
      </c>
      <c r="Q2272" s="50">
        <f>Ugovori_OPULJP[[#This Row],[Bespovratna sredstva - Ukupno (EU+Nac) HRK
= Ukupna ugovorena vrijednost bespovratnih sredstava]]*Ugovori_OPULJP[[#This Row],[STOPA NACIONALNOG SUFINANCIRANJA %]]</f>
        <v>306246.74699999997</v>
      </c>
      <c r="R2272" s="51">
        <f>Ugovori_OPULJP[[#This Row],[Bespovratna sredstva - Nacionalni dio - HRK]]/7.5345</f>
        <v>40645.928329683447</v>
      </c>
      <c r="S2272" s="50">
        <v>2041644.98</v>
      </c>
      <c r="T2272" s="51">
        <f>Ugovori_OPULJP[[#This Row],[Bespovratna sredstva - Ukupno (EU+Nac) HRK
= Ukupna ugovorena vrijednost bespovratnih sredstava]]/7.5345</f>
        <v>270972.855531223</v>
      </c>
      <c r="U2272" s="50">
        <v>0</v>
      </c>
      <c r="V2272" s="51">
        <f>Ugovori_OPULJP[[#This Row],[Javni doprinos korisnika - HRK]]/7.5345</f>
        <v>0</v>
      </c>
      <c r="W2272" s="50">
        <v>0</v>
      </c>
      <c r="X2272" s="51">
        <f>Ugovori_OPULJP[[#This Row],[Privatni doprinos korisnika - HRK]]/7.5345</f>
        <v>0</v>
      </c>
      <c r="Y2272" s="52">
        <v>2041644.98</v>
      </c>
      <c r="Z2272" s="53">
        <f>Ugovori_OPULJP[[#This Row],[UKUPNI PRIHVATLJIVI IZDACI
TOTAL ELIGIBLE EXPENDITURE
= Bespovratna sredstva ukupno + doprinos korisnika
= Ukupni prihvatljivi troškovi
= Ukupna ugovorena vrijednost projekta HRK]]/7.5345</f>
        <v>270972.855531223</v>
      </c>
      <c r="AA2272" s="44" t="s">
        <v>38</v>
      </c>
      <c r="AB2272" s="44" t="s">
        <v>35</v>
      </c>
      <c r="AC2272" s="43" t="s">
        <v>8356</v>
      </c>
      <c r="AD2272" s="43" t="s">
        <v>6595</v>
      </c>
    </row>
    <row r="2273" spans="1:30" ht="102" x14ac:dyDescent="0.2">
      <c r="A2273" s="41" t="s">
        <v>8357</v>
      </c>
      <c r="B2273" s="103" t="s">
        <v>743</v>
      </c>
      <c r="C2273" s="43" t="s">
        <v>7295</v>
      </c>
      <c r="D2273" s="43" t="s">
        <v>8286</v>
      </c>
      <c r="E2273" s="44" t="s">
        <v>76</v>
      </c>
      <c r="F2273" s="45" t="s">
        <v>8358</v>
      </c>
      <c r="G2273" s="45" t="s">
        <v>8359</v>
      </c>
      <c r="H2273" s="47">
        <v>43356</v>
      </c>
      <c r="I2273" s="47">
        <v>44268</v>
      </c>
      <c r="J2273" s="48" t="str">
        <f>IF(Ugovori_OPULJP[[#This Row],[DATUM ZAVRŠETKA OPERACIJE]]&gt;DATE(2024,3,31),"u provedbi","završen")</f>
        <v>završen</v>
      </c>
      <c r="K2273" s="46" t="s">
        <v>186</v>
      </c>
      <c r="L2273" s="46" t="s">
        <v>186</v>
      </c>
      <c r="M2273" s="49">
        <v>0.85</v>
      </c>
      <c r="N2273" s="49">
        <v>0.15</v>
      </c>
      <c r="O2273" s="50">
        <f>Ugovori_OPULJP[[#This Row],[Bespovratna sredstva - Ukupno (EU+Nac) HRK
= Ukupna ugovorena vrijednost bespovratnih sredstava]]*Ugovori_OPULJP[[#This Row],[EU STOPA SUFINANCIRANJA %
EU CO-FINANCING RATE %]]</f>
        <v>2476521.2739999997</v>
      </c>
      <c r="P2273" s="51">
        <f>Ugovori_OPULJP[[#This Row],[Bespovratna sredstva - EU dio - HRK]]/7.5345</f>
        <v>328690.85858384758</v>
      </c>
      <c r="Q2273" s="50">
        <f>Ugovori_OPULJP[[#This Row],[Bespovratna sredstva - Ukupno (EU+Nac) HRK
= Ukupna ugovorena vrijednost bespovratnih sredstava]]*Ugovori_OPULJP[[#This Row],[STOPA NACIONALNOG SUFINANCIRANJA %]]</f>
        <v>437033.16599999997</v>
      </c>
      <c r="R2273" s="51">
        <f>Ugovori_OPULJP[[#This Row],[Bespovratna sredstva - Nacionalni dio - HRK]]/7.5345</f>
        <v>58004.26916185546</v>
      </c>
      <c r="S2273" s="50">
        <v>2913554.44</v>
      </c>
      <c r="T2273" s="51">
        <f>Ugovori_OPULJP[[#This Row],[Bespovratna sredstva - Ukupno (EU+Nac) HRK
= Ukupna ugovorena vrijednost bespovratnih sredstava]]/7.5345</f>
        <v>386695.1277457031</v>
      </c>
      <c r="U2273" s="50">
        <v>0</v>
      </c>
      <c r="V2273" s="51">
        <f>Ugovori_OPULJP[[#This Row],[Javni doprinos korisnika - HRK]]/7.5345</f>
        <v>0</v>
      </c>
      <c r="W2273" s="50">
        <v>0</v>
      </c>
      <c r="X2273" s="51">
        <f>Ugovori_OPULJP[[#This Row],[Privatni doprinos korisnika - HRK]]/7.5345</f>
        <v>0</v>
      </c>
      <c r="Y2273" s="52">
        <v>2913554.44</v>
      </c>
      <c r="Z2273" s="53">
        <f>Ugovori_OPULJP[[#This Row],[UKUPNI PRIHVATLJIVI IZDACI
TOTAL ELIGIBLE EXPENDITURE
= Bespovratna sredstva ukupno + doprinos korisnika
= Ukupni prihvatljivi troškovi
= Ukupna ugovorena vrijednost projekta HRK]]/7.5345</f>
        <v>386695.1277457031</v>
      </c>
      <c r="AA2273" s="44" t="s">
        <v>38</v>
      </c>
      <c r="AB2273" s="44" t="s">
        <v>35</v>
      </c>
      <c r="AC2273" s="43" t="s">
        <v>8360</v>
      </c>
      <c r="AD2273" s="43" t="s">
        <v>6595</v>
      </c>
    </row>
    <row r="2274" spans="1:30" ht="76.5" x14ac:dyDescent="0.2">
      <c r="A2274" s="41" t="s">
        <v>8361</v>
      </c>
      <c r="B2274" s="103" t="s">
        <v>743</v>
      </c>
      <c r="C2274" s="43" t="s">
        <v>7295</v>
      </c>
      <c r="D2274" s="43" t="s">
        <v>8286</v>
      </c>
      <c r="E2274" s="44" t="s">
        <v>76</v>
      </c>
      <c r="F2274" s="45" t="s">
        <v>8362</v>
      </c>
      <c r="G2274" s="45" t="s">
        <v>1171</v>
      </c>
      <c r="H2274" s="47">
        <v>43397</v>
      </c>
      <c r="I2274" s="47">
        <v>44310</v>
      </c>
      <c r="J2274" s="48" t="str">
        <f>IF(Ugovori_OPULJP[[#This Row],[DATUM ZAVRŠETKA OPERACIJE]]&gt;DATE(2024,3,31),"u provedbi","završen")</f>
        <v>završen</v>
      </c>
      <c r="K2274" s="46" t="s">
        <v>333</v>
      </c>
      <c r="L2274" s="46" t="s">
        <v>333</v>
      </c>
      <c r="M2274" s="49">
        <v>0.85</v>
      </c>
      <c r="N2274" s="49">
        <v>0.15</v>
      </c>
      <c r="O2274" s="50">
        <f>Ugovori_OPULJP[[#This Row],[Bespovratna sredstva - Ukupno (EU+Nac) HRK
= Ukupna ugovorena vrijednost bespovratnih sredstava]]*Ugovori_OPULJP[[#This Row],[EU STOPA SUFINANCIRANJA %
EU CO-FINANCING RATE %]]</f>
        <v>1436846.4515</v>
      </c>
      <c r="P2274" s="51">
        <f>Ugovori_OPULJP[[#This Row],[Bespovratna sredstva - EU dio - HRK]]/7.5345</f>
        <v>190702.29630366978</v>
      </c>
      <c r="Q2274" s="50">
        <f>Ugovori_OPULJP[[#This Row],[Bespovratna sredstva - Ukupno (EU+Nac) HRK
= Ukupna ugovorena vrijednost bespovratnih sredstava]]*Ugovori_OPULJP[[#This Row],[STOPA NACIONALNOG SUFINANCIRANJA %]]</f>
        <v>253561.1385</v>
      </c>
      <c r="R2274" s="51">
        <f>Ugovori_OPULJP[[#This Row],[Bespovratna sredstva - Nacionalni dio - HRK]]/7.5345</f>
        <v>33653.346406529963</v>
      </c>
      <c r="S2274" s="50">
        <v>1690407.59</v>
      </c>
      <c r="T2274" s="51">
        <f>Ugovori_OPULJP[[#This Row],[Bespovratna sredstva - Ukupno (EU+Nac) HRK
= Ukupna ugovorena vrijednost bespovratnih sredstava]]/7.5345</f>
        <v>224355.64271019975</v>
      </c>
      <c r="U2274" s="50">
        <v>0</v>
      </c>
      <c r="V2274" s="51">
        <f>Ugovori_OPULJP[[#This Row],[Javni doprinos korisnika - HRK]]/7.5345</f>
        <v>0</v>
      </c>
      <c r="W2274" s="50">
        <v>0</v>
      </c>
      <c r="X2274" s="51">
        <f>Ugovori_OPULJP[[#This Row],[Privatni doprinos korisnika - HRK]]/7.5345</f>
        <v>0</v>
      </c>
      <c r="Y2274" s="52">
        <v>1690407.59</v>
      </c>
      <c r="Z2274" s="53">
        <f>Ugovori_OPULJP[[#This Row],[UKUPNI PRIHVATLJIVI IZDACI
TOTAL ELIGIBLE EXPENDITURE
= Bespovratna sredstva ukupno + doprinos korisnika
= Ukupni prihvatljivi troškovi
= Ukupna ugovorena vrijednost projekta HRK]]/7.5345</f>
        <v>224355.64271019975</v>
      </c>
      <c r="AA2274" s="44" t="s">
        <v>38</v>
      </c>
      <c r="AB2274" s="44" t="s">
        <v>35</v>
      </c>
      <c r="AC2274" s="43" t="s">
        <v>8363</v>
      </c>
      <c r="AD2274" s="43" t="s">
        <v>6595</v>
      </c>
    </row>
    <row r="2275" spans="1:30" ht="76.5" x14ac:dyDescent="0.2">
      <c r="A2275" s="41" t="s">
        <v>8364</v>
      </c>
      <c r="B2275" s="103" t="s">
        <v>743</v>
      </c>
      <c r="C2275" s="43" t="s">
        <v>7295</v>
      </c>
      <c r="D2275" s="43" t="s">
        <v>8286</v>
      </c>
      <c r="E2275" s="44" t="s">
        <v>76</v>
      </c>
      <c r="F2275" s="45" t="s">
        <v>8365</v>
      </c>
      <c r="G2275" s="45" t="s">
        <v>8366</v>
      </c>
      <c r="H2275" s="47">
        <v>43347</v>
      </c>
      <c r="I2275" s="47">
        <v>44259</v>
      </c>
      <c r="J2275" s="48" t="str">
        <f>IF(Ugovori_OPULJP[[#This Row],[DATUM ZAVRŠETKA OPERACIJE]]&gt;DATE(2024,3,31),"u provedbi","završen")</f>
        <v>završen</v>
      </c>
      <c r="K2275" s="46" t="s">
        <v>249</v>
      </c>
      <c r="L2275" s="46" t="s">
        <v>249</v>
      </c>
      <c r="M2275" s="49">
        <v>0.85</v>
      </c>
      <c r="N2275" s="49">
        <v>0.15</v>
      </c>
      <c r="O2275" s="50">
        <f>Ugovori_OPULJP[[#This Row],[Bespovratna sredstva - Ukupno (EU+Nac) HRK
= Ukupna ugovorena vrijednost bespovratnih sredstava]]*Ugovori_OPULJP[[#This Row],[EU STOPA SUFINANCIRANJA %
EU CO-FINANCING RATE %]]</f>
        <v>3156725.0784999998</v>
      </c>
      <c r="P2275" s="51">
        <f>Ugovori_OPULJP[[#This Row],[Bespovratna sredstva - EU dio - HRK]]/7.5345</f>
        <v>418969.41781140084</v>
      </c>
      <c r="Q2275" s="50">
        <f>Ugovori_OPULJP[[#This Row],[Bespovratna sredstva - Ukupno (EU+Nac) HRK
= Ukupna ugovorena vrijednost bespovratnih sredstava]]*Ugovori_OPULJP[[#This Row],[STOPA NACIONALNOG SUFINANCIRANJA %]]</f>
        <v>557069.13150000002</v>
      </c>
      <c r="R2275" s="51">
        <f>Ugovori_OPULJP[[#This Row],[Bespovratna sredstva - Nacionalni dio - HRK]]/7.5345</f>
        <v>73935.779613776627</v>
      </c>
      <c r="S2275" s="50">
        <v>3713794.21</v>
      </c>
      <c r="T2275" s="51">
        <f>Ugovori_OPULJP[[#This Row],[Bespovratna sredstva - Ukupno (EU+Nac) HRK
= Ukupna ugovorena vrijednost bespovratnih sredstava]]/7.5345</f>
        <v>492905.1974251775</v>
      </c>
      <c r="U2275" s="50">
        <v>0</v>
      </c>
      <c r="V2275" s="51">
        <f>Ugovori_OPULJP[[#This Row],[Javni doprinos korisnika - HRK]]/7.5345</f>
        <v>0</v>
      </c>
      <c r="W2275" s="50">
        <v>0</v>
      </c>
      <c r="X2275" s="51">
        <f>Ugovori_OPULJP[[#This Row],[Privatni doprinos korisnika - HRK]]/7.5345</f>
        <v>0</v>
      </c>
      <c r="Y2275" s="52">
        <v>3713794.21</v>
      </c>
      <c r="Z2275" s="53">
        <f>Ugovori_OPULJP[[#This Row],[UKUPNI PRIHVATLJIVI IZDACI
TOTAL ELIGIBLE EXPENDITURE
= Bespovratna sredstva ukupno + doprinos korisnika
= Ukupni prihvatljivi troškovi
= Ukupna ugovorena vrijednost projekta HRK]]/7.5345</f>
        <v>492905.1974251775</v>
      </c>
      <c r="AA2275" s="44" t="s">
        <v>38</v>
      </c>
      <c r="AB2275" s="44" t="s">
        <v>35</v>
      </c>
      <c r="AC2275" s="43" t="s">
        <v>8367</v>
      </c>
      <c r="AD2275" s="43" t="s">
        <v>6595</v>
      </c>
    </row>
    <row r="2276" spans="1:30" ht="89.25" x14ac:dyDescent="0.2">
      <c r="A2276" s="41" t="s">
        <v>8368</v>
      </c>
      <c r="B2276" s="103" t="s">
        <v>743</v>
      </c>
      <c r="C2276" s="43" t="s">
        <v>7295</v>
      </c>
      <c r="D2276" s="43" t="s">
        <v>8286</v>
      </c>
      <c r="E2276" s="44" t="s">
        <v>76</v>
      </c>
      <c r="F2276" s="45" t="s">
        <v>8369</v>
      </c>
      <c r="G2276" s="45" t="s">
        <v>8370</v>
      </c>
      <c r="H2276" s="47">
        <v>43423</v>
      </c>
      <c r="I2276" s="47">
        <v>44335</v>
      </c>
      <c r="J2276" s="48" t="str">
        <f>IF(Ugovori_OPULJP[[#This Row],[DATUM ZAVRŠETKA OPERACIJE]]&gt;DATE(2024,3,31),"u provedbi","završen")</f>
        <v>završen</v>
      </c>
      <c r="K2276" s="46" t="s">
        <v>84</v>
      </c>
      <c r="L2276" s="46" t="s">
        <v>37</v>
      </c>
      <c r="M2276" s="49">
        <v>0.85</v>
      </c>
      <c r="N2276" s="49">
        <v>0.15</v>
      </c>
      <c r="O2276" s="50">
        <f>Ugovori_OPULJP[[#This Row],[Bespovratna sredstva - Ukupno (EU+Nac) HRK
= Ukupna ugovorena vrijednost bespovratnih sredstava]]*Ugovori_OPULJP[[#This Row],[EU STOPA SUFINANCIRANJA %
EU CO-FINANCING RATE %]]</f>
        <v>1820237.753</v>
      </c>
      <c r="P2276" s="51">
        <f>Ugovori_OPULJP[[#This Row],[Bespovratna sredstva - EU dio - HRK]]/7.5345</f>
        <v>241587.0665604884</v>
      </c>
      <c r="Q2276" s="50">
        <f>Ugovori_OPULJP[[#This Row],[Bespovratna sredstva - Ukupno (EU+Nac) HRK
= Ukupna ugovorena vrijednost bespovratnih sredstava]]*Ugovori_OPULJP[[#This Row],[STOPA NACIONALNOG SUFINANCIRANJA %]]</f>
        <v>321218.42700000003</v>
      </c>
      <c r="R2276" s="51">
        <f>Ugovori_OPULJP[[#This Row],[Bespovratna sredstva - Nacionalni dio - HRK]]/7.5345</f>
        <v>42633.011745968543</v>
      </c>
      <c r="S2276" s="50">
        <v>2141456.1800000002</v>
      </c>
      <c r="T2276" s="51">
        <f>Ugovori_OPULJP[[#This Row],[Bespovratna sredstva - Ukupno (EU+Nac) HRK
= Ukupna ugovorena vrijednost bespovratnih sredstava]]/7.5345</f>
        <v>284220.07830645697</v>
      </c>
      <c r="U2276" s="50">
        <v>0</v>
      </c>
      <c r="V2276" s="51">
        <f>Ugovori_OPULJP[[#This Row],[Javni doprinos korisnika - HRK]]/7.5345</f>
        <v>0</v>
      </c>
      <c r="W2276" s="50">
        <v>0</v>
      </c>
      <c r="X2276" s="51">
        <f>Ugovori_OPULJP[[#This Row],[Privatni doprinos korisnika - HRK]]/7.5345</f>
        <v>0</v>
      </c>
      <c r="Y2276" s="52">
        <v>2141456.1800000002</v>
      </c>
      <c r="Z2276" s="53">
        <f>Ugovori_OPULJP[[#This Row],[UKUPNI PRIHVATLJIVI IZDACI
TOTAL ELIGIBLE EXPENDITURE
= Bespovratna sredstva ukupno + doprinos korisnika
= Ukupni prihvatljivi troškovi
= Ukupna ugovorena vrijednost projekta HRK]]/7.5345</f>
        <v>284220.07830645697</v>
      </c>
      <c r="AA2276" s="44" t="s">
        <v>38</v>
      </c>
      <c r="AB2276" s="44" t="s">
        <v>35</v>
      </c>
      <c r="AC2276" s="43" t="s">
        <v>8371</v>
      </c>
      <c r="AD2276" s="43" t="s">
        <v>6595</v>
      </c>
    </row>
    <row r="2277" spans="1:30" ht="89.25" x14ac:dyDescent="0.2">
      <c r="A2277" s="41" t="s">
        <v>8372</v>
      </c>
      <c r="B2277" s="103" t="s">
        <v>743</v>
      </c>
      <c r="C2277" s="43" t="s">
        <v>7295</v>
      </c>
      <c r="D2277" s="43" t="s">
        <v>8286</v>
      </c>
      <c r="E2277" s="44" t="s">
        <v>76</v>
      </c>
      <c r="F2277" s="45" t="s">
        <v>8373</v>
      </c>
      <c r="G2277" s="62" t="s">
        <v>8374</v>
      </c>
      <c r="H2277" s="47">
        <v>43480</v>
      </c>
      <c r="I2277" s="47">
        <v>44392</v>
      </c>
      <c r="J2277" s="48" t="str">
        <f>IF(Ugovori_OPULJP[[#This Row],[DATUM ZAVRŠETKA OPERACIJE]]&gt;DATE(2024,3,31),"u provedbi","završen")</f>
        <v>završen</v>
      </c>
      <c r="K2277" s="46" t="s">
        <v>249</v>
      </c>
      <c r="L2277" s="46" t="s">
        <v>249</v>
      </c>
      <c r="M2277" s="49">
        <v>0.85</v>
      </c>
      <c r="N2277" s="49">
        <v>0.15</v>
      </c>
      <c r="O2277" s="50">
        <f>Ugovori_OPULJP[[#This Row],[Bespovratna sredstva - Ukupno (EU+Nac) HRK
= Ukupna ugovorena vrijednost bespovratnih sredstava]]*Ugovori_OPULJP[[#This Row],[EU STOPA SUFINANCIRANJA %
EU CO-FINANCING RATE %]]</f>
        <v>3731950.6359999999</v>
      </c>
      <c r="P2277" s="51">
        <f>Ugovori_OPULJP[[#This Row],[Bespovratna sredstva - EU dio - HRK]]/7.5345</f>
        <v>495314.96927466983</v>
      </c>
      <c r="Q2277" s="50">
        <f>Ugovori_OPULJP[[#This Row],[Bespovratna sredstva - Ukupno (EU+Nac) HRK
= Ukupna ugovorena vrijednost bespovratnih sredstava]]*Ugovori_OPULJP[[#This Row],[STOPA NACIONALNOG SUFINANCIRANJA %]]</f>
        <v>658579.52399999998</v>
      </c>
      <c r="R2277" s="51">
        <f>Ugovori_OPULJP[[#This Row],[Bespovratna sredstva - Nacionalni dio - HRK]]/7.5345</f>
        <v>87408.523989647612</v>
      </c>
      <c r="S2277" s="50">
        <v>4390530.16</v>
      </c>
      <c r="T2277" s="51">
        <f>Ugovori_OPULJP[[#This Row],[Bespovratna sredstva - Ukupno (EU+Nac) HRK
= Ukupna ugovorena vrijednost bespovratnih sredstava]]/7.5345</f>
        <v>582723.49326431751</v>
      </c>
      <c r="U2277" s="50">
        <v>0</v>
      </c>
      <c r="V2277" s="51">
        <f>Ugovori_OPULJP[[#This Row],[Javni doprinos korisnika - HRK]]/7.5345</f>
        <v>0</v>
      </c>
      <c r="W2277" s="50">
        <v>0</v>
      </c>
      <c r="X2277" s="51">
        <f>Ugovori_OPULJP[[#This Row],[Privatni doprinos korisnika - HRK]]/7.5345</f>
        <v>0</v>
      </c>
      <c r="Y2277" s="52">
        <v>4390530.16</v>
      </c>
      <c r="Z2277" s="53">
        <f>Ugovori_OPULJP[[#This Row],[UKUPNI PRIHVATLJIVI IZDACI
TOTAL ELIGIBLE EXPENDITURE
= Bespovratna sredstva ukupno + doprinos korisnika
= Ukupni prihvatljivi troškovi
= Ukupna ugovorena vrijednost projekta HRK]]/7.5345</f>
        <v>582723.49326431751</v>
      </c>
      <c r="AA2277" s="44" t="s">
        <v>38</v>
      </c>
      <c r="AB2277" s="44" t="s">
        <v>35</v>
      </c>
      <c r="AC2277" s="43" t="s">
        <v>8375</v>
      </c>
      <c r="AD2277" s="43" t="s">
        <v>6595</v>
      </c>
    </row>
    <row r="2278" spans="1:30" ht="89.25" x14ac:dyDescent="0.2">
      <c r="A2278" s="41" t="s">
        <v>8376</v>
      </c>
      <c r="B2278" s="103" t="s">
        <v>743</v>
      </c>
      <c r="C2278" s="43" t="s">
        <v>7295</v>
      </c>
      <c r="D2278" s="43" t="s">
        <v>8286</v>
      </c>
      <c r="E2278" s="44" t="s">
        <v>76</v>
      </c>
      <c r="F2278" s="45" t="s">
        <v>8377</v>
      </c>
      <c r="G2278" s="45" t="s">
        <v>8378</v>
      </c>
      <c r="H2278" s="47">
        <v>43353</v>
      </c>
      <c r="I2278" s="47">
        <v>44265</v>
      </c>
      <c r="J2278" s="48" t="str">
        <f>IF(Ugovori_OPULJP[[#This Row],[DATUM ZAVRŠETKA OPERACIJE]]&gt;DATE(2024,3,31),"u provedbi","završen")</f>
        <v>završen</v>
      </c>
      <c r="K2278" s="46" t="s">
        <v>200</v>
      </c>
      <c r="L2278" s="46" t="s">
        <v>200</v>
      </c>
      <c r="M2278" s="49">
        <v>0.85</v>
      </c>
      <c r="N2278" s="49">
        <v>0.15</v>
      </c>
      <c r="O2278" s="50">
        <f>Ugovori_OPULJP[[#This Row],[Bespovratna sredstva - Ukupno (EU+Nac) HRK
= Ukupna ugovorena vrijednost bespovratnih sredstava]]*Ugovori_OPULJP[[#This Row],[EU STOPA SUFINANCIRANJA %
EU CO-FINANCING RATE %]]</f>
        <v>2465715.9805000001</v>
      </c>
      <c r="P2278" s="51">
        <f>Ugovori_OPULJP[[#This Row],[Bespovratna sredstva - EU dio - HRK]]/7.5345</f>
        <v>327256.74968478334</v>
      </c>
      <c r="Q2278" s="50">
        <f>Ugovori_OPULJP[[#This Row],[Bespovratna sredstva - Ukupno (EU+Nac) HRK
= Ukupna ugovorena vrijednost bespovratnih sredstava]]*Ugovori_OPULJP[[#This Row],[STOPA NACIONALNOG SUFINANCIRANJA %]]</f>
        <v>435126.34950000001</v>
      </c>
      <c r="R2278" s="51">
        <f>Ugovori_OPULJP[[#This Row],[Bespovratna sredstva - Nacionalni dio - HRK]]/7.5345</f>
        <v>57751.191120844116</v>
      </c>
      <c r="S2278" s="50">
        <v>2900842.33</v>
      </c>
      <c r="T2278" s="51">
        <f>Ugovori_OPULJP[[#This Row],[Bespovratna sredstva - Ukupno (EU+Nac) HRK
= Ukupna ugovorena vrijednost bespovratnih sredstava]]/7.5345</f>
        <v>385007.94080562744</v>
      </c>
      <c r="U2278" s="50">
        <v>0</v>
      </c>
      <c r="V2278" s="51">
        <f>Ugovori_OPULJP[[#This Row],[Javni doprinos korisnika - HRK]]/7.5345</f>
        <v>0</v>
      </c>
      <c r="W2278" s="50">
        <v>0</v>
      </c>
      <c r="X2278" s="51">
        <f>Ugovori_OPULJP[[#This Row],[Privatni doprinos korisnika - HRK]]/7.5345</f>
        <v>0</v>
      </c>
      <c r="Y2278" s="52">
        <v>2900842.33</v>
      </c>
      <c r="Z2278" s="53">
        <f>Ugovori_OPULJP[[#This Row],[UKUPNI PRIHVATLJIVI IZDACI
TOTAL ELIGIBLE EXPENDITURE
= Bespovratna sredstva ukupno + doprinos korisnika
= Ukupni prihvatljivi troškovi
= Ukupna ugovorena vrijednost projekta HRK]]/7.5345</f>
        <v>385007.94080562744</v>
      </c>
      <c r="AA2278" s="44" t="s">
        <v>38</v>
      </c>
      <c r="AB2278" s="44" t="s">
        <v>35</v>
      </c>
      <c r="AC2278" s="43" t="s">
        <v>8379</v>
      </c>
      <c r="AD2278" s="43" t="s">
        <v>6595</v>
      </c>
    </row>
    <row r="2279" spans="1:30" ht="102" x14ac:dyDescent="0.2">
      <c r="A2279" s="41" t="s">
        <v>8380</v>
      </c>
      <c r="B2279" s="103" t="s">
        <v>743</v>
      </c>
      <c r="C2279" s="43" t="s">
        <v>7295</v>
      </c>
      <c r="D2279" s="43" t="s">
        <v>8286</v>
      </c>
      <c r="E2279" s="44" t="s">
        <v>76</v>
      </c>
      <c r="F2279" s="45" t="s">
        <v>8381</v>
      </c>
      <c r="G2279" s="45" t="s">
        <v>913</v>
      </c>
      <c r="H2279" s="47">
        <v>43347</v>
      </c>
      <c r="I2279" s="47">
        <v>44259</v>
      </c>
      <c r="J2279" s="48" t="str">
        <f>IF(Ugovori_OPULJP[[#This Row],[DATUM ZAVRŠETKA OPERACIJE]]&gt;DATE(2024,3,31),"u provedbi","završen")</f>
        <v>završen</v>
      </c>
      <c r="K2279" s="46" t="s">
        <v>594</v>
      </c>
      <c r="L2279" s="46" t="s">
        <v>594</v>
      </c>
      <c r="M2279" s="49">
        <v>0.85</v>
      </c>
      <c r="N2279" s="49">
        <v>0.15</v>
      </c>
      <c r="O2279" s="50">
        <f>Ugovori_OPULJP[[#This Row],[Bespovratna sredstva - Ukupno (EU+Nac) HRK
= Ukupna ugovorena vrijednost bespovratnih sredstava]]*Ugovori_OPULJP[[#This Row],[EU STOPA SUFINANCIRANJA %
EU CO-FINANCING RATE %]]</f>
        <v>10098618.579</v>
      </c>
      <c r="P2279" s="51">
        <f>Ugovori_OPULJP[[#This Row],[Bespovratna sredstva - EU dio - HRK]]/7.5345</f>
        <v>1340317.0189130001</v>
      </c>
      <c r="Q2279" s="50">
        <f>Ugovori_OPULJP[[#This Row],[Bespovratna sredstva - Ukupno (EU+Nac) HRK
= Ukupna ugovorena vrijednost bespovratnih sredstava]]*Ugovori_OPULJP[[#This Row],[STOPA NACIONALNOG SUFINANCIRANJA %]]</f>
        <v>1782109.1610000001</v>
      </c>
      <c r="R2279" s="51">
        <f>Ugovori_OPULJP[[#This Row],[Bespovratna sredstva - Nacionalni dio - HRK]]/7.5345</f>
        <v>236526.53274935298</v>
      </c>
      <c r="S2279" s="50">
        <v>11880727.74</v>
      </c>
      <c r="T2279" s="51">
        <f>Ugovori_OPULJP[[#This Row],[Bespovratna sredstva - Ukupno (EU+Nac) HRK
= Ukupna ugovorena vrijednost bespovratnih sredstava]]/7.5345</f>
        <v>1576843.5516623531</v>
      </c>
      <c r="U2279" s="50">
        <v>0</v>
      </c>
      <c r="V2279" s="51">
        <f>Ugovori_OPULJP[[#This Row],[Javni doprinos korisnika - HRK]]/7.5345</f>
        <v>0</v>
      </c>
      <c r="W2279" s="50">
        <v>0</v>
      </c>
      <c r="X2279" s="51">
        <f>Ugovori_OPULJP[[#This Row],[Privatni doprinos korisnika - HRK]]/7.5345</f>
        <v>0</v>
      </c>
      <c r="Y2279" s="52">
        <v>11880727.74</v>
      </c>
      <c r="Z2279" s="53">
        <f>Ugovori_OPULJP[[#This Row],[UKUPNI PRIHVATLJIVI IZDACI
TOTAL ELIGIBLE EXPENDITURE
= Bespovratna sredstva ukupno + doprinos korisnika
= Ukupni prihvatljivi troškovi
= Ukupna ugovorena vrijednost projekta HRK]]/7.5345</f>
        <v>1576843.5516623531</v>
      </c>
      <c r="AA2279" s="44" t="s">
        <v>38</v>
      </c>
      <c r="AB2279" s="44" t="s">
        <v>35</v>
      </c>
      <c r="AC2279" s="43" t="s">
        <v>8382</v>
      </c>
      <c r="AD2279" s="43" t="s">
        <v>6595</v>
      </c>
    </row>
    <row r="2280" spans="1:30" ht="102" x14ac:dyDescent="0.2">
      <c r="A2280" s="41" t="s">
        <v>8383</v>
      </c>
      <c r="B2280" s="103" t="s">
        <v>743</v>
      </c>
      <c r="C2280" s="43" t="s">
        <v>7295</v>
      </c>
      <c r="D2280" s="43" t="s">
        <v>8286</v>
      </c>
      <c r="E2280" s="44" t="s">
        <v>76</v>
      </c>
      <c r="F2280" s="45" t="s">
        <v>8384</v>
      </c>
      <c r="G2280" s="45" t="s">
        <v>1443</v>
      </c>
      <c r="H2280" s="47">
        <v>43480</v>
      </c>
      <c r="I2280" s="47">
        <v>44392</v>
      </c>
      <c r="J2280" s="48" t="str">
        <f>IF(Ugovori_OPULJP[[#This Row],[DATUM ZAVRŠETKA OPERACIJE]]&gt;DATE(2024,3,31),"u provedbi","završen")</f>
        <v>završen</v>
      </c>
      <c r="K2280" s="46" t="s">
        <v>186</v>
      </c>
      <c r="L2280" s="46" t="s">
        <v>186</v>
      </c>
      <c r="M2280" s="49">
        <v>0.85</v>
      </c>
      <c r="N2280" s="49">
        <v>0.15</v>
      </c>
      <c r="O2280" s="50">
        <f>Ugovori_OPULJP[[#This Row],[Bespovratna sredstva - Ukupno (EU+Nac) HRK
= Ukupna ugovorena vrijednost bespovratnih sredstava]]*Ugovori_OPULJP[[#This Row],[EU STOPA SUFINANCIRANJA %
EU CO-FINANCING RATE %]]</f>
        <v>11797182.877999999</v>
      </c>
      <c r="P2280" s="51">
        <f>Ugovori_OPULJP[[#This Row],[Bespovratna sredstva - EU dio - HRK]]/7.5345</f>
        <v>1565755.2429491004</v>
      </c>
      <c r="Q2280" s="50">
        <f>Ugovori_OPULJP[[#This Row],[Bespovratna sredstva - Ukupno (EU+Nac) HRK
= Ukupna ugovorena vrijednost bespovratnih sredstava]]*Ugovori_OPULJP[[#This Row],[STOPA NACIONALNOG SUFINANCIRANJA %]]</f>
        <v>2081855.8019999999</v>
      </c>
      <c r="R2280" s="51">
        <f>Ugovori_OPULJP[[#This Row],[Bespovratna sredstva - Nacionalni dio - HRK]]/7.5345</f>
        <v>276309.74875572365</v>
      </c>
      <c r="S2280" s="50">
        <v>13879038.68</v>
      </c>
      <c r="T2280" s="51">
        <f>Ugovori_OPULJP[[#This Row],[Bespovratna sredstva - Ukupno (EU+Nac) HRK
= Ukupna ugovorena vrijednost bespovratnih sredstava]]/7.5345</f>
        <v>1842064.9917048244</v>
      </c>
      <c r="U2280" s="50">
        <v>0</v>
      </c>
      <c r="V2280" s="51">
        <f>Ugovori_OPULJP[[#This Row],[Javni doprinos korisnika - HRK]]/7.5345</f>
        <v>0</v>
      </c>
      <c r="W2280" s="50">
        <v>0</v>
      </c>
      <c r="X2280" s="51">
        <f>Ugovori_OPULJP[[#This Row],[Privatni doprinos korisnika - HRK]]/7.5345</f>
        <v>0</v>
      </c>
      <c r="Y2280" s="52">
        <v>13879038.68</v>
      </c>
      <c r="Z2280" s="53">
        <f>Ugovori_OPULJP[[#This Row],[UKUPNI PRIHVATLJIVI IZDACI
TOTAL ELIGIBLE EXPENDITURE
= Bespovratna sredstva ukupno + doprinos korisnika
= Ukupni prihvatljivi troškovi
= Ukupna ugovorena vrijednost projekta HRK]]/7.5345</f>
        <v>1842064.9917048244</v>
      </c>
      <c r="AA2280" s="44" t="s">
        <v>38</v>
      </c>
      <c r="AB2280" s="44" t="s">
        <v>35</v>
      </c>
      <c r="AC2280" s="43" t="s">
        <v>8385</v>
      </c>
      <c r="AD2280" s="43" t="s">
        <v>6595</v>
      </c>
    </row>
    <row r="2281" spans="1:30" ht="102" x14ac:dyDescent="0.2">
      <c r="A2281" s="41" t="s">
        <v>8386</v>
      </c>
      <c r="B2281" s="103" t="s">
        <v>743</v>
      </c>
      <c r="C2281" s="43" t="s">
        <v>7295</v>
      </c>
      <c r="D2281" s="43" t="s">
        <v>8286</v>
      </c>
      <c r="E2281" s="44" t="s">
        <v>76</v>
      </c>
      <c r="F2281" s="45" t="s">
        <v>8387</v>
      </c>
      <c r="G2281" s="45" t="s">
        <v>8388</v>
      </c>
      <c r="H2281" s="47">
        <v>43347</v>
      </c>
      <c r="I2281" s="47">
        <v>44259</v>
      </c>
      <c r="J2281" s="48" t="str">
        <f>IF(Ugovori_OPULJP[[#This Row],[DATUM ZAVRŠETKA OPERACIJE]]&gt;DATE(2024,3,31),"u provedbi","završen")</f>
        <v>završen</v>
      </c>
      <c r="K2281" s="46" t="s">
        <v>37</v>
      </c>
      <c r="L2281" s="46" t="s">
        <v>37</v>
      </c>
      <c r="M2281" s="49">
        <v>0.85</v>
      </c>
      <c r="N2281" s="49">
        <v>0.15</v>
      </c>
      <c r="O2281" s="50">
        <f>Ugovori_OPULJP[[#This Row],[Bespovratna sredstva - Ukupno (EU+Nac) HRK
= Ukupna ugovorena vrijednost bespovratnih sredstava]]*Ugovori_OPULJP[[#This Row],[EU STOPA SUFINANCIRANJA %
EU CO-FINANCING RATE %]]</f>
        <v>2609408.625</v>
      </c>
      <c r="P2281" s="51">
        <f>Ugovori_OPULJP[[#This Row],[Bespovratna sredstva - EU dio - HRK]]/7.5345</f>
        <v>346328.04101134778</v>
      </c>
      <c r="Q2281" s="50">
        <f>Ugovori_OPULJP[[#This Row],[Bespovratna sredstva - Ukupno (EU+Nac) HRK
= Ukupna ugovorena vrijednost bespovratnih sredstava]]*Ugovori_OPULJP[[#This Row],[STOPA NACIONALNOG SUFINANCIRANJA %]]</f>
        <v>460483.875</v>
      </c>
      <c r="R2281" s="51">
        <f>Ugovori_OPULJP[[#This Row],[Bespovratna sredstva - Nacionalni dio - HRK]]/7.5345</f>
        <v>61116.713119649605</v>
      </c>
      <c r="S2281" s="50">
        <v>3069892.5</v>
      </c>
      <c r="T2281" s="51">
        <f>Ugovori_OPULJP[[#This Row],[Bespovratna sredstva - Ukupno (EU+Nac) HRK
= Ukupna ugovorena vrijednost bespovratnih sredstava]]/7.5345</f>
        <v>407444.7541309974</v>
      </c>
      <c r="U2281" s="50">
        <v>0</v>
      </c>
      <c r="V2281" s="51">
        <f>Ugovori_OPULJP[[#This Row],[Javni doprinos korisnika - HRK]]/7.5345</f>
        <v>0</v>
      </c>
      <c r="W2281" s="50">
        <v>0</v>
      </c>
      <c r="X2281" s="51">
        <f>Ugovori_OPULJP[[#This Row],[Privatni doprinos korisnika - HRK]]/7.5345</f>
        <v>0</v>
      </c>
      <c r="Y2281" s="52">
        <v>3069892.5</v>
      </c>
      <c r="Z2281" s="53">
        <f>Ugovori_OPULJP[[#This Row],[UKUPNI PRIHVATLJIVI IZDACI
TOTAL ELIGIBLE EXPENDITURE
= Bespovratna sredstva ukupno + doprinos korisnika
= Ukupni prihvatljivi troškovi
= Ukupna ugovorena vrijednost projekta HRK]]/7.5345</f>
        <v>407444.7541309974</v>
      </c>
      <c r="AA2281" s="44" t="s">
        <v>38</v>
      </c>
      <c r="AB2281" s="44" t="s">
        <v>35</v>
      </c>
      <c r="AC2281" s="43" t="s">
        <v>8389</v>
      </c>
      <c r="AD2281" s="43" t="s">
        <v>6595</v>
      </c>
    </row>
    <row r="2282" spans="1:30" ht="76.5" x14ac:dyDescent="0.2">
      <c r="A2282" s="41" t="s">
        <v>8390</v>
      </c>
      <c r="B2282" s="103" t="s">
        <v>743</v>
      </c>
      <c r="C2282" s="43" t="s">
        <v>7295</v>
      </c>
      <c r="D2282" s="43" t="s">
        <v>8286</v>
      </c>
      <c r="E2282" s="44" t="s">
        <v>76</v>
      </c>
      <c r="F2282" s="45" t="s">
        <v>8391</v>
      </c>
      <c r="G2282" s="45" t="s">
        <v>1962</v>
      </c>
      <c r="H2282" s="47">
        <v>43566</v>
      </c>
      <c r="I2282" s="47">
        <v>44480</v>
      </c>
      <c r="J2282" s="48" t="str">
        <f>IF(Ugovori_OPULJP[[#This Row],[DATUM ZAVRŠETKA OPERACIJE]]&gt;DATE(2024,3,31),"u provedbi","završen")</f>
        <v>završen</v>
      </c>
      <c r="K2282" s="46" t="s">
        <v>249</v>
      </c>
      <c r="L2282" s="46" t="s">
        <v>249</v>
      </c>
      <c r="M2282" s="49">
        <v>0.85</v>
      </c>
      <c r="N2282" s="49">
        <v>0.15</v>
      </c>
      <c r="O2282" s="50">
        <f>Ugovori_OPULJP[[#This Row],[Bespovratna sredstva - Ukupno (EU+Nac) HRK
= Ukupna ugovorena vrijednost bespovratnih sredstava]]*Ugovori_OPULJP[[#This Row],[EU STOPA SUFINANCIRANJA %
EU CO-FINANCING RATE %]]</f>
        <v>2283883.3854999999</v>
      </c>
      <c r="P2282" s="51">
        <f>Ugovori_OPULJP[[#This Row],[Bespovratna sredstva - EU dio - HRK]]/7.5345</f>
        <v>303123.41701506398</v>
      </c>
      <c r="Q2282" s="50">
        <f>Ugovori_OPULJP[[#This Row],[Bespovratna sredstva - Ukupno (EU+Nac) HRK
= Ukupna ugovorena vrijednost bespovratnih sredstava]]*Ugovori_OPULJP[[#This Row],[STOPA NACIONALNOG SUFINANCIRANJA %]]</f>
        <v>403038.24449999997</v>
      </c>
      <c r="R2282" s="51">
        <f>Ugovori_OPULJP[[#This Row],[Bespovratna sredstva - Nacionalni dio - HRK]]/7.5345</f>
        <v>53492.367708540703</v>
      </c>
      <c r="S2282" s="50">
        <v>2686921.63</v>
      </c>
      <c r="T2282" s="51">
        <f>Ugovori_OPULJP[[#This Row],[Bespovratna sredstva - Ukupno (EU+Nac) HRK
= Ukupna ugovorena vrijednost bespovratnih sredstava]]/7.5345</f>
        <v>356615.78472360474</v>
      </c>
      <c r="U2282" s="50">
        <v>0</v>
      </c>
      <c r="V2282" s="51">
        <f>Ugovori_OPULJP[[#This Row],[Javni doprinos korisnika - HRK]]/7.5345</f>
        <v>0</v>
      </c>
      <c r="W2282" s="50">
        <v>0</v>
      </c>
      <c r="X2282" s="51">
        <f>Ugovori_OPULJP[[#This Row],[Privatni doprinos korisnika - HRK]]/7.5345</f>
        <v>0</v>
      </c>
      <c r="Y2282" s="52">
        <v>2686921.63</v>
      </c>
      <c r="Z2282" s="53">
        <f>Ugovori_OPULJP[[#This Row],[UKUPNI PRIHVATLJIVI IZDACI
TOTAL ELIGIBLE EXPENDITURE
= Bespovratna sredstva ukupno + doprinos korisnika
= Ukupni prihvatljivi troškovi
= Ukupna ugovorena vrijednost projekta HRK]]/7.5345</f>
        <v>356615.78472360474</v>
      </c>
      <c r="AA2282" s="44" t="s">
        <v>38</v>
      </c>
      <c r="AB2282" s="44" t="s">
        <v>35</v>
      </c>
      <c r="AC2282" s="43" t="s">
        <v>8392</v>
      </c>
      <c r="AD2282" s="43" t="s">
        <v>6595</v>
      </c>
    </row>
    <row r="2283" spans="1:30" ht="89.25" x14ac:dyDescent="0.2">
      <c r="A2283" s="41" t="s">
        <v>8393</v>
      </c>
      <c r="B2283" s="103" t="s">
        <v>743</v>
      </c>
      <c r="C2283" s="43" t="s">
        <v>7295</v>
      </c>
      <c r="D2283" s="43" t="s">
        <v>8286</v>
      </c>
      <c r="E2283" s="44" t="s">
        <v>76</v>
      </c>
      <c r="F2283" s="45" t="s">
        <v>8394</v>
      </c>
      <c r="G2283" s="45" t="s">
        <v>8395</v>
      </c>
      <c r="H2283" s="47">
        <v>43347</v>
      </c>
      <c r="I2283" s="47">
        <v>44259</v>
      </c>
      <c r="J2283" s="48" t="str">
        <f>IF(Ugovori_OPULJP[[#This Row],[DATUM ZAVRŠETKA OPERACIJE]]&gt;DATE(2024,3,31),"u provedbi","završen")</f>
        <v>završen</v>
      </c>
      <c r="K2283" s="46" t="s">
        <v>37</v>
      </c>
      <c r="L2283" s="46" t="s">
        <v>37</v>
      </c>
      <c r="M2283" s="49">
        <v>0.85</v>
      </c>
      <c r="N2283" s="49">
        <v>0.15</v>
      </c>
      <c r="O2283" s="50">
        <f>Ugovori_OPULJP[[#This Row],[Bespovratna sredstva - Ukupno (EU+Nac) HRK
= Ukupna ugovorena vrijednost bespovratnih sredstava]]*Ugovori_OPULJP[[#This Row],[EU STOPA SUFINANCIRANJA %
EU CO-FINANCING RATE %]]</f>
        <v>2491082.4624999999</v>
      </c>
      <c r="P2283" s="51">
        <f>Ugovori_OPULJP[[#This Row],[Bespovratna sredstva - EU dio - HRK]]/7.5345</f>
        <v>330623.46041542233</v>
      </c>
      <c r="Q2283" s="50">
        <f>Ugovori_OPULJP[[#This Row],[Bespovratna sredstva - Ukupno (EU+Nac) HRK
= Ukupna ugovorena vrijednost bespovratnih sredstava]]*Ugovori_OPULJP[[#This Row],[STOPA NACIONALNOG SUFINANCIRANJA %]]</f>
        <v>439602.78749999998</v>
      </c>
      <c r="R2283" s="51">
        <f>Ugovori_OPULJP[[#This Row],[Bespovratna sredstva - Nacionalni dio - HRK]]/7.5345</f>
        <v>58345.316543898065</v>
      </c>
      <c r="S2283" s="50">
        <v>2930685.25</v>
      </c>
      <c r="T2283" s="51">
        <f>Ugovori_OPULJP[[#This Row],[Bespovratna sredstva - Ukupno (EU+Nac) HRK
= Ukupna ugovorena vrijednost bespovratnih sredstava]]/7.5345</f>
        <v>388968.77695932041</v>
      </c>
      <c r="U2283" s="50">
        <v>0</v>
      </c>
      <c r="V2283" s="51">
        <f>Ugovori_OPULJP[[#This Row],[Javni doprinos korisnika - HRK]]/7.5345</f>
        <v>0</v>
      </c>
      <c r="W2283" s="50">
        <v>0</v>
      </c>
      <c r="X2283" s="51">
        <f>Ugovori_OPULJP[[#This Row],[Privatni doprinos korisnika - HRK]]/7.5345</f>
        <v>0</v>
      </c>
      <c r="Y2283" s="52">
        <v>2930685.25</v>
      </c>
      <c r="Z2283" s="53">
        <f>Ugovori_OPULJP[[#This Row],[UKUPNI PRIHVATLJIVI IZDACI
TOTAL ELIGIBLE EXPENDITURE
= Bespovratna sredstva ukupno + doprinos korisnika
= Ukupni prihvatljivi troškovi
= Ukupna ugovorena vrijednost projekta HRK]]/7.5345</f>
        <v>388968.77695932041</v>
      </c>
      <c r="AA2283" s="44" t="s">
        <v>38</v>
      </c>
      <c r="AB2283" s="44" t="s">
        <v>35</v>
      </c>
      <c r="AC2283" s="43" t="s">
        <v>8396</v>
      </c>
      <c r="AD2283" s="43" t="s">
        <v>6595</v>
      </c>
    </row>
    <row r="2284" spans="1:30" ht="102" x14ac:dyDescent="0.2">
      <c r="A2284" s="41" t="s">
        <v>8397</v>
      </c>
      <c r="B2284" s="103" t="s">
        <v>743</v>
      </c>
      <c r="C2284" s="43" t="s">
        <v>7295</v>
      </c>
      <c r="D2284" s="43" t="s">
        <v>8286</v>
      </c>
      <c r="E2284" s="44" t="s">
        <v>76</v>
      </c>
      <c r="F2284" s="45" t="s">
        <v>8398</v>
      </c>
      <c r="G2284" s="45" t="s">
        <v>8399</v>
      </c>
      <c r="H2284" s="47">
        <v>43364</v>
      </c>
      <c r="I2284" s="47">
        <v>44095</v>
      </c>
      <c r="J2284" s="48" t="str">
        <f>IF(Ugovori_OPULJP[[#This Row],[DATUM ZAVRŠETKA OPERACIJE]]&gt;DATE(2024,3,31),"u provedbi","završen")</f>
        <v>završen</v>
      </c>
      <c r="K2284" s="46" t="s">
        <v>186</v>
      </c>
      <c r="L2284" s="46" t="s">
        <v>186</v>
      </c>
      <c r="M2284" s="49">
        <v>0.85</v>
      </c>
      <c r="N2284" s="49">
        <v>0.15</v>
      </c>
      <c r="O2284" s="50">
        <f>Ugovori_OPULJP[[#This Row],[Bespovratna sredstva - Ukupno (EU+Nac) HRK
= Ukupna ugovorena vrijednost bespovratnih sredstava]]*Ugovori_OPULJP[[#This Row],[EU STOPA SUFINANCIRANJA %
EU CO-FINANCING RATE %]]</f>
        <v>645177.54850000003</v>
      </c>
      <c r="P2284" s="51">
        <f>Ugovori_OPULJP[[#This Row],[Bespovratna sredstva - EU dio - HRK]]/7.5345</f>
        <v>85629.776162983602</v>
      </c>
      <c r="Q2284" s="50">
        <f>Ugovori_OPULJP[[#This Row],[Bespovratna sredstva - Ukupno (EU+Nac) HRK
= Ukupna ugovorena vrijednost bespovratnih sredstava]]*Ugovori_OPULJP[[#This Row],[STOPA NACIONALNOG SUFINANCIRANJA %]]</f>
        <v>113854.8615</v>
      </c>
      <c r="R2284" s="51">
        <f>Ugovori_OPULJP[[#This Row],[Bespovratna sredstva - Nacionalni dio - HRK]]/7.5345</f>
        <v>15111.136969938283</v>
      </c>
      <c r="S2284" s="50">
        <v>759032.41</v>
      </c>
      <c r="T2284" s="51">
        <f>Ugovori_OPULJP[[#This Row],[Bespovratna sredstva - Ukupno (EU+Nac) HRK
= Ukupna ugovorena vrijednost bespovratnih sredstava]]/7.5345</f>
        <v>100740.91313292189</v>
      </c>
      <c r="U2284" s="50">
        <v>0</v>
      </c>
      <c r="V2284" s="51">
        <f>Ugovori_OPULJP[[#This Row],[Javni doprinos korisnika - HRK]]/7.5345</f>
        <v>0</v>
      </c>
      <c r="W2284" s="50">
        <v>0</v>
      </c>
      <c r="X2284" s="51">
        <f>Ugovori_OPULJP[[#This Row],[Privatni doprinos korisnika - HRK]]/7.5345</f>
        <v>0</v>
      </c>
      <c r="Y2284" s="52">
        <v>759032.41</v>
      </c>
      <c r="Z2284" s="53">
        <f>Ugovori_OPULJP[[#This Row],[UKUPNI PRIHVATLJIVI IZDACI
TOTAL ELIGIBLE EXPENDITURE
= Bespovratna sredstva ukupno + doprinos korisnika
= Ukupni prihvatljivi troškovi
= Ukupna ugovorena vrijednost projekta HRK]]/7.5345</f>
        <v>100740.91313292189</v>
      </c>
      <c r="AA2284" s="44" t="s">
        <v>38</v>
      </c>
      <c r="AB2284" s="44" t="s">
        <v>35</v>
      </c>
      <c r="AC2284" s="43" t="s">
        <v>8400</v>
      </c>
      <c r="AD2284" s="43" t="s">
        <v>6595</v>
      </c>
    </row>
    <row r="2285" spans="1:30" ht="63.75" x14ac:dyDescent="0.2">
      <c r="A2285" s="41" t="s">
        <v>8401</v>
      </c>
      <c r="B2285" s="103" t="s">
        <v>743</v>
      </c>
      <c r="C2285" s="43" t="s">
        <v>7295</v>
      </c>
      <c r="D2285" s="43" t="s">
        <v>8286</v>
      </c>
      <c r="E2285" s="44" t="s">
        <v>76</v>
      </c>
      <c r="F2285" s="45" t="s">
        <v>8402</v>
      </c>
      <c r="G2285" s="45" t="s">
        <v>8403</v>
      </c>
      <c r="H2285" s="47">
        <v>43557</v>
      </c>
      <c r="I2285" s="47">
        <v>44471</v>
      </c>
      <c r="J2285" s="48" t="str">
        <f>IF(Ugovori_OPULJP[[#This Row],[DATUM ZAVRŠETKA OPERACIJE]]&gt;DATE(2024,3,31),"u provedbi","završen")</f>
        <v>završen</v>
      </c>
      <c r="K2285" s="46" t="s">
        <v>84</v>
      </c>
      <c r="L2285" s="46" t="s">
        <v>84</v>
      </c>
      <c r="M2285" s="49">
        <v>0.85</v>
      </c>
      <c r="N2285" s="49">
        <v>0.15</v>
      </c>
      <c r="O2285" s="50">
        <f>Ugovori_OPULJP[[#This Row],[Bespovratna sredstva - Ukupno (EU+Nac) HRK
= Ukupna ugovorena vrijednost bespovratnih sredstava]]*Ugovori_OPULJP[[#This Row],[EU STOPA SUFINANCIRANJA %
EU CO-FINANCING RATE %]]</f>
        <v>2035240.085</v>
      </c>
      <c r="P2285" s="51">
        <f>Ugovori_OPULJP[[#This Row],[Bespovratna sredstva - EU dio - HRK]]/7.5345</f>
        <v>270122.77987922222</v>
      </c>
      <c r="Q2285" s="50">
        <f>Ugovori_OPULJP[[#This Row],[Bespovratna sredstva - Ukupno (EU+Nac) HRK
= Ukupna ugovorena vrijednost bespovratnih sredstava]]*Ugovori_OPULJP[[#This Row],[STOPA NACIONALNOG SUFINANCIRANJA %]]</f>
        <v>359160.01500000001</v>
      </c>
      <c r="R2285" s="51">
        <f>Ugovori_OPULJP[[#This Row],[Bespovratna sredstva - Nacionalni dio - HRK]]/7.5345</f>
        <v>47668.725861039216</v>
      </c>
      <c r="S2285" s="50">
        <v>2394400.1</v>
      </c>
      <c r="T2285" s="51">
        <f>Ugovori_OPULJP[[#This Row],[Bespovratna sredstva - Ukupno (EU+Nac) HRK
= Ukupna ugovorena vrijednost bespovratnih sredstava]]/7.5345</f>
        <v>317791.50574026146</v>
      </c>
      <c r="U2285" s="50">
        <v>0</v>
      </c>
      <c r="V2285" s="51">
        <f>Ugovori_OPULJP[[#This Row],[Javni doprinos korisnika - HRK]]/7.5345</f>
        <v>0</v>
      </c>
      <c r="W2285" s="50">
        <v>0</v>
      </c>
      <c r="X2285" s="51">
        <f>Ugovori_OPULJP[[#This Row],[Privatni doprinos korisnika - HRK]]/7.5345</f>
        <v>0</v>
      </c>
      <c r="Y2285" s="52">
        <v>2394400.1</v>
      </c>
      <c r="Z2285" s="53">
        <f>Ugovori_OPULJP[[#This Row],[UKUPNI PRIHVATLJIVI IZDACI
TOTAL ELIGIBLE EXPENDITURE
= Bespovratna sredstva ukupno + doprinos korisnika
= Ukupni prihvatljivi troškovi
= Ukupna ugovorena vrijednost projekta HRK]]/7.5345</f>
        <v>317791.50574026146</v>
      </c>
      <c r="AA2285" s="44" t="s">
        <v>38</v>
      </c>
      <c r="AB2285" s="44" t="s">
        <v>35</v>
      </c>
      <c r="AC2285" s="43" t="s">
        <v>8404</v>
      </c>
      <c r="AD2285" s="43" t="s">
        <v>6595</v>
      </c>
    </row>
    <row r="2286" spans="1:30" ht="89.25" x14ac:dyDescent="0.2">
      <c r="A2286" s="41" t="s">
        <v>8405</v>
      </c>
      <c r="B2286" s="103" t="s">
        <v>743</v>
      </c>
      <c r="C2286" s="43" t="s">
        <v>7295</v>
      </c>
      <c r="D2286" s="43" t="s">
        <v>8286</v>
      </c>
      <c r="E2286" s="44" t="s">
        <v>76</v>
      </c>
      <c r="F2286" s="45" t="s">
        <v>8406</v>
      </c>
      <c r="G2286" s="45" t="s">
        <v>8407</v>
      </c>
      <c r="H2286" s="47">
        <v>43347</v>
      </c>
      <c r="I2286" s="47">
        <v>44259</v>
      </c>
      <c r="J2286" s="48" t="str">
        <f>IF(Ugovori_OPULJP[[#This Row],[DATUM ZAVRŠETKA OPERACIJE]]&gt;DATE(2024,3,31),"u provedbi","završen")</f>
        <v>završen</v>
      </c>
      <c r="K2286" s="46" t="s">
        <v>249</v>
      </c>
      <c r="L2286" s="46" t="s">
        <v>249</v>
      </c>
      <c r="M2286" s="49">
        <v>0.85</v>
      </c>
      <c r="N2286" s="49">
        <v>0.15</v>
      </c>
      <c r="O2286" s="50">
        <f>Ugovori_OPULJP[[#This Row],[Bespovratna sredstva - Ukupno (EU+Nac) HRK
= Ukupna ugovorena vrijednost bespovratnih sredstava]]*Ugovori_OPULJP[[#This Row],[EU STOPA SUFINANCIRANJA %
EU CO-FINANCING RATE %]]</f>
        <v>2654724.8110000002</v>
      </c>
      <c r="P2286" s="51">
        <f>Ugovori_OPULJP[[#This Row],[Bespovratna sredstva - EU dio - HRK]]/7.5345</f>
        <v>352342.53248390736</v>
      </c>
      <c r="Q2286" s="50">
        <f>Ugovori_OPULJP[[#This Row],[Bespovratna sredstva - Ukupno (EU+Nac) HRK
= Ukupna ugovorena vrijednost bespovratnih sredstava]]*Ugovori_OPULJP[[#This Row],[STOPA NACIONALNOG SUFINANCIRANJA %]]</f>
        <v>468480.84899999999</v>
      </c>
      <c r="R2286" s="51">
        <f>Ugovori_OPULJP[[#This Row],[Bespovratna sredstva - Nacionalni dio - HRK]]/7.5345</f>
        <v>62178.093967748355</v>
      </c>
      <c r="S2286" s="50">
        <v>3123205.66</v>
      </c>
      <c r="T2286" s="51">
        <f>Ugovori_OPULJP[[#This Row],[Bespovratna sredstva - Ukupno (EU+Nac) HRK
= Ukupna ugovorena vrijednost bespovratnih sredstava]]/7.5345</f>
        <v>414520.6264516557</v>
      </c>
      <c r="U2286" s="50">
        <v>0</v>
      </c>
      <c r="V2286" s="51">
        <f>Ugovori_OPULJP[[#This Row],[Javni doprinos korisnika - HRK]]/7.5345</f>
        <v>0</v>
      </c>
      <c r="W2286" s="50">
        <v>0</v>
      </c>
      <c r="X2286" s="51">
        <f>Ugovori_OPULJP[[#This Row],[Privatni doprinos korisnika - HRK]]/7.5345</f>
        <v>0</v>
      </c>
      <c r="Y2286" s="52">
        <v>3123205.66</v>
      </c>
      <c r="Z2286" s="53">
        <f>Ugovori_OPULJP[[#This Row],[UKUPNI PRIHVATLJIVI IZDACI
TOTAL ELIGIBLE EXPENDITURE
= Bespovratna sredstva ukupno + doprinos korisnika
= Ukupni prihvatljivi troškovi
= Ukupna ugovorena vrijednost projekta HRK]]/7.5345</f>
        <v>414520.6264516557</v>
      </c>
      <c r="AA2286" s="44" t="s">
        <v>38</v>
      </c>
      <c r="AB2286" s="44" t="s">
        <v>35</v>
      </c>
      <c r="AC2286" s="43" t="s">
        <v>8408</v>
      </c>
      <c r="AD2286" s="43" t="s">
        <v>6595</v>
      </c>
    </row>
    <row r="2287" spans="1:30" ht="102" x14ac:dyDescent="0.2">
      <c r="A2287" s="41" t="s">
        <v>8409</v>
      </c>
      <c r="B2287" s="103" t="s">
        <v>743</v>
      </c>
      <c r="C2287" s="43" t="s">
        <v>7295</v>
      </c>
      <c r="D2287" s="43" t="s">
        <v>8286</v>
      </c>
      <c r="E2287" s="44" t="s">
        <v>76</v>
      </c>
      <c r="F2287" s="45" t="s">
        <v>8410</v>
      </c>
      <c r="G2287" s="45" t="s">
        <v>8411</v>
      </c>
      <c r="H2287" s="47">
        <v>43480</v>
      </c>
      <c r="I2287" s="47">
        <v>44392</v>
      </c>
      <c r="J2287" s="48" t="str">
        <f>IF(Ugovori_OPULJP[[#This Row],[DATUM ZAVRŠETKA OPERACIJE]]&gt;DATE(2024,3,31),"u provedbi","završen")</f>
        <v>završen</v>
      </c>
      <c r="K2287" s="46" t="s">
        <v>173</v>
      </c>
      <c r="L2287" s="46" t="s">
        <v>173</v>
      </c>
      <c r="M2287" s="49">
        <v>0.85</v>
      </c>
      <c r="N2287" s="49">
        <v>0.15</v>
      </c>
      <c r="O2287" s="50">
        <f>Ugovori_OPULJP[[#This Row],[Bespovratna sredstva - Ukupno (EU+Nac) HRK
= Ukupna ugovorena vrijednost bespovratnih sredstava]]*Ugovori_OPULJP[[#This Row],[EU STOPA SUFINANCIRANJA %
EU CO-FINANCING RATE %]]</f>
        <v>2180723.4329999997</v>
      </c>
      <c r="P2287" s="51">
        <f>Ugovori_OPULJP[[#This Row],[Bespovratna sredstva - EU dio - HRK]]/7.5345</f>
        <v>289431.73840334459</v>
      </c>
      <c r="Q2287" s="50">
        <f>Ugovori_OPULJP[[#This Row],[Bespovratna sredstva - Ukupno (EU+Nac) HRK
= Ukupna ugovorena vrijednost bespovratnih sredstava]]*Ugovori_OPULJP[[#This Row],[STOPA NACIONALNOG SUFINANCIRANJA %]]</f>
        <v>384833.54699999996</v>
      </c>
      <c r="R2287" s="51">
        <f>Ugovori_OPULJP[[#This Row],[Bespovratna sredstva - Nacionalni dio - HRK]]/7.5345</f>
        <v>51076.189130001985</v>
      </c>
      <c r="S2287" s="50">
        <v>2565556.98</v>
      </c>
      <c r="T2287" s="51">
        <f>Ugovori_OPULJP[[#This Row],[Bespovratna sredstva - Ukupno (EU+Nac) HRK
= Ukupna ugovorena vrijednost bespovratnih sredstava]]/7.5345</f>
        <v>340507.92753334658</v>
      </c>
      <c r="U2287" s="50">
        <v>0</v>
      </c>
      <c r="V2287" s="51">
        <f>Ugovori_OPULJP[[#This Row],[Javni doprinos korisnika - HRK]]/7.5345</f>
        <v>0</v>
      </c>
      <c r="W2287" s="50">
        <v>0</v>
      </c>
      <c r="X2287" s="51">
        <f>Ugovori_OPULJP[[#This Row],[Privatni doprinos korisnika - HRK]]/7.5345</f>
        <v>0</v>
      </c>
      <c r="Y2287" s="52">
        <v>2565556.98</v>
      </c>
      <c r="Z2287" s="53">
        <f>Ugovori_OPULJP[[#This Row],[UKUPNI PRIHVATLJIVI IZDACI
TOTAL ELIGIBLE EXPENDITURE
= Bespovratna sredstva ukupno + doprinos korisnika
= Ukupni prihvatljivi troškovi
= Ukupna ugovorena vrijednost projekta HRK]]/7.5345</f>
        <v>340507.92753334658</v>
      </c>
      <c r="AA2287" s="44" t="s">
        <v>38</v>
      </c>
      <c r="AB2287" s="44" t="s">
        <v>35</v>
      </c>
      <c r="AC2287" s="43" t="s">
        <v>8412</v>
      </c>
      <c r="AD2287" s="43" t="s">
        <v>6595</v>
      </c>
    </row>
    <row r="2288" spans="1:30" ht="114.75" x14ac:dyDescent="0.2">
      <c r="A2288" s="41" t="s">
        <v>8413</v>
      </c>
      <c r="B2288" s="103" t="s">
        <v>743</v>
      </c>
      <c r="C2288" s="43" t="s">
        <v>7295</v>
      </c>
      <c r="D2288" s="43" t="s">
        <v>8286</v>
      </c>
      <c r="E2288" s="44" t="s">
        <v>76</v>
      </c>
      <c r="F2288" s="45" t="s">
        <v>8414</v>
      </c>
      <c r="G2288" s="45" t="s">
        <v>8415</v>
      </c>
      <c r="H2288" s="47">
        <v>43347</v>
      </c>
      <c r="I2288" s="47">
        <v>44078</v>
      </c>
      <c r="J2288" s="48" t="str">
        <f>IF(Ugovori_OPULJP[[#This Row],[DATUM ZAVRŠETKA OPERACIJE]]&gt;DATE(2024,3,31),"u provedbi","završen")</f>
        <v>završen</v>
      </c>
      <c r="K2288" s="46" t="s">
        <v>8416</v>
      </c>
      <c r="L2288" s="46" t="s">
        <v>130</v>
      </c>
      <c r="M2288" s="49">
        <v>0.85</v>
      </c>
      <c r="N2288" s="49">
        <v>0.15</v>
      </c>
      <c r="O2288" s="50">
        <f>Ugovori_OPULJP[[#This Row],[Bespovratna sredstva - Ukupno (EU+Nac) HRK
= Ukupna ugovorena vrijednost bespovratnih sredstava]]*Ugovori_OPULJP[[#This Row],[EU STOPA SUFINANCIRANJA %
EU CO-FINANCING RATE %]]</f>
        <v>2264180.7850000001</v>
      </c>
      <c r="P2288" s="51">
        <f>Ugovori_OPULJP[[#This Row],[Bespovratna sredstva - EU dio - HRK]]/7.5345</f>
        <v>300508.43254363263</v>
      </c>
      <c r="Q2288" s="50">
        <f>Ugovori_OPULJP[[#This Row],[Bespovratna sredstva - Ukupno (EU+Nac) HRK
= Ukupna ugovorena vrijednost bespovratnih sredstava]]*Ugovori_OPULJP[[#This Row],[STOPA NACIONALNOG SUFINANCIRANJA %]]</f>
        <v>399561.315</v>
      </c>
      <c r="R2288" s="51">
        <f>Ugovori_OPULJP[[#This Row],[Bespovratna sredstva - Nacionalni dio - HRK]]/7.5345</f>
        <v>53030.899860641046</v>
      </c>
      <c r="S2288" s="50">
        <v>2663742.1</v>
      </c>
      <c r="T2288" s="51">
        <f>Ugovori_OPULJP[[#This Row],[Bespovratna sredstva - Ukupno (EU+Nac) HRK
= Ukupna ugovorena vrijednost bespovratnih sredstava]]/7.5345</f>
        <v>353539.33240427368</v>
      </c>
      <c r="U2288" s="50">
        <v>0</v>
      </c>
      <c r="V2288" s="51">
        <f>Ugovori_OPULJP[[#This Row],[Javni doprinos korisnika - HRK]]/7.5345</f>
        <v>0</v>
      </c>
      <c r="W2288" s="50">
        <v>0</v>
      </c>
      <c r="X2288" s="51">
        <f>Ugovori_OPULJP[[#This Row],[Privatni doprinos korisnika - HRK]]/7.5345</f>
        <v>0</v>
      </c>
      <c r="Y2288" s="52">
        <v>2663742.1</v>
      </c>
      <c r="Z2288" s="53">
        <f>Ugovori_OPULJP[[#This Row],[UKUPNI PRIHVATLJIVI IZDACI
TOTAL ELIGIBLE EXPENDITURE
= Bespovratna sredstva ukupno + doprinos korisnika
= Ukupni prihvatljivi troškovi
= Ukupna ugovorena vrijednost projekta HRK]]/7.5345</f>
        <v>353539.33240427368</v>
      </c>
      <c r="AA2288" s="44" t="s">
        <v>38</v>
      </c>
      <c r="AB2288" s="44" t="s">
        <v>35</v>
      </c>
      <c r="AC2288" s="43" t="s">
        <v>8417</v>
      </c>
      <c r="AD2288" s="43" t="s">
        <v>6595</v>
      </c>
    </row>
    <row r="2289" spans="1:30" ht="89.25" x14ac:dyDescent="0.2">
      <c r="A2289" s="41" t="s">
        <v>8418</v>
      </c>
      <c r="B2289" s="103" t="s">
        <v>743</v>
      </c>
      <c r="C2289" s="43" t="s">
        <v>7295</v>
      </c>
      <c r="D2289" s="43" t="s">
        <v>8286</v>
      </c>
      <c r="E2289" s="44" t="s">
        <v>76</v>
      </c>
      <c r="F2289" s="45" t="s">
        <v>8419</v>
      </c>
      <c r="G2289" s="45" t="s">
        <v>8420</v>
      </c>
      <c r="H2289" s="47">
        <v>43557</v>
      </c>
      <c r="I2289" s="47">
        <v>44471</v>
      </c>
      <c r="J2289" s="48" t="str">
        <f>IF(Ugovori_OPULJP[[#This Row],[DATUM ZAVRŠETKA OPERACIJE]]&gt;DATE(2024,3,31),"u provedbi","završen")</f>
        <v>završen</v>
      </c>
      <c r="K2289" s="46" t="s">
        <v>130</v>
      </c>
      <c r="L2289" s="46" t="s">
        <v>130</v>
      </c>
      <c r="M2289" s="49">
        <v>0.85</v>
      </c>
      <c r="N2289" s="49">
        <v>0.15</v>
      </c>
      <c r="O2289" s="50">
        <f>Ugovori_OPULJP[[#This Row],[Bespovratna sredstva - Ukupno (EU+Nac) HRK
= Ukupna ugovorena vrijednost bespovratnih sredstava]]*Ugovori_OPULJP[[#This Row],[EU STOPA SUFINANCIRANJA %
EU CO-FINANCING RATE %]]</f>
        <v>2310393.3045000001</v>
      </c>
      <c r="P2289" s="51">
        <f>Ugovori_OPULJP[[#This Row],[Bespovratna sredstva - EU dio - HRK]]/7.5345</f>
        <v>306641.88791558828</v>
      </c>
      <c r="Q2289" s="50">
        <f>Ugovori_OPULJP[[#This Row],[Bespovratna sredstva - Ukupno (EU+Nac) HRK
= Ukupna ugovorena vrijednost bespovratnih sredstava]]*Ugovori_OPULJP[[#This Row],[STOPA NACIONALNOG SUFINANCIRANJA %]]</f>
        <v>407716.46549999999</v>
      </c>
      <c r="R2289" s="51">
        <f>Ugovori_OPULJP[[#This Row],[Bespovratna sredstva - Nacionalni dio - HRK]]/7.5345</f>
        <v>54113.27433804499</v>
      </c>
      <c r="S2289" s="50">
        <v>2718109.77</v>
      </c>
      <c r="T2289" s="51">
        <f>Ugovori_OPULJP[[#This Row],[Bespovratna sredstva - Ukupno (EU+Nac) HRK
= Ukupna ugovorena vrijednost bespovratnih sredstava]]/7.5345</f>
        <v>360755.16225363326</v>
      </c>
      <c r="U2289" s="50">
        <v>0</v>
      </c>
      <c r="V2289" s="51">
        <f>Ugovori_OPULJP[[#This Row],[Javni doprinos korisnika - HRK]]/7.5345</f>
        <v>0</v>
      </c>
      <c r="W2289" s="50">
        <v>0</v>
      </c>
      <c r="X2289" s="51">
        <f>Ugovori_OPULJP[[#This Row],[Privatni doprinos korisnika - HRK]]/7.5345</f>
        <v>0</v>
      </c>
      <c r="Y2289" s="52">
        <v>2718109.77</v>
      </c>
      <c r="Z2289" s="53">
        <f>Ugovori_OPULJP[[#This Row],[UKUPNI PRIHVATLJIVI IZDACI
TOTAL ELIGIBLE EXPENDITURE
= Bespovratna sredstva ukupno + doprinos korisnika
= Ukupni prihvatljivi troškovi
= Ukupna ugovorena vrijednost projekta HRK]]/7.5345</f>
        <v>360755.16225363326</v>
      </c>
      <c r="AA2289" s="44" t="s">
        <v>38</v>
      </c>
      <c r="AB2289" s="44" t="s">
        <v>35</v>
      </c>
      <c r="AC2289" s="43" t="s">
        <v>8421</v>
      </c>
      <c r="AD2289" s="43" t="s">
        <v>6595</v>
      </c>
    </row>
    <row r="2290" spans="1:30" ht="114.75" x14ac:dyDescent="0.2">
      <c r="A2290" s="41" t="s">
        <v>8422</v>
      </c>
      <c r="B2290" s="103" t="s">
        <v>743</v>
      </c>
      <c r="C2290" s="43" t="s">
        <v>7295</v>
      </c>
      <c r="D2290" s="43" t="s">
        <v>8286</v>
      </c>
      <c r="E2290" s="44" t="s">
        <v>76</v>
      </c>
      <c r="F2290" s="45" t="s">
        <v>8423</v>
      </c>
      <c r="G2290" s="45" t="s">
        <v>2441</v>
      </c>
      <c r="H2290" s="47">
        <v>43397</v>
      </c>
      <c r="I2290" s="47">
        <v>44128</v>
      </c>
      <c r="J2290" s="48" t="str">
        <f>IF(Ugovori_OPULJP[[#This Row],[DATUM ZAVRŠETKA OPERACIJE]]&gt;DATE(2024,3,31),"u provedbi","završen")</f>
        <v>završen</v>
      </c>
      <c r="K2290" s="46" t="s">
        <v>271</v>
      </c>
      <c r="L2290" s="46" t="s">
        <v>271</v>
      </c>
      <c r="M2290" s="49">
        <v>0.85</v>
      </c>
      <c r="N2290" s="49">
        <v>0.15</v>
      </c>
      <c r="O2290" s="50">
        <f>Ugovori_OPULJP[[#This Row],[Bespovratna sredstva - Ukupno (EU+Nac) HRK
= Ukupna ugovorena vrijednost bespovratnih sredstava]]*Ugovori_OPULJP[[#This Row],[EU STOPA SUFINANCIRANJA %
EU CO-FINANCING RATE %]]</f>
        <v>7577129.8059999989</v>
      </c>
      <c r="P2290" s="51">
        <f>Ugovori_OPULJP[[#This Row],[Bespovratna sredstva - EU dio - HRK]]/7.5345</f>
        <v>1005657.9475744904</v>
      </c>
      <c r="Q2290" s="50">
        <f>Ugovori_OPULJP[[#This Row],[Bespovratna sredstva - Ukupno (EU+Nac) HRK
= Ukupna ugovorena vrijednost bespovratnih sredstava]]*Ugovori_OPULJP[[#This Row],[STOPA NACIONALNOG SUFINANCIRANJA %]]</f>
        <v>1337140.5539999998</v>
      </c>
      <c r="R2290" s="51">
        <f>Ugovori_OPULJP[[#This Row],[Bespovratna sredstva - Nacionalni dio - HRK]]/7.5345</f>
        <v>177469.04957196891</v>
      </c>
      <c r="S2290" s="50">
        <v>8914270.3599999994</v>
      </c>
      <c r="T2290" s="51">
        <f>Ugovori_OPULJP[[#This Row],[Bespovratna sredstva - Ukupno (EU+Nac) HRK
= Ukupna ugovorena vrijednost bespovratnih sredstava]]/7.5345</f>
        <v>1183126.9971464595</v>
      </c>
      <c r="U2290" s="50">
        <v>0</v>
      </c>
      <c r="V2290" s="51">
        <f>Ugovori_OPULJP[[#This Row],[Javni doprinos korisnika - HRK]]/7.5345</f>
        <v>0</v>
      </c>
      <c r="W2290" s="50">
        <v>0</v>
      </c>
      <c r="X2290" s="51">
        <f>Ugovori_OPULJP[[#This Row],[Privatni doprinos korisnika - HRK]]/7.5345</f>
        <v>0</v>
      </c>
      <c r="Y2290" s="52">
        <v>8914270.3599999994</v>
      </c>
      <c r="Z2290" s="53">
        <f>Ugovori_OPULJP[[#This Row],[UKUPNI PRIHVATLJIVI IZDACI
TOTAL ELIGIBLE EXPENDITURE
= Bespovratna sredstva ukupno + doprinos korisnika
= Ukupni prihvatljivi troškovi
= Ukupna ugovorena vrijednost projekta HRK]]/7.5345</f>
        <v>1183126.9971464595</v>
      </c>
      <c r="AA2290" s="44" t="s">
        <v>38</v>
      </c>
      <c r="AB2290" s="44" t="s">
        <v>35</v>
      </c>
      <c r="AC2290" s="43" t="s">
        <v>8424</v>
      </c>
      <c r="AD2290" s="43" t="s">
        <v>6595</v>
      </c>
    </row>
    <row r="2291" spans="1:30" ht="89.25" x14ac:dyDescent="0.2">
      <c r="A2291" s="41" t="s">
        <v>8425</v>
      </c>
      <c r="B2291" s="103" t="s">
        <v>743</v>
      </c>
      <c r="C2291" s="43" t="s">
        <v>7295</v>
      </c>
      <c r="D2291" s="43" t="s">
        <v>8286</v>
      </c>
      <c r="E2291" s="44" t="s">
        <v>76</v>
      </c>
      <c r="F2291" s="45" t="s">
        <v>8426</v>
      </c>
      <c r="G2291" s="45" t="s">
        <v>665</v>
      </c>
      <c r="H2291" s="47">
        <v>43480</v>
      </c>
      <c r="I2291" s="47">
        <v>44392</v>
      </c>
      <c r="J2291" s="48" t="str">
        <f>IF(Ugovori_OPULJP[[#This Row],[DATUM ZAVRŠETKA OPERACIJE]]&gt;DATE(2024,3,31),"u provedbi","završen")</f>
        <v>završen</v>
      </c>
      <c r="K2291" s="46" t="s">
        <v>244</v>
      </c>
      <c r="L2291" s="46" t="s">
        <v>244</v>
      </c>
      <c r="M2291" s="49">
        <v>0.85</v>
      </c>
      <c r="N2291" s="49">
        <v>0.15</v>
      </c>
      <c r="O2291" s="50">
        <f>Ugovori_OPULJP[[#This Row],[Bespovratna sredstva - Ukupno (EU+Nac) HRK
= Ukupna ugovorena vrijednost bespovratnih sredstava]]*Ugovori_OPULJP[[#This Row],[EU STOPA SUFINANCIRANJA %
EU CO-FINANCING RATE %]]</f>
        <v>4514004.4749999996</v>
      </c>
      <c r="P2291" s="51">
        <f>Ugovori_OPULJP[[#This Row],[Bespovratna sredstva - EU dio - HRK]]/7.5345</f>
        <v>599111.35111818963</v>
      </c>
      <c r="Q2291" s="50">
        <f>Ugovori_OPULJP[[#This Row],[Bespovratna sredstva - Ukupno (EU+Nac) HRK
= Ukupna ugovorena vrijednost bespovratnih sredstava]]*Ugovori_OPULJP[[#This Row],[STOPA NACIONALNOG SUFINANCIRANJA %]]</f>
        <v>796589.02500000002</v>
      </c>
      <c r="R2291" s="51">
        <f>Ugovori_OPULJP[[#This Row],[Bespovratna sredstva - Nacionalni dio - HRK]]/7.5345</f>
        <v>105725.53255026876</v>
      </c>
      <c r="S2291" s="50">
        <v>5310593.5</v>
      </c>
      <c r="T2291" s="51">
        <f>Ugovori_OPULJP[[#This Row],[Bespovratna sredstva - Ukupno (EU+Nac) HRK
= Ukupna ugovorena vrijednost bespovratnih sredstava]]/7.5345</f>
        <v>704836.88366845844</v>
      </c>
      <c r="U2291" s="50">
        <v>0</v>
      </c>
      <c r="V2291" s="51">
        <f>Ugovori_OPULJP[[#This Row],[Javni doprinos korisnika - HRK]]/7.5345</f>
        <v>0</v>
      </c>
      <c r="W2291" s="50">
        <v>0</v>
      </c>
      <c r="X2291" s="51">
        <f>Ugovori_OPULJP[[#This Row],[Privatni doprinos korisnika - HRK]]/7.5345</f>
        <v>0</v>
      </c>
      <c r="Y2291" s="52">
        <v>5310593.5</v>
      </c>
      <c r="Z2291" s="53">
        <f>Ugovori_OPULJP[[#This Row],[UKUPNI PRIHVATLJIVI IZDACI
TOTAL ELIGIBLE EXPENDITURE
= Bespovratna sredstva ukupno + doprinos korisnika
= Ukupni prihvatljivi troškovi
= Ukupna ugovorena vrijednost projekta HRK]]/7.5345</f>
        <v>704836.88366845844</v>
      </c>
      <c r="AA2291" s="44" t="s">
        <v>38</v>
      </c>
      <c r="AB2291" s="44" t="s">
        <v>35</v>
      </c>
      <c r="AC2291" s="43" t="s">
        <v>8427</v>
      </c>
      <c r="AD2291" s="43" t="s">
        <v>6595</v>
      </c>
    </row>
    <row r="2292" spans="1:30" ht="127.5" x14ac:dyDescent="0.2">
      <c r="A2292" s="41" t="s">
        <v>8428</v>
      </c>
      <c r="B2292" s="103" t="s">
        <v>743</v>
      </c>
      <c r="C2292" s="43" t="s">
        <v>7295</v>
      </c>
      <c r="D2292" s="43" t="s">
        <v>8286</v>
      </c>
      <c r="E2292" s="44" t="s">
        <v>76</v>
      </c>
      <c r="F2292" s="45" t="s">
        <v>8429</v>
      </c>
      <c r="G2292" s="45" t="s">
        <v>8430</v>
      </c>
      <c r="H2292" s="47">
        <v>43557</v>
      </c>
      <c r="I2292" s="47">
        <v>44349</v>
      </c>
      <c r="J2292" s="48" t="str">
        <f>IF(Ugovori_OPULJP[[#This Row],[DATUM ZAVRŠETKA OPERACIJE]]&gt;DATE(2024,3,31),"u provedbi","završen")</f>
        <v>završen</v>
      </c>
      <c r="K2292" s="46" t="s">
        <v>84</v>
      </c>
      <c r="L2292" s="46" t="s">
        <v>84</v>
      </c>
      <c r="M2292" s="49">
        <v>0.85</v>
      </c>
      <c r="N2292" s="49">
        <v>0.15</v>
      </c>
      <c r="O2292" s="50">
        <f>Ugovori_OPULJP[[#This Row],[Bespovratna sredstva - Ukupno (EU+Nac) HRK
= Ukupna ugovorena vrijednost bespovratnih sredstava]]*Ugovori_OPULJP[[#This Row],[EU STOPA SUFINANCIRANJA %
EU CO-FINANCING RATE %]]</f>
        <v>3513188.6434999998</v>
      </c>
      <c r="P2292" s="51">
        <f>Ugovori_OPULJP[[#This Row],[Bespovratna sredstva - EU dio - HRK]]/7.5345</f>
        <v>466280.26325569046</v>
      </c>
      <c r="Q2292" s="50">
        <f>Ugovori_OPULJP[[#This Row],[Bespovratna sredstva - Ukupno (EU+Nac) HRK
= Ukupna ugovorena vrijednost bespovratnih sredstava]]*Ugovori_OPULJP[[#This Row],[STOPA NACIONALNOG SUFINANCIRANJA %]]</f>
        <v>619974.46649999998</v>
      </c>
      <c r="R2292" s="51">
        <f>Ugovori_OPULJP[[#This Row],[Bespovratna sredstva - Nacionalni dio - HRK]]/7.5345</f>
        <v>82284.752339239494</v>
      </c>
      <c r="S2292" s="50">
        <v>4133163.11</v>
      </c>
      <c r="T2292" s="51">
        <f>Ugovori_OPULJP[[#This Row],[Bespovratna sredstva - Ukupno (EU+Nac) HRK
= Ukupna ugovorena vrijednost bespovratnih sredstava]]/7.5345</f>
        <v>548565.01559492992</v>
      </c>
      <c r="U2292" s="50">
        <v>0</v>
      </c>
      <c r="V2292" s="51">
        <f>Ugovori_OPULJP[[#This Row],[Javni doprinos korisnika - HRK]]/7.5345</f>
        <v>0</v>
      </c>
      <c r="W2292" s="50">
        <v>0</v>
      </c>
      <c r="X2292" s="51">
        <f>Ugovori_OPULJP[[#This Row],[Privatni doprinos korisnika - HRK]]/7.5345</f>
        <v>0</v>
      </c>
      <c r="Y2292" s="52">
        <v>4133163.11</v>
      </c>
      <c r="Z2292" s="53">
        <f>Ugovori_OPULJP[[#This Row],[UKUPNI PRIHVATLJIVI IZDACI
TOTAL ELIGIBLE EXPENDITURE
= Bespovratna sredstva ukupno + doprinos korisnika
= Ukupni prihvatljivi troškovi
= Ukupna ugovorena vrijednost projekta HRK]]/7.5345</f>
        <v>548565.01559492992</v>
      </c>
      <c r="AA2292" s="44" t="s">
        <v>38</v>
      </c>
      <c r="AB2292" s="44" t="s">
        <v>35</v>
      </c>
      <c r="AC2292" s="43" t="s">
        <v>8431</v>
      </c>
      <c r="AD2292" s="43" t="s">
        <v>6595</v>
      </c>
    </row>
    <row r="2293" spans="1:30" ht="76.5" x14ac:dyDescent="0.2">
      <c r="A2293" s="41" t="s">
        <v>8432</v>
      </c>
      <c r="B2293" s="103" t="s">
        <v>743</v>
      </c>
      <c r="C2293" s="43" t="s">
        <v>7295</v>
      </c>
      <c r="D2293" s="43" t="s">
        <v>8286</v>
      </c>
      <c r="E2293" s="44" t="s">
        <v>76</v>
      </c>
      <c r="F2293" s="45" t="s">
        <v>8433</v>
      </c>
      <c r="G2293" s="45" t="s">
        <v>8434</v>
      </c>
      <c r="H2293" s="47">
        <v>43480</v>
      </c>
      <c r="I2293" s="47">
        <v>44392</v>
      </c>
      <c r="J2293" s="48" t="str">
        <f>IF(Ugovori_OPULJP[[#This Row],[DATUM ZAVRŠETKA OPERACIJE]]&gt;DATE(2024,3,31),"u provedbi","završen")</f>
        <v>završen</v>
      </c>
      <c r="K2293" s="46" t="s">
        <v>84</v>
      </c>
      <c r="L2293" s="46" t="s">
        <v>84</v>
      </c>
      <c r="M2293" s="49">
        <v>0.85</v>
      </c>
      <c r="N2293" s="49">
        <v>0.15</v>
      </c>
      <c r="O2293" s="50">
        <f>Ugovori_OPULJP[[#This Row],[Bespovratna sredstva - Ukupno (EU+Nac) HRK
= Ukupna ugovorena vrijednost bespovratnih sredstava]]*Ugovori_OPULJP[[#This Row],[EU STOPA SUFINANCIRANJA %
EU CO-FINANCING RATE %]]</f>
        <v>3929314.4819999998</v>
      </c>
      <c r="P2293" s="51">
        <f>Ugovori_OPULJP[[#This Row],[Bespovratna sredstva - EU dio - HRK]]/7.5345</f>
        <v>521509.65319530154</v>
      </c>
      <c r="Q2293" s="50">
        <f>Ugovori_OPULJP[[#This Row],[Bespovratna sredstva - Ukupno (EU+Nac) HRK
= Ukupna ugovorena vrijednost bespovratnih sredstava]]*Ugovori_OPULJP[[#This Row],[STOPA NACIONALNOG SUFINANCIRANJA %]]</f>
        <v>693408.43799999997</v>
      </c>
      <c r="R2293" s="51">
        <f>Ugovori_OPULJP[[#This Row],[Bespovratna sredstva - Nacionalni dio - HRK]]/7.5345</f>
        <v>92031.115269759102</v>
      </c>
      <c r="S2293" s="50">
        <v>4622722.92</v>
      </c>
      <c r="T2293" s="51">
        <f>Ugovori_OPULJP[[#This Row],[Bespovratna sredstva - Ukupno (EU+Nac) HRK
= Ukupna ugovorena vrijednost bespovratnih sredstava]]/7.5345</f>
        <v>613540.76846506062</v>
      </c>
      <c r="U2293" s="50">
        <v>0</v>
      </c>
      <c r="V2293" s="51">
        <f>Ugovori_OPULJP[[#This Row],[Javni doprinos korisnika - HRK]]/7.5345</f>
        <v>0</v>
      </c>
      <c r="W2293" s="50">
        <v>0</v>
      </c>
      <c r="X2293" s="51">
        <f>Ugovori_OPULJP[[#This Row],[Privatni doprinos korisnika - HRK]]/7.5345</f>
        <v>0</v>
      </c>
      <c r="Y2293" s="52">
        <v>4622722.92</v>
      </c>
      <c r="Z2293" s="53">
        <f>Ugovori_OPULJP[[#This Row],[UKUPNI PRIHVATLJIVI IZDACI
TOTAL ELIGIBLE EXPENDITURE
= Bespovratna sredstva ukupno + doprinos korisnika
= Ukupni prihvatljivi troškovi
= Ukupna ugovorena vrijednost projekta HRK]]/7.5345</f>
        <v>613540.76846506062</v>
      </c>
      <c r="AA2293" s="44" t="s">
        <v>38</v>
      </c>
      <c r="AB2293" s="44" t="s">
        <v>35</v>
      </c>
      <c r="AC2293" s="43" t="s">
        <v>8435</v>
      </c>
      <c r="AD2293" s="43" t="s">
        <v>6595</v>
      </c>
    </row>
    <row r="2294" spans="1:30" ht="89.25" x14ac:dyDescent="0.2">
      <c r="A2294" s="41" t="s">
        <v>8436</v>
      </c>
      <c r="B2294" s="103" t="s">
        <v>743</v>
      </c>
      <c r="C2294" s="43" t="s">
        <v>7295</v>
      </c>
      <c r="D2294" s="43" t="s">
        <v>8286</v>
      </c>
      <c r="E2294" s="44" t="s">
        <v>76</v>
      </c>
      <c r="F2294" s="45" t="s">
        <v>8437</v>
      </c>
      <c r="G2294" s="45" t="s">
        <v>1771</v>
      </c>
      <c r="H2294" s="47">
        <v>43423</v>
      </c>
      <c r="I2294" s="47">
        <v>44335</v>
      </c>
      <c r="J2294" s="48" t="str">
        <f>IF(Ugovori_OPULJP[[#This Row],[DATUM ZAVRŠETKA OPERACIJE]]&gt;DATE(2024,3,31),"u provedbi","završen")</f>
        <v>završen</v>
      </c>
      <c r="K2294" s="46" t="s">
        <v>271</v>
      </c>
      <c r="L2294" s="46" t="s">
        <v>271</v>
      </c>
      <c r="M2294" s="49">
        <v>0.85</v>
      </c>
      <c r="N2294" s="49">
        <v>0.15</v>
      </c>
      <c r="O2294" s="50">
        <f>Ugovori_OPULJP[[#This Row],[Bespovratna sredstva - Ukupno (EU+Nac) HRK
= Ukupna ugovorena vrijednost bespovratnih sredstava]]*Ugovori_OPULJP[[#This Row],[EU STOPA SUFINANCIRANJA %
EU CO-FINANCING RATE %]]</f>
        <v>2142801.5499999998</v>
      </c>
      <c r="P2294" s="51">
        <f>Ugovori_OPULJP[[#This Row],[Bespovratna sredstva - EU dio - HRK]]/7.5345</f>
        <v>284398.63959121372</v>
      </c>
      <c r="Q2294" s="50">
        <f>Ugovori_OPULJP[[#This Row],[Bespovratna sredstva - Ukupno (EU+Nac) HRK
= Ukupna ugovorena vrijednost bespovratnih sredstava]]*Ugovori_OPULJP[[#This Row],[STOPA NACIONALNOG SUFINANCIRANJA %]]</f>
        <v>378141.45</v>
      </c>
      <c r="R2294" s="51">
        <f>Ugovori_OPULJP[[#This Row],[Bespovratna sredstva - Nacionalni dio - HRK]]/7.5345</f>
        <v>50187.995221978897</v>
      </c>
      <c r="S2294" s="50">
        <v>2520943</v>
      </c>
      <c r="T2294" s="51">
        <f>Ugovori_OPULJP[[#This Row],[Bespovratna sredstva - Ukupno (EU+Nac) HRK
= Ukupna ugovorena vrijednost bespovratnih sredstava]]/7.5345</f>
        <v>334586.63481319265</v>
      </c>
      <c r="U2294" s="50">
        <v>0</v>
      </c>
      <c r="V2294" s="51">
        <f>Ugovori_OPULJP[[#This Row],[Javni doprinos korisnika - HRK]]/7.5345</f>
        <v>0</v>
      </c>
      <c r="W2294" s="50">
        <v>0</v>
      </c>
      <c r="X2294" s="51">
        <f>Ugovori_OPULJP[[#This Row],[Privatni doprinos korisnika - HRK]]/7.5345</f>
        <v>0</v>
      </c>
      <c r="Y2294" s="52">
        <v>2520943</v>
      </c>
      <c r="Z2294" s="53">
        <f>Ugovori_OPULJP[[#This Row],[UKUPNI PRIHVATLJIVI IZDACI
TOTAL ELIGIBLE EXPENDITURE
= Bespovratna sredstva ukupno + doprinos korisnika
= Ukupni prihvatljivi troškovi
= Ukupna ugovorena vrijednost projekta HRK]]/7.5345</f>
        <v>334586.63481319265</v>
      </c>
      <c r="AA2294" s="44" t="s">
        <v>38</v>
      </c>
      <c r="AB2294" s="44" t="s">
        <v>35</v>
      </c>
      <c r="AC2294" s="43" t="s">
        <v>8438</v>
      </c>
      <c r="AD2294" s="43" t="s">
        <v>6595</v>
      </c>
    </row>
    <row r="2295" spans="1:30" ht="102" x14ac:dyDescent="0.2">
      <c r="A2295" s="41" t="s">
        <v>8439</v>
      </c>
      <c r="B2295" s="103" t="s">
        <v>743</v>
      </c>
      <c r="C2295" s="43" t="s">
        <v>7295</v>
      </c>
      <c r="D2295" s="43" t="s">
        <v>8286</v>
      </c>
      <c r="E2295" s="44" t="s">
        <v>76</v>
      </c>
      <c r="F2295" s="45" t="s">
        <v>8440</v>
      </c>
      <c r="G2295" s="45" t="s">
        <v>8441</v>
      </c>
      <c r="H2295" s="47">
        <v>43557</v>
      </c>
      <c r="I2295" s="47">
        <v>44521</v>
      </c>
      <c r="J2295" s="48" t="str">
        <f>IF(Ugovori_OPULJP[[#This Row],[DATUM ZAVRŠETKA OPERACIJE]]&gt;DATE(2024,3,31),"u provedbi","završen")</f>
        <v>završen</v>
      </c>
      <c r="K2295" s="46" t="s">
        <v>37</v>
      </c>
      <c r="L2295" s="46" t="s">
        <v>37</v>
      </c>
      <c r="M2295" s="49">
        <v>0.85</v>
      </c>
      <c r="N2295" s="49">
        <v>0.15</v>
      </c>
      <c r="O2295" s="50">
        <f>Ugovori_OPULJP[[#This Row],[Bespovratna sredstva - Ukupno (EU+Nac) HRK
= Ukupna ugovorena vrijednost bespovratnih sredstava]]*Ugovori_OPULJP[[#This Row],[EU STOPA SUFINANCIRANJA %
EU CO-FINANCING RATE %]]</f>
        <v>4238153.2949999999</v>
      </c>
      <c r="P2295" s="51">
        <f>Ugovori_OPULJP[[#This Row],[Bespovratna sredstva - EU dio - HRK]]/7.5345</f>
        <v>562499.60780410108</v>
      </c>
      <c r="Q2295" s="50">
        <f>Ugovori_OPULJP[[#This Row],[Bespovratna sredstva - Ukupno (EU+Nac) HRK
= Ukupna ugovorena vrijednost bespovratnih sredstava]]*Ugovori_OPULJP[[#This Row],[STOPA NACIONALNOG SUFINANCIRANJA %]]</f>
        <v>747909.40500000003</v>
      </c>
      <c r="R2295" s="51">
        <f>Ugovori_OPULJP[[#This Row],[Bespovratna sredstva - Nacionalni dio - HRK]]/7.5345</f>
        <v>99264.636671311964</v>
      </c>
      <c r="S2295" s="50">
        <v>4986062.7</v>
      </c>
      <c r="T2295" s="51">
        <f>Ugovori_OPULJP[[#This Row],[Bespovratna sredstva - Ukupno (EU+Nac) HRK
= Ukupna ugovorena vrijednost bespovratnih sredstava]]/7.5345</f>
        <v>661764.24447541311</v>
      </c>
      <c r="U2295" s="50">
        <v>0</v>
      </c>
      <c r="V2295" s="51">
        <f>Ugovori_OPULJP[[#This Row],[Javni doprinos korisnika - HRK]]/7.5345</f>
        <v>0</v>
      </c>
      <c r="W2295" s="50">
        <v>0</v>
      </c>
      <c r="X2295" s="51">
        <f>Ugovori_OPULJP[[#This Row],[Privatni doprinos korisnika - HRK]]/7.5345</f>
        <v>0</v>
      </c>
      <c r="Y2295" s="52">
        <v>4986062.7</v>
      </c>
      <c r="Z2295" s="53">
        <f>Ugovori_OPULJP[[#This Row],[UKUPNI PRIHVATLJIVI IZDACI
TOTAL ELIGIBLE EXPENDITURE
= Bespovratna sredstva ukupno + doprinos korisnika
= Ukupni prihvatljivi troškovi
= Ukupna ugovorena vrijednost projekta HRK]]/7.5345</f>
        <v>661764.24447541311</v>
      </c>
      <c r="AA2295" s="44" t="s">
        <v>38</v>
      </c>
      <c r="AB2295" s="44" t="s">
        <v>35</v>
      </c>
      <c r="AC2295" s="43" t="s">
        <v>8442</v>
      </c>
      <c r="AD2295" s="43" t="s">
        <v>6595</v>
      </c>
    </row>
    <row r="2296" spans="1:30" ht="102" x14ac:dyDescent="0.2">
      <c r="A2296" s="41" t="s">
        <v>8443</v>
      </c>
      <c r="B2296" s="103" t="s">
        <v>743</v>
      </c>
      <c r="C2296" s="43" t="s">
        <v>7295</v>
      </c>
      <c r="D2296" s="43" t="s">
        <v>8286</v>
      </c>
      <c r="E2296" s="44" t="s">
        <v>76</v>
      </c>
      <c r="F2296" s="45" t="s">
        <v>8444</v>
      </c>
      <c r="G2296" s="45" t="s">
        <v>1175</v>
      </c>
      <c r="H2296" s="47">
        <v>43423</v>
      </c>
      <c r="I2296" s="47">
        <v>44335</v>
      </c>
      <c r="J2296" s="48" t="str">
        <f>IF(Ugovori_OPULJP[[#This Row],[DATUM ZAVRŠETKA OPERACIJE]]&gt;DATE(2024,3,31),"u provedbi","završen")</f>
        <v>završen</v>
      </c>
      <c r="K2296" s="46" t="s">
        <v>333</v>
      </c>
      <c r="L2296" s="46" t="s">
        <v>333</v>
      </c>
      <c r="M2296" s="49">
        <v>0.85</v>
      </c>
      <c r="N2296" s="49">
        <v>0.15</v>
      </c>
      <c r="O2296" s="50">
        <f>Ugovori_OPULJP[[#This Row],[Bespovratna sredstva - Ukupno (EU+Nac) HRK
= Ukupna ugovorena vrijednost bespovratnih sredstava]]*Ugovori_OPULJP[[#This Row],[EU STOPA SUFINANCIRANJA %
EU CO-FINANCING RATE %]]</f>
        <v>2282558.5075000003</v>
      </c>
      <c r="P2296" s="51">
        <f>Ugovori_OPULJP[[#This Row],[Bespovratna sredstva - EU dio - HRK]]/7.5345</f>
        <v>302947.57548609731</v>
      </c>
      <c r="Q2296" s="50">
        <f>Ugovori_OPULJP[[#This Row],[Bespovratna sredstva - Ukupno (EU+Nac) HRK
= Ukupna ugovorena vrijednost bespovratnih sredstava]]*Ugovori_OPULJP[[#This Row],[STOPA NACIONALNOG SUFINANCIRANJA %]]</f>
        <v>402804.4425</v>
      </c>
      <c r="R2296" s="51">
        <f>Ugovori_OPULJP[[#This Row],[Bespovratna sredstva - Nacionalni dio - HRK]]/7.5345</f>
        <v>53461.336850487751</v>
      </c>
      <c r="S2296" s="50">
        <v>2685362.95</v>
      </c>
      <c r="T2296" s="51">
        <f>Ugovori_OPULJP[[#This Row],[Bespovratna sredstva - Ukupno (EU+Nac) HRK
= Ukupna ugovorena vrijednost bespovratnih sredstava]]/7.5345</f>
        <v>356408.91233658505</v>
      </c>
      <c r="U2296" s="50">
        <v>0</v>
      </c>
      <c r="V2296" s="51">
        <f>Ugovori_OPULJP[[#This Row],[Javni doprinos korisnika - HRK]]/7.5345</f>
        <v>0</v>
      </c>
      <c r="W2296" s="50">
        <v>0</v>
      </c>
      <c r="X2296" s="51">
        <f>Ugovori_OPULJP[[#This Row],[Privatni doprinos korisnika - HRK]]/7.5345</f>
        <v>0</v>
      </c>
      <c r="Y2296" s="52">
        <v>2685362.95</v>
      </c>
      <c r="Z2296" s="53">
        <f>Ugovori_OPULJP[[#This Row],[UKUPNI PRIHVATLJIVI IZDACI
TOTAL ELIGIBLE EXPENDITURE
= Bespovratna sredstva ukupno + doprinos korisnika
= Ukupni prihvatljivi troškovi
= Ukupna ugovorena vrijednost projekta HRK]]/7.5345</f>
        <v>356408.91233658505</v>
      </c>
      <c r="AA2296" s="44" t="s">
        <v>38</v>
      </c>
      <c r="AB2296" s="44" t="s">
        <v>35</v>
      </c>
      <c r="AC2296" s="43" t="s">
        <v>8445</v>
      </c>
      <c r="AD2296" s="43" t="s">
        <v>6595</v>
      </c>
    </row>
    <row r="2297" spans="1:30" ht="114.75" x14ac:dyDescent="0.2">
      <c r="A2297" s="41" t="s">
        <v>8446</v>
      </c>
      <c r="B2297" s="103" t="s">
        <v>743</v>
      </c>
      <c r="C2297" s="43" t="s">
        <v>7295</v>
      </c>
      <c r="D2297" s="43" t="s">
        <v>8286</v>
      </c>
      <c r="E2297" s="44" t="s">
        <v>76</v>
      </c>
      <c r="F2297" s="45" t="s">
        <v>8447</v>
      </c>
      <c r="G2297" s="45" t="s">
        <v>804</v>
      </c>
      <c r="H2297" s="47">
        <v>43347</v>
      </c>
      <c r="I2297" s="47">
        <v>44259</v>
      </c>
      <c r="J2297" s="48" t="str">
        <f>IF(Ugovori_OPULJP[[#This Row],[DATUM ZAVRŠETKA OPERACIJE]]&gt;DATE(2024,3,31),"u provedbi","završen")</f>
        <v>završen</v>
      </c>
      <c r="K2297" s="46" t="s">
        <v>594</v>
      </c>
      <c r="L2297" s="46" t="s">
        <v>594</v>
      </c>
      <c r="M2297" s="49">
        <v>0.85</v>
      </c>
      <c r="N2297" s="49">
        <v>0.15</v>
      </c>
      <c r="O2297" s="50">
        <f>Ugovori_OPULJP[[#This Row],[Bespovratna sredstva - Ukupno (EU+Nac) HRK
= Ukupna ugovorena vrijednost bespovratnih sredstava]]*Ugovori_OPULJP[[#This Row],[EU STOPA SUFINANCIRANJA %
EU CO-FINANCING RATE %]]</f>
        <v>2577652.6165</v>
      </c>
      <c r="P2297" s="51">
        <f>Ugovori_OPULJP[[#This Row],[Bespovratna sredstva - EU dio - HRK]]/7.5345</f>
        <v>342113.29437918903</v>
      </c>
      <c r="Q2297" s="50">
        <f>Ugovori_OPULJP[[#This Row],[Bespovratna sredstva - Ukupno (EU+Nac) HRK
= Ukupna ugovorena vrijednost bespovratnih sredstava]]*Ugovori_OPULJP[[#This Row],[STOPA NACIONALNOG SUFINANCIRANJA %]]</f>
        <v>454879.87350000005</v>
      </c>
      <c r="R2297" s="51">
        <f>Ugovori_OPULJP[[#This Row],[Bespovratna sredstva - Nacionalni dio - HRK]]/7.5345</f>
        <v>60372.93430220984</v>
      </c>
      <c r="S2297" s="50">
        <v>3032532.49</v>
      </c>
      <c r="T2297" s="51">
        <f>Ugovori_OPULJP[[#This Row],[Bespovratna sredstva - Ukupno (EU+Nac) HRK
= Ukupna ugovorena vrijednost bespovratnih sredstava]]/7.5345</f>
        <v>402486.2286813989</v>
      </c>
      <c r="U2297" s="50">
        <v>0</v>
      </c>
      <c r="V2297" s="51">
        <f>Ugovori_OPULJP[[#This Row],[Javni doprinos korisnika - HRK]]/7.5345</f>
        <v>0</v>
      </c>
      <c r="W2297" s="50">
        <v>0</v>
      </c>
      <c r="X2297" s="51">
        <f>Ugovori_OPULJP[[#This Row],[Privatni doprinos korisnika - HRK]]/7.5345</f>
        <v>0</v>
      </c>
      <c r="Y2297" s="52">
        <v>3032532.49</v>
      </c>
      <c r="Z2297" s="53">
        <f>Ugovori_OPULJP[[#This Row],[UKUPNI PRIHVATLJIVI IZDACI
TOTAL ELIGIBLE EXPENDITURE
= Bespovratna sredstva ukupno + doprinos korisnika
= Ukupni prihvatljivi troškovi
= Ukupna ugovorena vrijednost projekta HRK]]/7.5345</f>
        <v>402486.2286813989</v>
      </c>
      <c r="AA2297" s="44" t="s">
        <v>38</v>
      </c>
      <c r="AB2297" s="44" t="s">
        <v>35</v>
      </c>
      <c r="AC2297" s="43" t="s">
        <v>8448</v>
      </c>
      <c r="AD2297" s="43" t="s">
        <v>6595</v>
      </c>
    </row>
    <row r="2298" spans="1:30" ht="89.25" x14ac:dyDescent="0.2">
      <c r="A2298" s="41" t="s">
        <v>8449</v>
      </c>
      <c r="B2298" s="103" t="s">
        <v>743</v>
      </c>
      <c r="C2298" s="43" t="s">
        <v>7295</v>
      </c>
      <c r="D2298" s="43" t="s">
        <v>8286</v>
      </c>
      <c r="E2298" s="44" t="s">
        <v>76</v>
      </c>
      <c r="F2298" s="45" t="s">
        <v>8450</v>
      </c>
      <c r="G2298" s="45" t="s">
        <v>1419</v>
      </c>
      <c r="H2298" s="47">
        <v>43370</v>
      </c>
      <c r="I2298" s="47">
        <v>44282</v>
      </c>
      <c r="J2298" s="48" t="str">
        <f>IF(Ugovori_OPULJP[[#This Row],[DATUM ZAVRŠETKA OPERACIJE]]&gt;DATE(2024,3,31),"u provedbi","završen")</f>
        <v>završen</v>
      </c>
      <c r="K2298" s="46" t="s">
        <v>149</v>
      </c>
      <c r="L2298" s="46" t="s">
        <v>594</v>
      </c>
      <c r="M2298" s="49">
        <v>0.85</v>
      </c>
      <c r="N2298" s="49">
        <v>0.15</v>
      </c>
      <c r="O2298" s="50">
        <f>Ugovori_OPULJP[[#This Row],[Bespovratna sredstva - Ukupno (EU+Nac) HRK
= Ukupna ugovorena vrijednost bespovratnih sredstava]]*Ugovori_OPULJP[[#This Row],[EU STOPA SUFINANCIRANJA %
EU CO-FINANCING RATE %]]</f>
        <v>11202991.2535</v>
      </c>
      <c r="P2298" s="51">
        <f>Ugovori_OPULJP[[#This Row],[Bespovratna sredstva - EU dio - HRK]]/7.5345</f>
        <v>1486892.4618090116</v>
      </c>
      <c r="Q2298" s="50">
        <f>Ugovori_OPULJP[[#This Row],[Bespovratna sredstva - Ukupno (EU+Nac) HRK
= Ukupna ugovorena vrijednost bespovratnih sredstava]]*Ugovori_OPULJP[[#This Row],[STOPA NACIONALNOG SUFINANCIRANJA %]]</f>
        <v>1976998.4565000001</v>
      </c>
      <c r="R2298" s="51">
        <f>Ugovori_OPULJP[[#This Row],[Bespovratna sredstva - Nacionalni dio - HRK]]/7.5345</f>
        <v>262392.78737806092</v>
      </c>
      <c r="S2298" s="50">
        <v>13179989.710000001</v>
      </c>
      <c r="T2298" s="51">
        <f>Ugovori_OPULJP[[#This Row],[Bespovratna sredstva - Ukupno (EU+Nac) HRK
= Ukupna ugovorena vrijednost bespovratnih sredstava]]/7.5345</f>
        <v>1749285.2491870727</v>
      </c>
      <c r="U2298" s="50">
        <v>0</v>
      </c>
      <c r="V2298" s="51">
        <f>Ugovori_OPULJP[[#This Row],[Javni doprinos korisnika - HRK]]/7.5345</f>
        <v>0</v>
      </c>
      <c r="W2298" s="50">
        <v>0</v>
      </c>
      <c r="X2298" s="51">
        <f>Ugovori_OPULJP[[#This Row],[Privatni doprinos korisnika - HRK]]/7.5345</f>
        <v>0</v>
      </c>
      <c r="Y2298" s="52">
        <v>13179989.710000001</v>
      </c>
      <c r="Z2298" s="53">
        <f>Ugovori_OPULJP[[#This Row],[UKUPNI PRIHVATLJIVI IZDACI
TOTAL ELIGIBLE EXPENDITURE
= Bespovratna sredstva ukupno + doprinos korisnika
= Ukupni prihvatljivi troškovi
= Ukupna ugovorena vrijednost projekta HRK]]/7.5345</f>
        <v>1749285.2491870727</v>
      </c>
      <c r="AA2298" s="44" t="s">
        <v>38</v>
      </c>
      <c r="AB2298" s="44" t="s">
        <v>35</v>
      </c>
      <c r="AC2298" s="43" t="s">
        <v>8451</v>
      </c>
      <c r="AD2298" s="43" t="s">
        <v>6595</v>
      </c>
    </row>
    <row r="2299" spans="1:30" ht="114.75" x14ac:dyDescent="0.2">
      <c r="A2299" s="41" t="s">
        <v>8452</v>
      </c>
      <c r="B2299" s="103" t="s">
        <v>743</v>
      </c>
      <c r="C2299" s="43" t="s">
        <v>7295</v>
      </c>
      <c r="D2299" s="43" t="s">
        <v>8286</v>
      </c>
      <c r="E2299" s="44" t="s">
        <v>76</v>
      </c>
      <c r="F2299" s="45" t="s">
        <v>8453</v>
      </c>
      <c r="G2299" s="45" t="s">
        <v>8454</v>
      </c>
      <c r="H2299" s="47">
        <v>43423</v>
      </c>
      <c r="I2299" s="47">
        <v>44335</v>
      </c>
      <c r="J2299" s="48" t="str">
        <f>IF(Ugovori_OPULJP[[#This Row],[DATUM ZAVRŠETKA OPERACIJE]]&gt;DATE(2024,3,31),"u provedbi","završen")</f>
        <v>završen</v>
      </c>
      <c r="K2299" s="46" t="s">
        <v>371</v>
      </c>
      <c r="L2299" s="46" t="s">
        <v>371</v>
      </c>
      <c r="M2299" s="49">
        <v>0.85</v>
      </c>
      <c r="N2299" s="49">
        <v>0.15</v>
      </c>
      <c r="O2299" s="50">
        <f>Ugovori_OPULJP[[#This Row],[Bespovratna sredstva - Ukupno (EU+Nac) HRK
= Ukupna ugovorena vrijednost bespovratnih sredstava]]*Ugovori_OPULJP[[#This Row],[EU STOPA SUFINANCIRANJA %
EU CO-FINANCING RATE %]]</f>
        <v>681518.61849999998</v>
      </c>
      <c r="P2299" s="51">
        <f>Ugovori_OPULJP[[#This Row],[Bespovratna sredstva - EU dio - HRK]]/7.5345</f>
        <v>90453.065034176121</v>
      </c>
      <c r="Q2299" s="50">
        <f>Ugovori_OPULJP[[#This Row],[Bespovratna sredstva - Ukupno (EU+Nac) HRK
= Ukupna ugovorena vrijednost bespovratnih sredstava]]*Ugovori_OPULJP[[#This Row],[STOPA NACIONALNOG SUFINANCIRANJA %]]</f>
        <v>120267.99149999999</v>
      </c>
      <c r="R2299" s="51">
        <f>Ugovori_OPULJP[[#This Row],[Bespovratna sredstva - Nacionalni dio - HRK]]/7.5345</f>
        <v>15962.305594266372</v>
      </c>
      <c r="S2299" s="50">
        <v>801786.61</v>
      </c>
      <c r="T2299" s="51">
        <f>Ugovori_OPULJP[[#This Row],[Bespovratna sredstva - Ukupno (EU+Nac) HRK
= Ukupna ugovorena vrijednost bespovratnih sredstava]]/7.5345</f>
        <v>106415.37062844248</v>
      </c>
      <c r="U2299" s="50">
        <v>0</v>
      </c>
      <c r="V2299" s="51">
        <f>Ugovori_OPULJP[[#This Row],[Javni doprinos korisnika - HRK]]/7.5345</f>
        <v>0</v>
      </c>
      <c r="W2299" s="50">
        <v>0</v>
      </c>
      <c r="X2299" s="51">
        <f>Ugovori_OPULJP[[#This Row],[Privatni doprinos korisnika - HRK]]/7.5345</f>
        <v>0</v>
      </c>
      <c r="Y2299" s="52">
        <v>801786.61</v>
      </c>
      <c r="Z2299" s="53">
        <f>Ugovori_OPULJP[[#This Row],[UKUPNI PRIHVATLJIVI IZDACI
TOTAL ELIGIBLE EXPENDITURE
= Bespovratna sredstva ukupno + doprinos korisnika
= Ukupni prihvatljivi troškovi
= Ukupna ugovorena vrijednost projekta HRK]]/7.5345</f>
        <v>106415.37062844248</v>
      </c>
      <c r="AA2299" s="44" t="s">
        <v>38</v>
      </c>
      <c r="AB2299" s="44" t="s">
        <v>35</v>
      </c>
      <c r="AC2299" s="43" t="s">
        <v>8455</v>
      </c>
      <c r="AD2299" s="43" t="s">
        <v>6595</v>
      </c>
    </row>
    <row r="2300" spans="1:30" ht="89.25" x14ac:dyDescent="0.2">
      <c r="A2300" s="41" t="s">
        <v>8456</v>
      </c>
      <c r="B2300" s="103" t="s">
        <v>743</v>
      </c>
      <c r="C2300" s="43" t="s">
        <v>7295</v>
      </c>
      <c r="D2300" s="43" t="s">
        <v>8286</v>
      </c>
      <c r="E2300" s="44" t="s">
        <v>76</v>
      </c>
      <c r="F2300" s="45" t="s">
        <v>8457</v>
      </c>
      <c r="G2300" s="45" t="s">
        <v>8458</v>
      </c>
      <c r="H2300" s="47">
        <v>43347</v>
      </c>
      <c r="I2300" s="47">
        <v>44259</v>
      </c>
      <c r="J2300" s="48" t="str">
        <f>IF(Ugovori_OPULJP[[#This Row],[DATUM ZAVRŠETKA OPERACIJE]]&gt;DATE(2024,3,31),"u provedbi","završen")</f>
        <v>završen</v>
      </c>
      <c r="K2300" s="46" t="s">
        <v>79</v>
      </c>
      <c r="L2300" s="46" t="s">
        <v>79</v>
      </c>
      <c r="M2300" s="49">
        <v>0.85</v>
      </c>
      <c r="N2300" s="49">
        <v>0.15</v>
      </c>
      <c r="O2300" s="50">
        <f>Ugovori_OPULJP[[#This Row],[Bespovratna sredstva - Ukupno (EU+Nac) HRK
= Ukupna ugovorena vrijednost bespovratnih sredstava]]*Ugovori_OPULJP[[#This Row],[EU STOPA SUFINANCIRANJA %
EU CO-FINANCING RATE %]]</f>
        <v>2451976.13</v>
      </c>
      <c r="P2300" s="51">
        <f>Ugovori_OPULJP[[#This Row],[Bespovratna sredstva - EU dio - HRK]]/7.5345</f>
        <v>325433.1581392262</v>
      </c>
      <c r="Q2300" s="50">
        <f>Ugovori_OPULJP[[#This Row],[Bespovratna sredstva - Ukupno (EU+Nac) HRK
= Ukupna ugovorena vrijednost bespovratnih sredstava]]*Ugovori_OPULJP[[#This Row],[STOPA NACIONALNOG SUFINANCIRANJA %]]</f>
        <v>432701.67</v>
      </c>
      <c r="R2300" s="51">
        <f>Ugovori_OPULJP[[#This Row],[Bespovratna sredstva - Nacionalni dio - HRK]]/7.5345</f>
        <v>57429.380848098743</v>
      </c>
      <c r="S2300" s="50">
        <v>2884677.8</v>
      </c>
      <c r="T2300" s="51">
        <f>Ugovori_OPULJP[[#This Row],[Bespovratna sredstva - Ukupno (EU+Nac) HRK
= Ukupna ugovorena vrijednost bespovratnih sredstava]]/7.5345</f>
        <v>382862.53898732492</v>
      </c>
      <c r="U2300" s="50">
        <v>0</v>
      </c>
      <c r="V2300" s="51">
        <f>Ugovori_OPULJP[[#This Row],[Javni doprinos korisnika - HRK]]/7.5345</f>
        <v>0</v>
      </c>
      <c r="W2300" s="50">
        <v>0</v>
      </c>
      <c r="X2300" s="51">
        <f>Ugovori_OPULJP[[#This Row],[Privatni doprinos korisnika - HRK]]/7.5345</f>
        <v>0</v>
      </c>
      <c r="Y2300" s="52">
        <v>2884677.8</v>
      </c>
      <c r="Z2300" s="53">
        <f>Ugovori_OPULJP[[#This Row],[UKUPNI PRIHVATLJIVI IZDACI
TOTAL ELIGIBLE EXPENDITURE
= Bespovratna sredstva ukupno + doprinos korisnika
= Ukupni prihvatljivi troškovi
= Ukupna ugovorena vrijednost projekta HRK]]/7.5345</f>
        <v>382862.53898732492</v>
      </c>
      <c r="AA2300" s="44" t="s">
        <v>38</v>
      </c>
      <c r="AB2300" s="44" t="s">
        <v>35</v>
      </c>
      <c r="AC2300" s="43" t="s">
        <v>8459</v>
      </c>
      <c r="AD2300" s="43" t="s">
        <v>6595</v>
      </c>
    </row>
    <row r="2301" spans="1:30" ht="89.25" x14ac:dyDescent="0.2">
      <c r="A2301" s="41" t="s">
        <v>8460</v>
      </c>
      <c r="B2301" s="103" t="s">
        <v>743</v>
      </c>
      <c r="C2301" s="43" t="s">
        <v>7295</v>
      </c>
      <c r="D2301" s="43" t="s">
        <v>8286</v>
      </c>
      <c r="E2301" s="44" t="s">
        <v>76</v>
      </c>
      <c r="F2301" s="45" t="s">
        <v>8461</v>
      </c>
      <c r="G2301" s="45" t="s">
        <v>8462</v>
      </c>
      <c r="H2301" s="47">
        <v>43480</v>
      </c>
      <c r="I2301" s="47">
        <v>44392</v>
      </c>
      <c r="J2301" s="48" t="str">
        <f>IF(Ugovori_OPULJP[[#This Row],[DATUM ZAVRŠETKA OPERACIJE]]&gt;DATE(2024,3,31),"u provedbi","završen")</f>
        <v>završen</v>
      </c>
      <c r="K2301" s="46" t="s">
        <v>79</v>
      </c>
      <c r="L2301" s="46" t="s">
        <v>79</v>
      </c>
      <c r="M2301" s="49">
        <v>0.85</v>
      </c>
      <c r="N2301" s="49">
        <v>0.15</v>
      </c>
      <c r="O2301" s="50">
        <f>Ugovori_OPULJP[[#This Row],[Bespovratna sredstva - Ukupno (EU+Nac) HRK
= Ukupna ugovorena vrijednost bespovratnih sredstava]]*Ugovori_OPULJP[[#This Row],[EU STOPA SUFINANCIRANJA %
EU CO-FINANCING RATE %]]</f>
        <v>3600166.0665000002</v>
      </c>
      <c r="P2301" s="51">
        <f>Ugovori_OPULJP[[#This Row],[Bespovratna sredstva - EU dio - HRK]]/7.5345</f>
        <v>477824.1511049174</v>
      </c>
      <c r="Q2301" s="50">
        <f>Ugovori_OPULJP[[#This Row],[Bespovratna sredstva - Ukupno (EU+Nac) HRK
= Ukupna ugovorena vrijednost bespovratnih sredstava]]*Ugovori_OPULJP[[#This Row],[STOPA NACIONALNOG SUFINANCIRANJA %]]</f>
        <v>635323.42350000003</v>
      </c>
      <c r="R2301" s="51">
        <f>Ugovori_OPULJP[[#This Row],[Bespovratna sredstva - Nacionalni dio - HRK]]/7.5345</f>
        <v>84321.909018514838</v>
      </c>
      <c r="S2301" s="50">
        <v>4235489.49</v>
      </c>
      <c r="T2301" s="51">
        <f>Ugovori_OPULJP[[#This Row],[Bespovratna sredstva - Ukupno (EU+Nac) HRK
= Ukupna ugovorena vrijednost bespovratnih sredstava]]/7.5345</f>
        <v>562146.06012343219</v>
      </c>
      <c r="U2301" s="50">
        <v>0</v>
      </c>
      <c r="V2301" s="51">
        <f>Ugovori_OPULJP[[#This Row],[Javni doprinos korisnika - HRK]]/7.5345</f>
        <v>0</v>
      </c>
      <c r="W2301" s="50">
        <v>0</v>
      </c>
      <c r="X2301" s="51">
        <f>Ugovori_OPULJP[[#This Row],[Privatni doprinos korisnika - HRK]]/7.5345</f>
        <v>0</v>
      </c>
      <c r="Y2301" s="52">
        <v>4235489.49</v>
      </c>
      <c r="Z2301" s="53">
        <f>Ugovori_OPULJP[[#This Row],[UKUPNI PRIHVATLJIVI IZDACI
TOTAL ELIGIBLE EXPENDITURE
= Bespovratna sredstva ukupno + doprinos korisnika
= Ukupni prihvatljivi troškovi
= Ukupna ugovorena vrijednost projekta HRK]]/7.5345</f>
        <v>562146.06012343219</v>
      </c>
      <c r="AA2301" s="44" t="s">
        <v>38</v>
      </c>
      <c r="AB2301" s="44" t="s">
        <v>35</v>
      </c>
      <c r="AC2301" s="43" t="s">
        <v>8463</v>
      </c>
      <c r="AD2301" s="43" t="s">
        <v>6595</v>
      </c>
    </row>
    <row r="2302" spans="1:30" ht="102" x14ac:dyDescent="0.2">
      <c r="A2302" s="41" t="s">
        <v>8464</v>
      </c>
      <c r="B2302" s="103" t="s">
        <v>743</v>
      </c>
      <c r="C2302" s="43" t="s">
        <v>7295</v>
      </c>
      <c r="D2302" s="43" t="s">
        <v>8286</v>
      </c>
      <c r="E2302" s="44" t="s">
        <v>76</v>
      </c>
      <c r="F2302" s="45" t="s">
        <v>8465</v>
      </c>
      <c r="G2302" s="45" t="s">
        <v>8466</v>
      </c>
      <c r="H2302" s="47">
        <v>43423</v>
      </c>
      <c r="I2302" s="47">
        <v>44335</v>
      </c>
      <c r="J2302" s="48" t="str">
        <f>IF(Ugovori_OPULJP[[#This Row],[DATUM ZAVRŠETKA OPERACIJE]]&gt;DATE(2024,3,31),"u provedbi","završen")</f>
        <v>završen</v>
      </c>
      <c r="K2302" s="46" t="s">
        <v>244</v>
      </c>
      <c r="L2302" s="46" t="s">
        <v>244</v>
      </c>
      <c r="M2302" s="49">
        <v>0.85</v>
      </c>
      <c r="N2302" s="49">
        <v>0.15</v>
      </c>
      <c r="O2302" s="50">
        <f>Ugovori_OPULJP[[#This Row],[Bespovratna sredstva - Ukupno (EU+Nac) HRK
= Ukupna ugovorena vrijednost bespovratnih sredstava]]*Ugovori_OPULJP[[#This Row],[EU STOPA SUFINANCIRANJA %
EU CO-FINANCING RATE %]]</f>
        <v>1563886.95</v>
      </c>
      <c r="P2302" s="51">
        <f>Ugovori_OPULJP[[#This Row],[Bespovratna sredstva - EU dio - HRK]]/7.5345</f>
        <v>207563.46804698385</v>
      </c>
      <c r="Q2302" s="50">
        <f>Ugovori_OPULJP[[#This Row],[Bespovratna sredstva - Ukupno (EU+Nac) HRK
= Ukupna ugovorena vrijednost bespovratnih sredstava]]*Ugovori_OPULJP[[#This Row],[STOPA NACIONALNOG SUFINANCIRANJA %]]</f>
        <v>275980.05</v>
      </c>
      <c r="R2302" s="51">
        <f>Ugovori_OPULJP[[#This Row],[Bespovratna sredstva - Nacionalni dio - HRK]]/7.5345</f>
        <v>36628.847302408918</v>
      </c>
      <c r="S2302" s="50">
        <v>1839867</v>
      </c>
      <c r="T2302" s="51">
        <f>Ugovori_OPULJP[[#This Row],[Bespovratna sredstva - Ukupno (EU+Nac) HRK
= Ukupna ugovorena vrijednost bespovratnih sredstava]]/7.5345</f>
        <v>244192.31534939277</v>
      </c>
      <c r="U2302" s="50">
        <v>0</v>
      </c>
      <c r="V2302" s="51">
        <f>Ugovori_OPULJP[[#This Row],[Javni doprinos korisnika - HRK]]/7.5345</f>
        <v>0</v>
      </c>
      <c r="W2302" s="50">
        <v>0</v>
      </c>
      <c r="X2302" s="51">
        <f>Ugovori_OPULJP[[#This Row],[Privatni doprinos korisnika - HRK]]/7.5345</f>
        <v>0</v>
      </c>
      <c r="Y2302" s="52">
        <v>1839867</v>
      </c>
      <c r="Z2302" s="53">
        <f>Ugovori_OPULJP[[#This Row],[UKUPNI PRIHVATLJIVI IZDACI
TOTAL ELIGIBLE EXPENDITURE
= Bespovratna sredstva ukupno + doprinos korisnika
= Ukupni prihvatljivi troškovi
= Ukupna ugovorena vrijednost projekta HRK]]/7.5345</f>
        <v>244192.31534939277</v>
      </c>
      <c r="AA2302" s="44" t="s">
        <v>38</v>
      </c>
      <c r="AB2302" s="44" t="s">
        <v>35</v>
      </c>
      <c r="AC2302" s="43" t="s">
        <v>8467</v>
      </c>
      <c r="AD2302" s="43" t="s">
        <v>6595</v>
      </c>
    </row>
    <row r="2303" spans="1:30" ht="127.5" x14ac:dyDescent="0.2">
      <c r="A2303" s="41" t="s">
        <v>8468</v>
      </c>
      <c r="B2303" s="103" t="s">
        <v>743</v>
      </c>
      <c r="C2303" s="43" t="s">
        <v>7295</v>
      </c>
      <c r="D2303" s="43" t="s">
        <v>8286</v>
      </c>
      <c r="E2303" s="44" t="s">
        <v>76</v>
      </c>
      <c r="F2303" s="45" t="s">
        <v>8469</v>
      </c>
      <c r="G2303" s="45" t="s">
        <v>2013</v>
      </c>
      <c r="H2303" s="47">
        <v>43423</v>
      </c>
      <c r="I2303" s="47">
        <v>44335</v>
      </c>
      <c r="J2303" s="48" t="str">
        <f>IF(Ugovori_OPULJP[[#This Row],[DATUM ZAVRŠETKA OPERACIJE]]&gt;DATE(2024,3,31),"u provedbi","završen")</f>
        <v>završen</v>
      </c>
      <c r="K2303" s="46" t="s">
        <v>249</v>
      </c>
      <c r="L2303" s="46" t="s">
        <v>249</v>
      </c>
      <c r="M2303" s="49">
        <v>0.85</v>
      </c>
      <c r="N2303" s="49">
        <v>0.15</v>
      </c>
      <c r="O2303" s="50">
        <f>Ugovori_OPULJP[[#This Row],[Bespovratna sredstva - Ukupno (EU+Nac) HRK
= Ukupna ugovorena vrijednost bespovratnih sredstava]]*Ugovori_OPULJP[[#This Row],[EU STOPA SUFINANCIRANJA %
EU CO-FINANCING RATE %]]</f>
        <v>1818362.5</v>
      </c>
      <c r="P2303" s="51">
        <f>Ugovori_OPULJP[[#This Row],[Bespovratna sredstva - EU dio - HRK]]/7.5345</f>
        <v>241338.17771584046</v>
      </c>
      <c r="Q2303" s="50">
        <f>Ugovori_OPULJP[[#This Row],[Bespovratna sredstva - Ukupno (EU+Nac) HRK
= Ukupna ugovorena vrijednost bespovratnih sredstava]]*Ugovori_OPULJP[[#This Row],[STOPA NACIONALNOG SUFINANCIRANJA %]]</f>
        <v>320887.5</v>
      </c>
      <c r="R2303" s="51">
        <f>Ugovori_OPULJP[[#This Row],[Bespovratna sredstva - Nacionalni dio - HRK]]/7.5345</f>
        <v>42589.090185148314</v>
      </c>
      <c r="S2303" s="50">
        <v>2139250</v>
      </c>
      <c r="T2303" s="51">
        <f>Ugovori_OPULJP[[#This Row],[Bespovratna sredstva - Ukupno (EU+Nac) HRK
= Ukupna ugovorena vrijednost bespovratnih sredstava]]/7.5345</f>
        <v>283927.26790098875</v>
      </c>
      <c r="U2303" s="50">
        <v>0</v>
      </c>
      <c r="V2303" s="51">
        <f>Ugovori_OPULJP[[#This Row],[Javni doprinos korisnika - HRK]]/7.5345</f>
        <v>0</v>
      </c>
      <c r="W2303" s="50">
        <v>0</v>
      </c>
      <c r="X2303" s="51">
        <f>Ugovori_OPULJP[[#This Row],[Privatni doprinos korisnika - HRK]]/7.5345</f>
        <v>0</v>
      </c>
      <c r="Y2303" s="52">
        <v>2139250</v>
      </c>
      <c r="Z2303" s="53">
        <f>Ugovori_OPULJP[[#This Row],[UKUPNI PRIHVATLJIVI IZDACI
TOTAL ELIGIBLE EXPENDITURE
= Bespovratna sredstva ukupno + doprinos korisnika
= Ukupni prihvatljivi troškovi
= Ukupna ugovorena vrijednost projekta HRK]]/7.5345</f>
        <v>283927.26790098875</v>
      </c>
      <c r="AA2303" s="44" t="s">
        <v>38</v>
      </c>
      <c r="AB2303" s="44" t="s">
        <v>35</v>
      </c>
      <c r="AC2303" s="43" t="s">
        <v>8302</v>
      </c>
      <c r="AD2303" s="43" t="s">
        <v>6595</v>
      </c>
    </row>
    <row r="2304" spans="1:30" ht="102" x14ac:dyDescent="0.2">
      <c r="A2304" s="41" t="s">
        <v>8470</v>
      </c>
      <c r="B2304" s="103" t="s">
        <v>743</v>
      </c>
      <c r="C2304" s="43" t="s">
        <v>7295</v>
      </c>
      <c r="D2304" s="43" t="s">
        <v>8286</v>
      </c>
      <c r="E2304" s="44" t="s">
        <v>76</v>
      </c>
      <c r="F2304" s="45" t="s">
        <v>8471</v>
      </c>
      <c r="G2304" s="45" t="s">
        <v>1079</v>
      </c>
      <c r="H2304" s="47">
        <v>43480</v>
      </c>
      <c r="I2304" s="47">
        <v>44392</v>
      </c>
      <c r="J2304" s="48" t="str">
        <f>IF(Ugovori_OPULJP[[#This Row],[DATUM ZAVRŠETKA OPERACIJE]]&gt;DATE(2024,3,31),"u provedbi","završen")</f>
        <v>završen</v>
      </c>
      <c r="K2304" s="46" t="s">
        <v>425</v>
      </c>
      <c r="L2304" s="46" t="s">
        <v>425</v>
      </c>
      <c r="M2304" s="49">
        <v>0.85</v>
      </c>
      <c r="N2304" s="49">
        <v>0.15</v>
      </c>
      <c r="O2304" s="50">
        <f>Ugovori_OPULJP[[#This Row],[Bespovratna sredstva - Ukupno (EU+Nac) HRK
= Ukupna ugovorena vrijednost bespovratnih sredstava]]*Ugovori_OPULJP[[#This Row],[EU STOPA SUFINANCIRANJA %
EU CO-FINANCING RATE %]]</f>
        <v>12129086.559999999</v>
      </c>
      <c r="P2304" s="51">
        <f>Ugovori_OPULJP[[#This Row],[Bespovratna sredstva - EU dio - HRK]]/7.5345</f>
        <v>1609806.4317472954</v>
      </c>
      <c r="Q2304" s="50">
        <f>Ugovori_OPULJP[[#This Row],[Bespovratna sredstva - Ukupno (EU+Nac) HRK
= Ukupna ugovorena vrijednost bespovratnih sredstava]]*Ugovori_OPULJP[[#This Row],[STOPA NACIONALNOG SUFINANCIRANJA %]]</f>
        <v>2140427.04</v>
      </c>
      <c r="R2304" s="51">
        <f>Ugovori_OPULJP[[#This Row],[Bespovratna sredstva - Nacionalni dio - HRK]]/7.5345</f>
        <v>284083.48795540514</v>
      </c>
      <c r="S2304" s="50">
        <v>14269513.6</v>
      </c>
      <c r="T2304" s="51">
        <f>Ugovori_OPULJP[[#This Row],[Bespovratna sredstva - Ukupno (EU+Nac) HRK
= Ukupna ugovorena vrijednost bespovratnih sredstava]]/7.5345</f>
        <v>1893889.9197027008</v>
      </c>
      <c r="U2304" s="50">
        <v>0</v>
      </c>
      <c r="V2304" s="51">
        <f>Ugovori_OPULJP[[#This Row],[Javni doprinos korisnika - HRK]]/7.5345</f>
        <v>0</v>
      </c>
      <c r="W2304" s="50">
        <v>0</v>
      </c>
      <c r="X2304" s="51">
        <f>Ugovori_OPULJP[[#This Row],[Privatni doprinos korisnika - HRK]]/7.5345</f>
        <v>0</v>
      </c>
      <c r="Y2304" s="52">
        <v>14269513.6</v>
      </c>
      <c r="Z2304" s="53">
        <f>Ugovori_OPULJP[[#This Row],[UKUPNI PRIHVATLJIVI IZDACI
TOTAL ELIGIBLE EXPENDITURE
= Bespovratna sredstva ukupno + doprinos korisnika
= Ukupni prihvatljivi troškovi
= Ukupna ugovorena vrijednost projekta HRK]]/7.5345</f>
        <v>1893889.9197027008</v>
      </c>
      <c r="AA2304" s="44" t="s">
        <v>38</v>
      </c>
      <c r="AB2304" s="44" t="s">
        <v>35</v>
      </c>
      <c r="AC2304" s="43" t="s">
        <v>8472</v>
      </c>
      <c r="AD2304" s="43" t="s">
        <v>6595</v>
      </c>
    </row>
    <row r="2305" spans="1:30" ht="102" x14ac:dyDescent="0.2">
      <c r="A2305" s="41" t="s">
        <v>8473</v>
      </c>
      <c r="B2305" s="103" t="s">
        <v>743</v>
      </c>
      <c r="C2305" s="43" t="s">
        <v>7295</v>
      </c>
      <c r="D2305" s="43" t="s">
        <v>8286</v>
      </c>
      <c r="E2305" s="44" t="s">
        <v>76</v>
      </c>
      <c r="F2305" s="45" t="s">
        <v>8474</v>
      </c>
      <c r="G2305" s="45" t="s">
        <v>1845</v>
      </c>
      <c r="H2305" s="47">
        <v>43556</v>
      </c>
      <c r="I2305" s="47">
        <v>44470</v>
      </c>
      <c r="J2305" s="48" t="str">
        <f>IF(Ugovori_OPULJP[[#This Row],[DATUM ZAVRŠETKA OPERACIJE]]&gt;DATE(2024,3,31),"u provedbi","završen")</f>
        <v>završen</v>
      </c>
      <c r="K2305" s="46" t="s">
        <v>594</v>
      </c>
      <c r="L2305" s="46" t="s">
        <v>594</v>
      </c>
      <c r="M2305" s="49">
        <v>0.85</v>
      </c>
      <c r="N2305" s="49">
        <v>0.15</v>
      </c>
      <c r="O2305" s="50">
        <f>Ugovori_OPULJP[[#This Row],[Bespovratna sredstva - Ukupno (EU+Nac) HRK
= Ukupna ugovorena vrijednost bespovratnih sredstava]]*Ugovori_OPULJP[[#This Row],[EU STOPA SUFINANCIRANJA %
EU CO-FINANCING RATE %]]</f>
        <v>2915289.8374999999</v>
      </c>
      <c r="P2305" s="51">
        <f>Ugovori_OPULJP[[#This Row],[Bespovratna sredstva - EU dio - HRK]]/7.5345</f>
        <v>386925.45457561879</v>
      </c>
      <c r="Q2305" s="50">
        <f>Ugovori_OPULJP[[#This Row],[Bespovratna sredstva - Ukupno (EU+Nac) HRK
= Ukupna ugovorena vrijednost bespovratnih sredstava]]*Ugovori_OPULJP[[#This Row],[STOPA NACIONALNOG SUFINANCIRANJA %]]</f>
        <v>514462.91249999998</v>
      </c>
      <c r="R2305" s="51">
        <f>Ugovori_OPULJP[[#This Row],[Bespovratna sredstva - Nacionalni dio - HRK]]/7.5345</f>
        <v>68280.96257216802</v>
      </c>
      <c r="S2305" s="50">
        <v>3429752.75</v>
      </c>
      <c r="T2305" s="51">
        <f>Ugovori_OPULJP[[#This Row],[Bespovratna sredstva - Ukupno (EU+Nac) HRK
= Ukupna ugovorena vrijednost bespovratnih sredstava]]/7.5345</f>
        <v>455206.41714778682</v>
      </c>
      <c r="U2305" s="50">
        <v>0</v>
      </c>
      <c r="V2305" s="51">
        <f>Ugovori_OPULJP[[#This Row],[Javni doprinos korisnika - HRK]]/7.5345</f>
        <v>0</v>
      </c>
      <c r="W2305" s="50">
        <v>0</v>
      </c>
      <c r="X2305" s="51">
        <f>Ugovori_OPULJP[[#This Row],[Privatni doprinos korisnika - HRK]]/7.5345</f>
        <v>0</v>
      </c>
      <c r="Y2305" s="52">
        <v>3429752.75</v>
      </c>
      <c r="Z2305" s="53">
        <f>Ugovori_OPULJP[[#This Row],[UKUPNI PRIHVATLJIVI IZDACI
TOTAL ELIGIBLE EXPENDITURE
= Bespovratna sredstva ukupno + doprinos korisnika
= Ukupni prihvatljivi troškovi
= Ukupna ugovorena vrijednost projekta HRK]]/7.5345</f>
        <v>455206.41714778682</v>
      </c>
      <c r="AA2305" s="44" t="s">
        <v>38</v>
      </c>
      <c r="AB2305" s="44" t="s">
        <v>35</v>
      </c>
      <c r="AC2305" s="43" t="s">
        <v>8475</v>
      </c>
      <c r="AD2305" s="43" t="s">
        <v>6595</v>
      </c>
    </row>
    <row r="2306" spans="1:30" ht="89.25" x14ac:dyDescent="0.2">
      <c r="A2306" s="41" t="s">
        <v>8476</v>
      </c>
      <c r="B2306" s="103" t="s">
        <v>743</v>
      </c>
      <c r="C2306" s="43" t="s">
        <v>7295</v>
      </c>
      <c r="D2306" s="43" t="s">
        <v>8286</v>
      </c>
      <c r="E2306" s="44" t="s">
        <v>76</v>
      </c>
      <c r="F2306" s="45" t="s">
        <v>8477</v>
      </c>
      <c r="G2306" s="45" t="s">
        <v>8478</v>
      </c>
      <c r="H2306" s="47">
        <v>43370</v>
      </c>
      <c r="I2306" s="47">
        <v>44101</v>
      </c>
      <c r="J2306" s="48" t="str">
        <f>IF(Ugovori_OPULJP[[#This Row],[DATUM ZAVRŠETKA OPERACIJE]]&gt;DATE(2024,3,31),"u provedbi","završen")</f>
        <v>završen</v>
      </c>
      <c r="K2306" s="46" t="s">
        <v>155</v>
      </c>
      <c r="L2306" s="46" t="s">
        <v>155</v>
      </c>
      <c r="M2306" s="49">
        <v>0.85</v>
      </c>
      <c r="N2306" s="49">
        <v>0.15</v>
      </c>
      <c r="O2306" s="50">
        <f>Ugovori_OPULJP[[#This Row],[Bespovratna sredstva - Ukupno (EU+Nac) HRK
= Ukupna ugovorena vrijednost bespovratnih sredstava]]*Ugovori_OPULJP[[#This Row],[EU STOPA SUFINANCIRANJA %
EU CO-FINANCING RATE %]]</f>
        <v>886013.14</v>
      </c>
      <c r="P2306" s="51">
        <f>Ugovori_OPULJP[[#This Row],[Bespovratna sredstva - EU dio - HRK]]/7.5345</f>
        <v>117594.15223306125</v>
      </c>
      <c r="Q2306" s="50">
        <f>Ugovori_OPULJP[[#This Row],[Bespovratna sredstva - Ukupno (EU+Nac) HRK
= Ukupna ugovorena vrijednost bespovratnih sredstava]]*Ugovori_OPULJP[[#This Row],[STOPA NACIONALNOG SUFINANCIRANJA %]]</f>
        <v>156355.26</v>
      </c>
      <c r="R2306" s="51">
        <f>Ugovori_OPULJP[[#This Row],[Bespovratna sredstva - Nacionalni dio - HRK]]/7.5345</f>
        <v>20751.909217599044</v>
      </c>
      <c r="S2306" s="50">
        <v>1042368.4</v>
      </c>
      <c r="T2306" s="51">
        <f>Ugovori_OPULJP[[#This Row],[Bespovratna sredstva - Ukupno (EU+Nac) HRK
= Ukupna ugovorena vrijednost bespovratnih sredstava]]/7.5345</f>
        <v>138346.06145066029</v>
      </c>
      <c r="U2306" s="50">
        <v>0</v>
      </c>
      <c r="V2306" s="51">
        <f>Ugovori_OPULJP[[#This Row],[Javni doprinos korisnika - HRK]]/7.5345</f>
        <v>0</v>
      </c>
      <c r="W2306" s="50">
        <v>0</v>
      </c>
      <c r="X2306" s="51">
        <f>Ugovori_OPULJP[[#This Row],[Privatni doprinos korisnika - HRK]]/7.5345</f>
        <v>0</v>
      </c>
      <c r="Y2306" s="52">
        <v>1042368.4</v>
      </c>
      <c r="Z2306" s="53">
        <f>Ugovori_OPULJP[[#This Row],[UKUPNI PRIHVATLJIVI IZDACI
TOTAL ELIGIBLE EXPENDITURE
= Bespovratna sredstva ukupno + doprinos korisnika
= Ukupni prihvatljivi troškovi
= Ukupna ugovorena vrijednost projekta HRK]]/7.5345</f>
        <v>138346.06145066029</v>
      </c>
      <c r="AA2306" s="44" t="s">
        <v>38</v>
      </c>
      <c r="AB2306" s="44" t="s">
        <v>35</v>
      </c>
      <c r="AC2306" s="43" t="s">
        <v>8479</v>
      </c>
      <c r="AD2306" s="43" t="s">
        <v>6595</v>
      </c>
    </row>
    <row r="2307" spans="1:30" ht="89.25" x14ac:dyDescent="0.2">
      <c r="A2307" s="41" t="s">
        <v>8480</v>
      </c>
      <c r="B2307" s="103" t="s">
        <v>743</v>
      </c>
      <c r="C2307" s="43" t="s">
        <v>7295</v>
      </c>
      <c r="D2307" s="43" t="s">
        <v>8286</v>
      </c>
      <c r="E2307" s="44" t="s">
        <v>76</v>
      </c>
      <c r="F2307" s="45" t="s">
        <v>8481</v>
      </c>
      <c r="G2307" s="45" t="s">
        <v>8482</v>
      </c>
      <c r="H2307" s="47">
        <v>43397</v>
      </c>
      <c r="I2307" s="47">
        <v>44310</v>
      </c>
      <c r="J2307" s="48" t="str">
        <f>IF(Ugovori_OPULJP[[#This Row],[DATUM ZAVRŠETKA OPERACIJE]]&gt;DATE(2024,3,31),"u provedbi","završen")</f>
        <v>završen</v>
      </c>
      <c r="K2307" s="46" t="s">
        <v>271</v>
      </c>
      <c r="L2307" s="46" t="s">
        <v>271</v>
      </c>
      <c r="M2307" s="49">
        <v>0.85</v>
      </c>
      <c r="N2307" s="49">
        <v>0.15</v>
      </c>
      <c r="O2307" s="50">
        <f>Ugovori_OPULJP[[#This Row],[Bespovratna sredstva - Ukupno (EU+Nac) HRK
= Ukupna ugovorena vrijednost bespovratnih sredstava]]*Ugovori_OPULJP[[#This Row],[EU STOPA SUFINANCIRANJA %
EU CO-FINANCING RATE %]]</f>
        <v>726941.49650000001</v>
      </c>
      <c r="P2307" s="51">
        <f>Ugovori_OPULJP[[#This Row],[Bespovratna sredstva - EU dio - HRK]]/7.5345</f>
        <v>96481.716968611057</v>
      </c>
      <c r="Q2307" s="50">
        <f>Ugovori_OPULJP[[#This Row],[Bespovratna sredstva - Ukupno (EU+Nac) HRK
= Ukupna ugovorena vrijednost bespovratnih sredstava]]*Ugovori_OPULJP[[#This Row],[STOPA NACIONALNOG SUFINANCIRANJA %]]</f>
        <v>128283.7935</v>
      </c>
      <c r="R2307" s="51">
        <f>Ugovori_OPULJP[[#This Row],[Bespovratna sredstva - Nacionalni dio - HRK]]/7.5345</f>
        <v>17026.185347401952</v>
      </c>
      <c r="S2307" s="50">
        <v>855225.29</v>
      </c>
      <c r="T2307" s="51">
        <f>Ugovori_OPULJP[[#This Row],[Bespovratna sredstva - Ukupno (EU+Nac) HRK
= Ukupna ugovorena vrijednost bespovratnih sredstava]]/7.5345</f>
        <v>113507.902316013</v>
      </c>
      <c r="U2307" s="50">
        <v>0</v>
      </c>
      <c r="V2307" s="51">
        <f>Ugovori_OPULJP[[#This Row],[Javni doprinos korisnika - HRK]]/7.5345</f>
        <v>0</v>
      </c>
      <c r="W2307" s="50">
        <v>0</v>
      </c>
      <c r="X2307" s="51">
        <f>Ugovori_OPULJP[[#This Row],[Privatni doprinos korisnika - HRK]]/7.5345</f>
        <v>0</v>
      </c>
      <c r="Y2307" s="52">
        <v>855225.29</v>
      </c>
      <c r="Z2307" s="53">
        <f>Ugovori_OPULJP[[#This Row],[UKUPNI PRIHVATLJIVI IZDACI
TOTAL ELIGIBLE EXPENDITURE
= Bespovratna sredstva ukupno + doprinos korisnika
= Ukupni prihvatljivi troškovi
= Ukupna ugovorena vrijednost projekta HRK]]/7.5345</f>
        <v>113507.902316013</v>
      </c>
      <c r="AA2307" s="44" t="s">
        <v>38</v>
      </c>
      <c r="AB2307" s="44" t="s">
        <v>35</v>
      </c>
      <c r="AC2307" s="43" t="s">
        <v>8483</v>
      </c>
      <c r="AD2307" s="43" t="s">
        <v>6595</v>
      </c>
    </row>
    <row r="2308" spans="1:30" ht="89.25" x14ac:dyDescent="0.2">
      <c r="A2308" s="41" t="s">
        <v>8484</v>
      </c>
      <c r="B2308" s="103" t="s">
        <v>743</v>
      </c>
      <c r="C2308" s="43" t="s">
        <v>7295</v>
      </c>
      <c r="D2308" s="43" t="s">
        <v>8286</v>
      </c>
      <c r="E2308" s="44" t="s">
        <v>76</v>
      </c>
      <c r="F2308" s="45" t="s">
        <v>8485</v>
      </c>
      <c r="G2308" s="45" t="s">
        <v>8486</v>
      </c>
      <c r="H2308" s="47">
        <v>43480</v>
      </c>
      <c r="I2308" s="47">
        <v>44392</v>
      </c>
      <c r="J2308" s="48" t="str">
        <f>IF(Ugovori_OPULJP[[#This Row],[DATUM ZAVRŠETKA OPERACIJE]]&gt;DATE(2024,3,31),"u provedbi","završen")</f>
        <v>završen</v>
      </c>
      <c r="K2308" s="46" t="s">
        <v>99</v>
      </c>
      <c r="L2308" s="46" t="s">
        <v>99</v>
      </c>
      <c r="M2308" s="49">
        <v>0.85</v>
      </c>
      <c r="N2308" s="49">
        <v>0.15</v>
      </c>
      <c r="O2308" s="50">
        <f>Ugovori_OPULJP[[#This Row],[Bespovratna sredstva - Ukupno (EU+Nac) HRK
= Ukupna ugovorena vrijednost bespovratnih sredstava]]*Ugovori_OPULJP[[#This Row],[EU STOPA SUFINANCIRANJA %
EU CO-FINANCING RATE %]]</f>
        <v>2701507.4509999999</v>
      </c>
      <c r="P2308" s="51">
        <f>Ugovori_OPULJP[[#This Row],[Bespovratna sredstva - EU dio - HRK]]/7.5345</f>
        <v>358551.65584975772</v>
      </c>
      <c r="Q2308" s="50">
        <f>Ugovori_OPULJP[[#This Row],[Bespovratna sredstva - Ukupno (EU+Nac) HRK
= Ukupna ugovorena vrijednost bespovratnih sredstava]]*Ugovori_OPULJP[[#This Row],[STOPA NACIONALNOG SUFINANCIRANJA %]]</f>
        <v>476736.609</v>
      </c>
      <c r="R2308" s="51">
        <f>Ugovori_OPULJP[[#This Row],[Bespovratna sredstva - Nacionalni dio - HRK]]/7.5345</f>
        <v>63273.821620545488</v>
      </c>
      <c r="S2308" s="50">
        <v>3178244.06</v>
      </c>
      <c r="T2308" s="51">
        <f>Ugovori_OPULJP[[#This Row],[Bespovratna sredstva - Ukupno (EU+Nac) HRK
= Ukupna ugovorena vrijednost bespovratnih sredstava]]/7.5345</f>
        <v>421825.47747030325</v>
      </c>
      <c r="U2308" s="50">
        <v>0</v>
      </c>
      <c r="V2308" s="51">
        <f>Ugovori_OPULJP[[#This Row],[Javni doprinos korisnika - HRK]]/7.5345</f>
        <v>0</v>
      </c>
      <c r="W2308" s="50">
        <v>0</v>
      </c>
      <c r="X2308" s="51">
        <f>Ugovori_OPULJP[[#This Row],[Privatni doprinos korisnika - HRK]]/7.5345</f>
        <v>0</v>
      </c>
      <c r="Y2308" s="52">
        <v>3178244.06</v>
      </c>
      <c r="Z2308" s="53">
        <f>Ugovori_OPULJP[[#This Row],[UKUPNI PRIHVATLJIVI IZDACI
TOTAL ELIGIBLE EXPENDITURE
= Bespovratna sredstva ukupno + doprinos korisnika
= Ukupni prihvatljivi troškovi
= Ukupna ugovorena vrijednost projekta HRK]]/7.5345</f>
        <v>421825.47747030325</v>
      </c>
      <c r="AA2308" s="44" t="s">
        <v>38</v>
      </c>
      <c r="AB2308" s="44" t="s">
        <v>35</v>
      </c>
      <c r="AC2308" s="43" t="s">
        <v>8487</v>
      </c>
      <c r="AD2308" s="43" t="s">
        <v>6595</v>
      </c>
    </row>
    <row r="2309" spans="1:30" ht="114.75" customHeight="1" x14ac:dyDescent="0.2">
      <c r="A2309" s="41" t="s">
        <v>8488</v>
      </c>
      <c r="B2309" s="103" t="s">
        <v>743</v>
      </c>
      <c r="C2309" s="43" t="s">
        <v>7295</v>
      </c>
      <c r="D2309" s="43" t="s">
        <v>8286</v>
      </c>
      <c r="E2309" s="44" t="s">
        <v>76</v>
      </c>
      <c r="F2309" s="45" t="s">
        <v>8489</v>
      </c>
      <c r="G2309" s="45" t="s">
        <v>8490</v>
      </c>
      <c r="H2309" s="47">
        <v>43397</v>
      </c>
      <c r="I2309" s="47">
        <v>44310</v>
      </c>
      <c r="J2309" s="48" t="str">
        <f>IF(Ugovori_OPULJP[[#This Row],[DATUM ZAVRŠETKA OPERACIJE]]&gt;DATE(2024,3,31),"u provedbi","završen")</f>
        <v>završen</v>
      </c>
      <c r="K2309" s="46" t="s">
        <v>244</v>
      </c>
      <c r="L2309" s="46" t="s">
        <v>244</v>
      </c>
      <c r="M2309" s="49">
        <v>0.85</v>
      </c>
      <c r="N2309" s="49">
        <v>0.15</v>
      </c>
      <c r="O2309" s="50">
        <f>Ugovori_OPULJP[[#This Row],[Bespovratna sredstva - Ukupno (EU+Nac) HRK
= Ukupna ugovorena vrijednost bespovratnih sredstava]]*Ugovori_OPULJP[[#This Row],[EU STOPA SUFINANCIRANJA %
EU CO-FINANCING RATE %]]</f>
        <v>11968838.184999999</v>
      </c>
      <c r="P2309" s="51">
        <f>Ugovori_OPULJP[[#This Row],[Bespovratna sredstva - EU dio - HRK]]/7.5345</f>
        <v>1588537.8173734155</v>
      </c>
      <c r="Q2309" s="50">
        <f>Ugovori_OPULJP[[#This Row],[Bespovratna sredstva - Ukupno (EU+Nac) HRK
= Ukupna ugovorena vrijednost bespovratnih sredstava]]*Ugovori_OPULJP[[#This Row],[STOPA NACIONALNOG SUFINANCIRANJA %]]</f>
        <v>2112147.915</v>
      </c>
      <c r="R2309" s="51">
        <f>Ugovori_OPULJP[[#This Row],[Bespovratna sredstva - Nacionalni dio - HRK]]/7.5345</f>
        <v>280330.20306589687</v>
      </c>
      <c r="S2309" s="50">
        <v>14080986.1</v>
      </c>
      <c r="T2309" s="51">
        <f>Ugovori_OPULJP[[#This Row],[Bespovratna sredstva - Ukupno (EU+Nac) HRK
= Ukupna ugovorena vrijednost bespovratnih sredstava]]/7.5345</f>
        <v>1868868.0204393123</v>
      </c>
      <c r="U2309" s="50">
        <v>0</v>
      </c>
      <c r="V2309" s="51">
        <f>Ugovori_OPULJP[[#This Row],[Javni doprinos korisnika - HRK]]/7.5345</f>
        <v>0</v>
      </c>
      <c r="W2309" s="50">
        <v>0</v>
      </c>
      <c r="X2309" s="51">
        <f>Ugovori_OPULJP[[#This Row],[Privatni doprinos korisnika - HRK]]/7.5345</f>
        <v>0</v>
      </c>
      <c r="Y2309" s="52">
        <v>14080986.1</v>
      </c>
      <c r="Z2309" s="53">
        <f>Ugovori_OPULJP[[#This Row],[UKUPNI PRIHVATLJIVI IZDACI
TOTAL ELIGIBLE EXPENDITURE
= Bespovratna sredstva ukupno + doprinos korisnika
= Ukupni prihvatljivi troškovi
= Ukupna ugovorena vrijednost projekta HRK]]/7.5345</f>
        <v>1868868.0204393123</v>
      </c>
      <c r="AA2309" s="44" t="s">
        <v>38</v>
      </c>
      <c r="AB2309" s="44" t="s">
        <v>35</v>
      </c>
      <c r="AC2309" s="43" t="s">
        <v>8491</v>
      </c>
      <c r="AD2309" s="43" t="s">
        <v>6595</v>
      </c>
    </row>
    <row r="2310" spans="1:30" ht="114.75" x14ac:dyDescent="0.2">
      <c r="A2310" s="41" t="s">
        <v>8492</v>
      </c>
      <c r="B2310" s="103" t="s">
        <v>743</v>
      </c>
      <c r="C2310" s="43" t="s">
        <v>7295</v>
      </c>
      <c r="D2310" s="43" t="s">
        <v>8286</v>
      </c>
      <c r="E2310" s="44" t="s">
        <v>76</v>
      </c>
      <c r="F2310" s="45" t="s">
        <v>8493</v>
      </c>
      <c r="G2310" s="45" t="s">
        <v>8494</v>
      </c>
      <c r="H2310" s="47">
        <v>43423</v>
      </c>
      <c r="I2310" s="47">
        <v>44335</v>
      </c>
      <c r="J2310" s="48" t="str">
        <f>IF(Ugovori_OPULJP[[#This Row],[DATUM ZAVRŠETKA OPERACIJE]]&gt;DATE(2024,3,31),"u provedbi","završen")</f>
        <v>završen</v>
      </c>
      <c r="K2310" s="46" t="s">
        <v>37</v>
      </c>
      <c r="L2310" s="46" t="s">
        <v>37</v>
      </c>
      <c r="M2310" s="49">
        <v>0.85</v>
      </c>
      <c r="N2310" s="49">
        <v>0.15</v>
      </c>
      <c r="O2310" s="50">
        <f>Ugovori_OPULJP[[#This Row],[Bespovratna sredstva - Ukupno (EU+Nac) HRK
= Ukupna ugovorena vrijednost bespovratnih sredstava]]*Ugovori_OPULJP[[#This Row],[EU STOPA SUFINANCIRANJA %
EU CO-FINANCING RATE %]]</f>
        <v>5569300.3509999998</v>
      </c>
      <c r="P2310" s="51">
        <f>Ugovori_OPULJP[[#This Row],[Bespovratna sredstva - EU dio - HRK]]/7.5345</f>
        <v>739173.18348928262</v>
      </c>
      <c r="Q2310" s="50">
        <f>Ugovori_OPULJP[[#This Row],[Bespovratna sredstva - Ukupno (EU+Nac) HRK
= Ukupna ugovorena vrijednost bespovratnih sredstava]]*Ugovori_OPULJP[[#This Row],[STOPA NACIONALNOG SUFINANCIRANJA %]]</f>
        <v>982817.70899999992</v>
      </c>
      <c r="R2310" s="51">
        <f>Ugovori_OPULJP[[#This Row],[Bespovratna sredstva - Nacionalni dio - HRK]]/7.5345</f>
        <v>130442.32649810868</v>
      </c>
      <c r="S2310" s="50">
        <v>6552118.0599999996</v>
      </c>
      <c r="T2310" s="51">
        <f>Ugovori_OPULJP[[#This Row],[Bespovratna sredstva - Ukupno (EU+Nac) HRK
= Ukupna ugovorena vrijednost bespovratnih sredstava]]/7.5345</f>
        <v>869615.50998739118</v>
      </c>
      <c r="U2310" s="50">
        <v>0</v>
      </c>
      <c r="V2310" s="51">
        <f>Ugovori_OPULJP[[#This Row],[Javni doprinos korisnika - HRK]]/7.5345</f>
        <v>0</v>
      </c>
      <c r="W2310" s="50">
        <v>0</v>
      </c>
      <c r="X2310" s="51">
        <f>Ugovori_OPULJP[[#This Row],[Privatni doprinos korisnika - HRK]]/7.5345</f>
        <v>0</v>
      </c>
      <c r="Y2310" s="52">
        <v>6552118.0599999996</v>
      </c>
      <c r="Z2310" s="53">
        <f>Ugovori_OPULJP[[#This Row],[UKUPNI PRIHVATLJIVI IZDACI
TOTAL ELIGIBLE EXPENDITURE
= Bespovratna sredstva ukupno + doprinos korisnika
= Ukupni prihvatljivi troškovi
= Ukupna ugovorena vrijednost projekta HRK]]/7.5345</f>
        <v>869615.50998739118</v>
      </c>
      <c r="AA2310" s="44" t="s">
        <v>38</v>
      </c>
      <c r="AB2310" s="44" t="s">
        <v>35</v>
      </c>
      <c r="AC2310" s="43" t="s">
        <v>8495</v>
      </c>
      <c r="AD2310" s="43" t="s">
        <v>6595</v>
      </c>
    </row>
    <row r="2311" spans="1:30" ht="114.75" x14ac:dyDescent="0.2">
      <c r="A2311" s="41" t="s">
        <v>8496</v>
      </c>
      <c r="B2311" s="103" t="s">
        <v>743</v>
      </c>
      <c r="C2311" s="43" t="s">
        <v>7295</v>
      </c>
      <c r="D2311" s="43" t="s">
        <v>8286</v>
      </c>
      <c r="E2311" s="44" t="s">
        <v>76</v>
      </c>
      <c r="F2311" s="45" t="s">
        <v>8497</v>
      </c>
      <c r="G2311" s="45" t="s">
        <v>8498</v>
      </c>
      <c r="H2311" s="47">
        <v>43370</v>
      </c>
      <c r="I2311" s="47">
        <v>44282</v>
      </c>
      <c r="J2311" s="48" t="str">
        <f>IF(Ugovori_OPULJP[[#This Row],[DATUM ZAVRŠETKA OPERACIJE]]&gt;DATE(2024,3,31),"u provedbi","završen")</f>
        <v>završen</v>
      </c>
      <c r="K2311" s="46" t="s">
        <v>79</v>
      </c>
      <c r="L2311" s="46" t="s">
        <v>79</v>
      </c>
      <c r="M2311" s="49">
        <v>0.85</v>
      </c>
      <c r="N2311" s="49">
        <v>0.15</v>
      </c>
      <c r="O2311" s="50">
        <f>Ugovori_OPULJP[[#This Row],[Bespovratna sredstva - Ukupno (EU+Nac) HRK
= Ukupna ugovorena vrijednost bespovratnih sredstava]]*Ugovori_OPULJP[[#This Row],[EU STOPA SUFINANCIRANJA %
EU CO-FINANCING RATE %]]</f>
        <v>2800556.5655</v>
      </c>
      <c r="P2311" s="51">
        <f>Ugovori_OPULJP[[#This Row],[Bespovratna sredstva - EU dio - HRK]]/7.5345</f>
        <v>371697.73249717965</v>
      </c>
      <c r="Q2311" s="50">
        <f>Ugovori_OPULJP[[#This Row],[Bespovratna sredstva - Ukupno (EU+Nac) HRK
= Ukupna ugovorena vrijednost bespovratnih sredstava]]*Ugovori_OPULJP[[#This Row],[STOPA NACIONALNOG SUFINANCIRANJA %]]</f>
        <v>494215.86450000003</v>
      </c>
      <c r="R2311" s="51">
        <f>Ugovori_OPULJP[[#This Row],[Bespovratna sredstva - Nacionalni dio - HRK]]/7.5345</f>
        <v>65593.717499502294</v>
      </c>
      <c r="S2311" s="50">
        <v>3294772.43</v>
      </c>
      <c r="T2311" s="51">
        <f>Ugovori_OPULJP[[#This Row],[Bespovratna sredstva - Ukupno (EU+Nac) HRK
= Ukupna ugovorena vrijednost bespovratnih sredstava]]/7.5345</f>
        <v>437291.44999668194</v>
      </c>
      <c r="U2311" s="50">
        <v>0</v>
      </c>
      <c r="V2311" s="51">
        <f>Ugovori_OPULJP[[#This Row],[Javni doprinos korisnika - HRK]]/7.5345</f>
        <v>0</v>
      </c>
      <c r="W2311" s="50">
        <v>0</v>
      </c>
      <c r="X2311" s="51">
        <f>Ugovori_OPULJP[[#This Row],[Privatni doprinos korisnika - HRK]]/7.5345</f>
        <v>0</v>
      </c>
      <c r="Y2311" s="52">
        <v>3294772.43</v>
      </c>
      <c r="Z2311" s="53">
        <f>Ugovori_OPULJP[[#This Row],[UKUPNI PRIHVATLJIVI IZDACI
TOTAL ELIGIBLE EXPENDITURE
= Bespovratna sredstva ukupno + doprinos korisnika
= Ukupni prihvatljivi troškovi
= Ukupna ugovorena vrijednost projekta HRK]]/7.5345</f>
        <v>437291.44999668194</v>
      </c>
      <c r="AA2311" s="44" t="s">
        <v>38</v>
      </c>
      <c r="AB2311" s="44" t="s">
        <v>35</v>
      </c>
      <c r="AC2311" s="43" t="s">
        <v>8499</v>
      </c>
      <c r="AD2311" s="43" t="s">
        <v>6595</v>
      </c>
    </row>
    <row r="2312" spans="1:30" ht="102" x14ac:dyDescent="0.2">
      <c r="A2312" s="41" t="s">
        <v>8500</v>
      </c>
      <c r="B2312" s="103" t="s">
        <v>743</v>
      </c>
      <c r="C2312" s="43" t="s">
        <v>7295</v>
      </c>
      <c r="D2312" s="43" t="s">
        <v>8286</v>
      </c>
      <c r="E2312" s="44" t="s">
        <v>76</v>
      </c>
      <c r="F2312" s="45" t="s">
        <v>8501</v>
      </c>
      <c r="G2312" s="45" t="s">
        <v>3937</v>
      </c>
      <c r="H2312" s="47">
        <v>43370</v>
      </c>
      <c r="I2312" s="47">
        <v>44282</v>
      </c>
      <c r="J2312" s="48" t="str">
        <f>IF(Ugovori_OPULJP[[#This Row],[DATUM ZAVRŠETKA OPERACIJE]]&gt;DATE(2024,3,31),"u provedbi","završen")</f>
        <v>završen</v>
      </c>
      <c r="K2312" s="46" t="s">
        <v>79</v>
      </c>
      <c r="L2312" s="46" t="s">
        <v>79</v>
      </c>
      <c r="M2312" s="49">
        <v>0.85</v>
      </c>
      <c r="N2312" s="49">
        <v>0.15</v>
      </c>
      <c r="O2312" s="50">
        <f>Ugovori_OPULJP[[#This Row],[Bespovratna sredstva - Ukupno (EU+Nac) HRK
= Ukupna ugovorena vrijednost bespovratnih sredstava]]*Ugovori_OPULJP[[#This Row],[EU STOPA SUFINANCIRANJA %
EU CO-FINANCING RATE %]]</f>
        <v>2899555.3004999999</v>
      </c>
      <c r="P2312" s="51">
        <f>Ugovori_OPULJP[[#This Row],[Bespovratna sredstva - EU dio - HRK]]/7.5345</f>
        <v>384837.12263587496</v>
      </c>
      <c r="Q2312" s="50">
        <f>Ugovori_OPULJP[[#This Row],[Bespovratna sredstva - Ukupno (EU+Nac) HRK
= Ukupna ugovorena vrijednost bespovratnih sredstava]]*Ugovori_OPULJP[[#This Row],[STOPA NACIONALNOG SUFINANCIRANJA %]]</f>
        <v>511686.22949999996</v>
      </c>
      <c r="R2312" s="51">
        <f>Ugovori_OPULJP[[#This Row],[Bespovratna sredstva - Nacionalni dio - HRK]]/7.5345</f>
        <v>67912.433406330863</v>
      </c>
      <c r="S2312" s="50">
        <v>3411241.53</v>
      </c>
      <c r="T2312" s="51">
        <f>Ugovori_OPULJP[[#This Row],[Bespovratna sredstva - Ukupno (EU+Nac) HRK
= Ukupna ugovorena vrijednost bespovratnih sredstava]]/7.5345</f>
        <v>452749.55604220578</v>
      </c>
      <c r="U2312" s="50">
        <v>0</v>
      </c>
      <c r="V2312" s="51">
        <f>Ugovori_OPULJP[[#This Row],[Javni doprinos korisnika - HRK]]/7.5345</f>
        <v>0</v>
      </c>
      <c r="W2312" s="50">
        <v>0</v>
      </c>
      <c r="X2312" s="51">
        <f>Ugovori_OPULJP[[#This Row],[Privatni doprinos korisnika - HRK]]/7.5345</f>
        <v>0</v>
      </c>
      <c r="Y2312" s="52">
        <v>3411241.53</v>
      </c>
      <c r="Z2312" s="53">
        <f>Ugovori_OPULJP[[#This Row],[UKUPNI PRIHVATLJIVI IZDACI
TOTAL ELIGIBLE EXPENDITURE
= Bespovratna sredstva ukupno + doprinos korisnika
= Ukupni prihvatljivi troškovi
= Ukupna ugovorena vrijednost projekta HRK]]/7.5345</f>
        <v>452749.55604220578</v>
      </c>
      <c r="AA2312" s="44" t="s">
        <v>38</v>
      </c>
      <c r="AB2312" s="44" t="s">
        <v>35</v>
      </c>
      <c r="AC2312" s="43" t="s">
        <v>8502</v>
      </c>
      <c r="AD2312" s="43" t="s">
        <v>6595</v>
      </c>
    </row>
    <row r="2313" spans="1:30" ht="102" x14ac:dyDescent="0.2">
      <c r="A2313" s="41" t="s">
        <v>8503</v>
      </c>
      <c r="B2313" s="103" t="s">
        <v>743</v>
      </c>
      <c r="C2313" s="43" t="s">
        <v>7295</v>
      </c>
      <c r="D2313" s="43" t="s">
        <v>8286</v>
      </c>
      <c r="E2313" s="44" t="s">
        <v>76</v>
      </c>
      <c r="F2313" s="45" t="s">
        <v>8504</v>
      </c>
      <c r="G2313" s="45" t="s">
        <v>8505</v>
      </c>
      <c r="H2313" s="47">
        <v>43423</v>
      </c>
      <c r="I2313" s="47">
        <v>44335</v>
      </c>
      <c r="J2313" s="48" t="str">
        <f>IF(Ugovori_OPULJP[[#This Row],[DATUM ZAVRŠETKA OPERACIJE]]&gt;DATE(2024,3,31),"u provedbi","završen")</f>
        <v>završen</v>
      </c>
      <c r="K2313" s="46" t="s">
        <v>37</v>
      </c>
      <c r="L2313" s="46" t="s">
        <v>37</v>
      </c>
      <c r="M2313" s="49">
        <v>0.85</v>
      </c>
      <c r="N2313" s="49">
        <v>0.15</v>
      </c>
      <c r="O2313" s="50">
        <f>Ugovori_OPULJP[[#This Row],[Bespovratna sredstva - Ukupno (EU+Nac) HRK
= Ukupna ugovorena vrijednost bespovratnih sredstava]]*Ugovori_OPULJP[[#This Row],[EU STOPA SUFINANCIRANJA %
EU CO-FINANCING RATE %]]</f>
        <v>8388059.6834999993</v>
      </c>
      <c r="P2313" s="51">
        <f>Ugovori_OPULJP[[#This Row],[Bespovratna sredstva - EU dio - HRK]]/7.5345</f>
        <v>1113286.8383436191</v>
      </c>
      <c r="Q2313" s="50">
        <f>Ugovori_OPULJP[[#This Row],[Bespovratna sredstva - Ukupno (EU+Nac) HRK
= Ukupna ugovorena vrijednost bespovratnih sredstava]]*Ugovori_OPULJP[[#This Row],[STOPA NACIONALNOG SUFINANCIRANJA %]]</f>
        <v>1480245.8265</v>
      </c>
      <c r="R2313" s="51">
        <f>Ugovori_OPULJP[[#This Row],[Bespovratna sredstva - Nacionalni dio - HRK]]/7.5345</f>
        <v>196462.38323710929</v>
      </c>
      <c r="S2313" s="50">
        <v>9868305.5099999998</v>
      </c>
      <c r="T2313" s="51">
        <f>Ugovori_OPULJP[[#This Row],[Bespovratna sredstva - Ukupno (EU+Nac) HRK
= Ukupna ugovorena vrijednost bespovratnih sredstava]]/7.5345</f>
        <v>1309749.2215807287</v>
      </c>
      <c r="U2313" s="50">
        <v>0</v>
      </c>
      <c r="V2313" s="51">
        <f>Ugovori_OPULJP[[#This Row],[Javni doprinos korisnika - HRK]]/7.5345</f>
        <v>0</v>
      </c>
      <c r="W2313" s="50">
        <v>0</v>
      </c>
      <c r="X2313" s="51">
        <f>Ugovori_OPULJP[[#This Row],[Privatni doprinos korisnika - HRK]]/7.5345</f>
        <v>0</v>
      </c>
      <c r="Y2313" s="52">
        <v>9868305.5099999998</v>
      </c>
      <c r="Z2313" s="53">
        <f>Ugovori_OPULJP[[#This Row],[UKUPNI PRIHVATLJIVI IZDACI
TOTAL ELIGIBLE EXPENDITURE
= Bespovratna sredstva ukupno + doprinos korisnika
= Ukupni prihvatljivi troškovi
= Ukupna ugovorena vrijednost projekta HRK]]/7.5345</f>
        <v>1309749.2215807287</v>
      </c>
      <c r="AA2313" s="44" t="s">
        <v>38</v>
      </c>
      <c r="AB2313" s="44" t="s">
        <v>35</v>
      </c>
      <c r="AC2313" s="43" t="s">
        <v>8506</v>
      </c>
      <c r="AD2313" s="43" t="s">
        <v>6595</v>
      </c>
    </row>
    <row r="2314" spans="1:30" ht="114.75" x14ac:dyDescent="0.2">
      <c r="A2314" s="41" t="s">
        <v>8507</v>
      </c>
      <c r="B2314" s="103" t="s">
        <v>743</v>
      </c>
      <c r="C2314" s="43" t="s">
        <v>7295</v>
      </c>
      <c r="D2314" s="43" t="s">
        <v>8286</v>
      </c>
      <c r="E2314" s="44" t="s">
        <v>76</v>
      </c>
      <c r="F2314" s="45" t="s">
        <v>8508</v>
      </c>
      <c r="G2314" s="45" t="s">
        <v>8509</v>
      </c>
      <c r="H2314" s="47">
        <v>43497</v>
      </c>
      <c r="I2314" s="47">
        <v>44409</v>
      </c>
      <c r="J2314" s="48" t="str">
        <f>IF(Ugovori_OPULJP[[#This Row],[DATUM ZAVRŠETKA OPERACIJE]]&gt;DATE(2024,3,31),"u provedbi","završen")</f>
        <v>završen</v>
      </c>
      <c r="K2314" s="46" t="s">
        <v>244</v>
      </c>
      <c r="L2314" s="46" t="s">
        <v>244</v>
      </c>
      <c r="M2314" s="49">
        <v>0.85</v>
      </c>
      <c r="N2314" s="49">
        <v>0.15</v>
      </c>
      <c r="O2314" s="50">
        <f>Ugovori_OPULJP[[#This Row],[Bespovratna sredstva - Ukupno (EU+Nac) HRK
= Ukupna ugovorena vrijednost bespovratnih sredstava]]*Ugovori_OPULJP[[#This Row],[EU STOPA SUFINANCIRANJA %
EU CO-FINANCING RATE %]]</f>
        <v>6298874.0084999995</v>
      </c>
      <c r="P2314" s="51">
        <f>Ugovori_OPULJP[[#This Row],[Bespovratna sredstva - EU dio - HRK]]/7.5345</f>
        <v>836004.24825801305</v>
      </c>
      <c r="Q2314" s="50">
        <f>Ugovori_OPULJP[[#This Row],[Bespovratna sredstva - Ukupno (EU+Nac) HRK
= Ukupna ugovorena vrijednost bespovratnih sredstava]]*Ugovori_OPULJP[[#This Row],[STOPA NACIONALNOG SUFINANCIRANJA %]]</f>
        <v>1111566.0015</v>
      </c>
      <c r="R2314" s="51">
        <f>Ugovori_OPULJP[[#This Row],[Bespovratna sredstva - Nacionalni dio - HRK]]/7.5345</f>
        <v>147530.16145729643</v>
      </c>
      <c r="S2314" s="50">
        <v>7410440.0099999998</v>
      </c>
      <c r="T2314" s="51">
        <f>Ugovori_OPULJP[[#This Row],[Bespovratna sredstva - Ukupno (EU+Nac) HRK
= Ukupna ugovorena vrijednost bespovratnih sredstava]]/7.5345</f>
        <v>983534.40971530951</v>
      </c>
      <c r="U2314" s="50">
        <v>0</v>
      </c>
      <c r="V2314" s="51">
        <f>Ugovori_OPULJP[[#This Row],[Javni doprinos korisnika - HRK]]/7.5345</f>
        <v>0</v>
      </c>
      <c r="W2314" s="50">
        <v>0</v>
      </c>
      <c r="X2314" s="51">
        <f>Ugovori_OPULJP[[#This Row],[Privatni doprinos korisnika - HRK]]/7.5345</f>
        <v>0</v>
      </c>
      <c r="Y2314" s="52">
        <v>7410440.0099999998</v>
      </c>
      <c r="Z2314" s="53">
        <f>Ugovori_OPULJP[[#This Row],[UKUPNI PRIHVATLJIVI IZDACI
TOTAL ELIGIBLE EXPENDITURE
= Bespovratna sredstva ukupno + doprinos korisnika
= Ukupni prihvatljivi troškovi
= Ukupna ugovorena vrijednost projekta HRK]]/7.5345</f>
        <v>983534.40971530951</v>
      </c>
      <c r="AA2314" s="44" t="s">
        <v>38</v>
      </c>
      <c r="AB2314" s="44" t="s">
        <v>35</v>
      </c>
      <c r="AC2314" s="43" t="s">
        <v>8510</v>
      </c>
      <c r="AD2314" s="43" t="s">
        <v>6595</v>
      </c>
    </row>
    <row r="2315" spans="1:30" ht="102" x14ac:dyDescent="0.2">
      <c r="A2315" s="41" t="s">
        <v>8511</v>
      </c>
      <c r="B2315" s="103" t="s">
        <v>743</v>
      </c>
      <c r="C2315" s="43" t="s">
        <v>7295</v>
      </c>
      <c r="D2315" s="43" t="s">
        <v>8286</v>
      </c>
      <c r="E2315" s="44" t="s">
        <v>76</v>
      </c>
      <c r="F2315" s="45" t="s">
        <v>8512</v>
      </c>
      <c r="G2315" s="45" t="s">
        <v>4580</v>
      </c>
      <c r="H2315" s="47">
        <v>43557</v>
      </c>
      <c r="I2315" s="47">
        <v>44471</v>
      </c>
      <c r="J2315" s="48" t="str">
        <f>IF(Ugovori_OPULJP[[#This Row],[DATUM ZAVRŠETKA OPERACIJE]]&gt;DATE(2024,3,31),"u provedbi","završen")</f>
        <v>završen</v>
      </c>
      <c r="K2315" s="46" t="s">
        <v>249</v>
      </c>
      <c r="L2315" s="46" t="s">
        <v>249</v>
      </c>
      <c r="M2315" s="49">
        <v>0.85</v>
      </c>
      <c r="N2315" s="49">
        <v>0.15</v>
      </c>
      <c r="O2315" s="50">
        <f>Ugovori_OPULJP[[#This Row],[Bespovratna sredstva - Ukupno (EU+Nac) HRK
= Ukupna ugovorena vrijednost bespovratnih sredstava]]*Ugovori_OPULJP[[#This Row],[EU STOPA SUFINANCIRANJA %
EU CO-FINANCING RATE %]]</f>
        <v>1261303.5504999999</v>
      </c>
      <c r="P2315" s="51">
        <f>Ugovori_OPULJP[[#This Row],[Bespovratna sredstva - EU dio - HRK]]/7.5345</f>
        <v>167403.74948569908</v>
      </c>
      <c r="Q2315" s="50">
        <f>Ugovori_OPULJP[[#This Row],[Bespovratna sredstva - Ukupno (EU+Nac) HRK
= Ukupna ugovorena vrijednost bespovratnih sredstava]]*Ugovori_OPULJP[[#This Row],[STOPA NACIONALNOG SUFINANCIRANJA %]]</f>
        <v>222582.97949999999</v>
      </c>
      <c r="R2315" s="51">
        <f>Ugovori_OPULJP[[#This Row],[Bespovratna sredstva - Nacionalni dio - HRK]]/7.5345</f>
        <v>29541.838144535133</v>
      </c>
      <c r="S2315" s="50">
        <v>1483886.53</v>
      </c>
      <c r="T2315" s="51">
        <f>Ugovori_OPULJP[[#This Row],[Bespovratna sredstva - Ukupno (EU+Nac) HRK
= Ukupna ugovorena vrijednost bespovratnih sredstava]]/7.5345</f>
        <v>196945.58763023425</v>
      </c>
      <c r="U2315" s="50">
        <v>0</v>
      </c>
      <c r="V2315" s="51">
        <f>Ugovori_OPULJP[[#This Row],[Javni doprinos korisnika - HRK]]/7.5345</f>
        <v>0</v>
      </c>
      <c r="W2315" s="50">
        <v>0</v>
      </c>
      <c r="X2315" s="51">
        <f>Ugovori_OPULJP[[#This Row],[Privatni doprinos korisnika - HRK]]/7.5345</f>
        <v>0</v>
      </c>
      <c r="Y2315" s="52">
        <v>1483886.53</v>
      </c>
      <c r="Z2315" s="53">
        <f>Ugovori_OPULJP[[#This Row],[UKUPNI PRIHVATLJIVI IZDACI
TOTAL ELIGIBLE EXPENDITURE
= Bespovratna sredstva ukupno + doprinos korisnika
= Ukupni prihvatljivi troškovi
= Ukupna ugovorena vrijednost projekta HRK]]/7.5345</f>
        <v>196945.58763023425</v>
      </c>
      <c r="AA2315" s="44" t="s">
        <v>38</v>
      </c>
      <c r="AB2315" s="44" t="s">
        <v>35</v>
      </c>
      <c r="AC2315" s="43" t="s">
        <v>8513</v>
      </c>
      <c r="AD2315" s="43" t="s">
        <v>6595</v>
      </c>
    </row>
    <row r="2316" spans="1:30" ht="76.5" x14ac:dyDescent="0.2">
      <c r="A2316" s="41" t="s">
        <v>8514</v>
      </c>
      <c r="B2316" s="103" t="s">
        <v>743</v>
      </c>
      <c r="C2316" s="43" t="s">
        <v>7295</v>
      </c>
      <c r="D2316" s="43" t="s">
        <v>8286</v>
      </c>
      <c r="E2316" s="44" t="s">
        <v>76</v>
      </c>
      <c r="F2316" s="45" t="s">
        <v>8515</v>
      </c>
      <c r="G2316" s="45" t="s">
        <v>8516</v>
      </c>
      <c r="H2316" s="47">
        <v>43557</v>
      </c>
      <c r="I2316" s="47">
        <v>44471</v>
      </c>
      <c r="J2316" s="48" t="str">
        <f>IF(Ugovori_OPULJP[[#This Row],[DATUM ZAVRŠETKA OPERACIJE]]&gt;DATE(2024,3,31),"u provedbi","završen")</f>
        <v>završen</v>
      </c>
      <c r="K2316" s="46" t="s">
        <v>249</v>
      </c>
      <c r="L2316" s="46" t="s">
        <v>249</v>
      </c>
      <c r="M2316" s="49">
        <v>0.85</v>
      </c>
      <c r="N2316" s="49">
        <v>0.15</v>
      </c>
      <c r="O2316" s="50">
        <f>Ugovori_OPULJP[[#This Row],[Bespovratna sredstva - Ukupno (EU+Nac) HRK
= Ukupna ugovorena vrijednost bespovratnih sredstava]]*Ugovori_OPULJP[[#This Row],[EU STOPA SUFINANCIRANJA %
EU CO-FINANCING RATE %]]</f>
        <v>802281.07649999997</v>
      </c>
      <c r="P2316" s="51">
        <f>Ugovori_OPULJP[[#This Row],[Bespovratna sredstva - EU dio - HRK]]/7.5345</f>
        <v>106480.99761098943</v>
      </c>
      <c r="Q2316" s="50">
        <f>Ugovori_OPULJP[[#This Row],[Bespovratna sredstva - Ukupno (EU+Nac) HRK
= Ukupna ugovorena vrijednost bespovratnih sredstava]]*Ugovori_OPULJP[[#This Row],[STOPA NACIONALNOG SUFINANCIRANJA %]]</f>
        <v>141579.0135</v>
      </c>
      <c r="R2316" s="51">
        <f>Ugovori_OPULJP[[#This Row],[Bespovratna sredstva - Nacionalni dio - HRK]]/7.5345</f>
        <v>18790.764284292254</v>
      </c>
      <c r="S2316" s="50">
        <v>943860.09</v>
      </c>
      <c r="T2316" s="51">
        <f>Ugovori_OPULJP[[#This Row],[Bespovratna sredstva - Ukupno (EU+Nac) HRK
= Ukupna ugovorena vrijednost bespovratnih sredstava]]/7.5345</f>
        <v>125271.7618952817</v>
      </c>
      <c r="U2316" s="50">
        <v>0</v>
      </c>
      <c r="V2316" s="51">
        <f>Ugovori_OPULJP[[#This Row],[Javni doprinos korisnika - HRK]]/7.5345</f>
        <v>0</v>
      </c>
      <c r="W2316" s="50">
        <v>0</v>
      </c>
      <c r="X2316" s="51">
        <f>Ugovori_OPULJP[[#This Row],[Privatni doprinos korisnika - HRK]]/7.5345</f>
        <v>0</v>
      </c>
      <c r="Y2316" s="52">
        <v>943860.09</v>
      </c>
      <c r="Z2316" s="53">
        <f>Ugovori_OPULJP[[#This Row],[UKUPNI PRIHVATLJIVI IZDACI
TOTAL ELIGIBLE EXPENDITURE
= Bespovratna sredstva ukupno + doprinos korisnika
= Ukupni prihvatljivi troškovi
= Ukupna ugovorena vrijednost projekta HRK]]/7.5345</f>
        <v>125271.7618952817</v>
      </c>
      <c r="AA2316" s="44" t="s">
        <v>38</v>
      </c>
      <c r="AB2316" s="44" t="s">
        <v>35</v>
      </c>
      <c r="AC2316" s="43" t="s">
        <v>8517</v>
      </c>
      <c r="AD2316" s="43" t="s">
        <v>6595</v>
      </c>
    </row>
    <row r="2317" spans="1:30" ht="114.75" x14ac:dyDescent="0.2">
      <c r="A2317" s="41" t="s">
        <v>8518</v>
      </c>
      <c r="B2317" s="103" t="s">
        <v>743</v>
      </c>
      <c r="C2317" s="43" t="s">
        <v>7295</v>
      </c>
      <c r="D2317" s="43" t="s">
        <v>8286</v>
      </c>
      <c r="E2317" s="44" t="s">
        <v>76</v>
      </c>
      <c r="F2317" s="45" t="s">
        <v>8519</v>
      </c>
      <c r="G2317" s="62" t="s">
        <v>8520</v>
      </c>
      <c r="H2317" s="47">
        <v>43370</v>
      </c>
      <c r="I2317" s="47">
        <v>44162</v>
      </c>
      <c r="J2317" s="48" t="str">
        <f>IF(Ugovori_OPULJP[[#This Row],[DATUM ZAVRŠETKA OPERACIJE]]&gt;DATE(2024,3,31),"u provedbi","završen")</f>
        <v>završen</v>
      </c>
      <c r="K2317" s="46" t="s">
        <v>200</v>
      </c>
      <c r="L2317" s="46" t="s">
        <v>200</v>
      </c>
      <c r="M2317" s="49">
        <v>0.85</v>
      </c>
      <c r="N2317" s="49">
        <v>0.15</v>
      </c>
      <c r="O2317" s="50">
        <f>Ugovori_OPULJP[[#This Row],[Bespovratna sredstva - Ukupno (EU+Nac) HRK
= Ukupna ugovorena vrijednost bespovratnih sredstava]]*Ugovori_OPULJP[[#This Row],[EU STOPA SUFINANCIRANJA %
EU CO-FINANCING RATE %]]</f>
        <v>653465.22699999996</v>
      </c>
      <c r="P2317" s="51">
        <f>Ugovori_OPULJP[[#This Row],[Bespovratna sredstva - EU dio - HRK]]/7.5345</f>
        <v>86729.740128741119</v>
      </c>
      <c r="Q2317" s="50">
        <f>Ugovori_OPULJP[[#This Row],[Bespovratna sredstva - Ukupno (EU+Nac) HRK
= Ukupna ugovorena vrijednost bespovratnih sredstava]]*Ugovori_OPULJP[[#This Row],[STOPA NACIONALNOG SUFINANCIRANJA %]]</f>
        <v>115317.393</v>
      </c>
      <c r="R2317" s="51">
        <f>Ugovori_OPULJP[[#This Row],[Bespovratna sredstva - Nacionalni dio - HRK]]/7.5345</f>
        <v>15305.248258013138</v>
      </c>
      <c r="S2317" s="50">
        <v>768782.62</v>
      </c>
      <c r="T2317" s="51">
        <f>Ugovori_OPULJP[[#This Row],[Bespovratna sredstva - Ukupno (EU+Nac) HRK
= Ukupna ugovorena vrijednost bespovratnih sredstava]]/7.5345</f>
        <v>102034.98838675425</v>
      </c>
      <c r="U2317" s="50">
        <v>0</v>
      </c>
      <c r="V2317" s="51">
        <f>Ugovori_OPULJP[[#This Row],[Javni doprinos korisnika - HRK]]/7.5345</f>
        <v>0</v>
      </c>
      <c r="W2317" s="50">
        <v>0</v>
      </c>
      <c r="X2317" s="51">
        <f>Ugovori_OPULJP[[#This Row],[Privatni doprinos korisnika - HRK]]/7.5345</f>
        <v>0</v>
      </c>
      <c r="Y2317" s="52">
        <v>768782.62</v>
      </c>
      <c r="Z2317" s="53">
        <f>Ugovori_OPULJP[[#This Row],[UKUPNI PRIHVATLJIVI IZDACI
TOTAL ELIGIBLE EXPENDITURE
= Bespovratna sredstva ukupno + doprinos korisnika
= Ukupni prihvatljivi troškovi
= Ukupna ugovorena vrijednost projekta HRK]]/7.5345</f>
        <v>102034.98838675425</v>
      </c>
      <c r="AA2317" s="44" t="s">
        <v>38</v>
      </c>
      <c r="AB2317" s="44" t="s">
        <v>35</v>
      </c>
      <c r="AC2317" s="43" t="s">
        <v>8521</v>
      </c>
      <c r="AD2317" s="43" t="s">
        <v>6595</v>
      </c>
    </row>
    <row r="2318" spans="1:30" ht="89.25" x14ac:dyDescent="0.2">
      <c r="A2318" s="41" t="s">
        <v>8522</v>
      </c>
      <c r="B2318" s="103" t="s">
        <v>743</v>
      </c>
      <c r="C2318" s="43" t="s">
        <v>7295</v>
      </c>
      <c r="D2318" s="43" t="s">
        <v>8286</v>
      </c>
      <c r="E2318" s="44" t="s">
        <v>76</v>
      </c>
      <c r="F2318" s="45" t="s">
        <v>8523</v>
      </c>
      <c r="G2318" s="45" t="s">
        <v>8524</v>
      </c>
      <c r="H2318" s="47">
        <v>43424</v>
      </c>
      <c r="I2318" s="47">
        <v>44336</v>
      </c>
      <c r="J2318" s="48" t="str">
        <f>IF(Ugovori_OPULJP[[#This Row],[DATUM ZAVRŠETKA OPERACIJE]]&gt;DATE(2024,3,31),"u provedbi","završen")</f>
        <v>završen</v>
      </c>
      <c r="K2318" s="46" t="s">
        <v>79</v>
      </c>
      <c r="L2318" s="46" t="s">
        <v>79</v>
      </c>
      <c r="M2318" s="49">
        <v>0.85</v>
      </c>
      <c r="N2318" s="49">
        <v>0.15</v>
      </c>
      <c r="O2318" s="50">
        <f>Ugovori_OPULJP[[#This Row],[Bespovratna sredstva - Ukupno (EU+Nac) HRK
= Ukupna ugovorena vrijednost bespovratnih sredstava]]*Ugovori_OPULJP[[#This Row],[EU STOPA SUFINANCIRANJA %
EU CO-FINANCING RATE %]]</f>
        <v>4210437.9060000004</v>
      </c>
      <c r="P2318" s="51">
        <f>Ugovori_OPULJP[[#This Row],[Bespovratna sredstva - EU dio - HRK]]/7.5345</f>
        <v>558821.1435397173</v>
      </c>
      <c r="Q2318" s="50">
        <f>Ugovori_OPULJP[[#This Row],[Bespovratna sredstva - Ukupno (EU+Nac) HRK
= Ukupna ugovorena vrijednost bespovratnih sredstava]]*Ugovori_OPULJP[[#This Row],[STOPA NACIONALNOG SUFINANCIRANJA %]]</f>
        <v>743018.45400000003</v>
      </c>
      <c r="R2318" s="51">
        <f>Ugovori_OPULJP[[#This Row],[Bespovratna sredstva - Nacionalni dio - HRK]]/7.5345</f>
        <v>98615.495918773639</v>
      </c>
      <c r="S2318" s="50">
        <v>4953456.3600000003</v>
      </c>
      <c r="T2318" s="51">
        <f>Ugovori_OPULJP[[#This Row],[Bespovratna sredstva - Ukupno (EU+Nac) HRK
= Ukupna ugovorena vrijednost bespovratnih sredstava]]/7.5345</f>
        <v>657436.639458491</v>
      </c>
      <c r="U2318" s="50">
        <v>0</v>
      </c>
      <c r="V2318" s="51">
        <f>Ugovori_OPULJP[[#This Row],[Javni doprinos korisnika - HRK]]/7.5345</f>
        <v>0</v>
      </c>
      <c r="W2318" s="50">
        <v>0</v>
      </c>
      <c r="X2318" s="51">
        <f>Ugovori_OPULJP[[#This Row],[Privatni doprinos korisnika - HRK]]/7.5345</f>
        <v>0</v>
      </c>
      <c r="Y2318" s="52">
        <v>4953456.3600000003</v>
      </c>
      <c r="Z2318" s="53">
        <f>Ugovori_OPULJP[[#This Row],[UKUPNI PRIHVATLJIVI IZDACI
TOTAL ELIGIBLE EXPENDITURE
= Bespovratna sredstva ukupno + doprinos korisnika
= Ukupni prihvatljivi troškovi
= Ukupna ugovorena vrijednost projekta HRK]]/7.5345</f>
        <v>657436.639458491</v>
      </c>
      <c r="AA2318" s="44" t="s">
        <v>38</v>
      </c>
      <c r="AB2318" s="44" t="s">
        <v>35</v>
      </c>
      <c r="AC2318" s="43" t="s">
        <v>8525</v>
      </c>
      <c r="AD2318" s="43" t="s">
        <v>6595</v>
      </c>
    </row>
    <row r="2319" spans="1:30" ht="63.75" x14ac:dyDescent="0.2">
      <c r="A2319" s="41" t="s">
        <v>8526</v>
      </c>
      <c r="B2319" s="103" t="s">
        <v>743</v>
      </c>
      <c r="C2319" s="43" t="s">
        <v>7295</v>
      </c>
      <c r="D2319" s="43" t="s">
        <v>8286</v>
      </c>
      <c r="E2319" s="44" t="s">
        <v>76</v>
      </c>
      <c r="F2319" s="45" t="s">
        <v>8527</v>
      </c>
      <c r="G2319" s="45" t="s">
        <v>8528</v>
      </c>
      <c r="H2319" s="47">
        <v>43423</v>
      </c>
      <c r="I2319" s="47">
        <v>44335</v>
      </c>
      <c r="J2319" s="48" t="str">
        <f>IF(Ugovori_OPULJP[[#This Row],[DATUM ZAVRŠETKA OPERACIJE]]&gt;DATE(2024,3,31),"u provedbi","završen")</f>
        <v>završen</v>
      </c>
      <c r="K2319" s="46" t="s">
        <v>173</v>
      </c>
      <c r="L2319" s="46" t="s">
        <v>173</v>
      </c>
      <c r="M2319" s="49">
        <v>0.85</v>
      </c>
      <c r="N2319" s="49">
        <v>0.15</v>
      </c>
      <c r="O2319" s="50">
        <f>Ugovori_OPULJP[[#This Row],[Bespovratna sredstva - Ukupno (EU+Nac) HRK
= Ukupna ugovorena vrijednost bespovratnih sredstava]]*Ugovori_OPULJP[[#This Row],[EU STOPA SUFINANCIRANJA %
EU CO-FINANCING RATE %]]</f>
        <v>1030062.2574999999</v>
      </c>
      <c r="P2319" s="51">
        <f>Ugovori_OPULJP[[#This Row],[Bespovratna sredstva - EU dio - HRK]]/7.5345</f>
        <v>136712.7556573097</v>
      </c>
      <c r="Q2319" s="50">
        <f>Ugovori_OPULJP[[#This Row],[Bespovratna sredstva - Ukupno (EU+Nac) HRK
= Ukupna ugovorena vrijednost bespovratnih sredstava]]*Ugovori_OPULJP[[#This Row],[STOPA NACIONALNOG SUFINANCIRANJA %]]</f>
        <v>181775.69249999998</v>
      </c>
      <c r="R2319" s="51">
        <f>Ugovori_OPULJP[[#This Row],[Bespovratna sredstva - Nacionalni dio - HRK]]/7.5345</f>
        <v>24125.780410113475</v>
      </c>
      <c r="S2319" s="50">
        <v>1211837.95</v>
      </c>
      <c r="T2319" s="51">
        <f>Ugovori_OPULJP[[#This Row],[Bespovratna sredstva - Ukupno (EU+Nac) HRK
= Ukupna ugovorena vrijednost bespovratnih sredstava]]/7.5345</f>
        <v>160838.53606742318</v>
      </c>
      <c r="U2319" s="50">
        <v>0</v>
      </c>
      <c r="V2319" s="51">
        <f>Ugovori_OPULJP[[#This Row],[Javni doprinos korisnika - HRK]]/7.5345</f>
        <v>0</v>
      </c>
      <c r="W2319" s="50">
        <v>0</v>
      </c>
      <c r="X2319" s="51">
        <f>Ugovori_OPULJP[[#This Row],[Privatni doprinos korisnika - HRK]]/7.5345</f>
        <v>0</v>
      </c>
      <c r="Y2319" s="52">
        <v>1211837.95</v>
      </c>
      <c r="Z2319" s="53">
        <f>Ugovori_OPULJP[[#This Row],[UKUPNI PRIHVATLJIVI IZDACI
TOTAL ELIGIBLE EXPENDITURE
= Bespovratna sredstva ukupno + doprinos korisnika
= Ukupni prihvatljivi troškovi
= Ukupna ugovorena vrijednost projekta HRK]]/7.5345</f>
        <v>160838.53606742318</v>
      </c>
      <c r="AA2319" s="44" t="s">
        <v>38</v>
      </c>
      <c r="AB2319" s="44" t="s">
        <v>35</v>
      </c>
      <c r="AC2319" s="43" t="s">
        <v>8529</v>
      </c>
      <c r="AD2319" s="43" t="s">
        <v>6595</v>
      </c>
    </row>
    <row r="2320" spans="1:30" ht="102" x14ac:dyDescent="0.2">
      <c r="A2320" s="41" t="s">
        <v>8530</v>
      </c>
      <c r="B2320" s="103" t="s">
        <v>743</v>
      </c>
      <c r="C2320" s="43" t="s">
        <v>7295</v>
      </c>
      <c r="D2320" s="43" t="s">
        <v>8286</v>
      </c>
      <c r="E2320" s="44" t="s">
        <v>76</v>
      </c>
      <c r="F2320" s="45" t="s">
        <v>8531</v>
      </c>
      <c r="G2320" s="45" t="s">
        <v>8532</v>
      </c>
      <c r="H2320" s="47">
        <v>43497</v>
      </c>
      <c r="I2320" s="47">
        <v>44409</v>
      </c>
      <c r="J2320" s="48" t="str">
        <f>IF(Ugovori_OPULJP[[#This Row],[DATUM ZAVRŠETKA OPERACIJE]]&gt;DATE(2024,3,31),"u provedbi","završen")</f>
        <v>završen</v>
      </c>
      <c r="K2320" s="46" t="s">
        <v>244</v>
      </c>
      <c r="L2320" s="46" t="s">
        <v>244</v>
      </c>
      <c r="M2320" s="49">
        <v>0.85</v>
      </c>
      <c r="N2320" s="49">
        <v>0.15</v>
      </c>
      <c r="O2320" s="50">
        <f>Ugovori_OPULJP[[#This Row],[Bespovratna sredstva - Ukupno (EU+Nac) HRK
= Ukupna ugovorena vrijednost bespovratnih sredstava]]*Ugovori_OPULJP[[#This Row],[EU STOPA SUFINANCIRANJA %
EU CO-FINANCING RATE %]]</f>
        <v>10819483.620999999</v>
      </c>
      <c r="P2320" s="51">
        <f>Ugovori_OPULJP[[#This Row],[Bespovratna sredstva - EU dio - HRK]]/7.5345</f>
        <v>1435992.2517751674</v>
      </c>
      <c r="Q2320" s="50">
        <f>Ugovori_OPULJP[[#This Row],[Bespovratna sredstva - Ukupno (EU+Nac) HRK
= Ukupna ugovorena vrijednost bespovratnih sredstava]]*Ugovori_OPULJP[[#This Row],[STOPA NACIONALNOG SUFINANCIRANJA %]]</f>
        <v>1909320.639</v>
      </c>
      <c r="R2320" s="51">
        <f>Ugovori_OPULJP[[#This Row],[Bespovratna sredstva - Nacionalni dio - HRK]]/7.5345</f>
        <v>253410.39737208837</v>
      </c>
      <c r="S2320" s="50">
        <v>12728804.26</v>
      </c>
      <c r="T2320" s="51">
        <f>Ugovori_OPULJP[[#This Row],[Bespovratna sredstva - Ukupno (EU+Nac) HRK
= Ukupna ugovorena vrijednost bespovratnih sredstava]]/7.5345</f>
        <v>1689402.6491472558</v>
      </c>
      <c r="U2320" s="50">
        <v>0</v>
      </c>
      <c r="V2320" s="51">
        <f>Ugovori_OPULJP[[#This Row],[Javni doprinos korisnika - HRK]]/7.5345</f>
        <v>0</v>
      </c>
      <c r="W2320" s="50">
        <v>0</v>
      </c>
      <c r="X2320" s="51">
        <f>Ugovori_OPULJP[[#This Row],[Privatni doprinos korisnika - HRK]]/7.5345</f>
        <v>0</v>
      </c>
      <c r="Y2320" s="52">
        <v>12728804.26</v>
      </c>
      <c r="Z2320" s="53">
        <f>Ugovori_OPULJP[[#This Row],[UKUPNI PRIHVATLJIVI IZDACI
TOTAL ELIGIBLE EXPENDITURE
= Bespovratna sredstva ukupno + doprinos korisnika
= Ukupni prihvatljivi troškovi
= Ukupna ugovorena vrijednost projekta HRK]]/7.5345</f>
        <v>1689402.6491472558</v>
      </c>
      <c r="AA2320" s="44" t="s">
        <v>38</v>
      </c>
      <c r="AB2320" s="44" t="s">
        <v>35</v>
      </c>
      <c r="AC2320" s="43" t="s">
        <v>8533</v>
      </c>
      <c r="AD2320" s="43" t="s">
        <v>6595</v>
      </c>
    </row>
    <row r="2321" spans="1:30" ht="63.75" x14ac:dyDescent="0.2">
      <c r="A2321" s="41" t="s">
        <v>8534</v>
      </c>
      <c r="B2321" s="103" t="s">
        <v>743</v>
      </c>
      <c r="C2321" s="43" t="s">
        <v>7295</v>
      </c>
      <c r="D2321" s="43" t="s">
        <v>8535</v>
      </c>
      <c r="E2321" s="44" t="s">
        <v>76</v>
      </c>
      <c r="F2321" s="45" t="s">
        <v>8536</v>
      </c>
      <c r="G2321" s="45" t="s">
        <v>2202</v>
      </c>
      <c r="H2321" s="47">
        <v>43545</v>
      </c>
      <c r="I2321" s="47">
        <v>44337</v>
      </c>
      <c r="J2321" s="48" t="str">
        <f>IF(Ugovori_OPULJP[[#This Row],[DATUM ZAVRŠETKA OPERACIJE]]&gt;DATE(2024,3,31),"u provedbi","završen")</f>
        <v>završen</v>
      </c>
      <c r="K2321" s="46" t="s">
        <v>154</v>
      </c>
      <c r="L2321" s="46" t="s">
        <v>37</v>
      </c>
      <c r="M2321" s="49">
        <v>0.85</v>
      </c>
      <c r="N2321" s="49">
        <v>0.15</v>
      </c>
      <c r="O2321" s="50">
        <f>Ugovori_OPULJP[[#This Row],[Bespovratna sredstva - Ukupno (EU+Nac) HRK
= Ukupna ugovorena vrijednost bespovratnih sredstava]]*Ugovori_OPULJP[[#This Row],[EU STOPA SUFINANCIRANJA %
EU CO-FINANCING RATE %]]</f>
        <v>934931.15</v>
      </c>
      <c r="P2321" s="51">
        <f>Ugovori_OPULJP[[#This Row],[Bespovratna sredstva - EU dio - HRK]]/7.5345</f>
        <v>124086.68790231601</v>
      </c>
      <c r="Q2321" s="50">
        <f>Ugovori_OPULJP[[#This Row],[Bespovratna sredstva - Ukupno (EU+Nac) HRK
= Ukupna ugovorena vrijednost bespovratnih sredstava]]*Ugovori_OPULJP[[#This Row],[STOPA NACIONALNOG SUFINANCIRANJA %]]</f>
        <v>164987.85</v>
      </c>
      <c r="R2321" s="51">
        <f>Ugovori_OPULJP[[#This Row],[Bespovratna sredstva - Nacionalni dio - HRK]]/7.5345</f>
        <v>21897.650806291062</v>
      </c>
      <c r="S2321" s="50">
        <v>1099919</v>
      </c>
      <c r="T2321" s="51">
        <f>Ugovori_OPULJP[[#This Row],[Bespovratna sredstva - Ukupno (EU+Nac) HRK
= Ukupna ugovorena vrijednost bespovratnih sredstava]]/7.5345</f>
        <v>145984.33870860707</v>
      </c>
      <c r="U2321" s="50">
        <v>0</v>
      </c>
      <c r="V2321" s="51">
        <f>Ugovori_OPULJP[[#This Row],[Javni doprinos korisnika - HRK]]/7.5345</f>
        <v>0</v>
      </c>
      <c r="W2321" s="50">
        <v>0</v>
      </c>
      <c r="X2321" s="51">
        <f>Ugovori_OPULJP[[#This Row],[Privatni doprinos korisnika - HRK]]/7.5345</f>
        <v>0</v>
      </c>
      <c r="Y2321" s="52">
        <v>1099919</v>
      </c>
      <c r="Z2321" s="53">
        <f>Ugovori_OPULJP[[#This Row],[UKUPNI PRIHVATLJIVI IZDACI
TOTAL ELIGIBLE EXPENDITURE
= Bespovratna sredstva ukupno + doprinos korisnika
= Ukupni prihvatljivi troškovi
= Ukupna ugovorena vrijednost projekta HRK]]/7.5345</f>
        <v>145984.33870860707</v>
      </c>
      <c r="AA2321" s="44" t="s">
        <v>38</v>
      </c>
      <c r="AB2321" s="44" t="s">
        <v>35</v>
      </c>
      <c r="AC2321" s="43" t="s">
        <v>8537</v>
      </c>
      <c r="AD2321" s="43" t="s">
        <v>6595</v>
      </c>
    </row>
    <row r="2322" spans="1:30" ht="51" x14ac:dyDescent="0.2">
      <c r="A2322" s="41" t="s">
        <v>8538</v>
      </c>
      <c r="B2322" s="103" t="s">
        <v>743</v>
      </c>
      <c r="C2322" s="43" t="s">
        <v>7295</v>
      </c>
      <c r="D2322" s="43" t="s">
        <v>8535</v>
      </c>
      <c r="E2322" s="44" t="s">
        <v>76</v>
      </c>
      <c r="F2322" s="45" t="s">
        <v>8539</v>
      </c>
      <c r="G2322" s="45" t="s">
        <v>275</v>
      </c>
      <c r="H2322" s="47">
        <v>43542</v>
      </c>
      <c r="I2322" s="47">
        <v>44395</v>
      </c>
      <c r="J2322" s="48" t="str">
        <f>IF(Ugovori_OPULJP[[#This Row],[DATUM ZAVRŠETKA OPERACIJE]]&gt;DATE(2024,3,31),"u provedbi","završen")</f>
        <v>završen</v>
      </c>
      <c r="K2322" s="46" t="s">
        <v>2419</v>
      </c>
      <c r="L2322" s="46" t="s">
        <v>94</v>
      </c>
      <c r="M2322" s="49">
        <v>0.85</v>
      </c>
      <c r="N2322" s="49">
        <v>0.15</v>
      </c>
      <c r="O2322" s="50">
        <f>Ugovori_OPULJP[[#This Row],[Bespovratna sredstva - Ukupno (EU+Nac) HRK
= Ukupna ugovorena vrijednost bespovratnih sredstava]]*Ugovori_OPULJP[[#This Row],[EU STOPA SUFINANCIRANJA %
EU CO-FINANCING RATE %]]</f>
        <v>825885.5</v>
      </c>
      <c r="P2322" s="51">
        <f>Ugovori_OPULJP[[#This Row],[Bespovratna sredstva - EU dio - HRK]]/7.5345</f>
        <v>109613.84298891763</v>
      </c>
      <c r="Q2322" s="50">
        <f>Ugovori_OPULJP[[#This Row],[Bespovratna sredstva - Ukupno (EU+Nac) HRK
= Ukupna ugovorena vrijednost bespovratnih sredstava]]*Ugovori_OPULJP[[#This Row],[STOPA NACIONALNOG SUFINANCIRANJA %]]</f>
        <v>145744.5</v>
      </c>
      <c r="R2322" s="51">
        <f>Ugovori_OPULJP[[#This Row],[Bespovratna sredstva - Nacionalni dio - HRK]]/7.5345</f>
        <v>19343.619350985467</v>
      </c>
      <c r="S2322" s="50">
        <v>971630</v>
      </c>
      <c r="T2322" s="51">
        <f>Ugovori_OPULJP[[#This Row],[Bespovratna sredstva - Ukupno (EU+Nac) HRK
= Ukupna ugovorena vrijednost bespovratnih sredstava]]/7.5345</f>
        <v>128957.46233990311</v>
      </c>
      <c r="U2322" s="50">
        <v>0</v>
      </c>
      <c r="V2322" s="51">
        <f>Ugovori_OPULJP[[#This Row],[Javni doprinos korisnika - HRK]]/7.5345</f>
        <v>0</v>
      </c>
      <c r="W2322" s="50">
        <v>0</v>
      </c>
      <c r="X2322" s="51">
        <f>Ugovori_OPULJP[[#This Row],[Privatni doprinos korisnika - HRK]]/7.5345</f>
        <v>0</v>
      </c>
      <c r="Y2322" s="52">
        <v>971630</v>
      </c>
      <c r="Z2322" s="53">
        <f>Ugovori_OPULJP[[#This Row],[UKUPNI PRIHVATLJIVI IZDACI
TOTAL ELIGIBLE EXPENDITURE
= Bespovratna sredstva ukupno + doprinos korisnika
= Ukupni prihvatljivi troškovi
= Ukupna ugovorena vrijednost projekta HRK]]/7.5345</f>
        <v>128957.46233990311</v>
      </c>
      <c r="AA2322" s="44" t="s">
        <v>38</v>
      </c>
      <c r="AB2322" s="44" t="s">
        <v>35</v>
      </c>
      <c r="AC2322" s="43" t="s">
        <v>8540</v>
      </c>
      <c r="AD2322" s="43" t="s">
        <v>6595</v>
      </c>
    </row>
    <row r="2323" spans="1:30" ht="114.75" x14ac:dyDescent="0.2">
      <c r="A2323" s="41" t="s">
        <v>8541</v>
      </c>
      <c r="B2323" s="103" t="s">
        <v>743</v>
      </c>
      <c r="C2323" s="43" t="s">
        <v>7295</v>
      </c>
      <c r="D2323" s="43" t="s">
        <v>8535</v>
      </c>
      <c r="E2323" s="44" t="s">
        <v>76</v>
      </c>
      <c r="F2323" s="45" t="s">
        <v>8542</v>
      </c>
      <c r="G2323" s="45" t="s">
        <v>8543</v>
      </c>
      <c r="H2323" s="47">
        <v>43545</v>
      </c>
      <c r="I2323" s="47">
        <v>44337</v>
      </c>
      <c r="J2323" s="48" t="str">
        <f>IF(Ugovori_OPULJP[[#This Row],[DATUM ZAVRŠETKA OPERACIJE]]&gt;DATE(2024,3,31),"u provedbi","završen")</f>
        <v>završen</v>
      </c>
      <c r="K2323" s="46" t="s">
        <v>154</v>
      </c>
      <c r="L2323" s="46" t="s">
        <v>37</v>
      </c>
      <c r="M2323" s="49">
        <v>0.85</v>
      </c>
      <c r="N2323" s="49">
        <v>0.15</v>
      </c>
      <c r="O2323" s="50">
        <f>Ugovori_OPULJP[[#This Row],[Bespovratna sredstva - Ukupno (EU+Nac) HRK
= Ukupna ugovorena vrijednost bespovratnih sredstava]]*Ugovori_OPULJP[[#This Row],[EU STOPA SUFINANCIRANJA %
EU CO-FINANCING RATE %]]</f>
        <v>536105.19999999995</v>
      </c>
      <c r="P2323" s="51">
        <f>Ugovori_OPULJP[[#This Row],[Bespovratna sredstva - EU dio - HRK]]/7.5345</f>
        <v>71153.387749684771</v>
      </c>
      <c r="Q2323" s="50">
        <f>Ugovori_OPULJP[[#This Row],[Bespovratna sredstva - Ukupno (EU+Nac) HRK
= Ukupna ugovorena vrijednost bespovratnih sredstava]]*Ugovori_OPULJP[[#This Row],[STOPA NACIONALNOG SUFINANCIRANJA %]]</f>
        <v>94606.8</v>
      </c>
      <c r="R2323" s="51">
        <f>Ugovori_OPULJP[[#This Row],[Bespovratna sredstva - Nacionalni dio - HRK]]/7.5345</f>
        <v>12556.480191120843</v>
      </c>
      <c r="S2323" s="50">
        <v>630712</v>
      </c>
      <c r="T2323" s="51">
        <f>Ugovori_OPULJP[[#This Row],[Bespovratna sredstva - Ukupno (EU+Nac) HRK
= Ukupna ugovorena vrijednost bespovratnih sredstava]]/7.5345</f>
        <v>83709.86794080562</v>
      </c>
      <c r="U2323" s="50">
        <v>0</v>
      </c>
      <c r="V2323" s="51">
        <f>Ugovori_OPULJP[[#This Row],[Javni doprinos korisnika - HRK]]/7.5345</f>
        <v>0</v>
      </c>
      <c r="W2323" s="50">
        <v>0</v>
      </c>
      <c r="X2323" s="51">
        <f>Ugovori_OPULJP[[#This Row],[Privatni doprinos korisnika - HRK]]/7.5345</f>
        <v>0</v>
      </c>
      <c r="Y2323" s="52">
        <v>630712</v>
      </c>
      <c r="Z2323" s="53">
        <f>Ugovori_OPULJP[[#This Row],[UKUPNI PRIHVATLJIVI IZDACI
TOTAL ELIGIBLE EXPENDITURE
= Bespovratna sredstva ukupno + doprinos korisnika
= Ukupni prihvatljivi troškovi
= Ukupna ugovorena vrijednost projekta HRK]]/7.5345</f>
        <v>83709.86794080562</v>
      </c>
      <c r="AA2323" s="44" t="s">
        <v>38</v>
      </c>
      <c r="AB2323" s="44" t="s">
        <v>35</v>
      </c>
      <c r="AC2323" s="43" t="s">
        <v>8544</v>
      </c>
      <c r="AD2323" s="43" t="s">
        <v>6595</v>
      </c>
    </row>
    <row r="2324" spans="1:30" ht="51" x14ac:dyDescent="0.2">
      <c r="A2324" s="41" t="s">
        <v>8545</v>
      </c>
      <c r="B2324" s="103" t="s">
        <v>743</v>
      </c>
      <c r="C2324" s="43" t="s">
        <v>7295</v>
      </c>
      <c r="D2324" s="43" t="s">
        <v>8535</v>
      </c>
      <c r="E2324" s="44" t="s">
        <v>76</v>
      </c>
      <c r="F2324" s="45" t="s">
        <v>8546</v>
      </c>
      <c r="G2324" s="45" t="s">
        <v>1218</v>
      </c>
      <c r="H2324" s="47">
        <v>43434</v>
      </c>
      <c r="I2324" s="47">
        <v>44195</v>
      </c>
      <c r="J2324" s="48" t="str">
        <f>IF(Ugovori_OPULJP[[#This Row],[DATUM ZAVRŠETKA OPERACIJE]]&gt;DATE(2024,3,31),"u provedbi","završen")</f>
        <v>završen</v>
      </c>
      <c r="K2324" s="46" t="s">
        <v>249</v>
      </c>
      <c r="L2324" s="46" t="s">
        <v>249</v>
      </c>
      <c r="M2324" s="49">
        <v>0.85</v>
      </c>
      <c r="N2324" s="49">
        <v>0.15</v>
      </c>
      <c r="O2324" s="50">
        <f>Ugovori_OPULJP[[#This Row],[Bespovratna sredstva - Ukupno (EU+Nac) HRK
= Ukupna ugovorena vrijednost bespovratnih sredstava]]*Ugovori_OPULJP[[#This Row],[EU STOPA SUFINANCIRANJA %
EU CO-FINANCING RATE %]]</f>
        <v>1990472.2</v>
      </c>
      <c r="P2324" s="51">
        <f>Ugovori_OPULJP[[#This Row],[Bespovratna sredstva - EU dio - HRK]]/7.5345</f>
        <v>264181.0604552392</v>
      </c>
      <c r="Q2324" s="50">
        <f>Ugovori_OPULJP[[#This Row],[Bespovratna sredstva - Ukupno (EU+Nac) HRK
= Ukupna ugovorena vrijednost bespovratnih sredstava]]*Ugovori_OPULJP[[#This Row],[STOPA NACIONALNOG SUFINANCIRANJA %]]</f>
        <v>351259.8</v>
      </c>
      <c r="R2324" s="51">
        <f>Ugovori_OPULJP[[#This Row],[Bespovratna sredstva - Nacionalni dio - HRK]]/7.5345</f>
        <v>46620.187139159862</v>
      </c>
      <c r="S2324" s="50">
        <v>2341732</v>
      </c>
      <c r="T2324" s="51">
        <f>Ugovori_OPULJP[[#This Row],[Bespovratna sredstva - Ukupno (EU+Nac) HRK
= Ukupna ugovorena vrijednost bespovratnih sredstava]]/7.5345</f>
        <v>310801.24759439909</v>
      </c>
      <c r="U2324" s="50">
        <v>0</v>
      </c>
      <c r="V2324" s="51">
        <f>Ugovori_OPULJP[[#This Row],[Javni doprinos korisnika - HRK]]/7.5345</f>
        <v>0</v>
      </c>
      <c r="W2324" s="50">
        <v>158266.95000000001</v>
      </c>
      <c r="X2324" s="51">
        <f>Ugovori_OPULJP[[#This Row],[Privatni doprinos korisnika - HRK]]/7.5345</f>
        <v>21005.634083217203</v>
      </c>
      <c r="Y2324" s="52">
        <v>2499998.9500000002</v>
      </c>
      <c r="Z2324" s="53">
        <f>Ugovori_OPULJP[[#This Row],[UKUPNI PRIHVATLJIVI IZDACI
TOTAL ELIGIBLE EXPENDITURE
= Bespovratna sredstva ukupno + doprinos korisnika
= Ukupni prihvatljivi troškovi
= Ukupna ugovorena vrijednost projekta HRK]]/7.5345</f>
        <v>331806.88167761633</v>
      </c>
      <c r="AA2324" s="44" t="s">
        <v>38</v>
      </c>
      <c r="AB2324" s="44" t="s">
        <v>35</v>
      </c>
      <c r="AC2324" s="43" t="s">
        <v>8547</v>
      </c>
      <c r="AD2324" s="43" t="s">
        <v>6595</v>
      </c>
    </row>
    <row r="2325" spans="1:30" ht="89.25" x14ac:dyDescent="0.2">
      <c r="A2325" s="41" t="s">
        <v>8548</v>
      </c>
      <c r="B2325" s="103" t="s">
        <v>743</v>
      </c>
      <c r="C2325" s="43" t="s">
        <v>7295</v>
      </c>
      <c r="D2325" s="43" t="s">
        <v>8535</v>
      </c>
      <c r="E2325" s="44" t="s">
        <v>76</v>
      </c>
      <c r="F2325" s="45" t="s">
        <v>8549</v>
      </c>
      <c r="G2325" s="45" t="s">
        <v>3147</v>
      </c>
      <c r="H2325" s="47">
        <v>43542</v>
      </c>
      <c r="I2325" s="47">
        <v>44273</v>
      </c>
      <c r="J2325" s="48" t="str">
        <f>IF(Ugovori_OPULJP[[#This Row],[DATUM ZAVRŠETKA OPERACIJE]]&gt;DATE(2024,3,31),"u provedbi","završen")</f>
        <v>završen</v>
      </c>
      <c r="K2325" s="46" t="s">
        <v>84</v>
      </c>
      <c r="L2325" s="46" t="s">
        <v>84</v>
      </c>
      <c r="M2325" s="49">
        <v>0.85</v>
      </c>
      <c r="N2325" s="49">
        <v>0.15</v>
      </c>
      <c r="O2325" s="50">
        <f>Ugovori_OPULJP[[#This Row],[Bespovratna sredstva - Ukupno (EU+Nac) HRK
= Ukupna ugovorena vrijednost bespovratnih sredstava]]*Ugovori_OPULJP[[#This Row],[EU STOPA SUFINANCIRANJA %
EU CO-FINANCING RATE %]]</f>
        <v>424998.3</v>
      </c>
      <c r="P2325" s="51">
        <f>Ugovori_OPULJP[[#This Row],[Bespovratna sredstva - EU dio - HRK]]/7.5345</f>
        <v>56406.967947441764</v>
      </c>
      <c r="Q2325" s="50">
        <f>Ugovori_OPULJP[[#This Row],[Bespovratna sredstva - Ukupno (EU+Nac) HRK
= Ukupna ugovorena vrijednost bespovratnih sredstava]]*Ugovori_OPULJP[[#This Row],[STOPA NACIONALNOG SUFINANCIRANJA %]]</f>
        <v>74999.7</v>
      </c>
      <c r="R2325" s="51">
        <f>Ugovori_OPULJP[[#This Row],[Bespovratna sredstva - Nacionalni dio - HRK]]/7.5345</f>
        <v>9954.1708142544285</v>
      </c>
      <c r="S2325" s="50">
        <v>499998</v>
      </c>
      <c r="T2325" s="51">
        <f>Ugovori_OPULJP[[#This Row],[Bespovratna sredstva - Ukupno (EU+Nac) HRK
= Ukupna ugovorena vrijednost bespovratnih sredstava]]/7.5345</f>
        <v>66361.138761696187</v>
      </c>
      <c r="U2325" s="50">
        <v>0</v>
      </c>
      <c r="V2325" s="51">
        <f>Ugovori_OPULJP[[#This Row],[Javni doprinos korisnika - HRK]]/7.5345</f>
        <v>0</v>
      </c>
      <c r="W2325" s="50">
        <v>0</v>
      </c>
      <c r="X2325" s="51">
        <f>Ugovori_OPULJP[[#This Row],[Privatni doprinos korisnika - HRK]]/7.5345</f>
        <v>0</v>
      </c>
      <c r="Y2325" s="52">
        <v>499998</v>
      </c>
      <c r="Z2325" s="53">
        <f>Ugovori_OPULJP[[#This Row],[UKUPNI PRIHVATLJIVI IZDACI
TOTAL ELIGIBLE EXPENDITURE
= Bespovratna sredstva ukupno + doprinos korisnika
= Ukupni prihvatljivi troškovi
= Ukupna ugovorena vrijednost projekta HRK]]/7.5345</f>
        <v>66361.138761696187</v>
      </c>
      <c r="AA2325" s="44" t="s">
        <v>38</v>
      </c>
      <c r="AB2325" s="44" t="s">
        <v>35</v>
      </c>
      <c r="AC2325" s="43" t="s">
        <v>8550</v>
      </c>
      <c r="AD2325" s="43" t="s">
        <v>6595</v>
      </c>
    </row>
    <row r="2326" spans="1:30" ht="63.75" x14ac:dyDescent="0.2">
      <c r="A2326" s="41" t="s">
        <v>8551</v>
      </c>
      <c r="B2326" s="103" t="s">
        <v>743</v>
      </c>
      <c r="C2326" s="43" t="s">
        <v>7295</v>
      </c>
      <c r="D2326" s="43" t="s">
        <v>8535</v>
      </c>
      <c r="E2326" s="44" t="s">
        <v>76</v>
      </c>
      <c r="F2326" s="45" t="s">
        <v>8552</v>
      </c>
      <c r="G2326" s="45" t="s">
        <v>3471</v>
      </c>
      <c r="H2326" s="47">
        <v>43539</v>
      </c>
      <c r="I2326" s="47">
        <v>44331</v>
      </c>
      <c r="J2326" s="48" t="str">
        <f>IF(Ugovori_OPULJP[[#This Row],[DATUM ZAVRŠETKA OPERACIJE]]&gt;DATE(2024,3,31),"u provedbi","završen")</f>
        <v>završen</v>
      </c>
      <c r="K2326" s="46" t="s">
        <v>94</v>
      </c>
      <c r="L2326" s="46" t="s">
        <v>94</v>
      </c>
      <c r="M2326" s="49">
        <v>0.85</v>
      </c>
      <c r="N2326" s="49">
        <v>0.15</v>
      </c>
      <c r="O2326" s="50">
        <f>Ugovori_OPULJP[[#This Row],[Bespovratna sredstva - Ukupno (EU+Nac) HRK
= Ukupna ugovorena vrijednost bespovratnih sredstava]]*Ugovori_OPULJP[[#This Row],[EU STOPA SUFINANCIRANJA %
EU CO-FINANCING RATE %]]</f>
        <v>567409</v>
      </c>
      <c r="P2326" s="51">
        <f>Ugovori_OPULJP[[#This Row],[Bespovratna sredstva - EU dio - HRK]]/7.5345</f>
        <v>75308.115999734553</v>
      </c>
      <c r="Q2326" s="50">
        <f>Ugovori_OPULJP[[#This Row],[Bespovratna sredstva - Ukupno (EU+Nac) HRK
= Ukupna ugovorena vrijednost bespovratnih sredstava]]*Ugovori_OPULJP[[#This Row],[STOPA NACIONALNOG SUFINANCIRANJA %]]</f>
        <v>100131</v>
      </c>
      <c r="R2326" s="51">
        <f>Ugovori_OPULJP[[#This Row],[Bespovratna sredstva - Nacionalni dio - HRK]]/7.5345</f>
        <v>13289.66752936492</v>
      </c>
      <c r="S2326" s="50">
        <v>667540</v>
      </c>
      <c r="T2326" s="51">
        <f>Ugovori_OPULJP[[#This Row],[Bespovratna sredstva - Ukupno (EU+Nac) HRK
= Ukupna ugovorena vrijednost bespovratnih sredstava]]/7.5345</f>
        <v>88597.78352909947</v>
      </c>
      <c r="U2326" s="50">
        <v>0</v>
      </c>
      <c r="V2326" s="51">
        <f>Ugovori_OPULJP[[#This Row],[Javni doprinos korisnika - HRK]]/7.5345</f>
        <v>0</v>
      </c>
      <c r="W2326" s="50">
        <v>0</v>
      </c>
      <c r="X2326" s="51">
        <f>Ugovori_OPULJP[[#This Row],[Privatni doprinos korisnika - HRK]]/7.5345</f>
        <v>0</v>
      </c>
      <c r="Y2326" s="52">
        <v>667540</v>
      </c>
      <c r="Z2326" s="53">
        <f>Ugovori_OPULJP[[#This Row],[UKUPNI PRIHVATLJIVI IZDACI
TOTAL ELIGIBLE EXPENDITURE
= Bespovratna sredstva ukupno + doprinos korisnika
= Ukupni prihvatljivi troškovi
= Ukupna ugovorena vrijednost projekta HRK]]/7.5345</f>
        <v>88597.78352909947</v>
      </c>
      <c r="AA2326" s="44" t="s">
        <v>38</v>
      </c>
      <c r="AB2326" s="44" t="s">
        <v>35</v>
      </c>
      <c r="AC2326" s="43" t="s">
        <v>8553</v>
      </c>
      <c r="AD2326" s="43" t="s">
        <v>6595</v>
      </c>
    </row>
    <row r="2327" spans="1:30" ht="76.5" x14ac:dyDescent="0.2">
      <c r="A2327" s="41" t="s">
        <v>8554</v>
      </c>
      <c r="B2327" s="103" t="s">
        <v>743</v>
      </c>
      <c r="C2327" s="43" t="s">
        <v>7295</v>
      </c>
      <c r="D2327" s="43" t="s">
        <v>8535</v>
      </c>
      <c r="E2327" s="44" t="s">
        <v>76</v>
      </c>
      <c r="F2327" s="45" t="s">
        <v>8555</v>
      </c>
      <c r="G2327" s="62" t="s">
        <v>181</v>
      </c>
      <c r="H2327" s="47">
        <v>43570</v>
      </c>
      <c r="I2327" s="47">
        <v>44423</v>
      </c>
      <c r="J2327" s="48" t="str">
        <f>IF(Ugovori_OPULJP[[#This Row],[DATUM ZAVRŠETKA OPERACIJE]]&gt;DATE(2024,3,31),"u provedbi","završen")</f>
        <v>završen</v>
      </c>
      <c r="K2327" s="46" t="s">
        <v>8556</v>
      </c>
      <c r="L2327" s="46" t="s">
        <v>37</v>
      </c>
      <c r="M2327" s="49">
        <v>0.85</v>
      </c>
      <c r="N2327" s="49">
        <v>0.15</v>
      </c>
      <c r="O2327" s="50">
        <f>Ugovori_OPULJP[[#This Row],[Bespovratna sredstva - Ukupno (EU+Nac) HRK
= Ukupna ugovorena vrijednost bespovratnih sredstava]]*Ugovori_OPULJP[[#This Row],[EU STOPA SUFINANCIRANJA %
EU CO-FINANCING RATE %]]</f>
        <v>772078.62150000001</v>
      </c>
      <c r="P2327" s="51">
        <f>Ugovori_OPULJP[[#This Row],[Bespovratna sredstva - EU dio - HRK]]/7.5345</f>
        <v>102472.44296237308</v>
      </c>
      <c r="Q2327" s="50">
        <f>Ugovori_OPULJP[[#This Row],[Bespovratna sredstva - Ukupno (EU+Nac) HRK
= Ukupna ugovorena vrijednost bespovratnih sredstava]]*Ugovori_OPULJP[[#This Row],[STOPA NACIONALNOG SUFINANCIRANJA %]]</f>
        <v>136249.1685</v>
      </c>
      <c r="R2327" s="51">
        <f>Ugovori_OPULJP[[#This Row],[Bespovratna sredstva - Nacionalni dio - HRK]]/7.5345</f>
        <v>18083.372287477603</v>
      </c>
      <c r="S2327" s="50">
        <v>908327.79</v>
      </c>
      <c r="T2327" s="51">
        <f>Ugovori_OPULJP[[#This Row],[Bespovratna sredstva - Ukupno (EU+Nac) HRK
= Ukupna ugovorena vrijednost bespovratnih sredstava]]/7.5345</f>
        <v>120555.81524985068</v>
      </c>
      <c r="U2327" s="50">
        <v>0</v>
      </c>
      <c r="V2327" s="51">
        <f>Ugovori_OPULJP[[#This Row],[Javni doprinos korisnika - HRK]]/7.5345</f>
        <v>0</v>
      </c>
      <c r="W2327" s="50">
        <v>0</v>
      </c>
      <c r="X2327" s="51">
        <f>Ugovori_OPULJP[[#This Row],[Privatni doprinos korisnika - HRK]]/7.5345</f>
        <v>0</v>
      </c>
      <c r="Y2327" s="52">
        <v>908327.79</v>
      </c>
      <c r="Z2327" s="53">
        <f>Ugovori_OPULJP[[#This Row],[UKUPNI PRIHVATLJIVI IZDACI
TOTAL ELIGIBLE EXPENDITURE
= Bespovratna sredstva ukupno + doprinos korisnika
= Ukupni prihvatljivi troškovi
= Ukupna ugovorena vrijednost projekta HRK]]/7.5345</f>
        <v>120555.81524985068</v>
      </c>
      <c r="AA2327" s="44" t="s">
        <v>38</v>
      </c>
      <c r="AB2327" s="44" t="s">
        <v>35</v>
      </c>
      <c r="AC2327" s="43" t="s">
        <v>8557</v>
      </c>
      <c r="AD2327" s="43" t="s">
        <v>6595</v>
      </c>
    </row>
    <row r="2328" spans="1:30" ht="51" x14ac:dyDescent="0.2">
      <c r="A2328" s="41" t="s">
        <v>8558</v>
      </c>
      <c r="B2328" s="103" t="s">
        <v>743</v>
      </c>
      <c r="C2328" s="43" t="s">
        <v>7295</v>
      </c>
      <c r="D2328" s="43" t="s">
        <v>8535</v>
      </c>
      <c r="E2328" s="44" t="s">
        <v>76</v>
      </c>
      <c r="F2328" s="45" t="s">
        <v>8559</v>
      </c>
      <c r="G2328" s="45" t="s">
        <v>8560</v>
      </c>
      <c r="H2328" s="47">
        <v>43538</v>
      </c>
      <c r="I2328" s="47">
        <v>44300</v>
      </c>
      <c r="J2328" s="48" t="str">
        <f>IF(Ugovori_OPULJP[[#This Row],[DATUM ZAVRŠETKA OPERACIJE]]&gt;DATE(2024,3,31),"u provedbi","završen")</f>
        <v>završen</v>
      </c>
      <c r="K2328" s="46" t="s">
        <v>99</v>
      </c>
      <c r="L2328" s="46" t="s">
        <v>99</v>
      </c>
      <c r="M2328" s="49">
        <v>0.85</v>
      </c>
      <c r="N2328" s="49">
        <v>0.15</v>
      </c>
      <c r="O2328" s="50">
        <f>Ugovori_OPULJP[[#This Row],[Bespovratna sredstva - Ukupno (EU+Nac) HRK
= Ukupna ugovorena vrijednost bespovratnih sredstava]]*Ugovori_OPULJP[[#This Row],[EU STOPA SUFINANCIRANJA %
EU CO-FINANCING RATE %]]</f>
        <v>598835.19999999995</v>
      </c>
      <c r="P2328" s="51">
        <f>Ugovori_OPULJP[[#This Row],[Bespovratna sredstva - EU dio - HRK]]/7.5345</f>
        <v>79479.089521534261</v>
      </c>
      <c r="Q2328" s="50">
        <f>Ugovori_OPULJP[[#This Row],[Bespovratna sredstva - Ukupno (EU+Nac) HRK
= Ukupna ugovorena vrijednost bespovratnih sredstava]]*Ugovori_OPULJP[[#This Row],[STOPA NACIONALNOG SUFINANCIRANJA %]]</f>
        <v>105676.8</v>
      </c>
      <c r="R2328" s="51">
        <f>Ugovori_OPULJP[[#This Row],[Bespovratna sredstva - Nacionalni dio - HRK]]/7.5345</f>
        <v>14025.721680270753</v>
      </c>
      <c r="S2328" s="50">
        <v>704512</v>
      </c>
      <c r="T2328" s="51">
        <f>Ugovori_OPULJP[[#This Row],[Bespovratna sredstva - Ukupno (EU+Nac) HRK
= Ukupna ugovorena vrijednost bespovratnih sredstava]]/7.5345</f>
        <v>93504.811201805031</v>
      </c>
      <c r="U2328" s="50">
        <v>0</v>
      </c>
      <c r="V2328" s="51">
        <f>Ugovori_OPULJP[[#This Row],[Javni doprinos korisnika - HRK]]/7.5345</f>
        <v>0</v>
      </c>
      <c r="W2328" s="50">
        <v>0</v>
      </c>
      <c r="X2328" s="51">
        <f>Ugovori_OPULJP[[#This Row],[Privatni doprinos korisnika - HRK]]/7.5345</f>
        <v>0</v>
      </c>
      <c r="Y2328" s="52">
        <v>704512</v>
      </c>
      <c r="Z2328" s="53">
        <f>Ugovori_OPULJP[[#This Row],[UKUPNI PRIHVATLJIVI IZDACI
TOTAL ELIGIBLE EXPENDITURE
= Bespovratna sredstva ukupno + doprinos korisnika
= Ukupni prihvatljivi troškovi
= Ukupna ugovorena vrijednost projekta HRK]]/7.5345</f>
        <v>93504.811201805031</v>
      </c>
      <c r="AA2328" s="44" t="s">
        <v>38</v>
      </c>
      <c r="AB2328" s="44" t="s">
        <v>35</v>
      </c>
      <c r="AC2328" s="43" t="s">
        <v>8561</v>
      </c>
      <c r="AD2328" s="43" t="s">
        <v>6595</v>
      </c>
    </row>
    <row r="2329" spans="1:30" ht="38.25" x14ac:dyDescent="0.2">
      <c r="A2329" s="41" t="s">
        <v>8562</v>
      </c>
      <c r="B2329" s="103" t="s">
        <v>743</v>
      </c>
      <c r="C2329" s="43" t="s">
        <v>7295</v>
      </c>
      <c r="D2329" s="43" t="s">
        <v>8535</v>
      </c>
      <c r="E2329" s="44" t="s">
        <v>76</v>
      </c>
      <c r="F2329" s="45" t="s">
        <v>8563</v>
      </c>
      <c r="G2329" s="45" t="s">
        <v>2157</v>
      </c>
      <c r="H2329" s="47">
        <v>43570</v>
      </c>
      <c r="I2329" s="47">
        <v>44331</v>
      </c>
      <c r="J2329" s="48" t="str">
        <f>IF(Ugovori_OPULJP[[#This Row],[DATUM ZAVRŠETKA OPERACIJE]]&gt;DATE(2024,3,31),"u provedbi","završen")</f>
        <v>završen</v>
      </c>
      <c r="K2329" s="46" t="s">
        <v>99</v>
      </c>
      <c r="L2329" s="46" t="s">
        <v>99</v>
      </c>
      <c r="M2329" s="49">
        <v>0.85</v>
      </c>
      <c r="N2329" s="49">
        <v>0.15</v>
      </c>
      <c r="O2329" s="50">
        <f>Ugovori_OPULJP[[#This Row],[Bespovratna sredstva - Ukupno (EU+Nac) HRK
= Ukupna ugovorena vrijednost bespovratnih sredstava]]*Ugovori_OPULJP[[#This Row],[EU STOPA SUFINANCIRANJA %
EU CO-FINANCING RATE %]]</f>
        <v>545812.19999999995</v>
      </c>
      <c r="P2329" s="51">
        <f>Ugovori_OPULJP[[#This Row],[Bespovratna sredstva - EU dio - HRK]]/7.5345</f>
        <v>72441.728050965554</v>
      </c>
      <c r="Q2329" s="50">
        <f>Ugovori_OPULJP[[#This Row],[Bespovratna sredstva - Ukupno (EU+Nac) HRK
= Ukupna ugovorena vrijednost bespovratnih sredstava]]*Ugovori_OPULJP[[#This Row],[STOPA NACIONALNOG SUFINANCIRANJA %]]</f>
        <v>96319.8</v>
      </c>
      <c r="R2329" s="51">
        <f>Ugovori_OPULJP[[#This Row],[Bespovratna sredstva - Nacionalni dio - HRK]]/7.5345</f>
        <v>12783.834361935098</v>
      </c>
      <c r="S2329" s="50">
        <v>642132</v>
      </c>
      <c r="T2329" s="51">
        <f>Ugovori_OPULJP[[#This Row],[Bespovratna sredstva - Ukupno (EU+Nac) HRK
= Ukupna ugovorena vrijednost bespovratnih sredstava]]/7.5345</f>
        <v>85225.562412900646</v>
      </c>
      <c r="U2329" s="50">
        <v>0</v>
      </c>
      <c r="V2329" s="51">
        <f>Ugovori_OPULJP[[#This Row],[Javni doprinos korisnika - HRK]]/7.5345</f>
        <v>0</v>
      </c>
      <c r="W2329" s="50">
        <v>0</v>
      </c>
      <c r="X2329" s="51">
        <f>Ugovori_OPULJP[[#This Row],[Privatni doprinos korisnika - HRK]]/7.5345</f>
        <v>0</v>
      </c>
      <c r="Y2329" s="52">
        <v>642132</v>
      </c>
      <c r="Z2329" s="53">
        <f>Ugovori_OPULJP[[#This Row],[UKUPNI PRIHVATLJIVI IZDACI
TOTAL ELIGIBLE EXPENDITURE
= Bespovratna sredstva ukupno + doprinos korisnika
= Ukupni prihvatljivi troškovi
= Ukupna ugovorena vrijednost projekta HRK]]/7.5345</f>
        <v>85225.562412900646</v>
      </c>
      <c r="AA2329" s="44" t="s">
        <v>38</v>
      </c>
      <c r="AB2329" s="44" t="s">
        <v>35</v>
      </c>
      <c r="AC2329" s="43" t="s">
        <v>8564</v>
      </c>
      <c r="AD2329" s="43" t="s">
        <v>6595</v>
      </c>
    </row>
    <row r="2330" spans="1:30" ht="102" x14ac:dyDescent="0.2">
      <c r="A2330" s="41" t="s">
        <v>8565</v>
      </c>
      <c r="B2330" s="103" t="s">
        <v>743</v>
      </c>
      <c r="C2330" s="43" t="s">
        <v>7295</v>
      </c>
      <c r="D2330" s="43" t="s">
        <v>8535</v>
      </c>
      <c r="E2330" s="44" t="s">
        <v>76</v>
      </c>
      <c r="F2330" s="45" t="s">
        <v>8566</v>
      </c>
      <c r="G2330" s="45" t="s">
        <v>7309</v>
      </c>
      <c r="H2330" s="47">
        <v>43538</v>
      </c>
      <c r="I2330" s="47">
        <v>44300</v>
      </c>
      <c r="J2330" s="48" t="str">
        <f>IF(Ugovori_OPULJP[[#This Row],[DATUM ZAVRŠETKA OPERACIJE]]&gt;DATE(2024,3,31),"u provedbi","završen")</f>
        <v>završen</v>
      </c>
      <c r="K2330" s="46" t="s">
        <v>249</v>
      </c>
      <c r="L2330" s="46" t="s">
        <v>249</v>
      </c>
      <c r="M2330" s="49">
        <v>0.85</v>
      </c>
      <c r="N2330" s="49">
        <v>0.15</v>
      </c>
      <c r="O2330" s="50">
        <f>Ugovori_OPULJP[[#This Row],[Bespovratna sredstva - Ukupno (EU+Nac) HRK
= Ukupna ugovorena vrijednost bespovratnih sredstava]]*Ugovori_OPULJP[[#This Row],[EU STOPA SUFINANCIRANJA %
EU CO-FINANCING RATE %]]</f>
        <v>1728437.175</v>
      </c>
      <c r="P2330" s="51">
        <f>Ugovori_OPULJP[[#This Row],[Bespovratna sredstva - EU dio - HRK]]/7.5345</f>
        <v>229403.03603424248</v>
      </c>
      <c r="Q2330" s="50">
        <f>Ugovori_OPULJP[[#This Row],[Bespovratna sredstva - Ukupno (EU+Nac) HRK
= Ukupna ugovorena vrijednost bespovratnih sredstava]]*Ugovori_OPULJP[[#This Row],[STOPA NACIONALNOG SUFINANCIRANJA %]]</f>
        <v>305018.32500000001</v>
      </c>
      <c r="R2330" s="51">
        <f>Ugovori_OPULJP[[#This Row],[Bespovratna sredstva - Nacionalni dio - HRK]]/7.5345</f>
        <v>40482.888711925145</v>
      </c>
      <c r="S2330" s="50">
        <v>2033455.5</v>
      </c>
      <c r="T2330" s="51">
        <f>Ugovori_OPULJP[[#This Row],[Bespovratna sredstva - Ukupno (EU+Nac) HRK
= Ukupna ugovorena vrijednost bespovratnih sredstava]]/7.5345</f>
        <v>269885.92474616761</v>
      </c>
      <c r="U2330" s="50">
        <v>0</v>
      </c>
      <c r="V2330" s="51">
        <f>Ugovori_OPULJP[[#This Row],[Javni doprinos korisnika - HRK]]/7.5345</f>
        <v>0</v>
      </c>
      <c r="W2330" s="50">
        <v>0</v>
      </c>
      <c r="X2330" s="51">
        <f>Ugovori_OPULJP[[#This Row],[Privatni doprinos korisnika - HRK]]/7.5345</f>
        <v>0</v>
      </c>
      <c r="Y2330" s="52">
        <v>2033455.5</v>
      </c>
      <c r="Z2330" s="53">
        <f>Ugovori_OPULJP[[#This Row],[UKUPNI PRIHVATLJIVI IZDACI
TOTAL ELIGIBLE EXPENDITURE
= Bespovratna sredstva ukupno + doprinos korisnika
= Ukupni prihvatljivi troškovi
= Ukupna ugovorena vrijednost projekta HRK]]/7.5345</f>
        <v>269885.92474616761</v>
      </c>
      <c r="AA2330" s="44" t="s">
        <v>38</v>
      </c>
      <c r="AB2330" s="44" t="s">
        <v>35</v>
      </c>
      <c r="AC2330" s="43" t="s">
        <v>8567</v>
      </c>
      <c r="AD2330" s="43" t="s">
        <v>6595</v>
      </c>
    </row>
    <row r="2331" spans="1:30" ht="63.75" x14ac:dyDescent="0.2">
      <c r="A2331" s="41" t="s">
        <v>8568</v>
      </c>
      <c r="B2331" s="103" t="s">
        <v>743</v>
      </c>
      <c r="C2331" s="43" t="s">
        <v>7295</v>
      </c>
      <c r="D2331" s="43" t="s">
        <v>8535</v>
      </c>
      <c r="E2331" s="44" t="s">
        <v>76</v>
      </c>
      <c r="F2331" s="45" t="s">
        <v>8569</v>
      </c>
      <c r="G2331" s="45" t="s">
        <v>2597</v>
      </c>
      <c r="H2331" s="47">
        <v>43539</v>
      </c>
      <c r="I2331" s="47">
        <v>44270</v>
      </c>
      <c r="J2331" s="48" t="str">
        <f>IF(Ugovori_OPULJP[[#This Row],[DATUM ZAVRŠETKA OPERACIJE]]&gt;DATE(2024,3,31),"u provedbi","završen")</f>
        <v>završen</v>
      </c>
      <c r="K2331" s="46" t="s">
        <v>154</v>
      </c>
      <c r="L2331" s="46" t="s">
        <v>37</v>
      </c>
      <c r="M2331" s="49">
        <v>0.85</v>
      </c>
      <c r="N2331" s="49">
        <v>0.15</v>
      </c>
      <c r="O2331" s="50">
        <f>Ugovori_OPULJP[[#This Row],[Bespovratna sredstva - Ukupno (EU+Nac) HRK
= Ukupna ugovorena vrijednost bespovratnih sredstava]]*Ugovori_OPULJP[[#This Row],[EU STOPA SUFINANCIRANJA %
EU CO-FINANCING RATE %]]</f>
        <v>424581.8</v>
      </c>
      <c r="P2331" s="51">
        <f>Ugovori_OPULJP[[#This Row],[Bespovratna sredstva - EU dio - HRK]]/7.5345</f>
        <v>56351.688897737069</v>
      </c>
      <c r="Q2331" s="50">
        <f>Ugovori_OPULJP[[#This Row],[Bespovratna sredstva - Ukupno (EU+Nac) HRK
= Ukupna ugovorena vrijednost bespovratnih sredstava]]*Ugovori_OPULJP[[#This Row],[STOPA NACIONALNOG SUFINANCIRANJA %]]</f>
        <v>74926.2</v>
      </c>
      <c r="R2331" s="51">
        <f>Ugovori_OPULJP[[#This Row],[Bespovratna sredstva - Nacionalni dio - HRK]]/7.5345</f>
        <v>9944.4156878359536</v>
      </c>
      <c r="S2331" s="50">
        <v>499508</v>
      </c>
      <c r="T2331" s="51">
        <f>Ugovori_OPULJP[[#This Row],[Bespovratna sredstva - Ukupno (EU+Nac) HRK
= Ukupna ugovorena vrijednost bespovratnih sredstava]]/7.5345</f>
        <v>66296.104585573034</v>
      </c>
      <c r="U2331" s="50">
        <v>0</v>
      </c>
      <c r="V2331" s="51">
        <f>Ugovori_OPULJP[[#This Row],[Javni doprinos korisnika - HRK]]/7.5345</f>
        <v>0</v>
      </c>
      <c r="W2331" s="50">
        <v>0</v>
      </c>
      <c r="X2331" s="51">
        <f>Ugovori_OPULJP[[#This Row],[Privatni doprinos korisnika - HRK]]/7.5345</f>
        <v>0</v>
      </c>
      <c r="Y2331" s="52">
        <v>499508</v>
      </c>
      <c r="Z2331" s="53">
        <f>Ugovori_OPULJP[[#This Row],[UKUPNI PRIHVATLJIVI IZDACI
TOTAL ELIGIBLE EXPENDITURE
= Bespovratna sredstva ukupno + doprinos korisnika
= Ukupni prihvatljivi troškovi
= Ukupna ugovorena vrijednost projekta HRK]]/7.5345</f>
        <v>66296.104585573034</v>
      </c>
      <c r="AA2331" s="44" t="s">
        <v>38</v>
      </c>
      <c r="AB2331" s="44" t="s">
        <v>35</v>
      </c>
      <c r="AC2331" s="43" t="s">
        <v>8570</v>
      </c>
      <c r="AD2331" s="43" t="s">
        <v>6595</v>
      </c>
    </row>
    <row r="2332" spans="1:30" ht="51" x14ac:dyDescent="0.2">
      <c r="A2332" s="41" t="s">
        <v>8571</v>
      </c>
      <c r="B2332" s="103" t="s">
        <v>743</v>
      </c>
      <c r="C2332" s="43" t="s">
        <v>7295</v>
      </c>
      <c r="D2332" s="43" t="s">
        <v>8535</v>
      </c>
      <c r="E2332" s="44" t="s">
        <v>76</v>
      </c>
      <c r="F2332" s="45" t="s">
        <v>8572</v>
      </c>
      <c r="G2332" s="45" t="s">
        <v>8573</v>
      </c>
      <c r="H2332" s="47">
        <v>43565</v>
      </c>
      <c r="I2332" s="47">
        <v>44326</v>
      </c>
      <c r="J2332" s="48" t="str">
        <f>IF(Ugovori_OPULJP[[#This Row],[DATUM ZAVRŠETKA OPERACIJE]]&gt;DATE(2024,3,31),"u provedbi","završen")</f>
        <v>završen</v>
      </c>
      <c r="K2332" s="46" t="s">
        <v>36</v>
      </c>
      <c r="L2332" s="46" t="s">
        <v>37</v>
      </c>
      <c r="M2332" s="49">
        <v>0.85</v>
      </c>
      <c r="N2332" s="49">
        <v>0.15</v>
      </c>
      <c r="O2332" s="50">
        <f>Ugovori_OPULJP[[#This Row],[Bespovratna sredstva - Ukupno (EU+Nac) HRK
= Ukupna ugovorena vrijednost bespovratnih sredstava]]*Ugovori_OPULJP[[#This Row],[EU STOPA SUFINANCIRANJA %
EU CO-FINANCING RATE %]]</f>
        <v>554817.1</v>
      </c>
      <c r="P2332" s="51">
        <f>Ugovori_OPULJP[[#This Row],[Bespovratna sredstva - EU dio - HRK]]/7.5345</f>
        <v>73636.883668458424</v>
      </c>
      <c r="Q2332" s="50">
        <f>Ugovori_OPULJP[[#This Row],[Bespovratna sredstva - Ukupno (EU+Nac) HRK
= Ukupna ugovorena vrijednost bespovratnih sredstava]]*Ugovori_OPULJP[[#This Row],[STOPA NACIONALNOG SUFINANCIRANJA %]]</f>
        <v>97908.9</v>
      </c>
      <c r="R2332" s="51">
        <f>Ugovori_OPULJP[[#This Row],[Bespovratna sredstva - Nacionalni dio - HRK]]/7.5345</f>
        <v>12994.744176786779</v>
      </c>
      <c r="S2332" s="50">
        <v>652726</v>
      </c>
      <c r="T2332" s="51">
        <f>Ugovori_OPULJP[[#This Row],[Bespovratna sredstva - Ukupno (EU+Nac) HRK
= Ukupna ugovorena vrijednost bespovratnih sredstava]]/7.5345</f>
        <v>86631.627845245195</v>
      </c>
      <c r="U2332" s="50">
        <v>0</v>
      </c>
      <c r="V2332" s="51">
        <f>Ugovori_OPULJP[[#This Row],[Javni doprinos korisnika - HRK]]/7.5345</f>
        <v>0</v>
      </c>
      <c r="W2332" s="50">
        <v>0</v>
      </c>
      <c r="X2332" s="51">
        <f>Ugovori_OPULJP[[#This Row],[Privatni doprinos korisnika - HRK]]/7.5345</f>
        <v>0</v>
      </c>
      <c r="Y2332" s="52">
        <v>652726</v>
      </c>
      <c r="Z2332" s="53">
        <f>Ugovori_OPULJP[[#This Row],[UKUPNI PRIHVATLJIVI IZDACI
TOTAL ELIGIBLE EXPENDITURE
= Bespovratna sredstva ukupno + doprinos korisnika
= Ukupni prihvatljivi troškovi
= Ukupna ugovorena vrijednost projekta HRK]]/7.5345</f>
        <v>86631.627845245195</v>
      </c>
      <c r="AA2332" s="44" t="s">
        <v>38</v>
      </c>
      <c r="AB2332" s="44" t="s">
        <v>35</v>
      </c>
      <c r="AC2332" s="43" t="s">
        <v>8574</v>
      </c>
      <c r="AD2332" s="43" t="s">
        <v>6595</v>
      </c>
    </row>
    <row r="2333" spans="1:30" ht="102" x14ac:dyDescent="0.2">
      <c r="A2333" s="41" t="s">
        <v>8575</v>
      </c>
      <c r="B2333" s="103" t="s">
        <v>743</v>
      </c>
      <c r="C2333" s="43" t="s">
        <v>7295</v>
      </c>
      <c r="D2333" s="43" t="s">
        <v>8535</v>
      </c>
      <c r="E2333" s="44" t="s">
        <v>76</v>
      </c>
      <c r="F2333" s="45" t="s">
        <v>8576</v>
      </c>
      <c r="G2333" s="45" t="s">
        <v>2584</v>
      </c>
      <c r="H2333" s="47">
        <v>43768</v>
      </c>
      <c r="I2333" s="47">
        <v>44681</v>
      </c>
      <c r="J2333" s="48" t="str">
        <f>IF(Ugovori_OPULJP[[#This Row],[DATUM ZAVRŠETKA OPERACIJE]]&gt;DATE(2024,3,31),"u provedbi","završen")</f>
        <v>završen</v>
      </c>
      <c r="K2333" s="46" t="s">
        <v>37</v>
      </c>
      <c r="L2333" s="46" t="s">
        <v>37</v>
      </c>
      <c r="M2333" s="49">
        <v>0.85</v>
      </c>
      <c r="N2333" s="49">
        <v>0.15</v>
      </c>
      <c r="O2333" s="50">
        <f>Ugovori_OPULJP[[#This Row],[Bespovratna sredstva - Ukupno (EU+Nac) HRK
= Ukupna ugovorena vrijednost bespovratnih sredstava]]*Ugovori_OPULJP[[#This Row],[EU STOPA SUFINANCIRANJA %
EU CO-FINANCING RATE %]]</f>
        <v>931180.95</v>
      </c>
      <c r="P2333" s="51">
        <f>Ugovori_OPULJP[[#This Row],[Bespovratna sredstva - EU dio - HRK]]/7.5345</f>
        <v>123588.95082619946</v>
      </c>
      <c r="Q2333" s="50">
        <f>Ugovori_OPULJP[[#This Row],[Bespovratna sredstva - Ukupno (EU+Nac) HRK
= Ukupna ugovorena vrijednost bespovratnih sredstava]]*Ugovori_OPULJP[[#This Row],[STOPA NACIONALNOG SUFINANCIRANJA %]]</f>
        <v>164326.04999999999</v>
      </c>
      <c r="R2333" s="51">
        <f>Ugovori_OPULJP[[#This Row],[Bespovratna sredstva - Nacionalni dio - HRK]]/7.5345</f>
        <v>21809.814851682258</v>
      </c>
      <c r="S2333" s="50">
        <v>1095507</v>
      </c>
      <c r="T2333" s="51">
        <f>Ugovori_OPULJP[[#This Row],[Bespovratna sredstva - Ukupno (EU+Nac) HRK
= Ukupna ugovorena vrijednost bespovratnih sredstava]]/7.5345</f>
        <v>145398.76567788175</v>
      </c>
      <c r="U2333" s="50">
        <v>0</v>
      </c>
      <c r="V2333" s="51">
        <f>Ugovori_OPULJP[[#This Row],[Javni doprinos korisnika - HRK]]/7.5345</f>
        <v>0</v>
      </c>
      <c r="W2333" s="50">
        <v>0</v>
      </c>
      <c r="X2333" s="51">
        <f>Ugovori_OPULJP[[#This Row],[Privatni doprinos korisnika - HRK]]/7.5345</f>
        <v>0</v>
      </c>
      <c r="Y2333" s="52">
        <v>1095507</v>
      </c>
      <c r="Z2333" s="53">
        <f>Ugovori_OPULJP[[#This Row],[UKUPNI PRIHVATLJIVI IZDACI
TOTAL ELIGIBLE EXPENDITURE
= Bespovratna sredstva ukupno + doprinos korisnika
= Ukupni prihvatljivi troškovi
= Ukupna ugovorena vrijednost projekta HRK]]/7.5345</f>
        <v>145398.76567788175</v>
      </c>
      <c r="AA2333" s="44" t="s">
        <v>38</v>
      </c>
      <c r="AB2333" s="44" t="s">
        <v>35</v>
      </c>
      <c r="AC2333" s="43" t="s">
        <v>8577</v>
      </c>
      <c r="AD2333" s="43" t="s">
        <v>6595</v>
      </c>
    </row>
    <row r="2334" spans="1:30" ht="114.75" x14ac:dyDescent="0.2">
      <c r="A2334" s="41" t="s">
        <v>8578</v>
      </c>
      <c r="B2334" s="103" t="s">
        <v>743</v>
      </c>
      <c r="C2334" s="43" t="s">
        <v>7295</v>
      </c>
      <c r="D2334" s="43" t="s">
        <v>8535</v>
      </c>
      <c r="E2334" s="44" t="s">
        <v>76</v>
      </c>
      <c r="F2334" s="45" t="s">
        <v>8579</v>
      </c>
      <c r="G2334" s="45" t="s">
        <v>1557</v>
      </c>
      <c r="H2334" s="47">
        <v>43431</v>
      </c>
      <c r="I2334" s="47">
        <v>44343</v>
      </c>
      <c r="J2334" s="48" t="str">
        <f>IF(Ugovori_OPULJP[[#This Row],[DATUM ZAVRŠETKA OPERACIJE]]&gt;DATE(2024,3,31),"u provedbi","završen")</f>
        <v>završen</v>
      </c>
      <c r="K2334" s="46" t="s">
        <v>84</v>
      </c>
      <c r="L2334" s="46" t="s">
        <v>84</v>
      </c>
      <c r="M2334" s="49">
        <v>0.85</v>
      </c>
      <c r="N2334" s="49">
        <v>0.15</v>
      </c>
      <c r="O2334" s="50">
        <f>Ugovori_OPULJP[[#This Row],[Bespovratna sredstva - Ukupno (EU+Nac) HRK
= Ukupna ugovorena vrijednost bespovratnih sredstava]]*Ugovori_OPULJP[[#This Row],[EU STOPA SUFINANCIRANJA %
EU CO-FINANCING RATE %]]</f>
        <v>2122091.6315000001</v>
      </c>
      <c r="P2334" s="51">
        <f>Ugovori_OPULJP[[#This Row],[Bespovratna sredstva - EU dio - HRK]]/7.5345</f>
        <v>281649.96104585571</v>
      </c>
      <c r="Q2334" s="50">
        <f>Ugovori_OPULJP[[#This Row],[Bespovratna sredstva - Ukupno (EU+Nac) HRK
= Ukupna ugovorena vrijednost bespovratnih sredstava]]*Ugovori_OPULJP[[#This Row],[STOPA NACIONALNOG SUFINANCIRANJA %]]</f>
        <v>374486.7585</v>
      </c>
      <c r="R2334" s="51">
        <f>Ugovori_OPULJP[[#This Row],[Bespovratna sredstva - Nacionalni dio - HRK]]/7.5345</f>
        <v>49702.934302209833</v>
      </c>
      <c r="S2334" s="50">
        <v>2496578.39</v>
      </c>
      <c r="T2334" s="51">
        <f>Ugovori_OPULJP[[#This Row],[Bespovratna sredstva - Ukupno (EU+Nac) HRK
= Ukupna ugovorena vrijednost bespovratnih sredstava]]/7.5345</f>
        <v>331352.89534806559</v>
      </c>
      <c r="U2334" s="50">
        <v>0</v>
      </c>
      <c r="V2334" s="51">
        <f>Ugovori_OPULJP[[#This Row],[Javni doprinos korisnika - HRK]]/7.5345</f>
        <v>0</v>
      </c>
      <c r="W2334" s="50">
        <v>0</v>
      </c>
      <c r="X2334" s="51">
        <f>Ugovori_OPULJP[[#This Row],[Privatni doprinos korisnika - HRK]]/7.5345</f>
        <v>0</v>
      </c>
      <c r="Y2334" s="52">
        <v>2496578.39</v>
      </c>
      <c r="Z2334" s="53">
        <f>Ugovori_OPULJP[[#This Row],[UKUPNI PRIHVATLJIVI IZDACI
TOTAL ELIGIBLE EXPENDITURE
= Bespovratna sredstva ukupno + doprinos korisnika
= Ukupni prihvatljivi troškovi
= Ukupna ugovorena vrijednost projekta HRK]]/7.5345</f>
        <v>331352.89534806559</v>
      </c>
      <c r="AA2334" s="44" t="s">
        <v>38</v>
      </c>
      <c r="AB2334" s="44" t="s">
        <v>35</v>
      </c>
      <c r="AC2334" s="43" t="s">
        <v>8580</v>
      </c>
      <c r="AD2334" s="43" t="s">
        <v>6595</v>
      </c>
    </row>
    <row r="2335" spans="1:30" ht="76.5" x14ac:dyDescent="0.2">
      <c r="A2335" s="41" t="s">
        <v>8581</v>
      </c>
      <c r="B2335" s="103" t="s">
        <v>743</v>
      </c>
      <c r="C2335" s="43" t="s">
        <v>7295</v>
      </c>
      <c r="D2335" s="43" t="s">
        <v>8535</v>
      </c>
      <c r="E2335" s="44" t="s">
        <v>76</v>
      </c>
      <c r="F2335" s="45" t="s">
        <v>8582</v>
      </c>
      <c r="G2335" s="45" t="s">
        <v>816</v>
      </c>
      <c r="H2335" s="47">
        <v>43430</v>
      </c>
      <c r="I2335" s="47">
        <v>44312</v>
      </c>
      <c r="J2335" s="48" t="str">
        <f>IF(Ugovori_OPULJP[[#This Row],[DATUM ZAVRŠETKA OPERACIJE]]&gt;DATE(2024,3,31),"u provedbi","završen")</f>
        <v>završen</v>
      </c>
      <c r="K2335" s="46" t="s">
        <v>130</v>
      </c>
      <c r="L2335" s="46" t="s">
        <v>130</v>
      </c>
      <c r="M2335" s="49">
        <v>0.85</v>
      </c>
      <c r="N2335" s="49">
        <v>0.15</v>
      </c>
      <c r="O2335" s="50">
        <f>Ugovori_OPULJP[[#This Row],[Bespovratna sredstva - Ukupno (EU+Nac) HRK
= Ukupna ugovorena vrijednost bespovratnih sredstava]]*Ugovori_OPULJP[[#This Row],[EU STOPA SUFINANCIRANJA %
EU CO-FINANCING RATE %]]</f>
        <v>2124883.3969999999</v>
      </c>
      <c r="P2335" s="51">
        <f>Ugovori_OPULJP[[#This Row],[Bespovratna sredstva - EU dio - HRK]]/7.5345</f>
        <v>282020.49200345075</v>
      </c>
      <c r="Q2335" s="50">
        <f>Ugovori_OPULJP[[#This Row],[Bespovratna sredstva - Ukupno (EU+Nac) HRK
= Ukupna ugovorena vrijednost bespovratnih sredstava]]*Ugovori_OPULJP[[#This Row],[STOPA NACIONALNOG SUFINANCIRANJA %]]</f>
        <v>374979.42299999995</v>
      </c>
      <c r="R2335" s="51">
        <f>Ugovori_OPULJP[[#This Row],[Bespovratna sredstva - Nacionalni dio - HRK]]/7.5345</f>
        <v>49768.322118256016</v>
      </c>
      <c r="S2335" s="50">
        <v>2499862.8199999998</v>
      </c>
      <c r="T2335" s="51">
        <f>Ugovori_OPULJP[[#This Row],[Bespovratna sredstva - Ukupno (EU+Nac) HRK
= Ukupna ugovorena vrijednost bespovratnih sredstava]]/7.5345</f>
        <v>331788.81412170676</v>
      </c>
      <c r="U2335" s="50">
        <v>0</v>
      </c>
      <c r="V2335" s="51">
        <f>Ugovori_OPULJP[[#This Row],[Javni doprinos korisnika - HRK]]/7.5345</f>
        <v>0</v>
      </c>
      <c r="W2335" s="50">
        <v>0</v>
      </c>
      <c r="X2335" s="51">
        <f>Ugovori_OPULJP[[#This Row],[Privatni doprinos korisnika - HRK]]/7.5345</f>
        <v>0</v>
      </c>
      <c r="Y2335" s="52">
        <v>2499862.8199999998</v>
      </c>
      <c r="Z2335" s="53">
        <f>Ugovori_OPULJP[[#This Row],[UKUPNI PRIHVATLJIVI IZDACI
TOTAL ELIGIBLE EXPENDITURE
= Bespovratna sredstva ukupno + doprinos korisnika
= Ukupni prihvatljivi troškovi
= Ukupna ugovorena vrijednost projekta HRK]]/7.5345</f>
        <v>331788.81412170676</v>
      </c>
      <c r="AA2335" s="44" t="s">
        <v>38</v>
      </c>
      <c r="AB2335" s="44" t="s">
        <v>35</v>
      </c>
      <c r="AC2335" s="43" t="s">
        <v>8583</v>
      </c>
      <c r="AD2335" s="43" t="s">
        <v>6595</v>
      </c>
    </row>
    <row r="2336" spans="1:30" ht="76.5" x14ac:dyDescent="0.2">
      <c r="A2336" s="41" t="s">
        <v>8584</v>
      </c>
      <c r="B2336" s="103" t="s">
        <v>743</v>
      </c>
      <c r="C2336" s="43" t="s">
        <v>7295</v>
      </c>
      <c r="D2336" s="43" t="s">
        <v>8535</v>
      </c>
      <c r="E2336" s="44" t="s">
        <v>76</v>
      </c>
      <c r="F2336" s="45" t="s">
        <v>8585</v>
      </c>
      <c r="G2336" s="45" t="s">
        <v>7302</v>
      </c>
      <c r="H2336" s="47">
        <v>43431</v>
      </c>
      <c r="I2336" s="47">
        <v>44162</v>
      </c>
      <c r="J2336" s="48" t="str">
        <f>IF(Ugovori_OPULJP[[#This Row],[DATUM ZAVRŠETKA OPERACIJE]]&gt;DATE(2024,3,31),"u provedbi","završen")</f>
        <v>završen</v>
      </c>
      <c r="K2336" s="46" t="s">
        <v>425</v>
      </c>
      <c r="L2336" s="46" t="s">
        <v>425</v>
      </c>
      <c r="M2336" s="49">
        <v>0.85</v>
      </c>
      <c r="N2336" s="49">
        <v>0.15</v>
      </c>
      <c r="O2336" s="50">
        <f>Ugovori_OPULJP[[#This Row],[Bespovratna sredstva - Ukupno (EU+Nac) HRK
= Ukupna ugovorena vrijednost bespovratnih sredstava]]*Ugovori_OPULJP[[#This Row],[EU STOPA SUFINANCIRANJA %
EU CO-FINANCING RATE %]]</f>
        <v>1169391.5630000001</v>
      </c>
      <c r="P2336" s="51">
        <f>Ugovori_OPULJP[[#This Row],[Bespovratna sredstva - EU dio - HRK]]/7.5345</f>
        <v>155204.93237772913</v>
      </c>
      <c r="Q2336" s="50">
        <f>Ugovori_OPULJP[[#This Row],[Bespovratna sredstva - Ukupno (EU+Nac) HRK
= Ukupna ugovorena vrijednost bespovratnih sredstava]]*Ugovori_OPULJP[[#This Row],[STOPA NACIONALNOG SUFINANCIRANJA %]]</f>
        <v>206363.217</v>
      </c>
      <c r="R2336" s="51">
        <f>Ugovori_OPULJP[[#This Row],[Bespovratna sredstva - Nacionalni dio - HRK]]/7.5345</f>
        <v>27389.105713716901</v>
      </c>
      <c r="S2336" s="50">
        <v>1375754.78</v>
      </c>
      <c r="T2336" s="51">
        <f>Ugovori_OPULJP[[#This Row],[Bespovratna sredstva - Ukupno (EU+Nac) HRK
= Ukupna ugovorena vrijednost bespovratnih sredstava]]/7.5345</f>
        <v>182594.03809144601</v>
      </c>
      <c r="U2336" s="50">
        <v>0</v>
      </c>
      <c r="V2336" s="51">
        <f>Ugovori_OPULJP[[#This Row],[Javni doprinos korisnika - HRK]]/7.5345</f>
        <v>0</v>
      </c>
      <c r="W2336" s="50">
        <v>0</v>
      </c>
      <c r="X2336" s="51">
        <f>Ugovori_OPULJP[[#This Row],[Privatni doprinos korisnika - HRK]]/7.5345</f>
        <v>0</v>
      </c>
      <c r="Y2336" s="52">
        <v>1375754.78</v>
      </c>
      <c r="Z2336" s="53">
        <f>Ugovori_OPULJP[[#This Row],[UKUPNI PRIHVATLJIVI IZDACI
TOTAL ELIGIBLE EXPENDITURE
= Bespovratna sredstva ukupno + doprinos korisnika
= Ukupni prihvatljivi troškovi
= Ukupna ugovorena vrijednost projekta HRK]]/7.5345</f>
        <v>182594.03809144601</v>
      </c>
      <c r="AA2336" s="44" t="s">
        <v>38</v>
      </c>
      <c r="AB2336" s="44" t="s">
        <v>35</v>
      </c>
      <c r="AC2336" s="43" t="s">
        <v>8586</v>
      </c>
      <c r="AD2336" s="43" t="s">
        <v>6595</v>
      </c>
    </row>
    <row r="2337" spans="1:30" ht="63.75" x14ac:dyDescent="0.2">
      <c r="A2337" s="41" t="s">
        <v>8587</v>
      </c>
      <c r="B2337" s="103" t="s">
        <v>743</v>
      </c>
      <c r="C2337" s="43" t="s">
        <v>7295</v>
      </c>
      <c r="D2337" s="43" t="s">
        <v>8535</v>
      </c>
      <c r="E2337" s="44" t="s">
        <v>76</v>
      </c>
      <c r="F2337" s="45" t="s">
        <v>8588</v>
      </c>
      <c r="G2337" s="45" t="s">
        <v>1557</v>
      </c>
      <c r="H2337" s="47">
        <v>43544</v>
      </c>
      <c r="I2337" s="47">
        <v>44275</v>
      </c>
      <c r="J2337" s="48" t="str">
        <f>IF(Ugovori_OPULJP[[#This Row],[DATUM ZAVRŠETKA OPERACIJE]]&gt;DATE(2024,3,31),"u provedbi","završen")</f>
        <v>završen</v>
      </c>
      <c r="K2337" s="46" t="s">
        <v>84</v>
      </c>
      <c r="L2337" s="46" t="s">
        <v>84</v>
      </c>
      <c r="M2337" s="49">
        <v>0.85</v>
      </c>
      <c r="N2337" s="49">
        <v>0.15</v>
      </c>
      <c r="O2337" s="50">
        <f>Ugovori_OPULJP[[#This Row],[Bespovratna sredstva - Ukupno (EU+Nac) HRK
= Ukupna ugovorena vrijednost bespovratnih sredstava]]*Ugovori_OPULJP[[#This Row],[EU STOPA SUFINANCIRANJA %
EU CO-FINANCING RATE %]]</f>
        <v>423901.39199999999</v>
      </c>
      <c r="P2337" s="51">
        <f>Ugovori_OPULJP[[#This Row],[Bespovratna sredstva - EU dio - HRK]]/7.5345</f>
        <v>56261.383237109294</v>
      </c>
      <c r="Q2337" s="50">
        <f>Ugovori_OPULJP[[#This Row],[Bespovratna sredstva - Ukupno (EU+Nac) HRK
= Ukupna ugovorena vrijednost bespovratnih sredstava]]*Ugovori_OPULJP[[#This Row],[STOPA NACIONALNOG SUFINANCIRANJA %]]</f>
        <v>74806.127999999997</v>
      </c>
      <c r="R2337" s="51">
        <f>Ugovori_OPULJP[[#This Row],[Bespovratna sredstva - Nacionalni dio - HRK]]/7.5345</f>
        <v>9928.4793947839935</v>
      </c>
      <c r="S2337" s="50">
        <v>498707.52</v>
      </c>
      <c r="T2337" s="51">
        <f>Ugovori_OPULJP[[#This Row],[Bespovratna sredstva - Ukupno (EU+Nac) HRK
= Ukupna ugovorena vrijednost bespovratnih sredstava]]/7.5345</f>
        <v>66189.862631893295</v>
      </c>
      <c r="U2337" s="50">
        <v>0</v>
      </c>
      <c r="V2337" s="51">
        <f>Ugovori_OPULJP[[#This Row],[Javni doprinos korisnika - HRK]]/7.5345</f>
        <v>0</v>
      </c>
      <c r="W2337" s="50">
        <v>0</v>
      </c>
      <c r="X2337" s="51">
        <f>Ugovori_OPULJP[[#This Row],[Privatni doprinos korisnika - HRK]]/7.5345</f>
        <v>0</v>
      </c>
      <c r="Y2337" s="52">
        <v>498707.52</v>
      </c>
      <c r="Z2337" s="53">
        <f>Ugovori_OPULJP[[#This Row],[UKUPNI PRIHVATLJIVI IZDACI
TOTAL ELIGIBLE EXPENDITURE
= Bespovratna sredstva ukupno + doprinos korisnika
= Ukupni prihvatljivi troškovi
= Ukupna ugovorena vrijednost projekta HRK]]/7.5345</f>
        <v>66189.862631893295</v>
      </c>
      <c r="AA2337" s="44" t="s">
        <v>38</v>
      </c>
      <c r="AB2337" s="44" t="s">
        <v>35</v>
      </c>
      <c r="AC2337" s="43" t="s">
        <v>8589</v>
      </c>
      <c r="AD2337" s="43" t="s">
        <v>6595</v>
      </c>
    </row>
    <row r="2338" spans="1:30" ht="63.75" x14ac:dyDescent="0.2">
      <c r="A2338" s="41" t="s">
        <v>8590</v>
      </c>
      <c r="B2338" s="103" t="s">
        <v>743</v>
      </c>
      <c r="C2338" s="43" t="s">
        <v>7295</v>
      </c>
      <c r="D2338" s="43" t="s">
        <v>8535</v>
      </c>
      <c r="E2338" s="44" t="s">
        <v>76</v>
      </c>
      <c r="F2338" s="45" t="s">
        <v>8591</v>
      </c>
      <c r="G2338" s="45" t="s">
        <v>1198</v>
      </c>
      <c r="H2338" s="47">
        <v>43539</v>
      </c>
      <c r="I2338" s="47">
        <v>44331</v>
      </c>
      <c r="J2338" s="48" t="str">
        <f>IF(Ugovori_OPULJP[[#This Row],[DATUM ZAVRŠETKA OPERACIJE]]&gt;DATE(2024,3,31),"u provedbi","završen")</f>
        <v>završen</v>
      </c>
      <c r="K2338" s="46" t="s">
        <v>211</v>
      </c>
      <c r="L2338" s="46" t="s">
        <v>211</v>
      </c>
      <c r="M2338" s="49">
        <v>0.85</v>
      </c>
      <c r="N2338" s="49">
        <v>0.15</v>
      </c>
      <c r="O2338" s="50">
        <f>Ugovori_OPULJP[[#This Row],[Bespovratna sredstva - Ukupno (EU+Nac) HRK
= Ukupna ugovorena vrijednost bespovratnih sredstava]]*Ugovori_OPULJP[[#This Row],[EU STOPA SUFINANCIRANJA %
EU CO-FINANCING RATE %]]</f>
        <v>1313811.9435000001</v>
      </c>
      <c r="P2338" s="51">
        <f>Ugovori_OPULJP[[#This Row],[Bespovratna sredstva - EU dio - HRK]]/7.5345</f>
        <v>174372.81086999801</v>
      </c>
      <c r="Q2338" s="50">
        <f>Ugovori_OPULJP[[#This Row],[Bespovratna sredstva - Ukupno (EU+Nac) HRK
= Ukupna ugovorena vrijednost bespovratnih sredstava]]*Ugovori_OPULJP[[#This Row],[STOPA NACIONALNOG SUFINANCIRANJA %]]</f>
        <v>231849.16650000002</v>
      </c>
      <c r="R2338" s="51">
        <f>Ugovori_OPULJP[[#This Row],[Bespovratna sredstva - Nacionalni dio - HRK]]/7.5345</f>
        <v>30771.672506470237</v>
      </c>
      <c r="S2338" s="50">
        <v>1545661.11</v>
      </c>
      <c r="T2338" s="51">
        <f>Ugovori_OPULJP[[#This Row],[Bespovratna sredstva - Ukupno (EU+Nac) HRK
= Ukupna ugovorena vrijednost bespovratnih sredstava]]/7.5345</f>
        <v>205144.48337646824</v>
      </c>
      <c r="U2338" s="50">
        <v>0</v>
      </c>
      <c r="V2338" s="51">
        <f>Ugovori_OPULJP[[#This Row],[Javni doprinos korisnika - HRK]]/7.5345</f>
        <v>0</v>
      </c>
      <c r="W2338" s="50">
        <v>0</v>
      </c>
      <c r="X2338" s="51">
        <f>Ugovori_OPULJP[[#This Row],[Privatni doprinos korisnika - HRK]]/7.5345</f>
        <v>0</v>
      </c>
      <c r="Y2338" s="52">
        <v>1545661.11</v>
      </c>
      <c r="Z2338" s="53">
        <f>Ugovori_OPULJP[[#This Row],[UKUPNI PRIHVATLJIVI IZDACI
TOTAL ELIGIBLE EXPENDITURE
= Bespovratna sredstva ukupno + doprinos korisnika
= Ukupni prihvatljivi troškovi
= Ukupna ugovorena vrijednost projekta HRK]]/7.5345</f>
        <v>205144.48337646824</v>
      </c>
      <c r="AA2338" s="44" t="s">
        <v>38</v>
      </c>
      <c r="AB2338" s="44" t="s">
        <v>35</v>
      </c>
      <c r="AC2338" s="43" t="s">
        <v>8592</v>
      </c>
      <c r="AD2338" s="43" t="s">
        <v>6595</v>
      </c>
    </row>
    <row r="2339" spans="1:30" ht="63.75" x14ac:dyDescent="0.2">
      <c r="A2339" s="41" t="s">
        <v>8593</v>
      </c>
      <c r="B2339" s="103" t="s">
        <v>743</v>
      </c>
      <c r="C2339" s="43" t="s">
        <v>7295</v>
      </c>
      <c r="D2339" s="43" t="s">
        <v>8535</v>
      </c>
      <c r="E2339" s="44" t="s">
        <v>76</v>
      </c>
      <c r="F2339" s="45" t="s">
        <v>8594</v>
      </c>
      <c r="G2339" s="45" t="s">
        <v>7554</v>
      </c>
      <c r="H2339" s="47">
        <v>43542</v>
      </c>
      <c r="I2339" s="47">
        <v>44457</v>
      </c>
      <c r="J2339" s="48" t="str">
        <f>IF(Ugovori_OPULJP[[#This Row],[DATUM ZAVRŠETKA OPERACIJE]]&gt;DATE(2024,3,31),"u provedbi","završen")</f>
        <v>završen</v>
      </c>
      <c r="K2339" s="46" t="s">
        <v>130</v>
      </c>
      <c r="L2339" s="46" t="s">
        <v>130</v>
      </c>
      <c r="M2339" s="49">
        <v>0.85</v>
      </c>
      <c r="N2339" s="49">
        <v>0.15</v>
      </c>
      <c r="O2339" s="50">
        <f>Ugovori_OPULJP[[#This Row],[Bespovratna sredstva - Ukupno (EU+Nac) HRK
= Ukupna ugovorena vrijednost bespovratnih sredstava]]*Ugovori_OPULJP[[#This Row],[EU STOPA SUFINANCIRANJA %
EU CO-FINANCING RATE %]]</f>
        <v>408578</v>
      </c>
      <c r="P2339" s="51">
        <f>Ugovori_OPULJP[[#This Row],[Bespovratna sredstva - EU dio - HRK]]/7.5345</f>
        <v>54227.619616431082</v>
      </c>
      <c r="Q2339" s="50">
        <f>Ugovori_OPULJP[[#This Row],[Bespovratna sredstva - Ukupno (EU+Nac) HRK
= Ukupna ugovorena vrijednost bespovratnih sredstava]]*Ugovori_OPULJP[[#This Row],[STOPA NACIONALNOG SUFINANCIRANJA %]]</f>
        <v>72102</v>
      </c>
      <c r="R2339" s="51">
        <f>Ugovori_OPULJP[[#This Row],[Bespovratna sredstva - Nacionalni dio - HRK]]/7.5345</f>
        <v>9569.5799323113679</v>
      </c>
      <c r="S2339" s="50">
        <v>480680</v>
      </c>
      <c r="T2339" s="51">
        <f>Ugovori_OPULJP[[#This Row],[Bespovratna sredstva - Ukupno (EU+Nac) HRK
= Ukupna ugovorena vrijednost bespovratnih sredstava]]/7.5345</f>
        <v>63797.19954874245</v>
      </c>
      <c r="U2339" s="50">
        <v>0</v>
      </c>
      <c r="V2339" s="51">
        <f>Ugovori_OPULJP[[#This Row],[Javni doprinos korisnika - HRK]]/7.5345</f>
        <v>0</v>
      </c>
      <c r="W2339" s="50">
        <v>0</v>
      </c>
      <c r="X2339" s="51">
        <f>Ugovori_OPULJP[[#This Row],[Privatni doprinos korisnika - HRK]]/7.5345</f>
        <v>0</v>
      </c>
      <c r="Y2339" s="52">
        <v>480680</v>
      </c>
      <c r="Z2339" s="53">
        <f>Ugovori_OPULJP[[#This Row],[UKUPNI PRIHVATLJIVI IZDACI
TOTAL ELIGIBLE EXPENDITURE
= Bespovratna sredstva ukupno + doprinos korisnika
= Ukupni prihvatljivi troškovi
= Ukupna ugovorena vrijednost projekta HRK]]/7.5345</f>
        <v>63797.19954874245</v>
      </c>
      <c r="AA2339" s="44" t="s">
        <v>38</v>
      </c>
      <c r="AB2339" s="44" t="s">
        <v>35</v>
      </c>
      <c r="AC2339" s="43" t="s">
        <v>8595</v>
      </c>
      <c r="AD2339" s="43" t="s">
        <v>6595</v>
      </c>
    </row>
    <row r="2340" spans="1:30" ht="114.75" x14ac:dyDescent="0.2">
      <c r="A2340" s="41" t="s">
        <v>8596</v>
      </c>
      <c r="B2340" s="103" t="s">
        <v>743</v>
      </c>
      <c r="C2340" s="43" t="s">
        <v>7295</v>
      </c>
      <c r="D2340" s="43" t="s">
        <v>8535</v>
      </c>
      <c r="E2340" s="44" t="s">
        <v>76</v>
      </c>
      <c r="F2340" s="45" t="s">
        <v>8597</v>
      </c>
      <c r="G2340" s="45" t="s">
        <v>8598</v>
      </c>
      <c r="H2340" s="47">
        <v>43544</v>
      </c>
      <c r="I2340" s="47">
        <v>44275</v>
      </c>
      <c r="J2340" s="48" t="str">
        <f>IF(Ugovori_OPULJP[[#This Row],[DATUM ZAVRŠETKA OPERACIJE]]&gt;DATE(2024,3,31),"u provedbi","završen")</f>
        <v>završen</v>
      </c>
      <c r="K2340" s="46" t="s">
        <v>36</v>
      </c>
      <c r="L2340" s="46" t="s">
        <v>37</v>
      </c>
      <c r="M2340" s="49">
        <v>0.85</v>
      </c>
      <c r="N2340" s="49">
        <v>0.15</v>
      </c>
      <c r="O2340" s="50">
        <f>Ugovori_OPULJP[[#This Row],[Bespovratna sredstva - Ukupno (EU+Nac) HRK
= Ukupna ugovorena vrijednost bespovratnih sredstava]]*Ugovori_OPULJP[[#This Row],[EU STOPA SUFINANCIRANJA %
EU CO-FINANCING RATE %]]</f>
        <v>323824.08350000001</v>
      </c>
      <c r="P2340" s="51">
        <f>Ugovori_OPULJP[[#This Row],[Bespovratna sredstva - EU dio - HRK]]/7.5345</f>
        <v>42978.841794412365</v>
      </c>
      <c r="Q2340" s="50">
        <f>Ugovori_OPULJP[[#This Row],[Bespovratna sredstva - Ukupno (EU+Nac) HRK
= Ukupna ugovorena vrijednost bespovratnih sredstava]]*Ugovori_OPULJP[[#This Row],[STOPA NACIONALNOG SUFINANCIRANJA %]]</f>
        <v>57145.426500000001</v>
      </c>
      <c r="R2340" s="51">
        <f>Ugovori_OPULJP[[#This Row],[Bespovratna sredstva - Nacionalni dio - HRK]]/7.5345</f>
        <v>7584.5014931315945</v>
      </c>
      <c r="S2340" s="50">
        <v>380969.51</v>
      </c>
      <c r="T2340" s="51">
        <f>Ugovori_OPULJP[[#This Row],[Bespovratna sredstva - Ukupno (EU+Nac) HRK
= Ukupna ugovorena vrijednost bespovratnih sredstava]]/7.5345</f>
        <v>50563.343287543961</v>
      </c>
      <c r="U2340" s="50">
        <v>0</v>
      </c>
      <c r="V2340" s="51">
        <f>Ugovori_OPULJP[[#This Row],[Javni doprinos korisnika - HRK]]/7.5345</f>
        <v>0</v>
      </c>
      <c r="W2340" s="50">
        <v>0</v>
      </c>
      <c r="X2340" s="51">
        <f>Ugovori_OPULJP[[#This Row],[Privatni doprinos korisnika - HRK]]/7.5345</f>
        <v>0</v>
      </c>
      <c r="Y2340" s="52">
        <v>380969.51</v>
      </c>
      <c r="Z2340" s="53">
        <f>Ugovori_OPULJP[[#This Row],[UKUPNI PRIHVATLJIVI IZDACI
TOTAL ELIGIBLE EXPENDITURE
= Bespovratna sredstva ukupno + doprinos korisnika
= Ukupni prihvatljivi troškovi
= Ukupna ugovorena vrijednost projekta HRK]]/7.5345</f>
        <v>50563.343287543961</v>
      </c>
      <c r="AA2340" s="44" t="s">
        <v>38</v>
      </c>
      <c r="AB2340" s="44" t="s">
        <v>35</v>
      </c>
      <c r="AC2340" s="43" t="s">
        <v>8599</v>
      </c>
      <c r="AD2340" s="43" t="s">
        <v>6595</v>
      </c>
    </row>
    <row r="2341" spans="1:30" ht="38.25" x14ac:dyDescent="0.2">
      <c r="A2341" s="41" t="s">
        <v>8600</v>
      </c>
      <c r="B2341" s="103" t="s">
        <v>743</v>
      </c>
      <c r="C2341" s="43" t="s">
        <v>7295</v>
      </c>
      <c r="D2341" s="43" t="s">
        <v>8535</v>
      </c>
      <c r="E2341" s="44" t="s">
        <v>76</v>
      </c>
      <c r="F2341" s="45" t="s">
        <v>8601</v>
      </c>
      <c r="G2341" s="45" t="s">
        <v>1930</v>
      </c>
      <c r="H2341" s="47">
        <v>43435</v>
      </c>
      <c r="I2341" s="47">
        <v>44348</v>
      </c>
      <c r="J2341" s="48" t="str">
        <f>IF(Ugovori_OPULJP[[#This Row],[DATUM ZAVRŠETKA OPERACIJE]]&gt;DATE(2024,3,31),"u provedbi","završen")</f>
        <v>završen</v>
      </c>
      <c r="K2341" s="46" t="s">
        <v>249</v>
      </c>
      <c r="L2341" s="46" t="s">
        <v>249</v>
      </c>
      <c r="M2341" s="49">
        <v>0.85</v>
      </c>
      <c r="N2341" s="49">
        <v>0.15</v>
      </c>
      <c r="O2341" s="50">
        <f>Ugovori_OPULJP[[#This Row],[Bespovratna sredstva - Ukupno (EU+Nac) HRK
= Ukupna ugovorena vrijednost bespovratnih sredstava]]*Ugovori_OPULJP[[#This Row],[EU STOPA SUFINANCIRANJA %
EU CO-FINANCING RATE %]]</f>
        <v>1969003.6989999998</v>
      </c>
      <c r="P2341" s="51">
        <f>Ugovori_OPULJP[[#This Row],[Bespovratna sredstva - EU dio - HRK]]/7.5345</f>
        <v>261331.70071006697</v>
      </c>
      <c r="Q2341" s="50">
        <f>Ugovori_OPULJP[[#This Row],[Bespovratna sredstva - Ukupno (EU+Nac) HRK
= Ukupna ugovorena vrijednost bespovratnih sredstava]]*Ugovori_OPULJP[[#This Row],[STOPA NACIONALNOG SUFINANCIRANJA %]]</f>
        <v>347471.24099999998</v>
      </c>
      <c r="R2341" s="51">
        <f>Ugovori_OPULJP[[#This Row],[Bespovratna sredstva - Nacionalni dio - HRK]]/7.5345</f>
        <v>46117.358948835354</v>
      </c>
      <c r="S2341" s="50">
        <v>2316474.94</v>
      </c>
      <c r="T2341" s="51">
        <f>Ugovori_OPULJP[[#This Row],[Bespovratna sredstva - Ukupno (EU+Nac) HRK
= Ukupna ugovorena vrijednost bespovratnih sredstava]]/7.5345</f>
        <v>307449.05965890235</v>
      </c>
      <c r="U2341" s="50">
        <v>0</v>
      </c>
      <c r="V2341" s="51">
        <f>Ugovori_OPULJP[[#This Row],[Javni doprinos korisnika - HRK]]/7.5345</f>
        <v>0</v>
      </c>
      <c r="W2341" s="50">
        <v>0</v>
      </c>
      <c r="X2341" s="51">
        <f>Ugovori_OPULJP[[#This Row],[Privatni doprinos korisnika - HRK]]/7.5345</f>
        <v>0</v>
      </c>
      <c r="Y2341" s="52">
        <v>2316474.94</v>
      </c>
      <c r="Z2341" s="53">
        <f>Ugovori_OPULJP[[#This Row],[UKUPNI PRIHVATLJIVI IZDACI
TOTAL ELIGIBLE EXPENDITURE
= Bespovratna sredstva ukupno + doprinos korisnika
= Ukupni prihvatljivi troškovi
= Ukupna ugovorena vrijednost projekta HRK]]/7.5345</f>
        <v>307449.05965890235</v>
      </c>
      <c r="AA2341" s="44" t="s">
        <v>38</v>
      </c>
      <c r="AB2341" s="44" t="s">
        <v>35</v>
      </c>
      <c r="AC2341" s="43" t="s">
        <v>8602</v>
      </c>
      <c r="AD2341" s="43" t="s">
        <v>6595</v>
      </c>
    </row>
    <row r="2342" spans="1:30" ht="51" x14ac:dyDescent="0.2">
      <c r="A2342" s="41" t="s">
        <v>8603</v>
      </c>
      <c r="B2342" s="103" t="s">
        <v>743</v>
      </c>
      <c r="C2342" s="43" t="s">
        <v>7295</v>
      </c>
      <c r="D2342" s="43" t="s">
        <v>8535</v>
      </c>
      <c r="E2342" s="44" t="s">
        <v>76</v>
      </c>
      <c r="F2342" s="45" t="s">
        <v>7420</v>
      </c>
      <c r="G2342" s="45" t="s">
        <v>2626</v>
      </c>
      <c r="H2342" s="47">
        <v>43546</v>
      </c>
      <c r="I2342" s="47">
        <v>44277</v>
      </c>
      <c r="J2342" s="48" t="str">
        <f>IF(Ugovori_OPULJP[[#This Row],[DATUM ZAVRŠETKA OPERACIJE]]&gt;DATE(2024,3,31),"u provedbi","završen")</f>
        <v>završen</v>
      </c>
      <c r="K2342" s="46" t="s">
        <v>155</v>
      </c>
      <c r="L2342" s="46" t="s">
        <v>155</v>
      </c>
      <c r="M2342" s="49">
        <v>0.85</v>
      </c>
      <c r="N2342" s="49">
        <v>0.15</v>
      </c>
      <c r="O2342" s="50">
        <f>Ugovori_OPULJP[[#This Row],[Bespovratna sredstva - Ukupno (EU+Nac) HRK
= Ukupna ugovorena vrijednost bespovratnih sredstava]]*Ugovori_OPULJP[[#This Row],[EU STOPA SUFINANCIRANJA %
EU CO-FINANCING RATE %]]</f>
        <v>1558771.905</v>
      </c>
      <c r="P2342" s="51">
        <f>Ugovori_OPULJP[[#This Row],[Bespovratna sredstva - EU dio - HRK]]/7.5345</f>
        <v>206884.58490941668</v>
      </c>
      <c r="Q2342" s="50">
        <f>Ugovori_OPULJP[[#This Row],[Bespovratna sredstva - Ukupno (EU+Nac) HRK
= Ukupna ugovorena vrijednost bespovratnih sredstava]]*Ugovori_OPULJP[[#This Row],[STOPA NACIONALNOG SUFINANCIRANJA %]]</f>
        <v>275077.39500000002</v>
      </c>
      <c r="R2342" s="51">
        <f>Ugovori_OPULJP[[#This Row],[Bespovratna sredstva - Nacionalni dio - HRK]]/7.5345</f>
        <v>36509.044395779412</v>
      </c>
      <c r="S2342" s="50">
        <v>1833849.3</v>
      </c>
      <c r="T2342" s="51">
        <f>Ugovori_OPULJP[[#This Row],[Bespovratna sredstva - Ukupno (EU+Nac) HRK
= Ukupna ugovorena vrijednost bespovratnih sredstava]]/7.5345</f>
        <v>243393.62930519608</v>
      </c>
      <c r="U2342" s="50">
        <v>0</v>
      </c>
      <c r="V2342" s="51">
        <f>Ugovori_OPULJP[[#This Row],[Javni doprinos korisnika - HRK]]/7.5345</f>
        <v>0</v>
      </c>
      <c r="W2342" s="50">
        <v>0</v>
      </c>
      <c r="X2342" s="51">
        <f>Ugovori_OPULJP[[#This Row],[Privatni doprinos korisnika - HRK]]/7.5345</f>
        <v>0</v>
      </c>
      <c r="Y2342" s="52">
        <v>1833849.3</v>
      </c>
      <c r="Z2342" s="53">
        <f>Ugovori_OPULJP[[#This Row],[UKUPNI PRIHVATLJIVI IZDACI
TOTAL ELIGIBLE EXPENDITURE
= Bespovratna sredstva ukupno + doprinos korisnika
= Ukupni prihvatljivi troškovi
= Ukupna ugovorena vrijednost projekta HRK]]/7.5345</f>
        <v>243393.62930519608</v>
      </c>
      <c r="AA2342" s="44" t="s">
        <v>38</v>
      </c>
      <c r="AB2342" s="44" t="s">
        <v>35</v>
      </c>
      <c r="AC2342" s="43" t="s">
        <v>8604</v>
      </c>
      <c r="AD2342" s="43" t="s">
        <v>6595</v>
      </c>
    </row>
    <row r="2343" spans="1:30" ht="76.5" x14ac:dyDescent="0.2">
      <c r="A2343" s="41" t="s">
        <v>8605</v>
      </c>
      <c r="B2343" s="103" t="s">
        <v>743</v>
      </c>
      <c r="C2343" s="43" t="s">
        <v>7295</v>
      </c>
      <c r="D2343" s="43" t="s">
        <v>8535</v>
      </c>
      <c r="E2343" s="44" t="s">
        <v>76</v>
      </c>
      <c r="F2343" s="45" t="s">
        <v>8606</v>
      </c>
      <c r="G2343" s="45" t="s">
        <v>7345</v>
      </c>
      <c r="H2343" s="47">
        <v>43431</v>
      </c>
      <c r="I2343" s="47">
        <v>44343</v>
      </c>
      <c r="J2343" s="48" t="str">
        <f>IF(Ugovori_OPULJP[[#This Row],[DATUM ZAVRŠETKA OPERACIJE]]&gt;DATE(2024,3,31),"u provedbi","završen")</f>
        <v>završen</v>
      </c>
      <c r="K2343" s="46" t="s">
        <v>892</v>
      </c>
      <c r="L2343" s="46" t="s">
        <v>37</v>
      </c>
      <c r="M2343" s="49">
        <v>0.85</v>
      </c>
      <c r="N2343" s="49">
        <v>0.15</v>
      </c>
      <c r="O2343" s="50">
        <f>Ugovori_OPULJP[[#This Row],[Bespovratna sredstva - Ukupno (EU+Nac) HRK
= Ukupna ugovorena vrijednost bespovratnih sredstava]]*Ugovori_OPULJP[[#This Row],[EU STOPA SUFINANCIRANJA %
EU CO-FINANCING RATE %]]</f>
        <v>1209696.4465000001</v>
      </c>
      <c r="P2343" s="51">
        <f>Ugovori_OPULJP[[#This Row],[Bespovratna sredstva - EU dio - HRK]]/7.5345</f>
        <v>160554.30970867345</v>
      </c>
      <c r="Q2343" s="50">
        <f>Ugovori_OPULJP[[#This Row],[Bespovratna sredstva - Ukupno (EU+Nac) HRK
= Ukupna ugovorena vrijednost bespovratnih sredstava]]*Ugovori_OPULJP[[#This Row],[STOPA NACIONALNOG SUFINANCIRANJA %]]</f>
        <v>213475.84349999999</v>
      </c>
      <c r="R2343" s="51">
        <f>Ugovori_OPULJP[[#This Row],[Bespovratna sredstva - Nacionalni dio - HRK]]/7.5345</f>
        <v>28333.113478001193</v>
      </c>
      <c r="S2343" s="50">
        <v>1423172.29</v>
      </c>
      <c r="T2343" s="51">
        <f>Ugovori_OPULJP[[#This Row],[Bespovratna sredstva - Ukupno (EU+Nac) HRK
= Ukupna ugovorena vrijednost bespovratnih sredstava]]/7.5345</f>
        <v>188887.42318667463</v>
      </c>
      <c r="U2343" s="50">
        <v>0</v>
      </c>
      <c r="V2343" s="51">
        <f>Ugovori_OPULJP[[#This Row],[Javni doprinos korisnika - HRK]]/7.5345</f>
        <v>0</v>
      </c>
      <c r="W2343" s="50">
        <v>0</v>
      </c>
      <c r="X2343" s="51">
        <f>Ugovori_OPULJP[[#This Row],[Privatni doprinos korisnika - HRK]]/7.5345</f>
        <v>0</v>
      </c>
      <c r="Y2343" s="52">
        <v>1423172.29</v>
      </c>
      <c r="Z2343" s="53">
        <f>Ugovori_OPULJP[[#This Row],[UKUPNI PRIHVATLJIVI IZDACI
TOTAL ELIGIBLE EXPENDITURE
= Bespovratna sredstva ukupno + doprinos korisnika
= Ukupni prihvatljivi troškovi
= Ukupna ugovorena vrijednost projekta HRK]]/7.5345</f>
        <v>188887.42318667463</v>
      </c>
      <c r="AA2343" s="44" t="s">
        <v>38</v>
      </c>
      <c r="AB2343" s="44" t="s">
        <v>35</v>
      </c>
      <c r="AC2343" s="43" t="s">
        <v>8607</v>
      </c>
      <c r="AD2343" s="43" t="s">
        <v>6595</v>
      </c>
    </row>
    <row r="2344" spans="1:30" ht="89.25" x14ac:dyDescent="0.2">
      <c r="A2344" s="41" t="s">
        <v>8609</v>
      </c>
      <c r="B2344" s="103" t="s">
        <v>743</v>
      </c>
      <c r="C2344" s="43" t="s">
        <v>7295</v>
      </c>
      <c r="D2344" s="43" t="s">
        <v>8535</v>
      </c>
      <c r="E2344" s="44" t="s">
        <v>76</v>
      </c>
      <c r="F2344" s="45" t="s">
        <v>8610</v>
      </c>
      <c r="G2344" s="45" t="s">
        <v>1091</v>
      </c>
      <c r="H2344" s="47">
        <v>43564</v>
      </c>
      <c r="I2344" s="47">
        <v>44478</v>
      </c>
      <c r="J2344" s="48" t="str">
        <f>IF(Ugovori_OPULJP[[#This Row],[DATUM ZAVRŠETKA OPERACIJE]]&gt;DATE(2024,3,31),"u provedbi","završen")</f>
        <v>završen</v>
      </c>
      <c r="K2344" s="46" t="s">
        <v>84</v>
      </c>
      <c r="L2344" s="46" t="s">
        <v>84</v>
      </c>
      <c r="M2344" s="49">
        <v>0.85</v>
      </c>
      <c r="N2344" s="49">
        <v>0.15</v>
      </c>
      <c r="O2344" s="50">
        <f>Ugovori_OPULJP[[#This Row],[Bespovratna sredstva - Ukupno (EU+Nac) HRK
= Ukupna ugovorena vrijednost bespovratnih sredstava]]*Ugovori_OPULJP[[#This Row],[EU STOPA SUFINANCIRANJA %
EU CO-FINANCING RATE %]]</f>
        <v>1486480.3909999998</v>
      </c>
      <c r="P2344" s="51">
        <f>Ugovori_OPULJP[[#This Row],[Bespovratna sredstva - EU dio - HRK]]/7.5345</f>
        <v>197289.85214679138</v>
      </c>
      <c r="Q2344" s="50">
        <f>Ugovori_OPULJP[[#This Row],[Bespovratna sredstva - Ukupno (EU+Nac) HRK
= Ukupna ugovorena vrijednost bespovratnih sredstava]]*Ugovori_OPULJP[[#This Row],[STOPA NACIONALNOG SUFINANCIRANJA %]]</f>
        <v>262320.06899999996</v>
      </c>
      <c r="R2344" s="51">
        <f>Ugovori_OPULJP[[#This Row],[Bespovratna sredstva - Nacionalni dio - HRK]]/7.5345</f>
        <v>34815.856261198482</v>
      </c>
      <c r="S2344" s="50">
        <v>1748800.46</v>
      </c>
      <c r="T2344" s="51">
        <f>Ugovori_OPULJP[[#This Row],[Bespovratna sredstva - Ukupno (EU+Nac) HRK
= Ukupna ugovorena vrijednost bespovratnih sredstava]]/7.5345</f>
        <v>232105.70840798991</v>
      </c>
      <c r="U2344" s="50">
        <v>0</v>
      </c>
      <c r="V2344" s="51">
        <f>Ugovori_OPULJP[[#This Row],[Javni doprinos korisnika - HRK]]/7.5345</f>
        <v>0</v>
      </c>
      <c r="W2344" s="50">
        <v>0</v>
      </c>
      <c r="X2344" s="51">
        <f>Ugovori_OPULJP[[#This Row],[Privatni doprinos korisnika - HRK]]/7.5345</f>
        <v>0</v>
      </c>
      <c r="Y2344" s="52">
        <v>1748800.46</v>
      </c>
      <c r="Z2344" s="53">
        <f>Ugovori_OPULJP[[#This Row],[UKUPNI PRIHVATLJIVI IZDACI
TOTAL ELIGIBLE EXPENDITURE
= Bespovratna sredstva ukupno + doprinos korisnika
= Ukupni prihvatljivi troškovi
= Ukupna ugovorena vrijednost projekta HRK]]/7.5345</f>
        <v>232105.70840798991</v>
      </c>
      <c r="AA2344" s="44" t="s">
        <v>38</v>
      </c>
      <c r="AB2344" s="44" t="s">
        <v>35</v>
      </c>
      <c r="AC2344" s="43" t="s">
        <v>8611</v>
      </c>
      <c r="AD2344" s="43" t="s">
        <v>6595</v>
      </c>
    </row>
    <row r="2345" spans="1:30" ht="114.75" x14ac:dyDescent="0.2">
      <c r="A2345" s="41" t="s">
        <v>8612</v>
      </c>
      <c r="B2345" s="103" t="s">
        <v>743</v>
      </c>
      <c r="C2345" s="43" t="s">
        <v>7295</v>
      </c>
      <c r="D2345" s="43" t="s">
        <v>8535</v>
      </c>
      <c r="E2345" s="44" t="s">
        <v>76</v>
      </c>
      <c r="F2345" s="45" t="s">
        <v>8613</v>
      </c>
      <c r="G2345" s="45" t="s">
        <v>2630</v>
      </c>
      <c r="H2345" s="47">
        <v>43544</v>
      </c>
      <c r="I2345" s="47">
        <v>44275</v>
      </c>
      <c r="J2345" s="48" t="str">
        <f>IF(Ugovori_OPULJP[[#This Row],[DATUM ZAVRŠETKA OPERACIJE]]&gt;DATE(2024,3,31),"u provedbi","završen")</f>
        <v>završen</v>
      </c>
      <c r="K2345" s="46" t="s">
        <v>338</v>
      </c>
      <c r="L2345" s="46" t="s">
        <v>338</v>
      </c>
      <c r="M2345" s="49">
        <v>0.85</v>
      </c>
      <c r="N2345" s="49">
        <v>0.15</v>
      </c>
      <c r="O2345" s="50">
        <f>Ugovori_OPULJP[[#This Row],[Bespovratna sredstva - Ukupno (EU+Nac) HRK
= Ukupna ugovorena vrijednost bespovratnih sredstava]]*Ugovori_OPULJP[[#This Row],[EU STOPA SUFINANCIRANJA %
EU CO-FINANCING RATE %]]</f>
        <v>1131719.9879999999</v>
      </c>
      <c r="P2345" s="51">
        <f>Ugovori_OPULJP[[#This Row],[Bespovratna sredstva - EU dio - HRK]]/7.5345</f>
        <v>150205.05514632686</v>
      </c>
      <c r="Q2345" s="50">
        <f>Ugovori_OPULJP[[#This Row],[Bespovratna sredstva - Ukupno (EU+Nac) HRK
= Ukupna ugovorena vrijednost bespovratnih sredstava]]*Ugovori_OPULJP[[#This Row],[STOPA NACIONALNOG SUFINANCIRANJA %]]</f>
        <v>199715.29199999999</v>
      </c>
      <c r="R2345" s="51">
        <f>Ugovori_OPULJP[[#This Row],[Bespovratna sredstva - Nacionalni dio - HRK]]/7.5345</f>
        <v>26506.774437587097</v>
      </c>
      <c r="S2345" s="50">
        <v>1331435.28</v>
      </c>
      <c r="T2345" s="51">
        <f>Ugovori_OPULJP[[#This Row],[Bespovratna sredstva - Ukupno (EU+Nac) HRK
= Ukupna ugovorena vrijednost bespovratnih sredstava]]/7.5345</f>
        <v>176711.82958391399</v>
      </c>
      <c r="U2345" s="50">
        <v>0</v>
      </c>
      <c r="V2345" s="51">
        <f>Ugovori_OPULJP[[#This Row],[Javni doprinos korisnika - HRK]]/7.5345</f>
        <v>0</v>
      </c>
      <c r="W2345" s="50">
        <v>0</v>
      </c>
      <c r="X2345" s="51">
        <f>Ugovori_OPULJP[[#This Row],[Privatni doprinos korisnika - HRK]]/7.5345</f>
        <v>0</v>
      </c>
      <c r="Y2345" s="52">
        <v>1331435.28</v>
      </c>
      <c r="Z2345" s="53">
        <f>Ugovori_OPULJP[[#This Row],[UKUPNI PRIHVATLJIVI IZDACI
TOTAL ELIGIBLE EXPENDITURE
= Bespovratna sredstva ukupno + doprinos korisnika
= Ukupni prihvatljivi troškovi
= Ukupna ugovorena vrijednost projekta HRK]]/7.5345</f>
        <v>176711.82958391399</v>
      </c>
      <c r="AA2345" s="44" t="s">
        <v>38</v>
      </c>
      <c r="AB2345" s="44" t="s">
        <v>35</v>
      </c>
      <c r="AC2345" s="43" t="s">
        <v>8614</v>
      </c>
      <c r="AD2345" s="43" t="s">
        <v>6595</v>
      </c>
    </row>
    <row r="2346" spans="1:30" ht="63.75" x14ac:dyDescent="0.2">
      <c r="A2346" s="41" t="s">
        <v>8615</v>
      </c>
      <c r="B2346" s="103" t="s">
        <v>743</v>
      </c>
      <c r="C2346" s="43" t="s">
        <v>7295</v>
      </c>
      <c r="D2346" s="43" t="s">
        <v>8535</v>
      </c>
      <c r="E2346" s="44" t="s">
        <v>76</v>
      </c>
      <c r="F2346" s="45" t="s">
        <v>8616</v>
      </c>
      <c r="G2346" s="45" t="s">
        <v>2415</v>
      </c>
      <c r="H2346" s="47">
        <v>43433</v>
      </c>
      <c r="I2346" s="47">
        <v>44164</v>
      </c>
      <c r="J2346" s="48" t="str">
        <f>IF(Ugovori_OPULJP[[#This Row],[DATUM ZAVRŠETKA OPERACIJE]]&gt;DATE(2024,3,31),"u provedbi","završen")</f>
        <v>završen</v>
      </c>
      <c r="K2346" s="46" t="s">
        <v>99</v>
      </c>
      <c r="L2346" s="46" t="s">
        <v>99</v>
      </c>
      <c r="M2346" s="49">
        <v>0.85</v>
      </c>
      <c r="N2346" s="49">
        <v>0.15</v>
      </c>
      <c r="O2346" s="50">
        <f>Ugovori_OPULJP[[#This Row],[Bespovratna sredstva - Ukupno (EU+Nac) HRK
= Ukupna ugovorena vrijednost bespovratnih sredstava]]*Ugovori_OPULJP[[#This Row],[EU STOPA SUFINANCIRANJA %
EU CO-FINANCING RATE %]]</f>
        <v>2016551.0075000001</v>
      </c>
      <c r="P2346" s="51">
        <f>Ugovori_OPULJP[[#This Row],[Bespovratna sredstva - EU dio - HRK]]/7.5345</f>
        <v>267642.31302674365</v>
      </c>
      <c r="Q2346" s="50">
        <f>Ugovori_OPULJP[[#This Row],[Bespovratna sredstva - Ukupno (EU+Nac) HRK
= Ukupna ugovorena vrijednost bespovratnih sredstava]]*Ugovori_OPULJP[[#This Row],[STOPA NACIONALNOG SUFINANCIRANJA %]]</f>
        <v>355861.9425</v>
      </c>
      <c r="R2346" s="51">
        <f>Ugovori_OPULJP[[#This Row],[Bespovratna sredstva - Nacionalni dio - HRK]]/7.5345</f>
        <v>47230.996416484173</v>
      </c>
      <c r="S2346" s="50">
        <v>2372412.9500000002</v>
      </c>
      <c r="T2346" s="51">
        <f>Ugovori_OPULJP[[#This Row],[Bespovratna sredstva - Ukupno (EU+Nac) HRK
= Ukupna ugovorena vrijednost bespovratnih sredstava]]/7.5345</f>
        <v>314873.30944322783</v>
      </c>
      <c r="U2346" s="50">
        <v>0</v>
      </c>
      <c r="V2346" s="51">
        <f>Ugovori_OPULJP[[#This Row],[Javni doprinos korisnika - HRK]]/7.5345</f>
        <v>0</v>
      </c>
      <c r="W2346" s="50">
        <v>0</v>
      </c>
      <c r="X2346" s="51">
        <f>Ugovori_OPULJP[[#This Row],[Privatni doprinos korisnika - HRK]]/7.5345</f>
        <v>0</v>
      </c>
      <c r="Y2346" s="52">
        <v>2372412.9500000002</v>
      </c>
      <c r="Z2346" s="53">
        <f>Ugovori_OPULJP[[#This Row],[UKUPNI PRIHVATLJIVI IZDACI
TOTAL ELIGIBLE EXPENDITURE
= Bespovratna sredstva ukupno + doprinos korisnika
= Ukupni prihvatljivi troškovi
= Ukupna ugovorena vrijednost projekta HRK]]/7.5345</f>
        <v>314873.30944322783</v>
      </c>
      <c r="AA2346" s="44" t="s">
        <v>38</v>
      </c>
      <c r="AB2346" s="44" t="s">
        <v>35</v>
      </c>
      <c r="AC2346" s="43" t="s">
        <v>8617</v>
      </c>
      <c r="AD2346" s="43" t="s">
        <v>6595</v>
      </c>
    </row>
    <row r="2347" spans="1:30" ht="63.75" x14ac:dyDescent="0.2">
      <c r="A2347" s="41" t="s">
        <v>8618</v>
      </c>
      <c r="B2347" s="103" t="s">
        <v>743</v>
      </c>
      <c r="C2347" s="43" t="s">
        <v>7295</v>
      </c>
      <c r="D2347" s="43" t="s">
        <v>8535</v>
      </c>
      <c r="E2347" s="44" t="s">
        <v>76</v>
      </c>
      <c r="F2347" s="45" t="s">
        <v>8619</v>
      </c>
      <c r="G2347" s="45" t="s">
        <v>3143</v>
      </c>
      <c r="H2347" s="47">
        <v>43543</v>
      </c>
      <c r="I2347" s="47">
        <v>44366</v>
      </c>
      <c r="J2347" s="48" t="str">
        <f>IF(Ugovori_OPULJP[[#This Row],[DATUM ZAVRŠETKA OPERACIJE]]&gt;DATE(2024,3,31),"u provedbi","završen")</f>
        <v>završen</v>
      </c>
      <c r="K2347" s="46" t="s">
        <v>211</v>
      </c>
      <c r="L2347" s="46" t="s">
        <v>211</v>
      </c>
      <c r="M2347" s="49">
        <v>0.85</v>
      </c>
      <c r="N2347" s="49">
        <v>0.15</v>
      </c>
      <c r="O2347" s="50">
        <f>Ugovori_OPULJP[[#This Row],[Bespovratna sredstva - Ukupno (EU+Nac) HRK
= Ukupna ugovorena vrijednost bespovratnih sredstava]]*Ugovori_OPULJP[[#This Row],[EU STOPA SUFINANCIRANJA %
EU CO-FINANCING RATE %]]</f>
        <v>977041</v>
      </c>
      <c r="P2347" s="51">
        <f>Ugovori_OPULJP[[#This Row],[Bespovratna sredstva - EU dio - HRK]]/7.5345</f>
        <v>129675.62545623464</v>
      </c>
      <c r="Q2347" s="50">
        <f>Ugovori_OPULJP[[#This Row],[Bespovratna sredstva - Ukupno (EU+Nac) HRK
= Ukupna ugovorena vrijednost bespovratnih sredstava]]*Ugovori_OPULJP[[#This Row],[STOPA NACIONALNOG SUFINANCIRANJA %]]</f>
        <v>172419</v>
      </c>
      <c r="R2347" s="51">
        <f>Ugovori_OPULJP[[#This Row],[Bespovratna sredstva - Nacionalni dio - HRK]]/7.5345</f>
        <v>22883.933904041409</v>
      </c>
      <c r="S2347" s="50">
        <v>1149460</v>
      </c>
      <c r="T2347" s="51">
        <f>Ugovori_OPULJP[[#This Row],[Bespovratna sredstva - Ukupno (EU+Nac) HRK
= Ukupna ugovorena vrijednost bespovratnih sredstava]]/7.5345</f>
        <v>152559.55936027606</v>
      </c>
      <c r="U2347" s="50">
        <v>0</v>
      </c>
      <c r="V2347" s="51">
        <f>Ugovori_OPULJP[[#This Row],[Javni doprinos korisnika - HRK]]/7.5345</f>
        <v>0</v>
      </c>
      <c r="W2347" s="50">
        <v>0</v>
      </c>
      <c r="X2347" s="51">
        <f>Ugovori_OPULJP[[#This Row],[Privatni doprinos korisnika - HRK]]/7.5345</f>
        <v>0</v>
      </c>
      <c r="Y2347" s="52">
        <v>1149460</v>
      </c>
      <c r="Z2347" s="53">
        <f>Ugovori_OPULJP[[#This Row],[UKUPNI PRIHVATLJIVI IZDACI
TOTAL ELIGIBLE EXPENDITURE
= Bespovratna sredstva ukupno + doprinos korisnika
= Ukupni prihvatljivi troškovi
= Ukupna ugovorena vrijednost projekta HRK]]/7.5345</f>
        <v>152559.55936027606</v>
      </c>
      <c r="AA2347" s="44" t="s">
        <v>38</v>
      </c>
      <c r="AB2347" s="44" t="s">
        <v>35</v>
      </c>
      <c r="AC2347" s="43" t="s">
        <v>8620</v>
      </c>
      <c r="AD2347" s="43" t="s">
        <v>6595</v>
      </c>
    </row>
    <row r="2348" spans="1:30" ht="51" x14ac:dyDescent="0.2">
      <c r="A2348" s="41" t="s">
        <v>8621</v>
      </c>
      <c r="B2348" s="103" t="s">
        <v>743</v>
      </c>
      <c r="C2348" s="43" t="s">
        <v>7295</v>
      </c>
      <c r="D2348" s="43" t="s">
        <v>8535</v>
      </c>
      <c r="E2348" s="44" t="s">
        <v>76</v>
      </c>
      <c r="F2348" s="45" t="s">
        <v>8622</v>
      </c>
      <c r="G2348" s="45" t="s">
        <v>7479</v>
      </c>
      <c r="H2348" s="47">
        <v>43431</v>
      </c>
      <c r="I2348" s="47">
        <v>44196</v>
      </c>
      <c r="J2348" s="48" t="str">
        <f>IF(Ugovori_OPULJP[[#This Row],[DATUM ZAVRŠETKA OPERACIJE]]&gt;DATE(2024,3,31),"u provedbi","završen")</f>
        <v>završen</v>
      </c>
      <c r="K2348" s="46" t="s">
        <v>249</v>
      </c>
      <c r="L2348" s="46" t="s">
        <v>249</v>
      </c>
      <c r="M2348" s="49">
        <v>0.85</v>
      </c>
      <c r="N2348" s="49">
        <v>0.15</v>
      </c>
      <c r="O2348" s="50">
        <f>Ugovori_OPULJP[[#This Row],[Bespovratna sredstva - Ukupno (EU+Nac) HRK
= Ukupna ugovorena vrijednost bespovratnih sredstava]]*Ugovori_OPULJP[[#This Row],[EU STOPA SUFINANCIRANJA %
EU CO-FINANCING RATE %]]</f>
        <v>2124904.0690000001</v>
      </c>
      <c r="P2348" s="51">
        <f>Ugovori_OPULJP[[#This Row],[Bespovratna sredstva - EU dio - HRK]]/7.5345</f>
        <v>282023.23564934632</v>
      </c>
      <c r="Q2348" s="50">
        <f>Ugovori_OPULJP[[#This Row],[Bespovratna sredstva - Ukupno (EU+Nac) HRK
= Ukupna ugovorena vrijednost bespovratnih sredstava]]*Ugovori_OPULJP[[#This Row],[STOPA NACIONALNOG SUFINANCIRANJA %]]</f>
        <v>374983.071</v>
      </c>
      <c r="R2348" s="51">
        <f>Ugovori_OPULJP[[#This Row],[Bespovratna sredstva - Nacionalni dio - HRK]]/7.5345</f>
        <v>49768.806291061119</v>
      </c>
      <c r="S2348" s="50">
        <v>2499887.14</v>
      </c>
      <c r="T2348" s="51">
        <f>Ugovori_OPULJP[[#This Row],[Bespovratna sredstva - Ukupno (EU+Nac) HRK
= Ukupna ugovorena vrijednost bespovratnih sredstava]]/7.5345</f>
        <v>331792.04194040748</v>
      </c>
      <c r="U2348" s="50">
        <v>0</v>
      </c>
      <c r="V2348" s="51">
        <f>Ugovori_OPULJP[[#This Row],[Javni doprinos korisnika - HRK]]/7.5345</f>
        <v>0</v>
      </c>
      <c r="W2348" s="50">
        <v>0</v>
      </c>
      <c r="X2348" s="51">
        <f>Ugovori_OPULJP[[#This Row],[Privatni doprinos korisnika - HRK]]/7.5345</f>
        <v>0</v>
      </c>
      <c r="Y2348" s="52">
        <v>2499887.14</v>
      </c>
      <c r="Z2348" s="53">
        <f>Ugovori_OPULJP[[#This Row],[UKUPNI PRIHVATLJIVI IZDACI
TOTAL ELIGIBLE EXPENDITURE
= Bespovratna sredstva ukupno + doprinos korisnika
= Ukupni prihvatljivi troškovi
= Ukupna ugovorena vrijednost projekta HRK]]/7.5345</f>
        <v>331792.04194040748</v>
      </c>
      <c r="AA2348" s="44" t="s">
        <v>38</v>
      </c>
      <c r="AB2348" s="44" t="s">
        <v>35</v>
      </c>
      <c r="AC2348" s="43" t="s">
        <v>8623</v>
      </c>
      <c r="AD2348" s="43" t="s">
        <v>6595</v>
      </c>
    </row>
    <row r="2349" spans="1:30" ht="114.75" x14ac:dyDescent="0.2">
      <c r="A2349" s="41" t="s">
        <v>8624</v>
      </c>
      <c r="B2349" s="103" t="s">
        <v>743</v>
      </c>
      <c r="C2349" s="43" t="s">
        <v>7295</v>
      </c>
      <c r="D2349" s="43" t="s">
        <v>8535</v>
      </c>
      <c r="E2349" s="44" t="s">
        <v>76</v>
      </c>
      <c r="F2349" s="45" t="s">
        <v>8625</v>
      </c>
      <c r="G2349" s="45" t="s">
        <v>2065</v>
      </c>
      <c r="H2349" s="47">
        <v>43433</v>
      </c>
      <c r="I2349" s="47">
        <v>44315</v>
      </c>
      <c r="J2349" s="48" t="str">
        <f>IF(Ugovori_OPULJP[[#This Row],[DATUM ZAVRŠETKA OPERACIJE]]&gt;DATE(2024,3,31),"u provedbi","završen")</f>
        <v>završen</v>
      </c>
      <c r="K2349" s="46" t="s">
        <v>249</v>
      </c>
      <c r="L2349" s="46" t="s">
        <v>249</v>
      </c>
      <c r="M2349" s="49">
        <v>0.85</v>
      </c>
      <c r="N2349" s="49">
        <v>0.15</v>
      </c>
      <c r="O2349" s="50">
        <f>Ugovori_OPULJP[[#This Row],[Bespovratna sredstva - Ukupno (EU+Nac) HRK
= Ukupna ugovorena vrijednost bespovratnih sredstava]]*Ugovori_OPULJP[[#This Row],[EU STOPA SUFINANCIRANJA %
EU CO-FINANCING RATE %]]</f>
        <v>1993377.4745</v>
      </c>
      <c r="P2349" s="51">
        <f>Ugovori_OPULJP[[#This Row],[Bespovratna sredstva - EU dio - HRK]]/7.5345</f>
        <v>264566.65664609463</v>
      </c>
      <c r="Q2349" s="50">
        <f>Ugovori_OPULJP[[#This Row],[Bespovratna sredstva - Ukupno (EU+Nac) HRK
= Ukupna ugovorena vrijednost bespovratnih sredstava]]*Ugovori_OPULJP[[#This Row],[STOPA NACIONALNOG SUFINANCIRANJA %]]</f>
        <v>351772.49550000002</v>
      </c>
      <c r="R2349" s="51">
        <f>Ugovori_OPULJP[[#This Row],[Bespovratna sredstva - Nacionalni dio - HRK]]/7.5345</f>
        <v>46688.233525781405</v>
      </c>
      <c r="S2349" s="50">
        <v>2345149.9700000002</v>
      </c>
      <c r="T2349" s="51">
        <f>Ugovori_OPULJP[[#This Row],[Bespovratna sredstva - Ukupno (EU+Nac) HRK
= Ukupna ugovorena vrijednost bespovratnih sredstava]]/7.5345</f>
        <v>311254.89017187606</v>
      </c>
      <c r="U2349" s="50">
        <v>0</v>
      </c>
      <c r="V2349" s="51">
        <f>Ugovori_OPULJP[[#This Row],[Javni doprinos korisnika - HRK]]/7.5345</f>
        <v>0</v>
      </c>
      <c r="W2349" s="50">
        <v>0</v>
      </c>
      <c r="X2349" s="51">
        <f>Ugovori_OPULJP[[#This Row],[Privatni doprinos korisnika - HRK]]/7.5345</f>
        <v>0</v>
      </c>
      <c r="Y2349" s="52">
        <v>2345149.9700000002</v>
      </c>
      <c r="Z2349" s="53">
        <f>Ugovori_OPULJP[[#This Row],[UKUPNI PRIHVATLJIVI IZDACI
TOTAL ELIGIBLE EXPENDITURE
= Bespovratna sredstva ukupno + doprinos korisnika
= Ukupni prihvatljivi troškovi
= Ukupna ugovorena vrijednost projekta HRK]]/7.5345</f>
        <v>311254.89017187606</v>
      </c>
      <c r="AA2349" s="44" t="s">
        <v>38</v>
      </c>
      <c r="AB2349" s="44" t="s">
        <v>35</v>
      </c>
      <c r="AC2349" s="43" t="s">
        <v>8626</v>
      </c>
      <c r="AD2349" s="43" t="s">
        <v>6595</v>
      </c>
    </row>
    <row r="2350" spans="1:30" ht="114.75" x14ac:dyDescent="0.2">
      <c r="A2350" s="41" t="s">
        <v>8627</v>
      </c>
      <c r="B2350" s="103" t="s">
        <v>743</v>
      </c>
      <c r="C2350" s="43" t="s">
        <v>7295</v>
      </c>
      <c r="D2350" s="43" t="s">
        <v>8535</v>
      </c>
      <c r="E2350" s="44" t="s">
        <v>76</v>
      </c>
      <c r="F2350" s="45" t="s">
        <v>8628</v>
      </c>
      <c r="G2350" s="45" t="s">
        <v>1946</v>
      </c>
      <c r="H2350" s="47">
        <v>43434</v>
      </c>
      <c r="I2350" s="47">
        <v>44316</v>
      </c>
      <c r="J2350" s="48" t="str">
        <f>IF(Ugovori_OPULJP[[#This Row],[DATUM ZAVRŠETKA OPERACIJE]]&gt;DATE(2024,3,31),"u provedbi","završen")</f>
        <v>završen</v>
      </c>
      <c r="K2350" s="46" t="s">
        <v>249</v>
      </c>
      <c r="L2350" s="46" t="s">
        <v>249</v>
      </c>
      <c r="M2350" s="49">
        <v>0.85</v>
      </c>
      <c r="N2350" s="49">
        <v>0.15</v>
      </c>
      <c r="O2350" s="50">
        <f>Ugovori_OPULJP[[#This Row],[Bespovratna sredstva - Ukupno (EU+Nac) HRK
= Ukupna ugovorena vrijednost bespovratnih sredstava]]*Ugovori_OPULJP[[#This Row],[EU STOPA SUFINANCIRANJA %
EU CO-FINANCING RATE %]]</f>
        <v>2109502.7999999998</v>
      </c>
      <c r="P2350" s="51">
        <f>Ugovori_OPULJP[[#This Row],[Bespovratna sredstva - EU dio - HRK]]/7.5345</f>
        <v>279979.13597451721</v>
      </c>
      <c r="Q2350" s="50">
        <f>Ugovori_OPULJP[[#This Row],[Bespovratna sredstva - Ukupno (EU+Nac) HRK
= Ukupna ugovorena vrijednost bespovratnih sredstava]]*Ugovori_OPULJP[[#This Row],[STOPA NACIONALNOG SUFINANCIRANJA %]]</f>
        <v>372265.2</v>
      </c>
      <c r="R2350" s="51">
        <f>Ugovori_OPULJP[[#This Row],[Bespovratna sredstva - Nacionalni dio - HRK]]/7.5345</f>
        <v>49408.082819032446</v>
      </c>
      <c r="S2350" s="50">
        <v>2481768</v>
      </c>
      <c r="T2350" s="51">
        <f>Ugovori_OPULJP[[#This Row],[Bespovratna sredstva - Ukupno (EU+Nac) HRK
= Ukupna ugovorena vrijednost bespovratnih sredstava]]/7.5345</f>
        <v>329387.21879354963</v>
      </c>
      <c r="U2350" s="50">
        <v>0</v>
      </c>
      <c r="V2350" s="51">
        <f>Ugovori_OPULJP[[#This Row],[Javni doprinos korisnika - HRK]]/7.5345</f>
        <v>0</v>
      </c>
      <c r="W2350" s="50">
        <v>0</v>
      </c>
      <c r="X2350" s="51">
        <f>Ugovori_OPULJP[[#This Row],[Privatni doprinos korisnika - HRK]]/7.5345</f>
        <v>0</v>
      </c>
      <c r="Y2350" s="52">
        <v>2481768</v>
      </c>
      <c r="Z2350" s="53">
        <f>Ugovori_OPULJP[[#This Row],[UKUPNI PRIHVATLJIVI IZDACI
TOTAL ELIGIBLE EXPENDITURE
= Bespovratna sredstva ukupno + doprinos korisnika
= Ukupni prihvatljivi troškovi
= Ukupna ugovorena vrijednost projekta HRK]]/7.5345</f>
        <v>329387.21879354963</v>
      </c>
      <c r="AA2350" s="44" t="s">
        <v>38</v>
      </c>
      <c r="AB2350" s="44" t="s">
        <v>35</v>
      </c>
      <c r="AC2350" s="43" t="s">
        <v>8629</v>
      </c>
      <c r="AD2350" s="43" t="s">
        <v>6595</v>
      </c>
    </row>
    <row r="2351" spans="1:30" ht="89.25" x14ac:dyDescent="0.2">
      <c r="A2351" s="41" t="s">
        <v>8630</v>
      </c>
      <c r="B2351" s="103" t="s">
        <v>743</v>
      </c>
      <c r="C2351" s="43" t="s">
        <v>7295</v>
      </c>
      <c r="D2351" s="43" t="s">
        <v>8535</v>
      </c>
      <c r="E2351" s="44" t="s">
        <v>76</v>
      </c>
      <c r="F2351" s="45" t="s">
        <v>8631</v>
      </c>
      <c r="G2351" s="45" t="s">
        <v>2490</v>
      </c>
      <c r="H2351" s="47">
        <v>43559</v>
      </c>
      <c r="I2351" s="47">
        <v>44473</v>
      </c>
      <c r="J2351" s="48" t="str">
        <f>IF(Ugovori_OPULJP[[#This Row],[DATUM ZAVRŠETKA OPERACIJE]]&gt;DATE(2024,3,31),"u provedbi","završen")</f>
        <v>završen</v>
      </c>
      <c r="K2351" s="46" t="s">
        <v>594</v>
      </c>
      <c r="L2351" s="46" t="s">
        <v>594</v>
      </c>
      <c r="M2351" s="49">
        <v>0.85</v>
      </c>
      <c r="N2351" s="49">
        <v>0.15</v>
      </c>
      <c r="O2351" s="50">
        <f>Ugovori_OPULJP[[#This Row],[Bespovratna sredstva - Ukupno (EU+Nac) HRK
= Ukupna ugovorena vrijednost bespovratnih sredstava]]*Ugovori_OPULJP[[#This Row],[EU STOPA SUFINANCIRANJA %
EU CO-FINANCING RATE %]]</f>
        <v>424694</v>
      </c>
      <c r="P2351" s="51">
        <f>Ugovori_OPULJP[[#This Row],[Bespovratna sredstva - EU dio - HRK]]/7.5345</f>
        <v>56366.580396841193</v>
      </c>
      <c r="Q2351" s="50">
        <f>Ugovori_OPULJP[[#This Row],[Bespovratna sredstva - Ukupno (EU+Nac) HRK
= Ukupna ugovorena vrijednost bespovratnih sredstava]]*Ugovori_OPULJP[[#This Row],[STOPA NACIONALNOG SUFINANCIRANJA %]]</f>
        <v>74946</v>
      </c>
      <c r="R2351" s="51">
        <f>Ugovori_OPULJP[[#This Row],[Bespovratna sredstva - Nacionalni dio - HRK]]/7.5345</f>
        <v>9947.0435994425643</v>
      </c>
      <c r="S2351" s="50">
        <v>499640</v>
      </c>
      <c r="T2351" s="51">
        <f>Ugovori_OPULJP[[#This Row],[Bespovratna sredstva - Ukupno (EU+Nac) HRK
= Ukupna ugovorena vrijednost bespovratnih sredstava]]/7.5345</f>
        <v>66313.623996283757</v>
      </c>
      <c r="U2351" s="50">
        <v>0</v>
      </c>
      <c r="V2351" s="51">
        <f>Ugovori_OPULJP[[#This Row],[Javni doprinos korisnika - HRK]]/7.5345</f>
        <v>0</v>
      </c>
      <c r="W2351" s="50">
        <v>0</v>
      </c>
      <c r="X2351" s="51">
        <f>Ugovori_OPULJP[[#This Row],[Privatni doprinos korisnika - HRK]]/7.5345</f>
        <v>0</v>
      </c>
      <c r="Y2351" s="52">
        <v>499640</v>
      </c>
      <c r="Z2351" s="53">
        <f>Ugovori_OPULJP[[#This Row],[UKUPNI PRIHVATLJIVI IZDACI
TOTAL ELIGIBLE EXPENDITURE
= Bespovratna sredstva ukupno + doprinos korisnika
= Ukupni prihvatljivi troškovi
= Ukupna ugovorena vrijednost projekta HRK]]/7.5345</f>
        <v>66313.623996283757</v>
      </c>
      <c r="AA2351" s="44" t="s">
        <v>38</v>
      </c>
      <c r="AB2351" s="44" t="s">
        <v>35</v>
      </c>
      <c r="AC2351" s="43" t="s">
        <v>8632</v>
      </c>
      <c r="AD2351" s="43" t="s">
        <v>6595</v>
      </c>
    </row>
    <row r="2352" spans="1:30" ht="63.75" x14ac:dyDescent="0.2">
      <c r="A2352" s="41" t="s">
        <v>8633</v>
      </c>
      <c r="B2352" s="103" t="s">
        <v>743</v>
      </c>
      <c r="C2352" s="43" t="s">
        <v>7295</v>
      </c>
      <c r="D2352" s="43" t="s">
        <v>8535</v>
      </c>
      <c r="E2352" s="44" t="s">
        <v>76</v>
      </c>
      <c r="F2352" s="45" t="s">
        <v>8634</v>
      </c>
      <c r="G2352" s="45" t="s">
        <v>2206</v>
      </c>
      <c r="H2352" s="47">
        <v>43626</v>
      </c>
      <c r="I2352" s="47">
        <v>44510</v>
      </c>
      <c r="J2352" s="48" t="str">
        <f>IF(Ugovori_OPULJP[[#This Row],[DATUM ZAVRŠETKA OPERACIJE]]&gt;DATE(2024,3,31),"u provedbi","završen")</f>
        <v>završen</v>
      </c>
      <c r="K2352" s="46" t="s">
        <v>211</v>
      </c>
      <c r="L2352" s="46" t="s">
        <v>211</v>
      </c>
      <c r="M2352" s="49">
        <v>0.85</v>
      </c>
      <c r="N2352" s="49">
        <v>0.15</v>
      </c>
      <c r="O2352" s="50">
        <f>Ugovori_OPULJP[[#This Row],[Bespovratna sredstva - Ukupno (EU+Nac) HRK
= Ukupna ugovorena vrijednost bespovratnih sredstava]]*Ugovori_OPULJP[[#This Row],[EU STOPA SUFINANCIRANJA %
EU CO-FINANCING RATE %]]</f>
        <v>632034.5</v>
      </c>
      <c r="P2352" s="51">
        <f>Ugovori_OPULJP[[#This Row],[Bespovratna sredstva - EU dio - HRK]]/7.5345</f>
        <v>83885.393854933965</v>
      </c>
      <c r="Q2352" s="50">
        <f>Ugovori_OPULJP[[#This Row],[Bespovratna sredstva - Ukupno (EU+Nac) HRK
= Ukupna ugovorena vrijednost bespovratnih sredstava]]*Ugovori_OPULJP[[#This Row],[STOPA NACIONALNOG SUFINANCIRANJA %]]</f>
        <v>111535.5</v>
      </c>
      <c r="R2352" s="51">
        <f>Ugovori_OPULJP[[#This Row],[Bespovratna sredstva - Nacionalni dio - HRK]]/7.5345</f>
        <v>14803.304797929522</v>
      </c>
      <c r="S2352" s="50">
        <v>743570</v>
      </c>
      <c r="T2352" s="51">
        <f>Ugovori_OPULJP[[#This Row],[Bespovratna sredstva - Ukupno (EU+Nac) HRK
= Ukupna ugovorena vrijednost bespovratnih sredstava]]/7.5345</f>
        <v>98688.698652863488</v>
      </c>
      <c r="U2352" s="50">
        <v>0</v>
      </c>
      <c r="V2352" s="51">
        <f>Ugovori_OPULJP[[#This Row],[Javni doprinos korisnika - HRK]]/7.5345</f>
        <v>0</v>
      </c>
      <c r="W2352" s="50">
        <v>0</v>
      </c>
      <c r="X2352" s="51">
        <f>Ugovori_OPULJP[[#This Row],[Privatni doprinos korisnika - HRK]]/7.5345</f>
        <v>0</v>
      </c>
      <c r="Y2352" s="52">
        <v>743570</v>
      </c>
      <c r="Z2352" s="53">
        <f>Ugovori_OPULJP[[#This Row],[UKUPNI PRIHVATLJIVI IZDACI
TOTAL ELIGIBLE EXPENDITURE
= Bespovratna sredstva ukupno + doprinos korisnika
= Ukupni prihvatljivi troškovi
= Ukupna ugovorena vrijednost projekta HRK]]/7.5345</f>
        <v>98688.698652863488</v>
      </c>
      <c r="AA2352" s="44" t="s">
        <v>38</v>
      </c>
      <c r="AB2352" s="44" t="s">
        <v>35</v>
      </c>
      <c r="AC2352" s="43" t="s">
        <v>8635</v>
      </c>
      <c r="AD2352" s="43" t="s">
        <v>6595</v>
      </c>
    </row>
    <row r="2353" spans="1:30" ht="114.75" x14ac:dyDescent="0.2">
      <c r="A2353" s="41" t="s">
        <v>8636</v>
      </c>
      <c r="B2353" s="103" t="s">
        <v>743</v>
      </c>
      <c r="C2353" s="43" t="s">
        <v>7295</v>
      </c>
      <c r="D2353" s="43" t="s">
        <v>8535</v>
      </c>
      <c r="E2353" s="44" t="s">
        <v>76</v>
      </c>
      <c r="F2353" s="45" t="s">
        <v>8637</v>
      </c>
      <c r="G2353" s="45" t="s">
        <v>1380</v>
      </c>
      <c r="H2353" s="47">
        <v>43437</v>
      </c>
      <c r="I2353" s="47">
        <v>44168</v>
      </c>
      <c r="J2353" s="48" t="str">
        <f>IF(Ugovori_OPULJP[[#This Row],[DATUM ZAVRŠETKA OPERACIJE]]&gt;DATE(2024,3,31),"u provedbi","završen")</f>
        <v>završen</v>
      </c>
      <c r="K2353" s="46" t="s">
        <v>8638</v>
      </c>
      <c r="L2353" s="46" t="s">
        <v>594</v>
      </c>
      <c r="M2353" s="49">
        <v>0.85</v>
      </c>
      <c r="N2353" s="49">
        <v>0.15</v>
      </c>
      <c r="O2353" s="50">
        <f>Ugovori_OPULJP[[#This Row],[Bespovratna sredstva - Ukupno (EU+Nac) HRK
= Ukupna ugovorena vrijednost bespovratnih sredstava]]*Ugovori_OPULJP[[#This Row],[EU STOPA SUFINANCIRANJA %
EU CO-FINANCING RATE %]]</f>
        <v>2121515</v>
      </c>
      <c r="P2353" s="51">
        <f>Ugovori_OPULJP[[#This Row],[Bespovratna sredstva - EU dio - HRK]]/7.5345</f>
        <v>281573.42889375536</v>
      </c>
      <c r="Q2353" s="50">
        <f>Ugovori_OPULJP[[#This Row],[Bespovratna sredstva - Ukupno (EU+Nac) HRK
= Ukupna ugovorena vrijednost bespovratnih sredstava]]*Ugovori_OPULJP[[#This Row],[STOPA NACIONALNOG SUFINANCIRANJA %]]</f>
        <v>374385</v>
      </c>
      <c r="R2353" s="51">
        <f>Ugovori_OPULJP[[#This Row],[Bespovratna sredstva - Nacionalni dio - HRK]]/7.5345</f>
        <v>49689.428628309775</v>
      </c>
      <c r="S2353" s="50">
        <v>2495900</v>
      </c>
      <c r="T2353" s="51">
        <f>Ugovori_OPULJP[[#This Row],[Bespovratna sredstva - Ukupno (EU+Nac) HRK
= Ukupna ugovorena vrijednost bespovratnih sredstava]]/7.5345</f>
        <v>331262.85752206517</v>
      </c>
      <c r="U2353" s="50">
        <v>0</v>
      </c>
      <c r="V2353" s="51">
        <f>Ugovori_OPULJP[[#This Row],[Javni doprinos korisnika - HRK]]/7.5345</f>
        <v>0</v>
      </c>
      <c r="W2353" s="50">
        <v>0</v>
      </c>
      <c r="X2353" s="51">
        <f>Ugovori_OPULJP[[#This Row],[Privatni doprinos korisnika - HRK]]/7.5345</f>
        <v>0</v>
      </c>
      <c r="Y2353" s="52">
        <v>2495900</v>
      </c>
      <c r="Z2353" s="53">
        <f>Ugovori_OPULJP[[#This Row],[UKUPNI PRIHVATLJIVI IZDACI
TOTAL ELIGIBLE EXPENDITURE
= Bespovratna sredstva ukupno + doprinos korisnika
= Ukupni prihvatljivi troškovi
= Ukupna ugovorena vrijednost projekta HRK]]/7.5345</f>
        <v>331262.85752206517</v>
      </c>
      <c r="AA2353" s="44" t="s">
        <v>38</v>
      </c>
      <c r="AB2353" s="44" t="s">
        <v>35</v>
      </c>
      <c r="AC2353" s="43" t="s">
        <v>8639</v>
      </c>
      <c r="AD2353" s="43" t="s">
        <v>6595</v>
      </c>
    </row>
    <row r="2354" spans="1:30" ht="89.25" x14ac:dyDescent="0.2">
      <c r="A2354" s="41" t="s">
        <v>8640</v>
      </c>
      <c r="B2354" s="103" t="s">
        <v>743</v>
      </c>
      <c r="C2354" s="43" t="s">
        <v>7295</v>
      </c>
      <c r="D2354" s="43" t="s">
        <v>8535</v>
      </c>
      <c r="E2354" s="44" t="s">
        <v>76</v>
      </c>
      <c r="F2354" s="45" t="s">
        <v>7300</v>
      </c>
      <c r="G2354" s="45" t="s">
        <v>7461</v>
      </c>
      <c r="H2354" s="47">
        <v>43435</v>
      </c>
      <c r="I2354" s="47">
        <v>44166</v>
      </c>
      <c r="J2354" s="48" t="str">
        <f>IF(Ugovori_OPULJP[[#This Row],[DATUM ZAVRŠETKA OPERACIJE]]&gt;DATE(2024,3,31),"u provedbi","završen")</f>
        <v>završen</v>
      </c>
      <c r="K2354" s="46" t="s">
        <v>155</v>
      </c>
      <c r="L2354" s="46" t="s">
        <v>155</v>
      </c>
      <c r="M2354" s="49">
        <v>0.85</v>
      </c>
      <c r="N2354" s="49">
        <v>0.15</v>
      </c>
      <c r="O2354" s="50">
        <f>Ugovori_OPULJP[[#This Row],[Bespovratna sredstva - Ukupno (EU+Nac) HRK
= Ukupna ugovorena vrijednost bespovratnih sredstava]]*Ugovori_OPULJP[[#This Row],[EU STOPA SUFINANCIRANJA %
EU CO-FINANCING RATE %]]</f>
        <v>584812.94549999991</v>
      </c>
      <c r="P2354" s="51">
        <f>Ugovori_OPULJP[[#This Row],[Bespovratna sredstva - EU dio - HRK]]/7.5345</f>
        <v>77618.016523989631</v>
      </c>
      <c r="Q2354" s="50">
        <f>Ugovori_OPULJP[[#This Row],[Bespovratna sredstva - Ukupno (EU+Nac) HRK
= Ukupna ugovorena vrijednost bespovratnih sredstava]]*Ugovori_OPULJP[[#This Row],[STOPA NACIONALNOG SUFINANCIRANJA %]]</f>
        <v>103202.28449999999</v>
      </c>
      <c r="R2354" s="51">
        <f>Ugovori_OPULJP[[#This Row],[Bespovratna sredstva - Nacionalni dio - HRK]]/7.5345</f>
        <v>13697.297033645231</v>
      </c>
      <c r="S2354" s="50">
        <v>688015.23</v>
      </c>
      <c r="T2354" s="51">
        <f>Ugovori_OPULJP[[#This Row],[Bespovratna sredstva - Ukupno (EU+Nac) HRK
= Ukupna ugovorena vrijednost bespovratnih sredstava]]/7.5345</f>
        <v>91315.313557634872</v>
      </c>
      <c r="U2354" s="50">
        <v>0</v>
      </c>
      <c r="V2354" s="51">
        <f>Ugovori_OPULJP[[#This Row],[Javni doprinos korisnika - HRK]]/7.5345</f>
        <v>0</v>
      </c>
      <c r="W2354" s="50">
        <v>0</v>
      </c>
      <c r="X2354" s="51">
        <f>Ugovori_OPULJP[[#This Row],[Privatni doprinos korisnika - HRK]]/7.5345</f>
        <v>0</v>
      </c>
      <c r="Y2354" s="52">
        <v>688015.23</v>
      </c>
      <c r="Z2354" s="53">
        <f>Ugovori_OPULJP[[#This Row],[UKUPNI PRIHVATLJIVI IZDACI
TOTAL ELIGIBLE EXPENDITURE
= Bespovratna sredstva ukupno + doprinos korisnika
= Ukupni prihvatljivi troškovi
= Ukupna ugovorena vrijednost projekta HRK]]/7.5345</f>
        <v>91315.313557634872</v>
      </c>
      <c r="AA2354" s="44" t="s">
        <v>38</v>
      </c>
      <c r="AB2354" s="44" t="s">
        <v>35</v>
      </c>
      <c r="AC2354" s="43" t="s">
        <v>8641</v>
      </c>
      <c r="AD2354" s="43" t="s">
        <v>6595</v>
      </c>
    </row>
    <row r="2355" spans="1:30" ht="89.25" x14ac:dyDescent="0.2">
      <c r="A2355" s="41" t="s">
        <v>8642</v>
      </c>
      <c r="B2355" s="103" t="s">
        <v>743</v>
      </c>
      <c r="C2355" s="43" t="s">
        <v>7295</v>
      </c>
      <c r="D2355" s="43" t="s">
        <v>8535</v>
      </c>
      <c r="E2355" s="44" t="s">
        <v>76</v>
      </c>
      <c r="F2355" s="45" t="s">
        <v>7323</v>
      </c>
      <c r="G2355" s="62" t="s">
        <v>1191</v>
      </c>
      <c r="H2355" s="47">
        <v>43431</v>
      </c>
      <c r="I2355" s="47">
        <v>44313</v>
      </c>
      <c r="J2355" s="48" t="str">
        <f>IF(Ugovori_OPULJP[[#This Row],[DATUM ZAVRŠETKA OPERACIJE]]&gt;DATE(2024,3,31),"u provedbi","završen")</f>
        <v>završen</v>
      </c>
      <c r="K2355" s="46" t="s">
        <v>104</v>
      </c>
      <c r="L2355" s="46" t="s">
        <v>104</v>
      </c>
      <c r="M2355" s="49">
        <v>0.85</v>
      </c>
      <c r="N2355" s="49">
        <v>0.15</v>
      </c>
      <c r="O2355" s="50">
        <f>Ugovori_OPULJP[[#This Row],[Bespovratna sredstva - Ukupno (EU+Nac) HRK
= Ukupna ugovorena vrijednost bespovratnih sredstava]]*Ugovori_OPULJP[[#This Row],[EU STOPA SUFINANCIRANJA %
EU CO-FINANCING RATE %]]</f>
        <v>1974215.8735</v>
      </c>
      <c r="P2355" s="51">
        <f>Ugovori_OPULJP[[#This Row],[Bespovratna sredstva - EU dio - HRK]]/7.5345</f>
        <v>262023.4751476541</v>
      </c>
      <c r="Q2355" s="50">
        <f>Ugovori_OPULJP[[#This Row],[Bespovratna sredstva - Ukupno (EU+Nac) HRK
= Ukupna ugovorena vrijednost bespovratnih sredstava]]*Ugovori_OPULJP[[#This Row],[STOPA NACIONALNOG SUFINANCIRANJA %]]</f>
        <v>348391.03649999999</v>
      </c>
      <c r="R2355" s="51">
        <f>Ugovori_OPULJP[[#This Row],[Bespovratna sredstva - Nacionalni dio - HRK]]/7.5345</f>
        <v>46239.436790762491</v>
      </c>
      <c r="S2355" s="50">
        <v>2322606.91</v>
      </c>
      <c r="T2355" s="51">
        <f>Ugovori_OPULJP[[#This Row],[Bespovratna sredstva - Ukupno (EU+Nac) HRK
= Ukupna ugovorena vrijednost bespovratnih sredstava]]/7.5345</f>
        <v>308262.9119384166</v>
      </c>
      <c r="U2355" s="50">
        <v>0</v>
      </c>
      <c r="V2355" s="51">
        <f>Ugovori_OPULJP[[#This Row],[Javni doprinos korisnika - HRK]]/7.5345</f>
        <v>0</v>
      </c>
      <c r="W2355" s="50">
        <v>0</v>
      </c>
      <c r="X2355" s="51">
        <f>Ugovori_OPULJP[[#This Row],[Privatni doprinos korisnika - HRK]]/7.5345</f>
        <v>0</v>
      </c>
      <c r="Y2355" s="52">
        <v>2322606.91</v>
      </c>
      <c r="Z2355" s="53">
        <f>Ugovori_OPULJP[[#This Row],[UKUPNI PRIHVATLJIVI IZDACI
TOTAL ELIGIBLE EXPENDITURE
= Bespovratna sredstva ukupno + doprinos korisnika
= Ukupni prihvatljivi troškovi
= Ukupna ugovorena vrijednost projekta HRK]]/7.5345</f>
        <v>308262.9119384166</v>
      </c>
      <c r="AA2355" s="44" t="s">
        <v>38</v>
      </c>
      <c r="AB2355" s="44" t="s">
        <v>35</v>
      </c>
      <c r="AC2355" s="43" t="s">
        <v>8643</v>
      </c>
      <c r="AD2355" s="43" t="s">
        <v>6595</v>
      </c>
    </row>
    <row r="2356" spans="1:30" ht="76.5" x14ac:dyDescent="0.2">
      <c r="A2356" s="41" t="s">
        <v>8644</v>
      </c>
      <c r="B2356" s="103" t="s">
        <v>743</v>
      </c>
      <c r="C2356" s="43" t="s">
        <v>7295</v>
      </c>
      <c r="D2356" s="43" t="s">
        <v>8535</v>
      </c>
      <c r="E2356" s="44" t="s">
        <v>76</v>
      </c>
      <c r="F2356" s="45" t="s">
        <v>8645</v>
      </c>
      <c r="G2356" s="45" t="s">
        <v>1616</v>
      </c>
      <c r="H2356" s="47">
        <v>43437</v>
      </c>
      <c r="I2356" s="47">
        <v>44319</v>
      </c>
      <c r="J2356" s="48" t="str">
        <f>IF(Ugovori_OPULJP[[#This Row],[DATUM ZAVRŠETKA OPERACIJE]]&gt;DATE(2024,3,31),"u provedbi","završen")</f>
        <v>završen</v>
      </c>
      <c r="K2356" s="46" t="s">
        <v>104</v>
      </c>
      <c r="L2356" s="46" t="s">
        <v>104</v>
      </c>
      <c r="M2356" s="49">
        <v>0.85</v>
      </c>
      <c r="N2356" s="49">
        <v>0.15</v>
      </c>
      <c r="O2356" s="50">
        <f>Ugovori_OPULJP[[#This Row],[Bespovratna sredstva - Ukupno (EU+Nac) HRK
= Ukupna ugovorena vrijednost bespovratnih sredstava]]*Ugovori_OPULJP[[#This Row],[EU STOPA SUFINANCIRANJA %
EU CO-FINANCING RATE %]]</f>
        <v>1972813.3735</v>
      </c>
      <c r="P2356" s="51">
        <f>Ugovori_OPULJP[[#This Row],[Bespovratna sredstva - EU dio - HRK]]/7.5345</f>
        <v>261837.33140885259</v>
      </c>
      <c r="Q2356" s="50">
        <f>Ugovori_OPULJP[[#This Row],[Bespovratna sredstva - Ukupno (EU+Nac) HRK
= Ukupna ugovorena vrijednost bespovratnih sredstava]]*Ugovori_OPULJP[[#This Row],[STOPA NACIONALNOG SUFINANCIRANJA %]]</f>
        <v>348143.53649999999</v>
      </c>
      <c r="R2356" s="51">
        <f>Ugovori_OPULJP[[#This Row],[Bespovratna sredstva - Nacionalni dio - HRK]]/7.5345</f>
        <v>46206.58789567987</v>
      </c>
      <c r="S2356" s="50">
        <v>2320956.91</v>
      </c>
      <c r="T2356" s="51">
        <f>Ugovori_OPULJP[[#This Row],[Bespovratna sredstva - Ukupno (EU+Nac) HRK
= Ukupna ugovorena vrijednost bespovratnih sredstava]]/7.5345</f>
        <v>308043.91930453246</v>
      </c>
      <c r="U2356" s="50">
        <v>0</v>
      </c>
      <c r="V2356" s="51">
        <f>Ugovori_OPULJP[[#This Row],[Javni doprinos korisnika - HRK]]/7.5345</f>
        <v>0</v>
      </c>
      <c r="W2356" s="50">
        <v>0</v>
      </c>
      <c r="X2356" s="51">
        <f>Ugovori_OPULJP[[#This Row],[Privatni doprinos korisnika - HRK]]/7.5345</f>
        <v>0</v>
      </c>
      <c r="Y2356" s="52">
        <v>2320956.91</v>
      </c>
      <c r="Z2356" s="53">
        <f>Ugovori_OPULJP[[#This Row],[UKUPNI PRIHVATLJIVI IZDACI
TOTAL ELIGIBLE EXPENDITURE
= Bespovratna sredstva ukupno + doprinos korisnika
= Ukupni prihvatljivi troškovi
= Ukupna ugovorena vrijednost projekta HRK]]/7.5345</f>
        <v>308043.91930453246</v>
      </c>
      <c r="AA2356" s="44" t="s">
        <v>38</v>
      </c>
      <c r="AB2356" s="44" t="s">
        <v>35</v>
      </c>
      <c r="AC2356" s="43" t="s">
        <v>8646</v>
      </c>
      <c r="AD2356" s="43" t="s">
        <v>6595</v>
      </c>
    </row>
    <row r="2357" spans="1:30" ht="76.5" x14ac:dyDescent="0.2">
      <c r="A2357" s="41" t="s">
        <v>8647</v>
      </c>
      <c r="B2357" s="103" t="s">
        <v>743</v>
      </c>
      <c r="C2357" s="43" t="s">
        <v>7295</v>
      </c>
      <c r="D2357" s="43" t="s">
        <v>8535</v>
      </c>
      <c r="E2357" s="44" t="s">
        <v>76</v>
      </c>
      <c r="F2357" s="45" t="s">
        <v>8648</v>
      </c>
      <c r="G2357" s="45" t="s">
        <v>8649</v>
      </c>
      <c r="H2357" s="47">
        <v>43622</v>
      </c>
      <c r="I2357" s="47">
        <v>44536</v>
      </c>
      <c r="J2357" s="48" t="str">
        <f>IF(Ugovori_OPULJP[[#This Row],[DATUM ZAVRŠETKA OPERACIJE]]&gt;DATE(2024,3,31),"u provedbi","završen")</f>
        <v>završen</v>
      </c>
      <c r="K2357" s="46" t="s">
        <v>186</v>
      </c>
      <c r="L2357" s="46" t="s">
        <v>186</v>
      </c>
      <c r="M2357" s="49">
        <v>0.85</v>
      </c>
      <c r="N2357" s="49">
        <v>0.15</v>
      </c>
      <c r="O2357" s="50">
        <f>Ugovori_OPULJP[[#This Row],[Bespovratna sredstva - Ukupno (EU+Nac) HRK
= Ukupna ugovorena vrijednost bespovratnih sredstava]]*Ugovori_OPULJP[[#This Row],[EU STOPA SUFINANCIRANJA %
EU CO-FINANCING RATE %]]</f>
        <v>403966.75</v>
      </c>
      <c r="P2357" s="51">
        <f>Ugovori_OPULJP[[#This Row],[Bespovratna sredstva - EU dio - HRK]]/7.5345</f>
        <v>53615.601566129139</v>
      </c>
      <c r="Q2357" s="50">
        <f>Ugovori_OPULJP[[#This Row],[Bespovratna sredstva - Ukupno (EU+Nac) HRK
= Ukupna ugovorena vrijednost bespovratnih sredstava]]*Ugovori_OPULJP[[#This Row],[STOPA NACIONALNOG SUFINANCIRANJA %]]</f>
        <v>71288.25</v>
      </c>
      <c r="R2357" s="51">
        <f>Ugovori_OPULJP[[#This Row],[Bespovratna sredstva - Nacionalni dio - HRK]]/7.5345</f>
        <v>9461.576746963965</v>
      </c>
      <c r="S2357" s="50">
        <v>475255</v>
      </c>
      <c r="T2357" s="51">
        <f>Ugovori_OPULJP[[#This Row],[Bespovratna sredstva - Ukupno (EU+Nac) HRK
= Ukupna ugovorena vrijednost bespovratnih sredstava]]/7.5345</f>
        <v>63077.1783130931</v>
      </c>
      <c r="U2357" s="50">
        <v>0</v>
      </c>
      <c r="V2357" s="51">
        <f>Ugovori_OPULJP[[#This Row],[Javni doprinos korisnika - HRK]]/7.5345</f>
        <v>0</v>
      </c>
      <c r="W2357" s="50">
        <v>0</v>
      </c>
      <c r="X2357" s="51">
        <f>Ugovori_OPULJP[[#This Row],[Privatni doprinos korisnika - HRK]]/7.5345</f>
        <v>0</v>
      </c>
      <c r="Y2357" s="52">
        <v>475255</v>
      </c>
      <c r="Z2357" s="53">
        <f>Ugovori_OPULJP[[#This Row],[UKUPNI PRIHVATLJIVI IZDACI
TOTAL ELIGIBLE EXPENDITURE
= Bespovratna sredstva ukupno + doprinos korisnika
= Ukupni prihvatljivi troškovi
= Ukupna ugovorena vrijednost projekta HRK]]/7.5345</f>
        <v>63077.1783130931</v>
      </c>
      <c r="AA2357" s="44" t="s">
        <v>38</v>
      </c>
      <c r="AB2357" s="44" t="s">
        <v>35</v>
      </c>
      <c r="AC2357" s="43" t="s">
        <v>8650</v>
      </c>
      <c r="AD2357" s="43" t="s">
        <v>6595</v>
      </c>
    </row>
    <row r="2358" spans="1:30" ht="76.5" x14ac:dyDescent="0.2">
      <c r="A2358" s="41" t="s">
        <v>8651</v>
      </c>
      <c r="B2358" s="103" t="s">
        <v>743</v>
      </c>
      <c r="C2358" s="43" t="s">
        <v>7295</v>
      </c>
      <c r="D2358" s="43" t="s">
        <v>8535</v>
      </c>
      <c r="E2358" s="44" t="s">
        <v>76</v>
      </c>
      <c r="F2358" s="45" t="s">
        <v>8652</v>
      </c>
      <c r="G2358" s="45" t="s">
        <v>2467</v>
      </c>
      <c r="H2358" s="47">
        <v>43437</v>
      </c>
      <c r="I2358" s="47">
        <v>44168</v>
      </c>
      <c r="J2358" s="48" t="str">
        <f>IF(Ugovori_OPULJP[[#This Row],[DATUM ZAVRŠETKA OPERACIJE]]&gt;DATE(2024,3,31),"u provedbi","završen")</f>
        <v>završen</v>
      </c>
      <c r="K2358" s="46" t="s">
        <v>7403</v>
      </c>
      <c r="L2358" s="46" t="s">
        <v>173</v>
      </c>
      <c r="M2358" s="49">
        <v>0.85</v>
      </c>
      <c r="N2358" s="49">
        <v>0.15</v>
      </c>
      <c r="O2358" s="50">
        <f>Ugovori_OPULJP[[#This Row],[Bespovratna sredstva - Ukupno (EU+Nac) HRK
= Ukupna ugovorena vrijednost bespovratnih sredstava]]*Ugovori_OPULJP[[#This Row],[EU STOPA SUFINANCIRANJA %
EU CO-FINANCING RATE %]]</f>
        <v>1380928.7</v>
      </c>
      <c r="P2358" s="51">
        <f>Ugovori_OPULJP[[#This Row],[Bespovratna sredstva - EU dio - HRK]]/7.5345</f>
        <v>183280.73528435861</v>
      </c>
      <c r="Q2358" s="50">
        <f>Ugovori_OPULJP[[#This Row],[Bespovratna sredstva - Ukupno (EU+Nac) HRK
= Ukupna ugovorena vrijednost bespovratnih sredstava]]*Ugovori_OPULJP[[#This Row],[STOPA NACIONALNOG SUFINANCIRANJA %]]</f>
        <v>243693.3</v>
      </c>
      <c r="R2358" s="51">
        <f>Ugovori_OPULJP[[#This Row],[Bespovratna sredstva - Nacionalni dio - HRK]]/7.5345</f>
        <v>32343.659167827987</v>
      </c>
      <c r="S2358" s="50">
        <v>1624622</v>
      </c>
      <c r="T2358" s="51">
        <f>Ugovori_OPULJP[[#This Row],[Bespovratna sredstva - Ukupno (EU+Nac) HRK
= Ukupna ugovorena vrijednost bespovratnih sredstava]]/7.5345</f>
        <v>215624.39445218659</v>
      </c>
      <c r="U2358" s="50">
        <v>0</v>
      </c>
      <c r="V2358" s="51">
        <f>Ugovori_OPULJP[[#This Row],[Javni doprinos korisnika - HRK]]/7.5345</f>
        <v>0</v>
      </c>
      <c r="W2358" s="50">
        <v>0</v>
      </c>
      <c r="X2358" s="51">
        <f>Ugovori_OPULJP[[#This Row],[Privatni doprinos korisnika - HRK]]/7.5345</f>
        <v>0</v>
      </c>
      <c r="Y2358" s="52">
        <v>1624622</v>
      </c>
      <c r="Z2358" s="53">
        <f>Ugovori_OPULJP[[#This Row],[UKUPNI PRIHVATLJIVI IZDACI
TOTAL ELIGIBLE EXPENDITURE
= Bespovratna sredstva ukupno + doprinos korisnika
= Ukupni prihvatljivi troškovi
= Ukupna ugovorena vrijednost projekta HRK]]/7.5345</f>
        <v>215624.39445218659</v>
      </c>
      <c r="AA2358" s="44" t="s">
        <v>38</v>
      </c>
      <c r="AB2358" s="44" t="s">
        <v>35</v>
      </c>
      <c r="AC2358" s="43" t="s">
        <v>8653</v>
      </c>
      <c r="AD2358" s="43" t="s">
        <v>6595</v>
      </c>
    </row>
    <row r="2359" spans="1:30" ht="63.75" x14ac:dyDescent="0.2">
      <c r="A2359" s="41" t="s">
        <v>8654</v>
      </c>
      <c r="B2359" s="103" t="s">
        <v>743</v>
      </c>
      <c r="C2359" s="43" t="s">
        <v>7295</v>
      </c>
      <c r="D2359" s="43" t="s">
        <v>8535</v>
      </c>
      <c r="E2359" s="44" t="s">
        <v>76</v>
      </c>
      <c r="F2359" s="45" t="s">
        <v>8655</v>
      </c>
      <c r="G2359" s="62" t="s">
        <v>574</v>
      </c>
      <c r="H2359" s="47">
        <v>43437</v>
      </c>
      <c r="I2359" s="47">
        <v>44319</v>
      </c>
      <c r="J2359" s="48" t="str">
        <f>IF(Ugovori_OPULJP[[#This Row],[DATUM ZAVRŠETKA OPERACIJE]]&gt;DATE(2024,3,31),"u provedbi","završen")</f>
        <v>završen</v>
      </c>
      <c r="K2359" s="46" t="s">
        <v>8656</v>
      </c>
      <c r="L2359" s="46" t="s">
        <v>244</v>
      </c>
      <c r="M2359" s="49">
        <v>0.85</v>
      </c>
      <c r="N2359" s="49">
        <v>0.15</v>
      </c>
      <c r="O2359" s="50">
        <f>Ugovori_OPULJP[[#This Row],[Bespovratna sredstva - Ukupno (EU+Nac) HRK
= Ukupna ugovorena vrijednost bespovratnih sredstava]]*Ugovori_OPULJP[[#This Row],[EU STOPA SUFINANCIRANJA %
EU CO-FINANCING RATE %]]</f>
        <v>2054111.7339999999</v>
      </c>
      <c r="P2359" s="51">
        <f>Ugovori_OPULJP[[#This Row],[Bespovratna sredstva - EU dio - HRK]]/7.5345</f>
        <v>272627.47813391726</v>
      </c>
      <c r="Q2359" s="50">
        <f>Ugovori_OPULJP[[#This Row],[Bespovratna sredstva - Ukupno (EU+Nac) HRK
= Ukupna ugovorena vrijednost bespovratnih sredstava]]*Ugovori_OPULJP[[#This Row],[STOPA NACIONALNOG SUFINANCIRANJA %]]</f>
        <v>362490.30599999998</v>
      </c>
      <c r="R2359" s="51">
        <f>Ugovori_OPULJP[[#This Row],[Bespovratna sredstva - Nacionalni dio - HRK]]/7.5345</f>
        <v>48110.731435397167</v>
      </c>
      <c r="S2359" s="50">
        <v>2416602.04</v>
      </c>
      <c r="T2359" s="51">
        <f>Ugovori_OPULJP[[#This Row],[Bespovratna sredstva - Ukupno (EU+Nac) HRK
= Ukupna ugovorena vrijednost bespovratnih sredstava]]/7.5345</f>
        <v>320738.20956931449</v>
      </c>
      <c r="U2359" s="50">
        <v>0</v>
      </c>
      <c r="V2359" s="51">
        <f>Ugovori_OPULJP[[#This Row],[Javni doprinos korisnika - HRK]]/7.5345</f>
        <v>0</v>
      </c>
      <c r="W2359" s="50">
        <v>0</v>
      </c>
      <c r="X2359" s="51">
        <f>Ugovori_OPULJP[[#This Row],[Privatni doprinos korisnika - HRK]]/7.5345</f>
        <v>0</v>
      </c>
      <c r="Y2359" s="52">
        <v>2416602.04</v>
      </c>
      <c r="Z2359" s="53">
        <f>Ugovori_OPULJP[[#This Row],[UKUPNI PRIHVATLJIVI IZDACI
TOTAL ELIGIBLE EXPENDITURE
= Bespovratna sredstva ukupno + doprinos korisnika
= Ukupni prihvatljivi troškovi
= Ukupna ugovorena vrijednost projekta HRK]]/7.5345</f>
        <v>320738.20956931449</v>
      </c>
      <c r="AA2359" s="44" t="s">
        <v>38</v>
      </c>
      <c r="AB2359" s="44" t="s">
        <v>35</v>
      </c>
      <c r="AC2359" s="43" t="s">
        <v>8657</v>
      </c>
      <c r="AD2359" s="43" t="s">
        <v>6595</v>
      </c>
    </row>
    <row r="2360" spans="1:30" ht="114.75" x14ac:dyDescent="0.2">
      <c r="A2360" s="41" t="s">
        <v>8658</v>
      </c>
      <c r="B2360" s="103" t="s">
        <v>743</v>
      </c>
      <c r="C2360" s="43" t="s">
        <v>7295</v>
      </c>
      <c r="D2360" s="43" t="s">
        <v>8535</v>
      </c>
      <c r="E2360" s="44" t="s">
        <v>76</v>
      </c>
      <c r="F2360" s="45" t="s">
        <v>8659</v>
      </c>
      <c r="G2360" s="45" t="s">
        <v>848</v>
      </c>
      <c r="H2360" s="47">
        <v>43437</v>
      </c>
      <c r="I2360" s="47">
        <v>44289</v>
      </c>
      <c r="J2360" s="48" t="str">
        <f>IF(Ugovori_OPULJP[[#This Row],[DATUM ZAVRŠETKA OPERACIJE]]&gt;DATE(2024,3,31),"u provedbi","završen")</f>
        <v>završen</v>
      </c>
      <c r="K2360" s="46" t="s">
        <v>249</v>
      </c>
      <c r="L2360" s="46" t="s">
        <v>249</v>
      </c>
      <c r="M2360" s="49">
        <v>0.85</v>
      </c>
      <c r="N2360" s="49">
        <v>0.15</v>
      </c>
      <c r="O2360" s="50">
        <f>Ugovori_OPULJP[[#This Row],[Bespovratna sredstva - Ukupno (EU+Nac) HRK
= Ukupna ugovorena vrijednost bespovratnih sredstava]]*Ugovori_OPULJP[[#This Row],[EU STOPA SUFINANCIRANJA %
EU CO-FINANCING RATE %]]</f>
        <v>2122074.0449999999</v>
      </c>
      <c r="P2360" s="51">
        <f>Ugovori_OPULJP[[#This Row],[Bespovratna sredstva - EU dio - HRK]]/7.5345</f>
        <v>281647.62691618555</v>
      </c>
      <c r="Q2360" s="50">
        <f>Ugovori_OPULJP[[#This Row],[Bespovratna sredstva - Ukupno (EU+Nac) HRK
= Ukupna ugovorena vrijednost bespovratnih sredstava]]*Ugovori_OPULJP[[#This Row],[STOPA NACIONALNOG SUFINANCIRANJA %]]</f>
        <v>374483.65500000003</v>
      </c>
      <c r="R2360" s="51">
        <f>Ugovori_OPULJP[[#This Row],[Bespovratna sredstva - Nacionalni dio - HRK]]/7.5345</f>
        <v>49702.522396973924</v>
      </c>
      <c r="S2360" s="50">
        <v>2496557.7000000002</v>
      </c>
      <c r="T2360" s="51">
        <f>Ugovori_OPULJP[[#This Row],[Bespovratna sredstva - Ukupno (EU+Nac) HRK
= Ukupna ugovorena vrijednost bespovratnih sredstava]]/7.5345</f>
        <v>331350.14931315946</v>
      </c>
      <c r="U2360" s="50">
        <v>0</v>
      </c>
      <c r="V2360" s="51">
        <f>Ugovori_OPULJP[[#This Row],[Javni doprinos korisnika - HRK]]/7.5345</f>
        <v>0</v>
      </c>
      <c r="W2360" s="50">
        <v>0</v>
      </c>
      <c r="X2360" s="51">
        <f>Ugovori_OPULJP[[#This Row],[Privatni doprinos korisnika - HRK]]/7.5345</f>
        <v>0</v>
      </c>
      <c r="Y2360" s="52">
        <v>2496557.7000000002</v>
      </c>
      <c r="Z2360" s="53">
        <f>Ugovori_OPULJP[[#This Row],[UKUPNI PRIHVATLJIVI IZDACI
TOTAL ELIGIBLE EXPENDITURE
= Bespovratna sredstva ukupno + doprinos korisnika
= Ukupni prihvatljivi troškovi
= Ukupna ugovorena vrijednost projekta HRK]]/7.5345</f>
        <v>331350.14931315946</v>
      </c>
      <c r="AA2360" s="44" t="s">
        <v>38</v>
      </c>
      <c r="AB2360" s="44" t="s">
        <v>35</v>
      </c>
      <c r="AC2360" s="43" t="s">
        <v>8660</v>
      </c>
      <c r="AD2360" s="43" t="s">
        <v>6595</v>
      </c>
    </row>
    <row r="2361" spans="1:30" ht="102" x14ac:dyDescent="0.2">
      <c r="A2361" s="41" t="s">
        <v>8661</v>
      </c>
      <c r="B2361" s="103" t="s">
        <v>743</v>
      </c>
      <c r="C2361" s="43" t="s">
        <v>7295</v>
      </c>
      <c r="D2361" s="43" t="s">
        <v>8535</v>
      </c>
      <c r="E2361" s="44" t="s">
        <v>76</v>
      </c>
      <c r="F2361" s="45" t="s">
        <v>8662</v>
      </c>
      <c r="G2361" s="45" t="s">
        <v>7375</v>
      </c>
      <c r="H2361" s="47">
        <v>43427</v>
      </c>
      <c r="I2361" s="47">
        <v>44158</v>
      </c>
      <c r="J2361" s="48" t="str">
        <f>IF(Ugovori_OPULJP[[#This Row],[DATUM ZAVRŠETKA OPERACIJE]]&gt;DATE(2024,3,31),"u provedbi","završen")</f>
        <v>završen</v>
      </c>
      <c r="K2361" s="46" t="s">
        <v>186</v>
      </c>
      <c r="L2361" s="46" t="s">
        <v>186</v>
      </c>
      <c r="M2361" s="49">
        <v>0.85</v>
      </c>
      <c r="N2361" s="49">
        <v>0.15</v>
      </c>
      <c r="O2361" s="50">
        <f>Ugovori_OPULJP[[#This Row],[Bespovratna sredstva - Ukupno (EU+Nac) HRK
= Ukupna ugovorena vrijednost bespovratnih sredstava]]*Ugovori_OPULJP[[#This Row],[EU STOPA SUFINANCIRANJA %
EU CO-FINANCING RATE %]]</f>
        <v>669494.81599999999</v>
      </c>
      <c r="P2361" s="51">
        <f>Ugovori_OPULJP[[#This Row],[Bespovratna sredstva - EU dio - HRK]]/7.5345</f>
        <v>88857.23219855332</v>
      </c>
      <c r="Q2361" s="50">
        <f>Ugovori_OPULJP[[#This Row],[Bespovratna sredstva - Ukupno (EU+Nac) HRK
= Ukupna ugovorena vrijednost bespovratnih sredstava]]*Ugovori_OPULJP[[#This Row],[STOPA NACIONALNOG SUFINANCIRANJA %]]</f>
        <v>118146.14399999999</v>
      </c>
      <c r="R2361" s="51">
        <f>Ugovori_OPULJP[[#This Row],[Bespovratna sredstva - Nacionalni dio - HRK]]/7.5345</f>
        <v>15680.688035038818</v>
      </c>
      <c r="S2361" s="50">
        <v>787640.96</v>
      </c>
      <c r="T2361" s="51">
        <f>Ugovori_OPULJP[[#This Row],[Bespovratna sredstva - Ukupno (EU+Nac) HRK
= Ukupna ugovorena vrijednost bespovratnih sredstava]]/7.5345</f>
        <v>104537.92023359213</v>
      </c>
      <c r="U2361" s="50">
        <v>0</v>
      </c>
      <c r="V2361" s="51">
        <f>Ugovori_OPULJP[[#This Row],[Javni doprinos korisnika - HRK]]/7.5345</f>
        <v>0</v>
      </c>
      <c r="W2361" s="50">
        <v>0</v>
      </c>
      <c r="X2361" s="51">
        <f>Ugovori_OPULJP[[#This Row],[Privatni doprinos korisnika - HRK]]/7.5345</f>
        <v>0</v>
      </c>
      <c r="Y2361" s="52">
        <v>787640.96</v>
      </c>
      <c r="Z2361" s="53">
        <f>Ugovori_OPULJP[[#This Row],[UKUPNI PRIHVATLJIVI IZDACI
TOTAL ELIGIBLE EXPENDITURE
= Bespovratna sredstva ukupno + doprinos korisnika
= Ukupni prihvatljivi troškovi
= Ukupna ugovorena vrijednost projekta HRK]]/7.5345</f>
        <v>104537.92023359213</v>
      </c>
      <c r="AA2361" s="44" t="s">
        <v>38</v>
      </c>
      <c r="AB2361" s="44" t="s">
        <v>35</v>
      </c>
      <c r="AC2361" s="43" t="s">
        <v>8663</v>
      </c>
      <c r="AD2361" s="43" t="s">
        <v>6595</v>
      </c>
    </row>
    <row r="2362" spans="1:30" ht="89.25" x14ac:dyDescent="0.2">
      <c r="A2362" s="41" t="s">
        <v>8664</v>
      </c>
      <c r="B2362" s="103" t="s">
        <v>743</v>
      </c>
      <c r="C2362" s="43" t="s">
        <v>7295</v>
      </c>
      <c r="D2362" s="43" t="s">
        <v>8535</v>
      </c>
      <c r="E2362" s="44" t="s">
        <v>76</v>
      </c>
      <c r="F2362" s="45" t="s">
        <v>8665</v>
      </c>
      <c r="G2362" s="45" t="s">
        <v>3183</v>
      </c>
      <c r="H2362" s="47">
        <v>43623</v>
      </c>
      <c r="I2362" s="47">
        <v>44354</v>
      </c>
      <c r="J2362" s="48" t="str">
        <f>IF(Ugovori_OPULJP[[#This Row],[DATUM ZAVRŠETKA OPERACIJE]]&gt;DATE(2024,3,31),"u provedbi","završen")</f>
        <v>završen</v>
      </c>
      <c r="K2362" s="46" t="s">
        <v>99</v>
      </c>
      <c r="L2362" s="46" t="s">
        <v>99</v>
      </c>
      <c r="M2362" s="49">
        <v>0.85</v>
      </c>
      <c r="N2362" s="49">
        <v>0.15</v>
      </c>
      <c r="O2362" s="50">
        <f>Ugovori_OPULJP[[#This Row],[Bespovratna sredstva - Ukupno (EU+Nac) HRK
= Ukupna ugovorena vrijednost bespovratnih sredstava]]*Ugovori_OPULJP[[#This Row],[EU STOPA SUFINANCIRANJA %
EU CO-FINANCING RATE %]]</f>
        <v>1089807.95</v>
      </c>
      <c r="P2362" s="51">
        <f>Ugovori_OPULJP[[#This Row],[Bespovratna sredstva - EU dio - HRK]]/7.5345</f>
        <v>144642.37175658636</v>
      </c>
      <c r="Q2362" s="50">
        <f>Ugovori_OPULJP[[#This Row],[Bespovratna sredstva - Ukupno (EU+Nac) HRK
= Ukupna ugovorena vrijednost bespovratnih sredstava]]*Ugovori_OPULJP[[#This Row],[STOPA NACIONALNOG SUFINANCIRANJA %]]</f>
        <v>192319.05</v>
      </c>
      <c r="R2362" s="51">
        <f>Ugovori_OPULJP[[#This Row],[Bespovratna sredstva - Nacionalni dio - HRK]]/7.5345</f>
        <v>25525.124427632887</v>
      </c>
      <c r="S2362" s="50">
        <v>1282127</v>
      </c>
      <c r="T2362" s="51">
        <f>Ugovori_OPULJP[[#This Row],[Bespovratna sredstva - Ukupno (EU+Nac) HRK
= Ukupna ugovorena vrijednost bespovratnih sredstava]]/7.5345</f>
        <v>170167.49618421926</v>
      </c>
      <c r="U2362" s="50">
        <v>0</v>
      </c>
      <c r="V2362" s="51">
        <f>Ugovori_OPULJP[[#This Row],[Javni doprinos korisnika - HRK]]/7.5345</f>
        <v>0</v>
      </c>
      <c r="W2362" s="50">
        <v>0</v>
      </c>
      <c r="X2362" s="51">
        <f>Ugovori_OPULJP[[#This Row],[Privatni doprinos korisnika - HRK]]/7.5345</f>
        <v>0</v>
      </c>
      <c r="Y2362" s="52">
        <v>1282127</v>
      </c>
      <c r="Z2362" s="53">
        <f>Ugovori_OPULJP[[#This Row],[UKUPNI PRIHVATLJIVI IZDACI
TOTAL ELIGIBLE EXPENDITURE
= Bespovratna sredstva ukupno + doprinos korisnika
= Ukupni prihvatljivi troškovi
= Ukupna ugovorena vrijednost projekta HRK]]/7.5345</f>
        <v>170167.49618421926</v>
      </c>
      <c r="AA2362" s="44" t="s">
        <v>38</v>
      </c>
      <c r="AB2362" s="44" t="s">
        <v>35</v>
      </c>
      <c r="AC2362" s="43" t="s">
        <v>8666</v>
      </c>
      <c r="AD2362" s="43" t="s">
        <v>6595</v>
      </c>
    </row>
    <row r="2363" spans="1:30" ht="102" x14ac:dyDescent="0.2">
      <c r="A2363" s="41" t="s">
        <v>8667</v>
      </c>
      <c r="B2363" s="103" t="s">
        <v>743</v>
      </c>
      <c r="C2363" s="43" t="s">
        <v>7295</v>
      </c>
      <c r="D2363" s="43" t="s">
        <v>8535</v>
      </c>
      <c r="E2363" s="44" t="s">
        <v>76</v>
      </c>
      <c r="F2363" s="45" t="s">
        <v>8668</v>
      </c>
      <c r="G2363" s="45" t="s">
        <v>1486</v>
      </c>
      <c r="H2363" s="47">
        <v>43437</v>
      </c>
      <c r="I2363" s="47">
        <v>44350</v>
      </c>
      <c r="J2363" s="48" t="str">
        <f>IF(Ugovori_OPULJP[[#This Row],[DATUM ZAVRŠETKA OPERACIJE]]&gt;DATE(2024,3,31),"u provedbi","završen")</f>
        <v>završen</v>
      </c>
      <c r="K2363" s="46" t="s">
        <v>7338</v>
      </c>
      <c r="L2363" s="46" t="s">
        <v>186</v>
      </c>
      <c r="M2363" s="49">
        <v>0.85</v>
      </c>
      <c r="N2363" s="49">
        <v>0.15</v>
      </c>
      <c r="O2363" s="50">
        <f>Ugovori_OPULJP[[#This Row],[Bespovratna sredstva - Ukupno (EU+Nac) HRK
= Ukupna ugovorena vrijednost bespovratnih sredstava]]*Ugovori_OPULJP[[#This Row],[EU STOPA SUFINANCIRANJA %
EU CO-FINANCING RATE %]]</f>
        <v>2076453.202</v>
      </c>
      <c r="P2363" s="51">
        <f>Ugovori_OPULJP[[#This Row],[Bespovratna sredstva - EU dio - HRK]]/7.5345</f>
        <v>275592.70051098283</v>
      </c>
      <c r="Q2363" s="50">
        <f>Ugovori_OPULJP[[#This Row],[Bespovratna sredstva - Ukupno (EU+Nac) HRK
= Ukupna ugovorena vrijednost bespovratnih sredstava]]*Ugovori_OPULJP[[#This Row],[STOPA NACIONALNOG SUFINANCIRANJA %]]</f>
        <v>366432.91800000001</v>
      </c>
      <c r="R2363" s="51">
        <f>Ugovori_OPULJP[[#This Row],[Bespovratna sredstva - Nacionalni dio - HRK]]/7.5345</f>
        <v>48634.005972526378</v>
      </c>
      <c r="S2363" s="50">
        <v>2442886.12</v>
      </c>
      <c r="T2363" s="51">
        <f>Ugovori_OPULJP[[#This Row],[Bespovratna sredstva - Ukupno (EU+Nac) HRK
= Ukupna ugovorena vrijednost bespovratnih sredstava]]/7.5345</f>
        <v>324226.70648350922</v>
      </c>
      <c r="U2363" s="50">
        <v>0</v>
      </c>
      <c r="V2363" s="51">
        <f>Ugovori_OPULJP[[#This Row],[Javni doprinos korisnika - HRK]]/7.5345</f>
        <v>0</v>
      </c>
      <c r="W2363" s="50">
        <v>0</v>
      </c>
      <c r="X2363" s="51">
        <f>Ugovori_OPULJP[[#This Row],[Privatni doprinos korisnika - HRK]]/7.5345</f>
        <v>0</v>
      </c>
      <c r="Y2363" s="52">
        <v>2442886.12</v>
      </c>
      <c r="Z2363" s="53">
        <f>Ugovori_OPULJP[[#This Row],[UKUPNI PRIHVATLJIVI IZDACI
TOTAL ELIGIBLE EXPENDITURE
= Bespovratna sredstva ukupno + doprinos korisnika
= Ukupni prihvatljivi troškovi
= Ukupna ugovorena vrijednost projekta HRK]]/7.5345</f>
        <v>324226.70648350922</v>
      </c>
      <c r="AA2363" s="44" t="s">
        <v>38</v>
      </c>
      <c r="AB2363" s="44" t="s">
        <v>35</v>
      </c>
      <c r="AC2363" s="43" t="s">
        <v>8669</v>
      </c>
      <c r="AD2363" s="43" t="s">
        <v>6595</v>
      </c>
    </row>
    <row r="2364" spans="1:30" ht="89.25" x14ac:dyDescent="0.2">
      <c r="A2364" s="41" t="s">
        <v>8670</v>
      </c>
      <c r="B2364" s="103" t="s">
        <v>743</v>
      </c>
      <c r="C2364" s="43" t="s">
        <v>7295</v>
      </c>
      <c r="D2364" s="43" t="s">
        <v>8535</v>
      </c>
      <c r="E2364" s="44" t="s">
        <v>76</v>
      </c>
      <c r="F2364" s="45" t="s">
        <v>8671</v>
      </c>
      <c r="G2364" s="45" t="s">
        <v>5357</v>
      </c>
      <c r="H2364" s="47">
        <v>43502</v>
      </c>
      <c r="I2364" s="47">
        <v>44414</v>
      </c>
      <c r="J2364" s="48" t="str">
        <f>IF(Ugovori_OPULJP[[#This Row],[DATUM ZAVRŠETKA OPERACIJE]]&gt;DATE(2024,3,31),"u provedbi","završen")</f>
        <v>završen</v>
      </c>
      <c r="K2364" s="46" t="s">
        <v>8672</v>
      </c>
      <c r="L2364" s="46" t="s">
        <v>371</v>
      </c>
      <c r="M2364" s="49">
        <v>0.85</v>
      </c>
      <c r="N2364" s="49">
        <v>0.15</v>
      </c>
      <c r="O2364" s="50">
        <f>Ugovori_OPULJP[[#This Row],[Bespovratna sredstva - Ukupno (EU+Nac) HRK
= Ukupna ugovorena vrijednost bespovratnih sredstava]]*Ugovori_OPULJP[[#This Row],[EU STOPA SUFINANCIRANJA %
EU CO-FINANCING RATE %]]</f>
        <v>1860187.2854999998</v>
      </c>
      <c r="P2364" s="51">
        <f>Ugovori_OPULJP[[#This Row],[Bespovratna sredstva - EU dio - HRK]]/7.5345</f>
        <v>246889.28070873974</v>
      </c>
      <c r="Q2364" s="50">
        <f>Ugovori_OPULJP[[#This Row],[Bespovratna sredstva - Ukupno (EU+Nac) HRK
= Ukupna ugovorena vrijednost bespovratnih sredstava]]*Ugovori_OPULJP[[#This Row],[STOPA NACIONALNOG SUFINANCIRANJA %]]</f>
        <v>328268.34449999995</v>
      </c>
      <c r="R2364" s="51">
        <f>Ugovori_OPULJP[[#This Row],[Bespovratna sredstva - Nacionalni dio - HRK]]/7.5345</f>
        <v>43568.696595659952</v>
      </c>
      <c r="S2364" s="50">
        <v>2188455.63</v>
      </c>
      <c r="T2364" s="51">
        <f>Ugovori_OPULJP[[#This Row],[Bespovratna sredstva - Ukupno (EU+Nac) HRK
= Ukupna ugovorena vrijednost bespovratnih sredstava]]/7.5345</f>
        <v>290457.97730439971</v>
      </c>
      <c r="U2364" s="50">
        <v>0</v>
      </c>
      <c r="V2364" s="51">
        <f>Ugovori_OPULJP[[#This Row],[Javni doprinos korisnika - HRK]]/7.5345</f>
        <v>0</v>
      </c>
      <c r="W2364" s="50">
        <v>0</v>
      </c>
      <c r="X2364" s="51">
        <f>Ugovori_OPULJP[[#This Row],[Privatni doprinos korisnika - HRK]]/7.5345</f>
        <v>0</v>
      </c>
      <c r="Y2364" s="52">
        <v>2188455.63</v>
      </c>
      <c r="Z2364" s="53">
        <f>Ugovori_OPULJP[[#This Row],[UKUPNI PRIHVATLJIVI IZDACI
TOTAL ELIGIBLE EXPENDITURE
= Bespovratna sredstva ukupno + doprinos korisnika
= Ukupni prihvatljivi troškovi
= Ukupna ugovorena vrijednost projekta HRK]]/7.5345</f>
        <v>290457.97730439971</v>
      </c>
      <c r="AA2364" s="44" t="s">
        <v>38</v>
      </c>
      <c r="AB2364" s="44" t="s">
        <v>35</v>
      </c>
      <c r="AC2364" s="43" t="s">
        <v>8673</v>
      </c>
      <c r="AD2364" s="43" t="s">
        <v>6595</v>
      </c>
    </row>
    <row r="2365" spans="1:30" ht="63.75" x14ac:dyDescent="0.2">
      <c r="A2365" s="41" t="s">
        <v>8674</v>
      </c>
      <c r="B2365" s="103" t="s">
        <v>743</v>
      </c>
      <c r="C2365" s="43" t="s">
        <v>7295</v>
      </c>
      <c r="D2365" s="43" t="s">
        <v>8535</v>
      </c>
      <c r="E2365" s="44" t="s">
        <v>76</v>
      </c>
      <c r="F2365" s="45" t="s">
        <v>8675</v>
      </c>
      <c r="G2365" s="45" t="s">
        <v>2592</v>
      </c>
      <c r="H2365" s="47">
        <v>43431</v>
      </c>
      <c r="I2365" s="47">
        <v>44313</v>
      </c>
      <c r="J2365" s="48" t="str">
        <f>IF(Ugovori_OPULJP[[#This Row],[DATUM ZAVRŠETKA OPERACIJE]]&gt;DATE(2024,3,31),"u provedbi","završen")</f>
        <v>završen</v>
      </c>
      <c r="K2365" s="46" t="s">
        <v>84</v>
      </c>
      <c r="L2365" s="46" t="s">
        <v>84</v>
      </c>
      <c r="M2365" s="49">
        <v>0.85</v>
      </c>
      <c r="N2365" s="49">
        <v>0.15</v>
      </c>
      <c r="O2365" s="50">
        <f>Ugovori_OPULJP[[#This Row],[Bespovratna sredstva - Ukupno (EU+Nac) HRK
= Ukupna ugovorena vrijednost bespovratnih sredstava]]*Ugovori_OPULJP[[#This Row],[EU STOPA SUFINANCIRANJA %
EU CO-FINANCING RATE %]]</f>
        <v>1589191.382</v>
      </c>
      <c r="P2365" s="51">
        <f>Ugovori_OPULJP[[#This Row],[Bespovratna sredstva - EU dio - HRK]]/7.5345</f>
        <v>210921.94332736079</v>
      </c>
      <c r="Q2365" s="50">
        <f>Ugovori_OPULJP[[#This Row],[Bespovratna sredstva - Ukupno (EU+Nac) HRK
= Ukupna ugovorena vrijednost bespovratnih sredstava]]*Ugovori_OPULJP[[#This Row],[STOPA NACIONALNOG SUFINANCIRANJA %]]</f>
        <v>280445.538</v>
      </c>
      <c r="R2365" s="51">
        <f>Ugovori_OPULJP[[#This Row],[Bespovratna sredstva - Nacionalni dio - HRK]]/7.5345</f>
        <v>37221.519410710731</v>
      </c>
      <c r="S2365" s="50">
        <v>1869636.92</v>
      </c>
      <c r="T2365" s="51">
        <f>Ugovori_OPULJP[[#This Row],[Bespovratna sredstva - Ukupno (EU+Nac) HRK
= Ukupna ugovorena vrijednost bespovratnih sredstava]]/7.5345</f>
        <v>248143.46273807151</v>
      </c>
      <c r="U2365" s="50">
        <v>0</v>
      </c>
      <c r="V2365" s="51">
        <f>Ugovori_OPULJP[[#This Row],[Javni doprinos korisnika - HRK]]/7.5345</f>
        <v>0</v>
      </c>
      <c r="W2365" s="50">
        <v>0</v>
      </c>
      <c r="X2365" s="51">
        <f>Ugovori_OPULJP[[#This Row],[Privatni doprinos korisnika - HRK]]/7.5345</f>
        <v>0</v>
      </c>
      <c r="Y2365" s="52">
        <v>1869636.92</v>
      </c>
      <c r="Z2365" s="53">
        <f>Ugovori_OPULJP[[#This Row],[UKUPNI PRIHVATLJIVI IZDACI
TOTAL ELIGIBLE EXPENDITURE
= Bespovratna sredstva ukupno + doprinos korisnika
= Ukupni prihvatljivi troškovi
= Ukupna ugovorena vrijednost projekta HRK]]/7.5345</f>
        <v>248143.46273807151</v>
      </c>
      <c r="AA2365" s="44" t="s">
        <v>38</v>
      </c>
      <c r="AB2365" s="44" t="s">
        <v>35</v>
      </c>
      <c r="AC2365" s="43" t="s">
        <v>8676</v>
      </c>
      <c r="AD2365" s="43" t="s">
        <v>6595</v>
      </c>
    </row>
    <row r="2366" spans="1:30" ht="38.25" x14ac:dyDescent="0.2">
      <c r="A2366" s="41" t="s">
        <v>8677</v>
      </c>
      <c r="B2366" s="103" t="s">
        <v>743</v>
      </c>
      <c r="C2366" s="43" t="s">
        <v>7295</v>
      </c>
      <c r="D2366" s="43" t="s">
        <v>8535</v>
      </c>
      <c r="E2366" s="44" t="s">
        <v>76</v>
      </c>
      <c r="F2366" s="45" t="s">
        <v>8665</v>
      </c>
      <c r="G2366" s="45" t="s">
        <v>8678</v>
      </c>
      <c r="H2366" s="47">
        <v>43628</v>
      </c>
      <c r="I2366" s="47">
        <v>44359</v>
      </c>
      <c r="J2366" s="48" t="str">
        <f>IF(Ugovori_OPULJP[[#This Row],[DATUM ZAVRŠETKA OPERACIJE]]&gt;DATE(2024,3,31),"u provedbi","završen")</f>
        <v>završen</v>
      </c>
      <c r="K2366" s="46" t="s">
        <v>37</v>
      </c>
      <c r="L2366" s="46" t="s">
        <v>37</v>
      </c>
      <c r="M2366" s="49">
        <v>0.85</v>
      </c>
      <c r="N2366" s="49">
        <v>0.15</v>
      </c>
      <c r="O2366" s="50">
        <f>Ugovori_OPULJP[[#This Row],[Bespovratna sredstva - Ukupno (EU+Nac) HRK
= Ukupna ugovorena vrijednost bespovratnih sredstava]]*Ugovori_OPULJP[[#This Row],[EU STOPA SUFINANCIRANJA %
EU CO-FINANCING RATE %]]</f>
        <v>766684.0199999999</v>
      </c>
      <c r="P2366" s="51">
        <f>Ugovori_OPULJP[[#This Row],[Bespovratna sredstva - EU dio - HRK]]/7.5345</f>
        <v>101756.45630101531</v>
      </c>
      <c r="Q2366" s="50">
        <f>Ugovori_OPULJP[[#This Row],[Bespovratna sredstva - Ukupno (EU+Nac) HRK
= Ukupna ugovorena vrijednost bespovratnih sredstava]]*Ugovori_OPULJP[[#This Row],[STOPA NACIONALNOG SUFINANCIRANJA %]]</f>
        <v>135297.18</v>
      </c>
      <c r="R2366" s="51">
        <f>Ugovori_OPULJP[[#This Row],[Bespovratna sredstva - Nacionalni dio - HRK]]/7.5345</f>
        <v>17957.021700179175</v>
      </c>
      <c r="S2366" s="50">
        <v>901981.2</v>
      </c>
      <c r="T2366" s="51">
        <f>Ugovori_OPULJP[[#This Row],[Bespovratna sredstva - Ukupno (EU+Nac) HRK
= Ukupna ugovorena vrijednost bespovratnih sredstava]]/7.5345</f>
        <v>119713.4780011945</v>
      </c>
      <c r="U2366" s="50">
        <v>0</v>
      </c>
      <c r="V2366" s="51">
        <f>Ugovori_OPULJP[[#This Row],[Javni doprinos korisnika - HRK]]/7.5345</f>
        <v>0</v>
      </c>
      <c r="W2366" s="50">
        <v>0</v>
      </c>
      <c r="X2366" s="51">
        <f>Ugovori_OPULJP[[#This Row],[Privatni doprinos korisnika - HRK]]/7.5345</f>
        <v>0</v>
      </c>
      <c r="Y2366" s="52">
        <v>901981.2</v>
      </c>
      <c r="Z2366" s="53">
        <f>Ugovori_OPULJP[[#This Row],[UKUPNI PRIHVATLJIVI IZDACI
TOTAL ELIGIBLE EXPENDITURE
= Bespovratna sredstva ukupno + doprinos korisnika
= Ukupni prihvatljivi troškovi
= Ukupna ugovorena vrijednost projekta HRK]]/7.5345</f>
        <v>119713.4780011945</v>
      </c>
      <c r="AA2366" s="44" t="s">
        <v>38</v>
      </c>
      <c r="AB2366" s="44" t="s">
        <v>35</v>
      </c>
      <c r="AC2366" s="43" t="s">
        <v>8679</v>
      </c>
      <c r="AD2366" s="43" t="s">
        <v>6595</v>
      </c>
    </row>
    <row r="2367" spans="1:30" ht="51" x14ac:dyDescent="0.2">
      <c r="A2367" s="41" t="s">
        <v>8680</v>
      </c>
      <c r="B2367" s="103" t="s">
        <v>743</v>
      </c>
      <c r="C2367" s="43" t="s">
        <v>7295</v>
      </c>
      <c r="D2367" s="43" t="s">
        <v>8535</v>
      </c>
      <c r="E2367" s="44" t="s">
        <v>76</v>
      </c>
      <c r="F2367" s="45" t="s">
        <v>7355</v>
      </c>
      <c r="G2367" s="45" t="s">
        <v>7356</v>
      </c>
      <c r="H2367" s="47">
        <v>43430</v>
      </c>
      <c r="I2367" s="47">
        <v>44342</v>
      </c>
      <c r="J2367" s="48" t="str">
        <f>IF(Ugovori_OPULJP[[#This Row],[DATUM ZAVRŠETKA OPERACIJE]]&gt;DATE(2024,3,31),"u provedbi","završen")</f>
        <v>završen</v>
      </c>
      <c r="K2367" s="46" t="s">
        <v>271</v>
      </c>
      <c r="L2367" s="46" t="s">
        <v>271</v>
      </c>
      <c r="M2367" s="49">
        <v>0.85</v>
      </c>
      <c r="N2367" s="49">
        <v>0.15</v>
      </c>
      <c r="O2367" s="50">
        <f>Ugovori_OPULJP[[#This Row],[Bespovratna sredstva - Ukupno (EU+Nac) HRK
= Ukupna ugovorena vrijednost bespovratnih sredstava]]*Ugovori_OPULJP[[#This Row],[EU STOPA SUFINANCIRANJA %
EU CO-FINANCING RATE %]]</f>
        <v>1694646.4194999998</v>
      </c>
      <c r="P2367" s="51">
        <f>Ugovori_OPULJP[[#This Row],[Bespovratna sredstva - EU dio - HRK]]/7.5345</f>
        <v>224918.23206583047</v>
      </c>
      <c r="Q2367" s="50">
        <f>Ugovori_OPULJP[[#This Row],[Bespovratna sredstva - Ukupno (EU+Nac) HRK
= Ukupna ugovorena vrijednost bespovratnih sredstava]]*Ugovori_OPULJP[[#This Row],[STOPA NACIONALNOG SUFINANCIRANJA %]]</f>
        <v>299055.25049999997</v>
      </c>
      <c r="R2367" s="51">
        <f>Ugovori_OPULJP[[#This Row],[Bespovratna sredstva - Nacionalni dio - HRK]]/7.5345</f>
        <v>39691.452717499495</v>
      </c>
      <c r="S2367" s="50">
        <v>1993701.67</v>
      </c>
      <c r="T2367" s="51">
        <f>Ugovori_OPULJP[[#This Row],[Bespovratna sredstva - Ukupno (EU+Nac) HRK
= Ukupna ugovorena vrijednost bespovratnih sredstava]]/7.5345</f>
        <v>264609.68478333001</v>
      </c>
      <c r="U2367" s="50">
        <v>0</v>
      </c>
      <c r="V2367" s="51">
        <f>Ugovori_OPULJP[[#This Row],[Javni doprinos korisnika - HRK]]/7.5345</f>
        <v>0</v>
      </c>
      <c r="W2367" s="50">
        <v>0</v>
      </c>
      <c r="X2367" s="51">
        <f>Ugovori_OPULJP[[#This Row],[Privatni doprinos korisnika - HRK]]/7.5345</f>
        <v>0</v>
      </c>
      <c r="Y2367" s="52">
        <v>1993701.67</v>
      </c>
      <c r="Z2367" s="53">
        <f>Ugovori_OPULJP[[#This Row],[UKUPNI PRIHVATLJIVI IZDACI
TOTAL ELIGIBLE EXPENDITURE
= Bespovratna sredstva ukupno + doprinos korisnika
= Ukupni prihvatljivi troškovi
= Ukupna ugovorena vrijednost projekta HRK]]/7.5345</f>
        <v>264609.68478333001</v>
      </c>
      <c r="AA2367" s="44" t="s">
        <v>38</v>
      </c>
      <c r="AB2367" s="44" t="s">
        <v>35</v>
      </c>
      <c r="AC2367" s="43" t="s">
        <v>8681</v>
      </c>
      <c r="AD2367" s="43" t="s">
        <v>6595</v>
      </c>
    </row>
    <row r="2368" spans="1:30" ht="76.5" x14ac:dyDescent="0.2">
      <c r="A2368" s="41" t="s">
        <v>8682</v>
      </c>
      <c r="B2368" s="103" t="s">
        <v>743</v>
      </c>
      <c r="C2368" s="43" t="s">
        <v>7295</v>
      </c>
      <c r="D2368" s="43" t="s">
        <v>8535</v>
      </c>
      <c r="E2368" s="44" t="s">
        <v>76</v>
      </c>
      <c r="F2368" s="45" t="s">
        <v>7363</v>
      </c>
      <c r="G2368" s="45" t="s">
        <v>7364</v>
      </c>
      <c r="H2368" s="47">
        <v>43559</v>
      </c>
      <c r="I2368" s="47">
        <v>44290</v>
      </c>
      <c r="J2368" s="48" t="str">
        <f>IF(Ugovori_OPULJP[[#This Row],[DATUM ZAVRŠETKA OPERACIJE]]&gt;DATE(2024,3,31),"u provedbi","završen")</f>
        <v>završen</v>
      </c>
      <c r="K2368" s="46" t="s">
        <v>425</v>
      </c>
      <c r="L2368" s="46" t="s">
        <v>425</v>
      </c>
      <c r="M2368" s="49">
        <v>0.85</v>
      </c>
      <c r="N2368" s="49">
        <v>0.15</v>
      </c>
      <c r="O2368" s="50">
        <f>Ugovori_OPULJP[[#This Row],[Bespovratna sredstva - Ukupno (EU+Nac) HRK
= Ukupna ugovorena vrijednost bespovratnih sredstava]]*Ugovori_OPULJP[[#This Row],[EU STOPA SUFINANCIRANJA %
EU CO-FINANCING RATE %]]</f>
        <v>903452.34350000008</v>
      </c>
      <c r="P2368" s="51">
        <f>Ugovori_OPULJP[[#This Row],[Bespovratna sredstva - EU dio - HRK]]/7.5345</f>
        <v>119908.73229809543</v>
      </c>
      <c r="Q2368" s="50">
        <f>Ugovori_OPULJP[[#This Row],[Bespovratna sredstva - Ukupno (EU+Nac) HRK
= Ukupna ugovorena vrijednost bespovratnih sredstava]]*Ugovori_OPULJP[[#This Row],[STOPA NACIONALNOG SUFINANCIRANJA %]]</f>
        <v>159432.7665</v>
      </c>
      <c r="R2368" s="51">
        <f>Ugovori_OPULJP[[#This Row],[Bespovratna sredstva - Nacionalni dio - HRK]]/7.5345</f>
        <v>21160.364523193308</v>
      </c>
      <c r="S2368" s="50">
        <v>1062885.1100000001</v>
      </c>
      <c r="T2368" s="51">
        <f>Ugovori_OPULJP[[#This Row],[Bespovratna sredstva - Ukupno (EU+Nac) HRK
= Ukupna ugovorena vrijednost bespovratnih sredstava]]/7.5345</f>
        <v>141069.09682128875</v>
      </c>
      <c r="U2368" s="50">
        <v>0</v>
      </c>
      <c r="V2368" s="51">
        <f>Ugovori_OPULJP[[#This Row],[Javni doprinos korisnika - HRK]]/7.5345</f>
        <v>0</v>
      </c>
      <c r="W2368" s="50">
        <v>3930</v>
      </c>
      <c r="X2368" s="51">
        <f>Ugovori_OPULJP[[#This Row],[Privatni doprinos korisnika - HRK]]/7.5345</f>
        <v>521.6006370694804</v>
      </c>
      <c r="Y2368" s="52">
        <v>1066815.1100000001</v>
      </c>
      <c r="Z2368" s="53">
        <f>Ugovori_OPULJP[[#This Row],[UKUPNI PRIHVATLJIVI IZDACI
TOTAL ELIGIBLE EXPENDITURE
= Bespovratna sredstva ukupno + doprinos korisnika
= Ukupni prihvatljivi troškovi
= Ukupna ugovorena vrijednost projekta HRK]]/7.5345</f>
        <v>141590.69745835822</v>
      </c>
      <c r="AA2368" s="44" t="s">
        <v>38</v>
      </c>
      <c r="AB2368" s="44" t="s">
        <v>35</v>
      </c>
      <c r="AC2368" s="43" t="s">
        <v>8683</v>
      </c>
      <c r="AD2368" s="43" t="s">
        <v>6595</v>
      </c>
    </row>
    <row r="2369" spans="1:30" ht="89.25" x14ac:dyDescent="0.2">
      <c r="A2369" s="41" t="s">
        <v>8684</v>
      </c>
      <c r="B2369" s="103" t="s">
        <v>743</v>
      </c>
      <c r="C2369" s="43" t="s">
        <v>7295</v>
      </c>
      <c r="D2369" s="43" t="s">
        <v>8535</v>
      </c>
      <c r="E2369" s="44" t="s">
        <v>76</v>
      </c>
      <c r="F2369" s="45" t="s">
        <v>8685</v>
      </c>
      <c r="G2369" s="45" t="s">
        <v>3769</v>
      </c>
      <c r="H2369" s="47">
        <v>43629</v>
      </c>
      <c r="I2369" s="47">
        <v>44360</v>
      </c>
      <c r="J2369" s="48" t="str">
        <f>IF(Ugovori_OPULJP[[#This Row],[DATUM ZAVRŠETKA OPERACIJE]]&gt;DATE(2024,3,31),"u provedbi","završen")</f>
        <v>završen</v>
      </c>
      <c r="K2369" s="46" t="s">
        <v>8638</v>
      </c>
      <c r="L2369" s="46" t="s">
        <v>338</v>
      </c>
      <c r="M2369" s="49">
        <v>0.85</v>
      </c>
      <c r="N2369" s="49">
        <v>0.15</v>
      </c>
      <c r="O2369" s="50">
        <f>Ugovori_OPULJP[[#This Row],[Bespovratna sredstva - Ukupno (EU+Nac) HRK
= Ukupna ugovorena vrijednost bespovratnih sredstava]]*Ugovori_OPULJP[[#This Row],[EU STOPA SUFINANCIRANJA %
EU CO-FINANCING RATE %]]</f>
        <v>2125000</v>
      </c>
      <c r="P2369" s="51">
        <f>Ugovori_OPULJP[[#This Row],[Bespovratna sredstva - EU dio - HRK]]/7.5345</f>
        <v>282035.96788108035</v>
      </c>
      <c r="Q2369" s="50">
        <f>Ugovori_OPULJP[[#This Row],[Bespovratna sredstva - Ukupno (EU+Nac) HRK
= Ukupna ugovorena vrijednost bespovratnih sredstava]]*Ugovori_OPULJP[[#This Row],[STOPA NACIONALNOG SUFINANCIRANJA %]]</f>
        <v>375000</v>
      </c>
      <c r="R2369" s="51">
        <f>Ugovori_OPULJP[[#This Row],[Bespovratna sredstva - Nacionalni dio - HRK]]/7.5345</f>
        <v>49771.053155484769</v>
      </c>
      <c r="S2369" s="50">
        <v>2500000</v>
      </c>
      <c r="T2369" s="51">
        <f>Ugovori_OPULJP[[#This Row],[Bespovratna sredstva - Ukupno (EU+Nac) HRK
= Ukupna ugovorena vrijednost bespovratnih sredstava]]/7.5345</f>
        <v>331807.02103656513</v>
      </c>
      <c r="U2369" s="50">
        <v>0</v>
      </c>
      <c r="V2369" s="51">
        <f>Ugovori_OPULJP[[#This Row],[Javni doprinos korisnika - HRK]]/7.5345</f>
        <v>0</v>
      </c>
      <c r="W2369" s="50">
        <v>0</v>
      </c>
      <c r="X2369" s="51">
        <f>Ugovori_OPULJP[[#This Row],[Privatni doprinos korisnika - HRK]]/7.5345</f>
        <v>0</v>
      </c>
      <c r="Y2369" s="52">
        <v>2500000</v>
      </c>
      <c r="Z2369" s="53">
        <f>Ugovori_OPULJP[[#This Row],[UKUPNI PRIHVATLJIVI IZDACI
TOTAL ELIGIBLE EXPENDITURE
= Bespovratna sredstva ukupno + doprinos korisnika
= Ukupni prihvatljivi troškovi
= Ukupna ugovorena vrijednost projekta HRK]]/7.5345</f>
        <v>331807.02103656513</v>
      </c>
      <c r="AA2369" s="44" t="s">
        <v>38</v>
      </c>
      <c r="AB2369" s="44" t="s">
        <v>35</v>
      </c>
      <c r="AC2369" s="43" t="s">
        <v>8686</v>
      </c>
      <c r="AD2369" s="43" t="s">
        <v>6595</v>
      </c>
    </row>
    <row r="2370" spans="1:30" ht="102" x14ac:dyDescent="0.2">
      <c r="A2370" s="41" t="s">
        <v>8687</v>
      </c>
      <c r="B2370" s="103" t="s">
        <v>743</v>
      </c>
      <c r="C2370" s="43" t="s">
        <v>7295</v>
      </c>
      <c r="D2370" s="43" t="s">
        <v>8535</v>
      </c>
      <c r="E2370" s="44" t="s">
        <v>76</v>
      </c>
      <c r="F2370" s="45" t="s">
        <v>8688</v>
      </c>
      <c r="G2370" s="45" t="s">
        <v>2182</v>
      </c>
      <c r="H2370" s="47">
        <v>43438</v>
      </c>
      <c r="I2370" s="47">
        <v>44169</v>
      </c>
      <c r="J2370" s="48" t="str">
        <f>IF(Ugovori_OPULJP[[#This Row],[DATUM ZAVRŠETKA OPERACIJE]]&gt;DATE(2024,3,31),"u provedbi","završen")</f>
        <v>završen</v>
      </c>
      <c r="K2370" s="46" t="s">
        <v>79</v>
      </c>
      <c r="L2370" s="46" t="s">
        <v>79</v>
      </c>
      <c r="M2370" s="49">
        <v>0.85</v>
      </c>
      <c r="N2370" s="49">
        <v>0.15</v>
      </c>
      <c r="O2370" s="50">
        <f>Ugovori_OPULJP[[#This Row],[Bespovratna sredstva - Ukupno (EU+Nac) HRK
= Ukupna ugovorena vrijednost bespovratnih sredstava]]*Ugovori_OPULJP[[#This Row],[EU STOPA SUFINANCIRANJA %
EU CO-FINANCING RATE %]]</f>
        <v>2115518.7600000002</v>
      </c>
      <c r="P2370" s="51">
        <f>Ugovori_OPULJP[[#This Row],[Bespovratna sredstva - EU dio - HRK]]/7.5345</f>
        <v>280777.59108102729</v>
      </c>
      <c r="Q2370" s="50">
        <f>Ugovori_OPULJP[[#This Row],[Bespovratna sredstva - Ukupno (EU+Nac) HRK
= Ukupna ugovorena vrijednost bespovratnih sredstava]]*Ugovori_OPULJP[[#This Row],[STOPA NACIONALNOG SUFINANCIRANJA %]]</f>
        <v>373326.84</v>
      </c>
      <c r="R2370" s="51">
        <f>Ugovori_OPULJP[[#This Row],[Bespovratna sredstva - Nacionalni dio - HRK]]/7.5345</f>
        <v>49548.986661357754</v>
      </c>
      <c r="S2370" s="50">
        <v>2488845.6</v>
      </c>
      <c r="T2370" s="51">
        <f>Ugovori_OPULJP[[#This Row],[Bespovratna sredstva - Ukupno (EU+Nac) HRK
= Ukupna ugovorena vrijednost bespovratnih sredstava]]/7.5345</f>
        <v>330326.57774238504</v>
      </c>
      <c r="U2370" s="50">
        <v>0</v>
      </c>
      <c r="V2370" s="51">
        <f>Ugovori_OPULJP[[#This Row],[Javni doprinos korisnika - HRK]]/7.5345</f>
        <v>0</v>
      </c>
      <c r="W2370" s="50">
        <v>0</v>
      </c>
      <c r="X2370" s="51">
        <f>Ugovori_OPULJP[[#This Row],[Privatni doprinos korisnika - HRK]]/7.5345</f>
        <v>0</v>
      </c>
      <c r="Y2370" s="52">
        <v>2488845.6</v>
      </c>
      <c r="Z2370" s="53">
        <f>Ugovori_OPULJP[[#This Row],[UKUPNI PRIHVATLJIVI IZDACI
TOTAL ELIGIBLE EXPENDITURE
= Bespovratna sredstva ukupno + doprinos korisnika
= Ukupni prihvatljivi troškovi
= Ukupna ugovorena vrijednost projekta HRK]]/7.5345</f>
        <v>330326.57774238504</v>
      </c>
      <c r="AA2370" s="44" t="s">
        <v>38</v>
      </c>
      <c r="AB2370" s="44" t="s">
        <v>35</v>
      </c>
      <c r="AC2370" s="43" t="s">
        <v>8689</v>
      </c>
      <c r="AD2370" s="43" t="s">
        <v>6595</v>
      </c>
    </row>
    <row r="2371" spans="1:30" ht="63.75" x14ac:dyDescent="0.2">
      <c r="A2371" s="41" t="s">
        <v>8690</v>
      </c>
      <c r="B2371" s="103" t="s">
        <v>743</v>
      </c>
      <c r="C2371" s="43" t="s">
        <v>7295</v>
      </c>
      <c r="D2371" s="43" t="s">
        <v>8535</v>
      </c>
      <c r="E2371" s="44" t="s">
        <v>76</v>
      </c>
      <c r="F2371" s="45" t="s">
        <v>8691</v>
      </c>
      <c r="G2371" s="45" t="s">
        <v>7407</v>
      </c>
      <c r="H2371" s="47">
        <v>43445</v>
      </c>
      <c r="I2371" s="47">
        <v>44238</v>
      </c>
      <c r="J2371" s="48" t="str">
        <f>IF(Ugovori_OPULJP[[#This Row],[DATUM ZAVRŠETKA OPERACIJE]]&gt;DATE(2024,3,31),"u provedbi","završen")</f>
        <v>završen</v>
      </c>
      <c r="K2371" s="46" t="s">
        <v>2768</v>
      </c>
      <c r="L2371" s="46" t="s">
        <v>79</v>
      </c>
      <c r="M2371" s="49">
        <v>0.85</v>
      </c>
      <c r="N2371" s="49">
        <v>0.15</v>
      </c>
      <c r="O2371" s="50">
        <f>Ugovori_OPULJP[[#This Row],[Bespovratna sredstva - Ukupno (EU+Nac) HRK
= Ukupna ugovorena vrijednost bespovratnih sredstava]]*Ugovori_OPULJP[[#This Row],[EU STOPA SUFINANCIRANJA %
EU CO-FINANCING RATE %]]</f>
        <v>2124958.8089999999</v>
      </c>
      <c r="P2371" s="51">
        <f>Ugovori_OPULJP[[#This Row],[Bespovratna sredstva - EU dio - HRK]]/7.5345</f>
        <v>282030.50089587894</v>
      </c>
      <c r="Q2371" s="50">
        <f>Ugovori_OPULJP[[#This Row],[Bespovratna sredstva - Ukupno (EU+Nac) HRK
= Ukupna ugovorena vrijednost bespovratnih sredstava]]*Ugovori_OPULJP[[#This Row],[STOPA NACIONALNOG SUFINANCIRANJA %]]</f>
        <v>374992.73099999997</v>
      </c>
      <c r="R2371" s="51">
        <f>Ugovori_OPULJP[[#This Row],[Bespovratna sredstva - Nacionalni dio - HRK]]/7.5345</f>
        <v>49770.088393390397</v>
      </c>
      <c r="S2371" s="50">
        <v>2499951.54</v>
      </c>
      <c r="T2371" s="51">
        <f>Ugovori_OPULJP[[#This Row],[Bespovratna sredstva - Ukupno (EU+Nac) HRK
= Ukupna ugovorena vrijednost bespovratnih sredstava]]/7.5345</f>
        <v>331800.58928926935</v>
      </c>
      <c r="U2371" s="50">
        <v>0</v>
      </c>
      <c r="V2371" s="51">
        <f>Ugovori_OPULJP[[#This Row],[Javni doprinos korisnika - HRK]]/7.5345</f>
        <v>0</v>
      </c>
      <c r="W2371" s="50">
        <v>0</v>
      </c>
      <c r="X2371" s="51">
        <f>Ugovori_OPULJP[[#This Row],[Privatni doprinos korisnika - HRK]]/7.5345</f>
        <v>0</v>
      </c>
      <c r="Y2371" s="52">
        <v>2499951.54</v>
      </c>
      <c r="Z2371" s="53">
        <f>Ugovori_OPULJP[[#This Row],[UKUPNI PRIHVATLJIVI IZDACI
TOTAL ELIGIBLE EXPENDITURE
= Bespovratna sredstva ukupno + doprinos korisnika
= Ukupni prihvatljivi troškovi
= Ukupna ugovorena vrijednost projekta HRK]]/7.5345</f>
        <v>331800.58928926935</v>
      </c>
      <c r="AA2371" s="44" t="s">
        <v>38</v>
      </c>
      <c r="AB2371" s="44" t="s">
        <v>35</v>
      </c>
      <c r="AC2371" s="43" t="s">
        <v>8692</v>
      </c>
      <c r="AD2371" s="43" t="s">
        <v>6595</v>
      </c>
    </row>
    <row r="2372" spans="1:30" ht="76.5" x14ac:dyDescent="0.2">
      <c r="A2372" s="41" t="s">
        <v>8693</v>
      </c>
      <c r="B2372" s="103" t="s">
        <v>743</v>
      </c>
      <c r="C2372" s="43" t="s">
        <v>7295</v>
      </c>
      <c r="D2372" s="43" t="s">
        <v>8535</v>
      </c>
      <c r="E2372" s="44" t="s">
        <v>76</v>
      </c>
      <c r="F2372" s="45" t="s">
        <v>8694</v>
      </c>
      <c r="G2372" s="45" t="s">
        <v>8695</v>
      </c>
      <c r="H2372" s="47">
        <v>43629</v>
      </c>
      <c r="I2372" s="47">
        <v>44513</v>
      </c>
      <c r="J2372" s="48" t="str">
        <f>IF(Ugovori_OPULJP[[#This Row],[DATUM ZAVRŠETKA OPERACIJE]]&gt;DATE(2024,3,31),"u provedbi","završen")</f>
        <v>završen</v>
      </c>
      <c r="K2372" s="46" t="s">
        <v>249</v>
      </c>
      <c r="L2372" s="46" t="s">
        <v>249</v>
      </c>
      <c r="M2372" s="49">
        <v>0.85</v>
      </c>
      <c r="N2372" s="49">
        <v>0.15</v>
      </c>
      <c r="O2372" s="50">
        <f>Ugovori_OPULJP[[#This Row],[Bespovratna sredstva - Ukupno (EU+Nac) HRK
= Ukupna ugovorena vrijednost bespovratnih sredstava]]*Ugovori_OPULJP[[#This Row],[EU STOPA SUFINANCIRANJA %
EU CO-FINANCING RATE %]]</f>
        <v>478717.875</v>
      </c>
      <c r="P2372" s="51">
        <f>Ugovori_OPULJP[[#This Row],[Bespovratna sredstva - EU dio - HRK]]/7.5345</f>
        <v>63536.780808281903</v>
      </c>
      <c r="Q2372" s="50">
        <f>Ugovori_OPULJP[[#This Row],[Bespovratna sredstva - Ukupno (EU+Nac) HRK
= Ukupna ugovorena vrijednost bespovratnih sredstava]]*Ugovori_OPULJP[[#This Row],[STOPA NACIONALNOG SUFINANCIRANJA %]]</f>
        <v>84479.625</v>
      </c>
      <c r="R2372" s="51">
        <f>Ugovori_OPULJP[[#This Row],[Bespovratna sredstva - Nacionalni dio - HRK]]/7.5345</f>
        <v>11212.373083814453</v>
      </c>
      <c r="S2372" s="50">
        <v>563197.5</v>
      </c>
      <c r="T2372" s="51">
        <f>Ugovori_OPULJP[[#This Row],[Bespovratna sredstva - Ukupno (EU+Nac) HRK
= Ukupna ugovorena vrijednost bespovratnih sredstava]]/7.5345</f>
        <v>74749.15389209635</v>
      </c>
      <c r="U2372" s="50">
        <v>0</v>
      </c>
      <c r="V2372" s="51">
        <f>Ugovori_OPULJP[[#This Row],[Javni doprinos korisnika - HRK]]/7.5345</f>
        <v>0</v>
      </c>
      <c r="W2372" s="50">
        <v>0</v>
      </c>
      <c r="X2372" s="51">
        <f>Ugovori_OPULJP[[#This Row],[Privatni doprinos korisnika - HRK]]/7.5345</f>
        <v>0</v>
      </c>
      <c r="Y2372" s="52">
        <v>563197.5</v>
      </c>
      <c r="Z2372" s="53">
        <f>Ugovori_OPULJP[[#This Row],[UKUPNI PRIHVATLJIVI IZDACI
TOTAL ELIGIBLE EXPENDITURE
= Bespovratna sredstva ukupno + doprinos korisnika
= Ukupni prihvatljivi troškovi
= Ukupna ugovorena vrijednost projekta HRK]]/7.5345</f>
        <v>74749.15389209635</v>
      </c>
      <c r="AA2372" s="44" t="s">
        <v>38</v>
      </c>
      <c r="AB2372" s="44" t="s">
        <v>35</v>
      </c>
      <c r="AC2372" s="43" t="s">
        <v>8696</v>
      </c>
      <c r="AD2372" s="43" t="s">
        <v>6595</v>
      </c>
    </row>
    <row r="2373" spans="1:30" ht="63.75" x14ac:dyDescent="0.2">
      <c r="A2373" s="41" t="s">
        <v>8697</v>
      </c>
      <c r="B2373" s="103" t="s">
        <v>743</v>
      </c>
      <c r="C2373" s="43" t="s">
        <v>7295</v>
      </c>
      <c r="D2373" s="43" t="s">
        <v>8535</v>
      </c>
      <c r="E2373" s="44" t="s">
        <v>76</v>
      </c>
      <c r="F2373" s="45" t="s">
        <v>8698</v>
      </c>
      <c r="G2373" s="45" t="s">
        <v>3748</v>
      </c>
      <c r="H2373" s="47">
        <v>43437</v>
      </c>
      <c r="I2373" s="47">
        <v>44168</v>
      </c>
      <c r="J2373" s="48" t="str">
        <f>IF(Ugovori_OPULJP[[#This Row],[DATUM ZAVRŠETKA OPERACIJE]]&gt;DATE(2024,3,31),"u provedbi","završen")</f>
        <v>završen</v>
      </c>
      <c r="K2373" s="46" t="s">
        <v>2683</v>
      </c>
      <c r="L2373" s="46" t="s">
        <v>333</v>
      </c>
      <c r="M2373" s="49">
        <v>0.85</v>
      </c>
      <c r="N2373" s="49">
        <v>0.15</v>
      </c>
      <c r="O2373" s="50">
        <f>Ugovori_OPULJP[[#This Row],[Bespovratna sredstva - Ukupno (EU+Nac) HRK
= Ukupna ugovorena vrijednost bespovratnih sredstava]]*Ugovori_OPULJP[[#This Row],[EU STOPA SUFINANCIRANJA %
EU CO-FINANCING RATE %]]</f>
        <v>2092820.2069999999</v>
      </c>
      <c r="P2373" s="51">
        <f>Ugovori_OPULJP[[#This Row],[Bespovratna sredstva - EU dio - HRK]]/7.5345</f>
        <v>277764.97537991899</v>
      </c>
      <c r="Q2373" s="50">
        <f>Ugovori_OPULJP[[#This Row],[Bespovratna sredstva - Ukupno (EU+Nac) HRK
= Ukupna ugovorena vrijednost bespovratnih sredstava]]*Ugovori_OPULJP[[#This Row],[STOPA NACIONALNOG SUFINANCIRANJA %]]</f>
        <v>369321.21299999999</v>
      </c>
      <c r="R2373" s="51">
        <f>Ugovori_OPULJP[[#This Row],[Bespovratna sredstva - Nacionalni dio - HRK]]/7.5345</f>
        <v>49017.348596456293</v>
      </c>
      <c r="S2373" s="50">
        <v>2462141.42</v>
      </c>
      <c r="T2373" s="51">
        <f>Ugovori_OPULJP[[#This Row],[Bespovratna sredstva - Ukupno (EU+Nac) HRK
= Ukupna ugovorena vrijednost bespovratnih sredstava]]/7.5345</f>
        <v>326782.32397637534</v>
      </c>
      <c r="U2373" s="50">
        <v>0</v>
      </c>
      <c r="V2373" s="51">
        <f>Ugovori_OPULJP[[#This Row],[Javni doprinos korisnika - HRK]]/7.5345</f>
        <v>0</v>
      </c>
      <c r="W2373" s="50">
        <v>0</v>
      </c>
      <c r="X2373" s="51">
        <f>Ugovori_OPULJP[[#This Row],[Privatni doprinos korisnika - HRK]]/7.5345</f>
        <v>0</v>
      </c>
      <c r="Y2373" s="52">
        <v>2462141.42</v>
      </c>
      <c r="Z2373" s="53">
        <f>Ugovori_OPULJP[[#This Row],[UKUPNI PRIHVATLJIVI IZDACI
TOTAL ELIGIBLE EXPENDITURE
= Bespovratna sredstva ukupno + doprinos korisnika
= Ukupni prihvatljivi troškovi
= Ukupna ugovorena vrijednost projekta HRK]]/7.5345</f>
        <v>326782.32397637534</v>
      </c>
      <c r="AA2373" s="44" t="s">
        <v>38</v>
      </c>
      <c r="AB2373" s="44" t="s">
        <v>35</v>
      </c>
      <c r="AC2373" s="43" t="s">
        <v>8699</v>
      </c>
      <c r="AD2373" s="43" t="s">
        <v>6595</v>
      </c>
    </row>
    <row r="2374" spans="1:30" ht="102" x14ac:dyDescent="0.2">
      <c r="A2374" s="41" t="s">
        <v>8700</v>
      </c>
      <c r="B2374" s="103" t="s">
        <v>743</v>
      </c>
      <c r="C2374" s="43" t="s">
        <v>7295</v>
      </c>
      <c r="D2374" s="43" t="s">
        <v>8535</v>
      </c>
      <c r="E2374" s="44" t="s">
        <v>76</v>
      </c>
      <c r="F2374" s="45" t="s">
        <v>8701</v>
      </c>
      <c r="G2374" s="45" t="s">
        <v>7531</v>
      </c>
      <c r="H2374" s="47">
        <v>43559</v>
      </c>
      <c r="I2374" s="47">
        <v>44290</v>
      </c>
      <c r="J2374" s="48" t="str">
        <f>IF(Ugovori_OPULJP[[#This Row],[DATUM ZAVRŠETKA OPERACIJE]]&gt;DATE(2024,3,31),"u provedbi","završen")</f>
        <v>završen</v>
      </c>
      <c r="K2374" s="46" t="s">
        <v>130</v>
      </c>
      <c r="L2374" s="46" t="s">
        <v>130</v>
      </c>
      <c r="M2374" s="49">
        <v>0.85</v>
      </c>
      <c r="N2374" s="49">
        <v>0.15</v>
      </c>
      <c r="O2374" s="50">
        <f>Ugovori_OPULJP[[#This Row],[Bespovratna sredstva - Ukupno (EU+Nac) HRK
= Ukupna ugovorena vrijednost bespovratnih sredstava]]*Ugovori_OPULJP[[#This Row],[EU STOPA SUFINANCIRANJA %
EU CO-FINANCING RATE %]]</f>
        <v>746551.6</v>
      </c>
      <c r="P2374" s="51">
        <f>Ugovori_OPULJP[[#This Row],[Bespovratna sredstva - EU dio - HRK]]/7.5345</f>
        <v>99084.424978432537</v>
      </c>
      <c r="Q2374" s="50">
        <f>Ugovori_OPULJP[[#This Row],[Bespovratna sredstva - Ukupno (EU+Nac) HRK
= Ukupna ugovorena vrijednost bespovratnih sredstava]]*Ugovori_OPULJP[[#This Row],[STOPA NACIONALNOG SUFINANCIRANJA %]]</f>
        <v>131744.4</v>
      </c>
      <c r="R2374" s="51">
        <f>Ugovori_OPULJP[[#This Row],[Bespovratna sredstva - Nacionalni dio - HRK]]/7.5345</f>
        <v>17485.486760899857</v>
      </c>
      <c r="S2374" s="50">
        <v>878296</v>
      </c>
      <c r="T2374" s="51">
        <f>Ugovori_OPULJP[[#This Row],[Bespovratna sredstva - Ukupno (EU+Nac) HRK
= Ukupna ugovorena vrijednost bespovratnih sredstava]]/7.5345</f>
        <v>116569.9117393324</v>
      </c>
      <c r="U2374" s="50">
        <v>0</v>
      </c>
      <c r="V2374" s="51">
        <f>Ugovori_OPULJP[[#This Row],[Javni doprinos korisnika - HRK]]/7.5345</f>
        <v>0</v>
      </c>
      <c r="W2374" s="50">
        <v>0</v>
      </c>
      <c r="X2374" s="51">
        <f>Ugovori_OPULJP[[#This Row],[Privatni doprinos korisnika - HRK]]/7.5345</f>
        <v>0</v>
      </c>
      <c r="Y2374" s="52">
        <v>878296</v>
      </c>
      <c r="Z2374" s="53">
        <f>Ugovori_OPULJP[[#This Row],[UKUPNI PRIHVATLJIVI IZDACI
TOTAL ELIGIBLE EXPENDITURE
= Bespovratna sredstva ukupno + doprinos korisnika
= Ukupni prihvatljivi troškovi
= Ukupna ugovorena vrijednost projekta HRK]]/7.5345</f>
        <v>116569.9117393324</v>
      </c>
      <c r="AA2374" s="44" t="s">
        <v>38</v>
      </c>
      <c r="AB2374" s="44" t="s">
        <v>35</v>
      </c>
      <c r="AC2374" s="43" t="s">
        <v>8702</v>
      </c>
      <c r="AD2374" s="43" t="s">
        <v>6595</v>
      </c>
    </row>
    <row r="2375" spans="1:30" ht="102" x14ac:dyDescent="0.2">
      <c r="A2375" s="41" t="s">
        <v>8703</v>
      </c>
      <c r="B2375" s="103" t="s">
        <v>743</v>
      </c>
      <c r="C2375" s="43" t="s">
        <v>7295</v>
      </c>
      <c r="D2375" s="43" t="s">
        <v>8535</v>
      </c>
      <c r="E2375" s="44" t="s">
        <v>76</v>
      </c>
      <c r="F2375" s="45" t="s">
        <v>8704</v>
      </c>
      <c r="G2375" s="45" t="s">
        <v>8705</v>
      </c>
      <c r="H2375" s="47">
        <v>43437</v>
      </c>
      <c r="I2375" s="47">
        <v>44168</v>
      </c>
      <c r="J2375" s="48" t="str">
        <f>IF(Ugovori_OPULJP[[#This Row],[DATUM ZAVRŠETKA OPERACIJE]]&gt;DATE(2024,3,31),"u provedbi","završen")</f>
        <v>završen</v>
      </c>
      <c r="K2375" s="46" t="s">
        <v>155</v>
      </c>
      <c r="L2375" s="46" t="s">
        <v>155</v>
      </c>
      <c r="M2375" s="49">
        <v>0.85</v>
      </c>
      <c r="N2375" s="49">
        <v>0.15</v>
      </c>
      <c r="O2375" s="50">
        <f>Ugovori_OPULJP[[#This Row],[Bespovratna sredstva - Ukupno (EU+Nac) HRK
= Ukupna ugovorena vrijednost bespovratnih sredstava]]*Ugovori_OPULJP[[#This Row],[EU STOPA SUFINANCIRANJA %
EU CO-FINANCING RATE %]]</f>
        <v>1003280.0069999999</v>
      </c>
      <c r="P2375" s="51">
        <f>Ugovori_OPULJP[[#This Row],[Bespovratna sredstva - EU dio - HRK]]/7.5345</f>
        <v>133158.14015528566</v>
      </c>
      <c r="Q2375" s="50">
        <f>Ugovori_OPULJP[[#This Row],[Bespovratna sredstva - Ukupno (EU+Nac) HRK
= Ukupna ugovorena vrijednost bespovratnih sredstava]]*Ugovori_OPULJP[[#This Row],[STOPA NACIONALNOG SUFINANCIRANJA %]]</f>
        <v>177049.41299999997</v>
      </c>
      <c r="R2375" s="51">
        <f>Ugovori_OPULJP[[#This Row],[Bespovratna sredstva - Nacionalni dio - HRK]]/7.5345</f>
        <v>23498.495321520997</v>
      </c>
      <c r="S2375" s="50">
        <v>1180329.42</v>
      </c>
      <c r="T2375" s="51">
        <f>Ugovori_OPULJP[[#This Row],[Bespovratna sredstva - Ukupno (EU+Nac) HRK
= Ukupna ugovorena vrijednost bespovratnih sredstava]]/7.5345</f>
        <v>156656.63547680667</v>
      </c>
      <c r="U2375" s="50">
        <v>0</v>
      </c>
      <c r="V2375" s="51">
        <f>Ugovori_OPULJP[[#This Row],[Javni doprinos korisnika - HRK]]/7.5345</f>
        <v>0</v>
      </c>
      <c r="W2375" s="50">
        <v>10734.580000000075</v>
      </c>
      <c r="X2375" s="51">
        <f>Ugovori_OPULJP[[#This Row],[Privatni doprinos korisnika - HRK]]/7.5345</f>
        <v>1424.7236047514864</v>
      </c>
      <c r="Y2375" s="52">
        <v>1191064</v>
      </c>
      <c r="Z2375" s="53">
        <f>Ugovori_OPULJP[[#This Row],[UKUPNI PRIHVATLJIVI IZDACI
TOTAL ELIGIBLE EXPENDITURE
= Bespovratna sredstva ukupno + doprinos korisnika
= Ukupni prihvatljivi troškovi
= Ukupna ugovorena vrijednost projekta HRK]]/7.5345</f>
        <v>158081.35908155816</v>
      </c>
      <c r="AA2375" s="44" t="s">
        <v>38</v>
      </c>
      <c r="AB2375" s="44" t="s">
        <v>35</v>
      </c>
      <c r="AC2375" s="43" t="s">
        <v>8706</v>
      </c>
      <c r="AD2375" s="43" t="s">
        <v>6595</v>
      </c>
    </row>
    <row r="2376" spans="1:30" ht="89.25" x14ac:dyDescent="0.2">
      <c r="A2376" s="41" t="s">
        <v>8707</v>
      </c>
      <c r="B2376" s="103" t="s">
        <v>743</v>
      </c>
      <c r="C2376" s="43" t="s">
        <v>7295</v>
      </c>
      <c r="D2376" s="43" t="s">
        <v>8535</v>
      </c>
      <c r="E2376" s="44" t="s">
        <v>76</v>
      </c>
      <c r="F2376" s="45" t="s">
        <v>8708</v>
      </c>
      <c r="G2376" s="45" t="s">
        <v>168</v>
      </c>
      <c r="H2376" s="47">
        <v>43437</v>
      </c>
      <c r="I2376" s="47">
        <v>44289</v>
      </c>
      <c r="J2376" s="48" t="str">
        <f>IF(Ugovori_OPULJP[[#This Row],[DATUM ZAVRŠETKA OPERACIJE]]&gt;DATE(2024,3,31),"u provedbi","završen")</f>
        <v>završen</v>
      </c>
      <c r="K2376" s="46" t="s">
        <v>8709</v>
      </c>
      <c r="L2376" s="46" t="s">
        <v>37</v>
      </c>
      <c r="M2376" s="49">
        <v>0.85</v>
      </c>
      <c r="N2376" s="49">
        <v>0.15</v>
      </c>
      <c r="O2376" s="50">
        <f>Ugovori_OPULJP[[#This Row],[Bespovratna sredstva - Ukupno (EU+Nac) HRK
= Ukupna ugovorena vrijednost bespovratnih sredstava]]*Ugovori_OPULJP[[#This Row],[EU STOPA SUFINANCIRANJA %
EU CO-FINANCING RATE %]]</f>
        <v>2124210.2649999997</v>
      </c>
      <c r="P2376" s="51">
        <f>Ugovori_OPULJP[[#This Row],[Bespovratna sredstva - EU dio - HRK]]/7.5345</f>
        <v>281931.15203397698</v>
      </c>
      <c r="Q2376" s="50">
        <f>Ugovori_OPULJP[[#This Row],[Bespovratna sredstva - Ukupno (EU+Nac) HRK
= Ukupna ugovorena vrijednost bespovratnih sredstava]]*Ugovori_OPULJP[[#This Row],[STOPA NACIONALNOG SUFINANCIRANJA %]]</f>
        <v>374860.63499999995</v>
      </c>
      <c r="R2376" s="51">
        <f>Ugovori_OPULJP[[#This Row],[Bespovratna sredstva - Nacionalni dio - HRK]]/7.5345</f>
        <v>49752.556241290054</v>
      </c>
      <c r="S2376" s="50">
        <v>2499070.9</v>
      </c>
      <c r="T2376" s="51">
        <f>Ugovori_OPULJP[[#This Row],[Bespovratna sredstva - Ukupno (EU+Nac) HRK
= Ukupna ugovorena vrijednost bespovratnih sredstava]]/7.5345</f>
        <v>331683.7082752671</v>
      </c>
      <c r="U2376" s="50">
        <v>0</v>
      </c>
      <c r="V2376" s="51">
        <f>Ugovori_OPULJP[[#This Row],[Javni doprinos korisnika - HRK]]/7.5345</f>
        <v>0</v>
      </c>
      <c r="W2376" s="50">
        <v>0</v>
      </c>
      <c r="X2376" s="51">
        <f>Ugovori_OPULJP[[#This Row],[Privatni doprinos korisnika - HRK]]/7.5345</f>
        <v>0</v>
      </c>
      <c r="Y2376" s="52">
        <v>2499070.9</v>
      </c>
      <c r="Z2376" s="53">
        <f>Ugovori_OPULJP[[#This Row],[UKUPNI PRIHVATLJIVI IZDACI
TOTAL ELIGIBLE EXPENDITURE
= Bespovratna sredstva ukupno + doprinos korisnika
= Ukupni prihvatljivi troškovi
= Ukupna ugovorena vrijednost projekta HRK]]/7.5345</f>
        <v>331683.7082752671</v>
      </c>
      <c r="AA2376" s="44" t="s">
        <v>38</v>
      </c>
      <c r="AB2376" s="44" t="s">
        <v>35</v>
      </c>
      <c r="AC2376" s="43" t="s">
        <v>8710</v>
      </c>
      <c r="AD2376" s="43" t="s">
        <v>6595</v>
      </c>
    </row>
    <row r="2377" spans="1:30" ht="89.25" x14ac:dyDescent="0.2">
      <c r="A2377" s="41" t="s">
        <v>8711</v>
      </c>
      <c r="B2377" s="103" t="s">
        <v>743</v>
      </c>
      <c r="C2377" s="43" t="s">
        <v>7295</v>
      </c>
      <c r="D2377" s="43" t="s">
        <v>8535</v>
      </c>
      <c r="E2377" s="44" t="s">
        <v>76</v>
      </c>
      <c r="F2377" s="45" t="s">
        <v>8712</v>
      </c>
      <c r="G2377" s="45" t="s">
        <v>2352</v>
      </c>
      <c r="H2377" s="47">
        <v>43623</v>
      </c>
      <c r="I2377" s="47">
        <v>44354</v>
      </c>
      <c r="J2377" s="48" t="str">
        <f>IF(Ugovori_OPULJP[[#This Row],[DATUM ZAVRŠETKA OPERACIJE]]&gt;DATE(2024,3,31),"u provedbi","završen")</f>
        <v>završen</v>
      </c>
      <c r="K2377" s="46" t="s">
        <v>211</v>
      </c>
      <c r="L2377" s="46" t="s">
        <v>211</v>
      </c>
      <c r="M2377" s="49">
        <v>0.85</v>
      </c>
      <c r="N2377" s="49">
        <v>0.15</v>
      </c>
      <c r="O2377" s="50">
        <f>Ugovori_OPULJP[[#This Row],[Bespovratna sredstva - Ukupno (EU+Nac) HRK
= Ukupna ugovorena vrijednost bespovratnih sredstava]]*Ugovori_OPULJP[[#This Row],[EU STOPA SUFINANCIRANJA %
EU CO-FINANCING RATE %]]</f>
        <v>423616.56549999997</v>
      </c>
      <c r="P2377" s="51">
        <f>Ugovori_OPULJP[[#This Row],[Bespovratna sredstva - EU dio - HRK]]/7.5345</f>
        <v>56223.580264118384</v>
      </c>
      <c r="Q2377" s="50">
        <f>Ugovori_OPULJP[[#This Row],[Bespovratna sredstva - Ukupno (EU+Nac) HRK
= Ukupna ugovorena vrijednost bespovratnih sredstava]]*Ugovori_OPULJP[[#This Row],[STOPA NACIONALNOG SUFINANCIRANJA %]]</f>
        <v>74755.864499999996</v>
      </c>
      <c r="R2377" s="51">
        <f>Ugovori_OPULJP[[#This Row],[Bespovratna sredstva - Nacionalni dio - HRK]]/7.5345</f>
        <v>9921.8082819032443</v>
      </c>
      <c r="S2377" s="50">
        <v>498372.43</v>
      </c>
      <c r="T2377" s="51">
        <f>Ugovori_OPULJP[[#This Row],[Bespovratna sredstva - Ukupno (EU+Nac) HRK
= Ukupna ugovorena vrijednost bespovratnih sredstava]]/7.5345</f>
        <v>66145.388546021626</v>
      </c>
      <c r="U2377" s="50">
        <v>0</v>
      </c>
      <c r="V2377" s="51">
        <f>Ugovori_OPULJP[[#This Row],[Javni doprinos korisnika - HRK]]/7.5345</f>
        <v>0</v>
      </c>
      <c r="W2377" s="50">
        <v>0</v>
      </c>
      <c r="X2377" s="51">
        <f>Ugovori_OPULJP[[#This Row],[Privatni doprinos korisnika - HRK]]/7.5345</f>
        <v>0</v>
      </c>
      <c r="Y2377" s="52">
        <v>498372.43</v>
      </c>
      <c r="Z2377" s="53">
        <f>Ugovori_OPULJP[[#This Row],[UKUPNI PRIHVATLJIVI IZDACI
TOTAL ELIGIBLE EXPENDITURE
= Bespovratna sredstva ukupno + doprinos korisnika
= Ukupni prihvatljivi troškovi
= Ukupna ugovorena vrijednost projekta HRK]]/7.5345</f>
        <v>66145.388546021626</v>
      </c>
      <c r="AA2377" s="44" t="s">
        <v>38</v>
      </c>
      <c r="AB2377" s="44" t="s">
        <v>35</v>
      </c>
      <c r="AC2377" s="43" t="s">
        <v>8713</v>
      </c>
      <c r="AD2377" s="43" t="s">
        <v>6595</v>
      </c>
    </row>
    <row r="2378" spans="1:30" ht="114.75" x14ac:dyDescent="0.2">
      <c r="A2378" s="41" t="s">
        <v>8714</v>
      </c>
      <c r="B2378" s="103" t="s">
        <v>743</v>
      </c>
      <c r="C2378" s="43" t="s">
        <v>7295</v>
      </c>
      <c r="D2378" s="43" t="s">
        <v>8535</v>
      </c>
      <c r="E2378" s="44" t="s">
        <v>76</v>
      </c>
      <c r="F2378" s="45" t="s">
        <v>8715</v>
      </c>
      <c r="G2378" s="45" t="s">
        <v>3569</v>
      </c>
      <c r="H2378" s="47">
        <v>43563</v>
      </c>
      <c r="I2378" s="47">
        <v>44447</v>
      </c>
      <c r="J2378" s="48" t="str">
        <f>IF(Ugovori_OPULJP[[#This Row],[DATUM ZAVRŠETKA OPERACIJE]]&gt;DATE(2024,3,31),"u provedbi","završen")</f>
        <v>završen</v>
      </c>
      <c r="K2378" s="46" t="s">
        <v>99</v>
      </c>
      <c r="L2378" s="46" t="s">
        <v>99</v>
      </c>
      <c r="M2378" s="49">
        <v>0.85</v>
      </c>
      <c r="N2378" s="49">
        <v>0.15</v>
      </c>
      <c r="O2378" s="50">
        <f>Ugovori_OPULJP[[#This Row],[Bespovratna sredstva - Ukupno (EU+Nac) HRK
= Ukupna ugovorena vrijednost bespovratnih sredstava]]*Ugovori_OPULJP[[#This Row],[EU STOPA SUFINANCIRANJA %
EU CO-FINANCING RATE %]]</f>
        <v>1975409.7069999999</v>
      </c>
      <c r="P2378" s="51">
        <f>Ugovori_OPULJP[[#This Row],[Bespovratna sredstva - EU dio - HRK]]/7.5345</f>
        <v>262181.92408255354</v>
      </c>
      <c r="Q2378" s="50">
        <f>Ugovori_OPULJP[[#This Row],[Bespovratna sredstva - Ukupno (EU+Nac) HRK
= Ukupna ugovorena vrijednost bespovratnih sredstava]]*Ugovori_OPULJP[[#This Row],[STOPA NACIONALNOG SUFINANCIRANJA %]]</f>
        <v>348601.71299999999</v>
      </c>
      <c r="R2378" s="51">
        <f>Ugovori_OPULJP[[#This Row],[Bespovratna sredstva - Nacionalni dio - HRK]]/7.5345</f>
        <v>46267.39836750945</v>
      </c>
      <c r="S2378" s="50">
        <v>2324011.42</v>
      </c>
      <c r="T2378" s="51">
        <f>Ugovori_OPULJP[[#This Row],[Bespovratna sredstva - Ukupno (EU+Nac) HRK
= Ukupna ugovorena vrijednost bespovratnih sredstava]]/7.5345</f>
        <v>308449.32245006302</v>
      </c>
      <c r="U2378" s="50">
        <v>0</v>
      </c>
      <c r="V2378" s="51">
        <f>Ugovori_OPULJP[[#This Row],[Javni doprinos korisnika - HRK]]/7.5345</f>
        <v>0</v>
      </c>
      <c r="W2378" s="50">
        <v>0</v>
      </c>
      <c r="X2378" s="51">
        <f>Ugovori_OPULJP[[#This Row],[Privatni doprinos korisnika - HRK]]/7.5345</f>
        <v>0</v>
      </c>
      <c r="Y2378" s="52">
        <v>2324011.42</v>
      </c>
      <c r="Z2378" s="53">
        <f>Ugovori_OPULJP[[#This Row],[UKUPNI PRIHVATLJIVI IZDACI
TOTAL ELIGIBLE EXPENDITURE
= Bespovratna sredstva ukupno + doprinos korisnika
= Ukupni prihvatljivi troškovi
= Ukupna ugovorena vrijednost projekta HRK]]/7.5345</f>
        <v>308449.32245006302</v>
      </c>
      <c r="AA2378" s="44" t="s">
        <v>38</v>
      </c>
      <c r="AB2378" s="44" t="s">
        <v>35</v>
      </c>
      <c r="AC2378" s="43" t="s">
        <v>8716</v>
      </c>
      <c r="AD2378" s="43" t="s">
        <v>6595</v>
      </c>
    </row>
    <row r="2379" spans="1:30" ht="114.75" x14ac:dyDescent="0.2">
      <c r="A2379" s="41" t="s">
        <v>8717</v>
      </c>
      <c r="B2379" s="103" t="s">
        <v>743</v>
      </c>
      <c r="C2379" s="43" t="s">
        <v>7295</v>
      </c>
      <c r="D2379" s="43" t="s">
        <v>8535</v>
      </c>
      <c r="E2379" s="44" t="s">
        <v>76</v>
      </c>
      <c r="F2379" s="45" t="s">
        <v>8718</v>
      </c>
      <c r="G2379" s="45" t="s">
        <v>466</v>
      </c>
      <c r="H2379" s="47">
        <v>43430</v>
      </c>
      <c r="I2379" s="47">
        <v>44312</v>
      </c>
      <c r="J2379" s="48" t="str">
        <f>IF(Ugovori_OPULJP[[#This Row],[DATUM ZAVRŠETKA OPERACIJE]]&gt;DATE(2024,3,31),"u provedbi","završen")</f>
        <v>završen</v>
      </c>
      <c r="K2379" s="46" t="s">
        <v>7505</v>
      </c>
      <c r="L2379" s="46" t="s">
        <v>94</v>
      </c>
      <c r="M2379" s="49">
        <v>0.85</v>
      </c>
      <c r="N2379" s="49">
        <v>0.15</v>
      </c>
      <c r="O2379" s="50">
        <f>Ugovori_OPULJP[[#This Row],[Bespovratna sredstva - Ukupno (EU+Nac) HRK
= Ukupna ugovorena vrijednost bespovratnih sredstava]]*Ugovori_OPULJP[[#This Row],[EU STOPA SUFINANCIRANJA %
EU CO-FINANCING RATE %]]</f>
        <v>2121324.0984999998</v>
      </c>
      <c r="P2379" s="51">
        <f>Ugovori_OPULJP[[#This Row],[Bespovratna sredstva - EU dio - HRK]]/7.5345</f>
        <v>281548.09191054478</v>
      </c>
      <c r="Q2379" s="50">
        <f>Ugovori_OPULJP[[#This Row],[Bespovratna sredstva - Ukupno (EU+Nac) HRK
= Ukupna ugovorena vrijednost bespovratnih sredstava]]*Ugovori_OPULJP[[#This Row],[STOPA NACIONALNOG SUFINANCIRANJA %]]</f>
        <v>374351.31150000001</v>
      </c>
      <c r="R2379" s="51">
        <f>Ugovori_OPULJP[[#This Row],[Bespovratna sredstva - Nacionalni dio - HRK]]/7.5345</f>
        <v>49684.957395978498</v>
      </c>
      <c r="S2379" s="50">
        <v>2495675.41</v>
      </c>
      <c r="T2379" s="51">
        <f>Ugovori_OPULJP[[#This Row],[Bespovratna sredstva - Ukupno (EU+Nac) HRK
= Ukupna ugovorena vrijednost bespovratnih sredstava]]/7.5345</f>
        <v>331233.04930652335</v>
      </c>
      <c r="U2379" s="50">
        <v>0</v>
      </c>
      <c r="V2379" s="51">
        <f>Ugovori_OPULJP[[#This Row],[Javni doprinos korisnika - HRK]]/7.5345</f>
        <v>0</v>
      </c>
      <c r="W2379" s="50">
        <v>0</v>
      </c>
      <c r="X2379" s="51">
        <f>Ugovori_OPULJP[[#This Row],[Privatni doprinos korisnika - HRK]]/7.5345</f>
        <v>0</v>
      </c>
      <c r="Y2379" s="52">
        <v>2495675.41</v>
      </c>
      <c r="Z2379" s="53">
        <f>Ugovori_OPULJP[[#This Row],[UKUPNI PRIHVATLJIVI IZDACI
TOTAL ELIGIBLE EXPENDITURE
= Bespovratna sredstva ukupno + doprinos korisnika
= Ukupni prihvatljivi troškovi
= Ukupna ugovorena vrijednost projekta HRK]]/7.5345</f>
        <v>331233.04930652335</v>
      </c>
      <c r="AA2379" s="44" t="s">
        <v>38</v>
      </c>
      <c r="AB2379" s="44" t="s">
        <v>35</v>
      </c>
      <c r="AC2379" s="43" t="s">
        <v>8719</v>
      </c>
      <c r="AD2379" s="43" t="s">
        <v>6595</v>
      </c>
    </row>
    <row r="2380" spans="1:30" ht="76.5" x14ac:dyDescent="0.2">
      <c r="A2380" s="41" t="s">
        <v>8720</v>
      </c>
      <c r="B2380" s="103" t="s">
        <v>743</v>
      </c>
      <c r="C2380" s="43" t="s">
        <v>7295</v>
      </c>
      <c r="D2380" s="43" t="s">
        <v>8535</v>
      </c>
      <c r="E2380" s="44" t="s">
        <v>76</v>
      </c>
      <c r="F2380" s="45" t="s">
        <v>8721</v>
      </c>
      <c r="G2380" s="45" t="s">
        <v>1647</v>
      </c>
      <c r="H2380" s="47">
        <v>43437</v>
      </c>
      <c r="I2380" s="47">
        <v>44199</v>
      </c>
      <c r="J2380" s="48" t="str">
        <f>IF(Ugovori_OPULJP[[#This Row],[DATUM ZAVRŠETKA OPERACIJE]]&gt;DATE(2024,3,31),"u provedbi","završen")</f>
        <v>završen</v>
      </c>
      <c r="K2380" s="46" t="s">
        <v>211</v>
      </c>
      <c r="L2380" s="46" t="s">
        <v>211</v>
      </c>
      <c r="M2380" s="49">
        <v>0.85</v>
      </c>
      <c r="N2380" s="49">
        <v>0.15</v>
      </c>
      <c r="O2380" s="50">
        <f>Ugovori_OPULJP[[#This Row],[Bespovratna sredstva - Ukupno (EU+Nac) HRK
= Ukupna ugovorena vrijednost bespovratnih sredstava]]*Ugovori_OPULJP[[#This Row],[EU STOPA SUFINANCIRANJA %
EU CO-FINANCING RATE %]]</f>
        <v>1941575.5249999999</v>
      </c>
      <c r="P2380" s="51">
        <f>Ugovori_OPULJP[[#This Row],[Bespovratna sredstva - EU dio - HRK]]/7.5345</f>
        <v>257691.35642710197</v>
      </c>
      <c r="Q2380" s="50">
        <f>Ugovori_OPULJP[[#This Row],[Bespovratna sredstva - Ukupno (EU+Nac) HRK
= Ukupna ugovorena vrijednost bespovratnih sredstava]]*Ugovori_OPULJP[[#This Row],[STOPA NACIONALNOG SUFINANCIRANJA %]]</f>
        <v>342630.97499999998</v>
      </c>
      <c r="R2380" s="51">
        <f>Ugovori_OPULJP[[#This Row],[Bespovratna sredstva - Nacionalni dio - HRK]]/7.5345</f>
        <v>45474.94525184152</v>
      </c>
      <c r="S2380" s="50">
        <v>2284206.5</v>
      </c>
      <c r="T2380" s="51">
        <f>Ugovori_OPULJP[[#This Row],[Bespovratna sredstva - Ukupno (EU+Nac) HRK
= Ukupna ugovorena vrijednost bespovratnih sredstava]]/7.5345</f>
        <v>303166.30167894351</v>
      </c>
      <c r="U2380" s="50">
        <v>0</v>
      </c>
      <c r="V2380" s="51">
        <f>Ugovori_OPULJP[[#This Row],[Javni doprinos korisnika - HRK]]/7.5345</f>
        <v>0</v>
      </c>
      <c r="W2380" s="50">
        <v>0</v>
      </c>
      <c r="X2380" s="51">
        <f>Ugovori_OPULJP[[#This Row],[Privatni doprinos korisnika - HRK]]/7.5345</f>
        <v>0</v>
      </c>
      <c r="Y2380" s="52">
        <v>2284206.5</v>
      </c>
      <c r="Z2380" s="53">
        <f>Ugovori_OPULJP[[#This Row],[UKUPNI PRIHVATLJIVI IZDACI
TOTAL ELIGIBLE EXPENDITURE
= Bespovratna sredstva ukupno + doprinos korisnika
= Ukupni prihvatljivi troškovi
= Ukupna ugovorena vrijednost projekta HRK]]/7.5345</f>
        <v>303166.30167894351</v>
      </c>
      <c r="AA2380" s="44" t="s">
        <v>38</v>
      </c>
      <c r="AB2380" s="44" t="s">
        <v>35</v>
      </c>
      <c r="AC2380" s="43" t="s">
        <v>8722</v>
      </c>
      <c r="AD2380" s="43" t="s">
        <v>6595</v>
      </c>
    </row>
    <row r="2381" spans="1:30" ht="38.25" x14ac:dyDescent="0.2">
      <c r="A2381" s="41" t="s">
        <v>8723</v>
      </c>
      <c r="B2381" s="103" t="s">
        <v>743</v>
      </c>
      <c r="C2381" s="43" t="s">
        <v>7295</v>
      </c>
      <c r="D2381" s="43" t="s">
        <v>8535</v>
      </c>
      <c r="E2381" s="44" t="s">
        <v>76</v>
      </c>
      <c r="F2381" s="45" t="s">
        <v>8724</v>
      </c>
      <c r="G2381" s="45" t="s">
        <v>2061</v>
      </c>
      <c r="H2381" s="47">
        <v>43559</v>
      </c>
      <c r="I2381" s="47">
        <v>44290</v>
      </c>
      <c r="J2381" s="48" t="str">
        <f>IF(Ugovori_OPULJP[[#This Row],[DATUM ZAVRŠETKA OPERACIJE]]&gt;DATE(2024,3,31),"u provedbi","završen")</f>
        <v>završen</v>
      </c>
      <c r="K2381" s="46" t="s">
        <v>8725</v>
      </c>
      <c r="L2381" s="46" t="s">
        <v>371</v>
      </c>
      <c r="M2381" s="49">
        <v>0.85</v>
      </c>
      <c r="N2381" s="49">
        <v>0.15</v>
      </c>
      <c r="O2381" s="50">
        <f>Ugovori_OPULJP[[#This Row],[Bespovratna sredstva - Ukupno (EU+Nac) HRK
= Ukupna ugovorena vrijednost bespovratnih sredstava]]*Ugovori_OPULJP[[#This Row],[EU STOPA SUFINANCIRANJA %
EU CO-FINANCING RATE %]]</f>
        <v>2081212.5559999999</v>
      </c>
      <c r="P2381" s="51">
        <f>Ugovori_OPULJP[[#This Row],[Bespovratna sredstva - EU dio - HRK]]/7.5345</f>
        <v>276224.37534010218</v>
      </c>
      <c r="Q2381" s="50">
        <f>Ugovori_OPULJP[[#This Row],[Bespovratna sredstva - Ukupno (EU+Nac) HRK
= Ukupna ugovorena vrijednost bespovratnih sredstava]]*Ugovori_OPULJP[[#This Row],[STOPA NACIONALNOG SUFINANCIRANJA %]]</f>
        <v>367272.80399999995</v>
      </c>
      <c r="R2381" s="51">
        <f>Ugovori_OPULJP[[#This Row],[Bespovratna sredstva - Nacionalni dio - HRK]]/7.5345</f>
        <v>48745.478001194497</v>
      </c>
      <c r="S2381" s="50">
        <v>2448485.36</v>
      </c>
      <c r="T2381" s="51">
        <f>Ugovori_OPULJP[[#This Row],[Bespovratna sredstva - Ukupno (EU+Nac) HRK
= Ukupna ugovorena vrijednost bespovratnih sredstava]]/7.5345</f>
        <v>324969.85334129666</v>
      </c>
      <c r="U2381" s="50">
        <v>0</v>
      </c>
      <c r="V2381" s="51">
        <f>Ugovori_OPULJP[[#This Row],[Javni doprinos korisnika - HRK]]/7.5345</f>
        <v>0</v>
      </c>
      <c r="W2381" s="50">
        <v>0</v>
      </c>
      <c r="X2381" s="51">
        <f>Ugovori_OPULJP[[#This Row],[Privatni doprinos korisnika - HRK]]/7.5345</f>
        <v>0</v>
      </c>
      <c r="Y2381" s="52">
        <v>2448485.36</v>
      </c>
      <c r="Z2381" s="53">
        <f>Ugovori_OPULJP[[#This Row],[UKUPNI PRIHVATLJIVI IZDACI
TOTAL ELIGIBLE EXPENDITURE
= Bespovratna sredstva ukupno + doprinos korisnika
= Ukupni prihvatljivi troškovi
= Ukupna ugovorena vrijednost projekta HRK]]/7.5345</f>
        <v>324969.85334129666</v>
      </c>
      <c r="AA2381" s="44" t="s">
        <v>38</v>
      </c>
      <c r="AB2381" s="44" t="s">
        <v>35</v>
      </c>
      <c r="AC2381" s="43" t="s">
        <v>8726</v>
      </c>
      <c r="AD2381" s="43" t="s">
        <v>6595</v>
      </c>
    </row>
    <row r="2382" spans="1:30" ht="76.5" x14ac:dyDescent="0.2">
      <c r="A2382" s="41" t="s">
        <v>8727</v>
      </c>
      <c r="B2382" s="103" t="s">
        <v>743</v>
      </c>
      <c r="C2382" s="43" t="s">
        <v>7295</v>
      </c>
      <c r="D2382" s="43" t="s">
        <v>8535</v>
      </c>
      <c r="E2382" s="44" t="s">
        <v>76</v>
      </c>
      <c r="F2382" s="45" t="s">
        <v>8728</v>
      </c>
      <c r="G2382" s="45" t="s">
        <v>1619</v>
      </c>
      <c r="H2382" s="47">
        <v>43437</v>
      </c>
      <c r="I2382" s="47">
        <v>44350</v>
      </c>
      <c r="J2382" s="48" t="str">
        <f>IF(Ugovori_OPULJP[[#This Row],[DATUM ZAVRŠETKA OPERACIJE]]&gt;DATE(2024,3,31),"u provedbi","završen")</f>
        <v>završen</v>
      </c>
      <c r="K2382" s="46" t="s">
        <v>7327</v>
      </c>
      <c r="L2382" s="46" t="s">
        <v>371</v>
      </c>
      <c r="M2382" s="49">
        <v>0.85</v>
      </c>
      <c r="N2382" s="49">
        <v>0.15</v>
      </c>
      <c r="O2382" s="50">
        <f>Ugovori_OPULJP[[#This Row],[Bespovratna sredstva - Ukupno (EU+Nac) HRK
= Ukupna ugovorena vrijednost bespovratnih sredstava]]*Ugovori_OPULJP[[#This Row],[EU STOPA SUFINANCIRANJA %
EU CO-FINANCING RATE %]]</f>
        <v>2123876.3084999998</v>
      </c>
      <c r="P2382" s="51">
        <f>Ugovori_OPULJP[[#This Row],[Bespovratna sredstva - EU dio - HRK]]/7.5345</f>
        <v>281886.82838940871</v>
      </c>
      <c r="Q2382" s="50">
        <f>Ugovori_OPULJP[[#This Row],[Bespovratna sredstva - Ukupno (EU+Nac) HRK
= Ukupna ugovorena vrijednost bespovratnih sredstava]]*Ugovori_OPULJP[[#This Row],[STOPA NACIONALNOG SUFINANCIRANJA %]]</f>
        <v>374801.70149999997</v>
      </c>
      <c r="R2382" s="51">
        <f>Ugovori_OPULJP[[#This Row],[Bespovratna sredstva - Nacionalni dio - HRK]]/7.5345</f>
        <v>49744.734421660352</v>
      </c>
      <c r="S2382" s="50">
        <v>2498678.0099999998</v>
      </c>
      <c r="T2382" s="51">
        <f>Ugovori_OPULJP[[#This Row],[Bespovratna sredstva - Ukupno (EU+Nac) HRK
= Ukupna ugovorena vrijednost bespovratnih sredstava]]/7.5345</f>
        <v>331631.56281106902</v>
      </c>
      <c r="U2382" s="50">
        <v>0</v>
      </c>
      <c r="V2382" s="51">
        <f>Ugovori_OPULJP[[#This Row],[Javni doprinos korisnika - HRK]]/7.5345</f>
        <v>0</v>
      </c>
      <c r="W2382" s="50">
        <v>0</v>
      </c>
      <c r="X2382" s="51">
        <f>Ugovori_OPULJP[[#This Row],[Privatni doprinos korisnika - HRK]]/7.5345</f>
        <v>0</v>
      </c>
      <c r="Y2382" s="52">
        <v>2498678.0099999998</v>
      </c>
      <c r="Z2382" s="53">
        <f>Ugovori_OPULJP[[#This Row],[UKUPNI PRIHVATLJIVI IZDACI
TOTAL ELIGIBLE EXPENDITURE
= Bespovratna sredstva ukupno + doprinos korisnika
= Ukupni prihvatljivi troškovi
= Ukupna ugovorena vrijednost projekta HRK]]/7.5345</f>
        <v>331631.56281106902</v>
      </c>
      <c r="AA2382" s="44" t="s">
        <v>38</v>
      </c>
      <c r="AB2382" s="44" t="s">
        <v>35</v>
      </c>
      <c r="AC2382" s="43" t="s">
        <v>8729</v>
      </c>
      <c r="AD2382" s="43" t="s">
        <v>6595</v>
      </c>
    </row>
    <row r="2383" spans="1:30" ht="76.5" x14ac:dyDescent="0.2">
      <c r="A2383" s="41" t="s">
        <v>8730</v>
      </c>
      <c r="B2383" s="103" t="s">
        <v>743</v>
      </c>
      <c r="C2383" s="43" t="s">
        <v>7295</v>
      </c>
      <c r="D2383" s="43" t="s">
        <v>8535</v>
      </c>
      <c r="E2383" s="44" t="s">
        <v>76</v>
      </c>
      <c r="F2383" s="45" t="s">
        <v>8731</v>
      </c>
      <c r="G2383" s="45" t="s">
        <v>7349</v>
      </c>
      <c r="H2383" s="47">
        <v>43437</v>
      </c>
      <c r="I2383" s="47">
        <v>44350</v>
      </c>
      <c r="J2383" s="48" t="str">
        <f>IF(Ugovori_OPULJP[[#This Row],[DATUM ZAVRŠETKA OPERACIJE]]&gt;DATE(2024,3,31),"u provedbi","završen")</f>
        <v>završen</v>
      </c>
      <c r="K2383" s="46" t="s">
        <v>37</v>
      </c>
      <c r="L2383" s="46" t="s">
        <v>37</v>
      </c>
      <c r="M2383" s="49">
        <v>0.85</v>
      </c>
      <c r="N2383" s="49">
        <v>0.15</v>
      </c>
      <c r="O2383" s="50">
        <f>Ugovori_OPULJP[[#This Row],[Bespovratna sredstva - Ukupno (EU+Nac) HRK
= Ukupna ugovorena vrijednost bespovratnih sredstava]]*Ugovori_OPULJP[[#This Row],[EU STOPA SUFINANCIRANJA %
EU CO-FINANCING RATE %]]</f>
        <v>2105400.8444999997</v>
      </c>
      <c r="P2383" s="51">
        <f>Ugovori_OPULJP[[#This Row],[Bespovratna sredstva - EU dio - HRK]]/7.5345</f>
        <v>279434.71292056533</v>
      </c>
      <c r="Q2383" s="50">
        <f>Ugovori_OPULJP[[#This Row],[Bespovratna sredstva - Ukupno (EU+Nac) HRK
= Ukupna ugovorena vrijednost bespovratnih sredstava]]*Ugovori_OPULJP[[#This Row],[STOPA NACIONALNOG SUFINANCIRANJA %]]</f>
        <v>371541.32549999998</v>
      </c>
      <c r="R2383" s="51">
        <f>Ugovori_OPULJP[[#This Row],[Bespovratna sredstva - Nacionalni dio - HRK]]/7.5345</f>
        <v>49312.008162452708</v>
      </c>
      <c r="S2383" s="50">
        <v>2476942.17</v>
      </c>
      <c r="T2383" s="51">
        <f>Ugovori_OPULJP[[#This Row],[Bespovratna sredstva - Ukupno (EU+Nac) HRK
= Ukupna ugovorena vrijednost bespovratnih sredstava]]/7.5345</f>
        <v>328746.72108301811</v>
      </c>
      <c r="U2383" s="50">
        <v>0</v>
      </c>
      <c r="V2383" s="51">
        <f>Ugovori_OPULJP[[#This Row],[Javni doprinos korisnika - HRK]]/7.5345</f>
        <v>0</v>
      </c>
      <c r="W2383" s="50">
        <v>0</v>
      </c>
      <c r="X2383" s="51">
        <f>Ugovori_OPULJP[[#This Row],[Privatni doprinos korisnika - HRK]]/7.5345</f>
        <v>0</v>
      </c>
      <c r="Y2383" s="52">
        <v>2476942.17</v>
      </c>
      <c r="Z2383" s="53">
        <f>Ugovori_OPULJP[[#This Row],[UKUPNI PRIHVATLJIVI IZDACI
TOTAL ELIGIBLE EXPENDITURE
= Bespovratna sredstva ukupno + doprinos korisnika
= Ukupni prihvatljivi troškovi
= Ukupna ugovorena vrijednost projekta HRK]]/7.5345</f>
        <v>328746.72108301811</v>
      </c>
      <c r="AA2383" s="44" t="s">
        <v>38</v>
      </c>
      <c r="AB2383" s="44" t="s">
        <v>35</v>
      </c>
      <c r="AC2383" s="43" t="s">
        <v>8732</v>
      </c>
      <c r="AD2383" s="43" t="s">
        <v>6595</v>
      </c>
    </row>
    <row r="2384" spans="1:30" ht="63.75" x14ac:dyDescent="0.2">
      <c r="A2384" s="41" t="s">
        <v>8733</v>
      </c>
      <c r="B2384" s="103" t="s">
        <v>743</v>
      </c>
      <c r="C2384" s="43" t="s">
        <v>7295</v>
      </c>
      <c r="D2384" s="43" t="s">
        <v>8535</v>
      </c>
      <c r="E2384" s="44" t="s">
        <v>76</v>
      </c>
      <c r="F2384" s="45" t="s">
        <v>8734</v>
      </c>
      <c r="G2384" s="45" t="s">
        <v>8735</v>
      </c>
      <c r="H2384" s="47">
        <v>43623</v>
      </c>
      <c r="I2384" s="47">
        <v>44537</v>
      </c>
      <c r="J2384" s="48" t="str">
        <f>IF(Ugovori_OPULJP[[#This Row],[DATUM ZAVRŠETKA OPERACIJE]]&gt;DATE(2024,3,31),"u provedbi","završen")</f>
        <v>završen</v>
      </c>
      <c r="K2384" s="46" t="s">
        <v>200</v>
      </c>
      <c r="L2384" s="46" t="s">
        <v>200</v>
      </c>
      <c r="M2384" s="49">
        <v>0.85</v>
      </c>
      <c r="N2384" s="49">
        <v>0.15</v>
      </c>
      <c r="O2384" s="50">
        <f>Ugovori_OPULJP[[#This Row],[Bespovratna sredstva - Ukupno (EU+Nac) HRK
= Ukupna ugovorena vrijednost bespovratnih sredstava]]*Ugovori_OPULJP[[#This Row],[EU STOPA SUFINANCIRANJA %
EU CO-FINANCING RATE %]]</f>
        <v>2048988.1209999998</v>
      </c>
      <c r="P2384" s="51">
        <f>Ugovori_OPULJP[[#This Row],[Bespovratna sredstva - EU dio - HRK]]/7.5345</f>
        <v>271947.4578273276</v>
      </c>
      <c r="Q2384" s="50">
        <f>Ugovori_OPULJP[[#This Row],[Bespovratna sredstva - Ukupno (EU+Nac) HRK
= Ukupna ugovorena vrijednost bespovratnih sredstava]]*Ugovori_OPULJP[[#This Row],[STOPA NACIONALNOG SUFINANCIRANJA %]]</f>
        <v>361586.13899999997</v>
      </c>
      <c r="R2384" s="51">
        <f>Ugovori_OPULJP[[#This Row],[Bespovratna sredstva - Nacionalni dio - HRK]]/7.5345</f>
        <v>47990.72785188134</v>
      </c>
      <c r="S2384" s="50">
        <v>2410574.2599999998</v>
      </c>
      <c r="T2384" s="51">
        <f>Ugovori_OPULJP[[#This Row],[Bespovratna sredstva - Ukupno (EU+Nac) HRK
= Ukupna ugovorena vrijednost bespovratnih sredstava]]/7.5345</f>
        <v>319938.18567920895</v>
      </c>
      <c r="U2384" s="50">
        <v>0</v>
      </c>
      <c r="V2384" s="51">
        <f>Ugovori_OPULJP[[#This Row],[Javni doprinos korisnika - HRK]]/7.5345</f>
        <v>0</v>
      </c>
      <c r="W2384" s="50">
        <v>0</v>
      </c>
      <c r="X2384" s="51">
        <f>Ugovori_OPULJP[[#This Row],[Privatni doprinos korisnika - HRK]]/7.5345</f>
        <v>0</v>
      </c>
      <c r="Y2384" s="52">
        <v>2410574.2599999998</v>
      </c>
      <c r="Z2384" s="53">
        <f>Ugovori_OPULJP[[#This Row],[UKUPNI PRIHVATLJIVI IZDACI
TOTAL ELIGIBLE EXPENDITURE
= Bespovratna sredstva ukupno + doprinos korisnika
= Ukupni prihvatljivi troškovi
= Ukupna ugovorena vrijednost projekta HRK]]/7.5345</f>
        <v>319938.18567920895</v>
      </c>
      <c r="AA2384" s="44" t="s">
        <v>38</v>
      </c>
      <c r="AB2384" s="44" t="s">
        <v>35</v>
      </c>
      <c r="AC2384" s="43" t="s">
        <v>8736</v>
      </c>
      <c r="AD2384" s="43" t="s">
        <v>6595</v>
      </c>
    </row>
    <row r="2385" spans="1:30" ht="63.75" x14ac:dyDescent="0.2">
      <c r="A2385" s="41" t="s">
        <v>8737</v>
      </c>
      <c r="B2385" s="103" t="s">
        <v>743</v>
      </c>
      <c r="C2385" s="43" t="s">
        <v>7295</v>
      </c>
      <c r="D2385" s="43" t="s">
        <v>8535</v>
      </c>
      <c r="E2385" s="44" t="s">
        <v>76</v>
      </c>
      <c r="F2385" s="45" t="s">
        <v>8738</v>
      </c>
      <c r="G2385" s="45" t="s">
        <v>7581</v>
      </c>
      <c r="H2385" s="47">
        <v>43628</v>
      </c>
      <c r="I2385" s="47">
        <v>44359</v>
      </c>
      <c r="J2385" s="48" t="str">
        <f>IF(Ugovori_OPULJP[[#This Row],[DATUM ZAVRŠETKA OPERACIJE]]&gt;DATE(2024,3,31),"u provedbi","završen")</f>
        <v>završen</v>
      </c>
      <c r="K2385" s="46" t="s">
        <v>271</v>
      </c>
      <c r="L2385" s="46" t="s">
        <v>271</v>
      </c>
      <c r="M2385" s="49">
        <v>0.85</v>
      </c>
      <c r="N2385" s="49">
        <v>0.15</v>
      </c>
      <c r="O2385" s="50">
        <f>Ugovori_OPULJP[[#This Row],[Bespovratna sredstva - Ukupno (EU+Nac) HRK
= Ukupna ugovorena vrijednost bespovratnih sredstava]]*Ugovori_OPULJP[[#This Row],[EU STOPA SUFINANCIRANJA %
EU CO-FINANCING RATE %]]</f>
        <v>416092</v>
      </c>
      <c r="P2385" s="51">
        <f>Ugovori_OPULJP[[#This Row],[Bespovratna sredstva - EU dio - HRK]]/7.5345</f>
        <v>55224.89879885858</v>
      </c>
      <c r="Q2385" s="50">
        <f>Ugovori_OPULJP[[#This Row],[Bespovratna sredstva - Ukupno (EU+Nac) HRK
= Ukupna ugovorena vrijednost bespovratnih sredstava]]*Ugovori_OPULJP[[#This Row],[STOPA NACIONALNOG SUFINANCIRANJA %]]</f>
        <v>73428</v>
      </c>
      <c r="R2385" s="51">
        <f>Ugovori_OPULJP[[#This Row],[Bespovratna sredstva - Nacionalni dio - HRK]]/7.5345</f>
        <v>9745.570376269161</v>
      </c>
      <c r="S2385" s="50">
        <v>489520</v>
      </c>
      <c r="T2385" s="51">
        <f>Ugovori_OPULJP[[#This Row],[Bespovratna sredstva - Ukupno (EU+Nac) HRK
= Ukupna ugovorena vrijednost bespovratnih sredstava]]/7.5345</f>
        <v>64970.469175127742</v>
      </c>
      <c r="U2385" s="50">
        <v>0</v>
      </c>
      <c r="V2385" s="51">
        <f>Ugovori_OPULJP[[#This Row],[Javni doprinos korisnika - HRK]]/7.5345</f>
        <v>0</v>
      </c>
      <c r="W2385" s="50">
        <v>0</v>
      </c>
      <c r="X2385" s="51">
        <f>Ugovori_OPULJP[[#This Row],[Privatni doprinos korisnika - HRK]]/7.5345</f>
        <v>0</v>
      </c>
      <c r="Y2385" s="52">
        <v>489520</v>
      </c>
      <c r="Z2385" s="53">
        <f>Ugovori_OPULJP[[#This Row],[UKUPNI PRIHVATLJIVI IZDACI
TOTAL ELIGIBLE EXPENDITURE
= Bespovratna sredstva ukupno + doprinos korisnika
= Ukupni prihvatljivi troškovi
= Ukupna ugovorena vrijednost projekta HRK]]/7.5345</f>
        <v>64970.469175127742</v>
      </c>
      <c r="AA2385" s="44" t="s">
        <v>38</v>
      </c>
      <c r="AB2385" s="44" t="s">
        <v>35</v>
      </c>
      <c r="AC2385" s="43" t="s">
        <v>8739</v>
      </c>
      <c r="AD2385" s="43" t="s">
        <v>6595</v>
      </c>
    </row>
    <row r="2386" spans="1:30" ht="114.75" x14ac:dyDescent="0.2">
      <c r="A2386" s="41" t="s">
        <v>8740</v>
      </c>
      <c r="B2386" s="103" t="s">
        <v>743</v>
      </c>
      <c r="C2386" s="43" t="s">
        <v>7295</v>
      </c>
      <c r="D2386" s="43" t="s">
        <v>8535</v>
      </c>
      <c r="E2386" s="44" t="s">
        <v>76</v>
      </c>
      <c r="F2386" s="45" t="s">
        <v>8741</v>
      </c>
      <c r="G2386" s="45" t="s">
        <v>7571</v>
      </c>
      <c r="H2386" s="47">
        <v>43435</v>
      </c>
      <c r="I2386" s="47">
        <v>44166</v>
      </c>
      <c r="J2386" s="48" t="str">
        <f>IF(Ugovori_OPULJP[[#This Row],[DATUM ZAVRŠETKA OPERACIJE]]&gt;DATE(2024,3,31),"u provedbi","završen")</f>
        <v>završen</v>
      </c>
      <c r="K2386" s="46" t="s">
        <v>271</v>
      </c>
      <c r="L2386" s="46" t="s">
        <v>271</v>
      </c>
      <c r="M2386" s="49">
        <v>0.85</v>
      </c>
      <c r="N2386" s="49">
        <v>0.15</v>
      </c>
      <c r="O2386" s="50">
        <f>Ugovori_OPULJP[[#This Row],[Bespovratna sredstva - Ukupno (EU+Nac) HRK
= Ukupna ugovorena vrijednost bespovratnih sredstava]]*Ugovori_OPULJP[[#This Row],[EU STOPA SUFINANCIRANJA %
EU CO-FINANCING RATE %]]</f>
        <v>2122855.875</v>
      </c>
      <c r="P2386" s="51">
        <f>Ugovori_OPULJP[[#This Row],[Bespovratna sredstva - EU dio - HRK]]/7.5345</f>
        <v>281751.39358948835</v>
      </c>
      <c r="Q2386" s="50">
        <f>Ugovori_OPULJP[[#This Row],[Bespovratna sredstva - Ukupno (EU+Nac) HRK
= Ukupna ugovorena vrijednost bespovratnih sredstava]]*Ugovori_OPULJP[[#This Row],[STOPA NACIONALNOG SUFINANCIRANJA %]]</f>
        <v>374621.625</v>
      </c>
      <c r="R2386" s="51">
        <f>Ugovori_OPULJP[[#This Row],[Bespovratna sredstva - Nacionalni dio - HRK]]/7.5345</f>
        <v>49720.834162850886</v>
      </c>
      <c r="S2386" s="50">
        <v>2497477.5</v>
      </c>
      <c r="T2386" s="51">
        <f>Ugovori_OPULJP[[#This Row],[Bespovratna sredstva - Ukupno (EU+Nac) HRK
= Ukupna ugovorena vrijednost bespovratnih sredstava]]/7.5345</f>
        <v>331472.22775233921</v>
      </c>
      <c r="U2386" s="50">
        <v>0</v>
      </c>
      <c r="V2386" s="51">
        <f>Ugovori_OPULJP[[#This Row],[Javni doprinos korisnika - HRK]]/7.5345</f>
        <v>0</v>
      </c>
      <c r="W2386" s="50">
        <v>0</v>
      </c>
      <c r="X2386" s="51">
        <f>Ugovori_OPULJP[[#This Row],[Privatni doprinos korisnika - HRK]]/7.5345</f>
        <v>0</v>
      </c>
      <c r="Y2386" s="52">
        <v>2497477.5</v>
      </c>
      <c r="Z2386" s="53">
        <f>Ugovori_OPULJP[[#This Row],[UKUPNI PRIHVATLJIVI IZDACI
TOTAL ELIGIBLE EXPENDITURE
= Bespovratna sredstva ukupno + doprinos korisnika
= Ukupni prihvatljivi troškovi
= Ukupna ugovorena vrijednost projekta HRK]]/7.5345</f>
        <v>331472.22775233921</v>
      </c>
      <c r="AA2386" s="44" t="s">
        <v>38</v>
      </c>
      <c r="AB2386" s="44" t="s">
        <v>35</v>
      </c>
      <c r="AC2386" s="43" t="s">
        <v>8742</v>
      </c>
      <c r="AD2386" s="43" t="s">
        <v>6595</v>
      </c>
    </row>
    <row r="2387" spans="1:30" ht="63.75" x14ac:dyDescent="0.2">
      <c r="A2387" s="41" t="s">
        <v>8743</v>
      </c>
      <c r="B2387" s="103" t="s">
        <v>743</v>
      </c>
      <c r="C2387" s="43" t="s">
        <v>7295</v>
      </c>
      <c r="D2387" s="43" t="s">
        <v>8535</v>
      </c>
      <c r="E2387" s="44" t="s">
        <v>76</v>
      </c>
      <c r="F2387" s="45" t="s">
        <v>8744</v>
      </c>
      <c r="G2387" s="45" t="s">
        <v>7427</v>
      </c>
      <c r="H2387" s="47">
        <v>43444</v>
      </c>
      <c r="I2387" s="47">
        <v>44357</v>
      </c>
      <c r="J2387" s="48" t="str">
        <f>IF(Ugovori_OPULJP[[#This Row],[DATUM ZAVRŠETKA OPERACIJE]]&gt;DATE(2024,3,31),"u provedbi","završen")</f>
        <v>završen</v>
      </c>
      <c r="K2387" s="46" t="s">
        <v>104</v>
      </c>
      <c r="L2387" s="46" t="s">
        <v>104</v>
      </c>
      <c r="M2387" s="49">
        <v>0.85</v>
      </c>
      <c r="N2387" s="49">
        <v>0.15</v>
      </c>
      <c r="O2387" s="50">
        <f>Ugovori_OPULJP[[#This Row],[Bespovratna sredstva - Ukupno (EU+Nac) HRK
= Ukupna ugovorena vrijednost bespovratnih sredstava]]*Ugovori_OPULJP[[#This Row],[EU STOPA SUFINANCIRANJA %
EU CO-FINANCING RATE %]]</f>
        <v>1896971.4350000001</v>
      </c>
      <c r="P2387" s="51">
        <f>Ugovori_OPULJP[[#This Row],[Bespovratna sredstva - EU dio - HRK]]/7.5345</f>
        <v>251771.37633552327</v>
      </c>
      <c r="Q2387" s="50">
        <f>Ugovori_OPULJP[[#This Row],[Bespovratna sredstva - Ukupno (EU+Nac) HRK
= Ukupna ugovorena vrijednost bespovratnih sredstava]]*Ugovori_OPULJP[[#This Row],[STOPA NACIONALNOG SUFINANCIRANJA %]]</f>
        <v>334759.66499999998</v>
      </c>
      <c r="R2387" s="51">
        <f>Ugovori_OPULJP[[#This Row],[Bespovratna sredstva - Nacionalni dio - HRK]]/7.5345</f>
        <v>44430.242882739396</v>
      </c>
      <c r="S2387" s="50">
        <v>2231731.1</v>
      </c>
      <c r="T2387" s="51">
        <f>Ugovori_OPULJP[[#This Row],[Bespovratna sredstva - Ukupno (EU+Nac) HRK
= Ukupna ugovorena vrijednost bespovratnih sredstava]]/7.5345</f>
        <v>296201.61921826267</v>
      </c>
      <c r="U2387" s="50">
        <v>0</v>
      </c>
      <c r="V2387" s="51">
        <f>Ugovori_OPULJP[[#This Row],[Javni doprinos korisnika - HRK]]/7.5345</f>
        <v>0</v>
      </c>
      <c r="W2387" s="50">
        <v>0</v>
      </c>
      <c r="X2387" s="51">
        <f>Ugovori_OPULJP[[#This Row],[Privatni doprinos korisnika - HRK]]/7.5345</f>
        <v>0</v>
      </c>
      <c r="Y2387" s="52">
        <v>2231731.1</v>
      </c>
      <c r="Z2387" s="53">
        <f>Ugovori_OPULJP[[#This Row],[UKUPNI PRIHVATLJIVI IZDACI
TOTAL ELIGIBLE EXPENDITURE
= Bespovratna sredstva ukupno + doprinos korisnika
= Ukupni prihvatljivi troškovi
= Ukupna ugovorena vrijednost projekta HRK]]/7.5345</f>
        <v>296201.61921826267</v>
      </c>
      <c r="AA2387" s="44" t="s">
        <v>38</v>
      </c>
      <c r="AB2387" s="44" t="s">
        <v>35</v>
      </c>
      <c r="AC2387" s="43" t="s">
        <v>8745</v>
      </c>
      <c r="AD2387" s="43" t="s">
        <v>6595</v>
      </c>
    </row>
    <row r="2388" spans="1:30" ht="114.75" x14ac:dyDescent="0.2">
      <c r="A2388" s="41" t="s">
        <v>8746</v>
      </c>
      <c r="B2388" s="103" t="s">
        <v>743</v>
      </c>
      <c r="C2388" s="43" t="s">
        <v>7295</v>
      </c>
      <c r="D2388" s="43" t="s">
        <v>8535</v>
      </c>
      <c r="E2388" s="44" t="s">
        <v>76</v>
      </c>
      <c r="F2388" s="45" t="s">
        <v>8747</v>
      </c>
      <c r="G2388" s="45" t="s">
        <v>8748</v>
      </c>
      <c r="H2388" s="47">
        <v>43622</v>
      </c>
      <c r="I2388" s="47">
        <v>44536</v>
      </c>
      <c r="J2388" s="48" t="str">
        <f>IF(Ugovori_OPULJP[[#This Row],[DATUM ZAVRŠETKA OPERACIJE]]&gt;DATE(2024,3,31),"u provedbi","završen")</f>
        <v>završen</v>
      </c>
      <c r="K2388" s="46" t="s">
        <v>200</v>
      </c>
      <c r="L2388" s="46" t="s">
        <v>200</v>
      </c>
      <c r="M2388" s="49">
        <v>0.85</v>
      </c>
      <c r="N2388" s="49">
        <v>0.15</v>
      </c>
      <c r="O2388" s="50">
        <f>Ugovori_OPULJP[[#This Row],[Bespovratna sredstva - Ukupno (EU+Nac) HRK
= Ukupna ugovorena vrijednost bespovratnih sredstava]]*Ugovori_OPULJP[[#This Row],[EU STOPA SUFINANCIRANJA %
EU CO-FINANCING RATE %]]</f>
        <v>1805899.2815</v>
      </c>
      <c r="P2388" s="51">
        <f>Ugovori_OPULJP[[#This Row],[Bespovratna sredstva - EU dio - HRK]]/7.5345</f>
        <v>239684.02435463533</v>
      </c>
      <c r="Q2388" s="50">
        <f>Ugovori_OPULJP[[#This Row],[Bespovratna sredstva - Ukupno (EU+Nac) HRK
= Ukupna ugovorena vrijednost bespovratnih sredstava]]*Ugovori_OPULJP[[#This Row],[STOPA NACIONALNOG SUFINANCIRANJA %]]</f>
        <v>318688.10850000003</v>
      </c>
      <c r="R2388" s="51">
        <f>Ugovori_OPULJP[[#This Row],[Bespovratna sredstva - Nacionalni dio - HRK]]/7.5345</f>
        <v>42297.180768465063</v>
      </c>
      <c r="S2388" s="50">
        <v>2124587.39</v>
      </c>
      <c r="T2388" s="51">
        <f>Ugovori_OPULJP[[#This Row],[Bespovratna sredstva - Ukupno (EU+Nac) HRK
= Ukupna ugovorena vrijednost bespovratnih sredstava]]/7.5345</f>
        <v>281981.20512310043</v>
      </c>
      <c r="U2388" s="50">
        <v>0</v>
      </c>
      <c r="V2388" s="51">
        <f>Ugovori_OPULJP[[#This Row],[Javni doprinos korisnika - HRK]]/7.5345</f>
        <v>0</v>
      </c>
      <c r="W2388" s="50">
        <v>0</v>
      </c>
      <c r="X2388" s="51">
        <f>Ugovori_OPULJP[[#This Row],[Privatni doprinos korisnika - HRK]]/7.5345</f>
        <v>0</v>
      </c>
      <c r="Y2388" s="52">
        <v>2124587.39</v>
      </c>
      <c r="Z2388" s="53">
        <f>Ugovori_OPULJP[[#This Row],[UKUPNI PRIHVATLJIVI IZDACI
TOTAL ELIGIBLE EXPENDITURE
= Bespovratna sredstva ukupno + doprinos korisnika
= Ukupni prihvatljivi troškovi
= Ukupna ugovorena vrijednost projekta HRK]]/7.5345</f>
        <v>281981.20512310043</v>
      </c>
      <c r="AA2388" s="44" t="s">
        <v>38</v>
      </c>
      <c r="AB2388" s="44" t="s">
        <v>35</v>
      </c>
      <c r="AC2388" s="43" t="s">
        <v>8749</v>
      </c>
      <c r="AD2388" s="43" t="s">
        <v>6595</v>
      </c>
    </row>
    <row r="2389" spans="1:30" ht="89.25" x14ac:dyDescent="0.2">
      <c r="A2389" s="41" t="s">
        <v>8750</v>
      </c>
      <c r="B2389" s="103" t="s">
        <v>743</v>
      </c>
      <c r="C2389" s="43" t="s">
        <v>7295</v>
      </c>
      <c r="D2389" s="43" t="s">
        <v>8535</v>
      </c>
      <c r="E2389" s="44" t="s">
        <v>76</v>
      </c>
      <c r="F2389" s="45" t="s">
        <v>8751</v>
      </c>
      <c r="G2389" s="45" t="s">
        <v>2260</v>
      </c>
      <c r="H2389" s="47">
        <v>43572</v>
      </c>
      <c r="I2389" s="47">
        <v>44486</v>
      </c>
      <c r="J2389" s="48" t="str">
        <f>IF(Ugovori_OPULJP[[#This Row],[DATUM ZAVRŠETKA OPERACIJE]]&gt;DATE(2024,3,31),"u provedbi","završen")</f>
        <v>završen</v>
      </c>
      <c r="K2389" s="46" t="s">
        <v>154</v>
      </c>
      <c r="L2389" s="46" t="s">
        <v>37</v>
      </c>
      <c r="M2389" s="49">
        <v>0.85</v>
      </c>
      <c r="N2389" s="49">
        <v>0.15</v>
      </c>
      <c r="O2389" s="50">
        <f>Ugovori_OPULJP[[#This Row],[Bespovratna sredstva - Ukupno (EU+Nac) HRK
= Ukupna ugovorena vrijednost bespovratnih sredstava]]*Ugovori_OPULJP[[#This Row],[EU STOPA SUFINANCIRANJA %
EU CO-FINANCING RATE %]]</f>
        <v>423825.64</v>
      </c>
      <c r="P2389" s="51">
        <f>Ugovori_OPULJP[[#This Row],[Bespovratna sredstva - EU dio - HRK]]/7.5345</f>
        <v>56251.329218926272</v>
      </c>
      <c r="Q2389" s="50">
        <f>Ugovori_OPULJP[[#This Row],[Bespovratna sredstva - Ukupno (EU+Nac) HRK
= Ukupna ugovorena vrijednost bespovratnih sredstava]]*Ugovori_OPULJP[[#This Row],[STOPA NACIONALNOG SUFINANCIRANJA %]]</f>
        <v>74792.759999999995</v>
      </c>
      <c r="R2389" s="51">
        <f>Ugovori_OPULJP[[#This Row],[Bespovratna sredstva - Nacionalni dio - HRK]]/7.5345</f>
        <v>9926.7051562811048</v>
      </c>
      <c r="S2389" s="50">
        <v>498618.4</v>
      </c>
      <c r="T2389" s="51">
        <f>Ugovori_OPULJP[[#This Row],[Bespovratna sredstva - Ukupno (EU+Nac) HRK
= Ukupna ugovorena vrijednost bespovratnih sredstava]]/7.5345</f>
        <v>66178.034375207382</v>
      </c>
      <c r="U2389" s="50">
        <v>0</v>
      </c>
      <c r="V2389" s="51">
        <f>Ugovori_OPULJP[[#This Row],[Javni doprinos korisnika - HRK]]/7.5345</f>
        <v>0</v>
      </c>
      <c r="W2389" s="50">
        <v>0</v>
      </c>
      <c r="X2389" s="51">
        <f>Ugovori_OPULJP[[#This Row],[Privatni doprinos korisnika - HRK]]/7.5345</f>
        <v>0</v>
      </c>
      <c r="Y2389" s="52">
        <v>498618.4</v>
      </c>
      <c r="Z2389" s="53">
        <f>Ugovori_OPULJP[[#This Row],[UKUPNI PRIHVATLJIVI IZDACI
TOTAL ELIGIBLE EXPENDITURE
= Bespovratna sredstva ukupno + doprinos korisnika
= Ukupni prihvatljivi troškovi
= Ukupna ugovorena vrijednost projekta HRK]]/7.5345</f>
        <v>66178.034375207382</v>
      </c>
      <c r="AA2389" s="44" t="s">
        <v>38</v>
      </c>
      <c r="AB2389" s="44" t="s">
        <v>35</v>
      </c>
      <c r="AC2389" s="43" t="s">
        <v>8752</v>
      </c>
      <c r="AD2389" s="43" t="s">
        <v>6595</v>
      </c>
    </row>
    <row r="2390" spans="1:30" ht="51" x14ac:dyDescent="0.2">
      <c r="A2390" s="41" t="s">
        <v>8753</v>
      </c>
      <c r="B2390" s="103" t="s">
        <v>743</v>
      </c>
      <c r="C2390" s="43" t="s">
        <v>7295</v>
      </c>
      <c r="D2390" s="43" t="s">
        <v>8535</v>
      </c>
      <c r="E2390" s="44" t="s">
        <v>76</v>
      </c>
      <c r="F2390" s="45" t="s">
        <v>8754</v>
      </c>
      <c r="G2390" s="45" t="s">
        <v>2009</v>
      </c>
      <c r="H2390" s="47">
        <v>43437</v>
      </c>
      <c r="I2390" s="47">
        <v>44350</v>
      </c>
      <c r="J2390" s="48" t="str">
        <f>IF(Ugovori_OPULJP[[#This Row],[DATUM ZAVRŠETKA OPERACIJE]]&gt;DATE(2024,3,31),"u provedbi","završen")</f>
        <v>završen</v>
      </c>
      <c r="K2390" s="46" t="s">
        <v>371</v>
      </c>
      <c r="L2390" s="46" t="s">
        <v>371</v>
      </c>
      <c r="M2390" s="49">
        <v>0.85</v>
      </c>
      <c r="N2390" s="49">
        <v>0.15</v>
      </c>
      <c r="O2390" s="50">
        <f>Ugovori_OPULJP[[#This Row],[Bespovratna sredstva - Ukupno (EU+Nac) HRK
= Ukupna ugovorena vrijednost bespovratnih sredstava]]*Ugovori_OPULJP[[#This Row],[EU STOPA SUFINANCIRANJA %
EU CO-FINANCING RATE %]]</f>
        <v>1852511.0120000001</v>
      </c>
      <c r="P2390" s="51">
        <f>Ugovori_OPULJP[[#This Row],[Bespovratna sredstva - EU dio - HRK]]/7.5345</f>
        <v>245870.46413166102</v>
      </c>
      <c r="Q2390" s="50">
        <f>Ugovori_OPULJP[[#This Row],[Bespovratna sredstva - Ukupno (EU+Nac) HRK
= Ukupna ugovorena vrijednost bespovratnih sredstava]]*Ugovori_OPULJP[[#This Row],[STOPA NACIONALNOG SUFINANCIRANJA %]]</f>
        <v>326913.70800000004</v>
      </c>
      <c r="R2390" s="51">
        <f>Ugovori_OPULJP[[#This Row],[Bespovratna sredstva - Nacionalni dio - HRK]]/7.5345</f>
        <v>43388.905434999011</v>
      </c>
      <c r="S2390" s="50">
        <v>2179424.7200000002</v>
      </c>
      <c r="T2390" s="51">
        <f>Ugovori_OPULJP[[#This Row],[Bespovratna sredstva - Ukupno (EU+Nac) HRK
= Ukupna ugovorena vrijednost bespovratnih sredstava]]/7.5345</f>
        <v>289259.36956666003</v>
      </c>
      <c r="U2390" s="50">
        <v>0</v>
      </c>
      <c r="V2390" s="51">
        <f>Ugovori_OPULJP[[#This Row],[Javni doprinos korisnika - HRK]]/7.5345</f>
        <v>0</v>
      </c>
      <c r="W2390" s="50">
        <v>0</v>
      </c>
      <c r="X2390" s="51">
        <f>Ugovori_OPULJP[[#This Row],[Privatni doprinos korisnika - HRK]]/7.5345</f>
        <v>0</v>
      </c>
      <c r="Y2390" s="52">
        <v>2179424.7200000002</v>
      </c>
      <c r="Z2390" s="53">
        <f>Ugovori_OPULJP[[#This Row],[UKUPNI PRIHVATLJIVI IZDACI
TOTAL ELIGIBLE EXPENDITURE
= Bespovratna sredstva ukupno + doprinos korisnika
= Ukupni prihvatljivi troškovi
= Ukupna ugovorena vrijednost projekta HRK]]/7.5345</f>
        <v>289259.36956666003</v>
      </c>
      <c r="AA2390" s="44" t="s">
        <v>38</v>
      </c>
      <c r="AB2390" s="44" t="s">
        <v>35</v>
      </c>
      <c r="AC2390" s="43" t="s">
        <v>8755</v>
      </c>
      <c r="AD2390" s="43" t="s">
        <v>6595</v>
      </c>
    </row>
    <row r="2391" spans="1:30" ht="76.5" x14ac:dyDescent="0.2">
      <c r="A2391" s="41" t="s">
        <v>8756</v>
      </c>
      <c r="B2391" s="103" t="s">
        <v>743</v>
      </c>
      <c r="C2391" s="43" t="s">
        <v>7295</v>
      </c>
      <c r="D2391" s="43" t="s">
        <v>8535</v>
      </c>
      <c r="E2391" s="44" t="s">
        <v>76</v>
      </c>
      <c r="F2391" s="45" t="s">
        <v>8757</v>
      </c>
      <c r="G2391" s="45" t="s">
        <v>7450</v>
      </c>
      <c r="H2391" s="47">
        <v>43430</v>
      </c>
      <c r="I2391" s="47">
        <v>44161</v>
      </c>
      <c r="J2391" s="48" t="str">
        <f>IF(Ugovori_OPULJP[[#This Row],[DATUM ZAVRŠETKA OPERACIJE]]&gt;DATE(2024,3,31),"u provedbi","završen")</f>
        <v>završen</v>
      </c>
      <c r="K2391" s="46" t="s">
        <v>8758</v>
      </c>
      <c r="L2391" s="46" t="s">
        <v>37</v>
      </c>
      <c r="M2391" s="49">
        <v>0.85</v>
      </c>
      <c r="N2391" s="49">
        <v>0.15</v>
      </c>
      <c r="O2391" s="50">
        <f>Ugovori_OPULJP[[#This Row],[Bespovratna sredstva - Ukupno (EU+Nac) HRK
= Ukupna ugovorena vrijednost bespovratnih sredstava]]*Ugovori_OPULJP[[#This Row],[EU STOPA SUFINANCIRANJA %
EU CO-FINANCING RATE %]]</f>
        <v>1513549.0999999999</v>
      </c>
      <c r="P2391" s="51">
        <f>Ugovori_OPULJP[[#This Row],[Bespovratna sredstva - EU dio - HRK]]/7.5345</f>
        <v>200882.48722542965</v>
      </c>
      <c r="Q2391" s="50">
        <f>Ugovori_OPULJP[[#This Row],[Bespovratna sredstva - Ukupno (EU+Nac) HRK
= Ukupna ugovorena vrijednost bespovratnih sredstava]]*Ugovori_OPULJP[[#This Row],[STOPA NACIONALNOG SUFINANCIRANJA %]]</f>
        <v>267096.89999999997</v>
      </c>
      <c r="R2391" s="51">
        <f>Ugovori_OPULJP[[#This Row],[Bespovratna sredstva - Nacionalni dio - HRK]]/7.5345</f>
        <v>35449.850686840524</v>
      </c>
      <c r="S2391" s="50">
        <v>1780646</v>
      </c>
      <c r="T2391" s="51">
        <f>Ugovori_OPULJP[[#This Row],[Bespovratna sredstva - Ukupno (EU+Nac) HRK
= Ukupna ugovorena vrijednost bespovratnih sredstava]]/7.5345</f>
        <v>236332.33791227022</v>
      </c>
      <c r="U2391" s="50">
        <v>0</v>
      </c>
      <c r="V2391" s="51">
        <f>Ugovori_OPULJP[[#This Row],[Javni doprinos korisnika - HRK]]/7.5345</f>
        <v>0</v>
      </c>
      <c r="W2391" s="50">
        <v>0</v>
      </c>
      <c r="X2391" s="51">
        <f>Ugovori_OPULJP[[#This Row],[Privatni doprinos korisnika - HRK]]/7.5345</f>
        <v>0</v>
      </c>
      <c r="Y2391" s="52">
        <v>1780646</v>
      </c>
      <c r="Z2391" s="53">
        <f>Ugovori_OPULJP[[#This Row],[UKUPNI PRIHVATLJIVI IZDACI
TOTAL ELIGIBLE EXPENDITURE
= Bespovratna sredstva ukupno + doprinos korisnika
= Ukupni prihvatljivi troškovi
= Ukupna ugovorena vrijednost projekta HRK]]/7.5345</f>
        <v>236332.33791227022</v>
      </c>
      <c r="AA2391" s="44" t="s">
        <v>38</v>
      </c>
      <c r="AB2391" s="44" t="s">
        <v>35</v>
      </c>
      <c r="AC2391" s="43" t="s">
        <v>8759</v>
      </c>
      <c r="AD2391" s="43" t="s">
        <v>6595</v>
      </c>
    </row>
    <row r="2392" spans="1:30" ht="89.25" x14ac:dyDescent="0.2">
      <c r="A2392" s="41" t="s">
        <v>8760</v>
      </c>
      <c r="B2392" s="103" t="s">
        <v>743</v>
      </c>
      <c r="C2392" s="43" t="s">
        <v>7295</v>
      </c>
      <c r="D2392" s="43" t="s">
        <v>8535</v>
      </c>
      <c r="E2392" s="44" t="s">
        <v>76</v>
      </c>
      <c r="F2392" s="45" t="s">
        <v>8761</v>
      </c>
      <c r="G2392" s="45" t="s">
        <v>7441</v>
      </c>
      <c r="H2392" s="47">
        <v>43437</v>
      </c>
      <c r="I2392" s="47">
        <v>44168</v>
      </c>
      <c r="J2392" s="48" t="str">
        <f>IF(Ugovori_OPULJP[[#This Row],[DATUM ZAVRŠETKA OPERACIJE]]&gt;DATE(2024,3,31),"u provedbi","završen")</f>
        <v>završen</v>
      </c>
      <c r="K2392" s="46" t="s">
        <v>79</v>
      </c>
      <c r="L2392" s="46" t="s">
        <v>79</v>
      </c>
      <c r="M2392" s="49">
        <v>0.85</v>
      </c>
      <c r="N2392" s="49">
        <v>0.15</v>
      </c>
      <c r="O2392" s="50">
        <f>Ugovori_OPULJP[[#This Row],[Bespovratna sredstva - Ukupno (EU+Nac) HRK
= Ukupna ugovorena vrijednost bespovratnih sredstava]]*Ugovori_OPULJP[[#This Row],[EU STOPA SUFINANCIRANJA %
EU CO-FINANCING RATE %]]</f>
        <v>2114945.86</v>
      </c>
      <c r="P2392" s="51">
        <f>Ugovori_OPULJP[[#This Row],[Bespovratna sredstva - EU dio - HRK]]/7.5345</f>
        <v>280701.5541840865</v>
      </c>
      <c r="Q2392" s="50">
        <f>Ugovori_OPULJP[[#This Row],[Bespovratna sredstva - Ukupno (EU+Nac) HRK
= Ukupna ugovorena vrijednost bespovratnih sredstava]]*Ugovori_OPULJP[[#This Row],[STOPA NACIONALNOG SUFINANCIRANJA %]]</f>
        <v>373225.74</v>
      </c>
      <c r="R2392" s="51">
        <f>Ugovori_OPULJP[[#This Row],[Bespovratna sredstva - Nacionalni dio - HRK]]/7.5345</f>
        <v>49535.568385427032</v>
      </c>
      <c r="S2392" s="50">
        <v>2488171.6</v>
      </c>
      <c r="T2392" s="51">
        <f>Ugovori_OPULJP[[#This Row],[Bespovratna sredstva - Ukupno (EU+Nac) HRK
= Ukupna ugovorena vrijednost bespovratnih sredstava]]/7.5345</f>
        <v>330237.12256951357</v>
      </c>
      <c r="U2392" s="50">
        <v>0</v>
      </c>
      <c r="V2392" s="51">
        <f>Ugovori_OPULJP[[#This Row],[Javni doprinos korisnika - HRK]]/7.5345</f>
        <v>0</v>
      </c>
      <c r="W2392" s="50">
        <v>0</v>
      </c>
      <c r="X2392" s="51">
        <f>Ugovori_OPULJP[[#This Row],[Privatni doprinos korisnika - HRK]]/7.5345</f>
        <v>0</v>
      </c>
      <c r="Y2392" s="52">
        <v>2488171.6</v>
      </c>
      <c r="Z2392" s="53">
        <f>Ugovori_OPULJP[[#This Row],[UKUPNI PRIHVATLJIVI IZDACI
TOTAL ELIGIBLE EXPENDITURE
= Bespovratna sredstva ukupno + doprinos korisnika
= Ukupni prihvatljivi troškovi
= Ukupna ugovorena vrijednost projekta HRK]]/7.5345</f>
        <v>330237.12256951357</v>
      </c>
      <c r="AA2392" s="44" t="s">
        <v>38</v>
      </c>
      <c r="AB2392" s="44" t="s">
        <v>35</v>
      </c>
      <c r="AC2392" s="43" t="s">
        <v>8762</v>
      </c>
      <c r="AD2392" s="43" t="s">
        <v>6595</v>
      </c>
    </row>
    <row r="2393" spans="1:30" ht="114.75" x14ac:dyDescent="0.2">
      <c r="A2393" s="41" t="s">
        <v>8763</v>
      </c>
      <c r="B2393" s="103" t="s">
        <v>743</v>
      </c>
      <c r="C2393" s="43" t="s">
        <v>7295</v>
      </c>
      <c r="D2393" s="43" t="s">
        <v>8535</v>
      </c>
      <c r="E2393" s="44" t="s">
        <v>76</v>
      </c>
      <c r="F2393" s="45" t="s">
        <v>8764</v>
      </c>
      <c r="G2393" s="45" t="s">
        <v>6302</v>
      </c>
      <c r="H2393" s="47">
        <v>43559</v>
      </c>
      <c r="I2393" s="47">
        <v>44473</v>
      </c>
      <c r="J2393" s="48" t="str">
        <f>IF(Ugovori_OPULJP[[#This Row],[DATUM ZAVRŠETKA OPERACIJE]]&gt;DATE(2024,3,31),"u provedbi","završen")</f>
        <v>završen</v>
      </c>
      <c r="K2393" s="46" t="s">
        <v>8765</v>
      </c>
      <c r="L2393" s="46" t="s">
        <v>37</v>
      </c>
      <c r="M2393" s="49">
        <v>0.85</v>
      </c>
      <c r="N2393" s="49">
        <v>0.15</v>
      </c>
      <c r="O2393" s="50">
        <f>Ugovori_OPULJP[[#This Row],[Bespovratna sredstva - Ukupno (EU+Nac) HRK
= Ukupna ugovorena vrijednost bespovratnih sredstava]]*Ugovori_OPULJP[[#This Row],[EU STOPA SUFINANCIRANJA %
EU CO-FINANCING RATE %]]</f>
        <v>2105882.9899999998</v>
      </c>
      <c r="P2393" s="51">
        <f>Ugovori_OPULJP[[#This Row],[Bespovratna sredstva - EU dio - HRK]]/7.5345</f>
        <v>279498.70462538983</v>
      </c>
      <c r="Q2393" s="50">
        <f>Ugovori_OPULJP[[#This Row],[Bespovratna sredstva - Ukupno (EU+Nac) HRK
= Ukupna ugovorena vrijednost bespovratnih sredstava]]*Ugovori_OPULJP[[#This Row],[STOPA NACIONALNOG SUFINANCIRANJA %]]</f>
        <v>371626.41</v>
      </c>
      <c r="R2393" s="51">
        <f>Ugovori_OPULJP[[#This Row],[Bespovratna sredstva - Nacionalni dio - HRK]]/7.5345</f>
        <v>49323.300816245268</v>
      </c>
      <c r="S2393" s="50">
        <v>2477509.4</v>
      </c>
      <c r="T2393" s="51">
        <f>Ugovori_OPULJP[[#This Row],[Bespovratna sredstva - Ukupno (EU+Nac) HRK
= Ukupna ugovorena vrijednost bespovratnih sredstava]]/7.5345</f>
        <v>328822.00544163509</v>
      </c>
      <c r="U2393" s="50">
        <v>0</v>
      </c>
      <c r="V2393" s="51">
        <f>Ugovori_OPULJP[[#This Row],[Javni doprinos korisnika - HRK]]/7.5345</f>
        <v>0</v>
      </c>
      <c r="W2393" s="50">
        <v>0</v>
      </c>
      <c r="X2393" s="51">
        <f>Ugovori_OPULJP[[#This Row],[Privatni doprinos korisnika - HRK]]/7.5345</f>
        <v>0</v>
      </c>
      <c r="Y2393" s="52">
        <v>2477509.4</v>
      </c>
      <c r="Z2393" s="53">
        <f>Ugovori_OPULJP[[#This Row],[UKUPNI PRIHVATLJIVI IZDACI
TOTAL ELIGIBLE EXPENDITURE
= Bespovratna sredstva ukupno + doprinos korisnika
= Ukupni prihvatljivi troškovi
= Ukupna ugovorena vrijednost projekta HRK]]/7.5345</f>
        <v>328822.00544163509</v>
      </c>
      <c r="AA2393" s="44" t="s">
        <v>38</v>
      </c>
      <c r="AB2393" s="44" t="s">
        <v>35</v>
      </c>
      <c r="AC2393" s="43" t="s">
        <v>8766</v>
      </c>
      <c r="AD2393" s="43" t="s">
        <v>6595</v>
      </c>
    </row>
    <row r="2394" spans="1:30" ht="76.5" x14ac:dyDescent="0.2">
      <c r="A2394" s="41" t="s">
        <v>8767</v>
      </c>
      <c r="B2394" s="103" t="s">
        <v>743</v>
      </c>
      <c r="C2394" s="43" t="s">
        <v>7295</v>
      </c>
      <c r="D2394" s="43" t="s">
        <v>8535</v>
      </c>
      <c r="E2394" s="44" t="s">
        <v>76</v>
      </c>
      <c r="F2394" s="45" t="s">
        <v>8768</v>
      </c>
      <c r="G2394" s="45" t="s">
        <v>7319</v>
      </c>
      <c r="H2394" s="47">
        <v>43437</v>
      </c>
      <c r="I2394" s="47">
        <v>44230</v>
      </c>
      <c r="J2394" s="48" t="str">
        <f>IF(Ugovori_OPULJP[[#This Row],[DATUM ZAVRŠETKA OPERACIJE]]&gt;DATE(2024,3,31),"u provedbi","završen")</f>
        <v>završen</v>
      </c>
      <c r="K2394" s="46" t="s">
        <v>8769</v>
      </c>
      <c r="L2394" s="46" t="s">
        <v>37</v>
      </c>
      <c r="M2394" s="49">
        <v>0.85</v>
      </c>
      <c r="N2394" s="49">
        <v>0.15</v>
      </c>
      <c r="O2394" s="50">
        <f>Ugovori_OPULJP[[#This Row],[Bespovratna sredstva - Ukupno (EU+Nac) HRK
= Ukupna ugovorena vrijednost bespovratnih sredstava]]*Ugovori_OPULJP[[#This Row],[EU STOPA SUFINANCIRANJA %
EU CO-FINANCING RATE %]]</f>
        <v>2112427.2930000001</v>
      </c>
      <c r="P2394" s="51">
        <f>Ugovori_OPULJP[[#This Row],[Bespovratna sredstva - EU dio - HRK]]/7.5345</f>
        <v>280367.2828986661</v>
      </c>
      <c r="Q2394" s="50">
        <f>Ugovori_OPULJP[[#This Row],[Bespovratna sredstva - Ukupno (EU+Nac) HRK
= Ukupna ugovorena vrijednost bespovratnih sredstava]]*Ugovori_OPULJP[[#This Row],[STOPA NACIONALNOG SUFINANCIRANJA %]]</f>
        <v>372781.28700000001</v>
      </c>
      <c r="R2394" s="51">
        <f>Ugovori_OPULJP[[#This Row],[Bespovratna sredstva - Nacionalni dio - HRK]]/7.5345</f>
        <v>49476.579335058726</v>
      </c>
      <c r="S2394" s="50">
        <v>2485208.58</v>
      </c>
      <c r="T2394" s="51">
        <f>Ugovori_OPULJP[[#This Row],[Bespovratna sredstva - Ukupno (EU+Nac) HRK
= Ukupna ugovorena vrijednost bespovratnih sredstava]]/7.5345</f>
        <v>329843.86223372485</v>
      </c>
      <c r="U2394" s="50">
        <v>0</v>
      </c>
      <c r="V2394" s="51">
        <f>Ugovori_OPULJP[[#This Row],[Javni doprinos korisnika - HRK]]/7.5345</f>
        <v>0</v>
      </c>
      <c r="W2394" s="50">
        <v>0</v>
      </c>
      <c r="X2394" s="51">
        <f>Ugovori_OPULJP[[#This Row],[Privatni doprinos korisnika - HRK]]/7.5345</f>
        <v>0</v>
      </c>
      <c r="Y2394" s="52">
        <v>2485208.58</v>
      </c>
      <c r="Z2394" s="53">
        <f>Ugovori_OPULJP[[#This Row],[UKUPNI PRIHVATLJIVI IZDACI
TOTAL ELIGIBLE EXPENDITURE
= Bespovratna sredstva ukupno + doprinos korisnika
= Ukupni prihvatljivi troškovi
= Ukupna ugovorena vrijednost projekta HRK]]/7.5345</f>
        <v>329843.86223372485</v>
      </c>
      <c r="AA2394" s="44" t="s">
        <v>38</v>
      </c>
      <c r="AB2394" s="44" t="s">
        <v>35</v>
      </c>
      <c r="AC2394" s="43" t="s">
        <v>8770</v>
      </c>
      <c r="AD2394" s="43" t="s">
        <v>6595</v>
      </c>
    </row>
    <row r="2395" spans="1:30" ht="114.75" x14ac:dyDescent="0.2">
      <c r="A2395" s="41" t="s">
        <v>8771</v>
      </c>
      <c r="B2395" s="103" t="s">
        <v>743</v>
      </c>
      <c r="C2395" s="43" t="s">
        <v>7295</v>
      </c>
      <c r="D2395" s="43" t="s">
        <v>8535</v>
      </c>
      <c r="E2395" s="44" t="s">
        <v>76</v>
      </c>
      <c r="F2395" s="45" t="s">
        <v>8772</v>
      </c>
      <c r="G2395" s="45" t="s">
        <v>8773</v>
      </c>
      <c r="H2395" s="47">
        <v>43623</v>
      </c>
      <c r="I2395" s="47">
        <v>44354</v>
      </c>
      <c r="J2395" s="48" t="str">
        <f>IF(Ugovori_OPULJP[[#This Row],[DATUM ZAVRŠETKA OPERACIJE]]&gt;DATE(2024,3,31),"u provedbi","završen")</f>
        <v>završen</v>
      </c>
      <c r="K2395" s="46" t="s">
        <v>130</v>
      </c>
      <c r="L2395" s="46" t="s">
        <v>130</v>
      </c>
      <c r="M2395" s="49">
        <v>0.85</v>
      </c>
      <c r="N2395" s="49">
        <v>0.15</v>
      </c>
      <c r="O2395" s="50">
        <f>Ugovori_OPULJP[[#This Row],[Bespovratna sredstva - Ukupno (EU+Nac) HRK
= Ukupna ugovorena vrijednost bespovratnih sredstava]]*Ugovori_OPULJP[[#This Row],[EU STOPA SUFINANCIRANJA %
EU CO-FINANCING RATE %]]</f>
        <v>1334661.041</v>
      </c>
      <c r="P2395" s="51">
        <f>Ugovori_OPULJP[[#This Row],[Bespovratna sredstva - EU dio - HRK]]/7.5345</f>
        <v>177139.96164310834</v>
      </c>
      <c r="Q2395" s="50">
        <f>Ugovori_OPULJP[[#This Row],[Bespovratna sredstva - Ukupno (EU+Nac) HRK
= Ukupna ugovorena vrijednost bespovratnih sredstava]]*Ugovori_OPULJP[[#This Row],[STOPA NACIONALNOG SUFINANCIRANJA %]]</f>
        <v>235528.41899999999</v>
      </c>
      <c r="R2395" s="51">
        <f>Ugovori_OPULJP[[#This Row],[Bespovratna sredstva - Nacionalni dio - HRK]]/7.5345</f>
        <v>31259.993231136767</v>
      </c>
      <c r="S2395" s="50">
        <v>1570189.46</v>
      </c>
      <c r="T2395" s="51">
        <f>Ugovori_OPULJP[[#This Row],[Bespovratna sredstva - Ukupno (EU+Nac) HRK
= Ukupna ugovorena vrijednost bespovratnih sredstava]]/7.5345</f>
        <v>208399.95487424513</v>
      </c>
      <c r="U2395" s="50">
        <v>0</v>
      </c>
      <c r="V2395" s="51">
        <f>Ugovori_OPULJP[[#This Row],[Javni doprinos korisnika - HRK]]/7.5345</f>
        <v>0</v>
      </c>
      <c r="W2395" s="50">
        <v>0</v>
      </c>
      <c r="X2395" s="51">
        <f>Ugovori_OPULJP[[#This Row],[Privatni doprinos korisnika - HRK]]/7.5345</f>
        <v>0</v>
      </c>
      <c r="Y2395" s="52">
        <v>1570189.46</v>
      </c>
      <c r="Z2395" s="53">
        <f>Ugovori_OPULJP[[#This Row],[UKUPNI PRIHVATLJIVI IZDACI
TOTAL ELIGIBLE EXPENDITURE
= Bespovratna sredstva ukupno + doprinos korisnika
= Ukupni prihvatljivi troškovi
= Ukupna ugovorena vrijednost projekta HRK]]/7.5345</f>
        <v>208399.95487424513</v>
      </c>
      <c r="AA2395" s="44" t="s">
        <v>38</v>
      </c>
      <c r="AB2395" s="44" t="s">
        <v>35</v>
      </c>
      <c r="AC2395" s="43" t="s">
        <v>8774</v>
      </c>
      <c r="AD2395" s="43" t="s">
        <v>6595</v>
      </c>
    </row>
    <row r="2396" spans="1:30" ht="89.25" x14ac:dyDescent="0.2">
      <c r="A2396" s="41" t="s">
        <v>8775</v>
      </c>
      <c r="B2396" s="103" t="s">
        <v>743</v>
      </c>
      <c r="C2396" s="43" t="s">
        <v>7295</v>
      </c>
      <c r="D2396" s="43" t="s">
        <v>8535</v>
      </c>
      <c r="E2396" s="44" t="s">
        <v>76</v>
      </c>
      <c r="F2396" s="45" t="s">
        <v>8776</v>
      </c>
      <c r="G2396" s="45" t="s">
        <v>8168</v>
      </c>
      <c r="H2396" s="47">
        <v>43629</v>
      </c>
      <c r="I2396" s="47">
        <v>44360</v>
      </c>
      <c r="J2396" s="48" t="str">
        <f>IF(Ugovori_OPULJP[[#This Row],[DATUM ZAVRŠETKA OPERACIJE]]&gt;DATE(2024,3,31),"u provedbi","završen")</f>
        <v>završen</v>
      </c>
      <c r="K2396" s="46" t="s">
        <v>37</v>
      </c>
      <c r="L2396" s="46" t="s">
        <v>37</v>
      </c>
      <c r="M2396" s="49">
        <v>0.85</v>
      </c>
      <c r="N2396" s="49">
        <v>0.15</v>
      </c>
      <c r="O2396" s="50">
        <f>Ugovori_OPULJP[[#This Row],[Bespovratna sredstva - Ukupno (EU+Nac) HRK
= Ukupna ugovorena vrijednost bespovratnih sredstava]]*Ugovori_OPULJP[[#This Row],[EU STOPA SUFINANCIRANJA %
EU CO-FINANCING RATE %]]</f>
        <v>423480.2</v>
      </c>
      <c r="P2396" s="51">
        <f>Ugovori_OPULJP[[#This Row],[Bespovratna sredstva - EU dio - HRK]]/7.5345</f>
        <v>56205.481451987522</v>
      </c>
      <c r="Q2396" s="50">
        <f>Ugovori_OPULJP[[#This Row],[Bespovratna sredstva - Ukupno (EU+Nac) HRK
= Ukupna ugovorena vrijednost bespovratnih sredstava]]*Ugovori_OPULJP[[#This Row],[STOPA NACIONALNOG SUFINANCIRANJA %]]</f>
        <v>74731.8</v>
      </c>
      <c r="R2396" s="51">
        <f>Ugovori_OPULJP[[#This Row],[Bespovratna sredstva - Nacionalni dio - HRK]]/7.5345</f>
        <v>9918.6143738801511</v>
      </c>
      <c r="S2396" s="50">
        <v>498212</v>
      </c>
      <c r="T2396" s="51">
        <f>Ugovori_OPULJP[[#This Row],[Bespovratna sredstva - Ukupno (EU+Nac) HRK
= Ukupna ugovorena vrijednost bespovratnih sredstava]]/7.5345</f>
        <v>66124.095825867669</v>
      </c>
      <c r="U2396" s="50">
        <v>0</v>
      </c>
      <c r="V2396" s="51">
        <f>Ugovori_OPULJP[[#This Row],[Javni doprinos korisnika - HRK]]/7.5345</f>
        <v>0</v>
      </c>
      <c r="W2396" s="50">
        <v>0</v>
      </c>
      <c r="X2396" s="51">
        <f>Ugovori_OPULJP[[#This Row],[Privatni doprinos korisnika - HRK]]/7.5345</f>
        <v>0</v>
      </c>
      <c r="Y2396" s="52">
        <v>498212</v>
      </c>
      <c r="Z2396" s="53">
        <f>Ugovori_OPULJP[[#This Row],[UKUPNI PRIHVATLJIVI IZDACI
TOTAL ELIGIBLE EXPENDITURE
= Bespovratna sredstva ukupno + doprinos korisnika
= Ukupni prihvatljivi troškovi
= Ukupna ugovorena vrijednost projekta HRK]]/7.5345</f>
        <v>66124.095825867669</v>
      </c>
      <c r="AA2396" s="44" t="s">
        <v>38</v>
      </c>
      <c r="AB2396" s="44" t="s">
        <v>35</v>
      </c>
      <c r="AC2396" s="43" t="s">
        <v>8777</v>
      </c>
      <c r="AD2396" s="43" t="s">
        <v>6595</v>
      </c>
    </row>
    <row r="2397" spans="1:30" ht="76.5" x14ac:dyDescent="0.2">
      <c r="A2397" s="41" t="s">
        <v>8778</v>
      </c>
      <c r="B2397" s="103" t="s">
        <v>743</v>
      </c>
      <c r="C2397" s="43" t="s">
        <v>7295</v>
      </c>
      <c r="D2397" s="43" t="s">
        <v>8535</v>
      </c>
      <c r="E2397" s="44" t="s">
        <v>76</v>
      </c>
      <c r="F2397" s="45" t="s">
        <v>8779</v>
      </c>
      <c r="G2397" s="45" t="s">
        <v>7473</v>
      </c>
      <c r="H2397" s="47">
        <v>43437</v>
      </c>
      <c r="I2397" s="47">
        <v>44289</v>
      </c>
      <c r="J2397" s="48" t="str">
        <f>IF(Ugovori_OPULJP[[#This Row],[DATUM ZAVRŠETKA OPERACIJE]]&gt;DATE(2024,3,31),"u provedbi","završen")</f>
        <v>završen</v>
      </c>
      <c r="K2397" s="46" t="s">
        <v>99</v>
      </c>
      <c r="L2397" s="46" t="s">
        <v>99</v>
      </c>
      <c r="M2397" s="49">
        <v>0.85</v>
      </c>
      <c r="N2397" s="49">
        <v>0.15</v>
      </c>
      <c r="O2397" s="50">
        <f>Ugovori_OPULJP[[#This Row],[Bespovratna sredstva - Ukupno (EU+Nac) HRK
= Ukupna ugovorena vrijednost bespovratnih sredstava]]*Ugovori_OPULJP[[#This Row],[EU STOPA SUFINANCIRANJA %
EU CO-FINANCING RATE %]]</f>
        <v>2061577.25</v>
      </c>
      <c r="P2397" s="51">
        <f>Ugovori_OPULJP[[#This Row],[Bespovratna sredstva - EU dio - HRK]]/7.5345</f>
        <v>273618.32238370163</v>
      </c>
      <c r="Q2397" s="50">
        <f>Ugovori_OPULJP[[#This Row],[Bespovratna sredstva - Ukupno (EU+Nac) HRK
= Ukupna ugovorena vrijednost bespovratnih sredstava]]*Ugovori_OPULJP[[#This Row],[STOPA NACIONALNOG SUFINANCIRANJA %]]</f>
        <v>363807.75</v>
      </c>
      <c r="R2397" s="51">
        <f>Ugovori_OPULJP[[#This Row],[Bespovratna sredstva - Nacionalni dio - HRK]]/7.5345</f>
        <v>48285.586303006166</v>
      </c>
      <c r="S2397" s="50">
        <v>2425385</v>
      </c>
      <c r="T2397" s="51">
        <f>Ugovori_OPULJP[[#This Row],[Bespovratna sredstva - Ukupno (EU+Nac) HRK
= Ukupna ugovorena vrijednost bespovratnih sredstava]]/7.5345</f>
        <v>321903.90868670779</v>
      </c>
      <c r="U2397" s="50">
        <v>0</v>
      </c>
      <c r="V2397" s="51">
        <f>Ugovori_OPULJP[[#This Row],[Javni doprinos korisnika - HRK]]/7.5345</f>
        <v>0</v>
      </c>
      <c r="W2397" s="50">
        <v>0</v>
      </c>
      <c r="X2397" s="51">
        <f>Ugovori_OPULJP[[#This Row],[Privatni doprinos korisnika - HRK]]/7.5345</f>
        <v>0</v>
      </c>
      <c r="Y2397" s="52">
        <v>2425385</v>
      </c>
      <c r="Z2397" s="53">
        <f>Ugovori_OPULJP[[#This Row],[UKUPNI PRIHVATLJIVI IZDACI
TOTAL ELIGIBLE EXPENDITURE
= Bespovratna sredstva ukupno + doprinos korisnika
= Ukupni prihvatljivi troškovi
= Ukupna ugovorena vrijednost projekta HRK]]/7.5345</f>
        <v>321903.90868670779</v>
      </c>
      <c r="AA2397" s="44" t="s">
        <v>38</v>
      </c>
      <c r="AB2397" s="44" t="s">
        <v>35</v>
      </c>
      <c r="AC2397" s="43" t="s">
        <v>8780</v>
      </c>
      <c r="AD2397" s="43" t="s">
        <v>6595</v>
      </c>
    </row>
    <row r="2398" spans="1:30" ht="102" x14ac:dyDescent="0.2">
      <c r="A2398" s="41" t="s">
        <v>8781</v>
      </c>
      <c r="B2398" s="103" t="s">
        <v>743</v>
      </c>
      <c r="C2398" s="43" t="s">
        <v>7295</v>
      </c>
      <c r="D2398" s="43" t="s">
        <v>8535</v>
      </c>
      <c r="E2398" s="44" t="s">
        <v>76</v>
      </c>
      <c r="F2398" s="45" t="s">
        <v>8782</v>
      </c>
      <c r="G2398" s="45" t="s">
        <v>2536</v>
      </c>
      <c r="H2398" s="47">
        <v>43437</v>
      </c>
      <c r="I2398" s="47">
        <v>44350</v>
      </c>
      <c r="J2398" s="48" t="str">
        <f>IF(Ugovori_OPULJP[[#This Row],[DATUM ZAVRŠETKA OPERACIJE]]&gt;DATE(2024,3,31),"u provedbi","završen")</f>
        <v>završen</v>
      </c>
      <c r="K2398" s="46" t="s">
        <v>8783</v>
      </c>
      <c r="L2398" s="46" t="s">
        <v>338</v>
      </c>
      <c r="M2398" s="49">
        <v>0.85</v>
      </c>
      <c r="N2398" s="49">
        <v>0.15</v>
      </c>
      <c r="O2398" s="50">
        <f>Ugovori_OPULJP[[#This Row],[Bespovratna sredstva - Ukupno (EU+Nac) HRK
= Ukupna ugovorena vrijednost bespovratnih sredstava]]*Ugovori_OPULJP[[#This Row],[EU STOPA SUFINANCIRANJA %
EU CO-FINANCING RATE %]]</f>
        <v>2085518.1205</v>
      </c>
      <c r="P2398" s="51">
        <f>Ugovori_OPULJP[[#This Row],[Bespovratna sredstva - EU dio - HRK]]/7.5345</f>
        <v>276795.82195235247</v>
      </c>
      <c r="Q2398" s="50">
        <f>Ugovori_OPULJP[[#This Row],[Bespovratna sredstva - Ukupno (EU+Nac) HRK
= Ukupna ugovorena vrijednost bespovratnih sredstava]]*Ugovori_OPULJP[[#This Row],[STOPA NACIONALNOG SUFINANCIRANJA %]]</f>
        <v>368032.60949999996</v>
      </c>
      <c r="R2398" s="51">
        <f>Ugovori_OPULJP[[#This Row],[Bespovratna sredstva - Nacionalni dio - HRK]]/7.5345</f>
        <v>48846.321521003374</v>
      </c>
      <c r="S2398" s="50">
        <v>2453550.73</v>
      </c>
      <c r="T2398" s="51">
        <f>Ugovori_OPULJP[[#This Row],[Bespovratna sredstva - Ukupno (EU+Nac) HRK
= Ukupna ugovorena vrijednost bespovratnih sredstava]]/7.5345</f>
        <v>325642.14347335586</v>
      </c>
      <c r="U2398" s="50">
        <v>0</v>
      </c>
      <c r="V2398" s="51">
        <f>Ugovori_OPULJP[[#This Row],[Javni doprinos korisnika - HRK]]/7.5345</f>
        <v>0</v>
      </c>
      <c r="W2398" s="50">
        <v>0</v>
      </c>
      <c r="X2398" s="51">
        <f>Ugovori_OPULJP[[#This Row],[Privatni doprinos korisnika - HRK]]/7.5345</f>
        <v>0</v>
      </c>
      <c r="Y2398" s="52">
        <v>2453550.73</v>
      </c>
      <c r="Z2398" s="53">
        <f>Ugovori_OPULJP[[#This Row],[UKUPNI PRIHVATLJIVI IZDACI
TOTAL ELIGIBLE EXPENDITURE
= Bespovratna sredstva ukupno + doprinos korisnika
= Ukupni prihvatljivi troškovi
= Ukupna ugovorena vrijednost projekta HRK]]/7.5345</f>
        <v>325642.14347335586</v>
      </c>
      <c r="AA2398" s="44" t="s">
        <v>38</v>
      </c>
      <c r="AB2398" s="44" t="s">
        <v>35</v>
      </c>
      <c r="AC2398" s="43" t="s">
        <v>8784</v>
      </c>
      <c r="AD2398" s="43" t="s">
        <v>6595</v>
      </c>
    </row>
    <row r="2399" spans="1:30" ht="114.75" x14ac:dyDescent="0.2">
      <c r="A2399" s="41" t="s">
        <v>8785</v>
      </c>
      <c r="B2399" s="103" t="s">
        <v>743</v>
      </c>
      <c r="C2399" s="43" t="s">
        <v>7295</v>
      </c>
      <c r="D2399" s="43" t="s">
        <v>8535</v>
      </c>
      <c r="E2399" s="44" t="s">
        <v>76</v>
      </c>
      <c r="F2399" s="45" t="s">
        <v>8786</v>
      </c>
      <c r="G2399" s="45" t="s">
        <v>2311</v>
      </c>
      <c r="H2399" s="47">
        <v>43628</v>
      </c>
      <c r="I2399" s="47">
        <v>44542</v>
      </c>
      <c r="J2399" s="48" t="str">
        <f>IF(Ugovori_OPULJP[[#This Row],[DATUM ZAVRŠETKA OPERACIJE]]&gt;DATE(2024,3,31),"u provedbi","završen")</f>
        <v>završen</v>
      </c>
      <c r="K2399" s="46" t="s">
        <v>84</v>
      </c>
      <c r="L2399" s="46" t="s">
        <v>84</v>
      </c>
      <c r="M2399" s="49">
        <v>0.85</v>
      </c>
      <c r="N2399" s="49">
        <v>0.15</v>
      </c>
      <c r="O2399" s="50">
        <f>Ugovori_OPULJP[[#This Row],[Bespovratna sredstva - Ukupno (EU+Nac) HRK
= Ukupna ugovorena vrijednost bespovratnih sredstava]]*Ugovori_OPULJP[[#This Row],[EU STOPA SUFINANCIRANJA %
EU CO-FINANCING RATE %]]</f>
        <v>1201130.274</v>
      </c>
      <c r="P2399" s="51">
        <f>Ugovori_OPULJP[[#This Row],[Bespovratna sredstva - EU dio - HRK]]/7.5345</f>
        <v>159417.38323710929</v>
      </c>
      <c r="Q2399" s="50">
        <f>Ugovori_OPULJP[[#This Row],[Bespovratna sredstva - Ukupno (EU+Nac) HRK
= Ukupna ugovorena vrijednost bespovratnih sredstava]]*Ugovori_OPULJP[[#This Row],[STOPA NACIONALNOG SUFINANCIRANJA %]]</f>
        <v>211964.166</v>
      </c>
      <c r="R2399" s="51">
        <f>Ugovori_OPULJP[[#This Row],[Bespovratna sredstva - Nacionalni dio - HRK]]/7.5345</f>
        <v>28132.479394783993</v>
      </c>
      <c r="S2399" s="50">
        <v>1413094.44</v>
      </c>
      <c r="T2399" s="51">
        <f>Ugovori_OPULJP[[#This Row],[Bespovratna sredstva - Ukupno (EU+Nac) HRK
= Ukupna ugovorena vrijednost bespovratnih sredstava]]/7.5345</f>
        <v>187549.86263189328</v>
      </c>
      <c r="U2399" s="50">
        <v>0</v>
      </c>
      <c r="V2399" s="51">
        <f>Ugovori_OPULJP[[#This Row],[Javni doprinos korisnika - HRK]]/7.5345</f>
        <v>0</v>
      </c>
      <c r="W2399" s="50">
        <v>0</v>
      </c>
      <c r="X2399" s="51">
        <f>Ugovori_OPULJP[[#This Row],[Privatni doprinos korisnika - HRK]]/7.5345</f>
        <v>0</v>
      </c>
      <c r="Y2399" s="52">
        <v>1413094.44</v>
      </c>
      <c r="Z2399" s="53">
        <f>Ugovori_OPULJP[[#This Row],[UKUPNI PRIHVATLJIVI IZDACI
TOTAL ELIGIBLE EXPENDITURE
= Bespovratna sredstva ukupno + doprinos korisnika
= Ukupni prihvatljivi troškovi
= Ukupna ugovorena vrijednost projekta HRK]]/7.5345</f>
        <v>187549.86263189328</v>
      </c>
      <c r="AA2399" s="44" t="s">
        <v>38</v>
      </c>
      <c r="AB2399" s="44" t="s">
        <v>35</v>
      </c>
      <c r="AC2399" s="43" t="s">
        <v>8787</v>
      </c>
      <c r="AD2399" s="43" t="s">
        <v>6595</v>
      </c>
    </row>
    <row r="2400" spans="1:30" ht="102" x14ac:dyDescent="0.2">
      <c r="A2400" s="41" t="s">
        <v>8788</v>
      </c>
      <c r="B2400" s="103" t="s">
        <v>743</v>
      </c>
      <c r="C2400" s="43" t="s">
        <v>7295</v>
      </c>
      <c r="D2400" s="43" t="s">
        <v>8535</v>
      </c>
      <c r="E2400" s="44" t="s">
        <v>76</v>
      </c>
      <c r="F2400" s="45" t="s">
        <v>8789</v>
      </c>
      <c r="G2400" s="45" t="s">
        <v>1407</v>
      </c>
      <c r="H2400" s="47">
        <v>43444</v>
      </c>
      <c r="I2400" s="47">
        <v>44175</v>
      </c>
      <c r="J2400" s="48" t="str">
        <f>IF(Ugovori_OPULJP[[#This Row],[DATUM ZAVRŠETKA OPERACIJE]]&gt;DATE(2024,3,31),"u provedbi","završen")</f>
        <v>završen</v>
      </c>
      <c r="K2400" s="46" t="s">
        <v>94</v>
      </c>
      <c r="L2400" s="46" t="s">
        <v>94</v>
      </c>
      <c r="M2400" s="49">
        <v>0.85</v>
      </c>
      <c r="N2400" s="49">
        <v>0.15</v>
      </c>
      <c r="O2400" s="50">
        <f>Ugovori_OPULJP[[#This Row],[Bespovratna sredstva - Ukupno (EU+Nac) HRK
= Ukupna ugovorena vrijednost bespovratnih sredstava]]*Ugovori_OPULJP[[#This Row],[EU STOPA SUFINANCIRANJA %
EU CO-FINANCING RATE %]]</f>
        <v>2124254.6264999998</v>
      </c>
      <c r="P2400" s="51">
        <f>Ugovori_OPULJP[[#This Row],[Bespovratna sredstva - EU dio - HRK]]/7.5345</f>
        <v>281937.03981684247</v>
      </c>
      <c r="Q2400" s="50">
        <f>Ugovori_OPULJP[[#This Row],[Bespovratna sredstva - Ukupno (EU+Nac) HRK
= Ukupna ugovorena vrijednost bespovratnih sredstava]]*Ugovori_OPULJP[[#This Row],[STOPA NACIONALNOG SUFINANCIRANJA %]]</f>
        <v>374868.46349999995</v>
      </c>
      <c r="R2400" s="51">
        <f>Ugovori_OPULJP[[#This Row],[Bespovratna sredstva - Nacionalni dio - HRK]]/7.5345</f>
        <v>49753.59526179573</v>
      </c>
      <c r="S2400" s="50">
        <v>2499123.09</v>
      </c>
      <c r="T2400" s="51">
        <f>Ugovori_OPULJP[[#This Row],[Bespovratna sredstva - Ukupno (EU+Nac) HRK
= Ukupna ugovorena vrijednost bespovratnih sredstava]]/7.5345</f>
        <v>331690.63507863821</v>
      </c>
      <c r="U2400" s="50">
        <v>0</v>
      </c>
      <c r="V2400" s="51">
        <f>Ugovori_OPULJP[[#This Row],[Javni doprinos korisnika - HRK]]/7.5345</f>
        <v>0</v>
      </c>
      <c r="W2400" s="50">
        <v>0</v>
      </c>
      <c r="X2400" s="51">
        <f>Ugovori_OPULJP[[#This Row],[Privatni doprinos korisnika - HRK]]/7.5345</f>
        <v>0</v>
      </c>
      <c r="Y2400" s="52">
        <v>2499123.09</v>
      </c>
      <c r="Z2400" s="53">
        <f>Ugovori_OPULJP[[#This Row],[UKUPNI PRIHVATLJIVI IZDACI
TOTAL ELIGIBLE EXPENDITURE
= Bespovratna sredstva ukupno + doprinos korisnika
= Ukupni prihvatljivi troškovi
= Ukupna ugovorena vrijednost projekta HRK]]/7.5345</f>
        <v>331690.63507863821</v>
      </c>
      <c r="AA2400" s="44" t="s">
        <v>38</v>
      </c>
      <c r="AB2400" s="44" t="s">
        <v>35</v>
      </c>
      <c r="AC2400" s="43" t="s">
        <v>8790</v>
      </c>
      <c r="AD2400" s="43" t="s">
        <v>6595</v>
      </c>
    </row>
    <row r="2401" spans="1:30" ht="76.5" x14ac:dyDescent="0.2">
      <c r="A2401" s="41" t="s">
        <v>8791</v>
      </c>
      <c r="B2401" s="103" t="s">
        <v>743</v>
      </c>
      <c r="C2401" s="43" t="s">
        <v>7295</v>
      </c>
      <c r="D2401" s="43" t="s">
        <v>8535</v>
      </c>
      <c r="E2401" s="44" t="s">
        <v>76</v>
      </c>
      <c r="F2401" s="45" t="s">
        <v>7363</v>
      </c>
      <c r="G2401" s="45" t="s">
        <v>7413</v>
      </c>
      <c r="H2401" s="47">
        <v>43437</v>
      </c>
      <c r="I2401" s="47">
        <v>44168</v>
      </c>
      <c r="J2401" s="48" t="str">
        <f>IF(Ugovori_OPULJP[[#This Row],[DATUM ZAVRŠETKA OPERACIJE]]&gt;DATE(2024,3,31),"u provedbi","završen")</f>
        <v>završen</v>
      </c>
      <c r="K2401" s="46" t="s">
        <v>8792</v>
      </c>
      <c r="L2401" s="46" t="s">
        <v>173</v>
      </c>
      <c r="M2401" s="49">
        <v>0.85</v>
      </c>
      <c r="N2401" s="49">
        <v>0.15</v>
      </c>
      <c r="O2401" s="50">
        <f>Ugovori_OPULJP[[#This Row],[Bespovratna sredstva - Ukupno (EU+Nac) HRK
= Ukupna ugovorena vrijednost bespovratnih sredstava]]*Ugovori_OPULJP[[#This Row],[EU STOPA SUFINANCIRANJA %
EU CO-FINANCING RATE %]]</f>
        <v>1657224.7104999998</v>
      </c>
      <c r="P2401" s="51">
        <f>Ugovori_OPULJP[[#This Row],[Bespovratna sredstva - EU dio - HRK]]/7.5345</f>
        <v>219951.51775167559</v>
      </c>
      <c r="Q2401" s="50">
        <f>Ugovori_OPULJP[[#This Row],[Bespovratna sredstva - Ukupno (EU+Nac) HRK
= Ukupna ugovorena vrijednost bespovratnih sredstava]]*Ugovori_OPULJP[[#This Row],[STOPA NACIONALNOG SUFINANCIRANJA %]]</f>
        <v>292451.41949999996</v>
      </c>
      <c r="R2401" s="51">
        <f>Ugovori_OPULJP[[#This Row],[Bespovratna sredstva - Nacionalni dio - HRK]]/7.5345</f>
        <v>38814.973720883929</v>
      </c>
      <c r="S2401" s="50">
        <v>1949676.13</v>
      </c>
      <c r="T2401" s="51">
        <f>Ugovori_OPULJP[[#This Row],[Bespovratna sredstva - Ukupno (EU+Nac) HRK
= Ukupna ugovorena vrijednost bespovratnih sredstava]]/7.5345</f>
        <v>258766.49147255954</v>
      </c>
      <c r="U2401" s="50">
        <v>0</v>
      </c>
      <c r="V2401" s="51">
        <f>Ugovori_OPULJP[[#This Row],[Javni doprinos korisnika - HRK]]/7.5345</f>
        <v>0</v>
      </c>
      <c r="W2401" s="50">
        <v>0</v>
      </c>
      <c r="X2401" s="51">
        <f>Ugovori_OPULJP[[#This Row],[Privatni doprinos korisnika - HRK]]/7.5345</f>
        <v>0</v>
      </c>
      <c r="Y2401" s="52">
        <v>1949676.13</v>
      </c>
      <c r="Z2401" s="53">
        <f>Ugovori_OPULJP[[#This Row],[UKUPNI PRIHVATLJIVI IZDACI
TOTAL ELIGIBLE EXPENDITURE
= Bespovratna sredstva ukupno + doprinos korisnika
= Ukupni prihvatljivi troškovi
= Ukupna ugovorena vrijednost projekta HRK]]/7.5345</f>
        <v>258766.49147255954</v>
      </c>
      <c r="AA2401" s="44" t="s">
        <v>38</v>
      </c>
      <c r="AB2401" s="44" t="s">
        <v>35</v>
      </c>
      <c r="AC2401" s="43" t="s">
        <v>8793</v>
      </c>
      <c r="AD2401" s="43" t="s">
        <v>6595</v>
      </c>
    </row>
    <row r="2402" spans="1:30" ht="51" x14ac:dyDescent="0.2">
      <c r="A2402" s="41" t="s">
        <v>8794</v>
      </c>
      <c r="B2402" s="103" t="s">
        <v>743</v>
      </c>
      <c r="C2402" s="43" t="s">
        <v>7295</v>
      </c>
      <c r="D2402" s="43" t="s">
        <v>8535</v>
      </c>
      <c r="E2402" s="44" t="s">
        <v>76</v>
      </c>
      <c r="F2402" s="45" t="s">
        <v>8795</v>
      </c>
      <c r="G2402" s="62" t="s">
        <v>4218</v>
      </c>
      <c r="H2402" s="47">
        <v>43623</v>
      </c>
      <c r="I2402" s="47">
        <v>44537</v>
      </c>
      <c r="J2402" s="48" t="str">
        <f>IF(Ugovori_OPULJP[[#This Row],[DATUM ZAVRŠETKA OPERACIJE]]&gt;DATE(2024,3,31),"u provedbi","završen")</f>
        <v>završen</v>
      </c>
      <c r="K2402" s="46" t="s">
        <v>249</v>
      </c>
      <c r="L2402" s="46" t="s">
        <v>249</v>
      </c>
      <c r="M2402" s="49">
        <v>0.85</v>
      </c>
      <c r="N2402" s="49">
        <v>0.15</v>
      </c>
      <c r="O2402" s="50">
        <f>Ugovori_OPULJP[[#This Row],[Bespovratna sredstva - Ukupno (EU+Nac) HRK
= Ukupna ugovorena vrijednost bespovratnih sredstava]]*Ugovori_OPULJP[[#This Row],[EU STOPA SUFINANCIRANJA %
EU CO-FINANCING RATE %]]</f>
        <v>419436.31649999996</v>
      </c>
      <c r="P2402" s="51">
        <f>Ugovori_OPULJP[[#This Row],[Bespovratna sredstva - EU dio - HRK]]/7.5345</f>
        <v>55668.765876965947</v>
      </c>
      <c r="Q2402" s="50">
        <f>Ugovori_OPULJP[[#This Row],[Bespovratna sredstva - Ukupno (EU+Nac) HRK
= Ukupna ugovorena vrijednost bespovratnih sredstava]]*Ugovori_OPULJP[[#This Row],[STOPA NACIONALNOG SUFINANCIRANJA %]]</f>
        <v>74018.17349999999</v>
      </c>
      <c r="R2402" s="51">
        <f>Ugovori_OPULJP[[#This Row],[Bespovratna sredstva - Nacionalni dio - HRK]]/7.5345</f>
        <v>9823.8998606410496</v>
      </c>
      <c r="S2402" s="50">
        <v>493454.49</v>
      </c>
      <c r="T2402" s="51">
        <f>Ugovori_OPULJP[[#This Row],[Bespovratna sredstva - Ukupno (EU+Nac) HRK
= Ukupna ugovorena vrijednost bespovratnih sredstava]]/7.5345</f>
        <v>65492.665737607</v>
      </c>
      <c r="U2402" s="50">
        <v>0</v>
      </c>
      <c r="V2402" s="51">
        <f>Ugovori_OPULJP[[#This Row],[Javni doprinos korisnika - HRK]]/7.5345</f>
        <v>0</v>
      </c>
      <c r="W2402" s="50">
        <v>0</v>
      </c>
      <c r="X2402" s="51">
        <f>Ugovori_OPULJP[[#This Row],[Privatni doprinos korisnika - HRK]]/7.5345</f>
        <v>0</v>
      </c>
      <c r="Y2402" s="52">
        <v>493454.49</v>
      </c>
      <c r="Z2402" s="53">
        <f>Ugovori_OPULJP[[#This Row],[UKUPNI PRIHVATLJIVI IZDACI
TOTAL ELIGIBLE EXPENDITURE
= Bespovratna sredstva ukupno + doprinos korisnika
= Ukupni prihvatljivi troškovi
= Ukupna ugovorena vrijednost projekta HRK]]/7.5345</f>
        <v>65492.665737607</v>
      </c>
      <c r="AA2402" s="44" t="s">
        <v>38</v>
      </c>
      <c r="AB2402" s="44" t="s">
        <v>35</v>
      </c>
      <c r="AC2402" s="43" t="s">
        <v>8796</v>
      </c>
      <c r="AD2402" s="43" t="s">
        <v>6595</v>
      </c>
    </row>
    <row r="2403" spans="1:30" ht="102" x14ac:dyDescent="0.2">
      <c r="A2403" s="41" t="s">
        <v>8797</v>
      </c>
      <c r="B2403" s="103" t="s">
        <v>743</v>
      </c>
      <c r="C2403" s="43" t="s">
        <v>7295</v>
      </c>
      <c r="D2403" s="43" t="s">
        <v>8535</v>
      </c>
      <c r="E2403" s="44" t="s">
        <v>76</v>
      </c>
      <c r="F2403" s="45" t="s">
        <v>7517</v>
      </c>
      <c r="G2403" s="45" t="s">
        <v>7518</v>
      </c>
      <c r="H2403" s="47">
        <v>43437</v>
      </c>
      <c r="I2403" s="47">
        <v>44168</v>
      </c>
      <c r="J2403" s="48" t="str">
        <f>IF(Ugovori_OPULJP[[#This Row],[DATUM ZAVRŠETKA OPERACIJE]]&gt;DATE(2024,3,31),"u provedbi","završen")</f>
        <v>završen</v>
      </c>
      <c r="K2403" s="46" t="s">
        <v>173</v>
      </c>
      <c r="L2403" s="46" t="s">
        <v>173</v>
      </c>
      <c r="M2403" s="49">
        <v>0.85</v>
      </c>
      <c r="N2403" s="49">
        <v>0.15</v>
      </c>
      <c r="O2403" s="50">
        <f>Ugovori_OPULJP[[#This Row],[Bespovratna sredstva - Ukupno (EU+Nac) HRK
= Ukupna ugovorena vrijednost bespovratnih sredstava]]*Ugovori_OPULJP[[#This Row],[EU STOPA SUFINANCIRANJA %
EU CO-FINANCING RATE %]]</f>
        <v>2061790.3875</v>
      </c>
      <c r="P2403" s="51">
        <f>Ugovori_OPULJP[[#This Row],[Bespovratna sredstva - EU dio - HRK]]/7.5345</f>
        <v>273646.6105912801</v>
      </c>
      <c r="Q2403" s="50">
        <f>Ugovori_OPULJP[[#This Row],[Bespovratna sredstva - Ukupno (EU+Nac) HRK
= Ukupna ugovorena vrijednost bespovratnih sredstava]]*Ugovori_OPULJP[[#This Row],[STOPA NACIONALNOG SUFINANCIRANJA %]]</f>
        <v>363845.36249999999</v>
      </c>
      <c r="R2403" s="51">
        <f>Ugovori_OPULJP[[#This Row],[Bespovratna sredstva - Nacionalni dio - HRK]]/7.5345</f>
        <v>48290.578339637665</v>
      </c>
      <c r="S2403" s="50">
        <v>2425635.75</v>
      </c>
      <c r="T2403" s="51">
        <f>Ugovori_OPULJP[[#This Row],[Bespovratna sredstva - Ukupno (EU+Nac) HRK
= Ukupna ugovorena vrijednost bespovratnih sredstava]]/7.5345</f>
        <v>321937.18893091776</v>
      </c>
      <c r="U2403" s="50">
        <v>0</v>
      </c>
      <c r="V2403" s="51">
        <f>Ugovori_OPULJP[[#This Row],[Javni doprinos korisnika - HRK]]/7.5345</f>
        <v>0</v>
      </c>
      <c r="W2403" s="50">
        <v>0</v>
      </c>
      <c r="X2403" s="51">
        <f>Ugovori_OPULJP[[#This Row],[Privatni doprinos korisnika - HRK]]/7.5345</f>
        <v>0</v>
      </c>
      <c r="Y2403" s="52">
        <v>2425635.75</v>
      </c>
      <c r="Z2403" s="53">
        <f>Ugovori_OPULJP[[#This Row],[UKUPNI PRIHVATLJIVI IZDACI
TOTAL ELIGIBLE EXPENDITURE
= Bespovratna sredstva ukupno + doprinos korisnika
= Ukupni prihvatljivi troškovi
= Ukupna ugovorena vrijednost projekta HRK]]/7.5345</f>
        <v>321937.18893091776</v>
      </c>
      <c r="AA2403" s="44" t="s">
        <v>38</v>
      </c>
      <c r="AB2403" s="44" t="s">
        <v>35</v>
      </c>
      <c r="AC2403" s="43" t="s">
        <v>8798</v>
      </c>
      <c r="AD2403" s="43" t="s">
        <v>6595</v>
      </c>
    </row>
    <row r="2404" spans="1:30" ht="114.75" x14ac:dyDescent="0.2">
      <c r="A2404" s="41" t="s">
        <v>8799</v>
      </c>
      <c r="B2404" s="103" t="s">
        <v>743</v>
      </c>
      <c r="C2404" s="43" t="s">
        <v>7295</v>
      </c>
      <c r="D2404" s="43" t="s">
        <v>8535</v>
      </c>
      <c r="E2404" s="44" t="s">
        <v>76</v>
      </c>
      <c r="F2404" s="45" t="s">
        <v>8800</v>
      </c>
      <c r="G2404" s="45" t="s">
        <v>8801</v>
      </c>
      <c r="H2404" s="47">
        <v>43623</v>
      </c>
      <c r="I2404" s="47">
        <v>44354</v>
      </c>
      <c r="J2404" s="48" t="str">
        <f>IF(Ugovori_OPULJP[[#This Row],[DATUM ZAVRŠETKA OPERACIJE]]&gt;DATE(2024,3,31),"u provedbi","završen")</f>
        <v>završen</v>
      </c>
      <c r="K2404" s="46" t="s">
        <v>173</v>
      </c>
      <c r="L2404" s="46" t="s">
        <v>173</v>
      </c>
      <c r="M2404" s="49">
        <v>0.85</v>
      </c>
      <c r="N2404" s="49">
        <v>0.15</v>
      </c>
      <c r="O2404" s="50">
        <f>Ugovori_OPULJP[[#This Row],[Bespovratna sredstva - Ukupno (EU+Nac) HRK
= Ukupna ugovorena vrijednost bespovratnih sredstava]]*Ugovori_OPULJP[[#This Row],[EU STOPA SUFINANCIRANJA %
EU CO-FINANCING RATE %]]</f>
        <v>1145113.03</v>
      </c>
      <c r="P2404" s="51">
        <f>Ugovori_OPULJP[[#This Row],[Bespovratna sredstva - EU dio - HRK]]/7.5345</f>
        <v>151982.61729378192</v>
      </c>
      <c r="Q2404" s="50">
        <f>Ugovori_OPULJP[[#This Row],[Bespovratna sredstva - Ukupno (EU+Nac) HRK
= Ukupna ugovorena vrijednost bespovratnih sredstava]]*Ugovori_OPULJP[[#This Row],[STOPA NACIONALNOG SUFINANCIRANJA %]]</f>
        <v>202078.77</v>
      </c>
      <c r="R2404" s="51">
        <f>Ugovori_OPULJP[[#This Row],[Bespovratna sredstva - Nacionalni dio - HRK]]/7.5345</f>
        <v>26820.461875373279</v>
      </c>
      <c r="S2404" s="50">
        <v>1347191.8</v>
      </c>
      <c r="T2404" s="51">
        <f>Ugovori_OPULJP[[#This Row],[Bespovratna sredstva - Ukupno (EU+Nac) HRK
= Ukupna ugovorena vrijednost bespovratnih sredstava]]/7.5345</f>
        <v>178803.07916915521</v>
      </c>
      <c r="U2404" s="50">
        <v>0</v>
      </c>
      <c r="V2404" s="51">
        <f>Ugovori_OPULJP[[#This Row],[Javni doprinos korisnika - HRK]]/7.5345</f>
        <v>0</v>
      </c>
      <c r="W2404" s="50">
        <v>0</v>
      </c>
      <c r="X2404" s="51">
        <f>Ugovori_OPULJP[[#This Row],[Privatni doprinos korisnika - HRK]]/7.5345</f>
        <v>0</v>
      </c>
      <c r="Y2404" s="52">
        <v>1347191.8</v>
      </c>
      <c r="Z2404" s="53">
        <f>Ugovori_OPULJP[[#This Row],[UKUPNI PRIHVATLJIVI IZDACI
TOTAL ELIGIBLE EXPENDITURE
= Bespovratna sredstva ukupno + doprinos korisnika
= Ukupni prihvatljivi troškovi
= Ukupna ugovorena vrijednost projekta HRK]]/7.5345</f>
        <v>178803.07916915521</v>
      </c>
      <c r="AA2404" s="44" t="s">
        <v>38</v>
      </c>
      <c r="AB2404" s="44" t="s">
        <v>35</v>
      </c>
      <c r="AC2404" s="43" t="s">
        <v>8802</v>
      </c>
      <c r="AD2404" s="43" t="s">
        <v>6595</v>
      </c>
    </row>
    <row r="2405" spans="1:30" ht="76.5" x14ac:dyDescent="0.2">
      <c r="A2405" s="41" t="s">
        <v>8803</v>
      </c>
      <c r="B2405" s="103" t="s">
        <v>743</v>
      </c>
      <c r="C2405" s="43" t="s">
        <v>7295</v>
      </c>
      <c r="D2405" s="43" t="s">
        <v>8535</v>
      </c>
      <c r="E2405" s="44" t="s">
        <v>76</v>
      </c>
      <c r="F2405" s="45" t="s">
        <v>8804</v>
      </c>
      <c r="G2405" s="45" t="s">
        <v>8805</v>
      </c>
      <c r="H2405" s="47">
        <v>43437</v>
      </c>
      <c r="I2405" s="47">
        <v>44350</v>
      </c>
      <c r="J2405" s="48" t="str">
        <f>IF(Ugovori_OPULJP[[#This Row],[DATUM ZAVRŠETKA OPERACIJE]]&gt;DATE(2024,3,31),"u provedbi","završen")</f>
        <v>završen</v>
      </c>
      <c r="K2405" s="46" t="s">
        <v>211</v>
      </c>
      <c r="L2405" s="46" t="s">
        <v>211</v>
      </c>
      <c r="M2405" s="49">
        <v>0.85</v>
      </c>
      <c r="N2405" s="49">
        <v>0.15</v>
      </c>
      <c r="O2405" s="50">
        <f>Ugovori_OPULJP[[#This Row],[Bespovratna sredstva - Ukupno (EU+Nac) HRK
= Ukupna ugovorena vrijednost bespovratnih sredstava]]*Ugovori_OPULJP[[#This Row],[EU STOPA SUFINANCIRANJA %
EU CO-FINANCING RATE %]]</f>
        <v>1201635.4375</v>
      </c>
      <c r="P2405" s="51">
        <f>Ugovori_OPULJP[[#This Row],[Bespovratna sredstva - EU dio - HRK]]/7.5345</f>
        <v>159484.42995553784</v>
      </c>
      <c r="Q2405" s="50">
        <f>Ugovori_OPULJP[[#This Row],[Bespovratna sredstva - Ukupno (EU+Nac) HRK
= Ukupna ugovorena vrijednost bespovratnih sredstava]]*Ugovori_OPULJP[[#This Row],[STOPA NACIONALNOG SUFINANCIRANJA %]]</f>
        <v>212053.3125</v>
      </c>
      <c r="R2405" s="51">
        <f>Ugovori_OPULJP[[#This Row],[Bespovratna sredstva - Nacionalni dio - HRK]]/7.5345</f>
        <v>28144.311168624328</v>
      </c>
      <c r="S2405" s="50">
        <v>1413688.75</v>
      </c>
      <c r="T2405" s="51">
        <f>Ugovori_OPULJP[[#This Row],[Bespovratna sredstva - Ukupno (EU+Nac) HRK
= Ukupna ugovorena vrijednost bespovratnih sredstava]]/7.5345</f>
        <v>187628.74112416219</v>
      </c>
      <c r="U2405" s="50">
        <v>0</v>
      </c>
      <c r="V2405" s="51">
        <f>Ugovori_OPULJP[[#This Row],[Javni doprinos korisnika - HRK]]/7.5345</f>
        <v>0</v>
      </c>
      <c r="W2405" s="50">
        <v>0</v>
      </c>
      <c r="X2405" s="51">
        <f>Ugovori_OPULJP[[#This Row],[Privatni doprinos korisnika - HRK]]/7.5345</f>
        <v>0</v>
      </c>
      <c r="Y2405" s="52">
        <v>1413688.75</v>
      </c>
      <c r="Z2405" s="53">
        <f>Ugovori_OPULJP[[#This Row],[UKUPNI PRIHVATLJIVI IZDACI
TOTAL ELIGIBLE EXPENDITURE
= Bespovratna sredstva ukupno + doprinos korisnika
= Ukupni prihvatljivi troškovi
= Ukupna ugovorena vrijednost projekta HRK]]/7.5345</f>
        <v>187628.74112416219</v>
      </c>
      <c r="AA2405" s="44" t="s">
        <v>38</v>
      </c>
      <c r="AB2405" s="44" t="s">
        <v>35</v>
      </c>
      <c r="AC2405" s="43" t="s">
        <v>8806</v>
      </c>
      <c r="AD2405" s="43" t="s">
        <v>6595</v>
      </c>
    </row>
    <row r="2406" spans="1:30" ht="114.75" x14ac:dyDescent="0.2">
      <c r="A2406" s="41" t="s">
        <v>8807</v>
      </c>
      <c r="B2406" s="103" t="s">
        <v>743</v>
      </c>
      <c r="C2406" s="43" t="s">
        <v>7295</v>
      </c>
      <c r="D2406" s="43" t="s">
        <v>8535</v>
      </c>
      <c r="E2406" s="44" t="s">
        <v>76</v>
      </c>
      <c r="F2406" s="45" t="s">
        <v>8569</v>
      </c>
      <c r="G2406" s="45" t="s">
        <v>7550</v>
      </c>
      <c r="H2406" s="47">
        <v>43575</v>
      </c>
      <c r="I2406" s="47">
        <v>44489</v>
      </c>
      <c r="J2406" s="48" t="str">
        <f>IF(Ugovori_OPULJP[[#This Row],[DATUM ZAVRŠETKA OPERACIJE]]&gt;DATE(2024,3,31),"u provedbi","završen")</f>
        <v>završen</v>
      </c>
      <c r="K2406" s="46" t="s">
        <v>338</v>
      </c>
      <c r="L2406" s="46" t="s">
        <v>338</v>
      </c>
      <c r="M2406" s="49">
        <v>0.85</v>
      </c>
      <c r="N2406" s="49">
        <v>0.15</v>
      </c>
      <c r="O2406" s="50">
        <f>Ugovori_OPULJP[[#This Row],[Bespovratna sredstva - Ukupno (EU+Nac) HRK
= Ukupna ugovorena vrijednost bespovratnih sredstava]]*Ugovori_OPULJP[[#This Row],[EU STOPA SUFINANCIRANJA %
EU CO-FINANCING RATE %]]</f>
        <v>369024.3125</v>
      </c>
      <c r="P2406" s="51">
        <f>Ugovori_OPULJP[[#This Row],[Bespovratna sredstva - EU dio - HRK]]/7.5345</f>
        <v>48977.943128276595</v>
      </c>
      <c r="Q2406" s="50">
        <f>Ugovori_OPULJP[[#This Row],[Bespovratna sredstva - Ukupno (EU+Nac) HRK
= Ukupna ugovorena vrijednost bespovratnih sredstava]]*Ugovori_OPULJP[[#This Row],[STOPA NACIONALNOG SUFINANCIRANJA %]]</f>
        <v>65121.9375</v>
      </c>
      <c r="R2406" s="51">
        <f>Ugovori_OPULJP[[#This Row],[Bespovratna sredstva - Nacionalni dio - HRK]]/7.5345</f>
        <v>8643.1664344017518</v>
      </c>
      <c r="S2406" s="50">
        <v>434146.25</v>
      </c>
      <c r="T2406" s="51">
        <f>Ugovori_OPULJP[[#This Row],[Bespovratna sredstva - Ukupno (EU+Nac) HRK
= Ukupna ugovorena vrijednost bespovratnih sredstava]]/7.5345</f>
        <v>57621.109562678343</v>
      </c>
      <c r="U2406" s="50">
        <v>0</v>
      </c>
      <c r="V2406" s="51">
        <f>Ugovori_OPULJP[[#This Row],[Javni doprinos korisnika - HRK]]/7.5345</f>
        <v>0</v>
      </c>
      <c r="W2406" s="50">
        <v>0</v>
      </c>
      <c r="X2406" s="51">
        <f>Ugovori_OPULJP[[#This Row],[Privatni doprinos korisnika - HRK]]/7.5345</f>
        <v>0</v>
      </c>
      <c r="Y2406" s="52">
        <v>434146.25</v>
      </c>
      <c r="Z2406" s="53">
        <f>Ugovori_OPULJP[[#This Row],[UKUPNI PRIHVATLJIVI IZDACI
TOTAL ELIGIBLE EXPENDITURE
= Bespovratna sredstva ukupno + doprinos korisnika
= Ukupni prihvatljivi troškovi
= Ukupna ugovorena vrijednost projekta HRK]]/7.5345</f>
        <v>57621.109562678343</v>
      </c>
      <c r="AA2406" s="44" t="s">
        <v>38</v>
      </c>
      <c r="AB2406" s="44" t="s">
        <v>35</v>
      </c>
      <c r="AC2406" s="43" t="s">
        <v>8808</v>
      </c>
      <c r="AD2406" s="43" t="s">
        <v>6595</v>
      </c>
    </row>
    <row r="2407" spans="1:30" ht="63.75" x14ac:dyDescent="0.2">
      <c r="A2407" s="41" t="s">
        <v>8809</v>
      </c>
      <c r="B2407" s="103" t="s">
        <v>743</v>
      </c>
      <c r="C2407" s="43" t="s">
        <v>7295</v>
      </c>
      <c r="D2407" s="43" t="s">
        <v>8535</v>
      </c>
      <c r="E2407" s="44" t="s">
        <v>76</v>
      </c>
      <c r="F2407" s="45" t="s">
        <v>8810</v>
      </c>
      <c r="G2407" s="45" t="s">
        <v>7509</v>
      </c>
      <c r="H2407" s="47">
        <v>43560</v>
      </c>
      <c r="I2407" s="47">
        <v>44474</v>
      </c>
      <c r="J2407" s="48" t="str">
        <f>IF(Ugovori_OPULJP[[#This Row],[DATUM ZAVRŠETKA OPERACIJE]]&gt;DATE(2024,3,31),"u provedbi","završen")</f>
        <v>završen</v>
      </c>
      <c r="K2407" s="46" t="s">
        <v>8811</v>
      </c>
      <c r="L2407" s="46" t="s">
        <v>37</v>
      </c>
      <c r="M2407" s="49">
        <v>0.85</v>
      </c>
      <c r="N2407" s="49">
        <v>0.15</v>
      </c>
      <c r="O2407" s="50">
        <f>Ugovori_OPULJP[[#This Row],[Bespovratna sredstva - Ukupno (EU+Nac) HRK
= Ukupna ugovorena vrijednost bespovratnih sredstava]]*Ugovori_OPULJP[[#This Row],[EU STOPA SUFINANCIRANJA %
EU CO-FINANCING RATE %]]</f>
        <v>2123570.2999999998</v>
      </c>
      <c r="P2407" s="51">
        <f>Ugovori_OPULJP[[#This Row],[Bespovratna sredstva - EU dio - HRK]]/7.5345</f>
        <v>281846.21408188995</v>
      </c>
      <c r="Q2407" s="50">
        <f>Ugovori_OPULJP[[#This Row],[Bespovratna sredstva - Ukupno (EU+Nac) HRK
= Ukupna ugovorena vrijednost bespovratnih sredstava]]*Ugovori_OPULJP[[#This Row],[STOPA NACIONALNOG SUFINANCIRANJA %]]</f>
        <v>374747.7</v>
      </c>
      <c r="R2407" s="51">
        <f>Ugovori_OPULJP[[#This Row],[Bespovratna sredstva - Nacionalni dio - HRK]]/7.5345</f>
        <v>49737.567190921756</v>
      </c>
      <c r="S2407" s="50">
        <v>2498318</v>
      </c>
      <c r="T2407" s="51">
        <f>Ugovori_OPULJP[[#This Row],[Bespovratna sredstva - Ukupno (EU+Nac) HRK
= Ukupna ugovorena vrijednost bespovratnih sredstava]]/7.5345</f>
        <v>331583.7812728117</v>
      </c>
      <c r="U2407" s="50">
        <v>0</v>
      </c>
      <c r="V2407" s="51">
        <f>Ugovori_OPULJP[[#This Row],[Javni doprinos korisnika - HRK]]/7.5345</f>
        <v>0</v>
      </c>
      <c r="W2407" s="50">
        <v>0</v>
      </c>
      <c r="X2407" s="51">
        <f>Ugovori_OPULJP[[#This Row],[Privatni doprinos korisnika - HRK]]/7.5345</f>
        <v>0</v>
      </c>
      <c r="Y2407" s="52">
        <v>2498318</v>
      </c>
      <c r="Z2407" s="53">
        <f>Ugovori_OPULJP[[#This Row],[UKUPNI PRIHVATLJIVI IZDACI
TOTAL ELIGIBLE EXPENDITURE
= Bespovratna sredstva ukupno + doprinos korisnika
= Ukupni prihvatljivi troškovi
= Ukupna ugovorena vrijednost projekta HRK]]/7.5345</f>
        <v>331583.7812728117</v>
      </c>
      <c r="AA2407" s="44" t="s">
        <v>38</v>
      </c>
      <c r="AB2407" s="44" t="s">
        <v>35</v>
      </c>
      <c r="AC2407" s="43" t="s">
        <v>8812</v>
      </c>
      <c r="AD2407" s="43" t="s">
        <v>6595</v>
      </c>
    </row>
    <row r="2408" spans="1:30" ht="76.5" x14ac:dyDescent="0.2">
      <c r="A2408" s="41" t="s">
        <v>8813</v>
      </c>
      <c r="B2408" s="103" t="s">
        <v>743</v>
      </c>
      <c r="C2408" s="43" t="s">
        <v>7295</v>
      </c>
      <c r="D2408" s="43" t="s">
        <v>8535</v>
      </c>
      <c r="E2408" s="44" t="s">
        <v>76</v>
      </c>
      <c r="F2408" s="45" t="s">
        <v>8814</v>
      </c>
      <c r="G2408" s="45" t="s">
        <v>3956</v>
      </c>
      <c r="H2408" s="47">
        <v>43560</v>
      </c>
      <c r="I2408" s="47">
        <v>44413</v>
      </c>
      <c r="J2408" s="48" t="str">
        <f>IF(Ugovori_OPULJP[[#This Row],[DATUM ZAVRŠETKA OPERACIJE]]&gt;DATE(2024,3,31),"u provedbi","završen")</f>
        <v>završen</v>
      </c>
      <c r="K2408" s="46" t="s">
        <v>244</v>
      </c>
      <c r="L2408" s="46" t="s">
        <v>244</v>
      </c>
      <c r="M2408" s="49">
        <v>0.85</v>
      </c>
      <c r="N2408" s="49">
        <v>0.15</v>
      </c>
      <c r="O2408" s="50">
        <f>Ugovori_OPULJP[[#This Row],[Bespovratna sredstva - Ukupno (EU+Nac) HRK
= Ukupna ugovorena vrijednost bespovratnih sredstava]]*Ugovori_OPULJP[[#This Row],[EU STOPA SUFINANCIRANJA %
EU CO-FINANCING RATE %]]</f>
        <v>1074742.754</v>
      </c>
      <c r="P2408" s="51">
        <f>Ugovori_OPULJP[[#This Row],[Bespovratna sredstva - EU dio - HRK]]/7.5345</f>
        <v>142642.87663414958</v>
      </c>
      <c r="Q2408" s="50">
        <f>Ugovori_OPULJP[[#This Row],[Bespovratna sredstva - Ukupno (EU+Nac) HRK
= Ukupna ugovorena vrijednost bespovratnih sredstava]]*Ugovori_OPULJP[[#This Row],[STOPA NACIONALNOG SUFINANCIRANJA %]]</f>
        <v>189660.486</v>
      </c>
      <c r="R2408" s="51">
        <f>Ugovori_OPULJP[[#This Row],[Bespovratna sredstva - Nacionalni dio - HRK]]/7.5345</f>
        <v>25172.272347202867</v>
      </c>
      <c r="S2408" s="50">
        <v>1264403.24</v>
      </c>
      <c r="T2408" s="51">
        <f>Ugovori_OPULJP[[#This Row],[Bespovratna sredstva - Ukupno (EU+Nac) HRK
= Ukupna ugovorena vrijednost bespovratnih sredstava]]/7.5345</f>
        <v>167815.14898135242</v>
      </c>
      <c r="U2408" s="50">
        <v>0</v>
      </c>
      <c r="V2408" s="51">
        <f>Ugovori_OPULJP[[#This Row],[Javni doprinos korisnika - HRK]]/7.5345</f>
        <v>0</v>
      </c>
      <c r="W2408" s="50">
        <v>0</v>
      </c>
      <c r="X2408" s="51">
        <f>Ugovori_OPULJP[[#This Row],[Privatni doprinos korisnika - HRK]]/7.5345</f>
        <v>0</v>
      </c>
      <c r="Y2408" s="52">
        <v>1264403.24</v>
      </c>
      <c r="Z2408" s="53">
        <f>Ugovori_OPULJP[[#This Row],[UKUPNI PRIHVATLJIVI IZDACI
TOTAL ELIGIBLE EXPENDITURE
= Bespovratna sredstva ukupno + doprinos korisnika
= Ukupni prihvatljivi troškovi
= Ukupna ugovorena vrijednost projekta HRK]]/7.5345</f>
        <v>167815.14898135242</v>
      </c>
      <c r="AA2408" s="44" t="s">
        <v>38</v>
      </c>
      <c r="AB2408" s="44" t="s">
        <v>35</v>
      </c>
      <c r="AC2408" s="43" t="s">
        <v>8815</v>
      </c>
      <c r="AD2408" s="43" t="s">
        <v>6595</v>
      </c>
    </row>
    <row r="2409" spans="1:30" ht="63.75" x14ac:dyDescent="0.2">
      <c r="A2409" s="41" t="s">
        <v>8816</v>
      </c>
      <c r="B2409" s="103" t="s">
        <v>743</v>
      </c>
      <c r="C2409" s="43" t="s">
        <v>7295</v>
      </c>
      <c r="D2409" s="43" t="s">
        <v>8535</v>
      </c>
      <c r="E2409" s="44" t="s">
        <v>76</v>
      </c>
      <c r="F2409" s="45" t="s">
        <v>8817</v>
      </c>
      <c r="G2409" s="45" t="s">
        <v>7525</v>
      </c>
      <c r="H2409" s="47">
        <v>43437</v>
      </c>
      <c r="I2409" s="47">
        <v>44168</v>
      </c>
      <c r="J2409" s="48" t="str">
        <f>IF(Ugovori_OPULJP[[#This Row],[DATUM ZAVRŠETKA OPERACIJE]]&gt;DATE(2024,3,31),"u provedbi","završen")</f>
        <v>završen</v>
      </c>
      <c r="K2409" s="46" t="s">
        <v>154</v>
      </c>
      <c r="L2409" s="46" t="s">
        <v>37</v>
      </c>
      <c r="M2409" s="49">
        <v>0.85</v>
      </c>
      <c r="N2409" s="49">
        <v>0.15</v>
      </c>
      <c r="O2409" s="50">
        <f>Ugovori_OPULJP[[#This Row],[Bespovratna sredstva - Ukupno (EU+Nac) HRK
= Ukupna ugovorena vrijednost bespovratnih sredstava]]*Ugovori_OPULJP[[#This Row],[EU STOPA SUFINANCIRANJA %
EU CO-FINANCING RATE %]]</f>
        <v>2124633.0805000002</v>
      </c>
      <c r="P2409" s="51">
        <f>Ugovori_OPULJP[[#This Row],[Bespovratna sredstva - EU dio - HRK]]/7.5345</f>
        <v>281987.26929457829</v>
      </c>
      <c r="Q2409" s="50">
        <f>Ugovori_OPULJP[[#This Row],[Bespovratna sredstva - Ukupno (EU+Nac) HRK
= Ukupna ugovorena vrijednost bespovratnih sredstava]]*Ugovori_OPULJP[[#This Row],[STOPA NACIONALNOG SUFINANCIRANJA %]]</f>
        <v>374935.24949999998</v>
      </c>
      <c r="R2409" s="51">
        <f>Ugovori_OPULJP[[#This Row],[Bespovratna sredstva - Nacionalni dio - HRK]]/7.5345</f>
        <v>49762.459287278514</v>
      </c>
      <c r="S2409" s="50">
        <v>2499568.33</v>
      </c>
      <c r="T2409" s="51">
        <f>Ugovori_OPULJP[[#This Row],[Bespovratna sredstva - Ukupno (EU+Nac) HRK
= Ukupna ugovorena vrijednost bespovratnih sredstava]]/7.5345</f>
        <v>331749.72858185676</v>
      </c>
      <c r="U2409" s="50">
        <v>0</v>
      </c>
      <c r="V2409" s="51">
        <f>Ugovori_OPULJP[[#This Row],[Javni doprinos korisnika - HRK]]/7.5345</f>
        <v>0</v>
      </c>
      <c r="W2409" s="50">
        <v>0</v>
      </c>
      <c r="X2409" s="51">
        <f>Ugovori_OPULJP[[#This Row],[Privatni doprinos korisnika - HRK]]/7.5345</f>
        <v>0</v>
      </c>
      <c r="Y2409" s="52">
        <v>2499568.33</v>
      </c>
      <c r="Z2409" s="53">
        <f>Ugovori_OPULJP[[#This Row],[UKUPNI PRIHVATLJIVI IZDACI
TOTAL ELIGIBLE EXPENDITURE
= Bespovratna sredstva ukupno + doprinos korisnika
= Ukupni prihvatljivi troškovi
= Ukupna ugovorena vrijednost projekta HRK]]/7.5345</f>
        <v>331749.72858185676</v>
      </c>
      <c r="AA2409" s="44" t="s">
        <v>38</v>
      </c>
      <c r="AB2409" s="44" t="s">
        <v>35</v>
      </c>
      <c r="AC2409" s="43" t="s">
        <v>8818</v>
      </c>
      <c r="AD2409" s="43" t="s">
        <v>6595</v>
      </c>
    </row>
    <row r="2410" spans="1:30" ht="89.25" x14ac:dyDescent="0.2">
      <c r="A2410" s="41" t="s">
        <v>8819</v>
      </c>
      <c r="B2410" s="103" t="s">
        <v>743</v>
      </c>
      <c r="C2410" s="43" t="s">
        <v>7295</v>
      </c>
      <c r="D2410" s="43" t="s">
        <v>8535</v>
      </c>
      <c r="E2410" s="44" t="s">
        <v>76</v>
      </c>
      <c r="F2410" s="45" t="s">
        <v>8820</v>
      </c>
      <c r="G2410" s="45" t="s">
        <v>7547</v>
      </c>
      <c r="H2410" s="47">
        <v>43770</v>
      </c>
      <c r="I2410" s="47">
        <v>44682</v>
      </c>
      <c r="J2410" s="48" t="str">
        <f>IF(Ugovori_OPULJP[[#This Row],[DATUM ZAVRŠETKA OPERACIJE]]&gt;DATE(2024,3,31),"u provedbi","završen")</f>
        <v>završen</v>
      </c>
      <c r="K2410" s="46" t="s">
        <v>338</v>
      </c>
      <c r="L2410" s="46" t="s">
        <v>338</v>
      </c>
      <c r="M2410" s="49">
        <v>0.85</v>
      </c>
      <c r="N2410" s="49">
        <v>0.15</v>
      </c>
      <c r="O2410" s="50">
        <f>Ugovori_OPULJP[[#This Row],[Bespovratna sredstva - Ukupno (EU+Nac) HRK
= Ukupna ugovorena vrijednost bespovratnih sredstava]]*Ugovori_OPULJP[[#This Row],[EU STOPA SUFINANCIRANJA %
EU CO-FINANCING RATE %]]</f>
        <v>2124565.9559999998</v>
      </c>
      <c r="P2410" s="51">
        <f>Ugovori_OPULJP[[#This Row],[Bespovratna sredstva - EU dio - HRK]]/7.5345</f>
        <v>281978.36034242483</v>
      </c>
      <c r="Q2410" s="50">
        <f>Ugovori_OPULJP[[#This Row],[Bespovratna sredstva - Ukupno (EU+Nac) HRK
= Ukupna ugovorena vrijednost bespovratnih sredstava]]*Ugovori_OPULJP[[#This Row],[STOPA NACIONALNOG SUFINANCIRANJA %]]</f>
        <v>374923.40399999998</v>
      </c>
      <c r="R2410" s="51">
        <f>Ugovori_OPULJP[[#This Row],[Bespovratna sredstva - Nacionalni dio - HRK]]/7.5345</f>
        <v>49760.887119251442</v>
      </c>
      <c r="S2410" s="50">
        <v>2499489.36</v>
      </c>
      <c r="T2410" s="51">
        <f>Ugovori_OPULJP[[#This Row],[Bespovratna sredstva - Ukupno (EU+Nac) HRK
= Ukupna ugovorena vrijednost bespovratnih sredstava]]/7.5345</f>
        <v>331739.24746167625</v>
      </c>
      <c r="U2410" s="50">
        <v>0</v>
      </c>
      <c r="V2410" s="51">
        <f>Ugovori_OPULJP[[#This Row],[Javni doprinos korisnika - HRK]]/7.5345</f>
        <v>0</v>
      </c>
      <c r="W2410" s="50">
        <v>0</v>
      </c>
      <c r="X2410" s="51">
        <f>Ugovori_OPULJP[[#This Row],[Privatni doprinos korisnika - HRK]]/7.5345</f>
        <v>0</v>
      </c>
      <c r="Y2410" s="52">
        <v>2499489.36</v>
      </c>
      <c r="Z2410" s="53">
        <f>Ugovori_OPULJP[[#This Row],[UKUPNI PRIHVATLJIVI IZDACI
TOTAL ELIGIBLE EXPENDITURE
= Bespovratna sredstva ukupno + doprinos korisnika
= Ukupni prihvatljivi troškovi
= Ukupna ugovorena vrijednost projekta HRK]]/7.5345</f>
        <v>331739.24746167625</v>
      </c>
      <c r="AA2410" s="44" t="s">
        <v>38</v>
      </c>
      <c r="AB2410" s="44" t="s">
        <v>35</v>
      </c>
      <c r="AC2410" s="43" t="s">
        <v>8821</v>
      </c>
      <c r="AD2410" s="43" t="s">
        <v>6595</v>
      </c>
    </row>
    <row r="2411" spans="1:30" ht="63.75" x14ac:dyDescent="0.2">
      <c r="A2411" s="41" t="s">
        <v>8822</v>
      </c>
      <c r="B2411" s="103" t="s">
        <v>743</v>
      </c>
      <c r="C2411" s="43" t="s">
        <v>7295</v>
      </c>
      <c r="D2411" s="43" t="s">
        <v>8535</v>
      </c>
      <c r="E2411" s="44" t="s">
        <v>76</v>
      </c>
      <c r="F2411" s="45" t="s">
        <v>8823</v>
      </c>
      <c r="G2411" s="45" t="s">
        <v>7445</v>
      </c>
      <c r="H2411" s="47">
        <v>43497</v>
      </c>
      <c r="I2411" s="47">
        <v>44409</v>
      </c>
      <c r="J2411" s="48" t="str">
        <f>IF(Ugovori_OPULJP[[#This Row],[DATUM ZAVRŠETKA OPERACIJE]]&gt;DATE(2024,3,31),"u provedbi","završen")</f>
        <v>završen</v>
      </c>
      <c r="K2411" s="46" t="s">
        <v>8824</v>
      </c>
      <c r="L2411" s="46" t="s">
        <v>37</v>
      </c>
      <c r="M2411" s="49">
        <v>0.85</v>
      </c>
      <c r="N2411" s="49">
        <v>0.15</v>
      </c>
      <c r="O2411" s="50">
        <f>Ugovori_OPULJP[[#This Row],[Bespovratna sredstva - Ukupno (EU+Nac) HRK
= Ukupna ugovorena vrijednost bespovratnih sredstava]]*Ugovori_OPULJP[[#This Row],[EU STOPA SUFINANCIRANJA %
EU CO-FINANCING RATE %]]</f>
        <v>2122703.1214999999</v>
      </c>
      <c r="P2411" s="51">
        <f>Ugovori_OPULJP[[#This Row],[Bespovratna sredstva - EU dio - HRK]]/7.5345</f>
        <v>281731.11971597315</v>
      </c>
      <c r="Q2411" s="50">
        <f>Ugovori_OPULJP[[#This Row],[Bespovratna sredstva - Ukupno (EU+Nac) HRK
= Ukupna ugovorena vrijednost bespovratnih sredstava]]*Ugovori_OPULJP[[#This Row],[STOPA NACIONALNOG SUFINANCIRANJA %]]</f>
        <v>374594.66849999997</v>
      </c>
      <c r="R2411" s="51">
        <f>Ugovori_OPULJP[[#This Row],[Bespovratna sredstva - Nacionalni dio - HRK]]/7.5345</f>
        <v>49717.256420465848</v>
      </c>
      <c r="S2411" s="50">
        <v>2497297.79</v>
      </c>
      <c r="T2411" s="51">
        <f>Ugovori_OPULJP[[#This Row],[Bespovratna sredstva - Ukupno (EU+Nac) HRK
= Ukupna ugovorena vrijednost bespovratnih sredstava]]/7.5345</f>
        <v>331448.37613643904</v>
      </c>
      <c r="U2411" s="50">
        <v>0</v>
      </c>
      <c r="V2411" s="51">
        <f>Ugovori_OPULJP[[#This Row],[Javni doprinos korisnika - HRK]]/7.5345</f>
        <v>0</v>
      </c>
      <c r="W2411" s="50">
        <v>0</v>
      </c>
      <c r="X2411" s="51">
        <f>Ugovori_OPULJP[[#This Row],[Privatni doprinos korisnika - HRK]]/7.5345</f>
        <v>0</v>
      </c>
      <c r="Y2411" s="52">
        <v>2497297.79</v>
      </c>
      <c r="Z2411" s="53">
        <f>Ugovori_OPULJP[[#This Row],[UKUPNI PRIHVATLJIVI IZDACI
TOTAL ELIGIBLE EXPENDITURE
= Bespovratna sredstva ukupno + doprinos korisnika
= Ukupni prihvatljivi troškovi
= Ukupna ugovorena vrijednost projekta HRK]]/7.5345</f>
        <v>331448.37613643904</v>
      </c>
      <c r="AA2411" s="44" t="s">
        <v>38</v>
      </c>
      <c r="AB2411" s="44" t="s">
        <v>35</v>
      </c>
      <c r="AC2411" s="43" t="s">
        <v>8825</v>
      </c>
      <c r="AD2411" s="43" t="s">
        <v>6595</v>
      </c>
    </row>
    <row r="2412" spans="1:30" ht="89.25" x14ac:dyDescent="0.2">
      <c r="A2412" s="41" t="s">
        <v>8826</v>
      </c>
      <c r="B2412" s="103" t="s">
        <v>743</v>
      </c>
      <c r="C2412" s="43" t="s">
        <v>7295</v>
      </c>
      <c r="D2412" s="43" t="s">
        <v>8535</v>
      </c>
      <c r="E2412" s="44" t="s">
        <v>76</v>
      </c>
      <c r="F2412" s="45" t="s">
        <v>8827</v>
      </c>
      <c r="G2412" s="45" t="s">
        <v>8828</v>
      </c>
      <c r="H2412" s="47">
        <v>43627</v>
      </c>
      <c r="I2412" s="47">
        <v>44358</v>
      </c>
      <c r="J2412" s="48" t="str">
        <f>IF(Ugovori_OPULJP[[#This Row],[DATUM ZAVRŠETKA OPERACIJE]]&gt;DATE(2024,3,31),"u provedbi","završen")</f>
        <v>završen</v>
      </c>
      <c r="K2412" s="46" t="s">
        <v>333</v>
      </c>
      <c r="L2412" s="46" t="s">
        <v>333</v>
      </c>
      <c r="M2412" s="49">
        <v>0.85</v>
      </c>
      <c r="N2412" s="49">
        <v>0.15</v>
      </c>
      <c r="O2412" s="50">
        <f>Ugovori_OPULJP[[#This Row],[Bespovratna sredstva - Ukupno (EU+Nac) HRK
= Ukupna ugovorena vrijednost bespovratnih sredstava]]*Ugovori_OPULJP[[#This Row],[EU STOPA SUFINANCIRANJA %
EU CO-FINANCING RATE %]]</f>
        <v>420274</v>
      </c>
      <c r="P2412" s="51">
        <f>Ugovori_OPULJP[[#This Row],[Bespovratna sredstva - EU dio - HRK]]/7.5345</f>
        <v>55779.94558364855</v>
      </c>
      <c r="Q2412" s="50">
        <f>Ugovori_OPULJP[[#This Row],[Bespovratna sredstva - Ukupno (EU+Nac) HRK
= Ukupna ugovorena vrijednost bespovratnih sredstava]]*Ugovori_OPULJP[[#This Row],[STOPA NACIONALNOG SUFINANCIRANJA %]]</f>
        <v>74166</v>
      </c>
      <c r="R2412" s="51">
        <f>Ugovori_OPULJP[[#This Row],[Bespovratna sredstva - Nacionalni dio - HRK]]/7.5345</f>
        <v>9843.5198088791549</v>
      </c>
      <c r="S2412" s="50">
        <v>494440</v>
      </c>
      <c r="T2412" s="51">
        <f>Ugovori_OPULJP[[#This Row],[Bespovratna sredstva - Ukupno (EU+Nac) HRK
= Ukupna ugovorena vrijednost bespovratnih sredstava]]/7.5345</f>
        <v>65623.465392527709</v>
      </c>
      <c r="U2412" s="50">
        <v>0</v>
      </c>
      <c r="V2412" s="51">
        <f>Ugovori_OPULJP[[#This Row],[Javni doprinos korisnika - HRK]]/7.5345</f>
        <v>0</v>
      </c>
      <c r="W2412" s="50">
        <v>0</v>
      </c>
      <c r="X2412" s="51">
        <f>Ugovori_OPULJP[[#This Row],[Privatni doprinos korisnika - HRK]]/7.5345</f>
        <v>0</v>
      </c>
      <c r="Y2412" s="52">
        <v>494440</v>
      </c>
      <c r="Z2412" s="53">
        <f>Ugovori_OPULJP[[#This Row],[UKUPNI PRIHVATLJIVI IZDACI
TOTAL ELIGIBLE EXPENDITURE
= Bespovratna sredstva ukupno + doprinos korisnika
= Ukupni prihvatljivi troškovi
= Ukupna ugovorena vrijednost projekta HRK]]/7.5345</f>
        <v>65623.465392527709</v>
      </c>
      <c r="AA2412" s="44" t="s">
        <v>38</v>
      </c>
      <c r="AB2412" s="44" t="s">
        <v>35</v>
      </c>
      <c r="AC2412" s="43" t="s">
        <v>8829</v>
      </c>
      <c r="AD2412" s="43" t="s">
        <v>6595</v>
      </c>
    </row>
    <row r="2413" spans="1:30" ht="76.5" x14ac:dyDescent="0.2">
      <c r="A2413" s="41" t="s">
        <v>8830</v>
      </c>
      <c r="B2413" s="103" t="s">
        <v>743</v>
      </c>
      <c r="C2413" s="43" t="s">
        <v>7295</v>
      </c>
      <c r="D2413" s="43" t="s">
        <v>8535</v>
      </c>
      <c r="E2413" s="44" t="s">
        <v>76</v>
      </c>
      <c r="F2413" s="45" t="s">
        <v>8831</v>
      </c>
      <c r="G2413" s="45" t="s">
        <v>7561</v>
      </c>
      <c r="H2413" s="47">
        <v>43561</v>
      </c>
      <c r="I2413" s="47">
        <v>44292</v>
      </c>
      <c r="J2413" s="48" t="str">
        <f>IF(Ugovori_OPULJP[[#This Row],[DATUM ZAVRŠETKA OPERACIJE]]&gt;DATE(2024,3,31),"u provedbi","završen")</f>
        <v>završen</v>
      </c>
      <c r="K2413" s="46" t="s">
        <v>333</v>
      </c>
      <c r="L2413" s="46" t="s">
        <v>333</v>
      </c>
      <c r="M2413" s="49">
        <v>0.85</v>
      </c>
      <c r="N2413" s="49">
        <v>0.15</v>
      </c>
      <c r="O2413" s="50">
        <f>Ugovori_OPULJP[[#This Row],[Bespovratna sredstva - Ukupno (EU+Nac) HRK
= Ukupna ugovorena vrijednost bespovratnih sredstava]]*Ugovori_OPULJP[[#This Row],[EU STOPA SUFINANCIRANJA %
EU CO-FINANCING RATE %]]</f>
        <v>424932</v>
      </c>
      <c r="P2413" s="51">
        <f>Ugovori_OPULJP[[#This Row],[Bespovratna sredstva - EU dio - HRK]]/7.5345</f>
        <v>56398.168425243872</v>
      </c>
      <c r="Q2413" s="50">
        <f>Ugovori_OPULJP[[#This Row],[Bespovratna sredstva - Ukupno (EU+Nac) HRK
= Ukupna ugovorena vrijednost bespovratnih sredstava]]*Ugovori_OPULJP[[#This Row],[STOPA NACIONALNOG SUFINANCIRANJA %]]</f>
        <v>74988</v>
      </c>
      <c r="R2413" s="51">
        <f>Ugovori_OPULJP[[#This Row],[Bespovratna sredstva - Nacionalni dio - HRK]]/7.5345</f>
        <v>9952.617957395978</v>
      </c>
      <c r="S2413" s="50">
        <v>499920</v>
      </c>
      <c r="T2413" s="51">
        <f>Ugovori_OPULJP[[#This Row],[Bespovratna sredstva - Ukupno (EU+Nac) HRK
= Ukupna ugovorena vrijednost bespovratnih sredstava]]/7.5345</f>
        <v>66350.786382639853</v>
      </c>
      <c r="U2413" s="50">
        <v>0</v>
      </c>
      <c r="V2413" s="51">
        <f>Ugovori_OPULJP[[#This Row],[Javni doprinos korisnika - HRK]]/7.5345</f>
        <v>0</v>
      </c>
      <c r="W2413" s="50">
        <v>0</v>
      </c>
      <c r="X2413" s="51">
        <f>Ugovori_OPULJP[[#This Row],[Privatni doprinos korisnika - HRK]]/7.5345</f>
        <v>0</v>
      </c>
      <c r="Y2413" s="52">
        <v>499920</v>
      </c>
      <c r="Z2413" s="53">
        <f>Ugovori_OPULJP[[#This Row],[UKUPNI PRIHVATLJIVI IZDACI
TOTAL ELIGIBLE EXPENDITURE
= Bespovratna sredstva ukupno + doprinos korisnika
= Ukupni prihvatljivi troškovi
= Ukupna ugovorena vrijednost projekta HRK]]/7.5345</f>
        <v>66350.786382639853</v>
      </c>
      <c r="AA2413" s="44" t="s">
        <v>38</v>
      </c>
      <c r="AB2413" s="44" t="s">
        <v>35</v>
      </c>
      <c r="AC2413" s="43" t="s">
        <v>8832</v>
      </c>
      <c r="AD2413" s="43" t="s">
        <v>6595</v>
      </c>
    </row>
    <row r="2414" spans="1:30" ht="76.5" x14ac:dyDescent="0.2">
      <c r="A2414" s="41" t="s">
        <v>8833</v>
      </c>
      <c r="B2414" s="103" t="s">
        <v>743</v>
      </c>
      <c r="C2414" s="43" t="s">
        <v>7295</v>
      </c>
      <c r="D2414" s="43" t="s">
        <v>8535</v>
      </c>
      <c r="E2414" s="44" t="s">
        <v>76</v>
      </c>
      <c r="F2414" s="45" t="s">
        <v>8834</v>
      </c>
      <c r="G2414" s="45" t="s">
        <v>7431</v>
      </c>
      <c r="H2414" s="47">
        <v>43497</v>
      </c>
      <c r="I2414" s="47">
        <v>44228</v>
      </c>
      <c r="J2414" s="48" t="str">
        <f>IF(Ugovori_OPULJP[[#This Row],[DATUM ZAVRŠETKA OPERACIJE]]&gt;DATE(2024,3,31),"u provedbi","završen")</f>
        <v>završen</v>
      </c>
      <c r="K2414" s="46" t="s">
        <v>37</v>
      </c>
      <c r="L2414" s="46" t="s">
        <v>37</v>
      </c>
      <c r="M2414" s="49">
        <v>0.85</v>
      </c>
      <c r="N2414" s="49">
        <v>0.15</v>
      </c>
      <c r="O2414" s="50">
        <f>Ugovori_OPULJP[[#This Row],[Bespovratna sredstva - Ukupno (EU+Nac) HRK
= Ukupna ugovorena vrijednost bespovratnih sredstava]]*Ugovori_OPULJP[[#This Row],[EU STOPA SUFINANCIRANJA %
EU CO-FINANCING RATE %]]</f>
        <v>424396.5</v>
      </c>
      <c r="P2414" s="51">
        <f>Ugovori_OPULJP[[#This Row],[Bespovratna sredstva - EU dio - HRK]]/7.5345</f>
        <v>56327.095361337844</v>
      </c>
      <c r="Q2414" s="50">
        <f>Ugovori_OPULJP[[#This Row],[Bespovratna sredstva - Ukupno (EU+Nac) HRK
= Ukupna ugovorena vrijednost bespovratnih sredstava]]*Ugovori_OPULJP[[#This Row],[STOPA NACIONALNOG SUFINANCIRANJA %]]</f>
        <v>74893.5</v>
      </c>
      <c r="R2414" s="51">
        <f>Ugovori_OPULJP[[#This Row],[Bespovratna sredstva - Nacionalni dio - HRK]]/7.5345</f>
        <v>9940.0756520007963</v>
      </c>
      <c r="S2414" s="50">
        <v>499290</v>
      </c>
      <c r="T2414" s="51">
        <f>Ugovori_OPULJP[[#This Row],[Bespovratna sredstva - Ukupno (EU+Nac) HRK
= Ukupna ugovorena vrijednost bespovratnih sredstava]]/7.5345</f>
        <v>66267.171013338637</v>
      </c>
      <c r="U2414" s="50">
        <v>0</v>
      </c>
      <c r="V2414" s="51">
        <f>Ugovori_OPULJP[[#This Row],[Javni doprinos korisnika - HRK]]/7.5345</f>
        <v>0</v>
      </c>
      <c r="W2414" s="50">
        <v>0</v>
      </c>
      <c r="X2414" s="51">
        <f>Ugovori_OPULJP[[#This Row],[Privatni doprinos korisnika - HRK]]/7.5345</f>
        <v>0</v>
      </c>
      <c r="Y2414" s="52">
        <v>499290</v>
      </c>
      <c r="Z2414" s="53">
        <f>Ugovori_OPULJP[[#This Row],[UKUPNI PRIHVATLJIVI IZDACI
TOTAL ELIGIBLE EXPENDITURE
= Bespovratna sredstva ukupno + doprinos korisnika
= Ukupni prihvatljivi troškovi
= Ukupna ugovorena vrijednost projekta HRK]]/7.5345</f>
        <v>66267.171013338637</v>
      </c>
      <c r="AA2414" s="44" t="s">
        <v>38</v>
      </c>
      <c r="AB2414" s="44" t="s">
        <v>35</v>
      </c>
      <c r="AC2414" s="43" t="s">
        <v>8835</v>
      </c>
      <c r="AD2414" s="43" t="s">
        <v>6595</v>
      </c>
    </row>
    <row r="2415" spans="1:30" ht="63.75" x14ac:dyDescent="0.2">
      <c r="A2415" s="41" t="s">
        <v>8836</v>
      </c>
      <c r="B2415" s="103" t="s">
        <v>743</v>
      </c>
      <c r="C2415" s="43" t="s">
        <v>7295</v>
      </c>
      <c r="D2415" s="43" t="s">
        <v>8535</v>
      </c>
      <c r="E2415" s="44" t="s">
        <v>76</v>
      </c>
      <c r="F2415" s="45" t="s">
        <v>8837</v>
      </c>
      <c r="G2415" s="45" t="s">
        <v>8838</v>
      </c>
      <c r="H2415" s="47">
        <v>43629</v>
      </c>
      <c r="I2415" s="47">
        <v>44360</v>
      </c>
      <c r="J2415" s="48" t="str">
        <f>IF(Ugovori_OPULJP[[#This Row],[DATUM ZAVRŠETKA OPERACIJE]]&gt;DATE(2024,3,31),"u provedbi","završen")</f>
        <v>završen</v>
      </c>
      <c r="K2415" s="46" t="s">
        <v>99</v>
      </c>
      <c r="L2415" s="46" t="s">
        <v>99</v>
      </c>
      <c r="M2415" s="49">
        <v>0.85</v>
      </c>
      <c r="N2415" s="49">
        <v>0.15</v>
      </c>
      <c r="O2415" s="50">
        <f>Ugovori_OPULJP[[#This Row],[Bespovratna sredstva - Ukupno (EU+Nac) HRK
= Ukupna ugovorena vrijednost bespovratnih sredstava]]*Ugovori_OPULJP[[#This Row],[EU STOPA SUFINANCIRANJA %
EU CO-FINANCING RATE %]]</f>
        <v>376834.75</v>
      </c>
      <c r="P2415" s="51">
        <f>Ugovori_OPULJP[[#This Row],[Bespovratna sredstva - EU dio - HRK]]/7.5345</f>
        <v>50014.566328223504</v>
      </c>
      <c r="Q2415" s="50">
        <f>Ugovori_OPULJP[[#This Row],[Bespovratna sredstva - Ukupno (EU+Nac) HRK
= Ukupna ugovorena vrijednost bespovratnih sredstava]]*Ugovori_OPULJP[[#This Row],[STOPA NACIONALNOG SUFINANCIRANJA %]]</f>
        <v>66500.25</v>
      </c>
      <c r="R2415" s="51">
        <f>Ugovori_OPULJP[[#This Row],[Bespovratna sredstva - Nacionalni dio - HRK]]/7.5345</f>
        <v>8826.0999402747366</v>
      </c>
      <c r="S2415" s="50">
        <v>443335</v>
      </c>
      <c r="T2415" s="51">
        <f>Ugovori_OPULJP[[#This Row],[Bespovratna sredstva - Ukupno (EU+Nac) HRK
= Ukupna ugovorena vrijednost bespovratnih sredstava]]/7.5345</f>
        <v>58840.666268498237</v>
      </c>
      <c r="U2415" s="50">
        <v>0</v>
      </c>
      <c r="V2415" s="51">
        <f>Ugovori_OPULJP[[#This Row],[Javni doprinos korisnika - HRK]]/7.5345</f>
        <v>0</v>
      </c>
      <c r="W2415" s="50">
        <v>0</v>
      </c>
      <c r="X2415" s="51">
        <f>Ugovori_OPULJP[[#This Row],[Privatni doprinos korisnika - HRK]]/7.5345</f>
        <v>0</v>
      </c>
      <c r="Y2415" s="52">
        <v>443335</v>
      </c>
      <c r="Z2415" s="53">
        <f>Ugovori_OPULJP[[#This Row],[UKUPNI PRIHVATLJIVI IZDACI
TOTAL ELIGIBLE EXPENDITURE
= Bespovratna sredstva ukupno + doprinos korisnika
= Ukupni prihvatljivi troškovi
= Ukupna ugovorena vrijednost projekta HRK]]/7.5345</f>
        <v>58840.666268498237</v>
      </c>
      <c r="AA2415" s="44" t="s">
        <v>38</v>
      </c>
      <c r="AB2415" s="44" t="s">
        <v>35</v>
      </c>
      <c r="AC2415" s="43" t="s">
        <v>8839</v>
      </c>
      <c r="AD2415" s="43" t="s">
        <v>6595</v>
      </c>
    </row>
    <row r="2416" spans="1:30" ht="89.25" x14ac:dyDescent="0.2">
      <c r="A2416" s="41" t="s">
        <v>8840</v>
      </c>
      <c r="B2416" s="103" t="s">
        <v>743</v>
      </c>
      <c r="C2416" s="43" t="s">
        <v>7295</v>
      </c>
      <c r="D2416" s="43" t="s">
        <v>8535</v>
      </c>
      <c r="E2416" s="44" t="s">
        <v>76</v>
      </c>
      <c r="F2416" s="45" t="s">
        <v>8841</v>
      </c>
      <c r="G2416" s="45" t="s">
        <v>7595</v>
      </c>
      <c r="H2416" s="47">
        <v>43768</v>
      </c>
      <c r="I2416" s="47">
        <v>44620</v>
      </c>
      <c r="J2416" s="48" t="str">
        <f>IF(Ugovori_OPULJP[[#This Row],[DATUM ZAVRŠETKA OPERACIJE]]&gt;DATE(2024,3,31),"u provedbi","završen")</f>
        <v>završen</v>
      </c>
      <c r="K2416" s="46" t="s">
        <v>333</v>
      </c>
      <c r="L2416" s="46" t="s">
        <v>94</v>
      </c>
      <c r="M2416" s="49">
        <v>0.85</v>
      </c>
      <c r="N2416" s="49">
        <v>0.15</v>
      </c>
      <c r="O2416" s="50">
        <f>Ugovori_OPULJP[[#This Row],[Bespovratna sredstva - Ukupno (EU+Nac) HRK
= Ukupna ugovorena vrijednost bespovratnih sredstava]]*Ugovori_OPULJP[[#This Row],[EU STOPA SUFINANCIRANJA %
EU CO-FINANCING RATE %]]</f>
        <v>425000</v>
      </c>
      <c r="P2416" s="51">
        <f>Ugovori_OPULJP[[#This Row],[Bespovratna sredstva - EU dio - HRK]]/7.5345</f>
        <v>56407.193576216072</v>
      </c>
      <c r="Q2416" s="50">
        <f>Ugovori_OPULJP[[#This Row],[Bespovratna sredstva - Ukupno (EU+Nac) HRK
= Ukupna ugovorena vrijednost bespovratnih sredstava]]*Ugovori_OPULJP[[#This Row],[STOPA NACIONALNOG SUFINANCIRANJA %]]</f>
        <v>75000</v>
      </c>
      <c r="R2416" s="51">
        <f>Ugovori_OPULJP[[#This Row],[Bespovratna sredstva - Nacionalni dio - HRK]]/7.5345</f>
        <v>9954.2106310969539</v>
      </c>
      <c r="S2416" s="50">
        <v>500000</v>
      </c>
      <c r="T2416" s="51">
        <f>Ugovori_OPULJP[[#This Row],[Bespovratna sredstva - Ukupno (EU+Nac) HRK
= Ukupna ugovorena vrijednost bespovratnih sredstava]]/7.5345</f>
        <v>66361.404207313026</v>
      </c>
      <c r="U2416" s="50">
        <v>0</v>
      </c>
      <c r="V2416" s="51">
        <f>Ugovori_OPULJP[[#This Row],[Javni doprinos korisnika - HRK]]/7.5345</f>
        <v>0</v>
      </c>
      <c r="W2416" s="50">
        <v>0</v>
      </c>
      <c r="X2416" s="51">
        <f>Ugovori_OPULJP[[#This Row],[Privatni doprinos korisnika - HRK]]/7.5345</f>
        <v>0</v>
      </c>
      <c r="Y2416" s="52">
        <v>500000</v>
      </c>
      <c r="Z2416" s="53">
        <f>Ugovori_OPULJP[[#This Row],[UKUPNI PRIHVATLJIVI IZDACI
TOTAL ELIGIBLE EXPENDITURE
= Bespovratna sredstva ukupno + doprinos korisnika
= Ukupni prihvatljivi troškovi
= Ukupna ugovorena vrijednost projekta HRK]]/7.5345</f>
        <v>66361.404207313026</v>
      </c>
      <c r="AA2416" s="44" t="s">
        <v>38</v>
      </c>
      <c r="AB2416" s="44" t="s">
        <v>35</v>
      </c>
      <c r="AC2416" s="43" t="s">
        <v>8842</v>
      </c>
      <c r="AD2416" s="43" t="s">
        <v>6595</v>
      </c>
    </row>
    <row r="2417" spans="1:30" ht="38.25" x14ac:dyDescent="0.2">
      <c r="A2417" s="41" t="s">
        <v>8843</v>
      </c>
      <c r="B2417" s="103" t="s">
        <v>743</v>
      </c>
      <c r="C2417" s="43" t="s">
        <v>7295</v>
      </c>
      <c r="D2417" s="43" t="s">
        <v>8535</v>
      </c>
      <c r="E2417" s="44" t="s">
        <v>76</v>
      </c>
      <c r="F2417" s="45" t="s">
        <v>8844</v>
      </c>
      <c r="G2417" s="45" t="s">
        <v>7396</v>
      </c>
      <c r="H2417" s="47">
        <v>43838</v>
      </c>
      <c r="I2417" s="47">
        <v>44569</v>
      </c>
      <c r="J2417" s="48" t="str">
        <f>IF(Ugovori_OPULJP[[#This Row],[DATUM ZAVRŠETKA OPERACIJE]]&gt;DATE(2024,3,31),"u provedbi","završen")</f>
        <v>završen</v>
      </c>
      <c r="K2417" s="46" t="s">
        <v>892</v>
      </c>
      <c r="L2417" s="46" t="s">
        <v>37</v>
      </c>
      <c r="M2417" s="49">
        <v>0.85</v>
      </c>
      <c r="N2417" s="49">
        <v>0.15</v>
      </c>
      <c r="O2417" s="50">
        <f>Ugovori_OPULJP[[#This Row],[Bespovratna sredstva - Ukupno (EU+Nac) HRK
= Ukupna ugovorena vrijednost bespovratnih sredstava]]*Ugovori_OPULJP[[#This Row],[EU STOPA SUFINANCIRANJA %
EU CO-FINANCING RATE %]]</f>
        <v>1423312.879</v>
      </c>
      <c r="P2417" s="51">
        <f>Ugovori_OPULJP[[#This Row],[Bespovratna sredstva - EU dio - HRK]]/7.5345</f>
        <v>188906.08255358681</v>
      </c>
      <c r="Q2417" s="50">
        <f>Ugovori_OPULJP[[#This Row],[Bespovratna sredstva - Ukupno (EU+Nac) HRK
= Ukupna ugovorena vrijednost bespovratnih sredstava]]*Ugovori_OPULJP[[#This Row],[STOPA NACIONALNOG SUFINANCIRANJA %]]</f>
        <v>251172.86099999998</v>
      </c>
      <c r="R2417" s="51">
        <f>Ugovori_OPULJP[[#This Row],[Bespovratna sredstva - Nacionalni dio - HRK]]/7.5345</f>
        <v>33336.367509456497</v>
      </c>
      <c r="S2417" s="50">
        <v>1674485.74</v>
      </c>
      <c r="T2417" s="51">
        <f>Ugovori_OPULJP[[#This Row],[Bespovratna sredstva - Ukupno (EU+Nac) HRK
= Ukupna ugovorena vrijednost bespovratnih sredstava]]/7.5345</f>
        <v>222242.45006304333</v>
      </c>
      <c r="U2417" s="50">
        <v>0</v>
      </c>
      <c r="V2417" s="51">
        <f>Ugovori_OPULJP[[#This Row],[Javni doprinos korisnika - HRK]]/7.5345</f>
        <v>0</v>
      </c>
      <c r="W2417" s="50">
        <v>0</v>
      </c>
      <c r="X2417" s="51">
        <f>Ugovori_OPULJP[[#This Row],[Privatni doprinos korisnika - HRK]]/7.5345</f>
        <v>0</v>
      </c>
      <c r="Y2417" s="52">
        <v>1674485.74</v>
      </c>
      <c r="Z2417" s="53">
        <f>Ugovori_OPULJP[[#This Row],[UKUPNI PRIHVATLJIVI IZDACI
TOTAL ELIGIBLE EXPENDITURE
= Bespovratna sredstva ukupno + doprinos korisnika
= Ukupni prihvatljivi troškovi
= Ukupna ugovorena vrijednost projekta HRK]]/7.5345</f>
        <v>222242.45006304333</v>
      </c>
      <c r="AA2417" s="44" t="s">
        <v>38</v>
      </c>
      <c r="AB2417" s="44" t="s">
        <v>35</v>
      </c>
      <c r="AC2417" s="43" t="s">
        <v>8845</v>
      </c>
      <c r="AD2417" s="43" t="s">
        <v>6595</v>
      </c>
    </row>
    <row r="2418" spans="1:30" ht="51" x14ac:dyDescent="0.2">
      <c r="A2418" s="41" t="s">
        <v>8846</v>
      </c>
      <c r="B2418" s="103" t="s">
        <v>743</v>
      </c>
      <c r="C2418" s="43" t="s">
        <v>7295</v>
      </c>
      <c r="D2418" s="43" t="s">
        <v>8535</v>
      </c>
      <c r="E2418" s="44" t="s">
        <v>76</v>
      </c>
      <c r="F2418" s="45" t="s">
        <v>8847</v>
      </c>
      <c r="G2418" s="45" t="s">
        <v>7396</v>
      </c>
      <c r="H2418" s="47">
        <v>43844</v>
      </c>
      <c r="I2418" s="47">
        <v>44575</v>
      </c>
      <c r="J2418" s="48" t="str">
        <f>IF(Ugovori_OPULJP[[#This Row],[DATUM ZAVRŠETKA OPERACIJE]]&gt;DATE(2024,3,31),"u provedbi","završen")</f>
        <v>završen</v>
      </c>
      <c r="K2418" s="46" t="s">
        <v>892</v>
      </c>
      <c r="L2418" s="46" t="s">
        <v>37</v>
      </c>
      <c r="M2418" s="49">
        <v>0.85</v>
      </c>
      <c r="N2418" s="49">
        <v>0.15</v>
      </c>
      <c r="O2418" s="50">
        <f>Ugovori_OPULJP[[#This Row],[Bespovratna sredstva - Ukupno (EU+Nac) HRK
= Ukupna ugovorena vrijednost bespovratnih sredstava]]*Ugovori_OPULJP[[#This Row],[EU STOPA SUFINANCIRANJA %
EU CO-FINANCING RATE %]]</f>
        <v>424260.06649999996</v>
      </c>
      <c r="P2418" s="51">
        <f>Ugovori_OPULJP[[#This Row],[Bespovratna sredstva - EU dio - HRK]]/7.5345</f>
        <v>56308.987524056</v>
      </c>
      <c r="Q2418" s="50">
        <f>Ugovori_OPULJP[[#This Row],[Bespovratna sredstva - Ukupno (EU+Nac) HRK
= Ukupna ugovorena vrijednost bespovratnih sredstava]]*Ugovori_OPULJP[[#This Row],[STOPA NACIONALNOG SUFINANCIRANJA %]]</f>
        <v>74869.42349999999</v>
      </c>
      <c r="R2418" s="51">
        <f>Ugovori_OPULJP[[#This Row],[Bespovratna sredstva - Nacionalni dio - HRK]]/7.5345</f>
        <v>9936.8801513039998</v>
      </c>
      <c r="S2418" s="50">
        <v>499129.49</v>
      </c>
      <c r="T2418" s="51">
        <f>Ugovori_OPULJP[[#This Row],[Bespovratna sredstva - Ukupno (EU+Nac) HRK
= Ukupna ugovorena vrijednost bespovratnih sredstava]]/7.5345</f>
        <v>66245.867675360001</v>
      </c>
      <c r="U2418" s="50">
        <v>0</v>
      </c>
      <c r="V2418" s="51">
        <f>Ugovori_OPULJP[[#This Row],[Javni doprinos korisnika - HRK]]/7.5345</f>
        <v>0</v>
      </c>
      <c r="W2418" s="50">
        <v>0</v>
      </c>
      <c r="X2418" s="51">
        <f>Ugovori_OPULJP[[#This Row],[Privatni doprinos korisnika - HRK]]/7.5345</f>
        <v>0</v>
      </c>
      <c r="Y2418" s="52">
        <v>499129.49</v>
      </c>
      <c r="Z2418" s="53">
        <f>Ugovori_OPULJP[[#This Row],[UKUPNI PRIHVATLJIVI IZDACI
TOTAL ELIGIBLE EXPENDITURE
= Bespovratna sredstva ukupno + doprinos korisnika
= Ukupni prihvatljivi troškovi
= Ukupna ugovorena vrijednost projekta HRK]]/7.5345</f>
        <v>66245.867675360001</v>
      </c>
      <c r="AA2418" s="44" t="s">
        <v>38</v>
      </c>
      <c r="AB2418" s="44" t="s">
        <v>35</v>
      </c>
      <c r="AC2418" s="43" t="s">
        <v>8848</v>
      </c>
      <c r="AD2418" s="43" t="s">
        <v>6595</v>
      </c>
    </row>
    <row r="2419" spans="1:30" ht="63.75" x14ac:dyDescent="0.2">
      <c r="A2419" s="41" t="s">
        <v>8849</v>
      </c>
      <c r="B2419" s="103" t="s">
        <v>743</v>
      </c>
      <c r="C2419" s="43" t="s">
        <v>7295</v>
      </c>
      <c r="D2419" s="43" t="s">
        <v>8535</v>
      </c>
      <c r="E2419" s="44" t="s">
        <v>76</v>
      </c>
      <c r="F2419" s="45" t="s">
        <v>8850</v>
      </c>
      <c r="G2419" s="45" t="s">
        <v>8851</v>
      </c>
      <c r="H2419" s="47">
        <v>43864</v>
      </c>
      <c r="I2419" s="47">
        <v>44623</v>
      </c>
      <c r="J2419" s="48" t="str">
        <f>IF(Ugovori_OPULJP[[#This Row],[DATUM ZAVRŠETKA OPERACIJE]]&gt;DATE(2024,3,31),"u provedbi","završen")</f>
        <v>završen</v>
      </c>
      <c r="K2419" s="46" t="s">
        <v>79</v>
      </c>
      <c r="L2419" s="46" t="s">
        <v>79</v>
      </c>
      <c r="M2419" s="49">
        <v>0.85</v>
      </c>
      <c r="N2419" s="49">
        <v>0.15</v>
      </c>
      <c r="O2419" s="50">
        <f>Ugovori_OPULJP[[#This Row],[Bespovratna sredstva - Ukupno (EU+Nac) HRK
= Ukupna ugovorena vrijednost bespovratnih sredstava]]*Ugovori_OPULJP[[#This Row],[EU STOPA SUFINANCIRANJA %
EU CO-FINANCING RATE %]]</f>
        <v>821506.13</v>
      </c>
      <c r="P2419" s="51">
        <f>Ugovori_OPULJP[[#This Row],[Bespovratna sredstva - EU dio - HRK]]/7.5345</f>
        <v>109032.60070343089</v>
      </c>
      <c r="Q2419" s="50">
        <f>Ugovori_OPULJP[[#This Row],[Bespovratna sredstva - Ukupno (EU+Nac) HRK
= Ukupna ugovorena vrijednost bespovratnih sredstava]]*Ugovori_OPULJP[[#This Row],[STOPA NACIONALNOG SUFINANCIRANJA %]]</f>
        <v>144971.67000000001</v>
      </c>
      <c r="R2419" s="51">
        <f>Ugovori_OPULJP[[#This Row],[Bespovratna sredstva - Nacionalni dio - HRK]]/7.5345</f>
        <v>19241.047182958391</v>
      </c>
      <c r="S2419" s="50">
        <v>966477.8</v>
      </c>
      <c r="T2419" s="51">
        <f>Ugovori_OPULJP[[#This Row],[Bespovratna sredstva - Ukupno (EU+Nac) HRK
= Ukupna ugovorena vrijednost bespovratnih sredstava]]/7.5345</f>
        <v>128273.64788638927</v>
      </c>
      <c r="U2419" s="50">
        <v>0</v>
      </c>
      <c r="V2419" s="51">
        <f>Ugovori_OPULJP[[#This Row],[Javni doprinos korisnika - HRK]]/7.5345</f>
        <v>0</v>
      </c>
      <c r="W2419" s="50">
        <v>0</v>
      </c>
      <c r="X2419" s="51">
        <f>Ugovori_OPULJP[[#This Row],[Privatni doprinos korisnika - HRK]]/7.5345</f>
        <v>0</v>
      </c>
      <c r="Y2419" s="52">
        <v>966477.8</v>
      </c>
      <c r="Z2419" s="53">
        <f>Ugovori_OPULJP[[#This Row],[UKUPNI PRIHVATLJIVI IZDACI
TOTAL ELIGIBLE EXPENDITURE
= Bespovratna sredstva ukupno + doprinos korisnika
= Ukupni prihvatljivi troškovi
= Ukupna ugovorena vrijednost projekta HRK]]/7.5345</f>
        <v>128273.64788638927</v>
      </c>
      <c r="AA2419" s="44" t="s">
        <v>38</v>
      </c>
      <c r="AB2419" s="44" t="s">
        <v>35</v>
      </c>
      <c r="AC2419" s="43" t="s">
        <v>8852</v>
      </c>
      <c r="AD2419" s="43" t="s">
        <v>6595</v>
      </c>
    </row>
    <row r="2420" spans="1:30" ht="51" x14ac:dyDescent="0.2">
      <c r="A2420" s="41" t="s">
        <v>8853</v>
      </c>
      <c r="B2420" s="103" t="s">
        <v>743</v>
      </c>
      <c r="C2420" s="43" t="s">
        <v>7295</v>
      </c>
      <c r="D2420" s="43" t="s">
        <v>8535</v>
      </c>
      <c r="E2420" s="44" t="s">
        <v>76</v>
      </c>
      <c r="F2420" s="45" t="s">
        <v>8854</v>
      </c>
      <c r="G2420" s="45" t="s">
        <v>7617</v>
      </c>
      <c r="H2420" s="47">
        <v>43838</v>
      </c>
      <c r="I2420" s="47">
        <v>44750</v>
      </c>
      <c r="J2420" s="48" t="str">
        <f>IF(Ugovori_OPULJP[[#This Row],[DATUM ZAVRŠETKA OPERACIJE]]&gt;DATE(2024,3,31),"u provedbi","završen")</f>
        <v>završen</v>
      </c>
      <c r="K2420" s="46" t="s">
        <v>211</v>
      </c>
      <c r="L2420" s="46" t="s">
        <v>211</v>
      </c>
      <c r="M2420" s="49">
        <v>0.85</v>
      </c>
      <c r="N2420" s="49">
        <v>0.15</v>
      </c>
      <c r="O2420" s="50">
        <f>Ugovori_OPULJP[[#This Row],[Bespovratna sredstva - Ukupno (EU+Nac) HRK
= Ukupna ugovorena vrijednost bespovratnih sredstava]]*Ugovori_OPULJP[[#This Row],[EU STOPA SUFINANCIRANJA %
EU CO-FINANCING RATE %]]</f>
        <v>1013742.7505</v>
      </c>
      <c r="P2420" s="51">
        <f>Ugovori_OPULJP[[#This Row],[Bespovratna sredstva - EU dio - HRK]]/7.5345</f>
        <v>134546.78485632755</v>
      </c>
      <c r="Q2420" s="50">
        <f>Ugovori_OPULJP[[#This Row],[Bespovratna sredstva - Ukupno (EU+Nac) HRK
= Ukupna ugovorena vrijednost bespovratnih sredstava]]*Ugovori_OPULJP[[#This Row],[STOPA NACIONALNOG SUFINANCIRANJA %]]</f>
        <v>178895.7795</v>
      </c>
      <c r="R2420" s="51">
        <f>Ugovori_OPULJP[[#This Row],[Bespovratna sredstva - Nacionalni dio - HRK]]/7.5345</f>
        <v>23743.550268763687</v>
      </c>
      <c r="S2420" s="50">
        <v>1192638.53</v>
      </c>
      <c r="T2420" s="51">
        <f>Ugovori_OPULJP[[#This Row],[Bespovratna sredstva - Ukupno (EU+Nac) HRK
= Ukupna ugovorena vrijednost bespovratnih sredstava]]/7.5345</f>
        <v>158290.33512509125</v>
      </c>
      <c r="U2420" s="50">
        <v>0</v>
      </c>
      <c r="V2420" s="51">
        <f>Ugovori_OPULJP[[#This Row],[Javni doprinos korisnika - HRK]]/7.5345</f>
        <v>0</v>
      </c>
      <c r="W2420" s="50">
        <v>0</v>
      </c>
      <c r="X2420" s="51">
        <f>Ugovori_OPULJP[[#This Row],[Privatni doprinos korisnika - HRK]]/7.5345</f>
        <v>0</v>
      </c>
      <c r="Y2420" s="52">
        <v>1192638.53</v>
      </c>
      <c r="Z2420" s="53">
        <f>Ugovori_OPULJP[[#This Row],[UKUPNI PRIHVATLJIVI IZDACI
TOTAL ELIGIBLE EXPENDITURE
= Bespovratna sredstva ukupno + doprinos korisnika
= Ukupni prihvatljivi troškovi
= Ukupna ugovorena vrijednost projekta HRK]]/7.5345</f>
        <v>158290.33512509125</v>
      </c>
      <c r="AA2420" s="44" t="s">
        <v>38</v>
      </c>
      <c r="AB2420" s="44" t="s">
        <v>35</v>
      </c>
      <c r="AC2420" s="43" t="s">
        <v>8855</v>
      </c>
      <c r="AD2420" s="43" t="s">
        <v>6595</v>
      </c>
    </row>
    <row r="2421" spans="1:30" ht="38.25" x14ac:dyDescent="0.2">
      <c r="A2421" s="41" t="s">
        <v>8856</v>
      </c>
      <c r="B2421" s="103" t="s">
        <v>743</v>
      </c>
      <c r="C2421" s="43" t="s">
        <v>7295</v>
      </c>
      <c r="D2421" s="43" t="s">
        <v>8535</v>
      </c>
      <c r="E2421" s="44" t="s">
        <v>76</v>
      </c>
      <c r="F2421" s="45" t="s">
        <v>8857</v>
      </c>
      <c r="G2421" s="45" t="s">
        <v>7437</v>
      </c>
      <c r="H2421" s="47">
        <v>43839</v>
      </c>
      <c r="I2421" s="47">
        <v>44570</v>
      </c>
      <c r="J2421" s="48" t="str">
        <f>IF(Ugovori_OPULJP[[#This Row],[DATUM ZAVRŠETKA OPERACIJE]]&gt;DATE(2024,3,31),"u provedbi","završen")</f>
        <v>završen</v>
      </c>
      <c r="K2421" s="46" t="s">
        <v>594</v>
      </c>
      <c r="L2421" s="46" t="s">
        <v>594</v>
      </c>
      <c r="M2421" s="49">
        <v>0.85</v>
      </c>
      <c r="N2421" s="49">
        <v>0.15</v>
      </c>
      <c r="O2421" s="50">
        <f>Ugovori_OPULJP[[#This Row],[Bespovratna sredstva - Ukupno (EU+Nac) HRK
= Ukupna ugovorena vrijednost bespovratnih sredstava]]*Ugovori_OPULJP[[#This Row],[EU STOPA SUFINANCIRANJA %
EU CO-FINANCING RATE %]]</f>
        <v>1274616.7265000001</v>
      </c>
      <c r="P2421" s="51">
        <f>Ugovori_OPULJP[[#This Row],[Bespovratna sredstva - EU dio - HRK]]/7.5345</f>
        <v>169170.71159333733</v>
      </c>
      <c r="Q2421" s="50">
        <f>Ugovori_OPULJP[[#This Row],[Bespovratna sredstva - Ukupno (EU+Nac) HRK
= Ukupna ugovorena vrijednost bespovratnih sredstava]]*Ugovori_OPULJP[[#This Row],[STOPA NACIONALNOG SUFINANCIRANJA %]]</f>
        <v>224932.36350000001</v>
      </c>
      <c r="R2421" s="51">
        <f>Ugovori_OPULJP[[#This Row],[Bespovratna sredstva - Nacionalni dio - HRK]]/7.5345</f>
        <v>29853.654987059526</v>
      </c>
      <c r="S2421" s="50">
        <v>1499549.09</v>
      </c>
      <c r="T2421" s="51">
        <f>Ugovori_OPULJP[[#This Row],[Bespovratna sredstva - Ukupno (EU+Nac) HRK
= Ukupna ugovorena vrijednost bespovratnih sredstava]]/7.5345</f>
        <v>199024.36658039683</v>
      </c>
      <c r="U2421" s="50">
        <v>0</v>
      </c>
      <c r="V2421" s="51">
        <f>Ugovori_OPULJP[[#This Row],[Javni doprinos korisnika - HRK]]/7.5345</f>
        <v>0</v>
      </c>
      <c r="W2421" s="50">
        <v>0</v>
      </c>
      <c r="X2421" s="51">
        <f>Ugovori_OPULJP[[#This Row],[Privatni doprinos korisnika - HRK]]/7.5345</f>
        <v>0</v>
      </c>
      <c r="Y2421" s="52">
        <v>1499549.09</v>
      </c>
      <c r="Z2421" s="53">
        <f>Ugovori_OPULJP[[#This Row],[UKUPNI PRIHVATLJIVI IZDACI
TOTAL ELIGIBLE EXPENDITURE
= Bespovratna sredstva ukupno + doprinos korisnika
= Ukupni prihvatljivi troškovi
= Ukupna ugovorena vrijednost projekta HRK]]/7.5345</f>
        <v>199024.36658039683</v>
      </c>
      <c r="AA2421" s="44" t="s">
        <v>38</v>
      </c>
      <c r="AB2421" s="44" t="s">
        <v>35</v>
      </c>
      <c r="AC2421" s="43" t="s">
        <v>8858</v>
      </c>
      <c r="AD2421" s="43" t="s">
        <v>6595</v>
      </c>
    </row>
    <row r="2422" spans="1:30" ht="51" x14ac:dyDescent="0.2">
      <c r="A2422" s="41" t="s">
        <v>8859</v>
      </c>
      <c r="B2422" s="103" t="s">
        <v>743</v>
      </c>
      <c r="C2422" s="43" t="s">
        <v>7295</v>
      </c>
      <c r="D2422" s="43" t="s">
        <v>8535</v>
      </c>
      <c r="E2422" s="44" t="s">
        <v>76</v>
      </c>
      <c r="F2422" s="45" t="s">
        <v>8860</v>
      </c>
      <c r="G2422" s="45" t="s">
        <v>7382</v>
      </c>
      <c r="H2422" s="47">
        <v>43917</v>
      </c>
      <c r="I2422" s="47">
        <v>44708</v>
      </c>
      <c r="J2422" s="48" t="str">
        <f>IF(Ugovori_OPULJP[[#This Row],[DATUM ZAVRŠETKA OPERACIJE]]&gt;DATE(2024,3,31),"u provedbi","završen")</f>
        <v>završen</v>
      </c>
      <c r="K2422" s="46" t="s">
        <v>8861</v>
      </c>
      <c r="L2422" s="46" t="s">
        <v>37</v>
      </c>
      <c r="M2422" s="49">
        <v>0.85</v>
      </c>
      <c r="N2422" s="49">
        <v>0.15</v>
      </c>
      <c r="O2422" s="50">
        <f>Ugovori_OPULJP[[#This Row],[Bespovratna sredstva - Ukupno (EU+Nac) HRK
= Ukupna ugovorena vrijednost bespovratnih sredstava]]*Ugovori_OPULJP[[#This Row],[EU STOPA SUFINANCIRANJA %
EU CO-FINANCING RATE %]]</f>
        <v>2023032.3764999998</v>
      </c>
      <c r="P2422" s="51">
        <f>Ugovori_OPULJP[[#This Row],[Bespovratna sredstva - EU dio - HRK]]/7.5345</f>
        <v>268502.53852279508</v>
      </c>
      <c r="Q2422" s="50">
        <f>Ugovori_OPULJP[[#This Row],[Bespovratna sredstva - Ukupno (EU+Nac) HRK
= Ukupna ugovorena vrijednost bespovratnih sredstava]]*Ugovori_OPULJP[[#This Row],[STOPA NACIONALNOG SUFINANCIRANJA %]]</f>
        <v>357005.71349999995</v>
      </c>
      <c r="R2422" s="51">
        <f>Ugovori_OPULJP[[#This Row],[Bespovratna sredstva - Nacionalni dio - HRK]]/7.5345</f>
        <v>47382.800915787368</v>
      </c>
      <c r="S2422" s="50">
        <v>2380038.09</v>
      </c>
      <c r="T2422" s="51">
        <f>Ugovori_OPULJP[[#This Row],[Bespovratna sredstva - Ukupno (EU+Nac) HRK
= Ukupna ugovorena vrijednost bespovratnih sredstava]]/7.5345</f>
        <v>315885.33943858248</v>
      </c>
      <c r="U2422" s="50">
        <v>0</v>
      </c>
      <c r="V2422" s="51">
        <f>Ugovori_OPULJP[[#This Row],[Javni doprinos korisnika - HRK]]/7.5345</f>
        <v>0</v>
      </c>
      <c r="W2422" s="50">
        <v>0</v>
      </c>
      <c r="X2422" s="51">
        <f>Ugovori_OPULJP[[#This Row],[Privatni doprinos korisnika - HRK]]/7.5345</f>
        <v>0</v>
      </c>
      <c r="Y2422" s="52">
        <v>2380038.09</v>
      </c>
      <c r="Z2422" s="53">
        <f>Ugovori_OPULJP[[#This Row],[UKUPNI PRIHVATLJIVI IZDACI
TOTAL ELIGIBLE EXPENDITURE
= Bespovratna sredstva ukupno + doprinos korisnika
= Ukupni prihvatljivi troškovi
= Ukupna ugovorena vrijednost projekta HRK]]/7.5345</f>
        <v>315885.33943858248</v>
      </c>
      <c r="AA2422" s="44" t="s">
        <v>38</v>
      </c>
      <c r="AB2422" s="44" t="s">
        <v>35</v>
      </c>
      <c r="AC2422" s="43" t="s">
        <v>8862</v>
      </c>
      <c r="AD2422" s="43" t="s">
        <v>6595</v>
      </c>
    </row>
    <row r="2423" spans="1:30" ht="38.25" x14ac:dyDescent="0.2">
      <c r="A2423" s="41" t="s">
        <v>8863</v>
      </c>
      <c r="B2423" s="103" t="s">
        <v>743</v>
      </c>
      <c r="C2423" s="43" t="s">
        <v>7295</v>
      </c>
      <c r="D2423" s="43" t="s">
        <v>8535</v>
      </c>
      <c r="E2423" s="44" t="s">
        <v>76</v>
      </c>
      <c r="F2423" s="45" t="s">
        <v>8864</v>
      </c>
      <c r="G2423" s="45" t="s">
        <v>3647</v>
      </c>
      <c r="H2423" s="47">
        <v>43917</v>
      </c>
      <c r="I2423" s="47">
        <v>44708</v>
      </c>
      <c r="J2423" s="48" t="str">
        <f>IF(Ugovori_OPULJP[[#This Row],[DATUM ZAVRŠETKA OPERACIJE]]&gt;DATE(2024,3,31),"u provedbi","završen")</f>
        <v>završen</v>
      </c>
      <c r="K2423" s="46" t="s">
        <v>99</v>
      </c>
      <c r="L2423" s="46" t="s">
        <v>99</v>
      </c>
      <c r="M2423" s="49">
        <v>0.85</v>
      </c>
      <c r="N2423" s="49">
        <v>0.15</v>
      </c>
      <c r="O2423" s="50">
        <f>Ugovori_OPULJP[[#This Row],[Bespovratna sredstva - Ukupno (EU+Nac) HRK
= Ukupna ugovorena vrijednost bespovratnih sredstava]]*Ugovori_OPULJP[[#This Row],[EU STOPA SUFINANCIRANJA %
EU CO-FINANCING RATE %]]</f>
        <v>1364480.69</v>
      </c>
      <c r="P2423" s="51">
        <f>Ugovori_OPULJP[[#This Row],[Bespovratna sredstva - EU dio - HRK]]/7.5345</f>
        <v>181097.70920432673</v>
      </c>
      <c r="Q2423" s="50">
        <f>Ugovori_OPULJP[[#This Row],[Bespovratna sredstva - Ukupno (EU+Nac) HRK
= Ukupna ugovorena vrijednost bespovratnih sredstava]]*Ugovori_OPULJP[[#This Row],[STOPA NACIONALNOG SUFINANCIRANJA %]]</f>
        <v>240790.70999999996</v>
      </c>
      <c r="R2423" s="51">
        <f>Ugovori_OPULJP[[#This Row],[Bespovratna sredstva - Nacionalni dio - HRK]]/7.5345</f>
        <v>31958.419271351777</v>
      </c>
      <c r="S2423" s="50">
        <v>1605271.4</v>
      </c>
      <c r="T2423" s="51">
        <f>Ugovori_OPULJP[[#This Row],[Bespovratna sredstva - Ukupno (EU+Nac) HRK
= Ukupna ugovorena vrijednost bespovratnih sredstava]]/7.5345</f>
        <v>213056.12847567853</v>
      </c>
      <c r="U2423" s="50">
        <v>0</v>
      </c>
      <c r="V2423" s="51">
        <f>Ugovori_OPULJP[[#This Row],[Javni doprinos korisnika - HRK]]/7.5345</f>
        <v>0</v>
      </c>
      <c r="W2423" s="50">
        <v>0</v>
      </c>
      <c r="X2423" s="51">
        <f>Ugovori_OPULJP[[#This Row],[Privatni doprinos korisnika - HRK]]/7.5345</f>
        <v>0</v>
      </c>
      <c r="Y2423" s="52">
        <v>1605271.4</v>
      </c>
      <c r="Z2423" s="53">
        <f>Ugovori_OPULJP[[#This Row],[UKUPNI PRIHVATLJIVI IZDACI
TOTAL ELIGIBLE EXPENDITURE
= Bespovratna sredstva ukupno + doprinos korisnika
= Ukupni prihvatljivi troškovi
= Ukupna ugovorena vrijednost projekta HRK]]/7.5345</f>
        <v>213056.12847567853</v>
      </c>
      <c r="AA2423" s="44" t="s">
        <v>38</v>
      </c>
      <c r="AB2423" s="44" t="s">
        <v>35</v>
      </c>
      <c r="AC2423" s="43" t="s">
        <v>8865</v>
      </c>
      <c r="AD2423" s="43" t="s">
        <v>6595</v>
      </c>
    </row>
    <row r="2424" spans="1:30" ht="63.75" x14ac:dyDescent="0.2">
      <c r="A2424" s="41" t="s">
        <v>8866</v>
      </c>
      <c r="B2424" s="103" t="s">
        <v>743</v>
      </c>
      <c r="C2424" s="43" t="s">
        <v>7295</v>
      </c>
      <c r="D2424" s="43" t="s">
        <v>8535</v>
      </c>
      <c r="E2424" s="44" t="s">
        <v>76</v>
      </c>
      <c r="F2424" s="45" t="s">
        <v>8867</v>
      </c>
      <c r="G2424" s="45" t="s">
        <v>8868</v>
      </c>
      <c r="H2424" s="47">
        <v>43927</v>
      </c>
      <c r="I2424" s="47">
        <v>44657</v>
      </c>
      <c r="J2424" s="48" t="str">
        <f>IF(Ugovori_OPULJP[[#This Row],[DATUM ZAVRŠETKA OPERACIJE]]&gt;DATE(2024,3,31),"u provedbi","završen")</f>
        <v>završen</v>
      </c>
      <c r="K2424" s="46" t="s">
        <v>211</v>
      </c>
      <c r="L2424" s="46" t="s">
        <v>211</v>
      </c>
      <c r="M2424" s="49">
        <v>0.85</v>
      </c>
      <c r="N2424" s="49">
        <v>0.15</v>
      </c>
      <c r="O2424" s="50">
        <f>Ugovori_OPULJP[[#This Row],[Bespovratna sredstva - Ukupno (EU+Nac) HRK
= Ukupna ugovorena vrijednost bespovratnih sredstava]]*Ugovori_OPULJP[[#This Row],[EU STOPA SUFINANCIRANJA %
EU CO-FINANCING RATE %]]</f>
        <v>423295.75</v>
      </c>
      <c r="P2424" s="51">
        <f>Ugovori_OPULJP[[#This Row],[Bespovratna sredstva - EU dio - HRK]]/7.5345</f>
        <v>56181.000729975443</v>
      </c>
      <c r="Q2424" s="50">
        <f>Ugovori_OPULJP[[#This Row],[Bespovratna sredstva - Ukupno (EU+Nac) HRK
= Ukupna ugovorena vrijednost bespovratnih sredstava]]*Ugovori_OPULJP[[#This Row],[STOPA NACIONALNOG SUFINANCIRANJA %]]</f>
        <v>74699.25</v>
      </c>
      <c r="R2424" s="51">
        <f>Ugovori_OPULJP[[#This Row],[Bespovratna sredstva - Nacionalni dio - HRK]]/7.5345</f>
        <v>9914.2942464662556</v>
      </c>
      <c r="S2424" s="50">
        <v>497995</v>
      </c>
      <c r="T2424" s="51">
        <f>Ugovori_OPULJP[[#This Row],[Bespovratna sredstva - Ukupno (EU+Nac) HRK
= Ukupna ugovorena vrijednost bespovratnih sredstava]]/7.5345</f>
        <v>66095.294976441699</v>
      </c>
      <c r="U2424" s="50">
        <v>0</v>
      </c>
      <c r="V2424" s="51">
        <f>Ugovori_OPULJP[[#This Row],[Javni doprinos korisnika - HRK]]/7.5345</f>
        <v>0</v>
      </c>
      <c r="W2424" s="50">
        <v>0</v>
      </c>
      <c r="X2424" s="51">
        <f>Ugovori_OPULJP[[#This Row],[Privatni doprinos korisnika - HRK]]/7.5345</f>
        <v>0</v>
      </c>
      <c r="Y2424" s="52">
        <v>497995</v>
      </c>
      <c r="Z2424" s="53">
        <f>Ugovori_OPULJP[[#This Row],[UKUPNI PRIHVATLJIVI IZDACI
TOTAL ELIGIBLE EXPENDITURE
= Bespovratna sredstva ukupno + doprinos korisnika
= Ukupni prihvatljivi troškovi
= Ukupna ugovorena vrijednost projekta HRK]]/7.5345</f>
        <v>66095.294976441699</v>
      </c>
      <c r="AA2424" s="44" t="s">
        <v>38</v>
      </c>
      <c r="AB2424" s="44" t="s">
        <v>35</v>
      </c>
      <c r="AC2424" s="43" t="s">
        <v>8869</v>
      </c>
      <c r="AD2424" s="43" t="s">
        <v>6595</v>
      </c>
    </row>
    <row r="2425" spans="1:30" ht="76.5" x14ac:dyDescent="0.2">
      <c r="A2425" s="41" t="s">
        <v>8870</v>
      </c>
      <c r="B2425" s="103" t="s">
        <v>743</v>
      </c>
      <c r="C2425" s="43" t="s">
        <v>7295</v>
      </c>
      <c r="D2425" s="43" t="s">
        <v>8535</v>
      </c>
      <c r="E2425" s="44" t="s">
        <v>76</v>
      </c>
      <c r="F2425" s="45" t="s">
        <v>8871</v>
      </c>
      <c r="G2425" s="45" t="s">
        <v>2637</v>
      </c>
      <c r="H2425" s="47">
        <v>43838</v>
      </c>
      <c r="I2425" s="47">
        <v>44569</v>
      </c>
      <c r="J2425" s="48" t="str">
        <f>IF(Ugovori_OPULJP[[#This Row],[DATUM ZAVRŠETKA OPERACIJE]]&gt;DATE(2024,3,31),"u provedbi","završen")</f>
        <v>završen</v>
      </c>
      <c r="K2425" s="46" t="s">
        <v>84</v>
      </c>
      <c r="L2425" s="46" t="s">
        <v>84</v>
      </c>
      <c r="M2425" s="49">
        <v>0.85</v>
      </c>
      <c r="N2425" s="49">
        <v>0.15</v>
      </c>
      <c r="O2425" s="50">
        <f>Ugovori_OPULJP[[#This Row],[Bespovratna sredstva - Ukupno (EU+Nac) HRK
= Ukupna ugovorena vrijednost bespovratnih sredstava]]*Ugovori_OPULJP[[#This Row],[EU STOPA SUFINANCIRANJA %
EU CO-FINANCING RATE %]]</f>
        <v>825550.6</v>
      </c>
      <c r="P2425" s="51">
        <f>Ugovori_OPULJP[[#This Row],[Bespovratna sredstva - EU dio - HRK]]/7.5345</f>
        <v>109569.39412037958</v>
      </c>
      <c r="Q2425" s="50">
        <f>Ugovori_OPULJP[[#This Row],[Bespovratna sredstva - Ukupno (EU+Nac) HRK
= Ukupna ugovorena vrijednost bespovratnih sredstava]]*Ugovori_OPULJP[[#This Row],[STOPA NACIONALNOG SUFINANCIRANJA %]]</f>
        <v>145685.4</v>
      </c>
      <c r="R2425" s="51">
        <f>Ugovori_OPULJP[[#This Row],[Bespovratna sredstva - Nacionalni dio - HRK]]/7.5345</f>
        <v>19335.775433008159</v>
      </c>
      <c r="S2425" s="50">
        <v>971236</v>
      </c>
      <c r="T2425" s="51">
        <f>Ugovori_OPULJP[[#This Row],[Bespovratna sredstva - Ukupno (EU+Nac) HRK
= Ukupna ugovorena vrijednost bespovratnih sredstava]]/7.5345</f>
        <v>128905.16955338774</v>
      </c>
      <c r="U2425" s="50">
        <v>0</v>
      </c>
      <c r="V2425" s="51">
        <f>Ugovori_OPULJP[[#This Row],[Javni doprinos korisnika - HRK]]/7.5345</f>
        <v>0</v>
      </c>
      <c r="W2425" s="50">
        <v>0</v>
      </c>
      <c r="X2425" s="51">
        <f>Ugovori_OPULJP[[#This Row],[Privatni doprinos korisnika - HRK]]/7.5345</f>
        <v>0</v>
      </c>
      <c r="Y2425" s="52">
        <v>971236</v>
      </c>
      <c r="Z2425" s="53">
        <f>Ugovori_OPULJP[[#This Row],[UKUPNI PRIHVATLJIVI IZDACI
TOTAL ELIGIBLE EXPENDITURE
= Bespovratna sredstva ukupno + doprinos korisnika
= Ukupni prihvatljivi troškovi
= Ukupna ugovorena vrijednost projekta HRK]]/7.5345</f>
        <v>128905.16955338774</v>
      </c>
      <c r="AA2425" s="44" t="s">
        <v>38</v>
      </c>
      <c r="AB2425" s="44" t="s">
        <v>35</v>
      </c>
      <c r="AC2425" s="43" t="s">
        <v>8872</v>
      </c>
      <c r="AD2425" s="43" t="s">
        <v>6595</v>
      </c>
    </row>
    <row r="2426" spans="1:30" ht="51" x14ac:dyDescent="0.2">
      <c r="A2426" s="41" t="s">
        <v>8873</v>
      </c>
      <c r="B2426" s="103" t="s">
        <v>743</v>
      </c>
      <c r="C2426" s="43" t="s">
        <v>7295</v>
      </c>
      <c r="D2426" s="43" t="s">
        <v>8535</v>
      </c>
      <c r="E2426" s="44" t="s">
        <v>76</v>
      </c>
      <c r="F2426" s="45" t="s">
        <v>8874</v>
      </c>
      <c r="G2426" s="45" t="s">
        <v>8875</v>
      </c>
      <c r="H2426" s="47">
        <v>43843</v>
      </c>
      <c r="I2426" s="47">
        <v>44574</v>
      </c>
      <c r="J2426" s="48" t="str">
        <f>IF(Ugovori_OPULJP[[#This Row],[DATUM ZAVRŠETKA OPERACIJE]]&gt;DATE(2024,3,31),"u provedbi","završen")</f>
        <v>završen</v>
      </c>
      <c r="K2426" s="46" t="s">
        <v>338</v>
      </c>
      <c r="L2426" s="46" t="s">
        <v>338</v>
      </c>
      <c r="M2426" s="49">
        <v>0.85</v>
      </c>
      <c r="N2426" s="49">
        <v>0.15</v>
      </c>
      <c r="O2426" s="50">
        <f>Ugovori_OPULJP[[#This Row],[Bespovratna sredstva - Ukupno (EU+Nac) HRK
= Ukupna ugovorena vrijednost bespovratnih sredstava]]*Ugovori_OPULJP[[#This Row],[EU STOPA SUFINANCIRANJA %
EU CO-FINANCING RATE %]]</f>
        <v>793331.94499999995</v>
      </c>
      <c r="P2426" s="51">
        <f>Ugovori_OPULJP[[#This Row],[Bespovratna sredstva - EU dio - HRK]]/7.5345</f>
        <v>105293.24374543763</v>
      </c>
      <c r="Q2426" s="50">
        <f>Ugovori_OPULJP[[#This Row],[Bespovratna sredstva - Ukupno (EU+Nac) HRK
= Ukupna ugovorena vrijednost bespovratnih sredstava]]*Ugovori_OPULJP[[#This Row],[STOPA NACIONALNOG SUFINANCIRANJA %]]</f>
        <v>139999.75499999998</v>
      </c>
      <c r="R2426" s="51">
        <f>Ugovori_OPULJP[[#This Row],[Bespovratna sredstva - Nacionalni dio - HRK]]/7.5345</f>
        <v>18581.16066095958</v>
      </c>
      <c r="S2426" s="50">
        <v>933331.7</v>
      </c>
      <c r="T2426" s="51">
        <f>Ugovori_OPULJP[[#This Row],[Bespovratna sredstva - Ukupno (EU+Nac) HRK
= Ukupna ugovorena vrijednost bespovratnih sredstava]]/7.5345</f>
        <v>123874.40440639723</v>
      </c>
      <c r="U2426" s="50">
        <v>0</v>
      </c>
      <c r="V2426" s="51">
        <f>Ugovori_OPULJP[[#This Row],[Javni doprinos korisnika - HRK]]/7.5345</f>
        <v>0</v>
      </c>
      <c r="W2426" s="50">
        <v>0</v>
      </c>
      <c r="X2426" s="51">
        <f>Ugovori_OPULJP[[#This Row],[Privatni doprinos korisnika - HRK]]/7.5345</f>
        <v>0</v>
      </c>
      <c r="Y2426" s="52">
        <v>933331.7</v>
      </c>
      <c r="Z2426" s="53">
        <f>Ugovori_OPULJP[[#This Row],[UKUPNI PRIHVATLJIVI IZDACI
TOTAL ELIGIBLE EXPENDITURE
= Bespovratna sredstva ukupno + doprinos korisnika
= Ukupni prihvatljivi troškovi
= Ukupna ugovorena vrijednost projekta HRK]]/7.5345</f>
        <v>123874.40440639723</v>
      </c>
      <c r="AA2426" s="44" t="s">
        <v>38</v>
      </c>
      <c r="AB2426" s="44" t="s">
        <v>35</v>
      </c>
      <c r="AC2426" s="43" t="s">
        <v>8876</v>
      </c>
      <c r="AD2426" s="43" t="s">
        <v>6595</v>
      </c>
    </row>
    <row r="2427" spans="1:30" ht="114.75" x14ac:dyDescent="0.2">
      <c r="A2427" s="41" t="s">
        <v>8877</v>
      </c>
      <c r="B2427" s="103" t="s">
        <v>743</v>
      </c>
      <c r="C2427" s="43" t="s">
        <v>7295</v>
      </c>
      <c r="D2427" s="43" t="s">
        <v>8535</v>
      </c>
      <c r="E2427" s="44" t="s">
        <v>76</v>
      </c>
      <c r="F2427" s="45" t="s">
        <v>2576</v>
      </c>
      <c r="G2427" s="45" t="s">
        <v>190</v>
      </c>
      <c r="H2427" s="47">
        <v>43838</v>
      </c>
      <c r="I2427" s="47">
        <v>44750</v>
      </c>
      <c r="J2427" s="48" t="str">
        <f>IF(Ugovori_OPULJP[[#This Row],[DATUM ZAVRŠETKA OPERACIJE]]&gt;DATE(2024,3,31),"u provedbi","završen")</f>
        <v>završen</v>
      </c>
      <c r="K2427" s="46" t="s">
        <v>84</v>
      </c>
      <c r="L2427" s="46" t="s">
        <v>84</v>
      </c>
      <c r="M2427" s="49">
        <v>0.85</v>
      </c>
      <c r="N2427" s="49">
        <v>0.15</v>
      </c>
      <c r="O2427" s="50">
        <f>Ugovori_OPULJP[[#This Row],[Bespovratna sredstva - Ukupno (EU+Nac) HRK
= Ukupna ugovorena vrijednost bespovratnih sredstava]]*Ugovori_OPULJP[[#This Row],[EU STOPA SUFINANCIRANJA %
EU CO-FINANCING RATE %]]</f>
        <v>1421069.1255000001</v>
      </c>
      <c r="P2427" s="51">
        <f>Ugovori_OPULJP[[#This Row],[Bespovratna sredstva - EU dio - HRK]]/7.5345</f>
        <v>188608.2852876767</v>
      </c>
      <c r="Q2427" s="50">
        <f>Ugovori_OPULJP[[#This Row],[Bespovratna sredstva - Ukupno (EU+Nac) HRK
= Ukupna ugovorena vrijednost bespovratnih sredstava]]*Ugovori_OPULJP[[#This Row],[STOPA NACIONALNOG SUFINANCIRANJA %]]</f>
        <v>250776.9045</v>
      </c>
      <c r="R2427" s="51">
        <f>Ugovori_OPULJP[[#This Row],[Bespovratna sredstva - Nacionalni dio - HRK]]/7.5345</f>
        <v>33283.815050766476</v>
      </c>
      <c r="S2427" s="50">
        <v>1671846.03</v>
      </c>
      <c r="T2427" s="51">
        <f>Ugovori_OPULJP[[#This Row],[Bespovratna sredstva - Ukupno (EU+Nac) HRK
= Ukupna ugovorena vrijednost bespovratnih sredstava]]/7.5345</f>
        <v>221892.10033844315</v>
      </c>
      <c r="U2427" s="50">
        <v>0</v>
      </c>
      <c r="V2427" s="51">
        <f>Ugovori_OPULJP[[#This Row],[Javni doprinos korisnika - HRK]]/7.5345</f>
        <v>0</v>
      </c>
      <c r="W2427" s="50">
        <v>0</v>
      </c>
      <c r="X2427" s="51">
        <f>Ugovori_OPULJP[[#This Row],[Privatni doprinos korisnika - HRK]]/7.5345</f>
        <v>0</v>
      </c>
      <c r="Y2427" s="52">
        <v>1671846.03</v>
      </c>
      <c r="Z2427" s="53">
        <f>Ugovori_OPULJP[[#This Row],[UKUPNI PRIHVATLJIVI IZDACI
TOTAL ELIGIBLE EXPENDITURE
= Bespovratna sredstva ukupno + doprinos korisnika
= Ukupni prihvatljivi troškovi
= Ukupna ugovorena vrijednost projekta HRK]]/7.5345</f>
        <v>221892.10033844315</v>
      </c>
      <c r="AA2427" s="44" t="s">
        <v>38</v>
      </c>
      <c r="AB2427" s="44" t="s">
        <v>35</v>
      </c>
      <c r="AC2427" s="43" t="s">
        <v>8878</v>
      </c>
      <c r="AD2427" s="43" t="s">
        <v>6595</v>
      </c>
    </row>
    <row r="2428" spans="1:30" ht="51" x14ac:dyDescent="0.2">
      <c r="A2428" s="41" t="s">
        <v>8879</v>
      </c>
      <c r="B2428" s="103" t="s">
        <v>743</v>
      </c>
      <c r="C2428" s="43" t="s">
        <v>7295</v>
      </c>
      <c r="D2428" s="43" t="s">
        <v>8535</v>
      </c>
      <c r="E2428" s="44" t="s">
        <v>76</v>
      </c>
      <c r="F2428" s="45" t="s">
        <v>8880</v>
      </c>
      <c r="G2428" s="45" t="s">
        <v>2748</v>
      </c>
      <c r="H2428" s="47">
        <v>43838</v>
      </c>
      <c r="I2428" s="47">
        <v>44750</v>
      </c>
      <c r="J2428" s="48" t="str">
        <f>IF(Ugovori_OPULJP[[#This Row],[DATUM ZAVRŠETKA OPERACIJE]]&gt;DATE(2024,3,31),"u provedbi","završen")</f>
        <v>završen</v>
      </c>
      <c r="K2428" s="46" t="s">
        <v>84</v>
      </c>
      <c r="L2428" s="46" t="s">
        <v>84</v>
      </c>
      <c r="M2428" s="49">
        <v>0.85</v>
      </c>
      <c r="N2428" s="49">
        <v>0.15</v>
      </c>
      <c r="O2428" s="50">
        <f>Ugovori_OPULJP[[#This Row],[Bespovratna sredstva - Ukupno (EU+Nac) HRK
= Ukupna ugovorena vrijednost bespovratnih sredstava]]*Ugovori_OPULJP[[#This Row],[EU STOPA SUFINANCIRANJA %
EU CO-FINANCING RATE %]]</f>
        <v>1345204.747</v>
      </c>
      <c r="P2428" s="51">
        <f>Ugovori_OPULJP[[#This Row],[Bespovratna sredstva - EU dio - HRK]]/7.5345</f>
        <v>178539.35191452649</v>
      </c>
      <c r="Q2428" s="50">
        <f>Ugovori_OPULJP[[#This Row],[Bespovratna sredstva - Ukupno (EU+Nac) HRK
= Ukupna ugovorena vrijednost bespovratnih sredstava]]*Ugovori_OPULJP[[#This Row],[STOPA NACIONALNOG SUFINANCIRANJA %]]</f>
        <v>237389.073</v>
      </c>
      <c r="R2428" s="51">
        <f>Ugovori_OPULJP[[#This Row],[Bespovratna sredstva - Nacionalni dio - HRK]]/7.5345</f>
        <v>31506.944455504676</v>
      </c>
      <c r="S2428" s="50">
        <v>1582593.82</v>
      </c>
      <c r="T2428" s="51">
        <f>Ugovori_OPULJP[[#This Row],[Bespovratna sredstva - Ukupno (EU+Nac) HRK
= Ukupna ugovorena vrijednost bespovratnih sredstava]]/7.5345</f>
        <v>210046.2963700312</v>
      </c>
      <c r="U2428" s="50">
        <v>0</v>
      </c>
      <c r="V2428" s="51">
        <f>Ugovori_OPULJP[[#This Row],[Javni doprinos korisnika - HRK]]/7.5345</f>
        <v>0</v>
      </c>
      <c r="W2428" s="50">
        <v>0</v>
      </c>
      <c r="X2428" s="51">
        <f>Ugovori_OPULJP[[#This Row],[Privatni doprinos korisnika - HRK]]/7.5345</f>
        <v>0</v>
      </c>
      <c r="Y2428" s="52">
        <v>1582593.82</v>
      </c>
      <c r="Z2428" s="53">
        <f>Ugovori_OPULJP[[#This Row],[UKUPNI PRIHVATLJIVI IZDACI
TOTAL ELIGIBLE EXPENDITURE
= Bespovratna sredstva ukupno + doprinos korisnika
= Ukupni prihvatljivi troškovi
= Ukupna ugovorena vrijednost projekta HRK]]/7.5345</f>
        <v>210046.2963700312</v>
      </c>
      <c r="AA2428" s="44" t="s">
        <v>38</v>
      </c>
      <c r="AB2428" s="44" t="s">
        <v>35</v>
      </c>
      <c r="AC2428" s="43" t="s">
        <v>8881</v>
      </c>
      <c r="AD2428" s="43" t="s">
        <v>6595</v>
      </c>
    </row>
    <row r="2429" spans="1:30" ht="51" x14ac:dyDescent="0.2">
      <c r="A2429" s="41" t="s">
        <v>8882</v>
      </c>
      <c r="B2429" s="103" t="s">
        <v>743</v>
      </c>
      <c r="C2429" s="43" t="s">
        <v>7295</v>
      </c>
      <c r="D2429" s="43" t="s">
        <v>8535</v>
      </c>
      <c r="E2429" s="44" t="s">
        <v>76</v>
      </c>
      <c r="F2429" s="45" t="s">
        <v>8883</v>
      </c>
      <c r="G2429" s="45" t="s">
        <v>3208</v>
      </c>
      <c r="H2429" s="47">
        <v>43840</v>
      </c>
      <c r="I2429" s="47">
        <v>44752</v>
      </c>
      <c r="J2429" s="48" t="str">
        <f>IF(Ugovori_OPULJP[[#This Row],[DATUM ZAVRŠETKA OPERACIJE]]&gt;DATE(2024,3,31),"u provedbi","završen")</f>
        <v>završen</v>
      </c>
      <c r="K2429" s="46" t="s">
        <v>84</v>
      </c>
      <c r="L2429" s="46" t="s">
        <v>84</v>
      </c>
      <c r="M2429" s="49">
        <v>0.85</v>
      </c>
      <c r="N2429" s="49">
        <v>0.15</v>
      </c>
      <c r="O2429" s="50">
        <f>Ugovori_OPULJP[[#This Row],[Bespovratna sredstva - Ukupno (EU+Nac) HRK
= Ukupna ugovorena vrijednost bespovratnih sredstava]]*Ugovori_OPULJP[[#This Row],[EU STOPA SUFINANCIRANJA %
EU CO-FINANCING RATE %]]</f>
        <v>1020457.997</v>
      </c>
      <c r="P2429" s="51">
        <f>Ugovori_OPULJP[[#This Row],[Bespovratna sredstva - EU dio - HRK]]/7.5345</f>
        <v>135438.05123100404</v>
      </c>
      <c r="Q2429" s="50">
        <f>Ugovori_OPULJP[[#This Row],[Bespovratna sredstva - Ukupno (EU+Nac) HRK
= Ukupna ugovorena vrijednost bespovratnih sredstava]]*Ugovori_OPULJP[[#This Row],[STOPA NACIONALNOG SUFINANCIRANJA %]]</f>
        <v>180080.823</v>
      </c>
      <c r="R2429" s="51">
        <f>Ugovori_OPULJP[[#This Row],[Bespovratna sredstva - Nacionalni dio - HRK]]/7.5345</f>
        <v>23900.832570177183</v>
      </c>
      <c r="S2429" s="50">
        <v>1200538.82</v>
      </c>
      <c r="T2429" s="51">
        <f>Ugovori_OPULJP[[#This Row],[Bespovratna sredstva - Ukupno (EU+Nac) HRK
= Ukupna ugovorena vrijednost bespovratnih sredstava]]/7.5345</f>
        <v>159338.88380118122</v>
      </c>
      <c r="U2429" s="50">
        <v>0</v>
      </c>
      <c r="V2429" s="51">
        <f>Ugovori_OPULJP[[#This Row],[Javni doprinos korisnika - HRK]]/7.5345</f>
        <v>0</v>
      </c>
      <c r="W2429" s="50">
        <v>0</v>
      </c>
      <c r="X2429" s="51">
        <f>Ugovori_OPULJP[[#This Row],[Privatni doprinos korisnika - HRK]]/7.5345</f>
        <v>0</v>
      </c>
      <c r="Y2429" s="52">
        <v>1200538.82</v>
      </c>
      <c r="Z2429" s="53">
        <f>Ugovori_OPULJP[[#This Row],[UKUPNI PRIHVATLJIVI IZDACI
TOTAL ELIGIBLE EXPENDITURE
= Bespovratna sredstva ukupno + doprinos korisnika
= Ukupni prihvatljivi troškovi
= Ukupna ugovorena vrijednost projekta HRK]]/7.5345</f>
        <v>159338.88380118122</v>
      </c>
      <c r="AA2429" s="44" t="s">
        <v>38</v>
      </c>
      <c r="AB2429" s="44" t="s">
        <v>35</v>
      </c>
      <c r="AC2429" s="43" t="s">
        <v>8884</v>
      </c>
      <c r="AD2429" s="43" t="s">
        <v>6595</v>
      </c>
    </row>
    <row r="2430" spans="1:30" ht="38.25" x14ac:dyDescent="0.2">
      <c r="A2430" s="41" t="s">
        <v>8885</v>
      </c>
      <c r="B2430" s="103" t="s">
        <v>743</v>
      </c>
      <c r="C2430" s="43" t="s">
        <v>7295</v>
      </c>
      <c r="D2430" s="43" t="s">
        <v>8535</v>
      </c>
      <c r="E2430" s="44" t="s">
        <v>76</v>
      </c>
      <c r="F2430" s="45" t="s">
        <v>8886</v>
      </c>
      <c r="G2430" s="45" t="s">
        <v>8887</v>
      </c>
      <c r="H2430" s="47">
        <v>43838</v>
      </c>
      <c r="I2430" s="47">
        <v>44750</v>
      </c>
      <c r="J2430" s="48" t="str">
        <f>IF(Ugovori_OPULJP[[#This Row],[DATUM ZAVRŠETKA OPERACIJE]]&gt;DATE(2024,3,31),"u provedbi","završen")</f>
        <v>završen</v>
      </c>
      <c r="K2430" s="46" t="s">
        <v>211</v>
      </c>
      <c r="L2430" s="46" t="s">
        <v>211</v>
      </c>
      <c r="M2430" s="49">
        <v>0.85</v>
      </c>
      <c r="N2430" s="49">
        <v>0.15</v>
      </c>
      <c r="O2430" s="50">
        <f>Ugovori_OPULJP[[#This Row],[Bespovratna sredstva - Ukupno (EU+Nac) HRK
= Ukupna ugovorena vrijednost bespovratnih sredstava]]*Ugovori_OPULJP[[#This Row],[EU STOPA SUFINANCIRANJA %
EU CO-FINANCING RATE %]]</f>
        <v>629765.90949999995</v>
      </c>
      <c r="P2430" s="51">
        <f>Ugovori_OPULJP[[#This Row],[Bespovratna sredstva - EU dio - HRK]]/7.5345</f>
        <v>83584.300152631215</v>
      </c>
      <c r="Q2430" s="50">
        <f>Ugovori_OPULJP[[#This Row],[Bespovratna sredstva - Ukupno (EU+Nac) HRK
= Ukupna ugovorena vrijednost bespovratnih sredstava]]*Ugovori_OPULJP[[#This Row],[STOPA NACIONALNOG SUFINANCIRANJA %]]</f>
        <v>111135.16049999998</v>
      </c>
      <c r="R2430" s="51">
        <f>Ugovori_OPULJP[[#This Row],[Bespovratna sredstva - Nacionalni dio - HRK]]/7.5345</f>
        <v>14750.170615170215</v>
      </c>
      <c r="S2430" s="50">
        <v>740901.07</v>
      </c>
      <c r="T2430" s="51">
        <f>Ugovori_OPULJP[[#This Row],[Bespovratna sredstva - Ukupno (EU+Nac) HRK
= Ukupna ugovorena vrijednost bespovratnih sredstava]]/7.5345</f>
        <v>98334.470767801438</v>
      </c>
      <c r="U2430" s="50">
        <v>0</v>
      </c>
      <c r="V2430" s="51">
        <f>Ugovori_OPULJP[[#This Row],[Javni doprinos korisnika - HRK]]/7.5345</f>
        <v>0</v>
      </c>
      <c r="W2430" s="50">
        <v>0</v>
      </c>
      <c r="X2430" s="51">
        <f>Ugovori_OPULJP[[#This Row],[Privatni doprinos korisnika - HRK]]/7.5345</f>
        <v>0</v>
      </c>
      <c r="Y2430" s="52">
        <v>740901.07</v>
      </c>
      <c r="Z2430" s="53">
        <f>Ugovori_OPULJP[[#This Row],[UKUPNI PRIHVATLJIVI IZDACI
TOTAL ELIGIBLE EXPENDITURE
= Bespovratna sredstva ukupno + doprinos korisnika
= Ukupni prihvatljivi troškovi
= Ukupna ugovorena vrijednost projekta HRK]]/7.5345</f>
        <v>98334.470767801438</v>
      </c>
      <c r="AA2430" s="44" t="s">
        <v>38</v>
      </c>
      <c r="AB2430" s="44" t="s">
        <v>35</v>
      </c>
      <c r="AC2430" s="43" t="s">
        <v>8888</v>
      </c>
      <c r="AD2430" s="43" t="s">
        <v>6595</v>
      </c>
    </row>
    <row r="2431" spans="1:30" ht="76.5" x14ac:dyDescent="0.2">
      <c r="A2431" s="41" t="s">
        <v>8889</v>
      </c>
      <c r="B2431" s="103" t="s">
        <v>743</v>
      </c>
      <c r="C2431" s="43" t="s">
        <v>7295</v>
      </c>
      <c r="D2431" s="43" t="s">
        <v>8535</v>
      </c>
      <c r="E2431" s="44" t="s">
        <v>76</v>
      </c>
      <c r="F2431" s="45" t="s">
        <v>8890</v>
      </c>
      <c r="G2431" s="45" t="s">
        <v>7627</v>
      </c>
      <c r="H2431" s="47">
        <v>43845</v>
      </c>
      <c r="I2431" s="47">
        <v>44757</v>
      </c>
      <c r="J2431" s="48" t="str">
        <f>IF(Ugovori_OPULJP[[#This Row],[DATUM ZAVRŠETKA OPERACIJE]]&gt;DATE(2024,3,31),"u provedbi","završen")</f>
        <v>završen</v>
      </c>
      <c r="K2431" s="46" t="s">
        <v>79</v>
      </c>
      <c r="L2431" s="46" t="s">
        <v>79</v>
      </c>
      <c r="M2431" s="49">
        <v>0.85</v>
      </c>
      <c r="N2431" s="49">
        <v>0.15</v>
      </c>
      <c r="O2431" s="50">
        <f>Ugovori_OPULJP[[#This Row],[Bespovratna sredstva - Ukupno (EU+Nac) HRK
= Ukupna ugovorena vrijednost bespovratnih sredstava]]*Ugovori_OPULJP[[#This Row],[EU STOPA SUFINANCIRANJA %
EU CO-FINANCING RATE %]]</f>
        <v>1474059.375</v>
      </c>
      <c r="P2431" s="51">
        <f>Ugovori_OPULJP[[#This Row],[Bespovratna sredstva - EU dio - HRK]]/7.5345</f>
        <v>195641.30001990841</v>
      </c>
      <c r="Q2431" s="50">
        <f>Ugovori_OPULJP[[#This Row],[Bespovratna sredstva - Ukupno (EU+Nac) HRK
= Ukupna ugovorena vrijednost bespovratnih sredstava]]*Ugovori_OPULJP[[#This Row],[STOPA NACIONALNOG SUFINANCIRANJA %]]</f>
        <v>260128.125</v>
      </c>
      <c r="R2431" s="51">
        <f>Ugovori_OPULJP[[#This Row],[Bespovratna sredstva - Nacionalni dio - HRK]]/7.5345</f>
        <v>34524.935297630895</v>
      </c>
      <c r="S2431" s="50">
        <v>1734187.5</v>
      </c>
      <c r="T2431" s="51">
        <f>Ugovori_OPULJP[[#This Row],[Bespovratna sredstva - Ukupno (EU+Nac) HRK
= Ukupna ugovorena vrijednost bespovratnih sredstava]]/7.5345</f>
        <v>230166.23531753931</v>
      </c>
      <c r="U2431" s="50">
        <v>0</v>
      </c>
      <c r="V2431" s="51">
        <f>Ugovori_OPULJP[[#This Row],[Javni doprinos korisnika - HRK]]/7.5345</f>
        <v>0</v>
      </c>
      <c r="W2431" s="50">
        <v>0</v>
      </c>
      <c r="X2431" s="51">
        <f>Ugovori_OPULJP[[#This Row],[Privatni doprinos korisnika - HRK]]/7.5345</f>
        <v>0</v>
      </c>
      <c r="Y2431" s="52">
        <v>1734187.5</v>
      </c>
      <c r="Z2431" s="53">
        <f>Ugovori_OPULJP[[#This Row],[UKUPNI PRIHVATLJIVI IZDACI
TOTAL ELIGIBLE EXPENDITURE
= Bespovratna sredstva ukupno + doprinos korisnika
= Ukupni prihvatljivi troškovi
= Ukupna ugovorena vrijednost projekta HRK]]/7.5345</f>
        <v>230166.23531753931</v>
      </c>
      <c r="AA2431" s="44" t="s">
        <v>38</v>
      </c>
      <c r="AB2431" s="44" t="s">
        <v>35</v>
      </c>
      <c r="AC2431" s="43" t="s">
        <v>8891</v>
      </c>
      <c r="AD2431" s="43" t="s">
        <v>6595</v>
      </c>
    </row>
    <row r="2432" spans="1:30" ht="51" x14ac:dyDescent="0.2">
      <c r="A2432" s="41" t="s">
        <v>8892</v>
      </c>
      <c r="B2432" s="103" t="s">
        <v>743</v>
      </c>
      <c r="C2432" s="43" t="s">
        <v>7295</v>
      </c>
      <c r="D2432" s="43" t="s">
        <v>8535</v>
      </c>
      <c r="E2432" s="44" t="s">
        <v>76</v>
      </c>
      <c r="F2432" s="45" t="s">
        <v>8893</v>
      </c>
      <c r="G2432" s="45" t="s">
        <v>2233</v>
      </c>
      <c r="H2432" s="47">
        <v>43922</v>
      </c>
      <c r="I2432" s="47">
        <v>44835</v>
      </c>
      <c r="J2432" s="48" t="str">
        <f>IF(Ugovori_OPULJP[[#This Row],[DATUM ZAVRŠETKA OPERACIJE]]&gt;DATE(2024,3,31),"u provedbi","završen")</f>
        <v>završen</v>
      </c>
      <c r="K2432" s="46" t="s">
        <v>186</v>
      </c>
      <c r="L2432" s="46" t="s">
        <v>186</v>
      </c>
      <c r="M2432" s="49">
        <v>0.85</v>
      </c>
      <c r="N2432" s="49">
        <v>0.15</v>
      </c>
      <c r="O2432" s="50">
        <f>Ugovori_OPULJP[[#This Row],[Bespovratna sredstva - Ukupno (EU+Nac) HRK
= Ukupna ugovorena vrijednost bespovratnih sredstava]]*Ugovori_OPULJP[[#This Row],[EU STOPA SUFINANCIRANJA %
EU CO-FINANCING RATE %]]</f>
        <v>1048378.1</v>
      </c>
      <c r="P2432" s="51">
        <f>Ugovori_OPULJP[[#This Row],[Bespovratna sredstva - EU dio - HRK]]/7.5345</f>
        <v>139143.68571238968</v>
      </c>
      <c r="Q2432" s="50">
        <f>Ugovori_OPULJP[[#This Row],[Bespovratna sredstva - Ukupno (EU+Nac) HRK
= Ukupna ugovorena vrijednost bespovratnih sredstava]]*Ugovori_OPULJP[[#This Row],[STOPA NACIONALNOG SUFINANCIRANJA %]]</f>
        <v>185007.9</v>
      </c>
      <c r="R2432" s="51">
        <f>Ugovori_OPULJP[[#This Row],[Bespovratna sredstva - Nacionalni dio - HRK]]/7.5345</f>
        <v>24554.768066892295</v>
      </c>
      <c r="S2432" s="50">
        <v>1233386</v>
      </c>
      <c r="T2432" s="51">
        <f>Ugovori_OPULJP[[#This Row],[Bespovratna sredstva - Ukupno (EU+Nac) HRK
= Ukupna ugovorena vrijednost bespovratnih sredstava]]/7.5345</f>
        <v>163698.45377928196</v>
      </c>
      <c r="U2432" s="50">
        <v>0</v>
      </c>
      <c r="V2432" s="51">
        <f>Ugovori_OPULJP[[#This Row],[Javni doprinos korisnika - HRK]]/7.5345</f>
        <v>0</v>
      </c>
      <c r="W2432" s="50">
        <v>0</v>
      </c>
      <c r="X2432" s="51">
        <f>Ugovori_OPULJP[[#This Row],[Privatni doprinos korisnika - HRK]]/7.5345</f>
        <v>0</v>
      </c>
      <c r="Y2432" s="52">
        <v>1233386</v>
      </c>
      <c r="Z2432" s="53">
        <f>Ugovori_OPULJP[[#This Row],[UKUPNI PRIHVATLJIVI IZDACI
TOTAL ELIGIBLE EXPENDITURE
= Bespovratna sredstva ukupno + doprinos korisnika
= Ukupni prihvatljivi troškovi
= Ukupna ugovorena vrijednost projekta HRK]]/7.5345</f>
        <v>163698.45377928196</v>
      </c>
      <c r="AA2432" s="44" t="s">
        <v>38</v>
      </c>
      <c r="AB2432" s="44" t="s">
        <v>35</v>
      </c>
      <c r="AC2432" s="43" t="s">
        <v>8894</v>
      </c>
      <c r="AD2432" s="43" t="s">
        <v>6595</v>
      </c>
    </row>
    <row r="2433" spans="1:30" ht="51" x14ac:dyDescent="0.2">
      <c r="A2433" s="41" t="s">
        <v>8895</v>
      </c>
      <c r="B2433" s="103" t="s">
        <v>743</v>
      </c>
      <c r="C2433" s="43" t="s">
        <v>7295</v>
      </c>
      <c r="D2433" s="43" t="s">
        <v>8535</v>
      </c>
      <c r="E2433" s="44" t="s">
        <v>76</v>
      </c>
      <c r="F2433" s="45" t="s">
        <v>8896</v>
      </c>
      <c r="G2433" s="45" t="s">
        <v>8897</v>
      </c>
      <c r="H2433" s="47">
        <v>43916</v>
      </c>
      <c r="I2433" s="47">
        <v>44768</v>
      </c>
      <c r="J2433" s="48" t="str">
        <f>IF(Ugovori_OPULJP[[#This Row],[DATUM ZAVRŠETKA OPERACIJE]]&gt;DATE(2024,3,31),"u provedbi","završen")</f>
        <v>završen</v>
      </c>
      <c r="K2433" s="46" t="s">
        <v>99</v>
      </c>
      <c r="L2433" s="46" t="s">
        <v>99</v>
      </c>
      <c r="M2433" s="49">
        <v>0.85</v>
      </c>
      <c r="N2433" s="49">
        <v>0.15</v>
      </c>
      <c r="O2433" s="50">
        <f>Ugovori_OPULJP[[#This Row],[Bespovratna sredstva - Ukupno (EU+Nac) HRK
= Ukupna ugovorena vrijednost bespovratnih sredstava]]*Ugovori_OPULJP[[#This Row],[EU STOPA SUFINANCIRANJA %
EU CO-FINANCING RATE %]]</f>
        <v>1198251.851</v>
      </c>
      <c r="P2433" s="51">
        <f>Ugovori_OPULJP[[#This Row],[Bespovratna sredstva - EU dio - HRK]]/7.5345</f>
        <v>159035.35085274404</v>
      </c>
      <c r="Q2433" s="50">
        <f>Ugovori_OPULJP[[#This Row],[Bespovratna sredstva - Ukupno (EU+Nac) HRK
= Ukupna ugovorena vrijednost bespovratnih sredstava]]*Ugovori_OPULJP[[#This Row],[STOPA NACIONALNOG SUFINANCIRANJA %]]</f>
        <v>211456.209</v>
      </c>
      <c r="R2433" s="51">
        <f>Ugovori_OPULJP[[#This Row],[Bespovratna sredstva - Nacionalni dio - HRK]]/7.5345</f>
        <v>28065.061915190123</v>
      </c>
      <c r="S2433" s="50">
        <v>1409708.06</v>
      </c>
      <c r="T2433" s="51">
        <f>Ugovori_OPULJP[[#This Row],[Bespovratna sredstva - Ukupno (EU+Nac) HRK
= Ukupna ugovorena vrijednost bespovratnih sredstava]]/7.5345</f>
        <v>187100.41276793418</v>
      </c>
      <c r="U2433" s="50">
        <v>0</v>
      </c>
      <c r="V2433" s="51">
        <f>Ugovori_OPULJP[[#This Row],[Javni doprinos korisnika - HRK]]/7.5345</f>
        <v>0</v>
      </c>
      <c r="W2433" s="50">
        <v>0</v>
      </c>
      <c r="X2433" s="51">
        <f>Ugovori_OPULJP[[#This Row],[Privatni doprinos korisnika - HRK]]/7.5345</f>
        <v>0</v>
      </c>
      <c r="Y2433" s="52">
        <v>1409708.06</v>
      </c>
      <c r="Z2433" s="53">
        <f>Ugovori_OPULJP[[#This Row],[UKUPNI PRIHVATLJIVI IZDACI
TOTAL ELIGIBLE EXPENDITURE
= Bespovratna sredstva ukupno + doprinos korisnika
= Ukupni prihvatljivi troškovi
= Ukupna ugovorena vrijednost projekta HRK]]/7.5345</f>
        <v>187100.41276793418</v>
      </c>
      <c r="AA2433" s="44" t="s">
        <v>38</v>
      </c>
      <c r="AB2433" s="44" t="s">
        <v>35</v>
      </c>
      <c r="AC2433" s="43" t="s">
        <v>8898</v>
      </c>
      <c r="AD2433" s="43" t="s">
        <v>6595</v>
      </c>
    </row>
    <row r="2434" spans="1:30" ht="63.75" x14ac:dyDescent="0.2">
      <c r="A2434" s="41" t="s">
        <v>8899</v>
      </c>
      <c r="B2434" s="103" t="s">
        <v>743</v>
      </c>
      <c r="C2434" s="43" t="s">
        <v>7295</v>
      </c>
      <c r="D2434" s="43" t="s">
        <v>8535</v>
      </c>
      <c r="E2434" s="44" t="s">
        <v>76</v>
      </c>
      <c r="F2434" s="45" t="s">
        <v>8900</v>
      </c>
      <c r="G2434" s="62" t="s">
        <v>4082</v>
      </c>
      <c r="H2434" s="47">
        <v>43845</v>
      </c>
      <c r="I2434" s="47">
        <v>44576</v>
      </c>
      <c r="J2434" s="48" t="str">
        <f>IF(Ugovori_OPULJP[[#This Row],[DATUM ZAVRŠETKA OPERACIJE]]&gt;DATE(2024,3,31),"u provedbi","završen")</f>
        <v>završen</v>
      </c>
      <c r="K2434" s="46" t="s">
        <v>8901</v>
      </c>
      <c r="L2434" s="46" t="s">
        <v>271</v>
      </c>
      <c r="M2434" s="49">
        <v>0.85</v>
      </c>
      <c r="N2434" s="49">
        <v>0.15</v>
      </c>
      <c r="O2434" s="50">
        <f>Ugovori_OPULJP[[#This Row],[Bespovratna sredstva - Ukupno (EU+Nac) HRK
= Ukupna ugovorena vrijednost bespovratnih sredstava]]*Ugovori_OPULJP[[#This Row],[EU STOPA SUFINANCIRANJA %
EU CO-FINANCING RATE %]]</f>
        <v>2121260</v>
      </c>
      <c r="P2434" s="51">
        <f>Ugovori_OPULJP[[#This Row],[Bespovratna sredstva - EU dio - HRK]]/7.5345</f>
        <v>281539.58457760967</v>
      </c>
      <c r="Q2434" s="50">
        <f>Ugovori_OPULJP[[#This Row],[Bespovratna sredstva - Ukupno (EU+Nac) HRK
= Ukupna ugovorena vrijednost bespovratnih sredstava]]*Ugovori_OPULJP[[#This Row],[STOPA NACIONALNOG SUFINANCIRANJA %]]</f>
        <v>374340</v>
      </c>
      <c r="R2434" s="51">
        <f>Ugovori_OPULJP[[#This Row],[Bespovratna sredstva - Nacionalni dio - HRK]]/7.5345</f>
        <v>49683.456101931115</v>
      </c>
      <c r="S2434" s="50">
        <v>2495600</v>
      </c>
      <c r="T2434" s="51">
        <f>Ugovori_OPULJP[[#This Row],[Bespovratna sredstva - Ukupno (EU+Nac) HRK
= Ukupna ugovorena vrijednost bespovratnih sredstava]]/7.5345</f>
        <v>331223.04067954078</v>
      </c>
      <c r="U2434" s="50">
        <v>0</v>
      </c>
      <c r="V2434" s="51">
        <f>Ugovori_OPULJP[[#This Row],[Javni doprinos korisnika - HRK]]/7.5345</f>
        <v>0</v>
      </c>
      <c r="W2434" s="50">
        <v>0</v>
      </c>
      <c r="X2434" s="51">
        <f>Ugovori_OPULJP[[#This Row],[Privatni doprinos korisnika - HRK]]/7.5345</f>
        <v>0</v>
      </c>
      <c r="Y2434" s="52">
        <v>2495600</v>
      </c>
      <c r="Z2434" s="53">
        <f>Ugovori_OPULJP[[#This Row],[UKUPNI PRIHVATLJIVI IZDACI
TOTAL ELIGIBLE EXPENDITURE
= Bespovratna sredstva ukupno + doprinos korisnika
= Ukupni prihvatljivi troškovi
= Ukupna ugovorena vrijednost projekta HRK]]/7.5345</f>
        <v>331223.04067954078</v>
      </c>
      <c r="AA2434" s="44" t="s">
        <v>38</v>
      </c>
      <c r="AB2434" s="44" t="s">
        <v>35</v>
      </c>
      <c r="AC2434" s="43" t="s">
        <v>8902</v>
      </c>
      <c r="AD2434" s="43" t="s">
        <v>6595</v>
      </c>
    </row>
    <row r="2435" spans="1:30" ht="102" x14ac:dyDescent="0.2">
      <c r="A2435" s="41" t="s">
        <v>8903</v>
      </c>
      <c r="B2435" s="103" t="s">
        <v>743</v>
      </c>
      <c r="C2435" s="43" t="s">
        <v>7295</v>
      </c>
      <c r="D2435" s="43" t="s">
        <v>8535</v>
      </c>
      <c r="E2435" s="44" t="s">
        <v>76</v>
      </c>
      <c r="F2435" s="45" t="s">
        <v>8904</v>
      </c>
      <c r="G2435" s="45" t="s">
        <v>8905</v>
      </c>
      <c r="H2435" s="47">
        <v>43927</v>
      </c>
      <c r="I2435" s="47">
        <v>44657</v>
      </c>
      <c r="J2435" s="48" t="str">
        <f>IF(Ugovori_OPULJP[[#This Row],[DATUM ZAVRŠETKA OPERACIJE]]&gt;DATE(2024,3,31),"u provedbi","završen")</f>
        <v>završen</v>
      </c>
      <c r="K2435" s="46" t="s">
        <v>425</v>
      </c>
      <c r="L2435" s="46" t="s">
        <v>425</v>
      </c>
      <c r="M2435" s="49">
        <v>0.85</v>
      </c>
      <c r="N2435" s="49">
        <v>0.15</v>
      </c>
      <c r="O2435" s="50">
        <f>Ugovori_OPULJP[[#This Row],[Bespovratna sredstva - Ukupno (EU+Nac) HRK
= Ukupna ugovorena vrijednost bespovratnih sredstava]]*Ugovori_OPULJP[[#This Row],[EU STOPA SUFINANCIRANJA %
EU CO-FINANCING RATE %]]</f>
        <v>418361.5</v>
      </c>
      <c r="P2435" s="51">
        <f>Ugovori_OPULJP[[#This Row],[Bespovratna sredstva - EU dio - HRK]]/7.5345</f>
        <v>55526.113212555574</v>
      </c>
      <c r="Q2435" s="50">
        <f>Ugovori_OPULJP[[#This Row],[Bespovratna sredstva - Ukupno (EU+Nac) HRK
= Ukupna ugovorena vrijednost bespovratnih sredstava]]*Ugovori_OPULJP[[#This Row],[STOPA NACIONALNOG SUFINANCIRANJA %]]</f>
        <v>73828.5</v>
      </c>
      <c r="R2435" s="51">
        <f>Ugovori_OPULJP[[#This Row],[Bespovratna sredstva - Nacionalni dio - HRK]]/7.5345</f>
        <v>9798.7258610392182</v>
      </c>
      <c r="S2435" s="50">
        <v>492190</v>
      </c>
      <c r="T2435" s="51">
        <f>Ugovori_OPULJP[[#This Row],[Bespovratna sredstva - Ukupno (EU+Nac) HRK
= Ukupna ugovorena vrijednost bespovratnih sredstava]]/7.5345</f>
        <v>65324.839073594791</v>
      </c>
      <c r="U2435" s="50">
        <v>0</v>
      </c>
      <c r="V2435" s="51">
        <f>Ugovori_OPULJP[[#This Row],[Javni doprinos korisnika - HRK]]/7.5345</f>
        <v>0</v>
      </c>
      <c r="W2435" s="50">
        <v>0</v>
      </c>
      <c r="X2435" s="51">
        <f>Ugovori_OPULJP[[#This Row],[Privatni doprinos korisnika - HRK]]/7.5345</f>
        <v>0</v>
      </c>
      <c r="Y2435" s="52">
        <v>492190</v>
      </c>
      <c r="Z2435" s="53">
        <f>Ugovori_OPULJP[[#This Row],[UKUPNI PRIHVATLJIVI IZDACI
TOTAL ELIGIBLE EXPENDITURE
= Bespovratna sredstva ukupno + doprinos korisnika
= Ukupni prihvatljivi troškovi
= Ukupna ugovorena vrijednost projekta HRK]]/7.5345</f>
        <v>65324.839073594791</v>
      </c>
      <c r="AA2435" s="44" t="s">
        <v>38</v>
      </c>
      <c r="AB2435" s="44" t="s">
        <v>35</v>
      </c>
      <c r="AC2435" s="43" t="s">
        <v>8906</v>
      </c>
      <c r="AD2435" s="43" t="s">
        <v>6595</v>
      </c>
    </row>
    <row r="2436" spans="1:30" ht="63.75" x14ac:dyDescent="0.2">
      <c r="A2436" s="41" t="s">
        <v>8907</v>
      </c>
      <c r="B2436" s="103" t="s">
        <v>743</v>
      </c>
      <c r="C2436" s="43" t="s">
        <v>7295</v>
      </c>
      <c r="D2436" s="43" t="s">
        <v>8535</v>
      </c>
      <c r="E2436" s="44" t="s">
        <v>76</v>
      </c>
      <c r="F2436" s="45" t="s">
        <v>8908</v>
      </c>
      <c r="G2436" s="45" t="s">
        <v>7431</v>
      </c>
      <c r="H2436" s="47">
        <v>43922</v>
      </c>
      <c r="I2436" s="47">
        <v>44652</v>
      </c>
      <c r="J2436" s="48" t="str">
        <f>IF(Ugovori_OPULJP[[#This Row],[DATUM ZAVRŠETKA OPERACIJE]]&gt;DATE(2024,3,31),"u provedbi","završen")</f>
        <v>završen</v>
      </c>
      <c r="K2436" s="46" t="s">
        <v>154</v>
      </c>
      <c r="L2436" s="46" t="s">
        <v>37</v>
      </c>
      <c r="M2436" s="49">
        <v>0.85</v>
      </c>
      <c r="N2436" s="49">
        <v>0.15</v>
      </c>
      <c r="O2436" s="50">
        <f>Ugovori_OPULJP[[#This Row],[Bespovratna sredstva - Ukupno (EU+Nac) HRK
= Ukupna ugovorena vrijednost bespovratnih sredstava]]*Ugovori_OPULJP[[#This Row],[EU STOPA SUFINANCIRANJA %
EU CO-FINANCING RATE %]]</f>
        <v>931481</v>
      </c>
      <c r="P2436" s="51">
        <f>Ugovori_OPULJP[[#This Row],[Bespovratna sredstva - EU dio - HRK]]/7.5345</f>
        <v>123628.77430486429</v>
      </c>
      <c r="Q2436" s="50">
        <f>Ugovori_OPULJP[[#This Row],[Bespovratna sredstva - Ukupno (EU+Nac) HRK
= Ukupna ugovorena vrijednost bespovratnih sredstava]]*Ugovori_OPULJP[[#This Row],[STOPA NACIONALNOG SUFINANCIRANJA %]]</f>
        <v>164379</v>
      </c>
      <c r="R2436" s="51">
        <f>Ugovori_OPULJP[[#This Row],[Bespovratna sredstva - Nacionalni dio - HRK]]/7.5345</f>
        <v>21816.842524387816</v>
      </c>
      <c r="S2436" s="50">
        <v>1095860</v>
      </c>
      <c r="T2436" s="51">
        <f>Ugovori_OPULJP[[#This Row],[Bespovratna sredstva - Ukupno (EU+Nac) HRK
= Ukupna ugovorena vrijednost bespovratnih sredstava]]/7.5345</f>
        <v>145445.6168292521</v>
      </c>
      <c r="U2436" s="50">
        <v>0</v>
      </c>
      <c r="V2436" s="51">
        <f>Ugovori_OPULJP[[#This Row],[Javni doprinos korisnika - HRK]]/7.5345</f>
        <v>0</v>
      </c>
      <c r="W2436" s="50">
        <v>0</v>
      </c>
      <c r="X2436" s="51">
        <f>Ugovori_OPULJP[[#This Row],[Privatni doprinos korisnika - HRK]]/7.5345</f>
        <v>0</v>
      </c>
      <c r="Y2436" s="52">
        <v>1095860</v>
      </c>
      <c r="Z2436" s="53">
        <f>Ugovori_OPULJP[[#This Row],[UKUPNI PRIHVATLJIVI IZDACI
TOTAL ELIGIBLE EXPENDITURE
= Bespovratna sredstva ukupno + doprinos korisnika
= Ukupni prihvatljivi troškovi
= Ukupna ugovorena vrijednost projekta HRK]]/7.5345</f>
        <v>145445.6168292521</v>
      </c>
      <c r="AA2436" s="44" t="s">
        <v>38</v>
      </c>
      <c r="AB2436" s="44" t="s">
        <v>35</v>
      </c>
      <c r="AC2436" s="43" t="s">
        <v>8909</v>
      </c>
      <c r="AD2436" s="43" t="s">
        <v>6595</v>
      </c>
    </row>
    <row r="2437" spans="1:30" ht="38.25" x14ac:dyDescent="0.2">
      <c r="A2437" s="41" t="s">
        <v>8910</v>
      </c>
      <c r="B2437" s="103" t="s">
        <v>743</v>
      </c>
      <c r="C2437" s="43" t="s">
        <v>7295</v>
      </c>
      <c r="D2437" s="43" t="s">
        <v>8535</v>
      </c>
      <c r="E2437" s="44" t="s">
        <v>76</v>
      </c>
      <c r="F2437" s="45" t="s">
        <v>8911</v>
      </c>
      <c r="G2437" s="45" t="s">
        <v>8912</v>
      </c>
      <c r="H2437" s="47">
        <v>43922</v>
      </c>
      <c r="I2437" s="47">
        <v>44713</v>
      </c>
      <c r="J2437" s="48" t="str">
        <f>IF(Ugovori_OPULJP[[#This Row],[DATUM ZAVRŠETKA OPERACIJE]]&gt;DATE(2024,3,31),"u provedbi","završen")</f>
        <v>završen</v>
      </c>
      <c r="K2437" s="46" t="s">
        <v>211</v>
      </c>
      <c r="L2437" s="46" t="s">
        <v>211</v>
      </c>
      <c r="M2437" s="49">
        <v>0.85</v>
      </c>
      <c r="N2437" s="49">
        <v>0.15</v>
      </c>
      <c r="O2437" s="50">
        <f>Ugovori_OPULJP[[#This Row],[Bespovratna sredstva - Ukupno (EU+Nac) HRK
= Ukupna ugovorena vrijednost bespovratnih sredstava]]*Ugovori_OPULJP[[#This Row],[EU STOPA SUFINANCIRANJA %
EU CO-FINANCING RATE %]]</f>
        <v>507861.66350000002</v>
      </c>
      <c r="P2437" s="51">
        <f>Ugovori_OPULJP[[#This Row],[Bespovratna sredstva - EU dio - HRK]]/7.5345</f>
        <v>67404.826265843789</v>
      </c>
      <c r="Q2437" s="50">
        <f>Ugovori_OPULJP[[#This Row],[Bespovratna sredstva - Ukupno (EU+Nac) HRK
= Ukupna ugovorena vrijednost bespovratnih sredstava]]*Ugovori_OPULJP[[#This Row],[STOPA NACIONALNOG SUFINANCIRANJA %]]</f>
        <v>89622.646500000003</v>
      </c>
      <c r="R2437" s="51">
        <f>Ugovori_OPULJP[[#This Row],[Bespovratna sredstva - Nacionalni dio - HRK]]/7.5345</f>
        <v>11894.969341031256</v>
      </c>
      <c r="S2437" s="50">
        <v>597484.31000000006</v>
      </c>
      <c r="T2437" s="51">
        <f>Ugovori_OPULJP[[#This Row],[Bespovratna sredstva - Ukupno (EU+Nac) HRK
= Ukupna ugovorena vrijednost bespovratnih sredstava]]/7.5345</f>
        <v>79299.79560687505</v>
      </c>
      <c r="U2437" s="50">
        <v>0</v>
      </c>
      <c r="V2437" s="51">
        <f>Ugovori_OPULJP[[#This Row],[Javni doprinos korisnika - HRK]]/7.5345</f>
        <v>0</v>
      </c>
      <c r="W2437" s="50">
        <v>0</v>
      </c>
      <c r="X2437" s="51">
        <f>Ugovori_OPULJP[[#This Row],[Privatni doprinos korisnika - HRK]]/7.5345</f>
        <v>0</v>
      </c>
      <c r="Y2437" s="52">
        <v>597484.31000000006</v>
      </c>
      <c r="Z2437" s="53">
        <f>Ugovori_OPULJP[[#This Row],[UKUPNI PRIHVATLJIVI IZDACI
TOTAL ELIGIBLE EXPENDITURE
= Bespovratna sredstva ukupno + doprinos korisnika
= Ukupni prihvatljivi troškovi
= Ukupna ugovorena vrijednost projekta HRK]]/7.5345</f>
        <v>79299.79560687505</v>
      </c>
      <c r="AA2437" s="44" t="s">
        <v>38</v>
      </c>
      <c r="AB2437" s="44" t="s">
        <v>35</v>
      </c>
      <c r="AC2437" s="43" t="s">
        <v>8913</v>
      </c>
      <c r="AD2437" s="43" t="s">
        <v>6595</v>
      </c>
    </row>
    <row r="2438" spans="1:30" ht="63.75" x14ac:dyDescent="0.2">
      <c r="A2438" s="41" t="s">
        <v>8914</v>
      </c>
      <c r="B2438" s="103" t="s">
        <v>743</v>
      </c>
      <c r="C2438" s="43" t="s">
        <v>7295</v>
      </c>
      <c r="D2438" s="43" t="s">
        <v>8535</v>
      </c>
      <c r="E2438" s="44" t="s">
        <v>76</v>
      </c>
      <c r="F2438" s="45" t="s">
        <v>8915</v>
      </c>
      <c r="G2438" s="45" t="s">
        <v>8916</v>
      </c>
      <c r="H2438" s="47">
        <v>43979</v>
      </c>
      <c r="I2438" s="47">
        <v>44709</v>
      </c>
      <c r="J2438" s="48" t="str">
        <f>IF(Ugovori_OPULJP[[#This Row],[DATUM ZAVRŠETKA OPERACIJE]]&gt;DATE(2024,3,31),"u provedbi","završen")</f>
        <v>završen</v>
      </c>
      <c r="K2438" s="46" t="s">
        <v>3306</v>
      </c>
      <c r="L2438" s="46" t="s">
        <v>271</v>
      </c>
      <c r="M2438" s="49">
        <v>0.85</v>
      </c>
      <c r="N2438" s="49">
        <v>0.15</v>
      </c>
      <c r="O2438" s="50">
        <f>Ugovori_OPULJP[[#This Row],[Bespovratna sredstva - Ukupno (EU+Nac) HRK
= Ukupna ugovorena vrijednost bespovratnih sredstava]]*Ugovori_OPULJP[[#This Row],[EU STOPA SUFINANCIRANJA %
EU CO-FINANCING RATE %]]</f>
        <v>419984.57500000001</v>
      </c>
      <c r="P2438" s="51">
        <f>Ugovori_OPULJP[[#This Row],[Bespovratna sredstva - EU dio - HRK]]/7.5345</f>
        <v>55741.532284823144</v>
      </c>
      <c r="Q2438" s="50">
        <f>Ugovori_OPULJP[[#This Row],[Bespovratna sredstva - Ukupno (EU+Nac) HRK
= Ukupna ugovorena vrijednost bespovratnih sredstava]]*Ugovori_OPULJP[[#This Row],[STOPA NACIONALNOG SUFINANCIRANJA %]]</f>
        <v>74114.925000000003</v>
      </c>
      <c r="R2438" s="51">
        <f>Ugovori_OPULJP[[#This Row],[Bespovratna sredstva - Nacionalni dio - HRK]]/7.5345</f>
        <v>9836.7409914393793</v>
      </c>
      <c r="S2438" s="50">
        <v>494099.5</v>
      </c>
      <c r="T2438" s="51">
        <f>Ugovori_OPULJP[[#This Row],[Bespovratna sredstva - Ukupno (EU+Nac) HRK
= Ukupna ugovorena vrijednost bespovratnih sredstava]]/7.5345</f>
        <v>65578.273276262524</v>
      </c>
      <c r="U2438" s="50">
        <v>0</v>
      </c>
      <c r="V2438" s="51">
        <f>Ugovori_OPULJP[[#This Row],[Javni doprinos korisnika - HRK]]/7.5345</f>
        <v>0</v>
      </c>
      <c r="W2438" s="50">
        <v>0</v>
      </c>
      <c r="X2438" s="51">
        <f>Ugovori_OPULJP[[#This Row],[Privatni doprinos korisnika - HRK]]/7.5345</f>
        <v>0</v>
      </c>
      <c r="Y2438" s="52">
        <v>494099.5</v>
      </c>
      <c r="Z2438" s="53">
        <f>Ugovori_OPULJP[[#This Row],[UKUPNI PRIHVATLJIVI IZDACI
TOTAL ELIGIBLE EXPENDITURE
= Bespovratna sredstva ukupno + doprinos korisnika
= Ukupni prihvatljivi troškovi
= Ukupna ugovorena vrijednost projekta HRK]]/7.5345</f>
        <v>65578.273276262524</v>
      </c>
      <c r="AA2438" s="44" t="s">
        <v>38</v>
      </c>
      <c r="AB2438" s="44" t="s">
        <v>35</v>
      </c>
      <c r="AC2438" s="43" t="s">
        <v>8917</v>
      </c>
      <c r="AD2438" s="43" t="s">
        <v>6595</v>
      </c>
    </row>
    <row r="2439" spans="1:30" ht="51" x14ac:dyDescent="0.2">
      <c r="A2439" s="41" t="s">
        <v>8918</v>
      </c>
      <c r="B2439" s="103" t="s">
        <v>743</v>
      </c>
      <c r="C2439" s="43" t="s">
        <v>7295</v>
      </c>
      <c r="D2439" s="43" t="s">
        <v>8535</v>
      </c>
      <c r="E2439" s="44" t="s">
        <v>76</v>
      </c>
      <c r="F2439" s="45" t="s">
        <v>1254</v>
      </c>
      <c r="G2439" s="45" t="s">
        <v>7613</v>
      </c>
      <c r="H2439" s="47">
        <v>43838</v>
      </c>
      <c r="I2439" s="47">
        <v>44569</v>
      </c>
      <c r="J2439" s="48" t="str">
        <f>IF(Ugovori_OPULJP[[#This Row],[DATUM ZAVRŠETKA OPERACIJE]]&gt;DATE(2024,3,31),"u provedbi","završen")</f>
        <v>završen</v>
      </c>
      <c r="K2439" s="46" t="s">
        <v>271</v>
      </c>
      <c r="L2439" s="46" t="s">
        <v>271</v>
      </c>
      <c r="M2439" s="49">
        <v>0.85</v>
      </c>
      <c r="N2439" s="49">
        <v>0.15</v>
      </c>
      <c r="O2439" s="50">
        <f>Ugovori_OPULJP[[#This Row],[Bespovratna sredstva - Ukupno (EU+Nac) HRK
= Ukupna ugovorena vrijednost bespovratnih sredstava]]*Ugovori_OPULJP[[#This Row],[EU STOPA SUFINANCIRANJA %
EU CO-FINANCING RATE %]]</f>
        <v>414732</v>
      </c>
      <c r="P2439" s="51">
        <f>Ugovori_OPULJP[[#This Row],[Bespovratna sredstva - EU dio - HRK]]/7.5345</f>
        <v>55044.395779414692</v>
      </c>
      <c r="Q2439" s="50">
        <f>Ugovori_OPULJP[[#This Row],[Bespovratna sredstva - Ukupno (EU+Nac) HRK
= Ukupna ugovorena vrijednost bespovratnih sredstava]]*Ugovori_OPULJP[[#This Row],[STOPA NACIONALNOG SUFINANCIRANJA %]]</f>
        <v>73188</v>
      </c>
      <c r="R2439" s="51">
        <f>Ugovori_OPULJP[[#This Row],[Bespovratna sredstva - Nacionalni dio - HRK]]/7.5345</f>
        <v>9713.716902249651</v>
      </c>
      <c r="S2439" s="50">
        <v>487920</v>
      </c>
      <c r="T2439" s="51">
        <f>Ugovori_OPULJP[[#This Row],[Bespovratna sredstva - Ukupno (EU+Nac) HRK
= Ukupna ugovorena vrijednost bespovratnih sredstava]]/7.5345</f>
        <v>64758.112681664337</v>
      </c>
      <c r="U2439" s="50">
        <v>0</v>
      </c>
      <c r="V2439" s="51">
        <f>Ugovori_OPULJP[[#This Row],[Javni doprinos korisnika - HRK]]/7.5345</f>
        <v>0</v>
      </c>
      <c r="W2439" s="50">
        <v>0</v>
      </c>
      <c r="X2439" s="51">
        <f>Ugovori_OPULJP[[#This Row],[Privatni doprinos korisnika - HRK]]/7.5345</f>
        <v>0</v>
      </c>
      <c r="Y2439" s="52">
        <v>487920</v>
      </c>
      <c r="Z2439" s="53">
        <f>Ugovori_OPULJP[[#This Row],[UKUPNI PRIHVATLJIVI IZDACI
TOTAL ELIGIBLE EXPENDITURE
= Bespovratna sredstva ukupno + doprinos korisnika
= Ukupni prihvatljivi troškovi
= Ukupna ugovorena vrijednost projekta HRK]]/7.5345</f>
        <v>64758.112681664337</v>
      </c>
      <c r="AA2439" s="44" t="s">
        <v>38</v>
      </c>
      <c r="AB2439" s="44" t="s">
        <v>35</v>
      </c>
      <c r="AC2439" s="43" t="s">
        <v>8919</v>
      </c>
      <c r="AD2439" s="43" t="s">
        <v>6595</v>
      </c>
    </row>
    <row r="2440" spans="1:30" ht="76.5" x14ac:dyDescent="0.2">
      <c r="A2440" s="41" t="s">
        <v>8920</v>
      </c>
      <c r="B2440" s="103" t="s">
        <v>743</v>
      </c>
      <c r="C2440" s="43" t="s">
        <v>7295</v>
      </c>
      <c r="D2440" s="43" t="s">
        <v>8535</v>
      </c>
      <c r="E2440" s="44" t="s">
        <v>76</v>
      </c>
      <c r="F2440" s="45" t="s">
        <v>8921</v>
      </c>
      <c r="G2440" s="45" t="s">
        <v>7591</v>
      </c>
      <c r="H2440" s="47">
        <v>43922</v>
      </c>
      <c r="I2440" s="47">
        <v>44652</v>
      </c>
      <c r="J2440" s="48" t="str">
        <f>IF(Ugovori_OPULJP[[#This Row],[DATUM ZAVRŠETKA OPERACIJE]]&gt;DATE(2024,3,31),"u provedbi","završen")</f>
        <v>završen</v>
      </c>
      <c r="K2440" s="46" t="s">
        <v>599</v>
      </c>
      <c r="L2440" s="46" t="s">
        <v>599</v>
      </c>
      <c r="M2440" s="49">
        <v>0.85</v>
      </c>
      <c r="N2440" s="49">
        <v>0.15</v>
      </c>
      <c r="O2440" s="50">
        <f>Ugovori_OPULJP[[#This Row],[Bespovratna sredstva - Ukupno (EU+Nac) HRK
= Ukupna ugovorena vrijednost bespovratnih sredstava]]*Ugovori_OPULJP[[#This Row],[EU STOPA SUFINANCIRANJA %
EU CO-FINANCING RATE %]]</f>
        <v>397341.31449999998</v>
      </c>
      <c r="P2440" s="51">
        <f>Ugovori_OPULJP[[#This Row],[Bespovratna sredstva - EU dio - HRK]]/7.5345</f>
        <v>52736.255159599168</v>
      </c>
      <c r="Q2440" s="50">
        <f>Ugovori_OPULJP[[#This Row],[Bespovratna sredstva - Ukupno (EU+Nac) HRK
= Ukupna ugovorena vrijednost bespovratnih sredstava]]*Ugovori_OPULJP[[#This Row],[STOPA NACIONALNOG SUFINANCIRANJA %]]</f>
        <v>70119.055500000002</v>
      </c>
      <c r="R2440" s="51">
        <f>Ugovori_OPULJP[[#This Row],[Bespovratna sredstva - Nacionalni dio - HRK]]/7.5345</f>
        <v>9306.3979693410311</v>
      </c>
      <c r="S2440" s="50">
        <v>467460.37</v>
      </c>
      <c r="T2440" s="51">
        <f>Ugovori_OPULJP[[#This Row],[Bespovratna sredstva - Ukupno (EU+Nac) HRK
= Ukupna ugovorena vrijednost bespovratnih sredstava]]/7.5345</f>
        <v>62042.653128940205</v>
      </c>
      <c r="U2440" s="50">
        <v>0</v>
      </c>
      <c r="V2440" s="51">
        <f>Ugovori_OPULJP[[#This Row],[Javni doprinos korisnika - HRK]]/7.5345</f>
        <v>0</v>
      </c>
      <c r="W2440" s="50">
        <v>0</v>
      </c>
      <c r="X2440" s="51">
        <f>Ugovori_OPULJP[[#This Row],[Privatni doprinos korisnika - HRK]]/7.5345</f>
        <v>0</v>
      </c>
      <c r="Y2440" s="52">
        <v>467460.37</v>
      </c>
      <c r="Z2440" s="53">
        <f>Ugovori_OPULJP[[#This Row],[UKUPNI PRIHVATLJIVI IZDACI
TOTAL ELIGIBLE EXPENDITURE
= Bespovratna sredstva ukupno + doprinos korisnika
= Ukupni prihvatljivi troškovi
= Ukupna ugovorena vrijednost projekta HRK]]/7.5345</f>
        <v>62042.653128940205</v>
      </c>
      <c r="AA2440" s="44" t="s">
        <v>38</v>
      </c>
      <c r="AB2440" s="44" t="s">
        <v>35</v>
      </c>
      <c r="AC2440" s="43" t="s">
        <v>8922</v>
      </c>
      <c r="AD2440" s="43" t="s">
        <v>6595</v>
      </c>
    </row>
    <row r="2441" spans="1:30" ht="89.25" x14ac:dyDescent="0.2">
      <c r="A2441" s="41" t="s">
        <v>8923</v>
      </c>
      <c r="B2441" s="103" t="s">
        <v>743</v>
      </c>
      <c r="C2441" s="43" t="s">
        <v>7295</v>
      </c>
      <c r="D2441" s="43" t="s">
        <v>8535</v>
      </c>
      <c r="E2441" s="44" t="s">
        <v>76</v>
      </c>
      <c r="F2441" s="45" t="s">
        <v>8924</v>
      </c>
      <c r="G2441" s="45" t="s">
        <v>7602</v>
      </c>
      <c r="H2441" s="47">
        <v>43922</v>
      </c>
      <c r="I2441" s="47">
        <v>44652</v>
      </c>
      <c r="J2441" s="48" t="str">
        <f>IF(Ugovori_OPULJP[[#This Row],[DATUM ZAVRŠETKA OPERACIJE]]&gt;DATE(2024,3,31),"u provedbi","završen")</f>
        <v>završen</v>
      </c>
      <c r="K2441" s="46" t="s">
        <v>200</v>
      </c>
      <c r="L2441" s="46" t="s">
        <v>200</v>
      </c>
      <c r="M2441" s="49">
        <v>0.85</v>
      </c>
      <c r="N2441" s="49">
        <v>0.15</v>
      </c>
      <c r="O2441" s="50">
        <f>Ugovori_OPULJP[[#This Row],[Bespovratna sredstva - Ukupno (EU+Nac) HRK
= Ukupna ugovorena vrijednost bespovratnih sredstava]]*Ugovori_OPULJP[[#This Row],[EU STOPA SUFINANCIRANJA %
EU CO-FINANCING RATE %]]</f>
        <v>412760</v>
      </c>
      <c r="P2441" s="51">
        <f>Ugovori_OPULJP[[#This Row],[Bespovratna sredstva - EU dio - HRK]]/7.5345</f>
        <v>54782.666401221046</v>
      </c>
      <c r="Q2441" s="50">
        <f>Ugovori_OPULJP[[#This Row],[Bespovratna sredstva - Ukupno (EU+Nac) HRK
= Ukupna ugovorena vrijednost bespovratnih sredstava]]*Ugovori_OPULJP[[#This Row],[STOPA NACIONALNOG SUFINANCIRANJA %]]</f>
        <v>72840</v>
      </c>
      <c r="R2441" s="51">
        <f>Ugovori_OPULJP[[#This Row],[Bespovratna sredstva - Nacionalni dio - HRK]]/7.5345</f>
        <v>9667.5293649213618</v>
      </c>
      <c r="S2441" s="50">
        <v>485600</v>
      </c>
      <c r="T2441" s="51">
        <f>Ugovori_OPULJP[[#This Row],[Bespovratna sredstva - Ukupno (EU+Nac) HRK
= Ukupna ugovorena vrijednost bespovratnih sredstava]]/7.5345</f>
        <v>64450.195766142409</v>
      </c>
      <c r="U2441" s="50">
        <v>0</v>
      </c>
      <c r="V2441" s="51">
        <f>Ugovori_OPULJP[[#This Row],[Javni doprinos korisnika - HRK]]/7.5345</f>
        <v>0</v>
      </c>
      <c r="W2441" s="50">
        <v>0</v>
      </c>
      <c r="X2441" s="51">
        <f>Ugovori_OPULJP[[#This Row],[Privatni doprinos korisnika - HRK]]/7.5345</f>
        <v>0</v>
      </c>
      <c r="Y2441" s="52">
        <v>485600</v>
      </c>
      <c r="Z2441" s="53">
        <f>Ugovori_OPULJP[[#This Row],[UKUPNI PRIHVATLJIVI IZDACI
TOTAL ELIGIBLE EXPENDITURE
= Bespovratna sredstva ukupno + doprinos korisnika
= Ukupni prihvatljivi troškovi
= Ukupna ugovorena vrijednost projekta HRK]]/7.5345</f>
        <v>64450.195766142409</v>
      </c>
      <c r="AA2441" s="44" t="s">
        <v>38</v>
      </c>
      <c r="AB2441" s="44" t="s">
        <v>35</v>
      </c>
      <c r="AC2441" s="43" t="s">
        <v>8925</v>
      </c>
      <c r="AD2441" s="43" t="s">
        <v>6595</v>
      </c>
    </row>
    <row r="2442" spans="1:30" ht="76.5" x14ac:dyDescent="0.2">
      <c r="A2442" s="41" t="s">
        <v>8926</v>
      </c>
      <c r="B2442" s="103" t="s">
        <v>743</v>
      </c>
      <c r="C2442" s="43" t="s">
        <v>7295</v>
      </c>
      <c r="D2442" s="43" t="s">
        <v>8535</v>
      </c>
      <c r="E2442" s="44" t="s">
        <v>76</v>
      </c>
      <c r="F2442" s="45" t="s">
        <v>8927</v>
      </c>
      <c r="G2442" s="45" t="s">
        <v>8928</v>
      </c>
      <c r="H2442" s="47">
        <v>43922</v>
      </c>
      <c r="I2442" s="47">
        <v>44652</v>
      </c>
      <c r="J2442" s="48" t="str">
        <f>IF(Ugovori_OPULJP[[#This Row],[DATUM ZAVRŠETKA OPERACIJE]]&gt;DATE(2024,3,31),"u provedbi","završen")</f>
        <v>završen</v>
      </c>
      <c r="K2442" s="46" t="s">
        <v>99</v>
      </c>
      <c r="L2442" s="46" t="s">
        <v>99</v>
      </c>
      <c r="M2442" s="49">
        <v>0.85</v>
      </c>
      <c r="N2442" s="49">
        <v>0.15</v>
      </c>
      <c r="O2442" s="50">
        <f>Ugovori_OPULJP[[#This Row],[Bespovratna sredstva - Ukupno (EU+Nac) HRK
= Ukupna ugovorena vrijednost bespovratnih sredstava]]*Ugovori_OPULJP[[#This Row],[EU STOPA SUFINANCIRANJA %
EU CO-FINANCING RATE %]]</f>
        <v>424957.5</v>
      </c>
      <c r="P2442" s="51">
        <f>Ugovori_OPULJP[[#This Row],[Bespovratna sredstva - EU dio - HRK]]/7.5345</f>
        <v>56401.552856858449</v>
      </c>
      <c r="Q2442" s="50">
        <f>Ugovori_OPULJP[[#This Row],[Bespovratna sredstva - Ukupno (EU+Nac) HRK
= Ukupna ugovorena vrijednost bespovratnih sredstava]]*Ugovori_OPULJP[[#This Row],[STOPA NACIONALNOG SUFINANCIRANJA %]]</f>
        <v>74992.5</v>
      </c>
      <c r="R2442" s="51">
        <f>Ugovori_OPULJP[[#This Row],[Bespovratna sredstva - Nacionalni dio - HRK]]/7.5345</f>
        <v>9953.2152100338444</v>
      </c>
      <c r="S2442" s="50">
        <v>499950</v>
      </c>
      <c r="T2442" s="51">
        <f>Ugovori_OPULJP[[#This Row],[Bespovratna sredstva - Ukupno (EU+Nac) HRK
= Ukupna ugovorena vrijednost bespovratnih sredstava]]/7.5345</f>
        <v>66354.768066892299</v>
      </c>
      <c r="U2442" s="50">
        <v>0</v>
      </c>
      <c r="V2442" s="51">
        <f>Ugovori_OPULJP[[#This Row],[Javni doprinos korisnika - HRK]]/7.5345</f>
        <v>0</v>
      </c>
      <c r="W2442" s="50">
        <v>0</v>
      </c>
      <c r="X2442" s="51">
        <f>Ugovori_OPULJP[[#This Row],[Privatni doprinos korisnika - HRK]]/7.5345</f>
        <v>0</v>
      </c>
      <c r="Y2442" s="52">
        <v>499950</v>
      </c>
      <c r="Z2442" s="53">
        <f>Ugovori_OPULJP[[#This Row],[UKUPNI PRIHVATLJIVI IZDACI
TOTAL ELIGIBLE EXPENDITURE
= Bespovratna sredstva ukupno + doprinos korisnika
= Ukupni prihvatljivi troškovi
= Ukupna ugovorena vrijednost projekta HRK]]/7.5345</f>
        <v>66354.768066892299</v>
      </c>
      <c r="AA2442" s="44" t="s">
        <v>38</v>
      </c>
      <c r="AB2442" s="44" t="s">
        <v>35</v>
      </c>
      <c r="AC2442" s="43" t="s">
        <v>8929</v>
      </c>
      <c r="AD2442" s="43" t="s">
        <v>6595</v>
      </c>
    </row>
    <row r="2443" spans="1:30" ht="38.25" x14ac:dyDescent="0.2">
      <c r="A2443" s="41" t="s">
        <v>8930</v>
      </c>
      <c r="B2443" s="103" t="s">
        <v>743</v>
      </c>
      <c r="C2443" s="43" t="s">
        <v>7295</v>
      </c>
      <c r="D2443" s="43" t="s">
        <v>8535</v>
      </c>
      <c r="E2443" s="44" t="s">
        <v>76</v>
      </c>
      <c r="F2443" s="45" t="s">
        <v>8931</v>
      </c>
      <c r="G2443" s="45" t="s">
        <v>190</v>
      </c>
      <c r="H2443" s="47">
        <v>43916</v>
      </c>
      <c r="I2443" s="47">
        <v>44830</v>
      </c>
      <c r="J2443" s="48" t="str">
        <f>IF(Ugovori_OPULJP[[#This Row],[DATUM ZAVRŠETKA OPERACIJE]]&gt;DATE(2024,3,31),"u provedbi","završen")</f>
        <v>završen</v>
      </c>
      <c r="K2443" s="46" t="s">
        <v>8932</v>
      </c>
      <c r="L2443" s="46" t="s">
        <v>84</v>
      </c>
      <c r="M2443" s="49">
        <v>0.85</v>
      </c>
      <c r="N2443" s="49">
        <v>0.15</v>
      </c>
      <c r="O2443" s="50">
        <f>Ugovori_OPULJP[[#This Row],[Bespovratna sredstva - Ukupno (EU+Nac) HRK
= Ukupna ugovorena vrijednost bespovratnih sredstava]]*Ugovori_OPULJP[[#This Row],[EU STOPA SUFINANCIRANJA %
EU CO-FINANCING RATE %]]</f>
        <v>423838.89999999997</v>
      </c>
      <c r="P2443" s="51">
        <f>Ugovori_OPULJP[[#This Row],[Bespovratna sredstva - EU dio - HRK]]/7.5345</f>
        <v>56253.08912336584</v>
      </c>
      <c r="Q2443" s="50">
        <f>Ugovori_OPULJP[[#This Row],[Bespovratna sredstva - Ukupno (EU+Nac) HRK
= Ukupna ugovorena vrijednost bespovratnih sredstava]]*Ugovori_OPULJP[[#This Row],[STOPA NACIONALNOG SUFINANCIRANJA %]]</f>
        <v>74795.099999999991</v>
      </c>
      <c r="R2443" s="51">
        <f>Ugovori_OPULJP[[#This Row],[Bespovratna sredstva - Nacionalni dio - HRK]]/7.5345</f>
        <v>9927.0157276527952</v>
      </c>
      <c r="S2443" s="50">
        <v>498634</v>
      </c>
      <c r="T2443" s="51">
        <f>Ugovori_OPULJP[[#This Row],[Bespovratna sredstva - Ukupno (EU+Nac) HRK
= Ukupna ugovorena vrijednost bespovratnih sredstava]]/7.5345</f>
        <v>66180.104851018637</v>
      </c>
      <c r="U2443" s="50">
        <v>0</v>
      </c>
      <c r="V2443" s="51">
        <f>Ugovori_OPULJP[[#This Row],[Javni doprinos korisnika - HRK]]/7.5345</f>
        <v>0</v>
      </c>
      <c r="W2443" s="50">
        <v>0</v>
      </c>
      <c r="X2443" s="51">
        <f>Ugovori_OPULJP[[#This Row],[Privatni doprinos korisnika - HRK]]/7.5345</f>
        <v>0</v>
      </c>
      <c r="Y2443" s="52">
        <v>498634</v>
      </c>
      <c r="Z2443" s="53">
        <f>Ugovori_OPULJP[[#This Row],[UKUPNI PRIHVATLJIVI IZDACI
TOTAL ELIGIBLE EXPENDITURE
= Bespovratna sredstva ukupno + doprinos korisnika
= Ukupni prihvatljivi troškovi
= Ukupna ugovorena vrijednost projekta HRK]]/7.5345</f>
        <v>66180.104851018637</v>
      </c>
      <c r="AA2443" s="44" t="s">
        <v>38</v>
      </c>
      <c r="AB2443" s="44" t="s">
        <v>35</v>
      </c>
      <c r="AC2443" s="43" t="s">
        <v>8933</v>
      </c>
      <c r="AD2443" s="43" t="s">
        <v>6595</v>
      </c>
    </row>
    <row r="2444" spans="1:30" ht="76.5" x14ac:dyDescent="0.2">
      <c r="A2444" s="41" t="s">
        <v>8934</v>
      </c>
      <c r="B2444" s="103" t="s">
        <v>743</v>
      </c>
      <c r="C2444" s="43" t="s">
        <v>7295</v>
      </c>
      <c r="D2444" s="43" t="s">
        <v>8935</v>
      </c>
      <c r="E2444" s="44" t="s">
        <v>76</v>
      </c>
      <c r="F2444" s="45" t="s">
        <v>8936</v>
      </c>
      <c r="G2444" s="62" t="s">
        <v>6331</v>
      </c>
      <c r="H2444" s="47">
        <v>43518</v>
      </c>
      <c r="I2444" s="47">
        <v>44004</v>
      </c>
      <c r="J2444" s="48" t="str">
        <f>IF(Ugovori_OPULJP[[#This Row],[DATUM ZAVRŠETKA OPERACIJE]]&gt;DATE(2024,3,31),"u provedbi","završen")</f>
        <v>završen</v>
      </c>
      <c r="K2444" s="46" t="s">
        <v>249</v>
      </c>
      <c r="L2444" s="46" t="s">
        <v>249</v>
      </c>
      <c r="M2444" s="49">
        <v>0.85</v>
      </c>
      <c r="N2444" s="49">
        <v>0.15</v>
      </c>
      <c r="O2444" s="50">
        <f>Ugovori_OPULJP[[#This Row],[Bespovratna sredstva - Ukupno (EU+Nac) HRK
= Ukupna ugovorena vrijednost bespovratnih sredstava]]*Ugovori_OPULJP[[#This Row],[EU STOPA SUFINANCIRANJA %
EU CO-FINANCING RATE %]]</f>
        <v>1537975.55</v>
      </c>
      <c r="P2444" s="51">
        <f>Ugovori_OPULJP[[#This Row],[Bespovratna sredstva - EU dio - HRK]]/7.5345</f>
        <v>204124.43426902912</v>
      </c>
      <c r="Q2444" s="50">
        <f>Ugovori_OPULJP[[#This Row],[Bespovratna sredstva - Ukupno (EU+Nac) HRK
= Ukupna ugovorena vrijednost bespovratnih sredstava]]*Ugovori_OPULJP[[#This Row],[STOPA NACIONALNOG SUFINANCIRANJA %]]</f>
        <v>271407.45</v>
      </c>
      <c r="R2444" s="51">
        <f>Ugovori_OPULJP[[#This Row],[Bespovratna sredstva - Nacionalni dio - HRK]]/7.5345</f>
        <v>36021.958988652201</v>
      </c>
      <c r="S2444" s="50">
        <v>1809383</v>
      </c>
      <c r="T2444" s="51">
        <f>Ugovori_OPULJP[[#This Row],[Bespovratna sredstva - Ukupno (EU+Nac) HRK
= Ukupna ugovorena vrijednost bespovratnih sredstava]]/7.5345</f>
        <v>240146.39325768131</v>
      </c>
      <c r="U2444" s="50">
        <v>0</v>
      </c>
      <c r="V2444" s="51">
        <f>Ugovori_OPULJP[[#This Row],[Javni doprinos korisnika - HRK]]/7.5345</f>
        <v>0</v>
      </c>
      <c r="W2444" s="50">
        <v>0</v>
      </c>
      <c r="X2444" s="51">
        <f>Ugovori_OPULJP[[#This Row],[Privatni doprinos korisnika - HRK]]/7.5345</f>
        <v>0</v>
      </c>
      <c r="Y2444" s="52">
        <v>1809383</v>
      </c>
      <c r="Z2444" s="53">
        <f>Ugovori_OPULJP[[#This Row],[UKUPNI PRIHVATLJIVI IZDACI
TOTAL ELIGIBLE EXPENDITURE
= Bespovratna sredstva ukupno + doprinos korisnika
= Ukupni prihvatljivi troškovi
= Ukupna ugovorena vrijednost projekta HRK]]/7.5345</f>
        <v>240146.39325768131</v>
      </c>
      <c r="AA2444" s="44" t="s">
        <v>38</v>
      </c>
      <c r="AB2444" s="44" t="s">
        <v>753</v>
      </c>
      <c r="AC2444" s="43" t="s">
        <v>8937</v>
      </c>
      <c r="AD2444" s="43" t="s">
        <v>6595</v>
      </c>
    </row>
    <row r="2445" spans="1:30" ht="102" customHeight="1" x14ac:dyDescent="0.2">
      <c r="A2445" s="41" t="s">
        <v>8938</v>
      </c>
      <c r="B2445" s="103" t="s">
        <v>743</v>
      </c>
      <c r="C2445" s="43" t="s">
        <v>7295</v>
      </c>
      <c r="D2445" s="43" t="s">
        <v>8935</v>
      </c>
      <c r="E2445" s="44" t="s">
        <v>76</v>
      </c>
      <c r="F2445" s="45" t="s">
        <v>8939</v>
      </c>
      <c r="G2445" s="45" t="s">
        <v>177</v>
      </c>
      <c r="H2445" s="47">
        <v>43518</v>
      </c>
      <c r="I2445" s="47">
        <v>44249</v>
      </c>
      <c r="J2445" s="48" t="str">
        <f>IF(Ugovori_OPULJP[[#This Row],[DATUM ZAVRŠETKA OPERACIJE]]&gt;DATE(2024,3,31),"u provedbi","završen")</f>
        <v>završen</v>
      </c>
      <c r="K2445" s="46" t="s">
        <v>37</v>
      </c>
      <c r="L2445" s="46" t="s">
        <v>37</v>
      </c>
      <c r="M2445" s="49">
        <v>0.85</v>
      </c>
      <c r="N2445" s="49">
        <v>0.15</v>
      </c>
      <c r="O2445" s="50">
        <f>Ugovori_OPULJP[[#This Row],[Bespovratna sredstva - Ukupno (EU+Nac) HRK
= Ukupna ugovorena vrijednost bespovratnih sredstava]]*Ugovori_OPULJP[[#This Row],[EU STOPA SUFINANCIRANJA %
EU CO-FINANCING RATE %]]</f>
        <v>1626936.176</v>
      </c>
      <c r="P2445" s="51">
        <f>Ugovori_OPULJP[[#This Row],[Bespovratna sredstva - EU dio - HRK]]/7.5345</f>
        <v>215931.53839007232</v>
      </c>
      <c r="Q2445" s="50">
        <f>Ugovori_OPULJP[[#This Row],[Bespovratna sredstva - Ukupno (EU+Nac) HRK
= Ukupna ugovorena vrijednost bespovratnih sredstava]]*Ugovori_OPULJP[[#This Row],[STOPA NACIONALNOG SUFINANCIRANJA %]]</f>
        <v>287106.38400000002</v>
      </c>
      <c r="R2445" s="51">
        <f>Ugovori_OPULJP[[#This Row],[Bespovratna sredstva - Nacionalni dio - HRK]]/7.5345</f>
        <v>38105.56559824806</v>
      </c>
      <c r="S2445" s="50">
        <v>1914042.56</v>
      </c>
      <c r="T2445" s="51">
        <f>Ugovori_OPULJP[[#This Row],[Bespovratna sredstva - Ukupno (EU+Nac) HRK
= Ukupna ugovorena vrijednost bespovratnih sredstava]]/7.5345</f>
        <v>254037.10398832039</v>
      </c>
      <c r="U2445" s="50">
        <v>0</v>
      </c>
      <c r="V2445" s="51">
        <f>Ugovori_OPULJP[[#This Row],[Javni doprinos korisnika - HRK]]/7.5345</f>
        <v>0</v>
      </c>
      <c r="W2445" s="50">
        <v>0</v>
      </c>
      <c r="X2445" s="51">
        <f>Ugovori_OPULJP[[#This Row],[Privatni doprinos korisnika - HRK]]/7.5345</f>
        <v>0</v>
      </c>
      <c r="Y2445" s="52">
        <v>1914042.56</v>
      </c>
      <c r="Z2445" s="53">
        <f>Ugovori_OPULJP[[#This Row],[UKUPNI PRIHVATLJIVI IZDACI
TOTAL ELIGIBLE EXPENDITURE
= Bespovratna sredstva ukupno + doprinos korisnika
= Ukupni prihvatljivi troškovi
= Ukupna ugovorena vrijednost projekta HRK]]/7.5345</f>
        <v>254037.10398832039</v>
      </c>
      <c r="AA2445" s="44" t="s">
        <v>38</v>
      </c>
      <c r="AB2445" s="44" t="s">
        <v>753</v>
      </c>
      <c r="AC2445" s="43" t="s">
        <v>8940</v>
      </c>
      <c r="AD2445" s="43" t="s">
        <v>6595</v>
      </c>
    </row>
    <row r="2446" spans="1:30" ht="76.5" x14ac:dyDescent="0.2">
      <c r="A2446" s="41" t="s">
        <v>8941</v>
      </c>
      <c r="B2446" s="103" t="s">
        <v>743</v>
      </c>
      <c r="C2446" s="43" t="s">
        <v>7295</v>
      </c>
      <c r="D2446" s="43" t="s">
        <v>8935</v>
      </c>
      <c r="E2446" s="44" t="s">
        <v>76</v>
      </c>
      <c r="F2446" s="45" t="s">
        <v>8942</v>
      </c>
      <c r="G2446" s="45" t="s">
        <v>8943</v>
      </c>
      <c r="H2446" s="47">
        <v>43518</v>
      </c>
      <c r="I2446" s="47">
        <v>44249</v>
      </c>
      <c r="J2446" s="48" t="str">
        <f>IF(Ugovori_OPULJP[[#This Row],[DATUM ZAVRŠETKA OPERACIJE]]&gt;DATE(2024,3,31),"u provedbi","završen")</f>
        <v>završen</v>
      </c>
      <c r="K2446" s="46" t="s">
        <v>173</v>
      </c>
      <c r="L2446" s="46" t="s">
        <v>173</v>
      </c>
      <c r="M2446" s="49">
        <v>0.85</v>
      </c>
      <c r="N2446" s="49">
        <v>0.15</v>
      </c>
      <c r="O2446" s="50">
        <f>Ugovori_OPULJP[[#This Row],[Bespovratna sredstva - Ukupno (EU+Nac) HRK
= Ukupna ugovorena vrijednost bespovratnih sredstava]]*Ugovori_OPULJP[[#This Row],[EU STOPA SUFINANCIRANJA %
EU CO-FINANCING RATE %]]</f>
        <v>1473884.3174999999</v>
      </c>
      <c r="P2446" s="51">
        <f>Ugovori_OPULJP[[#This Row],[Bespovratna sredstva - EU dio - HRK]]/7.5345</f>
        <v>195618.06589687435</v>
      </c>
      <c r="Q2446" s="50">
        <f>Ugovori_OPULJP[[#This Row],[Bespovratna sredstva - Ukupno (EU+Nac) HRK
= Ukupna ugovorena vrijednost bespovratnih sredstava]]*Ugovori_OPULJP[[#This Row],[STOPA NACIONALNOG SUFINANCIRANJA %]]</f>
        <v>260097.23249999998</v>
      </c>
      <c r="R2446" s="51">
        <f>Ugovori_OPULJP[[#This Row],[Bespovratna sredstva - Nacionalni dio - HRK]]/7.5345</f>
        <v>34520.835158271948</v>
      </c>
      <c r="S2446" s="50">
        <v>1733981.55</v>
      </c>
      <c r="T2446" s="51">
        <f>Ugovori_OPULJP[[#This Row],[Bespovratna sredstva - Ukupno (EU+Nac) HRK
= Ukupna ugovorena vrijednost bespovratnih sredstava]]/7.5345</f>
        <v>230138.90105514633</v>
      </c>
      <c r="U2446" s="50">
        <v>0</v>
      </c>
      <c r="V2446" s="51">
        <f>Ugovori_OPULJP[[#This Row],[Javni doprinos korisnika - HRK]]/7.5345</f>
        <v>0</v>
      </c>
      <c r="W2446" s="50">
        <v>0</v>
      </c>
      <c r="X2446" s="51">
        <f>Ugovori_OPULJP[[#This Row],[Privatni doprinos korisnika - HRK]]/7.5345</f>
        <v>0</v>
      </c>
      <c r="Y2446" s="52">
        <v>1733981.55</v>
      </c>
      <c r="Z2446" s="53">
        <f>Ugovori_OPULJP[[#This Row],[UKUPNI PRIHVATLJIVI IZDACI
TOTAL ELIGIBLE EXPENDITURE
= Bespovratna sredstva ukupno + doprinos korisnika
= Ukupni prihvatljivi troškovi
= Ukupna ugovorena vrijednost projekta HRK]]/7.5345</f>
        <v>230138.90105514633</v>
      </c>
      <c r="AA2446" s="44" t="s">
        <v>38</v>
      </c>
      <c r="AB2446" s="44" t="s">
        <v>753</v>
      </c>
      <c r="AC2446" s="43" t="s">
        <v>8944</v>
      </c>
      <c r="AD2446" s="43" t="s">
        <v>6595</v>
      </c>
    </row>
    <row r="2447" spans="1:30" ht="102" x14ac:dyDescent="0.2">
      <c r="A2447" s="41" t="s">
        <v>8945</v>
      </c>
      <c r="B2447" s="103" t="s">
        <v>743</v>
      </c>
      <c r="C2447" s="43" t="s">
        <v>7295</v>
      </c>
      <c r="D2447" s="43" t="s">
        <v>8935</v>
      </c>
      <c r="E2447" s="44" t="s">
        <v>76</v>
      </c>
      <c r="F2447" s="45" t="s">
        <v>8946</v>
      </c>
      <c r="G2447" s="45" t="s">
        <v>8947</v>
      </c>
      <c r="H2447" s="47">
        <v>43518</v>
      </c>
      <c r="I2447" s="47">
        <v>44249</v>
      </c>
      <c r="J2447" s="48" t="str">
        <f>IF(Ugovori_OPULJP[[#This Row],[DATUM ZAVRŠETKA OPERACIJE]]&gt;DATE(2024,3,31),"u provedbi","završen")</f>
        <v>završen</v>
      </c>
      <c r="K2447" s="46" t="s">
        <v>104</v>
      </c>
      <c r="L2447" s="46" t="s">
        <v>104</v>
      </c>
      <c r="M2447" s="49">
        <v>0.85</v>
      </c>
      <c r="N2447" s="49">
        <v>0.15</v>
      </c>
      <c r="O2447" s="50">
        <f>Ugovori_OPULJP[[#This Row],[Bespovratna sredstva - Ukupno (EU+Nac) HRK
= Ukupna ugovorena vrijednost bespovratnih sredstava]]*Ugovori_OPULJP[[#This Row],[EU STOPA SUFINANCIRANJA %
EU CO-FINANCING RATE %]]</f>
        <v>1696598.47</v>
      </c>
      <c r="P2447" s="51">
        <f>Ugovori_OPULJP[[#This Row],[Bespovratna sredstva - EU dio - HRK]]/7.5345</f>
        <v>225177.31369035767</v>
      </c>
      <c r="Q2447" s="50">
        <f>Ugovori_OPULJP[[#This Row],[Bespovratna sredstva - Ukupno (EU+Nac) HRK
= Ukupna ugovorena vrijednost bespovratnih sredstava]]*Ugovori_OPULJP[[#This Row],[STOPA NACIONALNOG SUFINANCIRANJA %]]</f>
        <v>299399.73</v>
      </c>
      <c r="R2447" s="51">
        <f>Ugovori_OPULJP[[#This Row],[Bespovratna sredstva - Nacionalni dio - HRK]]/7.5345</f>
        <v>39737.17300418076</v>
      </c>
      <c r="S2447" s="50">
        <v>1995998.2</v>
      </c>
      <c r="T2447" s="51">
        <f>Ugovori_OPULJP[[#This Row],[Bespovratna sredstva - Ukupno (EU+Nac) HRK
= Ukupna ugovorena vrijednost bespovratnih sredstava]]/7.5345</f>
        <v>264914.48669453844</v>
      </c>
      <c r="U2447" s="50">
        <v>0</v>
      </c>
      <c r="V2447" s="51">
        <f>Ugovori_OPULJP[[#This Row],[Javni doprinos korisnika - HRK]]/7.5345</f>
        <v>0</v>
      </c>
      <c r="W2447" s="50">
        <v>0</v>
      </c>
      <c r="X2447" s="51">
        <f>Ugovori_OPULJP[[#This Row],[Privatni doprinos korisnika - HRK]]/7.5345</f>
        <v>0</v>
      </c>
      <c r="Y2447" s="52">
        <v>1995998.2</v>
      </c>
      <c r="Z2447" s="53">
        <f>Ugovori_OPULJP[[#This Row],[UKUPNI PRIHVATLJIVI IZDACI
TOTAL ELIGIBLE EXPENDITURE
= Bespovratna sredstva ukupno + doprinos korisnika
= Ukupni prihvatljivi troškovi
= Ukupna ugovorena vrijednost projekta HRK]]/7.5345</f>
        <v>264914.48669453844</v>
      </c>
      <c r="AA2447" s="44" t="s">
        <v>38</v>
      </c>
      <c r="AB2447" s="44" t="s">
        <v>753</v>
      </c>
      <c r="AC2447" s="43" t="s">
        <v>8948</v>
      </c>
      <c r="AD2447" s="43" t="s">
        <v>6595</v>
      </c>
    </row>
    <row r="2448" spans="1:30" ht="63.75" x14ac:dyDescent="0.2">
      <c r="A2448" s="41" t="s">
        <v>8949</v>
      </c>
      <c r="B2448" s="103" t="s">
        <v>743</v>
      </c>
      <c r="C2448" s="43" t="s">
        <v>7295</v>
      </c>
      <c r="D2448" s="43" t="s">
        <v>8935</v>
      </c>
      <c r="E2448" s="44" t="s">
        <v>76</v>
      </c>
      <c r="F2448" s="45" t="s">
        <v>8950</v>
      </c>
      <c r="G2448" s="45" t="s">
        <v>3315</v>
      </c>
      <c r="H2448" s="47">
        <v>43518</v>
      </c>
      <c r="I2448" s="47">
        <v>44249</v>
      </c>
      <c r="J2448" s="48" t="str">
        <f>IF(Ugovori_OPULJP[[#This Row],[DATUM ZAVRŠETKA OPERACIJE]]&gt;DATE(2024,3,31),"u provedbi","završen")</f>
        <v>završen</v>
      </c>
      <c r="K2448" s="46" t="s">
        <v>8951</v>
      </c>
      <c r="L2448" s="46" t="s">
        <v>37</v>
      </c>
      <c r="M2448" s="49">
        <v>0.85</v>
      </c>
      <c r="N2448" s="49">
        <v>0.15</v>
      </c>
      <c r="O2448" s="50">
        <f>Ugovori_OPULJP[[#This Row],[Bespovratna sredstva - Ukupno (EU+Nac) HRK
= Ukupna ugovorena vrijednost bespovratnih sredstava]]*Ugovori_OPULJP[[#This Row],[EU STOPA SUFINANCIRANJA %
EU CO-FINANCING RATE %]]</f>
        <v>1048740.2</v>
      </c>
      <c r="P2448" s="51">
        <f>Ugovori_OPULJP[[#This Row],[Bespovratna sredstva - EU dio - HRK]]/7.5345</f>
        <v>139191.74464131659</v>
      </c>
      <c r="Q2448" s="50">
        <f>Ugovori_OPULJP[[#This Row],[Bespovratna sredstva - Ukupno (EU+Nac) HRK
= Ukupna ugovorena vrijednost bespovratnih sredstava]]*Ugovori_OPULJP[[#This Row],[STOPA NACIONALNOG SUFINANCIRANJA %]]</f>
        <v>185071.8</v>
      </c>
      <c r="R2448" s="51">
        <f>Ugovori_OPULJP[[#This Row],[Bespovratna sredstva - Nacionalni dio - HRK]]/7.5345</f>
        <v>24563.249054349988</v>
      </c>
      <c r="S2448" s="50">
        <v>1233812</v>
      </c>
      <c r="T2448" s="51">
        <f>Ugovori_OPULJP[[#This Row],[Bespovratna sredstva - Ukupno (EU+Nac) HRK
= Ukupna ugovorena vrijednost bespovratnih sredstava]]/7.5345</f>
        <v>163754.99369566658</v>
      </c>
      <c r="U2448" s="50">
        <v>0</v>
      </c>
      <c r="V2448" s="51">
        <f>Ugovori_OPULJP[[#This Row],[Javni doprinos korisnika - HRK]]/7.5345</f>
        <v>0</v>
      </c>
      <c r="W2448" s="50">
        <v>0</v>
      </c>
      <c r="X2448" s="51">
        <f>Ugovori_OPULJP[[#This Row],[Privatni doprinos korisnika - HRK]]/7.5345</f>
        <v>0</v>
      </c>
      <c r="Y2448" s="52">
        <v>1233812</v>
      </c>
      <c r="Z2448" s="53">
        <f>Ugovori_OPULJP[[#This Row],[UKUPNI PRIHVATLJIVI IZDACI
TOTAL ELIGIBLE EXPENDITURE
= Bespovratna sredstva ukupno + doprinos korisnika
= Ukupni prihvatljivi troškovi
= Ukupna ugovorena vrijednost projekta HRK]]/7.5345</f>
        <v>163754.99369566658</v>
      </c>
      <c r="AA2448" s="44" t="s">
        <v>38</v>
      </c>
      <c r="AB2448" s="44" t="s">
        <v>753</v>
      </c>
      <c r="AC2448" s="43" t="s">
        <v>8952</v>
      </c>
      <c r="AD2448" s="43" t="s">
        <v>6595</v>
      </c>
    </row>
    <row r="2449" spans="1:30" ht="102" x14ac:dyDescent="0.2">
      <c r="A2449" s="41" t="s">
        <v>8953</v>
      </c>
      <c r="B2449" s="103" t="s">
        <v>743</v>
      </c>
      <c r="C2449" s="43" t="s">
        <v>7295</v>
      </c>
      <c r="D2449" s="43" t="s">
        <v>8935</v>
      </c>
      <c r="E2449" s="44" t="s">
        <v>76</v>
      </c>
      <c r="F2449" s="45" t="s">
        <v>8954</v>
      </c>
      <c r="G2449" s="45" t="s">
        <v>8955</v>
      </c>
      <c r="H2449" s="47">
        <v>43518</v>
      </c>
      <c r="I2449" s="47">
        <v>44249</v>
      </c>
      <c r="J2449" s="48" t="str">
        <f>IF(Ugovori_OPULJP[[#This Row],[DATUM ZAVRŠETKA OPERACIJE]]&gt;DATE(2024,3,31),"u provedbi","završen")</f>
        <v>završen</v>
      </c>
      <c r="K2449" s="46" t="s">
        <v>104</v>
      </c>
      <c r="L2449" s="46" t="s">
        <v>104</v>
      </c>
      <c r="M2449" s="49">
        <v>0.85</v>
      </c>
      <c r="N2449" s="49">
        <v>0.15</v>
      </c>
      <c r="O2449" s="50">
        <f>Ugovori_OPULJP[[#This Row],[Bespovratna sredstva - Ukupno (EU+Nac) HRK
= Ukupna ugovorena vrijednost bespovratnih sredstava]]*Ugovori_OPULJP[[#This Row],[EU STOPA SUFINANCIRANJA %
EU CO-FINANCING RATE %]]</f>
        <v>1590439.7515</v>
      </c>
      <c r="P2449" s="51">
        <f>Ugovori_OPULJP[[#This Row],[Bespovratna sredstva - EU dio - HRK]]/7.5345</f>
        <v>211087.63043333995</v>
      </c>
      <c r="Q2449" s="50">
        <f>Ugovori_OPULJP[[#This Row],[Bespovratna sredstva - Ukupno (EU+Nac) HRK
= Ukupna ugovorena vrijednost bespovratnih sredstava]]*Ugovori_OPULJP[[#This Row],[STOPA NACIONALNOG SUFINANCIRANJA %]]</f>
        <v>280665.83850000001</v>
      </c>
      <c r="R2449" s="51">
        <f>Ugovori_OPULJP[[#This Row],[Bespovratna sredstva - Nacionalni dio - HRK]]/7.5345</f>
        <v>37250.75831176588</v>
      </c>
      <c r="S2449" s="50">
        <v>1871105.59</v>
      </c>
      <c r="T2449" s="51">
        <f>Ugovori_OPULJP[[#This Row],[Bespovratna sredstva - Ukupno (EU+Nac) HRK
= Ukupna ugovorena vrijednost bespovratnih sredstava]]/7.5345</f>
        <v>248338.38874510585</v>
      </c>
      <c r="U2449" s="50">
        <v>0</v>
      </c>
      <c r="V2449" s="51">
        <f>Ugovori_OPULJP[[#This Row],[Javni doprinos korisnika - HRK]]/7.5345</f>
        <v>0</v>
      </c>
      <c r="W2449" s="50">
        <v>0</v>
      </c>
      <c r="X2449" s="51">
        <f>Ugovori_OPULJP[[#This Row],[Privatni doprinos korisnika - HRK]]/7.5345</f>
        <v>0</v>
      </c>
      <c r="Y2449" s="52">
        <v>1871105.59</v>
      </c>
      <c r="Z2449" s="53">
        <f>Ugovori_OPULJP[[#This Row],[UKUPNI PRIHVATLJIVI IZDACI
TOTAL ELIGIBLE EXPENDITURE
= Bespovratna sredstva ukupno + doprinos korisnika
= Ukupni prihvatljivi troškovi
= Ukupna ugovorena vrijednost projekta HRK]]/7.5345</f>
        <v>248338.38874510585</v>
      </c>
      <c r="AA2449" s="44" t="s">
        <v>38</v>
      </c>
      <c r="AB2449" s="44" t="s">
        <v>753</v>
      </c>
      <c r="AC2449" s="43" t="s">
        <v>8956</v>
      </c>
      <c r="AD2449" s="43" t="s">
        <v>6595</v>
      </c>
    </row>
    <row r="2450" spans="1:30" ht="114.75" x14ac:dyDescent="0.2">
      <c r="A2450" s="41" t="s">
        <v>8957</v>
      </c>
      <c r="B2450" s="103" t="s">
        <v>743</v>
      </c>
      <c r="C2450" s="43" t="s">
        <v>7295</v>
      </c>
      <c r="D2450" s="43" t="s">
        <v>8935</v>
      </c>
      <c r="E2450" s="44" t="s">
        <v>76</v>
      </c>
      <c r="F2450" s="45" t="s">
        <v>8958</v>
      </c>
      <c r="G2450" s="45" t="s">
        <v>8959</v>
      </c>
      <c r="H2450" s="47">
        <v>43518</v>
      </c>
      <c r="I2450" s="47">
        <v>44249</v>
      </c>
      <c r="J2450" s="48" t="str">
        <f>IF(Ugovori_OPULJP[[#This Row],[DATUM ZAVRŠETKA OPERACIJE]]&gt;DATE(2024,3,31),"u provedbi","završen")</f>
        <v>završen</v>
      </c>
      <c r="K2450" s="46" t="s">
        <v>249</v>
      </c>
      <c r="L2450" s="46" t="s">
        <v>249</v>
      </c>
      <c r="M2450" s="49">
        <v>0.85</v>
      </c>
      <c r="N2450" s="49">
        <v>0.15</v>
      </c>
      <c r="O2450" s="50">
        <f>Ugovori_OPULJP[[#This Row],[Bespovratna sredstva - Ukupno (EU+Nac) HRK
= Ukupna ugovorena vrijednost bespovratnih sredstava]]*Ugovori_OPULJP[[#This Row],[EU STOPA SUFINANCIRANJA %
EU CO-FINANCING RATE %]]</f>
        <v>1463126.0459999999</v>
      </c>
      <c r="P2450" s="51">
        <f>Ugovori_OPULJP[[#This Row],[Bespovratna sredstva - EU dio - HRK]]/7.5345</f>
        <v>194190.19788970731</v>
      </c>
      <c r="Q2450" s="50">
        <f>Ugovori_OPULJP[[#This Row],[Bespovratna sredstva - Ukupno (EU+Nac) HRK
= Ukupna ugovorena vrijednost bespovratnih sredstava]]*Ugovori_OPULJP[[#This Row],[STOPA NACIONALNOG SUFINANCIRANJA %]]</f>
        <v>258198.71399999998</v>
      </c>
      <c r="R2450" s="51">
        <f>Ugovori_OPULJP[[#This Row],[Bespovratna sredstva - Nacionalni dio - HRK]]/7.5345</f>
        <v>34268.858451124819</v>
      </c>
      <c r="S2450" s="50">
        <v>1721324.76</v>
      </c>
      <c r="T2450" s="51">
        <f>Ugovori_OPULJP[[#This Row],[Bespovratna sredstva - Ukupno (EU+Nac) HRK
= Ukupna ugovorena vrijednost bespovratnih sredstava]]/7.5345</f>
        <v>228459.05634083215</v>
      </c>
      <c r="U2450" s="50">
        <v>0</v>
      </c>
      <c r="V2450" s="51">
        <f>Ugovori_OPULJP[[#This Row],[Javni doprinos korisnika - HRK]]/7.5345</f>
        <v>0</v>
      </c>
      <c r="W2450" s="50">
        <v>0</v>
      </c>
      <c r="X2450" s="51">
        <f>Ugovori_OPULJP[[#This Row],[Privatni doprinos korisnika - HRK]]/7.5345</f>
        <v>0</v>
      </c>
      <c r="Y2450" s="52">
        <v>1721324.76</v>
      </c>
      <c r="Z2450" s="53">
        <f>Ugovori_OPULJP[[#This Row],[UKUPNI PRIHVATLJIVI IZDACI
TOTAL ELIGIBLE EXPENDITURE
= Bespovratna sredstva ukupno + doprinos korisnika
= Ukupni prihvatljivi troškovi
= Ukupna ugovorena vrijednost projekta HRK]]/7.5345</f>
        <v>228459.05634083215</v>
      </c>
      <c r="AA2450" s="44" t="s">
        <v>38</v>
      </c>
      <c r="AB2450" s="44" t="s">
        <v>753</v>
      </c>
      <c r="AC2450" s="43" t="s">
        <v>8960</v>
      </c>
      <c r="AD2450" s="43" t="s">
        <v>6595</v>
      </c>
    </row>
    <row r="2451" spans="1:30" ht="102" x14ac:dyDescent="0.2">
      <c r="A2451" s="41" t="s">
        <v>8961</v>
      </c>
      <c r="B2451" s="103" t="s">
        <v>743</v>
      </c>
      <c r="C2451" s="43" t="s">
        <v>7295</v>
      </c>
      <c r="D2451" s="43" t="s">
        <v>8935</v>
      </c>
      <c r="E2451" s="44" t="s">
        <v>76</v>
      </c>
      <c r="F2451" s="45" t="s">
        <v>8962</v>
      </c>
      <c r="G2451" s="45" t="s">
        <v>3762</v>
      </c>
      <c r="H2451" s="47">
        <v>43518</v>
      </c>
      <c r="I2451" s="47">
        <v>44249</v>
      </c>
      <c r="J2451" s="48" t="str">
        <f>IF(Ugovori_OPULJP[[#This Row],[DATUM ZAVRŠETKA OPERACIJE]]&gt;DATE(2024,3,31),"u provedbi","završen")</f>
        <v>završen</v>
      </c>
      <c r="K2451" s="46" t="s">
        <v>104</v>
      </c>
      <c r="L2451" s="46" t="s">
        <v>104</v>
      </c>
      <c r="M2451" s="49">
        <v>0.85</v>
      </c>
      <c r="N2451" s="49">
        <v>0.15</v>
      </c>
      <c r="O2451" s="50">
        <f>Ugovori_OPULJP[[#This Row],[Bespovratna sredstva - Ukupno (EU+Nac) HRK
= Ukupna ugovorena vrijednost bespovratnih sredstava]]*Ugovori_OPULJP[[#This Row],[EU STOPA SUFINANCIRANJA %
EU CO-FINANCING RATE %]]</f>
        <v>1651234.31</v>
      </c>
      <c r="P2451" s="51">
        <f>Ugovori_OPULJP[[#This Row],[Bespovratna sredstva - EU dio - HRK]]/7.5345</f>
        <v>219156.45497378724</v>
      </c>
      <c r="Q2451" s="50">
        <f>Ugovori_OPULJP[[#This Row],[Bespovratna sredstva - Ukupno (EU+Nac) HRK
= Ukupna ugovorena vrijednost bespovratnih sredstava]]*Ugovori_OPULJP[[#This Row],[STOPA NACIONALNOG SUFINANCIRANJA %]]</f>
        <v>291394.28999999998</v>
      </c>
      <c r="R2451" s="51">
        <f>Ugovori_OPULJP[[#This Row],[Bespovratna sredstva - Nacionalni dio - HRK]]/7.5345</f>
        <v>38674.668524785979</v>
      </c>
      <c r="S2451" s="50">
        <v>1942628.6</v>
      </c>
      <c r="T2451" s="51">
        <f>Ugovori_OPULJP[[#This Row],[Bespovratna sredstva - Ukupno (EU+Nac) HRK
= Ukupna ugovorena vrijednost bespovratnih sredstava]]/7.5345</f>
        <v>257831.12349857323</v>
      </c>
      <c r="U2451" s="50">
        <v>0</v>
      </c>
      <c r="V2451" s="51">
        <f>Ugovori_OPULJP[[#This Row],[Javni doprinos korisnika - HRK]]/7.5345</f>
        <v>0</v>
      </c>
      <c r="W2451" s="50">
        <v>0</v>
      </c>
      <c r="X2451" s="51">
        <f>Ugovori_OPULJP[[#This Row],[Privatni doprinos korisnika - HRK]]/7.5345</f>
        <v>0</v>
      </c>
      <c r="Y2451" s="52">
        <v>1942628.6</v>
      </c>
      <c r="Z2451" s="53">
        <f>Ugovori_OPULJP[[#This Row],[UKUPNI PRIHVATLJIVI IZDACI
TOTAL ELIGIBLE EXPENDITURE
= Bespovratna sredstva ukupno + doprinos korisnika
= Ukupni prihvatljivi troškovi
= Ukupna ugovorena vrijednost projekta HRK]]/7.5345</f>
        <v>257831.12349857323</v>
      </c>
      <c r="AA2451" s="44" t="s">
        <v>38</v>
      </c>
      <c r="AB2451" s="44" t="s">
        <v>753</v>
      </c>
      <c r="AC2451" s="43" t="s">
        <v>8963</v>
      </c>
      <c r="AD2451" s="43" t="s">
        <v>6595</v>
      </c>
    </row>
    <row r="2452" spans="1:30" ht="89.25" customHeight="1" x14ac:dyDescent="0.2">
      <c r="A2452" s="41" t="s">
        <v>8964</v>
      </c>
      <c r="B2452" s="103" t="s">
        <v>743</v>
      </c>
      <c r="C2452" s="43" t="s">
        <v>7295</v>
      </c>
      <c r="D2452" s="43" t="s">
        <v>8935</v>
      </c>
      <c r="E2452" s="44" t="s">
        <v>76</v>
      </c>
      <c r="F2452" s="45" t="s">
        <v>2310</v>
      </c>
      <c r="G2452" s="45" t="s">
        <v>8965</v>
      </c>
      <c r="H2452" s="47">
        <v>43518</v>
      </c>
      <c r="I2452" s="47">
        <v>44249</v>
      </c>
      <c r="J2452" s="48" t="str">
        <f>IF(Ugovori_OPULJP[[#This Row],[DATUM ZAVRŠETKA OPERACIJE]]&gt;DATE(2024,3,31),"u provedbi","završen")</f>
        <v>završen</v>
      </c>
      <c r="K2452" s="46" t="s">
        <v>154</v>
      </c>
      <c r="L2452" s="46" t="s">
        <v>155</v>
      </c>
      <c r="M2452" s="49">
        <v>0.85</v>
      </c>
      <c r="N2452" s="49">
        <v>0.15</v>
      </c>
      <c r="O2452" s="50">
        <f>Ugovori_OPULJP[[#This Row],[Bespovratna sredstva - Ukupno (EU+Nac) HRK
= Ukupna ugovorena vrijednost bespovratnih sredstava]]*Ugovori_OPULJP[[#This Row],[EU STOPA SUFINANCIRANJA %
EU CO-FINANCING RATE %]]</f>
        <v>1679286.112</v>
      </c>
      <c r="P2452" s="51">
        <f>Ugovori_OPULJP[[#This Row],[Bespovratna sredstva - EU dio - HRK]]/7.5345</f>
        <v>222879.56891631824</v>
      </c>
      <c r="Q2452" s="50">
        <f>Ugovori_OPULJP[[#This Row],[Bespovratna sredstva - Ukupno (EU+Nac) HRK
= Ukupna ugovorena vrijednost bespovratnih sredstava]]*Ugovori_OPULJP[[#This Row],[STOPA NACIONALNOG SUFINANCIRANJA %]]</f>
        <v>296344.60800000001</v>
      </c>
      <c r="R2452" s="51">
        <f>Ugovori_OPULJP[[#This Row],[Bespovratna sredstva - Nacionalni dio - HRK]]/7.5345</f>
        <v>39331.688632291458</v>
      </c>
      <c r="S2452" s="50">
        <v>1975630.72</v>
      </c>
      <c r="T2452" s="51">
        <f>Ugovori_OPULJP[[#This Row],[Bespovratna sredstva - Ukupno (EU+Nac) HRK
= Ukupna ugovorena vrijednost bespovratnih sredstava]]/7.5345</f>
        <v>262211.25754860969</v>
      </c>
      <c r="U2452" s="50">
        <v>0</v>
      </c>
      <c r="V2452" s="51">
        <f>Ugovori_OPULJP[[#This Row],[Javni doprinos korisnika - HRK]]/7.5345</f>
        <v>0</v>
      </c>
      <c r="W2452" s="50">
        <v>0</v>
      </c>
      <c r="X2452" s="51">
        <f>Ugovori_OPULJP[[#This Row],[Privatni doprinos korisnika - HRK]]/7.5345</f>
        <v>0</v>
      </c>
      <c r="Y2452" s="52">
        <v>1975630.72</v>
      </c>
      <c r="Z2452" s="53">
        <f>Ugovori_OPULJP[[#This Row],[UKUPNI PRIHVATLJIVI IZDACI
TOTAL ELIGIBLE EXPENDITURE
= Bespovratna sredstva ukupno + doprinos korisnika
= Ukupni prihvatljivi troškovi
= Ukupna ugovorena vrijednost projekta HRK]]/7.5345</f>
        <v>262211.25754860969</v>
      </c>
      <c r="AA2452" s="44" t="s">
        <v>38</v>
      </c>
      <c r="AB2452" s="44" t="s">
        <v>753</v>
      </c>
      <c r="AC2452" s="43" t="s">
        <v>8966</v>
      </c>
      <c r="AD2452" s="43" t="s">
        <v>6595</v>
      </c>
    </row>
    <row r="2453" spans="1:30" ht="114.75" x14ac:dyDescent="0.2">
      <c r="A2453" s="41" t="s">
        <v>8967</v>
      </c>
      <c r="B2453" s="103" t="s">
        <v>743</v>
      </c>
      <c r="C2453" s="43" t="s">
        <v>7295</v>
      </c>
      <c r="D2453" s="43" t="s">
        <v>8935</v>
      </c>
      <c r="E2453" s="44" t="s">
        <v>76</v>
      </c>
      <c r="F2453" s="45" t="s">
        <v>8968</v>
      </c>
      <c r="G2453" s="45" t="s">
        <v>8969</v>
      </c>
      <c r="H2453" s="47">
        <v>43518</v>
      </c>
      <c r="I2453" s="47">
        <v>44249</v>
      </c>
      <c r="J2453" s="48" t="str">
        <f>IF(Ugovori_OPULJP[[#This Row],[DATUM ZAVRŠETKA OPERACIJE]]&gt;DATE(2024,3,31),"u provedbi","završen")</f>
        <v>završen</v>
      </c>
      <c r="K2453" s="46" t="s">
        <v>271</v>
      </c>
      <c r="L2453" s="46" t="s">
        <v>271</v>
      </c>
      <c r="M2453" s="49">
        <v>0.85</v>
      </c>
      <c r="N2453" s="49">
        <v>0.15</v>
      </c>
      <c r="O2453" s="50">
        <f>Ugovori_OPULJP[[#This Row],[Bespovratna sredstva - Ukupno (EU+Nac) HRK
= Ukupna ugovorena vrijednost bespovratnih sredstava]]*Ugovori_OPULJP[[#This Row],[EU STOPA SUFINANCIRANJA %
EU CO-FINANCING RATE %]]</f>
        <v>890328.28399999999</v>
      </c>
      <c r="P2453" s="51">
        <f>Ugovori_OPULJP[[#This Row],[Bespovratna sredstva - EU dio - HRK]]/7.5345</f>
        <v>118166.87026345477</v>
      </c>
      <c r="Q2453" s="50">
        <f>Ugovori_OPULJP[[#This Row],[Bespovratna sredstva - Ukupno (EU+Nac) HRK
= Ukupna ugovorena vrijednost bespovratnih sredstava]]*Ugovori_OPULJP[[#This Row],[STOPA NACIONALNOG SUFINANCIRANJA %]]</f>
        <v>157116.75599999999</v>
      </c>
      <c r="R2453" s="51">
        <f>Ugovori_OPULJP[[#This Row],[Bespovratna sredstva - Nacionalni dio - HRK]]/7.5345</f>
        <v>20852.977105315545</v>
      </c>
      <c r="S2453" s="50">
        <v>1047445.04</v>
      </c>
      <c r="T2453" s="51">
        <f>Ugovori_OPULJP[[#This Row],[Bespovratna sredstva - Ukupno (EU+Nac) HRK
= Ukupna ugovorena vrijednost bespovratnih sredstava]]/7.5345</f>
        <v>139019.84736877031</v>
      </c>
      <c r="U2453" s="50">
        <v>0</v>
      </c>
      <c r="V2453" s="51">
        <f>Ugovori_OPULJP[[#This Row],[Javni doprinos korisnika - HRK]]/7.5345</f>
        <v>0</v>
      </c>
      <c r="W2453" s="50">
        <v>0</v>
      </c>
      <c r="X2453" s="51">
        <f>Ugovori_OPULJP[[#This Row],[Privatni doprinos korisnika - HRK]]/7.5345</f>
        <v>0</v>
      </c>
      <c r="Y2453" s="52">
        <v>1047445.04</v>
      </c>
      <c r="Z2453" s="53">
        <f>Ugovori_OPULJP[[#This Row],[UKUPNI PRIHVATLJIVI IZDACI
TOTAL ELIGIBLE EXPENDITURE
= Bespovratna sredstva ukupno + doprinos korisnika
= Ukupni prihvatljivi troškovi
= Ukupna ugovorena vrijednost projekta HRK]]/7.5345</f>
        <v>139019.84736877031</v>
      </c>
      <c r="AA2453" s="44" t="s">
        <v>38</v>
      </c>
      <c r="AB2453" s="44" t="s">
        <v>753</v>
      </c>
      <c r="AC2453" s="43" t="s">
        <v>8970</v>
      </c>
      <c r="AD2453" s="43" t="s">
        <v>6595</v>
      </c>
    </row>
    <row r="2454" spans="1:30" ht="89.25" customHeight="1" x14ac:dyDescent="0.2">
      <c r="A2454" s="41" t="s">
        <v>8971</v>
      </c>
      <c r="B2454" s="103" t="s">
        <v>743</v>
      </c>
      <c r="C2454" s="43" t="s">
        <v>7295</v>
      </c>
      <c r="D2454" s="43" t="s">
        <v>8935</v>
      </c>
      <c r="E2454" s="44" t="s">
        <v>76</v>
      </c>
      <c r="F2454" s="45" t="s">
        <v>8972</v>
      </c>
      <c r="G2454" s="45" t="s">
        <v>8973</v>
      </c>
      <c r="H2454" s="47">
        <v>43518</v>
      </c>
      <c r="I2454" s="47">
        <v>44249</v>
      </c>
      <c r="J2454" s="48" t="str">
        <f>IF(Ugovori_OPULJP[[#This Row],[DATUM ZAVRŠETKA OPERACIJE]]&gt;DATE(2024,3,31),"u provedbi","završen")</f>
        <v>završen</v>
      </c>
      <c r="K2454" s="46" t="s">
        <v>8974</v>
      </c>
      <c r="L2454" s="46" t="s">
        <v>37</v>
      </c>
      <c r="M2454" s="49">
        <v>0.85</v>
      </c>
      <c r="N2454" s="49">
        <v>0.15</v>
      </c>
      <c r="O2454" s="50">
        <f>Ugovori_OPULJP[[#This Row],[Bespovratna sredstva - Ukupno (EU+Nac) HRK
= Ukupna ugovorena vrijednost bespovratnih sredstava]]*Ugovori_OPULJP[[#This Row],[EU STOPA SUFINANCIRANJA %
EU CO-FINANCING RATE %]]</f>
        <v>1650181.2704999999</v>
      </c>
      <c r="P2454" s="51">
        <f>Ugovori_OPULJP[[#This Row],[Bespovratna sredstva - EU dio - HRK]]/7.5345</f>
        <v>219016.69261397567</v>
      </c>
      <c r="Q2454" s="50">
        <f>Ugovori_OPULJP[[#This Row],[Bespovratna sredstva - Ukupno (EU+Nac) HRK
= Ukupna ugovorena vrijednost bespovratnih sredstava]]*Ugovori_OPULJP[[#This Row],[STOPA NACIONALNOG SUFINANCIRANJA %]]</f>
        <v>291208.4595</v>
      </c>
      <c r="R2454" s="51">
        <f>Ugovori_OPULJP[[#This Row],[Bespovratna sredstva - Nacionalni dio - HRK]]/7.5345</f>
        <v>38650.004578936889</v>
      </c>
      <c r="S2454" s="50">
        <v>1941389.73</v>
      </c>
      <c r="T2454" s="51">
        <f>Ugovori_OPULJP[[#This Row],[Bespovratna sredstva - Ukupno (EU+Nac) HRK
= Ukupna ugovorena vrijednost bespovratnih sredstava]]/7.5345</f>
        <v>257666.69719291257</v>
      </c>
      <c r="U2454" s="50">
        <v>0</v>
      </c>
      <c r="V2454" s="51">
        <f>Ugovori_OPULJP[[#This Row],[Javni doprinos korisnika - HRK]]/7.5345</f>
        <v>0</v>
      </c>
      <c r="W2454" s="50">
        <v>0</v>
      </c>
      <c r="X2454" s="51">
        <f>Ugovori_OPULJP[[#This Row],[Privatni doprinos korisnika - HRK]]/7.5345</f>
        <v>0</v>
      </c>
      <c r="Y2454" s="52">
        <v>1941389.73</v>
      </c>
      <c r="Z2454" s="53">
        <f>Ugovori_OPULJP[[#This Row],[UKUPNI PRIHVATLJIVI IZDACI
TOTAL ELIGIBLE EXPENDITURE
= Bespovratna sredstva ukupno + doprinos korisnika
= Ukupni prihvatljivi troškovi
= Ukupna ugovorena vrijednost projekta HRK]]/7.5345</f>
        <v>257666.69719291257</v>
      </c>
      <c r="AA2454" s="44" t="s">
        <v>38</v>
      </c>
      <c r="AB2454" s="44" t="s">
        <v>753</v>
      </c>
      <c r="AC2454" s="43" t="s">
        <v>8975</v>
      </c>
      <c r="AD2454" s="43" t="s">
        <v>6595</v>
      </c>
    </row>
    <row r="2455" spans="1:30" ht="89.25" x14ac:dyDescent="0.2">
      <c r="A2455" s="41" t="s">
        <v>8976</v>
      </c>
      <c r="B2455" s="103" t="s">
        <v>743</v>
      </c>
      <c r="C2455" s="43" t="s">
        <v>7295</v>
      </c>
      <c r="D2455" s="43" t="s">
        <v>8935</v>
      </c>
      <c r="E2455" s="44" t="s">
        <v>76</v>
      </c>
      <c r="F2455" s="45" t="s">
        <v>8977</v>
      </c>
      <c r="G2455" s="62" t="s">
        <v>8978</v>
      </c>
      <c r="H2455" s="47">
        <v>43518</v>
      </c>
      <c r="I2455" s="47">
        <v>44249</v>
      </c>
      <c r="J2455" s="48" t="str">
        <f>IF(Ugovori_OPULJP[[#This Row],[DATUM ZAVRŠETKA OPERACIJE]]&gt;DATE(2024,3,31),"u provedbi","završen")</f>
        <v>završen</v>
      </c>
      <c r="K2455" s="46" t="s">
        <v>8979</v>
      </c>
      <c r="L2455" s="46" t="s">
        <v>79</v>
      </c>
      <c r="M2455" s="49">
        <v>0.85</v>
      </c>
      <c r="N2455" s="49">
        <v>0.15</v>
      </c>
      <c r="O2455" s="50">
        <f>Ugovori_OPULJP[[#This Row],[Bespovratna sredstva - Ukupno (EU+Nac) HRK
= Ukupna ugovorena vrijednost bespovratnih sredstava]]*Ugovori_OPULJP[[#This Row],[EU STOPA SUFINANCIRANJA %
EU CO-FINANCING RATE %]]</f>
        <v>1594628.05</v>
      </c>
      <c r="P2455" s="51">
        <f>Ugovori_OPULJP[[#This Row],[Bespovratna sredstva - EU dio - HRK]]/7.5345</f>
        <v>211643.51317273872</v>
      </c>
      <c r="Q2455" s="50">
        <f>Ugovori_OPULJP[[#This Row],[Bespovratna sredstva - Ukupno (EU+Nac) HRK
= Ukupna ugovorena vrijednost bespovratnih sredstava]]*Ugovori_OPULJP[[#This Row],[STOPA NACIONALNOG SUFINANCIRANJA %]]</f>
        <v>281404.95</v>
      </c>
      <c r="R2455" s="51">
        <f>Ugovori_OPULJP[[#This Row],[Bespovratna sredstva - Nacionalni dio - HRK]]/7.5345</f>
        <v>37348.85526577742</v>
      </c>
      <c r="S2455" s="50">
        <v>1876033</v>
      </c>
      <c r="T2455" s="51">
        <f>Ugovori_OPULJP[[#This Row],[Bespovratna sredstva - Ukupno (EU+Nac) HRK
= Ukupna ugovorena vrijednost bespovratnih sredstava]]/7.5345</f>
        <v>248992.36843851613</v>
      </c>
      <c r="U2455" s="50">
        <v>0</v>
      </c>
      <c r="V2455" s="51">
        <f>Ugovori_OPULJP[[#This Row],[Javni doprinos korisnika - HRK]]/7.5345</f>
        <v>0</v>
      </c>
      <c r="W2455" s="50">
        <v>0</v>
      </c>
      <c r="X2455" s="51">
        <f>Ugovori_OPULJP[[#This Row],[Privatni doprinos korisnika - HRK]]/7.5345</f>
        <v>0</v>
      </c>
      <c r="Y2455" s="52">
        <v>1876033</v>
      </c>
      <c r="Z2455" s="53">
        <f>Ugovori_OPULJP[[#This Row],[UKUPNI PRIHVATLJIVI IZDACI
TOTAL ELIGIBLE EXPENDITURE
= Bespovratna sredstva ukupno + doprinos korisnika
= Ukupni prihvatljivi troškovi
= Ukupna ugovorena vrijednost projekta HRK]]/7.5345</f>
        <v>248992.36843851613</v>
      </c>
      <c r="AA2455" s="44" t="s">
        <v>38</v>
      </c>
      <c r="AB2455" s="44" t="s">
        <v>753</v>
      </c>
      <c r="AC2455" s="43" t="s">
        <v>8980</v>
      </c>
      <c r="AD2455" s="43" t="s">
        <v>6595</v>
      </c>
    </row>
    <row r="2456" spans="1:30" ht="88.5" customHeight="1" x14ac:dyDescent="0.2">
      <c r="A2456" s="41" t="s">
        <v>8981</v>
      </c>
      <c r="B2456" s="103" t="s">
        <v>743</v>
      </c>
      <c r="C2456" s="43" t="s">
        <v>7295</v>
      </c>
      <c r="D2456" s="43" t="s">
        <v>8935</v>
      </c>
      <c r="E2456" s="44" t="s">
        <v>76</v>
      </c>
      <c r="F2456" s="45" t="s">
        <v>8982</v>
      </c>
      <c r="G2456" s="45" t="s">
        <v>8983</v>
      </c>
      <c r="H2456" s="47">
        <v>43518</v>
      </c>
      <c r="I2456" s="47">
        <v>44249</v>
      </c>
      <c r="J2456" s="48" t="str">
        <f>IF(Ugovori_OPULJP[[#This Row],[DATUM ZAVRŠETKA OPERACIJE]]&gt;DATE(2024,3,31),"u provedbi","završen")</f>
        <v>završen</v>
      </c>
      <c r="K2456" s="46" t="s">
        <v>8984</v>
      </c>
      <c r="L2456" s="46" t="s">
        <v>79</v>
      </c>
      <c r="M2456" s="49">
        <v>0.85</v>
      </c>
      <c r="N2456" s="49">
        <v>0.15</v>
      </c>
      <c r="O2456" s="50">
        <f>Ugovori_OPULJP[[#This Row],[Bespovratna sredstva - Ukupno (EU+Nac) HRK
= Ukupna ugovorena vrijednost bespovratnih sredstava]]*Ugovori_OPULJP[[#This Row],[EU STOPA SUFINANCIRANJA %
EU CO-FINANCING RATE %]]</f>
        <v>1534193.7555</v>
      </c>
      <c r="P2456" s="51">
        <f>Ugovori_OPULJP[[#This Row],[Bespovratna sredstva - EU dio - HRK]]/7.5345</f>
        <v>203622.50388214213</v>
      </c>
      <c r="Q2456" s="50">
        <f>Ugovori_OPULJP[[#This Row],[Bespovratna sredstva - Ukupno (EU+Nac) HRK
= Ukupna ugovorena vrijednost bespovratnih sredstava]]*Ugovori_OPULJP[[#This Row],[STOPA NACIONALNOG SUFINANCIRANJA %]]</f>
        <v>270740.07449999999</v>
      </c>
      <c r="R2456" s="51">
        <f>Ugovori_OPULJP[[#This Row],[Bespovratna sredstva - Nacionalni dio - HRK]]/7.5345</f>
        <v>35933.38303802508</v>
      </c>
      <c r="S2456" s="50">
        <v>1804933.83</v>
      </c>
      <c r="T2456" s="51">
        <f>Ugovori_OPULJP[[#This Row],[Bespovratna sredstva - Ukupno (EU+Nac) HRK
= Ukupna ugovorena vrijednost bespovratnih sredstava]]/7.5345</f>
        <v>239555.88692016722</v>
      </c>
      <c r="U2456" s="50">
        <v>0</v>
      </c>
      <c r="V2456" s="51">
        <f>Ugovori_OPULJP[[#This Row],[Javni doprinos korisnika - HRK]]/7.5345</f>
        <v>0</v>
      </c>
      <c r="W2456" s="50">
        <v>0</v>
      </c>
      <c r="X2456" s="51">
        <f>Ugovori_OPULJP[[#This Row],[Privatni doprinos korisnika - HRK]]/7.5345</f>
        <v>0</v>
      </c>
      <c r="Y2456" s="52">
        <v>1804933.83</v>
      </c>
      <c r="Z2456" s="53">
        <f>Ugovori_OPULJP[[#This Row],[UKUPNI PRIHVATLJIVI IZDACI
TOTAL ELIGIBLE EXPENDITURE
= Bespovratna sredstva ukupno + doprinos korisnika
= Ukupni prihvatljivi troškovi
= Ukupna ugovorena vrijednost projekta HRK]]/7.5345</f>
        <v>239555.88692016722</v>
      </c>
      <c r="AA2456" s="44" t="s">
        <v>38</v>
      </c>
      <c r="AB2456" s="44" t="s">
        <v>753</v>
      </c>
      <c r="AC2456" s="43" t="s">
        <v>8985</v>
      </c>
      <c r="AD2456" s="43" t="s">
        <v>6595</v>
      </c>
    </row>
    <row r="2457" spans="1:30" ht="76.5" x14ac:dyDescent="0.2">
      <c r="A2457" s="41" t="s">
        <v>8986</v>
      </c>
      <c r="B2457" s="103" t="s">
        <v>743</v>
      </c>
      <c r="C2457" s="43" t="s">
        <v>7295</v>
      </c>
      <c r="D2457" s="43" t="s">
        <v>8935</v>
      </c>
      <c r="E2457" s="44" t="s">
        <v>76</v>
      </c>
      <c r="F2457" s="45" t="s">
        <v>8987</v>
      </c>
      <c r="G2457" s="45" t="s">
        <v>8988</v>
      </c>
      <c r="H2457" s="47">
        <v>43518</v>
      </c>
      <c r="I2457" s="47">
        <v>44338</v>
      </c>
      <c r="J2457" s="48" t="str">
        <f>IF(Ugovori_OPULJP[[#This Row],[DATUM ZAVRŠETKA OPERACIJE]]&gt;DATE(2024,3,31),"u provedbi","završen")</f>
        <v>završen</v>
      </c>
      <c r="K2457" s="46" t="s">
        <v>8989</v>
      </c>
      <c r="L2457" s="46" t="s">
        <v>37</v>
      </c>
      <c r="M2457" s="49">
        <v>0.85</v>
      </c>
      <c r="N2457" s="49">
        <v>0.15</v>
      </c>
      <c r="O2457" s="50">
        <f>Ugovori_OPULJP[[#This Row],[Bespovratna sredstva - Ukupno (EU+Nac) HRK
= Ukupna ugovorena vrijednost bespovratnih sredstava]]*Ugovori_OPULJP[[#This Row],[EU STOPA SUFINANCIRANJA %
EU CO-FINANCING RATE %]]</f>
        <v>1544097.25</v>
      </c>
      <c r="P2457" s="51">
        <f>Ugovori_OPULJP[[#This Row],[Bespovratna sredstva - EU dio - HRK]]/7.5345</f>
        <v>204936.92348530094</v>
      </c>
      <c r="Q2457" s="50">
        <f>Ugovori_OPULJP[[#This Row],[Bespovratna sredstva - Ukupno (EU+Nac) HRK
= Ukupna ugovorena vrijednost bespovratnih sredstava]]*Ugovori_OPULJP[[#This Row],[STOPA NACIONALNOG SUFINANCIRANJA %]]</f>
        <v>272487.75</v>
      </c>
      <c r="R2457" s="51">
        <f>Ugovori_OPULJP[[#This Row],[Bespovratna sredstva - Nacionalni dio - HRK]]/7.5345</f>
        <v>36165.339438582516</v>
      </c>
      <c r="S2457" s="50">
        <v>1816585</v>
      </c>
      <c r="T2457" s="51">
        <f>Ugovori_OPULJP[[#This Row],[Bespovratna sredstva - Ukupno (EU+Nac) HRK
= Ukupna ugovorena vrijednost bespovratnih sredstava]]/7.5345</f>
        <v>241102.26292388345</v>
      </c>
      <c r="U2457" s="50">
        <v>0</v>
      </c>
      <c r="V2457" s="51">
        <f>Ugovori_OPULJP[[#This Row],[Javni doprinos korisnika - HRK]]/7.5345</f>
        <v>0</v>
      </c>
      <c r="W2457" s="50">
        <v>0</v>
      </c>
      <c r="X2457" s="51">
        <f>Ugovori_OPULJP[[#This Row],[Privatni doprinos korisnika - HRK]]/7.5345</f>
        <v>0</v>
      </c>
      <c r="Y2457" s="52">
        <v>1816585</v>
      </c>
      <c r="Z2457" s="53">
        <f>Ugovori_OPULJP[[#This Row],[UKUPNI PRIHVATLJIVI IZDACI
TOTAL ELIGIBLE EXPENDITURE
= Bespovratna sredstva ukupno + doprinos korisnika
= Ukupni prihvatljivi troškovi
= Ukupna ugovorena vrijednost projekta HRK]]/7.5345</f>
        <v>241102.26292388345</v>
      </c>
      <c r="AA2457" s="44" t="s">
        <v>38</v>
      </c>
      <c r="AB2457" s="44" t="s">
        <v>753</v>
      </c>
      <c r="AC2457" s="43" t="s">
        <v>8990</v>
      </c>
      <c r="AD2457" s="43" t="s">
        <v>6595</v>
      </c>
    </row>
    <row r="2458" spans="1:30" ht="63.75" x14ac:dyDescent="0.2">
      <c r="A2458" s="41" t="s">
        <v>8991</v>
      </c>
      <c r="B2458" s="103" t="s">
        <v>743</v>
      </c>
      <c r="C2458" s="43" t="s">
        <v>7295</v>
      </c>
      <c r="D2458" s="43" t="s">
        <v>8935</v>
      </c>
      <c r="E2458" s="44" t="s">
        <v>76</v>
      </c>
      <c r="F2458" s="45" t="s">
        <v>8992</v>
      </c>
      <c r="G2458" s="45" t="s">
        <v>8993</v>
      </c>
      <c r="H2458" s="47">
        <v>43518</v>
      </c>
      <c r="I2458" s="47">
        <v>44249</v>
      </c>
      <c r="J2458" s="48" t="str">
        <f>IF(Ugovori_OPULJP[[#This Row],[DATUM ZAVRŠETKA OPERACIJE]]&gt;DATE(2024,3,31),"u provedbi","završen")</f>
        <v>završen</v>
      </c>
      <c r="K2458" s="46" t="s">
        <v>8994</v>
      </c>
      <c r="L2458" s="46" t="s">
        <v>99</v>
      </c>
      <c r="M2458" s="49">
        <v>0.85</v>
      </c>
      <c r="N2458" s="49">
        <v>0.15</v>
      </c>
      <c r="O2458" s="50">
        <f>Ugovori_OPULJP[[#This Row],[Bespovratna sredstva - Ukupno (EU+Nac) HRK
= Ukupna ugovorena vrijednost bespovratnih sredstava]]*Ugovori_OPULJP[[#This Row],[EU STOPA SUFINANCIRANJA %
EU CO-FINANCING RATE %]]</f>
        <v>1555109.7734999999</v>
      </c>
      <c r="P2458" s="51">
        <f>Ugovori_OPULJP[[#This Row],[Bespovratna sredstva - EU dio - HRK]]/7.5345</f>
        <v>206398.536531953</v>
      </c>
      <c r="Q2458" s="50">
        <f>Ugovori_OPULJP[[#This Row],[Bespovratna sredstva - Ukupno (EU+Nac) HRK
= Ukupna ugovorena vrijednost bespovratnih sredstava]]*Ugovori_OPULJP[[#This Row],[STOPA NACIONALNOG SUFINANCIRANJA %]]</f>
        <v>274431.13649999996</v>
      </c>
      <c r="R2458" s="51">
        <f>Ugovori_OPULJP[[#This Row],[Bespovratna sredstva - Nacionalni dio - HRK]]/7.5345</f>
        <v>36423.271152697584</v>
      </c>
      <c r="S2458" s="50">
        <v>1829540.91</v>
      </c>
      <c r="T2458" s="51">
        <f>Ugovori_OPULJP[[#This Row],[Bespovratna sredstva - Ukupno (EU+Nac) HRK
= Ukupna ugovorena vrijednost bespovratnih sredstava]]/7.5345</f>
        <v>242821.80768465059</v>
      </c>
      <c r="U2458" s="50">
        <v>0</v>
      </c>
      <c r="V2458" s="51">
        <f>Ugovori_OPULJP[[#This Row],[Javni doprinos korisnika - HRK]]/7.5345</f>
        <v>0</v>
      </c>
      <c r="W2458" s="50">
        <v>0</v>
      </c>
      <c r="X2458" s="51">
        <f>Ugovori_OPULJP[[#This Row],[Privatni doprinos korisnika - HRK]]/7.5345</f>
        <v>0</v>
      </c>
      <c r="Y2458" s="52">
        <v>1829540.91</v>
      </c>
      <c r="Z2458" s="53">
        <f>Ugovori_OPULJP[[#This Row],[UKUPNI PRIHVATLJIVI IZDACI
TOTAL ELIGIBLE EXPENDITURE
= Bespovratna sredstva ukupno + doprinos korisnika
= Ukupni prihvatljivi troškovi
= Ukupna ugovorena vrijednost projekta HRK]]/7.5345</f>
        <v>242821.80768465059</v>
      </c>
      <c r="AA2458" s="44" t="s">
        <v>38</v>
      </c>
      <c r="AB2458" s="44" t="s">
        <v>753</v>
      </c>
      <c r="AC2458" s="43" t="s">
        <v>8995</v>
      </c>
      <c r="AD2458" s="43" t="s">
        <v>6595</v>
      </c>
    </row>
    <row r="2459" spans="1:30" ht="114.75" x14ac:dyDescent="0.2">
      <c r="A2459" s="41" t="s">
        <v>8996</v>
      </c>
      <c r="B2459" s="103" t="s">
        <v>743</v>
      </c>
      <c r="C2459" s="43" t="s">
        <v>7295</v>
      </c>
      <c r="D2459" s="43" t="s">
        <v>8935</v>
      </c>
      <c r="E2459" s="44" t="s">
        <v>76</v>
      </c>
      <c r="F2459" s="45" t="s">
        <v>8997</v>
      </c>
      <c r="G2459" s="45" t="s">
        <v>8998</v>
      </c>
      <c r="H2459" s="47">
        <v>43518</v>
      </c>
      <c r="I2459" s="47">
        <v>44249</v>
      </c>
      <c r="J2459" s="48" t="str">
        <f>IF(Ugovori_OPULJP[[#This Row],[DATUM ZAVRŠETKA OPERACIJE]]&gt;DATE(2024,3,31),"u provedbi","završen")</f>
        <v>završen</v>
      </c>
      <c r="K2459" s="46" t="s">
        <v>244</v>
      </c>
      <c r="L2459" s="46" t="s">
        <v>244</v>
      </c>
      <c r="M2459" s="49">
        <v>0.85</v>
      </c>
      <c r="N2459" s="49">
        <v>0.15</v>
      </c>
      <c r="O2459" s="50">
        <f>Ugovori_OPULJP[[#This Row],[Bespovratna sredstva - Ukupno (EU+Nac) HRK
= Ukupna ugovorena vrijednost bespovratnih sredstava]]*Ugovori_OPULJP[[#This Row],[EU STOPA SUFINANCIRANJA %
EU CO-FINANCING RATE %]]</f>
        <v>711314</v>
      </c>
      <c r="P2459" s="51">
        <f>Ugovori_OPULJP[[#This Row],[Bespovratna sredstva - EU dio - HRK]]/7.5345</f>
        <v>94407.591744641308</v>
      </c>
      <c r="Q2459" s="50">
        <f>Ugovori_OPULJP[[#This Row],[Bespovratna sredstva - Ukupno (EU+Nac) HRK
= Ukupna ugovorena vrijednost bespovratnih sredstava]]*Ugovori_OPULJP[[#This Row],[STOPA NACIONALNOG SUFINANCIRANJA %]]</f>
        <v>125526</v>
      </c>
      <c r="R2459" s="51">
        <f>Ugovori_OPULJP[[#This Row],[Bespovratna sredstva - Nacionalni dio - HRK]]/7.5345</f>
        <v>16660.163249054349</v>
      </c>
      <c r="S2459" s="50">
        <v>836840</v>
      </c>
      <c r="T2459" s="51">
        <f>Ugovori_OPULJP[[#This Row],[Bespovratna sredstva - Ukupno (EU+Nac) HRK
= Ukupna ugovorena vrijednost bespovratnih sredstava]]/7.5345</f>
        <v>111067.75499369566</v>
      </c>
      <c r="U2459" s="50">
        <v>0</v>
      </c>
      <c r="V2459" s="51">
        <f>Ugovori_OPULJP[[#This Row],[Javni doprinos korisnika - HRK]]/7.5345</f>
        <v>0</v>
      </c>
      <c r="W2459" s="50">
        <v>0</v>
      </c>
      <c r="X2459" s="51">
        <f>Ugovori_OPULJP[[#This Row],[Privatni doprinos korisnika - HRK]]/7.5345</f>
        <v>0</v>
      </c>
      <c r="Y2459" s="52">
        <v>836840</v>
      </c>
      <c r="Z2459" s="53">
        <f>Ugovori_OPULJP[[#This Row],[UKUPNI PRIHVATLJIVI IZDACI
TOTAL ELIGIBLE EXPENDITURE
= Bespovratna sredstva ukupno + doprinos korisnika
= Ukupni prihvatljivi troškovi
= Ukupna ugovorena vrijednost projekta HRK]]/7.5345</f>
        <v>111067.75499369566</v>
      </c>
      <c r="AA2459" s="44" t="s">
        <v>38</v>
      </c>
      <c r="AB2459" s="44" t="s">
        <v>753</v>
      </c>
      <c r="AC2459" s="43" t="s">
        <v>8999</v>
      </c>
      <c r="AD2459" s="43" t="s">
        <v>6595</v>
      </c>
    </row>
    <row r="2460" spans="1:30" ht="102" x14ac:dyDescent="0.2">
      <c r="A2460" s="41" t="s">
        <v>9000</v>
      </c>
      <c r="B2460" s="103" t="s">
        <v>743</v>
      </c>
      <c r="C2460" s="43" t="s">
        <v>7295</v>
      </c>
      <c r="D2460" s="43" t="s">
        <v>8935</v>
      </c>
      <c r="E2460" s="44" t="s">
        <v>76</v>
      </c>
      <c r="F2460" s="45" t="s">
        <v>9001</v>
      </c>
      <c r="G2460" s="45" t="s">
        <v>9002</v>
      </c>
      <c r="H2460" s="47">
        <v>43866</v>
      </c>
      <c r="I2460" s="47">
        <v>44597</v>
      </c>
      <c r="J2460" s="48" t="str">
        <f>IF(Ugovori_OPULJP[[#This Row],[DATUM ZAVRŠETKA OPERACIJE]]&gt;DATE(2024,3,31),"u provedbi","završen")</f>
        <v>završen</v>
      </c>
      <c r="K2460" s="46" t="s">
        <v>154</v>
      </c>
      <c r="L2460" s="46" t="s">
        <v>37</v>
      </c>
      <c r="M2460" s="49">
        <v>0.85</v>
      </c>
      <c r="N2460" s="49">
        <v>0.15</v>
      </c>
      <c r="O2460" s="50">
        <f>Ugovori_OPULJP[[#This Row],[Bespovratna sredstva - Ukupno (EU+Nac) HRK
= Ukupna ugovorena vrijednost bespovratnih sredstava]]*Ugovori_OPULJP[[#This Row],[EU STOPA SUFINANCIRANJA %
EU CO-FINANCING RATE %]]</f>
        <v>1694278.65</v>
      </c>
      <c r="P2460" s="51">
        <f>Ugovori_OPULJP[[#This Row],[Bespovratna sredstva - EU dio - HRK]]/7.5345</f>
        <v>224869.42066494125</v>
      </c>
      <c r="Q2460" s="50">
        <f>Ugovori_OPULJP[[#This Row],[Bespovratna sredstva - Ukupno (EU+Nac) HRK
= Ukupna ugovorena vrijednost bespovratnih sredstava]]*Ugovori_OPULJP[[#This Row],[STOPA NACIONALNOG SUFINANCIRANJA %]]</f>
        <v>298990.34999999998</v>
      </c>
      <c r="R2460" s="51">
        <f>Ugovori_OPULJP[[#This Row],[Bespovratna sredstva - Nacionalni dio - HRK]]/7.5345</f>
        <v>39682.838940871981</v>
      </c>
      <c r="S2460" s="50">
        <v>1993269</v>
      </c>
      <c r="T2460" s="51">
        <f>Ugovori_OPULJP[[#This Row],[Bespovratna sredstva - Ukupno (EU+Nac) HRK
= Ukupna ugovorena vrijednost bespovratnih sredstava]]/7.5345</f>
        <v>264552.25960581325</v>
      </c>
      <c r="U2460" s="50">
        <v>0</v>
      </c>
      <c r="V2460" s="51">
        <f>Ugovori_OPULJP[[#This Row],[Javni doprinos korisnika - HRK]]/7.5345</f>
        <v>0</v>
      </c>
      <c r="W2460" s="50">
        <v>0</v>
      </c>
      <c r="X2460" s="51">
        <f>Ugovori_OPULJP[[#This Row],[Privatni doprinos korisnika - HRK]]/7.5345</f>
        <v>0</v>
      </c>
      <c r="Y2460" s="52">
        <v>1993269</v>
      </c>
      <c r="Z2460" s="53">
        <f>Ugovori_OPULJP[[#This Row],[UKUPNI PRIHVATLJIVI IZDACI
TOTAL ELIGIBLE EXPENDITURE
= Bespovratna sredstva ukupno + doprinos korisnika
= Ukupni prihvatljivi troškovi
= Ukupna ugovorena vrijednost projekta HRK]]/7.5345</f>
        <v>264552.25960581325</v>
      </c>
      <c r="AA2460" s="44" t="s">
        <v>38</v>
      </c>
      <c r="AB2460" s="44" t="s">
        <v>753</v>
      </c>
      <c r="AC2460" s="43" t="s">
        <v>9003</v>
      </c>
      <c r="AD2460" s="43" t="s">
        <v>6595</v>
      </c>
    </row>
    <row r="2461" spans="1:30" ht="63.75" x14ac:dyDescent="0.2">
      <c r="A2461" s="41" t="s">
        <v>9004</v>
      </c>
      <c r="B2461" s="103" t="s">
        <v>743</v>
      </c>
      <c r="C2461" s="43" t="s">
        <v>7295</v>
      </c>
      <c r="D2461" s="43" t="s">
        <v>8935</v>
      </c>
      <c r="E2461" s="44" t="s">
        <v>76</v>
      </c>
      <c r="F2461" s="45" t="s">
        <v>9005</v>
      </c>
      <c r="G2461" s="45" t="s">
        <v>6248</v>
      </c>
      <c r="H2461" s="47">
        <v>43866</v>
      </c>
      <c r="I2461" s="47">
        <v>44597</v>
      </c>
      <c r="J2461" s="48" t="str">
        <f>IF(Ugovori_OPULJP[[#This Row],[DATUM ZAVRŠETKA OPERACIJE]]&gt;DATE(2024,3,31),"u provedbi","završen")</f>
        <v>završen</v>
      </c>
      <c r="K2461" s="46" t="s">
        <v>8994</v>
      </c>
      <c r="L2461" s="46" t="s">
        <v>249</v>
      </c>
      <c r="M2461" s="49">
        <v>0.85</v>
      </c>
      <c r="N2461" s="49">
        <v>0.15</v>
      </c>
      <c r="O2461" s="50">
        <f>Ugovori_OPULJP[[#This Row],[Bespovratna sredstva - Ukupno (EU+Nac) HRK
= Ukupna ugovorena vrijednost bespovratnih sredstava]]*Ugovori_OPULJP[[#This Row],[EU STOPA SUFINANCIRANJA %
EU CO-FINANCING RATE %]]</f>
        <v>1663747.3130000001</v>
      </c>
      <c r="P2461" s="51">
        <f>Ugovori_OPULJP[[#This Row],[Bespovratna sredstva - EU dio - HRK]]/7.5345</f>
        <v>220817.21587364789</v>
      </c>
      <c r="Q2461" s="50">
        <f>Ugovori_OPULJP[[#This Row],[Bespovratna sredstva - Ukupno (EU+Nac) HRK
= Ukupna ugovorena vrijednost bespovratnih sredstava]]*Ugovori_OPULJP[[#This Row],[STOPA NACIONALNOG SUFINANCIRANJA %]]</f>
        <v>293602.467</v>
      </c>
      <c r="R2461" s="51">
        <f>Ugovori_OPULJP[[#This Row],[Bespovratna sredstva - Nacionalni dio - HRK]]/7.5345</f>
        <v>38967.743977702565</v>
      </c>
      <c r="S2461" s="50">
        <v>1957349.78</v>
      </c>
      <c r="T2461" s="51">
        <f>Ugovori_OPULJP[[#This Row],[Bespovratna sredstva - Ukupno (EU+Nac) HRK
= Ukupna ugovorena vrijednost bespovratnih sredstava]]/7.5345</f>
        <v>259784.95985135043</v>
      </c>
      <c r="U2461" s="50">
        <v>0</v>
      </c>
      <c r="V2461" s="51">
        <f>Ugovori_OPULJP[[#This Row],[Javni doprinos korisnika - HRK]]/7.5345</f>
        <v>0</v>
      </c>
      <c r="W2461" s="50">
        <v>0</v>
      </c>
      <c r="X2461" s="51">
        <f>Ugovori_OPULJP[[#This Row],[Privatni doprinos korisnika - HRK]]/7.5345</f>
        <v>0</v>
      </c>
      <c r="Y2461" s="52">
        <v>1957349.78</v>
      </c>
      <c r="Z2461" s="53">
        <f>Ugovori_OPULJP[[#This Row],[UKUPNI PRIHVATLJIVI IZDACI
TOTAL ELIGIBLE EXPENDITURE
= Bespovratna sredstva ukupno + doprinos korisnika
= Ukupni prihvatljivi troškovi
= Ukupna ugovorena vrijednost projekta HRK]]/7.5345</f>
        <v>259784.95985135043</v>
      </c>
      <c r="AA2461" s="44" t="s">
        <v>38</v>
      </c>
      <c r="AB2461" s="44" t="s">
        <v>753</v>
      </c>
      <c r="AC2461" s="43" t="s">
        <v>9006</v>
      </c>
      <c r="AD2461" s="43" t="s">
        <v>6595</v>
      </c>
    </row>
    <row r="2462" spans="1:30" ht="76.5" x14ac:dyDescent="0.2">
      <c r="A2462" s="41" t="s">
        <v>9007</v>
      </c>
      <c r="B2462" s="103" t="s">
        <v>743</v>
      </c>
      <c r="C2462" s="43" t="s">
        <v>7295</v>
      </c>
      <c r="D2462" s="43" t="s">
        <v>8935</v>
      </c>
      <c r="E2462" s="44" t="s">
        <v>76</v>
      </c>
      <c r="F2462" s="45" t="s">
        <v>9008</v>
      </c>
      <c r="G2462" s="62" t="s">
        <v>4066</v>
      </c>
      <c r="H2462" s="47">
        <v>43866</v>
      </c>
      <c r="I2462" s="47">
        <v>44597</v>
      </c>
      <c r="J2462" s="48" t="str">
        <f>IF(Ugovori_OPULJP[[#This Row],[DATUM ZAVRŠETKA OPERACIJE]]&gt;DATE(2024,3,31),"u provedbi","završen")</f>
        <v>završen</v>
      </c>
      <c r="K2462" s="46" t="s">
        <v>9009</v>
      </c>
      <c r="L2462" s="46" t="s">
        <v>37</v>
      </c>
      <c r="M2462" s="49">
        <v>0.85</v>
      </c>
      <c r="N2462" s="49">
        <v>0.15</v>
      </c>
      <c r="O2462" s="50">
        <f>Ugovori_OPULJP[[#This Row],[Bespovratna sredstva - Ukupno (EU+Nac) HRK
= Ukupna ugovorena vrijednost bespovratnih sredstava]]*Ugovori_OPULJP[[#This Row],[EU STOPA SUFINANCIRANJA %
EU CO-FINANCING RATE %]]</f>
        <v>1335457.423</v>
      </c>
      <c r="P2462" s="51">
        <f>Ugovori_OPULJP[[#This Row],[Bespovratna sredstva - EU dio - HRK]]/7.5345</f>
        <v>177245.65969871922</v>
      </c>
      <c r="Q2462" s="50">
        <f>Ugovori_OPULJP[[#This Row],[Bespovratna sredstva - Ukupno (EU+Nac) HRK
= Ukupna ugovorena vrijednost bespovratnih sredstava]]*Ugovori_OPULJP[[#This Row],[STOPA NACIONALNOG SUFINANCIRANJA %]]</f>
        <v>235668.95699999997</v>
      </c>
      <c r="R2462" s="51">
        <f>Ugovori_OPULJP[[#This Row],[Bespovratna sredstva - Nacionalni dio - HRK]]/7.5345</f>
        <v>31278.645829185738</v>
      </c>
      <c r="S2462" s="50">
        <v>1571126.38</v>
      </c>
      <c r="T2462" s="51">
        <f>Ugovori_OPULJP[[#This Row],[Bespovratna sredstva - Ukupno (EU+Nac) HRK
= Ukupna ugovorena vrijednost bespovratnih sredstava]]/7.5345</f>
        <v>208524.30552790494</v>
      </c>
      <c r="U2462" s="50">
        <v>0</v>
      </c>
      <c r="V2462" s="51">
        <f>Ugovori_OPULJP[[#This Row],[Javni doprinos korisnika - HRK]]/7.5345</f>
        <v>0</v>
      </c>
      <c r="W2462" s="50">
        <v>0</v>
      </c>
      <c r="X2462" s="51">
        <f>Ugovori_OPULJP[[#This Row],[Privatni doprinos korisnika - HRK]]/7.5345</f>
        <v>0</v>
      </c>
      <c r="Y2462" s="52">
        <v>1571126.38</v>
      </c>
      <c r="Z2462" s="53">
        <f>Ugovori_OPULJP[[#This Row],[UKUPNI PRIHVATLJIVI IZDACI
TOTAL ELIGIBLE EXPENDITURE
= Bespovratna sredstva ukupno + doprinos korisnika
= Ukupni prihvatljivi troškovi
= Ukupna ugovorena vrijednost projekta HRK]]/7.5345</f>
        <v>208524.30552790494</v>
      </c>
      <c r="AA2462" s="44" t="s">
        <v>38</v>
      </c>
      <c r="AB2462" s="44" t="s">
        <v>753</v>
      </c>
      <c r="AC2462" s="43" t="s">
        <v>9010</v>
      </c>
      <c r="AD2462" s="43" t="s">
        <v>6595</v>
      </c>
    </row>
    <row r="2463" spans="1:30" ht="102" x14ac:dyDescent="0.2">
      <c r="A2463" s="41" t="s">
        <v>9011</v>
      </c>
      <c r="B2463" s="103" t="s">
        <v>743</v>
      </c>
      <c r="C2463" s="43" t="s">
        <v>7295</v>
      </c>
      <c r="D2463" s="43" t="s">
        <v>8935</v>
      </c>
      <c r="E2463" s="44" t="s">
        <v>76</v>
      </c>
      <c r="F2463" s="45" t="s">
        <v>9012</v>
      </c>
      <c r="G2463" s="45" t="s">
        <v>9013</v>
      </c>
      <c r="H2463" s="47">
        <v>43866</v>
      </c>
      <c r="I2463" s="47">
        <v>44597</v>
      </c>
      <c r="J2463" s="48" t="str">
        <f>IF(Ugovori_OPULJP[[#This Row],[DATUM ZAVRŠETKA OPERACIJE]]&gt;DATE(2024,3,31),"u provedbi","završen")</f>
        <v>završen</v>
      </c>
      <c r="K2463" s="46" t="s">
        <v>9014</v>
      </c>
      <c r="L2463" s="46" t="s">
        <v>37</v>
      </c>
      <c r="M2463" s="49">
        <v>0.85</v>
      </c>
      <c r="N2463" s="49">
        <v>0.15</v>
      </c>
      <c r="O2463" s="50">
        <f>Ugovori_OPULJP[[#This Row],[Bespovratna sredstva - Ukupno (EU+Nac) HRK
= Ukupna ugovorena vrijednost bespovratnih sredstava]]*Ugovori_OPULJP[[#This Row],[EU STOPA SUFINANCIRANJA %
EU CO-FINANCING RATE %]]</f>
        <v>1692153.8114999998</v>
      </c>
      <c r="P2463" s="51">
        <f>Ugovori_OPULJP[[#This Row],[Bespovratna sredstva - EU dio - HRK]]/7.5345</f>
        <v>224587.40613179372</v>
      </c>
      <c r="Q2463" s="50">
        <f>Ugovori_OPULJP[[#This Row],[Bespovratna sredstva - Ukupno (EU+Nac) HRK
= Ukupna ugovorena vrijednost bespovratnih sredstava]]*Ugovori_OPULJP[[#This Row],[STOPA NACIONALNOG SUFINANCIRANJA %]]</f>
        <v>298615.37849999999</v>
      </c>
      <c r="R2463" s="51">
        <f>Ugovori_OPULJP[[#This Row],[Bespovratna sredstva - Nacionalni dio - HRK]]/7.5345</f>
        <v>39633.071670316538</v>
      </c>
      <c r="S2463" s="50">
        <v>1990769.19</v>
      </c>
      <c r="T2463" s="51">
        <f>Ugovori_OPULJP[[#This Row],[Bespovratna sredstva - Ukupno (EU+Nac) HRK
= Ukupna ugovorena vrijednost bespovratnih sredstava]]/7.5345</f>
        <v>264220.47780211025</v>
      </c>
      <c r="U2463" s="50">
        <v>0</v>
      </c>
      <c r="V2463" s="51">
        <f>Ugovori_OPULJP[[#This Row],[Javni doprinos korisnika - HRK]]/7.5345</f>
        <v>0</v>
      </c>
      <c r="W2463" s="50">
        <v>0</v>
      </c>
      <c r="X2463" s="51">
        <f>Ugovori_OPULJP[[#This Row],[Privatni doprinos korisnika - HRK]]/7.5345</f>
        <v>0</v>
      </c>
      <c r="Y2463" s="52">
        <v>1990769.19</v>
      </c>
      <c r="Z2463" s="53">
        <f>Ugovori_OPULJP[[#This Row],[UKUPNI PRIHVATLJIVI IZDACI
TOTAL ELIGIBLE EXPENDITURE
= Bespovratna sredstva ukupno + doprinos korisnika
= Ukupni prihvatljivi troškovi
= Ukupna ugovorena vrijednost projekta HRK]]/7.5345</f>
        <v>264220.47780211025</v>
      </c>
      <c r="AA2463" s="44" t="s">
        <v>38</v>
      </c>
      <c r="AB2463" s="44" t="s">
        <v>753</v>
      </c>
      <c r="AC2463" s="43" t="s">
        <v>9015</v>
      </c>
      <c r="AD2463" s="43" t="s">
        <v>6595</v>
      </c>
    </row>
    <row r="2464" spans="1:30" ht="89.25" x14ac:dyDescent="0.2">
      <c r="A2464" s="41" t="s">
        <v>9016</v>
      </c>
      <c r="B2464" s="103" t="s">
        <v>743</v>
      </c>
      <c r="C2464" s="43" t="s">
        <v>7295</v>
      </c>
      <c r="D2464" s="43" t="s">
        <v>8935</v>
      </c>
      <c r="E2464" s="44" t="s">
        <v>76</v>
      </c>
      <c r="F2464" s="45" t="s">
        <v>9017</v>
      </c>
      <c r="G2464" s="45" t="s">
        <v>9018</v>
      </c>
      <c r="H2464" s="47">
        <v>43866</v>
      </c>
      <c r="I2464" s="47">
        <v>44597</v>
      </c>
      <c r="J2464" s="48" t="str">
        <f>IF(Ugovori_OPULJP[[#This Row],[DATUM ZAVRŠETKA OPERACIJE]]&gt;DATE(2024,3,31),"u provedbi","završen")</f>
        <v>završen</v>
      </c>
      <c r="K2464" s="46" t="s">
        <v>9019</v>
      </c>
      <c r="L2464" s="46" t="s">
        <v>37</v>
      </c>
      <c r="M2464" s="49">
        <v>0.85</v>
      </c>
      <c r="N2464" s="49">
        <v>0.15</v>
      </c>
      <c r="O2464" s="50">
        <f>Ugovori_OPULJP[[#This Row],[Bespovratna sredstva - Ukupno (EU+Nac) HRK
= Ukupna ugovorena vrijednost bespovratnih sredstava]]*Ugovori_OPULJP[[#This Row],[EU STOPA SUFINANCIRANJA %
EU CO-FINANCING RATE %]]</f>
        <v>1664564.588</v>
      </c>
      <c r="P2464" s="51">
        <f>Ugovori_OPULJP[[#This Row],[Bespovratna sredstva - EU dio - HRK]]/7.5345</f>
        <v>220925.68690689493</v>
      </c>
      <c r="Q2464" s="50">
        <f>Ugovori_OPULJP[[#This Row],[Bespovratna sredstva - Ukupno (EU+Nac) HRK
= Ukupna ugovorena vrijednost bespovratnih sredstava]]*Ugovori_OPULJP[[#This Row],[STOPA NACIONALNOG SUFINANCIRANJA %]]</f>
        <v>293746.69199999998</v>
      </c>
      <c r="R2464" s="51">
        <f>Ugovori_OPULJP[[#This Row],[Bespovratna sredstva - Nacionalni dio - HRK]]/7.5345</f>
        <v>38986.885924746166</v>
      </c>
      <c r="S2464" s="50">
        <v>1958311.28</v>
      </c>
      <c r="T2464" s="51">
        <f>Ugovori_OPULJP[[#This Row],[Bespovratna sredstva - Ukupno (EU+Nac) HRK
= Ukupna ugovorena vrijednost bespovratnih sredstava]]/7.5345</f>
        <v>259912.5728316411</v>
      </c>
      <c r="U2464" s="50">
        <v>0</v>
      </c>
      <c r="V2464" s="51">
        <f>Ugovori_OPULJP[[#This Row],[Javni doprinos korisnika - HRK]]/7.5345</f>
        <v>0</v>
      </c>
      <c r="W2464" s="50">
        <v>0</v>
      </c>
      <c r="X2464" s="51">
        <f>Ugovori_OPULJP[[#This Row],[Privatni doprinos korisnika - HRK]]/7.5345</f>
        <v>0</v>
      </c>
      <c r="Y2464" s="52">
        <v>1958311.28</v>
      </c>
      <c r="Z2464" s="53">
        <f>Ugovori_OPULJP[[#This Row],[UKUPNI PRIHVATLJIVI IZDACI
TOTAL ELIGIBLE EXPENDITURE
= Bespovratna sredstva ukupno + doprinos korisnika
= Ukupni prihvatljivi troškovi
= Ukupna ugovorena vrijednost projekta HRK]]/7.5345</f>
        <v>259912.5728316411</v>
      </c>
      <c r="AA2464" s="44" t="s">
        <v>38</v>
      </c>
      <c r="AB2464" s="44" t="s">
        <v>753</v>
      </c>
      <c r="AC2464" s="43" t="s">
        <v>9020</v>
      </c>
      <c r="AD2464" s="43" t="s">
        <v>6595</v>
      </c>
    </row>
    <row r="2465" spans="1:30" ht="102" x14ac:dyDescent="0.2">
      <c r="A2465" s="41" t="s">
        <v>9021</v>
      </c>
      <c r="B2465" s="103" t="s">
        <v>743</v>
      </c>
      <c r="C2465" s="43" t="s">
        <v>7295</v>
      </c>
      <c r="D2465" s="43" t="s">
        <v>8935</v>
      </c>
      <c r="E2465" s="44" t="s">
        <v>76</v>
      </c>
      <c r="F2465" s="45" t="s">
        <v>9022</v>
      </c>
      <c r="G2465" s="45" t="s">
        <v>9023</v>
      </c>
      <c r="H2465" s="47">
        <v>43866</v>
      </c>
      <c r="I2465" s="47">
        <v>44597</v>
      </c>
      <c r="J2465" s="48" t="str">
        <f>IF(Ugovori_OPULJP[[#This Row],[DATUM ZAVRŠETKA OPERACIJE]]&gt;DATE(2024,3,31),"u provedbi","završen")</f>
        <v>završen</v>
      </c>
      <c r="K2465" s="46" t="s">
        <v>9024</v>
      </c>
      <c r="L2465" s="46" t="s">
        <v>37</v>
      </c>
      <c r="M2465" s="49">
        <v>0.85</v>
      </c>
      <c r="N2465" s="49">
        <v>0.15</v>
      </c>
      <c r="O2465" s="50">
        <f>Ugovori_OPULJP[[#This Row],[Bespovratna sredstva - Ukupno (EU+Nac) HRK
= Ukupna ugovorena vrijednost bespovratnih sredstava]]*Ugovori_OPULJP[[#This Row],[EU STOPA SUFINANCIRANJA %
EU CO-FINANCING RATE %]]</f>
        <v>1689643.3875</v>
      </c>
      <c r="P2465" s="51">
        <f>Ugovori_OPULJP[[#This Row],[Bespovratna sredstva - EU dio - HRK]]/7.5345</f>
        <v>224254.21560820224</v>
      </c>
      <c r="Q2465" s="50">
        <f>Ugovori_OPULJP[[#This Row],[Bespovratna sredstva - Ukupno (EU+Nac) HRK
= Ukupna ugovorena vrijednost bespovratnih sredstava]]*Ugovori_OPULJP[[#This Row],[STOPA NACIONALNOG SUFINANCIRANJA %]]</f>
        <v>298172.36249999999</v>
      </c>
      <c r="R2465" s="51">
        <f>Ugovori_OPULJP[[#This Row],[Bespovratna sredstva - Nacionalni dio - HRK]]/7.5345</f>
        <v>39574.273342623928</v>
      </c>
      <c r="S2465" s="50">
        <v>1987815.75</v>
      </c>
      <c r="T2465" s="51">
        <f>Ugovori_OPULJP[[#This Row],[Bespovratna sredstva - Ukupno (EU+Nac) HRK
= Ukupna ugovorena vrijednost bespovratnih sredstava]]/7.5345</f>
        <v>263828.48895082617</v>
      </c>
      <c r="U2465" s="50">
        <v>0</v>
      </c>
      <c r="V2465" s="51">
        <f>Ugovori_OPULJP[[#This Row],[Javni doprinos korisnika - HRK]]/7.5345</f>
        <v>0</v>
      </c>
      <c r="W2465" s="50">
        <v>0</v>
      </c>
      <c r="X2465" s="51">
        <f>Ugovori_OPULJP[[#This Row],[Privatni doprinos korisnika - HRK]]/7.5345</f>
        <v>0</v>
      </c>
      <c r="Y2465" s="52">
        <v>1987815.75</v>
      </c>
      <c r="Z2465" s="53">
        <f>Ugovori_OPULJP[[#This Row],[UKUPNI PRIHVATLJIVI IZDACI
TOTAL ELIGIBLE EXPENDITURE
= Bespovratna sredstva ukupno + doprinos korisnika
= Ukupni prihvatljivi troškovi
= Ukupna ugovorena vrijednost projekta HRK]]/7.5345</f>
        <v>263828.48895082617</v>
      </c>
      <c r="AA2465" s="44" t="s">
        <v>38</v>
      </c>
      <c r="AB2465" s="44" t="s">
        <v>753</v>
      </c>
      <c r="AC2465" s="43" t="s">
        <v>9025</v>
      </c>
      <c r="AD2465" s="43" t="s">
        <v>6595</v>
      </c>
    </row>
    <row r="2466" spans="1:30" ht="102" x14ac:dyDescent="0.2">
      <c r="A2466" s="41" t="s">
        <v>9026</v>
      </c>
      <c r="B2466" s="103" t="s">
        <v>743</v>
      </c>
      <c r="C2466" s="43" t="s">
        <v>7295</v>
      </c>
      <c r="D2466" s="43" t="s">
        <v>8935</v>
      </c>
      <c r="E2466" s="44" t="s">
        <v>76</v>
      </c>
      <c r="F2466" s="45" t="s">
        <v>9027</v>
      </c>
      <c r="G2466" s="45" t="s">
        <v>9028</v>
      </c>
      <c r="H2466" s="47">
        <v>43866</v>
      </c>
      <c r="I2466" s="47">
        <v>44597</v>
      </c>
      <c r="J2466" s="48" t="str">
        <f>IF(Ugovori_OPULJP[[#This Row],[DATUM ZAVRŠETKA OPERACIJE]]&gt;DATE(2024,3,31),"u provedbi","završen")</f>
        <v>završen</v>
      </c>
      <c r="K2466" s="46" t="s">
        <v>9029</v>
      </c>
      <c r="L2466" s="46" t="s">
        <v>37</v>
      </c>
      <c r="M2466" s="49">
        <v>0.85</v>
      </c>
      <c r="N2466" s="49">
        <v>0.15</v>
      </c>
      <c r="O2466" s="50">
        <f>Ugovori_OPULJP[[#This Row],[Bespovratna sredstva - Ukupno (EU+Nac) HRK
= Ukupna ugovorena vrijednost bespovratnih sredstava]]*Ugovori_OPULJP[[#This Row],[EU STOPA SUFINANCIRANJA %
EU CO-FINANCING RATE %]]</f>
        <v>1656424.4270000001</v>
      </c>
      <c r="P2466" s="51">
        <f>Ugovori_OPULJP[[#This Row],[Bespovratna sredstva - EU dio - HRK]]/7.5345</f>
        <v>219845.30187802773</v>
      </c>
      <c r="Q2466" s="50">
        <f>Ugovori_OPULJP[[#This Row],[Bespovratna sredstva - Ukupno (EU+Nac) HRK
= Ukupna ugovorena vrijednost bespovratnih sredstava]]*Ugovori_OPULJP[[#This Row],[STOPA NACIONALNOG SUFINANCIRANJA %]]</f>
        <v>292310.19300000003</v>
      </c>
      <c r="R2466" s="51">
        <f>Ugovori_OPULJP[[#This Row],[Bespovratna sredstva - Nacionalni dio - HRK]]/7.5345</f>
        <v>38796.229743181364</v>
      </c>
      <c r="S2466" s="50">
        <v>1948734.62</v>
      </c>
      <c r="T2466" s="51">
        <f>Ugovori_OPULJP[[#This Row],[Bespovratna sredstva - Ukupno (EU+Nac) HRK
= Ukupna ugovorena vrijednost bespovratnih sredstava]]/7.5345</f>
        <v>258641.53162120911</v>
      </c>
      <c r="U2466" s="50">
        <v>0</v>
      </c>
      <c r="V2466" s="51">
        <f>Ugovori_OPULJP[[#This Row],[Javni doprinos korisnika - HRK]]/7.5345</f>
        <v>0</v>
      </c>
      <c r="W2466" s="50">
        <v>0</v>
      </c>
      <c r="X2466" s="51">
        <f>Ugovori_OPULJP[[#This Row],[Privatni doprinos korisnika - HRK]]/7.5345</f>
        <v>0</v>
      </c>
      <c r="Y2466" s="52">
        <v>1948734.62</v>
      </c>
      <c r="Z2466" s="53">
        <f>Ugovori_OPULJP[[#This Row],[UKUPNI PRIHVATLJIVI IZDACI
TOTAL ELIGIBLE EXPENDITURE
= Bespovratna sredstva ukupno + doprinos korisnika
= Ukupni prihvatljivi troškovi
= Ukupna ugovorena vrijednost projekta HRK]]/7.5345</f>
        <v>258641.53162120911</v>
      </c>
      <c r="AA2466" s="44" t="s">
        <v>38</v>
      </c>
      <c r="AB2466" s="44" t="s">
        <v>753</v>
      </c>
      <c r="AC2466" s="43" t="s">
        <v>9030</v>
      </c>
      <c r="AD2466" s="43" t="s">
        <v>6595</v>
      </c>
    </row>
    <row r="2467" spans="1:30" ht="102" x14ac:dyDescent="0.2">
      <c r="A2467" s="41" t="s">
        <v>9031</v>
      </c>
      <c r="B2467" s="103" t="s">
        <v>743</v>
      </c>
      <c r="C2467" s="43" t="s">
        <v>7295</v>
      </c>
      <c r="D2467" s="43" t="s">
        <v>8935</v>
      </c>
      <c r="E2467" s="44" t="s">
        <v>76</v>
      </c>
      <c r="F2467" s="45" t="s">
        <v>9032</v>
      </c>
      <c r="G2467" s="45" t="s">
        <v>9033</v>
      </c>
      <c r="H2467" s="47">
        <v>43866</v>
      </c>
      <c r="I2467" s="47">
        <v>44597</v>
      </c>
      <c r="J2467" s="48" t="str">
        <f>IF(Ugovori_OPULJP[[#This Row],[DATUM ZAVRŠETKA OPERACIJE]]&gt;DATE(2024,3,31),"u provedbi","završen")</f>
        <v>završen</v>
      </c>
      <c r="K2467" s="46" t="s">
        <v>9034</v>
      </c>
      <c r="L2467" s="46" t="s">
        <v>37</v>
      </c>
      <c r="M2467" s="49">
        <v>0.85</v>
      </c>
      <c r="N2467" s="49">
        <v>0.15</v>
      </c>
      <c r="O2467" s="50">
        <f>Ugovori_OPULJP[[#This Row],[Bespovratna sredstva - Ukupno (EU+Nac) HRK
= Ukupna ugovorena vrijednost bespovratnih sredstava]]*Ugovori_OPULJP[[#This Row],[EU STOPA SUFINANCIRANJA %
EU CO-FINANCING RATE %]]</f>
        <v>1637963.3365</v>
      </c>
      <c r="P2467" s="51">
        <f>Ugovori_OPULJP[[#This Row],[Bespovratna sredstva - EU dio - HRK]]/7.5345</f>
        <v>217395.09410047115</v>
      </c>
      <c r="Q2467" s="50">
        <f>Ugovori_OPULJP[[#This Row],[Bespovratna sredstva - Ukupno (EU+Nac) HRK
= Ukupna ugovorena vrijednost bespovratnih sredstava]]*Ugovori_OPULJP[[#This Row],[STOPA NACIONALNOG SUFINANCIRANJA %]]</f>
        <v>289052.35349999997</v>
      </c>
      <c r="R2467" s="51">
        <f>Ugovori_OPULJP[[#This Row],[Bespovratna sredstva - Nacionalni dio - HRK]]/7.5345</f>
        <v>38363.840135377257</v>
      </c>
      <c r="S2467" s="50">
        <v>1927015.69</v>
      </c>
      <c r="T2467" s="51">
        <f>Ugovori_OPULJP[[#This Row],[Bespovratna sredstva - Ukupno (EU+Nac) HRK
= Ukupna ugovorena vrijednost bespovratnih sredstava]]/7.5345</f>
        <v>255758.9342358484</v>
      </c>
      <c r="U2467" s="50">
        <v>0</v>
      </c>
      <c r="V2467" s="51">
        <f>Ugovori_OPULJP[[#This Row],[Javni doprinos korisnika - HRK]]/7.5345</f>
        <v>0</v>
      </c>
      <c r="W2467" s="50">
        <v>0</v>
      </c>
      <c r="X2467" s="51">
        <f>Ugovori_OPULJP[[#This Row],[Privatni doprinos korisnika - HRK]]/7.5345</f>
        <v>0</v>
      </c>
      <c r="Y2467" s="52">
        <v>1927015.69</v>
      </c>
      <c r="Z2467" s="53">
        <f>Ugovori_OPULJP[[#This Row],[UKUPNI PRIHVATLJIVI IZDACI
TOTAL ELIGIBLE EXPENDITURE
= Bespovratna sredstva ukupno + doprinos korisnika
= Ukupni prihvatljivi troškovi
= Ukupna ugovorena vrijednost projekta HRK]]/7.5345</f>
        <v>255758.9342358484</v>
      </c>
      <c r="AA2467" s="44" t="s">
        <v>38</v>
      </c>
      <c r="AB2467" s="44" t="s">
        <v>753</v>
      </c>
      <c r="AC2467" s="43" t="s">
        <v>9035</v>
      </c>
      <c r="AD2467" s="43" t="s">
        <v>6595</v>
      </c>
    </row>
    <row r="2468" spans="1:30" ht="76.5" x14ac:dyDescent="0.2">
      <c r="A2468" s="41" t="s">
        <v>9036</v>
      </c>
      <c r="B2468" s="103" t="s">
        <v>743</v>
      </c>
      <c r="C2468" s="43" t="s">
        <v>7295</v>
      </c>
      <c r="D2468" s="43" t="s">
        <v>8935</v>
      </c>
      <c r="E2468" s="44" t="s">
        <v>76</v>
      </c>
      <c r="F2468" s="45" t="s">
        <v>9037</v>
      </c>
      <c r="G2468" s="45" t="s">
        <v>9038</v>
      </c>
      <c r="H2468" s="47">
        <v>43866</v>
      </c>
      <c r="I2468" s="47">
        <v>44597</v>
      </c>
      <c r="J2468" s="48" t="str">
        <f>IF(Ugovori_OPULJP[[#This Row],[DATUM ZAVRŠETKA OPERACIJE]]&gt;DATE(2024,3,31),"u provedbi","završen")</f>
        <v>završen</v>
      </c>
      <c r="K2468" s="46" t="s">
        <v>9039</v>
      </c>
      <c r="L2468" s="46" t="s">
        <v>249</v>
      </c>
      <c r="M2468" s="49">
        <v>0.85</v>
      </c>
      <c r="N2468" s="49">
        <v>0.15</v>
      </c>
      <c r="O2468" s="50">
        <f>Ugovori_OPULJP[[#This Row],[Bespovratna sredstva - Ukupno (EU+Nac) HRK
= Ukupna ugovorena vrijednost bespovratnih sredstava]]*Ugovori_OPULJP[[#This Row],[EU STOPA SUFINANCIRANJA %
EU CO-FINANCING RATE %]]</f>
        <v>1617144.0229999998</v>
      </c>
      <c r="P2468" s="51">
        <f>Ugovori_OPULJP[[#This Row],[Bespovratna sredstva - EU dio - HRK]]/7.5345</f>
        <v>214631.89634348659</v>
      </c>
      <c r="Q2468" s="50">
        <f>Ugovori_OPULJP[[#This Row],[Bespovratna sredstva - Ukupno (EU+Nac) HRK
= Ukupna ugovorena vrijednost bespovratnih sredstava]]*Ugovori_OPULJP[[#This Row],[STOPA NACIONALNOG SUFINANCIRANJA %]]</f>
        <v>285378.35699999996</v>
      </c>
      <c r="R2468" s="51">
        <f>Ugovori_OPULJP[[#This Row],[Bespovratna sredstva - Nacionalni dio - HRK]]/7.5345</f>
        <v>37876.217001791752</v>
      </c>
      <c r="S2468" s="50">
        <v>1902522.38</v>
      </c>
      <c r="T2468" s="51">
        <f>Ugovori_OPULJP[[#This Row],[Bespovratna sredstva - Ukupno (EU+Nac) HRK
= Ukupna ugovorena vrijednost bespovratnih sredstava]]/7.5345</f>
        <v>252508.11334527837</v>
      </c>
      <c r="U2468" s="50">
        <v>0</v>
      </c>
      <c r="V2468" s="51">
        <f>Ugovori_OPULJP[[#This Row],[Javni doprinos korisnika - HRK]]/7.5345</f>
        <v>0</v>
      </c>
      <c r="W2468" s="50">
        <v>0</v>
      </c>
      <c r="X2468" s="51">
        <f>Ugovori_OPULJP[[#This Row],[Privatni doprinos korisnika - HRK]]/7.5345</f>
        <v>0</v>
      </c>
      <c r="Y2468" s="52">
        <v>1902522.38</v>
      </c>
      <c r="Z2468" s="53">
        <f>Ugovori_OPULJP[[#This Row],[UKUPNI PRIHVATLJIVI IZDACI
TOTAL ELIGIBLE EXPENDITURE
= Bespovratna sredstva ukupno + doprinos korisnika
= Ukupni prihvatljivi troškovi
= Ukupna ugovorena vrijednost projekta HRK]]/7.5345</f>
        <v>252508.11334527837</v>
      </c>
      <c r="AA2468" s="44" t="s">
        <v>38</v>
      </c>
      <c r="AB2468" s="44" t="s">
        <v>753</v>
      </c>
      <c r="AC2468" s="43" t="s">
        <v>9040</v>
      </c>
      <c r="AD2468" s="43" t="s">
        <v>6595</v>
      </c>
    </row>
    <row r="2469" spans="1:30" ht="114.75" x14ac:dyDescent="0.2">
      <c r="A2469" s="41" t="s">
        <v>9041</v>
      </c>
      <c r="B2469" s="103" t="s">
        <v>743</v>
      </c>
      <c r="C2469" s="43" t="s">
        <v>7295</v>
      </c>
      <c r="D2469" s="43" t="s">
        <v>8935</v>
      </c>
      <c r="E2469" s="44" t="s">
        <v>76</v>
      </c>
      <c r="F2469" s="45" t="s">
        <v>9042</v>
      </c>
      <c r="G2469" s="45" t="s">
        <v>9043</v>
      </c>
      <c r="H2469" s="47">
        <v>43866</v>
      </c>
      <c r="I2469" s="47">
        <v>44474</v>
      </c>
      <c r="J2469" s="48" t="str">
        <f>IF(Ugovori_OPULJP[[#This Row],[DATUM ZAVRŠETKA OPERACIJE]]&gt;DATE(2024,3,31),"u provedbi","završen")</f>
        <v>završen</v>
      </c>
      <c r="K2469" s="46" t="s">
        <v>154</v>
      </c>
      <c r="L2469" s="46" t="s">
        <v>37</v>
      </c>
      <c r="M2469" s="49">
        <v>0.85</v>
      </c>
      <c r="N2469" s="49">
        <v>0.15</v>
      </c>
      <c r="O2469" s="50">
        <f>Ugovori_OPULJP[[#This Row],[Bespovratna sredstva - Ukupno (EU+Nac) HRK
= Ukupna ugovorena vrijednost bespovratnih sredstava]]*Ugovori_OPULJP[[#This Row],[EU STOPA SUFINANCIRANJA %
EU CO-FINANCING RATE %]]</f>
        <v>1682094.1635</v>
      </c>
      <c r="P2469" s="51">
        <f>Ugovori_OPULJP[[#This Row],[Bespovratna sredstva - EU dio - HRK]]/7.5345</f>
        <v>223252.26139757116</v>
      </c>
      <c r="Q2469" s="50">
        <f>Ugovori_OPULJP[[#This Row],[Bespovratna sredstva - Ukupno (EU+Nac) HRK
= Ukupna ugovorena vrijednost bespovratnih sredstava]]*Ugovori_OPULJP[[#This Row],[STOPA NACIONALNOG SUFINANCIRANJA %]]</f>
        <v>296840.14649999997</v>
      </c>
      <c r="R2469" s="51">
        <f>Ugovori_OPULJP[[#This Row],[Bespovratna sredstva - Nacionalni dio - HRK]]/7.5345</f>
        <v>39397.457893689025</v>
      </c>
      <c r="S2469" s="50">
        <v>1978934.31</v>
      </c>
      <c r="T2469" s="51">
        <f>Ugovori_OPULJP[[#This Row],[Bespovratna sredstva - Ukupno (EU+Nac) HRK
= Ukupna ugovorena vrijednost bespovratnih sredstava]]/7.5345</f>
        <v>262649.71929126017</v>
      </c>
      <c r="U2469" s="50">
        <v>0</v>
      </c>
      <c r="V2469" s="51">
        <f>Ugovori_OPULJP[[#This Row],[Javni doprinos korisnika - HRK]]/7.5345</f>
        <v>0</v>
      </c>
      <c r="W2469" s="50">
        <v>0</v>
      </c>
      <c r="X2469" s="51">
        <f>Ugovori_OPULJP[[#This Row],[Privatni doprinos korisnika - HRK]]/7.5345</f>
        <v>0</v>
      </c>
      <c r="Y2469" s="52">
        <v>1978934.31</v>
      </c>
      <c r="Z2469" s="53">
        <f>Ugovori_OPULJP[[#This Row],[UKUPNI PRIHVATLJIVI IZDACI
TOTAL ELIGIBLE EXPENDITURE
= Bespovratna sredstva ukupno + doprinos korisnika
= Ukupni prihvatljivi troškovi
= Ukupna ugovorena vrijednost projekta HRK]]/7.5345</f>
        <v>262649.71929126017</v>
      </c>
      <c r="AA2469" s="44" t="s">
        <v>38</v>
      </c>
      <c r="AB2469" s="44" t="s">
        <v>753</v>
      </c>
      <c r="AC2469" s="43" t="s">
        <v>9044</v>
      </c>
      <c r="AD2469" s="43" t="s">
        <v>6595</v>
      </c>
    </row>
    <row r="2470" spans="1:30" ht="89.25" x14ac:dyDescent="0.2">
      <c r="A2470" s="41" t="s">
        <v>9045</v>
      </c>
      <c r="B2470" s="103" t="s">
        <v>743</v>
      </c>
      <c r="C2470" s="43" t="s">
        <v>7295</v>
      </c>
      <c r="D2470" s="43" t="s">
        <v>8935</v>
      </c>
      <c r="E2470" s="44" t="s">
        <v>76</v>
      </c>
      <c r="F2470" s="45" t="s">
        <v>9046</v>
      </c>
      <c r="G2470" s="45" t="s">
        <v>9047</v>
      </c>
      <c r="H2470" s="47">
        <v>43866</v>
      </c>
      <c r="I2470" s="47">
        <v>44597</v>
      </c>
      <c r="J2470" s="48" t="str">
        <f>IF(Ugovori_OPULJP[[#This Row],[DATUM ZAVRŠETKA OPERACIJE]]&gt;DATE(2024,3,31),"u provedbi","završen")</f>
        <v>završen</v>
      </c>
      <c r="K2470" s="46" t="s">
        <v>9048</v>
      </c>
      <c r="L2470" s="46" t="s">
        <v>104</v>
      </c>
      <c r="M2470" s="49">
        <v>0.85</v>
      </c>
      <c r="N2470" s="49">
        <v>0.15</v>
      </c>
      <c r="O2470" s="50">
        <f>Ugovori_OPULJP[[#This Row],[Bespovratna sredstva - Ukupno (EU+Nac) HRK
= Ukupna ugovorena vrijednost bespovratnih sredstava]]*Ugovori_OPULJP[[#This Row],[EU STOPA SUFINANCIRANJA %
EU CO-FINANCING RATE %]]</f>
        <v>1212878.923</v>
      </c>
      <c r="P2470" s="51">
        <f>Ugovori_OPULJP[[#This Row],[Bespovratna sredstva - EU dio - HRK]]/7.5345</f>
        <v>160976.69692746698</v>
      </c>
      <c r="Q2470" s="50">
        <f>Ugovori_OPULJP[[#This Row],[Bespovratna sredstva - Ukupno (EU+Nac) HRK
= Ukupna ugovorena vrijednost bespovratnih sredstava]]*Ugovori_OPULJP[[#This Row],[STOPA NACIONALNOG SUFINANCIRANJA %]]</f>
        <v>214037.45699999997</v>
      </c>
      <c r="R2470" s="51">
        <f>Ugovori_OPULJP[[#This Row],[Bespovratna sredstva - Nacionalni dio - HRK]]/7.5345</f>
        <v>28407.652398964758</v>
      </c>
      <c r="S2470" s="50">
        <v>1426916.38</v>
      </c>
      <c r="T2470" s="51">
        <f>Ugovori_OPULJP[[#This Row],[Bespovratna sredstva - Ukupno (EU+Nac) HRK
= Ukupna ugovorena vrijednost bespovratnih sredstava]]/7.5345</f>
        <v>189384.34932643172</v>
      </c>
      <c r="U2470" s="50">
        <v>0</v>
      </c>
      <c r="V2470" s="51">
        <f>Ugovori_OPULJP[[#This Row],[Javni doprinos korisnika - HRK]]/7.5345</f>
        <v>0</v>
      </c>
      <c r="W2470" s="50">
        <v>0</v>
      </c>
      <c r="X2470" s="51">
        <f>Ugovori_OPULJP[[#This Row],[Privatni doprinos korisnika - HRK]]/7.5345</f>
        <v>0</v>
      </c>
      <c r="Y2470" s="52">
        <v>1426916.38</v>
      </c>
      <c r="Z2470" s="53">
        <f>Ugovori_OPULJP[[#This Row],[UKUPNI PRIHVATLJIVI IZDACI
TOTAL ELIGIBLE EXPENDITURE
= Bespovratna sredstva ukupno + doprinos korisnika
= Ukupni prihvatljivi troškovi
= Ukupna ugovorena vrijednost projekta HRK]]/7.5345</f>
        <v>189384.34932643172</v>
      </c>
      <c r="AA2470" s="44" t="s">
        <v>38</v>
      </c>
      <c r="AB2470" s="44" t="s">
        <v>753</v>
      </c>
      <c r="AC2470" s="43" t="s">
        <v>9049</v>
      </c>
      <c r="AD2470" s="43" t="s">
        <v>6595</v>
      </c>
    </row>
    <row r="2471" spans="1:30" ht="102" x14ac:dyDescent="0.2">
      <c r="A2471" s="41" t="s">
        <v>9050</v>
      </c>
      <c r="B2471" s="103" t="s">
        <v>743</v>
      </c>
      <c r="C2471" s="43" t="s">
        <v>7295</v>
      </c>
      <c r="D2471" s="43" t="s">
        <v>8935</v>
      </c>
      <c r="E2471" s="44" t="s">
        <v>76</v>
      </c>
      <c r="F2471" s="45" t="s">
        <v>9051</v>
      </c>
      <c r="G2471" s="45" t="s">
        <v>9052</v>
      </c>
      <c r="H2471" s="47">
        <v>43866</v>
      </c>
      <c r="I2471" s="47">
        <v>44597</v>
      </c>
      <c r="J2471" s="48" t="str">
        <f>IF(Ugovori_OPULJP[[#This Row],[DATUM ZAVRŠETKA OPERACIJE]]&gt;DATE(2024,3,31),"u provedbi","završen")</f>
        <v>završen</v>
      </c>
      <c r="K2471" s="46" t="s">
        <v>2475</v>
      </c>
      <c r="L2471" s="46" t="s">
        <v>249</v>
      </c>
      <c r="M2471" s="49">
        <v>0.85</v>
      </c>
      <c r="N2471" s="49">
        <v>0.15</v>
      </c>
      <c r="O2471" s="50">
        <f>Ugovori_OPULJP[[#This Row],[Bespovratna sredstva - Ukupno (EU+Nac) HRK
= Ukupna ugovorena vrijednost bespovratnih sredstava]]*Ugovori_OPULJP[[#This Row],[EU STOPA SUFINANCIRANJA %
EU CO-FINANCING RATE %]]</f>
        <v>1591192.3670000001</v>
      </c>
      <c r="P2471" s="51">
        <f>Ugovori_OPULJP[[#This Row],[Bespovratna sredstva - EU dio - HRK]]/7.5345</f>
        <v>211187.51967615634</v>
      </c>
      <c r="Q2471" s="50">
        <f>Ugovori_OPULJP[[#This Row],[Bespovratna sredstva - Ukupno (EU+Nac) HRK
= Ukupna ugovorena vrijednost bespovratnih sredstava]]*Ugovori_OPULJP[[#This Row],[STOPA NACIONALNOG SUFINANCIRANJA %]]</f>
        <v>280798.65299999999</v>
      </c>
      <c r="R2471" s="51">
        <f>Ugovori_OPULJP[[#This Row],[Bespovratna sredstva - Nacionalni dio - HRK]]/7.5345</f>
        <v>37268.385825204059</v>
      </c>
      <c r="S2471" s="50">
        <v>1871991.02</v>
      </c>
      <c r="T2471" s="51">
        <f>Ugovori_OPULJP[[#This Row],[Bespovratna sredstva - Ukupno (EU+Nac) HRK
= Ukupna ugovorena vrijednost bespovratnih sredstava]]/7.5345</f>
        <v>248455.90550136039</v>
      </c>
      <c r="U2471" s="50">
        <v>0</v>
      </c>
      <c r="V2471" s="51">
        <f>Ugovori_OPULJP[[#This Row],[Javni doprinos korisnika - HRK]]/7.5345</f>
        <v>0</v>
      </c>
      <c r="W2471" s="50">
        <v>0</v>
      </c>
      <c r="X2471" s="51">
        <f>Ugovori_OPULJP[[#This Row],[Privatni doprinos korisnika - HRK]]/7.5345</f>
        <v>0</v>
      </c>
      <c r="Y2471" s="52">
        <v>1871991.02</v>
      </c>
      <c r="Z2471" s="53">
        <f>Ugovori_OPULJP[[#This Row],[UKUPNI PRIHVATLJIVI IZDACI
TOTAL ELIGIBLE EXPENDITURE
= Bespovratna sredstva ukupno + doprinos korisnika
= Ukupni prihvatljivi troškovi
= Ukupna ugovorena vrijednost projekta HRK]]/7.5345</f>
        <v>248455.90550136039</v>
      </c>
      <c r="AA2471" s="44" t="s">
        <v>38</v>
      </c>
      <c r="AB2471" s="44" t="s">
        <v>753</v>
      </c>
      <c r="AC2471" s="43" t="s">
        <v>9053</v>
      </c>
      <c r="AD2471" s="43" t="s">
        <v>6595</v>
      </c>
    </row>
    <row r="2472" spans="1:30" ht="63.75" x14ac:dyDescent="0.2">
      <c r="A2472" s="41" t="s">
        <v>9054</v>
      </c>
      <c r="B2472" s="103" t="s">
        <v>743</v>
      </c>
      <c r="C2472" s="43" t="s">
        <v>7295</v>
      </c>
      <c r="D2472" s="43" t="s">
        <v>8935</v>
      </c>
      <c r="E2472" s="44" t="s">
        <v>76</v>
      </c>
      <c r="F2472" s="45" t="s">
        <v>9055</v>
      </c>
      <c r="G2472" s="45" t="s">
        <v>324</v>
      </c>
      <c r="H2472" s="47">
        <v>43866</v>
      </c>
      <c r="I2472" s="47">
        <v>44352</v>
      </c>
      <c r="J2472" s="48" t="str">
        <f>IF(Ugovori_OPULJP[[#This Row],[DATUM ZAVRŠETKA OPERACIJE]]&gt;DATE(2024,3,31),"u provedbi","završen")</f>
        <v>završen</v>
      </c>
      <c r="K2472" s="46" t="s">
        <v>9056</v>
      </c>
      <c r="L2472" s="46" t="s">
        <v>249</v>
      </c>
      <c r="M2472" s="49">
        <v>0.85</v>
      </c>
      <c r="N2472" s="49">
        <v>0.15</v>
      </c>
      <c r="O2472" s="50">
        <f>Ugovori_OPULJP[[#This Row],[Bespovratna sredstva - Ukupno (EU+Nac) HRK
= Ukupna ugovorena vrijednost bespovratnih sredstava]]*Ugovori_OPULJP[[#This Row],[EU STOPA SUFINANCIRANJA %
EU CO-FINANCING RATE %]]</f>
        <v>1335065.76</v>
      </c>
      <c r="P2472" s="51">
        <f>Ugovori_OPULJP[[#This Row],[Bespovratna sredstva - EU dio - HRK]]/7.5345</f>
        <v>177193.67708540711</v>
      </c>
      <c r="Q2472" s="50">
        <f>Ugovori_OPULJP[[#This Row],[Bespovratna sredstva - Ukupno (EU+Nac) HRK
= Ukupna ugovorena vrijednost bespovratnih sredstava]]*Ugovori_OPULJP[[#This Row],[STOPA NACIONALNOG SUFINANCIRANJA %]]</f>
        <v>235599.84</v>
      </c>
      <c r="R2472" s="51">
        <f>Ugovori_OPULJP[[#This Row],[Bespovratna sredstva - Nacionalni dio - HRK]]/7.5345</f>
        <v>31269.47242683655</v>
      </c>
      <c r="S2472" s="50">
        <v>1570665.6</v>
      </c>
      <c r="T2472" s="51">
        <f>Ugovori_OPULJP[[#This Row],[Bespovratna sredstva - Ukupno (EU+Nac) HRK
= Ukupna ugovorena vrijednost bespovratnih sredstava]]/7.5345</f>
        <v>208463.14951224369</v>
      </c>
      <c r="U2472" s="50">
        <v>0</v>
      </c>
      <c r="V2472" s="51">
        <f>Ugovori_OPULJP[[#This Row],[Javni doprinos korisnika - HRK]]/7.5345</f>
        <v>0</v>
      </c>
      <c r="W2472" s="50">
        <v>0</v>
      </c>
      <c r="X2472" s="51">
        <f>Ugovori_OPULJP[[#This Row],[Privatni doprinos korisnika - HRK]]/7.5345</f>
        <v>0</v>
      </c>
      <c r="Y2472" s="52">
        <v>1570665.6</v>
      </c>
      <c r="Z2472" s="53">
        <f>Ugovori_OPULJP[[#This Row],[UKUPNI PRIHVATLJIVI IZDACI
TOTAL ELIGIBLE EXPENDITURE
= Bespovratna sredstva ukupno + doprinos korisnika
= Ukupni prihvatljivi troškovi
= Ukupna ugovorena vrijednost projekta HRK]]/7.5345</f>
        <v>208463.14951224369</v>
      </c>
      <c r="AA2472" s="44" t="s">
        <v>38</v>
      </c>
      <c r="AB2472" s="44" t="s">
        <v>753</v>
      </c>
      <c r="AC2472" s="43" t="s">
        <v>9057</v>
      </c>
      <c r="AD2472" s="43" t="s">
        <v>6595</v>
      </c>
    </row>
    <row r="2473" spans="1:30" ht="76.5" x14ac:dyDescent="0.2">
      <c r="A2473" s="41" t="s">
        <v>9058</v>
      </c>
      <c r="B2473" s="103" t="s">
        <v>743</v>
      </c>
      <c r="C2473" s="43" t="s">
        <v>7295</v>
      </c>
      <c r="D2473" s="43" t="s">
        <v>8935</v>
      </c>
      <c r="E2473" s="44" t="s">
        <v>76</v>
      </c>
      <c r="F2473" s="45" t="s">
        <v>9059</v>
      </c>
      <c r="G2473" s="45" t="s">
        <v>9060</v>
      </c>
      <c r="H2473" s="47">
        <v>43866</v>
      </c>
      <c r="I2473" s="47">
        <v>44352</v>
      </c>
      <c r="J2473" s="48" t="str">
        <f>IF(Ugovori_OPULJP[[#This Row],[DATUM ZAVRŠETKA OPERACIJE]]&gt;DATE(2024,3,31),"u provedbi","završen")</f>
        <v>završen</v>
      </c>
      <c r="K2473" s="46" t="s">
        <v>9061</v>
      </c>
      <c r="L2473" s="46" t="s">
        <v>249</v>
      </c>
      <c r="M2473" s="49">
        <v>0.85</v>
      </c>
      <c r="N2473" s="49">
        <v>0.15</v>
      </c>
      <c r="O2473" s="50">
        <f>Ugovori_OPULJP[[#This Row],[Bespovratna sredstva - Ukupno (EU+Nac) HRK
= Ukupna ugovorena vrijednost bespovratnih sredstava]]*Ugovori_OPULJP[[#This Row],[EU STOPA SUFINANCIRANJA %
EU CO-FINANCING RATE %]]</f>
        <v>1629131.25</v>
      </c>
      <c r="P2473" s="51">
        <f>Ugovori_OPULJP[[#This Row],[Bespovratna sredstva - EU dio - HRK]]/7.5345</f>
        <v>216222.87477603025</v>
      </c>
      <c r="Q2473" s="50">
        <f>Ugovori_OPULJP[[#This Row],[Bespovratna sredstva - Ukupno (EU+Nac) HRK
= Ukupna ugovorena vrijednost bespovratnih sredstava]]*Ugovori_OPULJP[[#This Row],[STOPA NACIONALNOG SUFINANCIRANJA %]]</f>
        <v>287493.75</v>
      </c>
      <c r="R2473" s="51">
        <f>Ugovori_OPULJP[[#This Row],[Bespovratna sredstva - Nacionalni dio - HRK]]/7.5345</f>
        <v>38156.977901652397</v>
      </c>
      <c r="S2473" s="50">
        <v>1916625</v>
      </c>
      <c r="T2473" s="51">
        <f>Ugovori_OPULJP[[#This Row],[Bespovratna sredstva - Ukupno (EU+Nac) HRK
= Ukupna ugovorena vrijednost bespovratnih sredstava]]/7.5345</f>
        <v>254379.85267768265</v>
      </c>
      <c r="U2473" s="50">
        <v>0</v>
      </c>
      <c r="V2473" s="51">
        <f>Ugovori_OPULJP[[#This Row],[Javni doprinos korisnika - HRK]]/7.5345</f>
        <v>0</v>
      </c>
      <c r="W2473" s="50">
        <v>0</v>
      </c>
      <c r="X2473" s="51">
        <f>Ugovori_OPULJP[[#This Row],[Privatni doprinos korisnika - HRK]]/7.5345</f>
        <v>0</v>
      </c>
      <c r="Y2473" s="52">
        <v>1916625</v>
      </c>
      <c r="Z2473" s="53">
        <f>Ugovori_OPULJP[[#This Row],[UKUPNI PRIHVATLJIVI IZDACI
TOTAL ELIGIBLE EXPENDITURE
= Bespovratna sredstva ukupno + doprinos korisnika
= Ukupni prihvatljivi troškovi
= Ukupna ugovorena vrijednost projekta HRK]]/7.5345</f>
        <v>254379.85267768265</v>
      </c>
      <c r="AA2473" s="44" t="s">
        <v>38</v>
      </c>
      <c r="AB2473" s="44" t="s">
        <v>753</v>
      </c>
      <c r="AC2473" s="43" t="s">
        <v>9062</v>
      </c>
      <c r="AD2473" s="43" t="s">
        <v>6595</v>
      </c>
    </row>
    <row r="2474" spans="1:30" ht="89.25" x14ac:dyDescent="0.2">
      <c r="A2474" s="41" t="s">
        <v>9063</v>
      </c>
      <c r="B2474" s="103" t="s">
        <v>743</v>
      </c>
      <c r="C2474" s="43" t="s">
        <v>7295</v>
      </c>
      <c r="D2474" s="43" t="s">
        <v>8935</v>
      </c>
      <c r="E2474" s="44" t="s">
        <v>76</v>
      </c>
      <c r="F2474" s="45" t="s">
        <v>9064</v>
      </c>
      <c r="G2474" s="45" t="s">
        <v>9065</v>
      </c>
      <c r="H2474" s="47">
        <v>43866</v>
      </c>
      <c r="I2474" s="47">
        <v>44597</v>
      </c>
      <c r="J2474" s="48" t="str">
        <f>IF(Ugovori_OPULJP[[#This Row],[DATUM ZAVRŠETKA OPERACIJE]]&gt;DATE(2024,3,31),"u provedbi","završen")</f>
        <v>završen</v>
      </c>
      <c r="K2474" s="46" t="s">
        <v>186</v>
      </c>
      <c r="L2474" s="46" t="s">
        <v>186</v>
      </c>
      <c r="M2474" s="49">
        <v>0.85</v>
      </c>
      <c r="N2474" s="49">
        <v>0.15</v>
      </c>
      <c r="O2474" s="50">
        <f>Ugovori_OPULJP[[#This Row],[Bespovratna sredstva - Ukupno (EU+Nac) HRK
= Ukupna ugovorena vrijednost bespovratnih sredstava]]*Ugovori_OPULJP[[#This Row],[EU STOPA SUFINANCIRANJA %
EU CO-FINANCING RATE %]]</f>
        <v>1388766.9749999999</v>
      </c>
      <c r="P2474" s="51">
        <f>Ugovori_OPULJP[[#This Row],[Bespovratna sredstva - EU dio - HRK]]/7.5345</f>
        <v>184321.05315548475</v>
      </c>
      <c r="Q2474" s="50">
        <f>Ugovori_OPULJP[[#This Row],[Bespovratna sredstva - Ukupno (EU+Nac) HRK
= Ukupna ugovorena vrijednost bespovratnih sredstava]]*Ugovori_OPULJP[[#This Row],[STOPA NACIONALNOG SUFINANCIRANJA %]]</f>
        <v>245076.52499999999</v>
      </c>
      <c r="R2474" s="51">
        <f>Ugovori_OPULJP[[#This Row],[Bespovratna sredstva - Nacionalni dio - HRK]]/7.5345</f>
        <v>32527.244674497309</v>
      </c>
      <c r="S2474" s="50">
        <v>1633843.5</v>
      </c>
      <c r="T2474" s="51">
        <f>Ugovori_OPULJP[[#This Row],[Bespovratna sredstva - Ukupno (EU+Nac) HRK
= Ukupna ugovorena vrijednost bespovratnih sredstava]]/7.5345</f>
        <v>216848.29782998207</v>
      </c>
      <c r="U2474" s="50">
        <v>0</v>
      </c>
      <c r="V2474" s="51">
        <f>Ugovori_OPULJP[[#This Row],[Javni doprinos korisnika - HRK]]/7.5345</f>
        <v>0</v>
      </c>
      <c r="W2474" s="50">
        <v>0</v>
      </c>
      <c r="X2474" s="51">
        <f>Ugovori_OPULJP[[#This Row],[Privatni doprinos korisnika - HRK]]/7.5345</f>
        <v>0</v>
      </c>
      <c r="Y2474" s="52">
        <v>1633843.5</v>
      </c>
      <c r="Z2474" s="53">
        <f>Ugovori_OPULJP[[#This Row],[UKUPNI PRIHVATLJIVI IZDACI
TOTAL ELIGIBLE EXPENDITURE
= Bespovratna sredstva ukupno + doprinos korisnika
= Ukupni prihvatljivi troškovi
= Ukupna ugovorena vrijednost projekta HRK]]/7.5345</f>
        <v>216848.29782998207</v>
      </c>
      <c r="AA2474" s="44" t="s">
        <v>38</v>
      </c>
      <c r="AB2474" s="44" t="s">
        <v>753</v>
      </c>
      <c r="AC2474" s="43" t="s">
        <v>9066</v>
      </c>
      <c r="AD2474" s="43" t="s">
        <v>6595</v>
      </c>
    </row>
    <row r="2475" spans="1:30" ht="51" x14ac:dyDescent="0.2">
      <c r="A2475" s="41" t="s">
        <v>9067</v>
      </c>
      <c r="B2475" s="103" t="s">
        <v>743</v>
      </c>
      <c r="C2475" s="43" t="s">
        <v>7295</v>
      </c>
      <c r="D2475" s="43" t="s">
        <v>8935</v>
      </c>
      <c r="E2475" s="44" t="s">
        <v>76</v>
      </c>
      <c r="F2475" s="45" t="s">
        <v>9068</v>
      </c>
      <c r="G2475" s="45" t="s">
        <v>9069</v>
      </c>
      <c r="H2475" s="47">
        <v>43866</v>
      </c>
      <c r="I2475" s="47">
        <v>44597</v>
      </c>
      <c r="J2475" s="48" t="str">
        <f>IF(Ugovori_OPULJP[[#This Row],[DATUM ZAVRŠETKA OPERACIJE]]&gt;DATE(2024,3,31),"u provedbi","završen")</f>
        <v>završen</v>
      </c>
      <c r="K2475" s="46" t="s">
        <v>94</v>
      </c>
      <c r="L2475" s="46" t="s">
        <v>94</v>
      </c>
      <c r="M2475" s="49">
        <v>0.85</v>
      </c>
      <c r="N2475" s="49">
        <v>0.15</v>
      </c>
      <c r="O2475" s="50">
        <f>Ugovori_OPULJP[[#This Row],[Bespovratna sredstva - Ukupno (EU+Nac) HRK
= Ukupna ugovorena vrijednost bespovratnih sredstava]]*Ugovori_OPULJP[[#This Row],[EU STOPA SUFINANCIRANJA %
EU CO-FINANCING RATE %]]</f>
        <v>1694324.0569999998</v>
      </c>
      <c r="P2475" s="51">
        <f>Ugovori_OPULJP[[#This Row],[Bespovratna sredstva - EU dio - HRK]]/7.5345</f>
        <v>224875.44720950292</v>
      </c>
      <c r="Q2475" s="50">
        <f>Ugovori_OPULJP[[#This Row],[Bespovratna sredstva - Ukupno (EU+Nac) HRK
= Ukupna ugovorena vrijednost bespovratnih sredstava]]*Ugovori_OPULJP[[#This Row],[STOPA NACIONALNOG SUFINANCIRANJA %]]</f>
        <v>298998.36299999995</v>
      </c>
      <c r="R2475" s="51">
        <f>Ugovori_OPULJP[[#This Row],[Bespovratna sredstva - Nacionalni dio - HRK]]/7.5345</f>
        <v>39683.902448735804</v>
      </c>
      <c r="S2475" s="50">
        <v>1993322.42</v>
      </c>
      <c r="T2475" s="51">
        <f>Ugovori_OPULJP[[#This Row],[Bespovratna sredstva - Ukupno (EU+Nac) HRK
= Ukupna ugovorena vrijednost bespovratnih sredstava]]/7.5345</f>
        <v>264559.34965823876</v>
      </c>
      <c r="U2475" s="50">
        <v>0</v>
      </c>
      <c r="V2475" s="51">
        <f>Ugovori_OPULJP[[#This Row],[Javni doprinos korisnika - HRK]]/7.5345</f>
        <v>0</v>
      </c>
      <c r="W2475" s="50">
        <v>0</v>
      </c>
      <c r="X2475" s="51">
        <f>Ugovori_OPULJP[[#This Row],[Privatni doprinos korisnika - HRK]]/7.5345</f>
        <v>0</v>
      </c>
      <c r="Y2475" s="52">
        <v>1993322.42</v>
      </c>
      <c r="Z2475" s="53">
        <f>Ugovori_OPULJP[[#This Row],[UKUPNI PRIHVATLJIVI IZDACI
TOTAL ELIGIBLE EXPENDITURE
= Bespovratna sredstva ukupno + doprinos korisnika
= Ukupni prihvatljivi troškovi
= Ukupna ugovorena vrijednost projekta HRK]]/7.5345</f>
        <v>264559.34965823876</v>
      </c>
      <c r="AA2475" s="44" t="s">
        <v>38</v>
      </c>
      <c r="AB2475" s="44" t="s">
        <v>753</v>
      </c>
      <c r="AC2475" s="43" t="s">
        <v>9070</v>
      </c>
      <c r="AD2475" s="43" t="s">
        <v>6595</v>
      </c>
    </row>
    <row r="2476" spans="1:30" ht="76.5" x14ac:dyDescent="0.2">
      <c r="A2476" s="41" t="s">
        <v>9071</v>
      </c>
      <c r="B2476" s="103" t="s">
        <v>743</v>
      </c>
      <c r="C2476" s="43" t="s">
        <v>7295</v>
      </c>
      <c r="D2476" s="43" t="s">
        <v>8935</v>
      </c>
      <c r="E2476" s="44" t="s">
        <v>76</v>
      </c>
      <c r="F2476" s="45" t="s">
        <v>9072</v>
      </c>
      <c r="G2476" s="45" t="s">
        <v>9073</v>
      </c>
      <c r="H2476" s="47">
        <v>43866</v>
      </c>
      <c r="I2476" s="47">
        <v>44597</v>
      </c>
      <c r="J2476" s="48" t="str">
        <f>IF(Ugovori_OPULJP[[#This Row],[DATUM ZAVRŠETKA OPERACIJE]]&gt;DATE(2024,3,31),"u provedbi","završen")</f>
        <v>završen</v>
      </c>
      <c r="K2476" s="46" t="s">
        <v>333</v>
      </c>
      <c r="L2476" s="46" t="s">
        <v>333</v>
      </c>
      <c r="M2476" s="49">
        <v>0.85</v>
      </c>
      <c r="N2476" s="49">
        <v>0.15</v>
      </c>
      <c r="O2476" s="50">
        <f>Ugovori_OPULJP[[#This Row],[Bespovratna sredstva - Ukupno (EU+Nac) HRK
= Ukupna ugovorena vrijednost bespovratnih sredstava]]*Ugovori_OPULJP[[#This Row],[EU STOPA SUFINANCIRANJA %
EU CO-FINANCING RATE %]]</f>
        <v>1124851.75</v>
      </c>
      <c r="P2476" s="51">
        <f>Ugovori_OPULJP[[#This Row],[Bespovratna sredstva - EU dio - HRK]]/7.5345</f>
        <v>149293.48331010682</v>
      </c>
      <c r="Q2476" s="50">
        <f>Ugovori_OPULJP[[#This Row],[Bespovratna sredstva - Ukupno (EU+Nac) HRK
= Ukupna ugovorena vrijednost bespovratnih sredstava]]*Ugovori_OPULJP[[#This Row],[STOPA NACIONALNOG SUFINANCIRANJA %]]</f>
        <v>198503.25</v>
      </c>
      <c r="R2476" s="51">
        <f>Ugovori_OPULJP[[#This Row],[Bespovratna sredstva - Nacionalni dio - HRK]]/7.5345</f>
        <v>26345.908819430617</v>
      </c>
      <c r="S2476" s="50">
        <v>1323355</v>
      </c>
      <c r="T2476" s="51">
        <f>Ugovori_OPULJP[[#This Row],[Bespovratna sredstva - Ukupno (EU+Nac) HRK
= Ukupna ugovorena vrijednost bespovratnih sredstava]]/7.5345</f>
        <v>175639.39212953745</v>
      </c>
      <c r="U2476" s="50">
        <v>0</v>
      </c>
      <c r="V2476" s="51">
        <f>Ugovori_OPULJP[[#This Row],[Javni doprinos korisnika - HRK]]/7.5345</f>
        <v>0</v>
      </c>
      <c r="W2476" s="50">
        <v>0</v>
      </c>
      <c r="X2476" s="51">
        <f>Ugovori_OPULJP[[#This Row],[Privatni doprinos korisnika - HRK]]/7.5345</f>
        <v>0</v>
      </c>
      <c r="Y2476" s="52">
        <v>1323355</v>
      </c>
      <c r="Z2476" s="53">
        <f>Ugovori_OPULJP[[#This Row],[UKUPNI PRIHVATLJIVI IZDACI
TOTAL ELIGIBLE EXPENDITURE
= Bespovratna sredstva ukupno + doprinos korisnika
= Ukupni prihvatljivi troškovi
= Ukupna ugovorena vrijednost projekta HRK]]/7.5345</f>
        <v>175639.39212953745</v>
      </c>
      <c r="AA2476" s="44" t="s">
        <v>38</v>
      </c>
      <c r="AB2476" s="44" t="s">
        <v>753</v>
      </c>
      <c r="AC2476" s="43" t="s">
        <v>9074</v>
      </c>
      <c r="AD2476" s="43" t="s">
        <v>6595</v>
      </c>
    </row>
    <row r="2477" spans="1:30" ht="102" x14ac:dyDescent="0.2">
      <c r="A2477" s="41" t="s">
        <v>9075</v>
      </c>
      <c r="B2477" s="103" t="s">
        <v>743</v>
      </c>
      <c r="C2477" s="43" t="s">
        <v>7295</v>
      </c>
      <c r="D2477" s="43" t="s">
        <v>8935</v>
      </c>
      <c r="E2477" s="44" t="s">
        <v>76</v>
      </c>
      <c r="F2477" s="45" t="s">
        <v>9076</v>
      </c>
      <c r="G2477" s="45" t="s">
        <v>194</v>
      </c>
      <c r="H2477" s="47">
        <v>43866</v>
      </c>
      <c r="I2477" s="47">
        <v>44597</v>
      </c>
      <c r="J2477" s="48" t="str">
        <f>IF(Ugovori_OPULJP[[#This Row],[DATUM ZAVRŠETKA OPERACIJE]]&gt;DATE(2024,3,31),"u provedbi","završen")</f>
        <v>završen</v>
      </c>
      <c r="K2477" s="46" t="s">
        <v>2475</v>
      </c>
      <c r="L2477" s="46" t="s">
        <v>84</v>
      </c>
      <c r="M2477" s="49">
        <v>0.85</v>
      </c>
      <c r="N2477" s="49">
        <v>0.15</v>
      </c>
      <c r="O2477" s="50">
        <f>Ugovori_OPULJP[[#This Row],[Bespovratna sredstva - Ukupno (EU+Nac) HRK
= Ukupna ugovorena vrijednost bespovratnih sredstava]]*Ugovori_OPULJP[[#This Row],[EU STOPA SUFINANCIRANJA %
EU CO-FINANCING RATE %]]</f>
        <v>1698186.1850000001</v>
      </c>
      <c r="P2477" s="51">
        <f>Ugovori_OPULJP[[#This Row],[Bespovratna sredstva - EU dio - HRK]]/7.5345</f>
        <v>225388.03968411972</v>
      </c>
      <c r="Q2477" s="50">
        <f>Ugovori_OPULJP[[#This Row],[Bespovratna sredstva - Ukupno (EU+Nac) HRK
= Ukupna ugovorena vrijednost bespovratnih sredstava]]*Ugovori_OPULJP[[#This Row],[STOPA NACIONALNOG SUFINANCIRANJA %]]</f>
        <v>299679.91499999998</v>
      </c>
      <c r="R2477" s="51">
        <f>Ugovori_OPULJP[[#This Row],[Bespovratna sredstva - Nacionalni dio - HRK]]/7.5345</f>
        <v>39774.359944256415</v>
      </c>
      <c r="S2477" s="50">
        <v>1997866.1</v>
      </c>
      <c r="T2477" s="51">
        <f>Ugovori_OPULJP[[#This Row],[Bespovratna sredstva - Ukupno (EU+Nac) HRK
= Ukupna ugovorena vrijednost bespovratnih sredstava]]/7.5345</f>
        <v>265162.39962837612</v>
      </c>
      <c r="U2477" s="50">
        <v>0</v>
      </c>
      <c r="V2477" s="51">
        <f>Ugovori_OPULJP[[#This Row],[Javni doprinos korisnika - HRK]]/7.5345</f>
        <v>0</v>
      </c>
      <c r="W2477" s="50">
        <v>0</v>
      </c>
      <c r="X2477" s="51">
        <f>Ugovori_OPULJP[[#This Row],[Privatni doprinos korisnika - HRK]]/7.5345</f>
        <v>0</v>
      </c>
      <c r="Y2477" s="52">
        <v>1997866.1</v>
      </c>
      <c r="Z2477" s="53">
        <f>Ugovori_OPULJP[[#This Row],[UKUPNI PRIHVATLJIVI IZDACI
TOTAL ELIGIBLE EXPENDITURE
= Bespovratna sredstva ukupno + doprinos korisnika
= Ukupni prihvatljivi troškovi
= Ukupna ugovorena vrijednost projekta HRK]]/7.5345</f>
        <v>265162.39962837612</v>
      </c>
      <c r="AA2477" s="44" t="s">
        <v>38</v>
      </c>
      <c r="AB2477" s="44" t="s">
        <v>753</v>
      </c>
      <c r="AC2477" s="43" t="s">
        <v>9077</v>
      </c>
      <c r="AD2477" s="43" t="s">
        <v>6595</v>
      </c>
    </row>
    <row r="2478" spans="1:30" ht="76.5" x14ac:dyDescent="0.2">
      <c r="A2478" s="41" t="s">
        <v>9078</v>
      </c>
      <c r="B2478" s="103" t="s">
        <v>743</v>
      </c>
      <c r="C2478" s="43" t="s">
        <v>7295</v>
      </c>
      <c r="D2478" s="43" t="s">
        <v>8935</v>
      </c>
      <c r="E2478" s="44" t="s">
        <v>76</v>
      </c>
      <c r="F2478" s="45" t="s">
        <v>9079</v>
      </c>
      <c r="G2478" s="45" t="s">
        <v>9080</v>
      </c>
      <c r="H2478" s="47">
        <v>43866</v>
      </c>
      <c r="I2478" s="47">
        <v>44381</v>
      </c>
      <c r="J2478" s="48" t="str">
        <f>IF(Ugovori_OPULJP[[#This Row],[DATUM ZAVRŠETKA OPERACIJE]]&gt;DATE(2024,3,31),"u provedbi","završen")</f>
        <v>završen</v>
      </c>
      <c r="K2478" s="46" t="s">
        <v>211</v>
      </c>
      <c r="L2478" s="46" t="s">
        <v>211</v>
      </c>
      <c r="M2478" s="49">
        <v>0.85</v>
      </c>
      <c r="N2478" s="49">
        <v>0.15</v>
      </c>
      <c r="O2478" s="50">
        <f>Ugovori_OPULJP[[#This Row],[Bespovratna sredstva - Ukupno (EU+Nac) HRK
= Ukupna ugovorena vrijednost bespovratnih sredstava]]*Ugovori_OPULJP[[#This Row],[EU STOPA SUFINANCIRANJA %
EU CO-FINANCING RATE %]]</f>
        <v>1649210.2729999998</v>
      </c>
      <c r="P2478" s="51">
        <f>Ugovori_OPULJP[[#This Row],[Bespovratna sredstva - EU dio - HRK]]/7.5345</f>
        <v>218887.81909881209</v>
      </c>
      <c r="Q2478" s="50">
        <f>Ugovori_OPULJP[[#This Row],[Bespovratna sredstva - Ukupno (EU+Nac) HRK
= Ukupna ugovorena vrijednost bespovratnih sredstava]]*Ugovori_OPULJP[[#This Row],[STOPA NACIONALNOG SUFINANCIRANJA %]]</f>
        <v>291037.10699999996</v>
      </c>
      <c r="R2478" s="51">
        <f>Ugovori_OPULJP[[#This Row],[Bespovratna sredstva - Nacionalni dio - HRK]]/7.5345</f>
        <v>38627.262193908013</v>
      </c>
      <c r="S2478" s="50">
        <v>1940247.38</v>
      </c>
      <c r="T2478" s="51">
        <f>Ugovori_OPULJP[[#This Row],[Bespovratna sredstva - Ukupno (EU+Nac) HRK
= Ukupna ugovorena vrijednost bespovratnih sredstava]]/7.5345</f>
        <v>257515.08129272013</v>
      </c>
      <c r="U2478" s="50">
        <v>0</v>
      </c>
      <c r="V2478" s="51">
        <f>Ugovori_OPULJP[[#This Row],[Javni doprinos korisnika - HRK]]/7.5345</f>
        <v>0</v>
      </c>
      <c r="W2478" s="50">
        <v>0</v>
      </c>
      <c r="X2478" s="51">
        <f>Ugovori_OPULJP[[#This Row],[Privatni doprinos korisnika - HRK]]/7.5345</f>
        <v>0</v>
      </c>
      <c r="Y2478" s="52">
        <v>1940247.38</v>
      </c>
      <c r="Z2478" s="53">
        <f>Ugovori_OPULJP[[#This Row],[UKUPNI PRIHVATLJIVI IZDACI
TOTAL ELIGIBLE EXPENDITURE
= Bespovratna sredstva ukupno + doprinos korisnika
= Ukupni prihvatljivi troškovi
= Ukupna ugovorena vrijednost projekta HRK]]/7.5345</f>
        <v>257515.08129272013</v>
      </c>
      <c r="AA2478" s="44" t="s">
        <v>38</v>
      </c>
      <c r="AB2478" s="44" t="s">
        <v>753</v>
      </c>
      <c r="AC2478" s="43" t="s">
        <v>9081</v>
      </c>
      <c r="AD2478" s="43" t="s">
        <v>6595</v>
      </c>
    </row>
    <row r="2479" spans="1:30" ht="76.5" x14ac:dyDescent="0.2">
      <c r="A2479" s="41" t="s">
        <v>9082</v>
      </c>
      <c r="B2479" s="103" t="s">
        <v>743</v>
      </c>
      <c r="C2479" s="43" t="s">
        <v>7295</v>
      </c>
      <c r="D2479" s="43" t="s">
        <v>8935</v>
      </c>
      <c r="E2479" s="44" t="s">
        <v>76</v>
      </c>
      <c r="F2479" s="45" t="s">
        <v>3165</v>
      </c>
      <c r="G2479" s="45" t="s">
        <v>9083</v>
      </c>
      <c r="H2479" s="47">
        <v>43866</v>
      </c>
      <c r="I2479" s="47">
        <v>44597</v>
      </c>
      <c r="J2479" s="48" t="str">
        <f>IF(Ugovori_OPULJP[[#This Row],[DATUM ZAVRŠETKA OPERACIJE]]&gt;DATE(2024,3,31),"u provedbi","završen")</f>
        <v>završen</v>
      </c>
      <c r="K2479" s="46" t="s">
        <v>84</v>
      </c>
      <c r="L2479" s="46" t="s">
        <v>37</v>
      </c>
      <c r="M2479" s="49">
        <v>0.85</v>
      </c>
      <c r="N2479" s="49">
        <v>0.15</v>
      </c>
      <c r="O2479" s="50">
        <f>Ugovori_OPULJP[[#This Row],[Bespovratna sredstva - Ukupno (EU+Nac) HRK
= Ukupna ugovorena vrijednost bespovratnih sredstava]]*Ugovori_OPULJP[[#This Row],[EU STOPA SUFINANCIRANJA %
EU CO-FINANCING RATE %]]</f>
        <v>1683148.784</v>
      </c>
      <c r="P2479" s="51">
        <f>Ugovori_OPULJP[[#This Row],[Bespovratna sredstva - EU dio - HRK]]/7.5345</f>
        <v>223392.23359214279</v>
      </c>
      <c r="Q2479" s="50">
        <f>Ugovori_OPULJP[[#This Row],[Bespovratna sredstva - Ukupno (EU+Nac) HRK
= Ukupna ugovorena vrijednost bespovratnih sredstava]]*Ugovori_OPULJP[[#This Row],[STOPA NACIONALNOG SUFINANCIRANJA %]]</f>
        <v>297026.25599999999</v>
      </c>
      <c r="R2479" s="51">
        <f>Ugovori_OPULJP[[#This Row],[Bespovratna sredstva - Nacionalni dio - HRK]]/7.5345</f>
        <v>39422.158869201667</v>
      </c>
      <c r="S2479" s="50">
        <v>1980175.04</v>
      </c>
      <c r="T2479" s="51">
        <f>Ugovori_OPULJP[[#This Row],[Bespovratna sredstva - Ukupno (EU+Nac) HRK
= Ukupna ugovorena vrijednost bespovratnih sredstava]]/7.5345</f>
        <v>262814.39246134448</v>
      </c>
      <c r="U2479" s="50">
        <v>0</v>
      </c>
      <c r="V2479" s="51">
        <f>Ugovori_OPULJP[[#This Row],[Javni doprinos korisnika - HRK]]/7.5345</f>
        <v>0</v>
      </c>
      <c r="W2479" s="50">
        <v>0</v>
      </c>
      <c r="X2479" s="51">
        <f>Ugovori_OPULJP[[#This Row],[Privatni doprinos korisnika - HRK]]/7.5345</f>
        <v>0</v>
      </c>
      <c r="Y2479" s="52">
        <v>1980175.04</v>
      </c>
      <c r="Z2479" s="53">
        <f>Ugovori_OPULJP[[#This Row],[UKUPNI PRIHVATLJIVI IZDACI
TOTAL ELIGIBLE EXPENDITURE
= Bespovratna sredstva ukupno + doprinos korisnika
= Ukupni prihvatljivi troškovi
= Ukupna ugovorena vrijednost projekta HRK]]/7.5345</f>
        <v>262814.39246134448</v>
      </c>
      <c r="AA2479" s="44" t="s">
        <v>38</v>
      </c>
      <c r="AB2479" s="44" t="s">
        <v>753</v>
      </c>
      <c r="AC2479" s="43" t="s">
        <v>9084</v>
      </c>
      <c r="AD2479" s="43" t="s">
        <v>6595</v>
      </c>
    </row>
    <row r="2480" spans="1:30" ht="89.25" x14ac:dyDescent="0.2">
      <c r="A2480" s="41" t="s">
        <v>9085</v>
      </c>
      <c r="B2480" s="103" t="s">
        <v>743</v>
      </c>
      <c r="C2480" s="43" t="s">
        <v>7295</v>
      </c>
      <c r="D2480" s="43" t="s">
        <v>8935</v>
      </c>
      <c r="E2480" s="44" t="s">
        <v>76</v>
      </c>
      <c r="F2480" s="45" t="s">
        <v>9086</v>
      </c>
      <c r="G2480" s="62" t="s">
        <v>7063</v>
      </c>
      <c r="H2480" s="47">
        <v>43866</v>
      </c>
      <c r="I2480" s="47">
        <v>44597</v>
      </c>
      <c r="J2480" s="48" t="str">
        <f>IF(Ugovori_OPULJP[[#This Row],[DATUM ZAVRŠETKA OPERACIJE]]&gt;DATE(2024,3,31),"u provedbi","završen")</f>
        <v>završen</v>
      </c>
      <c r="K2480" s="46" t="s">
        <v>2992</v>
      </c>
      <c r="L2480" s="46" t="s">
        <v>155</v>
      </c>
      <c r="M2480" s="49">
        <v>0.85</v>
      </c>
      <c r="N2480" s="49">
        <v>0.15</v>
      </c>
      <c r="O2480" s="50">
        <f>Ugovori_OPULJP[[#This Row],[Bespovratna sredstva - Ukupno (EU+Nac) HRK
= Ukupna ugovorena vrijednost bespovratnih sredstava]]*Ugovori_OPULJP[[#This Row],[EU STOPA SUFINANCIRANJA %
EU CO-FINANCING RATE %]]</f>
        <v>1556800.585</v>
      </c>
      <c r="P2480" s="51">
        <f>Ugovori_OPULJP[[#This Row],[Bespovratna sredstva - EU dio - HRK]]/7.5345</f>
        <v>206622.94578273274</v>
      </c>
      <c r="Q2480" s="50">
        <f>Ugovori_OPULJP[[#This Row],[Bespovratna sredstva - Ukupno (EU+Nac) HRK
= Ukupna ugovorena vrijednost bespovratnih sredstava]]*Ugovori_OPULJP[[#This Row],[STOPA NACIONALNOG SUFINANCIRANJA %]]</f>
        <v>274729.51500000001</v>
      </c>
      <c r="R2480" s="51">
        <f>Ugovori_OPULJP[[#This Row],[Bespovratna sredstva - Nacionalni dio - HRK]]/7.5345</f>
        <v>36462.872785188134</v>
      </c>
      <c r="S2480" s="50">
        <v>1831530.1</v>
      </c>
      <c r="T2480" s="51">
        <f>Ugovori_OPULJP[[#This Row],[Bespovratna sredstva - Ukupno (EU+Nac) HRK
= Ukupna ugovorena vrijednost bespovratnih sredstava]]/7.5345</f>
        <v>243085.81856792088</v>
      </c>
      <c r="U2480" s="50">
        <v>0</v>
      </c>
      <c r="V2480" s="51">
        <f>Ugovori_OPULJP[[#This Row],[Javni doprinos korisnika - HRK]]/7.5345</f>
        <v>0</v>
      </c>
      <c r="W2480" s="50">
        <v>0</v>
      </c>
      <c r="X2480" s="51">
        <f>Ugovori_OPULJP[[#This Row],[Privatni doprinos korisnika - HRK]]/7.5345</f>
        <v>0</v>
      </c>
      <c r="Y2480" s="52">
        <v>1831530.1</v>
      </c>
      <c r="Z2480" s="53">
        <f>Ugovori_OPULJP[[#This Row],[UKUPNI PRIHVATLJIVI IZDACI
TOTAL ELIGIBLE EXPENDITURE
= Bespovratna sredstva ukupno + doprinos korisnika
= Ukupni prihvatljivi troškovi
= Ukupna ugovorena vrijednost projekta HRK]]/7.5345</f>
        <v>243085.81856792088</v>
      </c>
      <c r="AA2480" s="44" t="s">
        <v>38</v>
      </c>
      <c r="AB2480" s="44" t="s">
        <v>753</v>
      </c>
      <c r="AC2480" s="43" t="s">
        <v>9087</v>
      </c>
      <c r="AD2480" s="43" t="s">
        <v>6595</v>
      </c>
    </row>
    <row r="2481" spans="1:30" ht="89.25" x14ac:dyDescent="0.2">
      <c r="A2481" s="41" t="s">
        <v>9088</v>
      </c>
      <c r="B2481" s="103" t="s">
        <v>743</v>
      </c>
      <c r="C2481" s="43" t="s">
        <v>7295</v>
      </c>
      <c r="D2481" s="43" t="s">
        <v>8935</v>
      </c>
      <c r="E2481" s="44" t="s">
        <v>76</v>
      </c>
      <c r="F2481" s="45" t="s">
        <v>9089</v>
      </c>
      <c r="G2481" s="45" t="s">
        <v>9090</v>
      </c>
      <c r="H2481" s="47">
        <v>43866</v>
      </c>
      <c r="I2481" s="47">
        <v>44597</v>
      </c>
      <c r="J2481" s="48" t="str">
        <f>IF(Ugovori_OPULJP[[#This Row],[DATUM ZAVRŠETKA OPERACIJE]]&gt;DATE(2024,3,31),"u provedbi","završen")</f>
        <v>završen</v>
      </c>
      <c r="K2481" s="46" t="s">
        <v>104</v>
      </c>
      <c r="L2481" s="46" t="s">
        <v>37</v>
      </c>
      <c r="M2481" s="49">
        <v>0.85</v>
      </c>
      <c r="N2481" s="49">
        <v>0.15</v>
      </c>
      <c r="O2481" s="50">
        <f>Ugovori_OPULJP[[#This Row],[Bespovratna sredstva - Ukupno (EU+Nac) HRK
= Ukupna ugovorena vrijednost bespovratnih sredstava]]*Ugovori_OPULJP[[#This Row],[EU STOPA SUFINANCIRANJA %
EU CO-FINANCING RATE %]]</f>
        <v>1490508.8979999998</v>
      </c>
      <c r="P2481" s="51">
        <f>Ugovori_OPULJP[[#This Row],[Bespovratna sredstva - EU dio - HRK]]/7.5345</f>
        <v>197824.52690954937</v>
      </c>
      <c r="Q2481" s="50">
        <f>Ugovori_OPULJP[[#This Row],[Bespovratna sredstva - Ukupno (EU+Nac) HRK
= Ukupna ugovorena vrijednost bespovratnih sredstava]]*Ugovori_OPULJP[[#This Row],[STOPA NACIONALNOG SUFINANCIRANJA %]]</f>
        <v>263030.98199999996</v>
      </c>
      <c r="R2481" s="51">
        <f>Ugovori_OPULJP[[#This Row],[Bespovratna sredstva - Nacionalni dio - HRK]]/7.5345</f>
        <v>34910.210631096947</v>
      </c>
      <c r="S2481" s="50">
        <v>1753539.88</v>
      </c>
      <c r="T2481" s="51">
        <f>Ugovori_OPULJP[[#This Row],[Bespovratna sredstva - Ukupno (EU+Nac) HRK
= Ukupna ugovorena vrijednost bespovratnih sredstava]]/7.5345</f>
        <v>232734.73754064634</v>
      </c>
      <c r="U2481" s="50">
        <v>0</v>
      </c>
      <c r="V2481" s="51">
        <f>Ugovori_OPULJP[[#This Row],[Javni doprinos korisnika - HRK]]/7.5345</f>
        <v>0</v>
      </c>
      <c r="W2481" s="50">
        <v>0</v>
      </c>
      <c r="X2481" s="51">
        <f>Ugovori_OPULJP[[#This Row],[Privatni doprinos korisnika - HRK]]/7.5345</f>
        <v>0</v>
      </c>
      <c r="Y2481" s="52">
        <v>1753539.88</v>
      </c>
      <c r="Z2481" s="53">
        <f>Ugovori_OPULJP[[#This Row],[UKUPNI PRIHVATLJIVI IZDACI
TOTAL ELIGIBLE EXPENDITURE
= Bespovratna sredstva ukupno + doprinos korisnika
= Ukupni prihvatljivi troškovi
= Ukupna ugovorena vrijednost projekta HRK]]/7.5345</f>
        <v>232734.73754064634</v>
      </c>
      <c r="AA2481" s="44" t="s">
        <v>38</v>
      </c>
      <c r="AB2481" s="44" t="s">
        <v>753</v>
      </c>
      <c r="AC2481" s="43" t="s">
        <v>9091</v>
      </c>
      <c r="AD2481" s="43" t="s">
        <v>6595</v>
      </c>
    </row>
    <row r="2482" spans="1:30" ht="89.25" x14ac:dyDescent="0.2">
      <c r="A2482" s="41" t="s">
        <v>9092</v>
      </c>
      <c r="B2482" s="103" t="s">
        <v>743</v>
      </c>
      <c r="C2482" s="43" t="s">
        <v>7295</v>
      </c>
      <c r="D2482" s="43" t="s">
        <v>8935</v>
      </c>
      <c r="E2482" s="44" t="s">
        <v>76</v>
      </c>
      <c r="F2482" s="45" t="s">
        <v>9093</v>
      </c>
      <c r="G2482" s="45" t="s">
        <v>9094</v>
      </c>
      <c r="H2482" s="47">
        <v>43866</v>
      </c>
      <c r="I2482" s="47">
        <v>44352</v>
      </c>
      <c r="J2482" s="48" t="str">
        <f>IF(Ugovori_OPULJP[[#This Row],[DATUM ZAVRŠETKA OPERACIJE]]&gt;DATE(2024,3,31),"u provedbi","završen")</f>
        <v>završen</v>
      </c>
      <c r="K2482" s="46" t="s">
        <v>37</v>
      </c>
      <c r="L2482" s="46" t="s">
        <v>37</v>
      </c>
      <c r="M2482" s="49">
        <v>0.85</v>
      </c>
      <c r="N2482" s="49">
        <v>0.15</v>
      </c>
      <c r="O2482" s="50">
        <f>Ugovori_OPULJP[[#This Row],[Bespovratna sredstva - Ukupno (EU+Nac) HRK
= Ukupna ugovorena vrijednost bespovratnih sredstava]]*Ugovori_OPULJP[[#This Row],[EU STOPA SUFINANCIRANJA %
EU CO-FINANCING RATE %]]</f>
        <v>501030.30700000003</v>
      </c>
      <c r="P2482" s="51">
        <f>Ugovori_OPULJP[[#This Row],[Bespovratna sredstva - EU dio - HRK]]/7.5345</f>
        <v>66498.149445882271</v>
      </c>
      <c r="Q2482" s="50">
        <f>Ugovori_OPULJP[[#This Row],[Bespovratna sredstva - Ukupno (EU+Nac) HRK
= Ukupna ugovorena vrijednost bespovratnih sredstava]]*Ugovori_OPULJP[[#This Row],[STOPA NACIONALNOG SUFINANCIRANJA %]]</f>
        <v>88417.112999999998</v>
      </c>
      <c r="R2482" s="51">
        <f>Ugovori_OPULJP[[#This Row],[Bespovratna sredstva - Nacionalni dio - HRK]]/7.5345</f>
        <v>11734.967549273342</v>
      </c>
      <c r="S2482" s="50">
        <v>589447.42000000004</v>
      </c>
      <c r="T2482" s="51">
        <f>Ugovori_OPULJP[[#This Row],[Bespovratna sredstva - Ukupno (EU+Nac) HRK
= Ukupna ugovorena vrijednost bespovratnih sredstava]]/7.5345</f>
        <v>78233.116995155622</v>
      </c>
      <c r="U2482" s="50">
        <v>0</v>
      </c>
      <c r="V2482" s="51">
        <f>Ugovori_OPULJP[[#This Row],[Javni doprinos korisnika - HRK]]/7.5345</f>
        <v>0</v>
      </c>
      <c r="W2482" s="50">
        <v>0</v>
      </c>
      <c r="X2482" s="51">
        <f>Ugovori_OPULJP[[#This Row],[Privatni doprinos korisnika - HRK]]/7.5345</f>
        <v>0</v>
      </c>
      <c r="Y2482" s="52">
        <v>589447.42000000004</v>
      </c>
      <c r="Z2482" s="53">
        <f>Ugovori_OPULJP[[#This Row],[UKUPNI PRIHVATLJIVI IZDACI
TOTAL ELIGIBLE EXPENDITURE
= Bespovratna sredstva ukupno + doprinos korisnika
= Ukupni prihvatljivi troškovi
= Ukupna ugovorena vrijednost projekta HRK]]/7.5345</f>
        <v>78233.116995155622</v>
      </c>
      <c r="AA2482" s="44" t="s">
        <v>38</v>
      </c>
      <c r="AB2482" s="44" t="s">
        <v>753</v>
      </c>
      <c r="AC2482" s="43" t="s">
        <v>9095</v>
      </c>
      <c r="AD2482" s="43" t="s">
        <v>6595</v>
      </c>
    </row>
    <row r="2483" spans="1:30" ht="102" x14ac:dyDescent="0.2">
      <c r="A2483" s="41" t="s">
        <v>9096</v>
      </c>
      <c r="B2483" s="103" t="s">
        <v>743</v>
      </c>
      <c r="C2483" s="43" t="s">
        <v>7295</v>
      </c>
      <c r="D2483" s="43" t="s">
        <v>8935</v>
      </c>
      <c r="E2483" s="44" t="s">
        <v>76</v>
      </c>
      <c r="F2483" s="45" t="s">
        <v>9097</v>
      </c>
      <c r="G2483" s="45" t="s">
        <v>9098</v>
      </c>
      <c r="H2483" s="47">
        <v>43866</v>
      </c>
      <c r="I2483" s="47">
        <v>44597</v>
      </c>
      <c r="J2483" s="48" t="str">
        <f>IF(Ugovori_OPULJP[[#This Row],[DATUM ZAVRŠETKA OPERACIJE]]&gt;DATE(2024,3,31),"u provedbi","završen")</f>
        <v>završen</v>
      </c>
      <c r="K2483" s="46" t="s">
        <v>84</v>
      </c>
      <c r="L2483" s="46" t="s">
        <v>84</v>
      </c>
      <c r="M2483" s="49">
        <v>0.85</v>
      </c>
      <c r="N2483" s="49">
        <v>0.15</v>
      </c>
      <c r="O2483" s="50">
        <f>Ugovori_OPULJP[[#This Row],[Bespovratna sredstva - Ukupno (EU+Nac) HRK
= Ukupna ugovorena vrijednost bespovratnih sredstava]]*Ugovori_OPULJP[[#This Row],[EU STOPA SUFINANCIRANJA %
EU CO-FINANCING RATE %]]</f>
        <v>1574516.5399999998</v>
      </c>
      <c r="P2483" s="51">
        <f>Ugovori_OPULJP[[#This Row],[Bespovratna sredstva - EU dio - HRK]]/7.5345</f>
        <v>208974.25708407987</v>
      </c>
      <c r="Q2483" s="50">
        <f>Ugovori_OPULJP[[#This Row],[Bespovratna sredstva - Ukupno (EU+Nac) HRK
= Ukupna ugovorena vrijednost bespovratnih sredstava]]*Ugovori_OPULJP[[#This Row],[STOPA NACIONALNOG SUFINANCIRANJA %]]</f>
        <v>277855.86</v>
      </c>
      <c r="R2483" s="51">
        <f>Ugovori_OPULJP[[#This Row],[Bespovratna sredstva - Nacionalni dio - HRK]]/7.5345</f>
        <v>36877.810073661152</v>
      </c>
      <c r="S2483" s="50">
        <v>1852372.4</v>
      </c>
      <c r="T2483" s="51">
        <f>Ugovori_OPULJP[[#This Row],[Bespovratna sredstva - Ukupno (EU+Nac) HRK
= Ukupna ugovorena vrijednost bespovratnih sredstava]]/7.5345</f>
        <v>245852.06715774102</v>
      </c>
      <c r="U2483" s="50">
        <v>0</v>
      </c>
      <c r="V2483" s="51">
        <f>Ugovori_OPULJP[[#This Row],[Javni doprinos korisnika - HRK]]/7.5345</f>
        <v>0</v>
      </c>
      <c r="W2483" s="50">
        <v>0</v>
      </c>
      <c r="X2483" s="51">
        <f>Ugovori_OPULJP[[#This Row],[Privatni doprinos korisnika - HRK]]/7.5345</f>
        <v>0</v>
      </c>
      <c r="Y2483" s="52">
        <v>1852372.4</v>
      </c>
      <c r="Z2483" s="53">
        <f>Ugovori_OPULJP[[#This Row],[UKUPNI PRIHVATLJIVI IZDACI
TOTAL ELIGIBLE EXPENDITURE
= Bespovratna sredstva ukupno + doprinos korisnika
= Ukupni prihvatljivi troškovi
= Ukupna ugovorena vrijednost projekta HRK]]/7.5345</f>
        <v>245852.06715774102</v>
      </c>
      <c r="AA2483" s="44" t="s">
        <v>38</v>
      </c>
      <c r="AB2483" s="44" t="s">
        <v>753</v>
      </c>
      <c r="AC2483" s="43" t="s">
        <v>9099</v>
      </c>
      <c r="AD2483" s="43" t="s">
        <v>6595</v>
      </c>
    </row>
    <row r="2484" spans="1:30" ht="89.25" x14ac:dyDescent="0.2">
      <c r="A2484" s="41" t="s">
        <v>9100</v>
      </c>
      <c r="B2484" s="103" t="s">
        <v>743</v>
      </c>
      <c r="C2484" s="43" t="s">
        <v>7295</v>
      </c>
      <c r="D2484" s="43" t="s">
        <v>8935</v>
      </c>
      <c r="E2484" s="44" t="s">
        <v>76</v>
      </c>
      <c r="F2484" s="45" t="s">
        <v>9101</v>
      </c>
      <c r="G2484" s="45" t="s">
        <v>3154</v>
      </c>
      <c r="H2484" s="47">
        <v>43866</v>
      </c>
      <c r="I2484" s="47">
        <v>44597</v>
      </c>
      <c r="J2484" s="48" t="str">
        <f>IF(Ugovori_OPULJP[[#This Row],[DATUM ZAVRŠETKA OPERACIJE]]&gt;DATE(2024,3,31),"u provedbi","završen")</f>
        <v>završen</v>
      </c>
      <c r="K2484" s="46" t="s">
        <v>186</v>
      </c>
      <c r="L2484" s="46" t="s">
        <v>186</v>
      </c>
      <c r="M2484" s="49">
        <v>0.85</v>
      </c>
      <c r="N2484" s="49">
        <v>0.15</v>
      </c>
      <c r="O2484" s="50">
        <f>Ugovori_OPULJP[[#This Row],[Bespovratna sredstva - Ukupno (EU+Nac) HRK
= Ukupna ugovorena vrijednost bespovratnih sredstava]]*Ugovori_OPULJP[[#This Row],[EU STOPA SUFINANCIRANJA %
EU CO-FINANCING RATE %]]</f>
        <v>1384259.4335</v>
      </c>
      <c r="P2484" s="51">
        <f>Ugovori_OPULJP[[#This Row],[Bespovratna sredstva - EU dio - HRK]]/7.5345</f>
        <v>183722.79958855928</v>
      </c>
      <c r="Q2484" s="50">
        <f>Ugovori_OPULJP[[#This Row],[Bespovratna sredstva - Ukupno (EU+Nac) HRK
= Ukupna ugovorena vrijednost bespovratnih sredstava]]*Ugovori_OPULJP[[#This Row],[STOPA NACIONALNOG SUFINANCIRANJA %]]</f>
        <v>244281.0765</v>
      </c>
      <c r="R2484" s="51">
        <f>Ugovori_OPULJP[[#This Row],[Bespovratna sredstva - Nacionalni dio - HRK]]/7.5345</f>
        <v>32421.67051562811</v>
      </c>
      <c r="S2484" s="50">
        <v>1628540.51</v>
      </c>
      <c r="T2484" s="51">
        <f>Ugovori_OPULJP[[#This Row],[Bespovratna sredstva - Ukupno (EU+Nac) HRK
= Ukupna ugovorena vrijednost bespovratnih sredstava]]/7.5345</f>
        <v>216144.47010418741</v>
      </c>
      <c r="U2484" s="50">
        <v>0</v>
      </c>
      <c r="V2484" s="51">
        <f>Ugovori_OPULJP[[#This Row],[Javni doprinos korisnika - HRK]]/7.5345</f>
        <v>0</v>
      </c>
      <c r="W2484" s="50">
        <v>0</v>
      </c>
      <c r="X2484" s="51">
        <f>Ugovori_OPULJP[[#This Row],[Privatni doprinos korisnika - HRK]]/7.5345</f>
        <v>0</v>
      </c>
      <c r="Y2484" s="52">
        <v>1628540.51</v>
      </c>
      <c r="Z2484" s="53">
        <f>Ugovori_OPULJP[[#This Row],[UKUPNI PRIHVATLJIVI IZDACI
TOTAL ELIGIBLE EXPENDITURE
= Bespovratna sredstva ukupno + doprinos korisnika
= Ukupni prihvatljivi troškovi
= Ukupna ugovorena vrijednost projekta HRK]]/7.5345</f>
        <v>216144.47010418741</v>
      </c>
      <c r="AA2484" s="44" t="s">
        <v>38</v>
      </c>
      <c r="AB2484" s="44" t="s">
        <v>753</v>
      </c>
      <c r="AC2484" s="43" t="s">
        <v>9102</v>
      </c>
      <c r="AD2484" s="43" t="s">
        <v>6595</v>
      </c>
    </row>
    <row r="2485" spans="1:30" ht="76.5" x14ac:dyDescent="0.2">
      <c r="A2485" s="41" t="s">
        <v>9103</v>
      </c>
      <c r="B2485" s="103" t="s">
        <v>743</v>
      </c>
      <c r="C2485" s="43" t="s">
        <v>7295</v>
      </c>
      <c r="D2485" s="43" t="s">
        <v>8935</v>
      </c>
      <c r="E2485" s="44" t="s">
        <v>76</v>
      </c>
      <c r="F2485" s="45" t="s">
        <v>9104</v>
      </c>
      <c r="G2485" s="62" t="s">
        <v>9105</v>
      </c>
      <c r="H2485" s="47">
        <v>43866</v>
      </c>
      <c r="I2485" s="47">
        <v>44597</v>
      </c>
      <c r="J2485" s="48" t="str">
        <f>IF(Ugovori_OPULJP[[#This Row],[DATUM ZAVRŠETKA OPERACIJE]]&gt;DATE(2024,3,31),"u provedbi","završen")</f>
        <v>završen</v>
      </c>
      <c r="K2485" s="46" t="s">
        <v>154</v>
      </c>
      <c r="L2485" s="46" t="s">
        <v>37</v>
      </c>
      <c r="M2485" s="49">
        <v>0.85</v>
      </c>
      <c r="N2485" s="49">
        <v>0.15</v>
      </c>
      <c r="O2485" s="50">
        <f>Ugovori_OPULJP[[#This Row],[Bespovratna sredstva - Ukupno (EU+Nac) HRK
= Ukupna ugovorena vrijednost bespovratnih sredstava]]*Ugovori_OPULJP[[#This Row],[EU STOPA SUFINANCIRANJA %
EU CO-FINANCING RATE %]]</f>
        <v>1575857.1854999999</v>
      </c>
      <c r="P2485" s="51">
        <f>Ugovori_OPULJP[[#This Row],[Bespovratna sredstva - EU dio - HRK]]/7.5345</f>
        <v>209152.1913199283</v>
      </c>
      <c r="Q2485" s="50">
        <f>Ugovori_OPULJP[[#This Row],[Bespovratna sredstva - Ukupno (EU+Nac) HRK
= Ukupna ugovorena vrijednost bespovratnih sredstava]]*Ugovori_OPULJP[[#This Row],[STOPA NACIONALNOG SUFINANCIRANJA %]]</f>
        <v>278092.44449999998</v>
      </c>
      <c r="R2485" s="51">
        <f>Ugovori_OPULJP[[#This Row],[Bespovratna sredstva - Nacionalni dio - HRK]]/7.5345</f>
        <v>36909.210232928526</v>
      </c>
      <c r="S2485" s="50">
        <v>1853949.63</v>
      </c>
      <c r="T2485" s="51">
        <f>Ugovori_OPULJP[[#This Row],[Bespovratna sredstva - Ukupno (EU+Nac) HRK
= Ukupna ugovorena vrijednost bespovratnih sredstava]]/7.5345</f>
        <v>246061.40155285684</v>
      </c>
      <c r="U2485" s="50">
        <v>0</v>
      </c>
      <c r="V2485" s="51">
        <f>Ugovori_OPULJP[[#This Row],[Javni doprinos korisnika - HRK]]/7.5345</f>
        <v>0</v>
      </c>
      <c r="W2485" s="50">
        <v>0</v>
      </c>
      <c r="X2485" s="51">
        <f>Ugovori_OPULJP[[#This Row],[Privatni doprinos korisnika - HRK]]/7.5345</f>
        <v>0</v>
      </c>
      <c r="Y2485" s="52">
        <v>1853949.63</v>
      </c>
      <c r="Z2485" s="53">
        <f>Ugovori_OPULJP[[#This Row],[UKUPNI PRIHVATLJIVI IZDACI
TOTAL ELIGIBLE EXPENDITURE
= Bespovratna sredstva ukupno + doprinos korisnika
= Ukupni prihvatljivi troškovi
= Ukupna ugovorena vrijednost projekta HRK]]/7.5345</f>
        <v>246061.40155285684</v>
      </c>
      <c r="AA2485" s="44" t="s">
        <v>38</v>
      </c>
      <c r="AB2485" s="44" t="s">
        <v>753</v>
      </c>
      <c r="AC2485" s="43" t="s">
        <v>9106</v>
      </c>
      <c r="AD2485" s="43" t="s">
        <v>6595</v>
      </c>
    </row>
    <row r="2486" spans="1:30" ht="63.75" x14ac:dyDescent="0.2">
      <c r="A2486" s="41" t="s">
        <v>9107</v>
      </c>
      <c r="B2486" s="103" t="s">
        <v>743</v>
      </c>
      <c r="C2486" s="43" t="s">
        <v>7295</v>
      </c>
      <c r="D2486" s="43" t="s">
        <v>8935</v>
      </c>
      <c r="E2486" s="44" t="s">
        <v>76</v>
      </c>
      <c r="F2486" s="45" t="s">
        <v>9108</v>
      </c>
      <c r="G2486" s="45" t="s">
        <v>3888</v>
      </c>
      <c r="H2486" s="47">
        <v>43866</v>
      </c>
      <c r="I2486" s="47">
        <v>44597</v>
      </c>
      <c r="J2486" s="48" t="str">
        <f>IF(Ugovori_OPULJP[[#This Row],[DATUM ZAVRŠETKA OPERACIJE]]&gt;DATE(2024,3,31),"u provedbi","završen")</f>
        <v>završen</v>
      </c>
      <c r="K2486" s="46" t="s">
        <v>154</v>
      </c>
      <c r="L2486" s="46" t="s">
        <v>37</v>
      </c>
      <c r="M2486" s="49">
        <v>0.85</v>
      </c>
      <c r="N2486" s="49">
        <v>0.15</v>
      </c>
      <c r="O2486" s="50">
        <f>Ugovori_OPULJP[[#This Row],[Bespovratna sredstva - Ukupno (EU+Nac) HRK
= Ukupna ugovorena vrijednost bespovratnih sredstava]]*Ugovori_OPULJP[[#This Row],[EU STOPA SUFINANCIRANJA %
EU CO-FINANCING RATE %]]</f>
        <v>1612347.575</v>
      </c>
      <c r="P2486" s="51">
        <f>Ugovori_OPULJP[[#This Row],[Bespovratna sredstva - EU dio - HRK]]/7.5345</f>
        <v>213995.29829451189</v>
      </c>
      <c r="Q2486" s="50">
        <f>Ugovori_OPULJP[[#This Row],[Bespovratna sredstva - Ukupno (EU+Nac) HRK
= Ukupna ugovorena vrijednost bespovratnih sredstava]]*Ugovori_OPULJP[[#This Row],[STOPA NACIONALNOG SUFINANCIRANJA %]]</f>
        <v>284531.92499999999</v>
      </c>
      <c r="R2486" s="51">
        <f>Ugovori_OPULJP[[#This Row],[Bespovratna sredstva - Nacionalni dio - HRK]]/7.5345</f>
        <v>37763.876169619747</v>
      </c>
      <c r="S2486" s="50">
        <v>1896879.5</v>
      </c>
      <c r="T2486" s="51">
        <f>Ugovori_OPULJP[[#This Row],[Bespovratna sredstva - Ukupno (EU+Nac) HRK
= Ukupna ugovorena vrijednost bespovratnih sredstava]]/7.5345</f>
        <v>251759.17446413165</v>
      </c>
      <c r="U2486" s="50">
        <v>0</v>
      </c>
      <c r="V2486" s="51">
        <f>Ugovori_OPULJP[[#This Row],[Javni doprinos korisnika - HRK]]/7.5345</f>
        <v>0</v>
      </c>
      <c r="W2486" s="50">
        <v>0</v>
      </c>
      <c r="X2486" s="51">
        <f>Ugovori_OPULJP[[#This Row],[Privatni doprinos korisnika - HRK]]/7.5345</f>
        <v>0</v>
      </c>
      <c r="Y2486" s="52">
        <v>1896879.5</v>
      </c>
      <c r="Z2486" s="53">
        <f>Ugovori_OPULJP[[#This Row],[UKUPNI PRIHVATLJIVI IZDACI
TOTAL ELIGIBLE EXPENDITURE
= Bespovratna sredstva ukupno + doprinos korisnika
= Ukupni prihvatljivi troškovi
= Ukupna ugovorena vrijednost projekta HRK]]/7.5345</f>
        <v>251759.17446413165</v>
      </c>
      <c r="AA2486" s="44" t="s">
        <v>38</v>
      </c>
      <c r="AB2486" s="44" t="s">
        <v>753</v>
      </c>
      <c r="AC2486" s="43" t="s">
        <v>9109</v>
      </c>
      <c r="AD2486" s="43" t="s">
        <v>6595</v>
      </c>
    </row>
    <row r="2487" spans="1:30" ht="89.25" x14ac:dyDescent="0.2">
      <c r="A2487" s="41" t="s">
        <v>9110</v>
      </c>
      <c r="B2487" s="103" t="s">
        <v>743</v>
      </c>
      <c r="C2487" s="43" t="s">
        <v>7295</v>
      </c>
      <c r="D2487" s="43" t="s">
        <v>8935</v>
      </c>
      <c r="E2487" s="44" t="s">
        <v>76</v>
      </c>
      <c r="F2487" s="45" t="s">
        <v>9111</v>
      </c>
      <c r="G2487" s="45" t="s">
        <v>9112</v>
      </c>
      <c r="H2487" s="47">
        <v>43866</v>
      </c>
      <c r="I2487" s="47">
        <v>44597</v>
      </c>
      <c r="J2487" s="48" t="str">
        <f>IF(Ugovori_OPULJP[[#This Row],[DATUM ZAVRŠETKA OPERACIJE]]&gt;DATE(2024,3,31),"u provedbi","završen")</f>
        <v>završen</v>
      </c>
      <c r="K2487" s="46" t="s">
        <v>9113</v>
      </c>
      <c r="L2487" s="46" t="s">
        <v>37</v>
      </c>
      <c r="M2487" s="49">
        <v>0.85</v>
      </c>
      <c r="N2487" s="49">
        <v>0.15</v>
      </c>
      <c r="O2487" s="50">
        <f>Ugovori_OPULJP[[#This Row],[Bespovratna sredstva - Ukupno (EU+Nac) HRK
= Ukupna ugovorena vrijednost bespovratnih sredstava]]*Ugovori_OPULJP[[#This Row],[EU STOPA SUFINANCIRANJA %
EU CO-FINANCING RATE %]]</f>
        <v>1390774.6409999998</v>
      </c>
      <c r="P2487" s="51">
        <f>Ugovori_OPULJP[[#This Row],[Bespovratna sredstva - EU dio - HRK]]/7.5345</f>
        <v>184587.5162253633</v>
      </c>
      <c r="Q2487" s="50">
        <f>Ugovori_OPULJP[[#This Row],[Bespovratna sredstva - Ukupno (EU+Nac) HRK
= Ukupna ugovorena vrijednost bespovratnih sredstava]]*Ugovori_OPULJP[[#This Row],[STOPA NACIONALNOG SUFINANCIRANJA %]]</f>
        <v>245430.81899999999</v>
      </c>
      <c r="R2487" s="51">
        <f>Ugovori_OPULJP[[#This Row],[Bespovratna sredstva - Nacionalni dio - HRK]]/7.5345</f>
        <v>32574.26756918176</v>
      </c>
      <c r="S2487" s="50">
        <v>1636205.46</v>
      </c>
      <c r="T2487" s="51">
        <f>Ugovori_OPULJP[[#This Row],[Bespovratna sredstva - Ukupno (EU+Nac) HRK
= Ukupna ugovorena vrijednost bespovratnih sredstava]]/7.5345</f>
        <v>217161.78379454507</v>
      </c>
      <c r="U2487" s="50">
        <v>0</v>
      </c>
      <c r="V2487" s="51">
        <f>Ugovori_OPULJP[[#This Row],[Javni doprinos korisnika - HRK]]/7.5345</f>
        <v>0</v>
      </c>
      <c r="W2487" s="50">
        <v>0</v>
      </c>
      <c r="X2487" s="51">
        <f>Ugovori_OPULJP[[#This Row],[Privatni doprinos korisnika - HRK]]/7.5345</f>
        <v>0</v>
      </c>
      <c r="Y2487" s="52">
        <v>1636205.46</v>
      </c>
      <c r="Z2487" s="53">
        <f>Ugovori_OPULJP[[#This Row],[UKUPNI PRIHVATLJIVI IZDACI
TOTAL ELIGIBLE EXPENDITURE
= Bespovratna sredstva ukupno + doprinos korisnika
= Ukupni prihvatljivi troškovi
= Ukupna ugovorena vrijednost projekta HRK]]/7.5345</f>
        <v>217161.78379454507</v>
      </c>
      <c r="AA2487" s="44" t="s">
        <v>38</v>
      </c>
      <c r="AB2487" s="44" t="s">
        <v>753</v>
      </c>
      <c r="AC2487" s="43" t="s">
        <v>9114</v>
      </c>
      <c r="AD2487" s="43" t="s">
        <v>6595</v>
      </c>
    </row>
    <row r="2488" spans="1:30" ht="76.5" x14ac:dyDescent="0.2">
      <c r="A2488" s="41" t="s">
        <v>9115</v>
      </c>
      <c r="B2488" s="103" t="s">
        <v>743</v>
      </c>
      <c r="C2488" s="43" t="s">
        <v>7295</v>
      </c>
      <c r="D2488" s="43" t="s">
        <v>8935</v>
      </c>
      <c r="E2488" s="44" t="s">
        <v>76</v>
      </c>
      <c r="F2488" s="45" t="s">
        <v>9116</v>
      </c>
      <c r="G2488" s="45" t="s">
        <v>9117</v>
      </c>
      <c r="H2488" s="47">
        <v>43866</v>
      </c>
      <c r="I2488" s="47">
        <v>44597</v>
      </c>
      <c r="J2488" s="48" t="str">
        <f>IF(Ugovori_OPULJP[[#This Row],[DATUM ZAVRŠETKA OPERACIJE]]&gt;DATE(2024,3,31),"u provedbi","završen")</f>
        <v>završen</v>
      </c>
      <c r="K2488" s="46" t="s">
        <v>84</v>
      </c>
      <c r="L2488" s="46" t="s">
        <v>84</v>
      </c>
      <c r="M2488" s="49">
        <v>0.85</v>
      </c>
      <c r="N2488" s="49">
        <v>0.15</v>
      </c>
      <c r="O2488" s="50">
        <f>Ugovori_OPULJP[[#This Row],[Bespovratna sredstva - Ukupno (EU+Nac) HRK
= Ukupna ugovorena vrijednost bespovratnih sredstava]]*Ugovori_OPULJP[[#This Row],[EU STOPA SUFINANCIRANJA %
EU CO-FINANCING RATE %]]</f>
        <v>1053830.4165000001</v>
      </c>
      <c r="P2488" s="51">
        <f>Ugovori_OPULJP[[#This Row],[Bespovratna sredstva - EU dio - HRK]]/7.5345</f>
        <v>139867.33247063507</v>
      </c>
      <c r="Q2488" s="50">
        <f>Ugovori_OPULJP[[#This Row],[Bespovratna sredstva - Ukupno (EU+Nac) HRK
= Ukupna ugovorena vrijednost bespovratnih sredstava]]*Ugovori_OPULJP[[#This Row],[STOPA NACIONALNOG SUFINANCIRANJA %]]</f>
        <v>185970.0735</v>
      </c>
      <c r="R2488" s="51">
        <f>Ugovori_OPULJP[[#This Row],[Bespovratna sredstva - Nacionalni dio - HRK]]/7.5345</f>
        <v>24682.470435994423</v>
      </c>
      <c r="S2488" s="50">
        <v>1239800.49</v>
      </c>
      <c r="T2488" s="51">
        <f>Ugovori_OPULJP[[#This Row],[Bespovratna sredstva - Ukupno (EU+Nac) HRK
= Ukupna ugovorena vrijednost bespovratnih sredstava]]/7.5345</f>
        <v>164549.80290662948</v>
      </c>
      <c r="U2488" s="50">
        <v>0</v>
      </c>
      <c r="V2488" s="51">
        <f>Ugovori_OPULJP[[#This Row],[Javni doprinos korisnika - HRK]]/7.5345</f>
        <v>0</v>
      </c>
      <c r="W2488" s="50">
        <v>0</v>
      </c>
      <c r="X2488" s="51">
        <f>Ugovori_OPULJP[[#This Row],[Privatni doprinos korisnika - HRK]]/7.5345</f>
        <v>0</v>
      </c>
      <c r="Y2488" s="52">
        <v>1239800.49</v>
      </c>
      <c r="Z2488" s="53">
        <f>Ugovori_OPULJP[[#This Row],[UKUPNI PRIHVATLJIVI IZDACI
TOTAL ELIGIBLE EXPENDITURE
= Bespovratna sredstva ukupno + doprinos korisnika
= Ukupni prihvatljivi troškovi
= Ukupna ugovorena vrijednost projekta HRK]]/7.5345</f>
        <v>164549.80290662948</v>
      </c>
      <c r="AA2488" s="44" t="s">
        <v>38</v>
      </c>
      <c r="AB2488" s="44" t="s">
        <v>753</v>
      </c>
      <c r="AC2488" s="43" t="s">
        <v>9118</v>
      </c>
      <c r="AD2488" s="43" t="s">
        <v>6595</v>
      </c>
    </row>
    <row r="2489" spans="1:30" ht="114.75" x14ac:dyDescent="0.2">
      <c r="A2489" s="61" t="s">
        <v>9119</v>
      </c>
      <c r="B2489" s="99" t="s">
        <v>743</v>
      </c>
      <c r="C2489" s="43" t="s">
        <v>7295</v>
      </c>
      <c r="D2489" s="56" t="s">
        <v>9120</v>
      </c>
      <c r="E2489" s="57" t="s">
        <v>6602</v>
      </c>
      <c r="F2489" s="62" t="s">
        <v>9121</v>
      </c>
      <c r="G2489" s="62" t="s">
        <v>7221</v>
      </c>
      <c r="H2489" s="59">
        <v>44160</v>
      </c>
      <c r="I2489" s="59">
        <v>45071</v>
      </c>
      <c r="J2489" s="48" t="str">
        <f>IF(Ugovori_OPULJP[[#This Row],[DATUM ZAVRŠETKA OPERACIJE]]&gt;DATE(2024,3,31),"u provedbi","završen")</f>
        <v>završen</v>
      </c>
      <c r="K2489" s="67" t="s">
        <v>338</v>
      </c>
      <c r="L2489" s="58" t="s">
        <v>338</v>
      </c>
      <c r="M2489" s="49">
        <v>0.85</v>
      </c>
      <c r="N2489" s="49">
        <v>0.15</v>
      </c>
      <c r="O2489" s="50">
        <f>Ugovori_OPULJP[[#This Row],[Bespovratna sredstva - Ukupno (EU+Nac) HRK
= Ukupna ugovorena vrijednost bespovratnih sredstava]]*Ugovori_OPULJP[[#This Row],[EU STOPA SUFINANCIRANJA %
EU CO-FINANCING RATE %]]</f>
        <v>7848798.4165000003</v>
      </c>
      <c r="P2489" s="51">
        <f>Ugovori_OPULJP[[#This Row],[Bespovratna sredstva - EU dio - HRK]]/7.5345</f>
        <v>1041714.5685181498</v>
      </c>
      <c r="Q2489" s="50">
        <f>Ugovori_OPULJP[[#This Row],[Bespovratna sredstva - Ukupno (EU+Nac) HRK
= Ukupna ugovorena vrijednost bespovratnih sredstava]]*Ugovori_OPULJP[[#This Row],[STOPA NACIONALNOG SUFINANCIRANJA %]]</f>
        <v>1385082.0734999999</v>
      </c>
      <c r="R2489" s="51">
        <f>Ugovori_OPULJP[[#This Row],[Bespovratna sredstva - Nacionalni dio - HRK]]/7.5345</f>
        <v>183831.98267967347</v>
      </c>
      <c r="S2489" s="52">
        <v>9233880.4900000002</v>
      </c>
      <c r="T2489" s="53">
        <f>Ugovori_OPULJP[[#This Row],[Bespovratna sredstva - Ukupno (EU+Nac) HRK
= Ukupna ugovorena vrijednost bespovratnih sredstava]]/7.5345</f>
        <v>1225546.5511978234</v>
      </c>
      <c r="U2489" s="50">
        <v>0</v>
      </c>
      <c r="V2489" s="51">
        <f>Ugovori_OPULJP[[#This Row],[Javni doprinos korisnika - HRK]]/7.5345</f>
        <v>0</v>
      </c>
      <c r="W2489" s="50">
        <v>0</v>
      </c>
      <c r="X2489" s="51">
        <f>Ugovori_OPULJP[[#This Row],[Privatni doprinos korisnika - HRK]]/7.5345</f>
        <v>0</v>
      </c>
      <c r="Y2489" s="52">
        <v>9233880.4900000002</v>
      </c>
      <c r="Z2489" s="53">
        <f>Ugovori_OPULJP[[#This Row],[UKUPNI PRIHVATLJIVI IZDACI
TOTAL ELIGIBLE EXPENDITURE
= Bespovratna sredstva ukupno + doprinos korisnika
= Ukupni prihvatljivi troškovi
= Ukupna ugovorena vrijednost projekta HRK]]/7.5345</f>
        <v>1225546.5511978234</v>
      </c>
      <c r="AA2489" s="57" t="s">
        <v>38</v>
      </c>
      <c r="AB2489" s="57" t="s">
        <v>35</v>
      </c>
      <c r="AC2489" s="56" t="s">
        <v>9122</v>
      </c>
      <c r="AD2489" s="56" t="s">
        <v>6595</v>
      </c>
    </row>
    <row r="2490" spans="1:30" ht="102" x14ac:dyDescent="0.2">
      <c r="A2490" s="61" t="s">
        <v>9123</v>
      </c>
      <c r="B2490" s="99" t="s">
        <v>743</v>
      </c>
      <c r="C2490" s="56" t="s">
        <v>7295</v>
      </c>
      <c r="D2490" s="56" t="s">
        <v>9120</v>
      </c>
      <c r="E2490" s="57" t="s">
        <v>6602</v>
      </c>
      <c r="F2490" s="62" t="s">
        <v>9124</v>
      </c>
      <c r="G2490" s="62" t="s">
        <v>6848</v>
      </c>
      <c r="H2490" s="59">
        <v>44160</v>
      </c>
      <c r="I2490" s="59">
        <v>45071</v>
      </c>
      <c r="J2490" s="48" t="str">
        <f>IF(Ugovori_OPULJP[[#This Row],[DATUM ZAVRŠETKA OPERACIJE]]&gt;DATE(2024,3,31),"u provedbi","završen")</f>
        <v>završen</v>
      </c>
      <c r="K2490" s="58" t="s">
        <v>371</v>
      </c>
      <c r="L2490" s="58" t="s">
        <v>371</v>
      </c>
      <c r="M2490" s="49">
        <v>0.85</v>
      </c>
      <c r="N2490" s="49">
        <v>0.15</v>
      </c>
      <c r="O2490" s="50">
        <f>Ugovori_OPULJP[[#This Row],[Bespovratna sredstva - Ukupno (EU+Nac) HRK
= Ukupna ugovorena vrijednost bespovratnih sredstava]]*Ugovori_OPULJP[[#This Row],[EU STOPA SUFINANCIRANJA %
EU CO-FINANCING RATE %]]</f>
        <v>8513511.7955000009</v>
      </c>
      <c r="P2490" s="51">
        <f>Ugovori_OPULJP[[#This Row],[Bespovratna sredstva - EU dio - HRK]]/7.5345</f>
        <v>1129937.1949698057</v>
      </c>
      <c r="Q2490" s="50">
        <f>Ugovori_OPULJP[[#This Row],[Bespovratna sredstva - Ukupno (EU+Nac) HRK
= Ukupna ugovorena vrijednost bespovratnih sredstava]]*Ugovori_OPULJP[[#This Row],[STOPA NACIONALNOG SUFINANCIRANJA %]]</f>
        <v>1502384.4345</v>
      </c>
      <c r="R2490" s="51">
        <f>Ugovori_OPULJP[[#This Row],[Bespovratna sredstva - Nacionalni dio - HRK]]/7.5345</f>
        <v>199400.68146525978</v>
      </c>
      <c r="S2490" s="52">
        <v>10015896.23</v>
      </c>
      <c r="T2490" s="53">
        <f>Ugovori_OPULJP[[#This Row],[Bespovratna sredstva - Ukupno (EU+Nac) HRK
= Ukupna ugovorena vrijednost bespovratnih sredstava]]/7.5345</f>
        <v>1329337.8764350654</v>
      </c>
      <c r="U2490" s="50">
        <v>0</v>
      </c>
      <c r="V2490" s="51">
        <f>Ugovori_OPULJP[[#This Row],[Javni doprinos korisnika - HRK]]/7.5345</f>
        <v>0</v>
      </c>
      <c r="W2490" s="50">
        <v>0</v>
      </c>
      <c r="X2490" s="51">
        <f>Ugovori_OPULJP[[#This Row],[Privatni doprinos korisnika - HRK]]/7.5345</f>
        <v>0</v>
      </c>
      <c r="Y2490" s="52">
        <v>10015896.23</v>
      </c>
      <c r="Z2490" s="53">
        <f>Ugovori_OPULJP[[#This Row],[UKUPNI PRIHVATLJIVI IZDACI
TOTAL ELIGIBLE EXPENDITURE
= Bespovratna sredstva ukupno + doprinos korisnika
= Ukupni prihvatljivi troškovi
= Ukupna ugovorena vrijednost projekta HRK]]/7.5345</f>
        <v>1329337.8764350654</v>
      </c>
      <c r="AA2490" s="57" t="s">
        <v>38</v>
      </c>
      <c r="AB2490" s="57" t="s">
        <v>35</v>
      </c>
      <c r="AC2490" s="56" t="s">
        <v>9125</v>
      </c>
      <c r="AD2490" s="56" t="s">
        <v>6595</v>
      </c>
    </row>
    <row r="2491" spans="1:30" ht="114.75" x14ac:dyDescent="0.2">
      <c r="A2491" s="61" t="s">
        <v>9126</v>
      </c>
      <c r="B2491" s="99" t="s">
        <v>743</v>
      </c>
      <c r="C2491" s="56" t="s">
        <v>7295</v>
      </c>
      <c r="D2491" s="56" t="s">
        <v>9120</v>
      </c>
      <c r="E2491" s="57" t="s">
        <v>6602</v>
      </c>
      <c r="F2491" s="62" t="s">
        <v>9127</v>
      </c>
      <c r="G2491" s="45" t="s">
        <v>2483</v>
      </c>
      <c r="H2491" s="59">
        <v>44263</v>
      </c>
      <c r="I2491" s="59">
        <v>45177</v>
      </c>
      <c r="J2491" s="48" t="str">
        <f>IF(Ugovori_OPULJP[[#This Row],[DATUM ZAVRŠETKA OPERACIJE]]&gt;DATE(2024,3,31),"u provedbi","završen")</f>
        <v>završen</v>
      </c>
      <c r="K2491" s="58" t="s">
        <v>333</v>
      </c>
      <c r="L2491" s="58" t="s">
        <v>333</v>
      </c>
      <c r="M2491" s="49">
        <v>0.85</v>
      </c>
      <c r="N2491" s="49">
        <v>0.15</v>
      </c>
      <c r="O2491" s="50">
        <f>Ugovori_OPULJP[[#This Row],[Bespovratna sredstva - Ukupno (EU+Nac) HRK
= Ukupna ugovorena vrijednost bespovratnih sredstava]]*Ugovori_OPULJP[[#This Row],[EU STOPA SUFINANCIRANJA %
EU CO-FINANCING RATE %]]</f>
        <v>4948416.3635</v>
      </c>
      <c r="P2491" s="51">
        <f>Ugovori_OPULJP[[#This Row],[Bespovratna sredstva - EU dio - HRK]]/7.5345</f>
        <v>656767.716968611</v>
      </c>
      <c r="Q2491" s="50">
        <f>Ugovori_OPULJP[[#This Row],[Bespovratna sredstva - Ukupno (EU+Nac) HRK
= Ukupna ugovorena vrijednost bespovratnih sredstava]]*Ugovori_OPULJP[[#This Row],[STOPA NACIONALNOG SUFINANCIRANJA %]]</f>
        <v>873249.94649999996</v>
      </c>
      <c r="R2491" s="51">
        <f>Ugovori_OPULJP[[#This Row],[Bespovratna sredstva - Nacionalni dio - HRK]]/7.5345</f>
        <v>115900.18534740194</v>
      </c>
      <c r="S2491" s="50">
        <v>5821666.3099999996</v>
      </c>
      <c r="T2491" s="51">
        <f>Ugovori_OPULJP[[#This Row],[Bespovratna sredstva - Ukupno (EU+Nac) HRK
= Ukupna ugovorena vrijednost bespovratnih sredstava]]/7.5345</f>
        <v>772667.90231601289</v>
      </c>
      <c r="U2491" s="50">
        <v>0</v>
      </c>
      <c r="V2491" s="51">
        <f>Ugovori_OPULJP[[#This Row],[Javni doprinos korisnika - HRK]]/7.5345</f>
        <v>0</v>
      </c>
      <c r="W2491" s="50">
        <v>0</v>
      </c>
      <c r="X2491" s="51">
        <f>Ugovori_OPULJP[[#This Row],[Privatni doprinos korisnika - HRK]]/7.5345</f>
        <v>0</v>
      </c>
      <c r="Y2491" s="52">
        <v>5821666.3099999996</v>
      </c>
      <c r="Z2491" s="53">
        <f>Ugovori_OPULJP[[#This Row],[UKUPNI PRIHVATLJIVI IZDACI
TOTAL ELIGIBLE EXPENDITURE
= Bespovratna sredstva ukupno + doprinos korisnika
= Ukupni prihvatljivi troškovi
= Ukupna ugovorena vrijednost projekta HRK]]/7.5345</f>
        <v>772667.90231601289</v>
      </c>
      <c r="AA2491" s="57" t="s">
        <v>38</v>
      </c>
      <c r="AB2491" s="57" t="s">
        <v>35</v>
      </c>
      <c r="AC2491" s="56" t="s">
        <v>9128</v>
      </c>
      <c r="AD2491" s="56" t="s">
        <v>6595</v>
      </c>
    </row>
    <row r="2492" spans="1:30" ht="102" x14ac:dyDescent="0.2">
      <c r="A2492" s="61" t="s">
        <v>9129</v>
      </c>
      <c r="B2492" s="99" t="s">
        <v>743</v>
      </c>
      <c r="C2492" s="56" t="s">
        <v>7295</v>
      </c>
      <c r="D2492" s="56" t="s">
        <v>9120</v>
      </c>
      <c r="E2492" s="57" t="s">
        <v>6602</v>
      </c>
      <c r="F2492" s="62" t="s">
        <v>9130</v>
      </c>
      <c r="G2492" s="45" t="s">
        <v>243</v>
      </c>
      <c r="H2492" s="59">
        <v>44242</v>
      </c>
      <c r="I2492" s="59">
        <v>45289</v>
      </c>
      <c r="J2492" s="48" t="str">
        <f>IF(Ugovori_OPULJP[[#This Row],[DATUM ZAVRŠETKA OPERACIJE]]&gt;DATE(2024,3,31),"u provedbi","završen")</f>
        <v>završen</v>
      </c>
      <c r="K2492" s="58" t="s">
        <v>244</v>
      </c>
      <c r="L2492" s="58" t="s">
        <v>244</v>
      </c>
      <c r="M2492" s="49">
        <v>0.85</v>
      </c>
      <c r="N2492" s="49">
        <v>0.15</v>
      </c>
      <c r="O2492" s="50">
        <f>Ugovori_OPULJP[[#This Row],[Bespovratna sredstva - Ukupno (EU+Nac) HRK
= Ukupna ugovorena vrijednost bespovratnih sredstava]]*Ugovori_OPULJP[[#This Row],[EU STOPA SUFINANCIRANJA %
EU CO-FINANCING RATE %]]</f>
        <v>9942014.4089999981</v>
      </c>
      <c r="P2492" s="51">
        <f>Ugovori_OPULJP[[#This Row],[Bespovratna sredstva - EU dio - HRK]]/7.5345</f>
        <v>1319532.0736611583</v>
      </c>
      <c r="Q2492" s="50">
        <f>Ugovori_OPULJP[[#This Row],[Bespovratna sredstva - Ukupno (EU+Nac) HRK
= Ukupna ugovorena vrijednost bespovratnih sredstava]]*Ugovori_OPULJP[[#This Row],[STOPA NACIONALNOG SUFINANCIRANJA %]]</f>
        <v>1754473.1309999998</v>
      </c>
      <c r="R2492" s="51">
        <f>Ugovori_OPULJP[[#This Row],[Bespovratna sredstva - Nacionalni dio - HRK]]/7.5345</f>
        <v>232858.60123432209</v>
      </c>
      <c r="S2492" s="52">
        <v>11696487.539999999</v>
      </c>
      <c r="T2492" s="53">
        <f>Ugovori_OPULJP[[#This Row],[Bespovratna sredstva - Ukupno (EU+Nac) HRK
= Ukupna ugovorena vrijednost bespovratnih sredstava]]/7.5345</f>
        <v>1552390.6748954805</v>
      </c>
      <c r="U2492" s="50">
        <v>0</v>
      </c>
      <c r="V2492" s="51">
        <f>Ugovori_OPULJP[[#This Row],[Javni doprinos korisnika - HRK]]/7.5345</f>
        <v>0</v>
      </c>
      <c r="W2492" s="50">
        <v>0</v>
      </c>
      <c r="X2492" s="51">
        <f>Ugovori_OPULJP[[#This Row],[Privatni doprinos korisnika - HRK]]/7.5345</f>
        <v>0</v>
      </c>
      <c r="Y2492" s="52">
        <v>11696487.539999999</v>
      </c>
      <c r="Z2492" s="53">
        <f>Ugovori_OPULJP[[#This Row],[UKUPNI PRIHVATLJIVI IZDACI
TOTAL ELIGIBLE EXPENDITURE
= Bespovratna sredstva ukupno + doprinos korisnika
= Ukupni prihvatljivi troškovi
= Ukupna ugovorena vrijednost projekta HRK]]/7.5345</f>
        <v>1552390.6748954805</v>
      </c>
      <c r="AA2492" s="57" t="s">
        <v>38</v>
      </c>
      <c r="AB2492" s="57" t="s">
        <v>35</v>
      </c>
      <c r="AC2492" s="56" t="s">
        <v>9131</v>
      </c>
      <c r="AD2492" s="56" t="s">
        <v>6595</v>
      </c>
    </row>
    <row r="2493" spans="1:30" ht="102" x14ac:dyDescent="0.2">
      <c r="A2493" s="66" t="s">
        <v>9132</v>
      </c>
      <c r="B2493" s="99" t="s">
        <v>743</v>
      </c>
      <c r="C2493" s="56" t="s">
        <v>7295</v>
      </c>
      <c r="D2493" s="56" t="s">
        <v>9120</v>
      </c>
      <c r="E2493" s="57" t="s">
        <v>6602</v>
      </c>
      <c r="F2493" s="62" t="s">
        <v>9121</v>
      </c>
      <c r="G2493" s="62" t="s">
        <v>9133</v>
      </c>
      <c r="H2493" s="59">
        <v>44356</v>
      </c>
      <c r="I2493" s="59">
        <v>45269</v>
      </c>
      <c r="J2493" s="48" t="str">
        <f>IF(Ugovori_OPULJP[[#This Row],[DATUM ZAVRŠETKA OPERACIJE]]&gt;DATE(2024,3,31),"u provedbi","završen")</f>
        <v>završen</v>
      </c>
      <c r="K2493" s="67" t="s">
        <v>173</v>
      </c>
      <c r="L2493" s="67" t="s">
        <v>173</v>
      </c>
      <c r="M2493" s="74" t="s">
        <v>3114</v>
      </c>
      <c r="N2493" s="49">
        <v>0.15</v>
      </c>
      <c r="O2493" s="50">
        <f>Ugovori_OPULJP[[#This Row],[Bespovratna sredstva - Ukupno (EU+Nac) HRK
= Ukupna ugovorena vrijednost bespovratnih sredstava]]*Ugovori_OPULJP[[#This Row],[EU STOPA SUFINANCIRANJA %
EU CO-FINANCING RATE %]]</f>
        <v>9882200.9289999995</v>
      </c>
      <c r="P2493" s="51">
        <f>Ugovori_OPULJP[[#This Row],[Bespovratna sredstva - EU dio - HRK]]/7.5345</f>
        <v>1311593.4606145064</v>
      </c>
      <c r="Q2493" s="50">
        <f>Ugovori_OPULJP[[#This Row],[Bespovratna sredstva - Ukupno (EU+Nac) HRK
= Ukupna ugovorena vrijednost bespovratnih sredstava]]*Ugovori_OPULJP[[#This Row],[STOPA NACIONALNOG SUFINANCIRANJA %]]</f>
        <v>1743917.811</v>
      </c>
      <c r="R2493" s="51">
        <f>Ugovori_OPULJP[[#This Row],[Bespovratna sredstva - Nacionalni dio - HRK]]/7.5345</f>
        <v>231457.66952020704</v>
      </c>
      <c r="S2493" s="52">
        <v>11626118.74</v>
      </c>
      <c r="T2493" s="53">
        <f>Ugovori_OPULJP[[#This Row],[Bespovratna sredstva - Ukupno (EU+Nac) HRK
= Ukupna ugovorena vrijednost bespovratnih sredstava]]/7.5345</f>
        <v>1543051.1301347136</v>
      </c>
      <c r="U2493" s="50">
        <v>0</v>
      </c>
      <c r="V2493" s="51">
        <f>Ugovori_OPULJP[[#This Row],[Javni doprinos korisnika - HRK]]/7.5345</f>
        <v>0</v>
      </c>
      <c r="W2493" s="50">
        <v>0</v>
      </c>
      <c r="X2493" s="51">
        <f>Ugovori_OPULJP[[#This Row],[Privatni doprinos korisnika - HRK]]/7.5345</f>
        <v>0</v>
      </c>
      <c r="Y2493" s="52">
        <v>11626118.74</v>
      </c>
      <c r="Z2493" s="53">
        <f>Ugovori_OPULJP[[#This Row],[UKUPNI PRIHVATLJIVI IZDACI
TOTAL ELIGIBLE EXPENDITURE
= Bespovratna sredstva ukupno + doprinos korisnika
= Ukupni prihvatljivi troškovi
= Ukupna ugovorena vrijednost projekta HRK]]/7.5345</f>
        <v>1543051.1301347136</v>
      </c>
      <c r="AA2493" s="57" t="s">
        <v>38</v>
      </c>
      <c r="AB2493" s="57" t="s">
        <v>35</v>
      </c>
      <c r="AC2493" s="56" t="s">
        <v>9134</v>
      </c>
      <c r="AD2493" s="56" t="s">
        <v>6595</v>
      </c>
    </row>
    <row r="2494" spans="1:30" ht="102" x14ac:dyDescent="0.2">
      <c r="A2494" s="104" t="s">
        <v>9135</v>
      </c>
      <c r="B2494" s="99" t="s">
        <v>743</v>
      </c>
      <c r="C2494" s="56" t="s">
        <v>7295</v>
      </c>
      <c r="D2494" s="56" t="s">
        <v>9120</v>
      </c>
      <c r="E2494" s="57" t="s">
        <v>6602</v>
      </c>
      <c r="F2494" s="62" t="s">
        <v>9136</v>
      </c>
      <c r="G2494" s="62" t="s">
        <v>4496</v>
      </c>
      <c r="H2494" s="59">
        <v>44356</v>
      </c>
      <c r="I2494" s="59">
        <v>45269</v>
      </c>
      <c r="J2494" s="48" t="str">
        <f>IF(Ugovori_OPULJP[[#This Row],[DATUM ZAVRŠETKA OPERACIJE]]&gt;DATE(2024,3,31),"u provedbi","završen")</f>
        <v>završen</v>
      </c>
      <c r="K2494" s="58" t="s">
        <v>599</v>
      </c>
      <c r="L2494" s="67" t="s">
        <v>599</v>
      </c>
      <c r="M2494" s="87" t="s">
        <v>3114</v>
      </c>
      <c r="N2494" s="49">
        <v>0.15</v>
      </c>
      <c r="O2494" s="50">
        <f>Ugovori_OPULJP[[#This Row],[Bespovratna sredstva - Ukupno (EU+Nac) HRK
= Ukupna ugovorena vrijednost bespovratnih sredstava]]*Ugovori_OPULJP[[#This Row],[EU STOPA SUFINANCIRANJA %
EU CO-FINANCING RATE %]]</f>
        <v>5351427.7474999996</v>
      </c>
      <c r="P2494" s="51">
        <f>Ugovori_OPULJP[[#This Row],[Bespovratna sredstva - EU dio - HRK]]/7.5345</f>
        <v>710256.51967615623</v>
      </c>
      <c r="Q2494" s="50">
        <f>Ugovori_OPULJP[[#This Row],[Bespovratna sredstva - Ukupno (EU+Nac) HRK
= Ukupna ugovorena vrijednost bespovratnih sredstava]]*Ugovori_OPULJP[[#This Row],[STOPA NACIONALNOG SUFINANCIRANJA %]]</f>
        <v>944369.60249999992</v>
      </c>
      <c r="R2494" s="51">
        <f>Ugovori_OPULJP[[#This Row],[Bespovratna sredstva - Nacionalni dio - HRK]]/7.5345</f>
        <v>125339.38582520404</v>
      </c>
      <c r="S2494" s="52">
        <v>6295797.3499999996</v>
      </c>
      <c r="T2494" s="53">
        <f>Ugovori_OPULJP[[#This Row],[Bespovratna sredstva - Ukupno (EU+Nac) HRK
= Ukupna ugovorena vrijednost bespovratnih sredstava]]/7.5345</f>
        <v>835595.90550136031</v>
      </c>
      <c r="U2494" s="50">
        <v>0</v>
      </c>
      <c r="V2494" s="51">
        <f>Ugovori_OPULJP[[#This Row],[Javni doprinos korisnika - HRK]]/7.5345</f>
        <v>0</v>
      </c>
      <c r="W2494" s="50">
        <v>0</v>
      </c>
      <c r="X2494" s="51">
        <f>Ugovori_OPULJP[[#This Row],[Privatni doprinos korisnika - HRK]]/7.5345</f>
        <v>0</v>
      </c>
      <c r="Y2494" s="52">
        <v>6295797.3499999996</v>
      </c>
      <c r="Z2494" s="53">
        <f>Ugovori_OPULJP[[#This Row],[UKUPNI PRIHVATLJIVI IZDACI
TOTAL ELIGIBLE EXPENDITURE
= Bespovratna sredstva ukupno + doprinos korisnika
= Ukupni prihvatljivi troškovi
= Ukupna ugovorena vrijednost projekta HRK]]/7.5345</f>
        <v>835595.90550136031</v>
      </c>
      <c r="AA2494" s="57" t="s">
        <v>38</v>
      </c>
      <c r="AB2494" s="57" t="s">
        <v>35</v>
      </c>
      <c r="AC2494" s="88" t="s">
        <v>9137</v>
      </c>
      <c r="AD2494" s="63" t="s">
        <v>6595</v>
      </c>
    </row>
    <row r="2495" spans="1:30" ht="114.75" x14ac:dyDescent="0.2">
      <c r="A2495" s="66" t="s">
        <v>9138</v>
      </c>
      <c r="B2495" s="99" t="s">
        <v>743</v>
      </c>
      <c r="C2495" s="56" t="s">
        <v>7295</v>
      </c>
      <c r="D2495" s="88" t="s">
        <v>9139</v>
      </c>
      <c r="E2495" s="57" t="s">
        <v>76</v>
      </c>
      <c r="F2495" s="62" t="s">
        <v>9140</v>
      </c>
      <c r="G2495" s="62" t="s">
        <v>7794</v>
      </c>
      <c r="H2495" s="59">
        <v>44146</v>
      </c>
      <c r="I2495" s="59">
        <v>44753</v>
      </c>
      <c r="J2495" s="48" t="str">
        <f>IF(Ugovori_OPULJP[[#This Row],[DATUM ZAVRŠETKA OPERACIJE]]&gt;DATE(2024,3,31),"u provedbi","završen")</f>
        <v>završen</v>
      </c>
      <c r="K2495" s="67" t="s">
        <v>271</v>
      </c>
      <c r="L2495" s="58" t="s">
        <v>271</v>
      </c>
      <c r="M2495" s="49">
        <v>0.85</v>
      </c>
      <c r="N2495" s="49">
        <v>0.15</v>
      </c>
      <c r="O2495" s="50">
        <f>Ugovori_OPULJP[[#This Row],[Bespovratna sredstva - Ukupno (EU+Nac) HRK
= Ukupna ugovorena vrijednost bespovratnih sredstava]]*Ugovori_OPULJP[[#This Row],[EU STOPA SUFINANCIRANJA %
EU CO-FINANCING RATE %]]</f>
        <v>6585224.6179999998</v>
      </c>
      <c r="P2495" s="51">
        <f>Ugovori_OPULJP[[#This Row],[Bespovratna sredstva - EU dio - HRK]]/7.5345</f>
        <v>874009.50534209295</v>
      </c>
      <c r="Q2495" s="50">
        <f>Ugovori_OPULJP[[#This Row],[Bespovratna sredstva - Ukupno (EU+Nac) HRK
= Ukupna ugovorena vrijednost bespovratnih sredstava]]*Ugovori_OPULJP[[#This Row],[STOPA NACIONALNOG SUFINANCIRANJA %]]</f>
        <v>1162098.4620000001</v>
      </c>
      <c r="R2495" s="51">
        <f>Ugovori_OPULJP[[#This Row],[Bespovratna sredstva - Nacionalni dio - HRK]]/7.5345</f>
        <v>154236.97153095758</v>
      </c>
      <c r="S2495" s="52">
        <v>7747323.0800000001</v>
      </c>
      <c r="T2495" s="53">
        <f>Ugovori_OPULJP[[#This Row],[Bespovratna sredstva - Ukupno (EU+Nac) HRK
= Ukupna ugovorena vrijednost bespovratnih sredstava]]/7.5345</f>
        <v>1028246.4768730506</v>
      </c>
      <c r="U2495" s="50">
        <v>0</v>
      </c>
      <c r="V2495" s="51">
        <f>Ugovori_OPULJP[[#This Row],[Javni doprinos korisnika - HRK]]/7.5345</f>
        <v>0</v>
      </c>
      <c r="W2495" s="50">
        <v>0</v>
      </c>
      <c r="X2495" s="51">
        <f>Ugovori_OPULJP[[#This Row],[Privatni doprinos korisnika - HRK]]/7.5345</f>
        <v>0</v>
      </c>
      <c r="Y2495" s="52">
        <v>7747323.0800000001</v>
      </c>
      <c r="Z2495" s="53">
        <f>Ugovori_OPULJP[[#This Row],[UKUPNI PRIHVATLJIVI IZDACI
TOTAL ELIGIBLE EXPENDITURE
= Bespovratna sredstva ukupno + doprinos korisnika
= Ukupni prihvatljivi troškovi
= Ukupna ugovorena vrijednost projekta HRK]]/7.5345</f>
        <v>1028246.4768730506</v>
      </c>
      <c r="AA2495" s="57" t="s">
        <v>38</v>
      </c>
      <c r="AB2495" s="57" t="s">
        <v>35</v>
      </c>
      <c r="AC2495" s="56" t="s">
        <v>9141</v>
      </c>
      <c r="AD2495" s="56" t="s">
        <v>6595</v>
      </c>
    </row>
    <row r="2496" spans="1:30" ht="51" x14ac:dyDescent="0.2">
      <c r="A2496" s="61" t="s">
        <v>9142</v>
      </c>
      <c r="B2496" s="99" t="s">
        <v>743</v>
      </c>
      <c r="C2496" s="56" t="s">
        <v>7295</v>
      </c>
      <c r="D2496" s="56" t="s">
        <v>9139</v>
      </c>
      <c r="E2496" s="57" t="s">
        <v>76</v>
      </c>
      <c r="F2496" s="62" t="s">
        <v>9143</v>
      </c>
      <c r="G2496" s="62" t="s">
        <v>9144</v>
      </c>
      <c r="H2496" s="59">
        <v>44158</v>
      </c>
      <c r="I2496" s="59">
        <v>44888</v>
      </c>
      <c r="J2496" s="48" t="str">
        <f>IF(Ugovori_OPULJP[[#This Row],[DATUM ZAVRŠETKA OPERACIJE]]&gt;DATE(2024,3,31),"u provedbi","završen")</f>
        <v>završen</v>
      </c>
      <c r="K2496" s="58" t="s">
        <v>9145</v>
      </c>
      <c r="L2496" s="58" t="s">
        <v>333</v>
      </c>
      <c r="M2496" s="49">
        <v>0.85</v>
      </c>
      <c r="N2496" s="49">
        <v>0.15</v>
      </c>
      <c r="O2496" s="50">
        <f>Ugovori_OPULJP[[#This Row],[Bespovratna sredstva - Ukupno (EU+Nac) HRK
= Ukupna ugovorena vrijednost bespovratnih sredstava]]*Ugovori_OPULJP[[#This Row],[EU STOPA SUFINANCIRANJA %
EU CO-FINANCING RATE %]]</f>
        <v>4163948.04</v>
      </c>
      <c r="P2496" s="51">
        <f>Ugovori_OPULJP[[#This Row],[Bespovratna sredstva - EU dio - HRK]]/7.5345</f>
        <v>552650.87796137761</v>
      </c>
      <c r="Q2496" s="50">
        <f>Ugovori_OPULJP[[#This Row],[Bespovratna sredstva - Ukupno (EU+Nac) HRK
= Ukupna ugovorena vrijednost bespovratnih sredstava]]*Ugovori_OPULJP[[#This Row],[STOPA NACIONALNOG SUFINANCIRANJA %]]</f>
        <v>734814.36</v>
      </c>
      <c r="R2496" s="51">
        <f>Ugovori_OPULJP[[#This Row],[Bespovratna sredstva - Nacionalni dio - HRK]]/7.5345</f>
        <v>97526.625522596049</v>
      </c>
      <c r="S2496" s="52">
        <v>4898762.4000000004</v>
      </c>
      <c r="T2496" s="53">
        <f>Ugovori_OPULJP[[#This Row],[Bespovratna sredstva - Ukupno (EU+Nac) HRK
= Ukupna ugovorena vrijednost bespovratnih sredstava]]/7.5345</f>
        <v>650177.50348397368</v>
      </c>
      <c r="U2496" s="50">
        <v>0</v>
      </c>
      <c r="V2496" s="51">
        <f>Ugovori_OPULJP[[#This Row],[Javni doprinos korisnika - HRK]]/7.5345</f>
        <v>0</v>
      </c>
      <c r="W2496" s="50">
        <v>0</v>
      </c>
      <c r="X2496" s="51">
        <f>Ugovori_OPULJP[[#This Row],[Privatni doprinos korisnika - HRK]]/7.5345</f>
        <v>0</v>
      </c>
      <c r="Y2496" s="52">
        <v>4898762.4000000004</v>
      </c>
      <c r="Z2496" s="53">
        <f>Ugovori_OPULJP[[#This Row],[UKUPNI PRIHVATLJIVI IZDACI
TOTAL ELIGIBLE EXPENDITURE
= Bespovratna sredstva ukupno + doprinos korisnika
= Ukupni prihvatljivi troškovi
= Ukupna ugovorena vrijednost projekta HRK]]/7.5345</f>
        <v>650177.50348397368</v>
      </c>
      <c r="AA2496" s="57" t="s">
        <v>38</v>
      </c>
      <c r="AB2496" s="57" t="s">
        <v>35</v>
      </c>
      <c r="AC2496" s="56" t="s">
        <v>9146</v>
      </c>
      <c r="AD2496" s="56" t="s">
        <v>6595</v>
      </c>
    </row>
    <row r="2497" spans="1:30" ht="102" x14ac:dyDescent="0.2">
      <c r="A2497" s="104" t="s">
        <v>9147</v>
      </c>
      <c r="B2497" s="99" t="s">
        <v>743</v>
      </c>
      <c r="C2497" s="56" t="s">
        <v>7295</v>
      </c>
      <c r="D2497" s="56" t="s">
        <v>9139</v>
      </c>
      <c r="E2497" s="57" t="s">
        <v>76</v>
      </c>
      <c r="F2497" s="62" t="s">
        <v>9148</v>
      </c>
      <c r="G2497" s="62" t="s">
        <v>7845</v>
      </c>
      <c r="H2497" s="59">
        <v>44386</v>
      </c>
      <c r="I2497" s="59">
        <v>45116</v>
      </c>
      <c r="J2497" s="48" t="str">
        <f>IF(Ugovori_OPULJP[[#This Row],[DATUM ZAVRŠETKA OPERACIJE]]&gt;DATE(2024,3,31),"u provedbi","završen")</f>
        <v>završen</v>
      </c>
      <c r="K2497" s="67" t="s">
        <v>94</v>
      </c>
      <c r="L2497" s="67" t="s">
        <v>94</v>
      </c>
      <c r="M2497" s="74" t="s">
        <v>3114</v>
      </c>
      <c r="N2497" s="49">
        <v>0.15</v>
      </c>
      <c r="O2497" s="50">
        <f>Ugovori_OPULJP[[#This Row],[Bespovratna sredstva - Ukupno (EU+Nac) HRK
= Ukupna ugovorena vrijednost bespovratnih sredstava]]*Ugovori_OPULJP[[#This Row],[EU STOPA SUFINANCIRANJA %
EU CO-FINANCING RATE %]]</f>
        <v>3392551.7135000001</v>
      </c>
      <c r="P2497" s="51">
        <f>Ugovori_OPULJP[[#This Row],[Bespovratna sredstva - EU dio - HRK]]/7.5345</f>
        <v>450268.99110757181</v>
      </c>
      <c r="Q2497" s="50">
        <f>Ugovori_OPULJP[[#This Row],[Bespovratna sredstva - Ukupno (EU+Nac) HRK
= Ukupna ugovorena vrijednost bespovratnih sredstava]]*Ugovori_OPULJP[[#This Row],[STOPA NACIONALNOG SUFINANCIRANJA %]]</f>
        <v>598685.59649999999</v>
      </c>
      <c r="R2497" s="51">
        <f>Ugovori_OPULJP[[#This Row],[Bespovratna sredstva - Nacionalni dio - HRK]]/7.5345</f>
        <v>79459.233724865611</v>
      </c>
      <c r="S2497" s="52">
        <v>3991237.31</v>
      </c>
      <c r="T2497" s="53">
        <f>Ugovori_OPULJP[[#This Row],[Bespovratna sredstva - Ukupno (EU+Nac) HRK
= Ukupna ugovorena vrijednost bespovratnih sredstava]]/7.5345</f>
        <v>529728.22483243747</v>
      </c>
      <c r="U2497" s="50">
        <v>0</v>
      </c>
      <c r="V2497" s="51">
        <f>Ugovori_OPULJP[[#This Row],[Javni doprinos korisnika - HRK]]/7.5345</f>
        <v>0</v>
      </c>
      <c r="W2497" s="50">
        <v>0</v>
      </c>
      <c r="X2497" s="51">
        <f>Ugovori_OPULJP[[#This Row],[Privatni doprinos korisnika - HRK]]/7.5345</f>
        <v>0</v>
      </c>
      <c r="Y2497" s="52">
        <v>3991237.31</v>
      </c>
      <c r="Z2497" s="53">
        <f>Ugovori_OPULJP[[#This Row],[UKUPNI PRIHVATLJIVI IZDACI
TOTAL ELIGIBLE EXPENDITURE
= Bespovratna sredstva ukupno + doprinos korisnika
= Ukupni prihvatljivi troškovi
= Ukupna ugovorena vrijednost projekta HRK]]/7.5345</f>
        <v>529728.22483243747</v>
      </c>
      <c r="AA2497" s="57" t="s">
        <v>38</v>
      </c>
      <c r="AB2497" s="57" t="s">
        <v>35</v>
      </c>
      <c r="AC2497" s="88" t="s">
        <v>9149</v>
      </c>
      <c r="AD2497" s="63" t="s">
        <v>6595</v>
      </c>
    </row>
    <row r="2498" spans="1:30" ht="114.75" x14ac:dyDescent="0.2">
      <c r="A2498" s="61" t="s">
        <v>9150</v>
      </c>
      <c r="B2498" s="99" t="s">
        <v>743</v>
      </c>
      <c r="C2498" s="56" t="s">
        <v>7295</v>
      </c>
      <c r="D2498" s="56" t="s">
        <v>9139</v>
      </c>
      <c r="E2498" s="57" t="s">
        <v>76</v>
      </c>
      <c r="F2498" s="62" t="s">
        <v>9151</v>
      </c>
      <c r="G2498" s="62" t="s">
        <v>7798</v>
      </c>
      <c r="H2498" s="59">
        <v>44146</v>
      </c>
      <c r="I2498" s="59">
        <v>44784</v>
      </c>
      <c r="J2498" s="48" t="str">
        <f>IF(Ugovori_OPULJP[[#This Row],[DATUM ZAVRŠETKA OPERACIJE]]&gt;DATE(2024,3,31),"u provedbi","završen")</f>
        <v>završen</v>
      </c>
      <c r="K2498" s="67" t="s">
        <v>79</v>
      </c>
      <c r="L2498" s="58" t="s">
        <v>79</v>
      </c>
      <c r="M2498" s="49">
        <v>0.85</v>
      </c>
      <c r="N2498" s="49">
        <v>0.15</v>
      </c>
      <c r="O2498" s="50">
        <f>Ugovori_OPULJP[[#This Row],[Bespovratna sredstva - Ukupno (EU+Nac) HRK
= Ukupna ugovorena vrijednost bespovratnih sredstava]]*Ugovori_OPULJP[[#This Row],[EU STOPA SUFINANCIRANJA %
EU CO-FINANCING RATE %]]</f>
        <v>6797295.0619999999</v>
      </c>
      <c r="P2498" s="51">
        <f>Ugovori_OPULJP[[#This Row],[Bespovratna sredstva - EU dio - HRK]]/7.5345</f>
        <v>902156.09025150968</v>
      </c>
      <c r="Q2498" s="50">
        <f>Ugovori_OPULJP[[#This Row],[Bespovratna sredstva - Ukupno (EU+Nac) HRK
= Ukupna ugovorena vrijednost bespovratnih sredstava]]*Ugovori_OPULJP[[#This Row],[STOPA NACIONALNOG SUFINANCIRANJA %]]</f>
        <v>1199522.6579999998</v>
      </c>
      <c r="R2498" s="51">
        <f>Ugovori_OPULJP[[#This Row],[Bespovratna sredstva - Nacionalni dio - HRK]]/7.5345</f>
        <v>159204.01592673699</v>
      </c>
      <c r="S2498" s="52">
        <v>7996817.7199999997</v>
      </c>
      <c r="T2498" s="53">
        <f>Ugovori_OPULJP[[#This Row],[Bespovratna sredstva - Ukupno (EU+Nac) HRK
= Ukupna ugovorena vrijednost bespovratnih sredstava]]/7.5345</f>
        <v>1061360.1061782467</v>
      </c>
      <c r="U2498" s="50">
        <v>0</v>
      </c>
      <c r="V2498" s="51">
        <f>Ugovori_OPULJP[[#This Row],[Javni doprinos korisnika - HRK]]/7.5345</f>
        <v>0</v>
      </c>
      <c r="W2498" s="50">
        <v>0</v>
      </c>
      <c r="X2498" s="51">
        <f>Ugovori_OPULJP[[#This Row],[Privatni doprinos korisnika - HRK]]/7.5345</f>
        <v>0</v>
      </c>
      <c r="Y2498" s="52">
        <v>7996817.7199999997</v>
      </c>
      <c r="Z2498" s="53">
        <f>Ugovori_OPULJP[[#This Row],[UKUPNI PRIHVATLJIVI IZDACI
TOTAL ELIGIBLE EXPENDITURE
= Bespovratna sredstva ukupno + doprinos korisnika
= Ukupni prihvatljivi troškovi
= Ukupna ugovorena vrijednost projekta HRK]]/7.5345</f>
        <v>1061360.1061782467</v>
      </c>
      <c r="AA2498" s="57" t="s">
        <v>38</v>
      </c>
      <c r="AB2498" s="44" t="s">
        <v>35</v>
      </c>
      <c r="AC2498" s="56" t="s">
        <v>9152</v>
      </c>
      <c r="AD2498" s="56" t="s">
        <v>6595</v>
      </c>
    </row>
    <row r="2499" spans="1:30" ht="102" x14ac:dyDescent="0.2">
      <c r="A2499" s="104" t="s">
        <v>9153</v>
      </c>
      <c r="B2499" s="99" t="s">
        <v>743</v>
      </c>
      <c r="C2499" s="56" t="s">
        <v>7295</v>
      </c>
      <c r="D2499" s="56" t="s">
        <v>9139</v>
      </c>
      <c r="E2499" s="57" t="s">
        <v>76</v>
      </c>
      <c r="F2499" s="62" t="s">
        <v>9154</v>
      </c>
      <c r="G2499" s="62" t="s">
        <v>9155</v>
      </c>
      <c r="H2499" s="59">
        <v>44378</v>
      </c>
      <c r="I2499" s="59">
        <v>45108</v>
      </c>
      <c r="J2499" s="48" t="str">
        <f>IF(Ugovori_OPULJP[[#This Row],[DATUM ZAVRŠETKA OPERACIJE]]&gt;DATE(2024,3,31),"u provedbi","završen")</f>
        <v>završen</v>
      </c>
      <c r="K2499" s="67" t="s">
        <v>9156</v>
      </c>
      <c r="L2499" s="46" t="s">
        <v>425</v>
      </c>
      <c r="M2499" s="74" t="s">
        <v>3114</v>
      </c>
      <c r="N2499" s="49">
        <v>0.15</v>
      </c>
      <c r="O2499" s="50">
        <f>Ugovori_OPULJP[[#This Row],[Bespovratna sredstva - Ukupno (EU+Nac) HRK
= Ukupna ugovorena vrijednost bespovratnih sredstava]]*Ugovori_OPULJP[[#This Row],[EU STOPA SUFINANCIRANJA %
EU CO-FINANCING RATE %]]</f>
        <v>4284000</v>
      </c>
      <c r="P2499" s="51">
        <f>Ugovori_OPULJP[[#This Row],[Bespovratna sredstva - EU dio - HRK]]/7.5345</f>
        <v>568584.51124825794</v>
      </c>
      <c r="Q2499" s="50">
        <f>Ugovori_OPULJP[[#This Row],[Bespovratna sredstva - Ukupno (EU+Nac) HRK
= Ukupna ugovorena vrijednost bespovratnih sredstava]]*Ugovori_OPULJP[[#This Row],[STOPA NACIONALNOG SUFINANCIRANJA %]]</f>
        <v>756000</v>
      </c>
      <c r="R2499" s="51">
        <f>Ugovori_OPULJP[[#This Row],[Bespovratna sredstva - Nacionalni dio - HRK]]/7.5345</f>
        <v>100338.4431614573</v>
      </c>
      <c r="S2499" s="52">
        <v>5040000</v>
      </c>
      <c r="T2499" s="53">
        <f>Ugovori_OPULJP[[#This Row],[Bespovratna sredstva - Ukupno (EU+Nac) HRK
= Ukupna ugovorena vrijednost bespovratnih sredstava]]/7.5345</f>
        <v>668922.95440971525</v>
      </c>
      <c r="U2499" s="50">
        <v>0</v>
      </c>
      <c r="V2499" s="51">
        <f>Ugovori_OPULJP[[#This Row],[Javni doprinos korisnika - HRK]]/7.5345</f>
        <v>0</v>
      </c>
      <c r="W2499" s="50">
        <v>0</v>
      </c>
      <c r="X2499" s="51">
        <f>Ugovori_OPULJP[[#This Row],[Privatni doprinos korisnika - HRK]]/7.5345</f>
        <v>0</v>
      </c>
      <c r="Y2499" s="52">
        <v>5040000</v>
      </c>
      <c r="Z2499" s="53">
        <f>Ugovori_OPULJP[[#This Row],[UKUPNI PRIHVATLJIVI IZDACI
TOTAL ELIGIBLE EXPENDITURE
= Bespovratna sredstva ukupno + doprinos korisnika
= Ukupni prihvatljivi troškovi
= Ukupna ugovorena vrijednost projekta HRK]]/7.5345</f>
        <v>668922.95440971525</v>
      </c>
      <c r="AA2499" s="57" t="s">
        <v>38</v>
      </c>
      <c r="AB2499" s="57" t="s">
        <v>35</v>
      </c>
      <c r="AC2499" s="88" t="s">
        <v>9157</v>
      </c>
      <c r="AD2499" s="63" t="s">
        <v>6595</v>
      </c>
    </row>
    <row r="2500" spans="1:30" ht="89.25" x14ac:dyDescent="0.2">
      <c r="A2500" s="104" t="s">
        <v>9158</v>
      </c>
      <c r="B2500" s="99" t="s">
        <v>743</v>
      </c>
      <c r="C2500" s="56" t="s">
        <v>7295</v>
      </c>
      <c r="D2500" s="56" t="s">
        <v>9139</v>
      </c>
      <c r="E2500" s="57" t="s">
        <v>76</v>
      </c>
      <c r="F2500" s="62" t="s">
        <v>9159</v>
      </c>
      <c r="G2500" s="45" t="s">
        <v>383</v>
      </c>
      <c r="H2500" s="59">
        <v>44378</v>
      </c>
      <c r="I2500" s="59">
        <v>45108</v>
      </c>
      <c r="J2500" s="48" t="str">
        <f>IF(Ugovori_OPULJP[[#This Row],[DATUM ZAVRŠETKA OPERACIJE]]&gt;DATE(2024,3,31),"u provedbi","završen")</f>
        <v>završen</v>
      </c>
      <c r="K2500" s="67" t="s">
        <v>9160</v>
      </c>
      <c r="L2500" s="67" t="s">
        <v>249</v>
      </c>
      <c r="M2500" s="74" t="s">
        <v>3114</v>
      </c>
      <c r="N2500" s="49">
        <v>0.15</v>
      </c>
      <c r="O2500" s="50">
        <f>Ugovori_OPULJP[[#This Row],[Bespovratna sredstva - Ukupno (EU+Nac) HRK
= Ukupna ugovorena vrijednost bespovratnih sredstava]]*Ugovori_OPULJP[[#This Row],[EU STOPA SUFINANCIRANJA %
EU CO-FINANCING RATE %]]</f>
        <v>2567083.7080000001</v>
      </c>
      <c r="P2500" s="51">
        <f>Ugovori_OPULJP[[#This Row],[Bespovratna sredstva - EU dio - HRK]]/7.5345</f>
        <v>340710.55916119186</v>
      </c>
      <c r="Q2500" s="50">
        <f>Ugovori_OPULJP[[#This Row],[Bespovratna sredstva - Ukupno (EU+Nac) HRK
= Ukupna ugovorena vrijednost bespovratnih sredstava]]*Ugovori_OPULJP[[#This Row],[STOPA NACIONALNOG SUFINANCIRANJA %]]</f>
        <v>453014.772</v>
      </c>
      <c r="R2500" s="51">
        <f>Ugovori_OPULJP[[#This Row],[Bespovratna sredstva - Nacionalni dio - HRK]]/7.5345</f>
        <v>60125.392793151499</v>
      </c>
      <c r="S2500" s="52">
        <v>3020098.48</v>
      </c>
      <c r="T2500" s="53">
        <f>Ugovori_OPULJP[[#This Row],[Bespovratna sredstva - Ukupno (EU+Nac) HRK
= Ukupna ugovorena vrijednost bespovratnih sredstava]]/7.5345</f>
        <v>400835.95195434336</v>
      </c>
      <c r="U2500" s="50">
        <v>0</v>
      </c>
      <c r="V2500" s="51">
        <f>Ugovori_OPULJP[[#This Row],[Javni doprinos korisnika - HRK]]/7.5345</f>
        <v>0</v>
      </c>
      <c r="W2500" s="50">
        <v>0</v>
      </c>
      <c r="X2500" s="51">
        <f>Ugovori_OPULJP[[#This Row],[Privatni doprinos korisnika - HRK]]/7.5345</f>
        <v>0</v>
      </c>
      <c r="Y2500" s="52">
        <v>3020098.48</v>
      </c>
      <c r="Z2500" s="53">
        <f>Ugovori_OPULJP[[#This Row],[UKUPNI PRIHVATLJIVI IZDACI
TOTAL ELIGIBLE EXPENDITURE
= Bespovratna sredstva ukupno + doprinos korisnika
= Ukupni prihvatljivi troškovi
= Ukupna ugovorena vrijednost projekta HRK]]/7.5345</f>
        <v>400835.95195434336</v>
      </c>
      <c r="AA2500" s="57" t="s">
        <v>38</v>
      </c>
      <c r="AB2500" s="57" t="s">
        <v>35</v>
      </c>
      <c r="AC2500" s="56" t="s">
        <v>9161</v>
      </c>
      <c r="AD2500" s="63" t="s">
        <v>6595</v>
      </c>
    </row>
    <row r="2501" spans="1:30" ht="38.25" x14ac:dyDescent="0.2">
      <c r="A2501" s="66" t="s">
        <v>9162</v>
      </c>
      <c r="B2501" s="99" t="s">
        <v>743</v>
      </c>
      <c r="C2501" s="56" t="s">
        <v>7295</v>
      </c>
      <c r="D2501" s="56" t="s">
        <v>9139</v>
      </c>
      <c r="E2501" s="57" t="s">
        <v>76</v>
      </c>
      <c r="F2501" s="62" t="s">
        <v>9163</v>
      </c>
      <c r="G2501" s="62" t="s">
        <v>7811</v>
      </c>
      <c r="H2501" s="59">
        <v>44376</v>
      </c>
      <c r="I2501" s="59">
        <v>45106</v>
      </c>
      <c r="J2501" s="48" t="str">
        <f>IF(Ugovori_OPULJP[[#This Row],[DATUM ZAVRŠETKA OPERACIJE]]&gt;DATE(2024,3,31),"u provedbi","završen")</f>
        <v>završen</v>
      </c>
      <c r="K2501" s="67" t="s">
        <v>155</v>
      </c>
      <c r="L2501" s="46" t="s">
        <v>155</v>
      </c>
      <c r="M2501" s="49">
        <v>0.85</v>
      </c>
      <c r="N2501" s="49">
        <v>0.15</v>
      </c>
      <c r="O2501" s="50">
        <f>Ugovori_OPULJP[[#This Row],[Bespovratna sredstva - Ukupno (EU+Nac) HRK
= Ukupna ugovorena vrijednost bespovratnih sredstava]]*Ugovori_OPULJP[[#This Row],[EU STOPA SUFINANCIRANJA %
EU CO-FINANCING RATE %]]</f>
        <v>6415162.432</v>
      </c>
      <c r="P2501" s="51">
        <f>Ugovori_OPULJP[[#This Row],[Bespovratna sredstva - EU dio - HRK]]/7.5345</f>
        <v>851438.37441104255</v>
      </c>
      <c r="Q2501" s="50">
        <f>Ugovori_OPULJP[[#This Row],[Bespovratna sredstva - Ukupno (EU+Nac) HRK
= Ukupna ugovorena vrijednost bespovratnih sredstava]]*Ugovori_OPULJP[[#This Row],[STOPA NACIONALNOG SUFINANCIRANJA %]]</f>
        <v>1132087.4879999999</v>
      </c>
      <c r="R2501" s="51">
        <f>Ugovori_OPULJP[[#This Row],[Bespovratna sredstva - Nacionalni dio - HRK]]/7.5345</f>
        <v>150253.83077841924</v>
      </c>
      <c r="S2501" s="52">
        <v>7547249.9199999999</v>
      </c>
      <c r="T2501" s="53">
        <f>Ugovori_OPULJP[[#This Row],[Bespovratna sredstva - Ukupno (EU+Nac) HRK
= Ukupna ugovorena vrijednost bespovratnih sredstava]]/7.5345</f>
        <v>1001692.2051894617</v>
      </c>
      <c r="U2501" s="50">
        <v>0</v>
      </c>
      <c r="V2501" s="51">
        <f>Ugovori_OPULJP[[#This Row],[Javni doprinos korisnika - HRK]]/7.5345</f>
        <v>0</v>
      </c>
      <c r="W2501" s="50">
        <v>0</v>
      </c>
      <c r="X2501" s="51">
        <f>Ugovori_OPULJP[[#This Row],[Privatni doprinos korisnika - HRK]]/7.5345</f>
        <v>0</v>
      </c>
      <c r="Y2501" s="52">
        <v>7547249.9199999999</v>
      </c>
      <c r="Z2501" s="53">
        <f>Ugovori_OPULJP[[#This Row],[UKUPNI PRIHVATLJIVI IZDACI
TOTAL ELIGIBLE EXPENDITURE
= Bespovratna sredstva ukupno + doprinos korisnika
= Ukupni prihvatljivi troškovi
= Ukupna ugovorena vrijednost projekta HRK]]/7.5345</f>
        <v>1001692.2051894617</v>
      </c>
      <c r="AA2501" s="44" t="s">
        <v>38</v>
      </c>
      <c r="AB2501" s="44" t="s">
        <v>35</v>
      </c>
      <c r="AC2501" s="56" t="s">
        <v>9164</v>
      </c>
      <c r="AD2501" s="63" t="s">
        <v>6595</v>
      </c>
    </row>
    <row r="2502" spans="1:30" ht="38.25" x14ac:dyDescent="0.2">
      <c r="A2502" s="61" t="s">
        <v>9165</v>
      </c>
      <c r="B2502" s="99" t="s">
        <v>743</v>
      </c>
      <c r="C2502" s="56" t="s">
        <v>7295</v>
      </c>
      <c r="D2502" s="56" t="s">
        <v>9139</v>
      </c>
      <c r="E2502" s="57" t="s">
        <v>76</v>
      </c>
      <c r="F2502" s="62" t="s">
        <v>9166</v>
      </c>
      <c r="G2502" s="62" t="s">
        <v>8246</v>
      </c>
      <c r="H2502" s="59">
        <v>44494</v>
      </c>
      <c r="I2502" s="59">
        <v>45224</v>
      </c>
      <c r="J2502" s="48" t="str">
        <f>IF(Ugovori_OPULJP[[#This Row],[DATUM ZAVRŠETKA OPERACIJE]]&gt;DATE(2024,3,31),"u provedbi","završen")</f>
        <v>završen</v>
      </c>
      <c r="K2502" s="67" t="s">
        <v>200</v>
      </c>
      <c r="L2502" s="67" t="s">
        <v>200</v>
      </c>
      <c r="M2502" s="49">
        <v>0.85</v>
      </c>
      <c r="N2502" s="49">
        <v>0.15</v>
      </c>
      <c r="O2502" s="50">
        <f>Ugovori_OPULJP[[#This Row],[Bespovratna sredstva - Ukupno (EU+Nac) HRK
= Ukupna ugovorena vrijednost bespovratnih sredstava]]*Ugovori_OPULJP[[#This Row],[EU STOPA SUFINANCIRANJA %
EU CO-FINANCING RATE %]]</f>
        <v>6793764.9779999992</v>
      </c>
      <c r="P2502" s="51">
        <f>Ugovori_OPULJP[[#This Row],[Bespovratna sredstva - EU dio - HRK]]/7.5345</f>
        <v>901687.56758908997</v>
      </c>
      <c r="Q2502" s="50">
        <f>Ugovori_OPULJP[[#This Row],[Bespovratna sredstva - Ukupno (EU+Nac) HRK
= Ukupna ugovorena vrijednost bespovratnih sredstava]]*Ugovori_OPULJP[[#This Row],[STOPA NACIONALNOG SUFINANCIRANJA %]]</f>
        <v>1198899.7019999998</v>
      </c>
      <c r="R2502" s="51">
        <f>Ugovori_OPULJP[[#This Row],[Bespovratna sredstva - Nacionalni dio - HRK]]/7.5345</f>
        <v>159121.33545689823</v>
      </c>
      <c r="S2502" s="52">
        <v>7992664.6799999997</v>
      </c>
      <c r="T2502" s="53">
        <f>Ugovori_OPULJP[[#This Row],[Bespovratna sredstva - Ukupno (EU+Nac) HRK
= Ukupna ugovorena vrijednost bespovratnih sredstava]]/7.5345</f>
        <v>1060808.9030459884</v>
      </c>
      <c r="U2502" s="50">
        <v>0</v>
      </c>
      <c r="V2502" s="51">
        <f>Ugovori_OPULJP[[#This Row],[Javni doprinos korisnika - HRK]]/7.5345</f>
        <v>0</v>
      </c>
      <c r="W2502" s="50">
        <v>0</v>
      </c>
      <c r="X2502" s="51">
        <f>Ugovori_OPULJP[[#This Row],[Privatni doprinos korisnika - HRK]]/7.5345</f>
        <v>0</v>
      </c>
      <c r="Y2502" s="52">
        <v>7992664.6799999997</v>
      </c>
      <c r="Z2502" s="53">
        <f>Ugovori_OPULJP[[#This Row],[UKUPNI PRIHVATLJIVI IZDACI
TOTAL ELIGIBLE EXPENDITURE
= Bespovratna sredstva ukupno + doprinos korisnika
= Ukupni prihvatljivi troškovi
= Ukupna ugovorena vrijednost projekta HRK]]/7.5345</f>
        <v>1060808.9030459884</v>
      </c>
      <c r="AA2502" s="57" t="s">
        <v>38</v>
      </c>
      <c r="AB2502" s="57" t="s">
        <v>35</v>
      </c>
      <c r="AC2502" s="56" t="s">
        <v>9167</v>
      </c>
      <c r="AD2502" s="56" t="s">
        <v>6595</v>
      </c>
    </row>
    <row r="2503" spans="1:30" ht="38.25" x14ac:dyDescent="0.2">
      <c r="A2503" s="61" t="s">
        <v>9168</v>
      </c>
      <c r="B2503" s="99" t="s">
        <v>743</v>
      </c>
      <c r="C2503" s="56" t="s">
        <v>7295</v>
      </c>
      <c r="D2503" s="56" t="s">
        <v>9139</v>
      </c>
      <c r="E2503" s="57" t="s">
        <v>76</v>
      </c>
      <c r="F2503" s="62" t="s">
        <v>9169</v>
      </c>
      <c r="G2503" s="45" t="s">
        <v>2554</v>
      </c>
      <c r="H2503" s="59">
        <v>44378</v>
      </c>
      <c r="I2503" s="59">
        <v>45108</v>
      </c>
      <c r="J2503" s="48" t="str">
        <f>IF(Ugovori_OPULJP[[#This Row],[DATUM ZAVRŠETKA OPERACIJE]]&gt;DATE(2024,3,31),"u provedbi","završen")</f>
        <v>završen</v>
      </c>
      <c r="K2503" s="58" t="s">
        <v>271</v>
      </c>
      <c r="L2503" s="58" t="s">
        <v>271</v>
      </c>
      <c r="M2503" s="74" t="s">
        <v>3114</v>
      </c>
      <c r="N2503" s="49">
        <v>0.15</v>
      </c>
      <c r="O2503" s="50">
        <f>Ugovori_OPULJP[[#This Row],[Bespovratna sredstva - Ukupno (EU+Nac) HRK
= Ukupna ugovorena vrijednost bespovratnih sredstava]]*Ugovori_OPULJP[[#This Row],[EU STOPA SUFINANCIRANJA %
EU CO-FINANCING RATE %]]</f>
        <v>3155880</v>
      </c>
      <c r="P2503" s="51">
        <f>Ugovori_OPULJP[[#This Row],[Bespovratna sredstva - EU dio - HRK]]/7.5345</f>
        <v>418857.25661955005</v>
      </c>
      <c r="Q2503" s="50">
        <f>Ugovori_OPULJP[[#This Row],[Bespovratna sredstva - Ukupno (EU+Nac) HRK
= Ukupna ugovorena vrijednost bespovratnih sredstava]]*Ugovori_OPULJP[[#This Row],[STOPA NACIONALNOG SUFINANCIRANJA %]]</f>
        <v>556920</v>
      </c>
      <c r="R2503" s="51">
        <f>Ugovori_OPULJP[[#This Row],[Bespovratna sredstva - Nacionalni dio - HRK]]/7.5345</f>
        <v>73915.986462273533</v>
      </c>
      <c r="S2503" s="52">
        <v>3712800</v>
      </c>
      <c r="T2503" s="53">
        <f>Ugovori_OPULJP[[#This Row],[Bespovratna sredstva - Ukupno (EU+Nac) HRK
= Ukupna ugovorena vrijednost bespovratnih sredstava]]/7.5345</f>
        <v>492773.24308182357</v>
      </c>
      <c r="U2503" s="50">
        <v>0</v>
      </c>
      <c r="V2503" s="51">
        <f>Ugovori_OPULJP[[#This Row],[Javni doprinos korisnika - HRK]]/7.5345</f>
        <v>0</v>
      </c>
      <c r="W2503" s="50">
        <v>0</v>
      </c>
      <c r="X2503" s="51">
        <f>Ugovori_OPULJP[[#This Row],[Privatni doprinos korisnika - HRK]]/7.5345</f>
        <v>0</v>
      </c>
      <c r="Y2503" s="52">
        <v>3712800</v>
      </c>
      <c r="Z2503" s="53">
        <f>Ugovori_OPULJP[[#This Row],[UKUPNI PRIHVATLJIVI IZDACI
TOTAL ELIGIBLE EXPENDITURE
= Bespovratna sredstva ukupno + doprinos korisnika
= Ukupni prihvatljivi troškovi
= Ukupna ugovorena vrijednost projekta HRK]]/7.5345</f>
        <v>492773.24308182357</v>
      </c>
      <c r="AA2503" s="57" t="s">
        <v>38</v>
      </c>
      <c r="AB2503" s="57" t="s">
        <v>35</v>
      </c>
      <c r="AC2503" s="56" t="s">
        <v>9170</v>
      </c>
      <c r="AD2503" s="56" t="s">
        <v>6595</v>
      </c>
    </row>
    <row r="2504" spans="1:30" ht="38.25" x14ac:dyDescent="0.2">
      <c r="A2504" s="61" t="s">
        <v>9171</v>
      </c>
      <c r="B2504" s="99" t="s">
        <v>743</v>
      </c>
      <c r="C2504" s="56" t="s">
        <v>7295</v>
      </c>
      <c r="D2504" s="56" t="s">
        <v>9139</v>
      </c>
      <c r="E2504" s="57" t="s">
        <v>76</v>
      </c>
      <c r="F2504" s="62" t="s">
        <v>9172</v>
      </c>
      <c r="G2504" s="62" t="s">
        <v>9173</v>
      </c>
      <c r="H2504" s="59">
        <v>44377</v>
      </c>
      <c r="I2504" s="59">
        <v>45107</v>
      </c>
      <c r="J2504" s="48" t="str">
        <f>IF(Ugovori_OPULJP[[#This Row],[DATUM ZAVRŠETKA OPERACIJE]]&gt;DATE(2024,3,31),"u provedbi","završen")</f>
        <v>završen</v>
      </c>
      <c r="K2504" s="58" t="s">
        <v>338</v>
      </c>
      <c r="L2504" s="58" t="s">
        <v>338</v>
      </c>
      <c r="M2504" s="74" t="s">
        <v>3114</v>
      </c>
      <c r="N2504" s="49">
        <v>0.15</v>
      </c>
      <c r="O2504" s="50">
        <f>Ugovori_OPULJP[[#This Row],[Bespovratna sredstva - Ukupno (EU+Nac) HRK
= Ukupna ugovorena vrijednost bespovratnih sredstava]]*Ugovori_OPULJP[[#This Row],[EU STOPA SUFINANCIRANJA %
EU CO-FINANCING RATE %]]</f>
        <v>4560305.199</v>
      </c>
      <c r="P2504" s="51">
        <f>Ugovori_OPULJP[[#This Row],[Bespovratna sredstva - EU dio - HRK]]/7.5345</f>
        <v>605256.51323910011</v>
      </c>
      <c r="Q2504" s="50">
        <f>Ugovori_OPULJP[[#This Row],[Bespovratna sredstva - Ukupno (EU+Nac) HRK
= Ukupna ugovorena vrijednost bespovratnih sredstava]]*Ugovori_OPULJP[[#This Row],[STOPA NACIONALNOG SUFINANCIRANJA %]]</f>
        <v>804759.74100000004</v>
      </c>
      <c r="R2504" s="51">
        <f>Ugovori_OPULJP[[#This Row],[Bespovratna sredstva - Nacionalni dio - HRK]]/7.5345</f>
        <v>106809.97292454708</v>
      </c>
      <c r="S2504" s="52">
        <v>5365064.9400000004</v>
      </c>
      <c r="T2504" s="53">
        <f>Ugovori_OPULJP[[#This Row],[Bespovratna sredstva - Ukupno (EU+Nac) HRK
= Ukupna ugovorena vrijednost bespovratnih sredstava]]/7.5345</f>
        <v>712066.48616364726</v>
      </c>
      <c r="U2504" s="50">
        <v>0</v>
      </c>
      <c r="V2504" s="51">
        <f>Ugovori_OPULJP[[#This Row],[Javni doprinos korisnika - HRK]]/7.5345</f>
        <v>0</v>
      </c>
      <c r="W2504" s="50">
        <v>0</v>
      </c>
      <c r="X2504" s="51">
        <f>Ugovori_OPULJP[[#This Row],[Privatni doprinos korisnika - HRK]]/7.5345</f>
        <v>0</v>
      </c>
      <c r="Y2504" s="52">
        <v>5365064.9400000004</v>
      </c>
      <c r="Z2504" s="53">
        <f>Ugovori_OPULJP[[#This Row],[UKUPNI PRIHVATLJIVI IZDACI
TOTAL ELIGIBLE EXPENDITURE
= Bespovratna sredstva ukupno + doprinos korisnika
= Ukupni prihvatljivi troškovi
= Ukupna ugovorena vrijednost projekta HRK]]/7.5345</f>
        <v>712066.48616364726</v>
      </c>
      <c r="AA2504" s="57" t="s">
        <v>38</v>
      </c>
      <c r="AB2504" s="57" t="s">
        <v>35</v>
      </c>
      <c r="AC2504" s="56" t="s">
        <v>9174</v>
      </c>
      <c r="AD2504" s="56" t="s">
        <v>6595</v>
      </c>
    </row>
    <row r="2505" spans="1:30" ht="89.25" x14ac:dyDescent="0.2">
      <c r="A2505" s="56" t="s">
        <v>9175</v>
      </c>
      <c r="B2505" s="99" t="s">
        <v>743</v>
      </c>
      <c r="C2505" s="56" t="s">
        <v>7295</v>
      </c>
      <c r="D2505" s="56" t="s">
        <v>9139</v>
      </c>
      <c r="E2505" s="57" t="s">
        <v>76</v>
      </c>
      <c r="F2505" s="62" t="s">
        <v>9176</v>
      </c>
      <c r="G2505" s="45" t="s">
        <v>3337</v>
      </c>
      <c r="H2505" s="59">
        <v>44378</v>
      </c>
      <c r="I2505" s="59">
        <v>45108</v>
      </c>
      <c r="J2505" s="48" t="str">
        <f>IF(Ugovori_OPULJP[[#This Row],[DATUM ZAVRŠETKA OPERACIJE]]&gt;DATE(2024,3,31),"u provedbi","završen")</f>
        <v>završen</v>
      </c>
      <c r="K2505" s="67" t="s">
        <v>9177</v>
      </c>
      <c r="L2505" s="67" t="s">
        <v>211</v>
      </c>
      <c r="M2505" s="74" t="s">
        <v>3114</v>
      </c>
      <c r="N2505" s="49">
        <v>0.15</v>
      </c>
      <c r="O2505" s="50">
        <f>Ugovori_OPULJP[[#This Row],[Bespovratna sredstva - Ukupno (EU+Nac) HRK
= Ukupna ugovorena vrijednost bespovratnih sredstava]]*Ugovori_OPULJP[[#This Row],[EU STOPA SUFINANCIRANJA %
EU CO-FINANCING RATE %]]</f>
        <v>3071267.787</v>
      </c>
      <c r="P2505" s="51">
        <f>Ugovori_OPULJP[[#This Row],[Bespovratna sredstva - EU dio - HRK]]/7.5345</f>
        <v>407627.28608401353</v>
      </c>
      <c r="Q2505" s="50">
        <f>Ugovori_OPULJP[[#This Row],[Bespovratna sredstva - Ukupno (EU+Nac) HRK
= Ukupna ugovorena vrijednost bespovratnih sredstava]]*Ugovori_OPULJP[[#This Row],[STOPA NACIONALNOG SUFINANCIRANJA %]]</f>
        <v>541988.43299999996</v>
      </c>
      <c r="R2505" s="51">
        <f>Ugovori_OPULJP[[#This Row],[Bespovratna sredstva - Nacionalni dio - HRK]]/7.5345</f>
        <v>71934.226956002385</v>
      </c>
      <c r="S2505" s="52">
        <v>3613256.22</v>
      </c>
      <c r="T2505" s="53">
        <f>Ugovori_OPULJP[[#This Row],[Bespovratna sredstva - Ukupno (EU+Nac) HRK
= Ukupna ugovorena vrijednost bespovratnih sredstava]]/7.5345</f>
        <v>479561.51304001594</v>
      </c>
      <c r="U2505" s="50">
        <v>0</v>
      </c>
      <c r="V2505" s="51">
        <f>Ugovori_OPULJP[[#This Row],[Javni doprinos korisnika - HRK]]/7.5345</f>
        <v>0</v>
      </c>
      <c r="W2505" s="50">
        <v>0</v>
      </c>
      <c r="X2505" s="51">
        <f>Ugovori_OPULJP[[#This Row],[Privatni doprinos korisnika - HRK]]/7.5345</f>
        <v>0</v>
      </c>
      <c r="Y2505" s="52">
        <v>3613256.22</v>
      </c>
      <c r="Z2505" s="53">
        <f>Ugovori_OPULJP[[#This Row],[UKUPNI PRIHVATLJIVI IZDACI
TOTAL ELIGIBLE EXPENDITURE
= Bespovratna sredstva ukupno + doprinos korisnika
= Ukupni prihvatljivi troškovi
= Ukupna ugovorena vrijednost projekta HRK]]/7.5345</f>
        <v>479561.51304001594</v>
      </c>
      <c r="AA2505" s="57" t="s">
        <v>38</v>
      </c>
      <c r="AB2505" s="57" t="s">
        <v>35</v>
      </c>
      <c r="AC2505" s="88" t="s">
        <v>9178</v>
      </c>
      <c r="AD2505" s="63" t="s">
        <v>6595</v>
      </c>
    </row>
    <row r="2506" spans="1:30" ht="114.75" x14ac:dyDescent="0.2">
      <c r="A2506" s="104" t="s">
        <v>9179</v>
      </c>
      <c r="B2506" s="99" t="s">
        <v>743</v>
      </c>
      <c r="C2506" s="56" t="s">
        <v>7295</v>
      </c>
      <c r="D2506" s="56" t="s">
        <v>9139</v>
      </c>
      <c r="E2506" s="57" t="s">
        <v>76</v>
      </c>
      <c r="F2506" s="62" t="s">
        <v>9180</v>
      </c>
      <c r="G2506" s="62" t="s">
        <v>9181</v>
      </c>
      <c r="H2506" s="59">
        <v>44378</v>
      </c>
      <c r="I2506" s="59">
        <v>45108</v>
      </c>
      <c r="J2506" s="48" t="str">
        <f>IF(Ugovori_OPULJP[[#This Row],[DATUM ZAVRŠETKA OPERACIJE]]&gt;DATE(2024,3,31),"u provedbi","završen")</f>
        <v>završen</v>
      </c>
      <c r="K2506" s="67" t="s">
        <v>338</v>
      </c>
      <c r="L2506" s="67" t="s">
        <v>338</v>
      </c>
      <c r="M2506" s="74" t="s">
        <v>3114</v>
      </c>
      <c r="N2506" s="49">
        <v>0.15</v>
      </c>
      <c r="O2506" s="50">
        <f>Ugovori_OPULJP[[#This Row],[Bespovratna sredstva - Ukupno (EU+Nac) HRK
= Ukupna ugovorena vrijednost bespovratnih sredstava]]*Ugovori_OPULJP[[#This Row],[EU STOPA SUFINANCIRANJA %
EU CO-FINANCING RATE %]]</f>
        <v>2538642.2319999998</v>
      </c>
      <c r="P2506" s="51">
        <f>Ugovori_OPULJP[[#This Row],[Bespovratna sredstva - EU dio - HRK]]/7.5345</f>
        <v>336935.72659101465</v>
      </c>
      <c r="Q2506" s="50">
        <f>Ugovori_OPULJP[[#This Row],[Bespovratna sredstva - Ukupno (EU+Nac) HRK
= Ukupna ugovorena vrijednost bespovratnih sredstava]]*Ugovori_OPULJP[[#This Row],[STOPA NACIONALNOG SUFINANCIRANJA %]]</f>
        <v>447995.68799999997</v>
      </c>
      <c r="R2506" s="51">
        <f>Ugovori_OPULJP[[#This Row],[Bespovratna sredstva - Nacionalni dio - HRK]]/7.5345</f>
        <v>59459.245869002581</v>
      </c>
      <c r="S2506" s="52">
        <v>2986637.92</v>
      </c>
      <c r="T2506" s="53">
        <f>Ugovori_OPULJP[[#This Row],[Bespovratna sredstva - Ukupno (EU+Nac) HRK
= Ukupna ugovorena vrijednost bespovratnih sredstava]]/7.5345</f>
        <v>396394.97246001725</v>
      </c>
      <c r="U2506" s="50">
        <v>0</v>
      </c>
      <c r="V2506" s="51">
        <f>Ugovori_OPULJP[[#This Row],[Javni doprinos korisnika - HRK]]/7.5345</f>
        <v>0</v>
      </c>
      <c r="W2506" s="50">
        <v>0</v>
      </c>
      <c r="X2506" s="51">
        <f>Ugovori_OPULJP[[#This Row],[Privatni doprinos korisnika - HRK]]/7.5345</f>
        <v>0</v>
      </c>
      <c r="Y2506" s="52">
        <v>2986637.92</v>
      </c>
      <c r="Z2506" s="53">
        <f>Ugovori_OPULJP[[#This Row],[UKUPNI PRIHVATLJIVI IZDACI
TOTAL ELIGIBLE EXPENDITURE
= Bespovratna sredstva ukupno + doprinos korisnika
= Ukupni prihvatljivi troškovi
= Ukupna ugovorena vrijednost projekta HRK]]/7.5345</f>
        <v>396394.97246001725</v>
      </c>
      <c r="AA2506" s="57" t="s">
        <v>38</v>
      </c>
      <c r="AB2506" s="57" t="s">
        <v>35</v>
      </c>
      <c r="AC2506" s="88" t="s">
        <v>9182</v>
      </c>
      <c r="AD2506" s="63" t="s">
        <v>6595</v>
      </c>
    </row>
    <row r="2507" spans="1:30" ht="114.75" x14ac:dyDescent="0.2">
      <c r="A2507" s="104" t="s">
        <v>9183</v>
      </c>
      <c r="B2507" s="99" t="s">
        <v>743</v>
      </c>
      <c r="C2507" s="56" t="s">
        <v>7295</v>
      </c>
      <c r="D2507" s="56" t="s">
        <v>9139</v>
      </c>
      <c r="E2507" s="57" t="s">
        <v>76</v>
      </c>
      <c r="F2507" s="62" t="s">
        <v>9184</v>
      </c>
      <c r="G2507" s="62" t="s">
        <v>9185</v>
      </c>
      <c r="H2507" s="59">
        <v>44378</v>
      </c>
      <c r="I2507" s="59">
        <v>45108</v>
      </c>
      <c r="J2507" s="48" t="str">
        <f>IF(Ugovori_OPULJP[[#This Row],[DATUM ZAVRŠETKA OPERACIJE]]&gt;DATE(2024,3,31),"u provedbi","završen")</f>
        <v>završen</v>
      </c>
      <c r="K2507" s="58" t="s">
        <v>338</v>
      </c>
      <c r="L2507" s="58" t="s">
        <v>338</v>
      </c>
      <c r="M2507" s="74" t="s">
        <v>3114</v>
      </c>
      <c r="N2507" s="49">
        <v>0.15</v>
      </c>
      <c r="O2507" s="50">
        <f>Ugovori_OPULJP[[#This Row],[Bespovratna sredstva - Ukupno (EU+Nac) HRK
= Ukupna ugovorena vrijednost bespovratnih sredstava]]*Ugovori_OPULJP[[#This Row],[EU STOPA SUFINANCIRANJA %
EU CO-FINANCING RATE %]]</f>
        <v>1476441.7549999999</v>
      </c>
      <c r="P2507" s="51">
        <f>Ugovori_OPULJP[[#This Row],[Bespovratna sredstva - EU dio - HRK]]/7.5345</f>
        <v>195957.49618421923</v>
      </c>
      <c r="Q2507" s="50">
        <f>Ugovori_OPULJP[[#This Row],[Bespovratna sredstva - Ukupno (EU+Nac) HRK
= Ukupna ugovorena vrijednost bespovratnih sredstava]]*Ugovori_OPULJP[[#This Row],[STOPA NACIONALNOG SUFINANCIRANJA %]]</f>
        <v>260548.54499999998</v>
      </c>
      <c r="R2507" s="51">
        <f>Ugovori_OPULJP[[#This Row],[Bespovratna sredstva - Nacionalni dio - HRK]]/7.5345</f>
        <v>34580.734620744573</v>
      </c>
      <c r="S2507" s="52">
        <v>1736990.3</v>
      </c>
      <c r="T2507" s="53">
        <f>Ugovori_OPULJP[[#This Row],[Bespovratna sredstva - Ukupno (EU+Nac) HRK
= Ukupna ugovorena vrijednost bespovratnih sredstava]]/7.5345</f>
        <v>230538.23080496382</v>
      </c>
      <c r="U2507" s="50">
        <v>0</v>
      </c>
      <c r="V2507" s="51">
        <f>Ugovori_OPULJP[[#This Row],[Javni doprinos korisnika - HRK]]/7.5345</f>
        <v>0</v>
      </c>
      <c r="W2507" s="50">
        <v>0</v>
      </c>
      <c r="X2507" s="51">
        <f>Ugovori_OPULJP[[#This Row],[Privatni doprinos korisnika - HRK]]/7.5345</f>
        <v>0</v>
      </c>
      <c r="Y2507" s="52">
        <v>1736990.3</v>
      </c>
      <c r="Z2507" s="53">
        <f>Ugovori_OPULJP[[#This Row],[UKUPNI PRIHVATLJIVI IZDACI
TOTAL ELIGIBLE EXPENDITURE
= Bespovratna sredstva ukupno + doprinos korisnika
= Ukupni prihvatljivi troškovi
= Ukupna ugovorena vrijednost projekta HRK]]/7.5345</f>
        <v>230538.23080496382</v>
      </c>
      <c r="AA2507" s="57" t="s">
        <v>38</v>
      </c>
      <c r="AB2507" s="57" t="s">
        <v>35</v>
      </c>
      <c r="AC2507" s="88" t="s">
        <v>9186</v>
      </c>
      <c r="AD2507" s="63" t="s">
        <v>6595</v>
      </c>
    </row>
    <row r="2508" spans="1:30" ht="38.25" x14ac:dyDescent="0.2">
      <c r="A2508" s="61" t="s">
        <v>9187</v>
      </c>
      <c r="B2508" s="99" t="s">
        <v>743</v>
      </c>
      <c r="C2508" s="56" t="s">
        <v>7295</v>
      </c>
      <c r="D2508" s="56" t="s">
        <v>9139</v>
      </c>
      <c r="E2508" s="57" t="s">
        <v>76</v>
      </c>
      <c r="F2508" s="62" t="s">
        <v>9188</v>
      </c>
      <c r="G2508" s="62" t="s">
        <v>7807</v>
      </c>
      <c r="H2508" s="59">
        <v>44487</v>
      </c>
      <c r="I2508" s="59">
        <v>45217</v>
      </c>
      <c r="J2508" s="48" t="str">
        <f>IF(Ugovori_OPULJP[[#This Row],[DATUM ZAVRŠETKA OPERACIJE]]&gt;DATE(2024,3,31),"u provedbi","završen")</f>
        <v>završen</v>
      </c>
      <c r="K2508" s="58" t="s">
        <v>37</v>
      </c>
      <c r="L2508" s="58" t="s">
        <v>37</v>
      </c>
      <c r="M2508" s="49">
        <v>0.85</v>
      </c>
      <c r="N2508" s="49">
        <v>0.15</v>
      </c>
      <c r="O2508" s="50">
        <f>Ugovori_OPULJP[[#This Row],[Bespovratna sredstva - Ukupno (EU+Nac) HRK
= Ukupna ugovorena vrijednost bespovratnih sredstava]]*Ugovori_OPULJP[[#This Row],[EU STOPA SUFINANCIRANJA %
EU CO-FINANCING RATE %]]</f>
        <v>4555320</v>
      </c>
      <c r="P2508" s="51">
        <f>Ugovori_OPULJP[[#This Row],[Bespovratna sredstva - EU dio - HRK]]/7.5345</f>
        <v>604594.86362731433</v>
      </c>
      <c r="Q2508" s="50">
        <f>Ugovori_OPULJP[[#This Row],[Bespovratna sredstva - Ukupno (EU+Nac) HRK
= Ukupna ugovorena vrijednost bespovratnih sredstava]]*Ugovori_OPULJP[[#This Row],[STOPA NACIONALNOG SUFINANCIRANJA %]]</f>
        <v>803880</v>
      </c>
      <c r="R2508" s="51">
        <f>Ugovori_OPULJP[[#This Row],[Bespovratna sredstva - Nacionalni dio - HRK]]/7.5345</f>
        <v>106693.21122834958</v>
      </c>
      <c r="S2508" s="52">
        <v>5359200</v>
      </c>
      <c r="T2508" s="53">
        <f>Ugovori_OPULJP[[#This Row],[Bespovratna sredstva - Ukupno (EU+Nac) HRK
= Ukupna ugovorena vrijednost bespovratnih sredstava]]/7.5345</f>
        <v>711288.07485566393</v>
      </c>
      <c r="U2508" s="50">
        <v>0</v>
      </c>
      <c r="V2508" s="51">
        <f>Ugovori_OPULJP[[#This Row],[Javni doprinos korisnika - HRK]]/7.5345</f>
        <v>0</v>
      </c>
      <c r="W2508" s="50">
        <v>0</v>
      </c>
      <c r="X2508" s="51">
        <f>Ugovori_OPULJP[[#This Row],[Privatni doprinos korisnika - HRK]]/7.5345</f>
        <v>0</v>
      </c>
      <c r="Y2508" s="52">
        <v>5359200</v>
      </c>
      <c r="Z2508" s="53">
        <f>Ugovori_OPULJP[[#This Row],[UKUPNI PRIHVATLJIVI IZDACI
TOTAL ELIGIBLE EXPENDITURE
= Bespovratna sredstva ukupno + doprinos korisnika
= Ukupni prihvatljivi troškovi
= Ukupna ugovorena vrijednost projekta HRK]]/7.5345</f>
        <v>711288.07485566393</v>
      </c>
      <c r="AA2508" s="57" t="s">
        <v>38</v>
      </c>
      <c r="AB2508" s="57" t="s">
        <v>35</v>
      </c>
      <c r="AC2508" s="56" t="s">
        <v>9189</v>
      </c>
      <c r="AD2508" s="56" t="s">
        <v>6595</v>
      </c>
    </row>
    <row r="2509" spans="1:30" ht="38.25" x14ac:dyDescent="0.2">
      <c r="A2509" s="61" t="s">
        <v>9190</v>
      </c>
      <c r="B2509" s="99" t="s">
        <v>743</v>
      </c>
      <c r="C2509" s="56" t="s">
        <v>7295</v>
      </c>
      <c r="D2509" s="56" t="s">
        <v>9139</v>
      </c>
      <c r="E2509" s="57" t="s">
        <v>76</v>
      </c>
      <c r="F2509" s="62" t="s">
        <v>9191</v>
      </c>
      <c r="G2509" s="62" t="s">
        <v>9192</v>
      </c>
      <c r="H2509" s="59">
        <v>44487</v>
      </c>
      <c r="I2509" s="59">
        <v>45217</v>
      </c>
      <c r="J2509" s="48" t="str">
        <f>IF(Ugovori_OPULJP[[#This Row],[DATUM ZAVRŠETKA OPERACIJE]]&gt;DATE(2024,3,31),"u provedbi","završen")</f>
        <v>završen</v>
      </c>
      <c r="K2509" s="58" t="s">
        <v>84</v>
      </c>
      <c r="L2509" s="46" t="s">
        <v>84</v>
      </c>
      <c r="M2509" s="49">
        <v>0.85</v>
      </c>
      <c r="N2509" s="49">
        <v>0.15</v>
      </c>
      <c r="O2509" s="50">
        <f>Ugovori_OPULJP[[#This Row],[Bespovratna sredstva - Ukupno (EU+Nac) HRK
= Ukupna ugovorena vrijednost bespovratnih sredstava]]*Ugovori_OPULJP[[#This Row],[EU STOPA SUFINANCIRANJA %
EU CO-FINANCING RATE %]]</f>
        <v>1999200</v>
      </c>
      <c r="P2509" s="51">
        <f>Ugovori_OPULJP[[#This Row],[Bespovratna sredstva - EU dio - HRK]]/7.5345</f>
        <v>265339.43858252041</v>
      </c>
      <c r="Q2509" s="50">
        <f>Ugovori_OPULJP[[#This Row],[Bespovratna sredstva - Ukupno (EU+Nac) HRK
= Ukupna ugovorena vrijednost bespovratnih sredstava]]*Ugovori_OPULJP[[#This Row],[STOPA NACIONALNOG SUFINANCIRANJA %]]</f>
        <v>352800</v>
      </c>
      <c r="R2509" s="51">
        <f>Ugovori_OPULJP[[#This Row],[Bespovratna sredstva - Nacionalni dio - HRK]]/7.5345</f>
        <v>46824.606808680066</v>
      </c>
      <c r="S2509" s="52">
        <v>2352000</v>
      </c>
      <c r="T2509" s="53">
        <f>Ugovori_OPULJP[[#This Row],[Bespovratna sredstva - Ukupno (EU+Nac) HRK
= Ukupna ugovorena vrijednost bespovratnih sredstava]]/7.5345</f>
        <v>312164.04539120046</v>
      </c>
      <c r="U2509" s="50">
        <v>0</v>
      </c>
      <c r="V2509" s="51">
        <f>Ugovori_OPULJP[[#This Row],[Javni doprinos korisnika - HRK]]/7.5345</f>
        <v>0</v>
      </c>
      <c r="W2509" s="50">
        <v>0</v>
      </c>
      <c r="X2509" s="51">
        <f>Ugovori_OPULJP[[#This Row],[Privatni doprinos korisnika - HRK]]/7.5345</f>
        <v>0</v>
      </c>
      <c r="Y2509" s="52">
        <v>2352000</v>
      </c>
      <c r="Z2509" s="53">
        <f>Ugovori_OPULJP[[#This Row],[UKUPNI PRIHVATLJIVI IZDACI
TOTAL ELIGIBLE EXPENDITURE
= Bespovratna sredstva ukupno + doprinos korisnika
= Ukupni prihvatljivi troškovi
= Ukupna ugovorena vrijednost projekta HRK]]/7.5345</f>
        <v>312164.04539120046</v>
      </c>
      <c r="AA2509" s="57" t="s">
        <v>38</v>
      </c>
      <c r="AB2509" s="57" t="s">
        <v>35</v>
      </c>
      <c r="AC2509" s="56" t="s">
        <v>9193</v>
      </c>
      <c r="AD2509" s="56" t="s">
        <v>6595</v>
      </c>
    </row>
    <row r="2510" spans="1:30" ht="114.75" x14ac:dyDescent="0.2">
      <c r="A2510" s="61" t="s">
        <v>9194</v>
      </c>
      <c r="B2510" s="99" t="s">
        <v>743</v>
      </c>
      <c r="C2510" s="56" t="s">
        <v>7295</v>
      </c>
      <c r="D2510" s="56" t="s">
        <v>9139</v>
      </c>
      <c r="E2510" s="57" t="s">
        <v>76</v>
      </c>
      <c r="F2510" s="62" t="s">
        <v>9195</v>
      </c>
      <c r="G2510" s="62" t="s">
        <v>9196</v>
      </c>
      <c r="H2510" s="59">
        <v>44487</v>
      </c>
      <c r="I2510" s="59">
        <v>45217</v>
      </c>
      <c r="J2510" s="48" t="str">
        <f>IF(Ugovori_OPULJP[[#This Row],[DATUM ZAVRŠETKA OPERACIJE]]&gt;DATE(2024,3,31),"u provedbi","završen")</f>
        <v>završen</v>
      </c>
      <c r="K2510" s="58" t="s">
        <v>249</v>
      </c>
      <c r="L2510" s="58" t="s">
        <v>249</v>
      </c>
      <c r="M2510" s="49">
        <v>0.85</v>
      </c>
      <c r="N2510" s="49">
        <v>0.15</v>
      </c>
      <c r="O2510" s="50">
        <f>Ugovori_OPULJP[[#This Row],[Bespovratna sredstva - Ukupno (EU+Nac) HRK
= Ukupna ugovorena vrijednost bespovratnih sredstava]]*Ugovori_OPULJP[[#This Row],[EU STOPA SUFINANCIRANJA %
EU CO-FINANCING RATE %]]</f>
        <v>2536730.2334999996</v>
      </c>
      <c r="P2510" s="51">
        <f>Ugovori_OPULJP[[#This Row],[Bespovratna sredstva - EU dio - HRK]]/7.5345</f>
        <v>336681.96078041004</v>
      </c>
      <c r="Q2510" s="50">
        <f>Ugovori_OPULJP[[#This Row],[Bespovratna sredstva - Ukupno (EU+Nac) HRK
= Ukupna ugovorena vrijednost bespovratnih sredstava]]*Ugovori_OPULJP[[#This Row],[STOPA NACIONALNOG SUFINANCIRANJA %]]</f>
        <v>447658.27649999998</v>
      </c>
      <c r="R2510" s="51">
        <f>Ugovori_OPULJP[[#This Row],[Bespovratna sredstva - Nacionalni dio - HRK]]/7.5345</f>
        <v>59414.463667131189</v>
      </c>
      <c r="S2510" s="52">
        <v>2984388.51</v>
      </c>
      <c r="T2510" s="53">
        <f>Ugovori_OPULJP[[#This Row],[Bespovratna sredstva - Ukupno (EU+Nac) HRK
= Ukupna ugovorena vrijednost bespovratnih sredstava]]/7.5345</f>
        <v>396096.42444754124</v>
      </c>
      <c r="U2510" s="50">
        <v>0</v>
      </c>
      <c r="V2510" s="51">
        <f>Ugovori_OPULJP[[#This Row],[Javni doprinos korisnika - HRK]]/7.5345</f>
        <v>0</v>
      </c>
      <c r="W2510" s="50">
        <v>0</v>
      </c>
      <c r="X2510" s="51">
        <f>Ugovori_OPULJP[[#This Row],[Privatni doprinos korisnika - HRK]]/7.5345</f>
        <v>0</v>
      </c>
      <c r="Y2510" s="52">
        <v>2984388.51</v>
      </c>
      <c r="Z2510" s="53">
        <f>Ugovori_OPULJP[[#This Row],[UKUPNI PRIHVATLJIVI IZDACI
TOTAL ELIGIBLE EXPENDITURE
= Bespovratna sredstva ukupno + doprinos korisnika
= Ukupni prihvatljivi troškovi
= Ukupna ugovorena vrijednost projekta HRK]]/7.5345</f>
        <v>396096.42444754124</v>
      </c>
      <c r="AA2510" s="57" t="s">
        <v>38</v>
      </c>
      <c r="AB2510" s="57" t="s">
        <v>35</v>
      </c>
      <c r="AC2510" s="56" t="s">
        <v>9197</v>
      </c>
      <c r="AD2510" s="56" t="s">
        <v>6595</v>
      </c>
    </row>
    <row r="2511" spans="1:30" ht="114.75" x14ac:dyDescent="0.2">
      <c r="A2511" s="61" t="s">
        <v>9198</v>
      </c>
      <c r="B2511" s="99" t="s">
        <v>743</v>
      </c>
      <c r="C2511" s="56" t="s">
        <v>7295</v>
      </c>
      <c r="D2511" s="56" t="s">
        <v>9139</v>
      </c>
      <c r="E2511" s="57" t="s">
        <v>76</v>
      </c>
      <c r="F2511" s="62" t="s">
        <v>9199</v>
      </c>
      <c r="G2511" s="62" t="s">
        <v>9200</v>
      </c>
      <c r="H2511" s="59">
        <v>44487</v>
      </c>
      <c r="I2511" s="59">
        <v>45217</v>
      </c>
      <c r="J2511" s="48" t="str">
        <f>IF(Ugovori_OPULJP[[#This Row],[DATUM ZAVRŠETKA OPERACIJE]]&gt;DATE(2024,3,31),"u provedbi","završen")</f>
        <v>završen</v>
      </c>
      <c r="K2511" s="58" t="s">
        <v>9201</v>
      </c>
      <c r="L2511" s="46" t="s">
        <v>425</v>
      </c>
      <c r="M2511" s="49">
        <v>0.85</v>
      </c>
      <c r="N2511" s="49">
        <v>0.15</v>
      </c>
      <c r="O2511" s="50">
        <f>Ugovori_OPULJP[[#This Row],[Bespovratna sredstva - Ukupno (EU+Nac) HRK
= Ukupna ugovorena vrijednost bespovratnih sredstava]]*Ugovori_OPULJP[[#This Row],[EU STOPA SUFINANCIRANJA %
EU CO-FINANCING RATE %]]</f>
        <v>2185696.7999999998</v>
      </c>
      <c r="P2511" s="51">
        <f>Ugovori_OPULJP[[#This Row],[Bespovratna sredstva - EU dio - HRK]]/7.5345</f>
        <v>290091.81763886119</v>
      </c>
      <c r="Q2511" s="50">
        <f>Ugovori_OPULJP[[#This Row],[Bespovratna sredstva - Ukupno (EU+Nac) HRK
= Ukupna ugovorena vrijednost bespovratnih sredstava]]*Ugovori_OPULJP[[#This Row],[STOPA NACIONALNOG SUFINANCIRANJA %]]</f>
        <v>385711.2</v>
      </c>
      <c r="R2511" s="51">
        <f>Ugovori_OPULJP[[#This Row],[Bespovratna sredstva - Nacionalni dio - HRK]]/7.5345</f>
        <v>51192.673700975509</v>
      </c>
      <c r="S2511" s="52">
        <v>2571408</v>
      </c>
      <c r="T2511" s="53">
        <f>Ugovori_OPULJP[[#This Row],[Bespovratna sredstva - Ukupno (EU+Nac) HRK
= Ukupna ugovorena vrijednost bespovratnih sredstava]]/7.5345</f>
        <v>341284.49133983674</v>
      </c>
      <c r="U2511" s="50">
        <v>0</v>
      </c>
      <c r="V2511" s="51">
        <f>Ugovori_OPULJP[[#This Row],[Javni doprinos korisnika - HRK]]/7.5345</f>
        <v>0</v>
      </c>
      <c r="W2511" s="50">
        <v>0</v>
      </c>
      <c r="X2511" s="51">
        <f>Ugovori_OPULJP[[#This Row],[Privatni doprinos korisnika - HRK]]/7.5345</f>
        <v>0</v>
      </c>
      <c r="Y2511" s="52">
        <v>2571408</v>
      </c>
      <c r="Z2511" s="53">
        <f>Ugovori_OPULJP[[#This Row],[UKUPNI PRIHVATLJIVI IZDACI
TOTAL ELIGIBLE EXPENDITURE
= Bespovratna sredstva ukupno + doprinos korisnika
= Ukupni prihvatljivi troškovi
= Ukupna ugovorena vrijednost projekta HRK]]/7.5345</f>
        <v>341284.49133983674</v>
      </c>
      <c r="AA2511" s="57" t="s">
        <v>38</v>
      </c>
      <c r="AB2511" s="57" t="s">
        <v>35</v>
      </c>
      <c r="AC2511" s="56" t="s">
        <v>9202</v>
      </c>
      <c r="AD2511" s="56" t="s">
        <v>6595</v>
      </c>
    </row>
    <row r="2512" spans="1:30" ht="114.75" x14ac:dyDescent="0.2">
      <c r="A2512" s="61" t="s">
        <v>9203</v>
      </c>
      <c r="B2512" s="99" t="s">
        <v>743</v>
      </c>
      <c r="C2512" s="56" t="s">
        <v>7295</v>
      </c>
      <c r="D2512" s="56" t="s">
        <v>9139</v>
      </c>
      <c r="E2512" s="57" t="s">
        <v>76</v>
      </c>
      <c r="F2512" s="62" t="s">
        <v>9204</v>
      </c>
      <c r="G2512" s="62" t="s">
        <v>9205</v>
      </c>
      <c r="H2512" s="59">
        <v>44487</v>
      </c>
      <c r="I2512" s="95">
        <v>45217</v>
      </c>
      <c r="J2512" s="48" t="str">
        <f>IF(Ugovori_OPULJP[[#This Row],[DATUM ZAVRŠETKA OPERACIJE]]&gt;DATE(2024,3,31),"u provedbi","završen")</f>
        <v>završen</v>
      </c>
      <c r="K2512" s="58" t="s">
        <v>594</v>
      </c>
      <c r="L2512" s="58" t="s">
        <v>594</v>
      </c>
      <c r="M2512" s="49">
        <v>0.85</v>
      </c>
      <c r="N2512" s="49">
        <v>0.15</v>
      </c>
      <c r="O2512" s="50">
        <f>Ugovori_OPULJP[[#This Row],[Bespovratna sredstva - Ukupno (EU+Nac) HRK
= Ukupna ugovorena vrijednost bespovratnih sredstava]]*Ugovori_OPULJP[[#This Row],[EU STOPA SUFINANCIRANJA %
EU CO-FINANCING RATE %]]</f>
        <v>2114023.7204999998</v>
      </c>
      <c r="P2512" s="51">
        <f>Ugovori_OPULJP[[#This Row],[Bespovratna sredstva - EU dio - HRK]]/7.5345</f>
        <v>280579.16523989645</v>
      </c>
      <c r="Q2512" s="50">
        <f>Ugovori_OPULJP[[#This Row],[Bespovratna sredstva - Ukupno (EU+Nac) HRK
= Ukupna ugovorena vrijednost bespovratnih sredstava]]*Ugovori_OPULJP[[#This Row],[STOPA NACIONALNOG SUFINANCIRANJA %]]</f>
        <v>373063.00949999999</v>
      </c>
      <c r="R2512" s="51">
        <f>Ugovori_OPULJP[[#This Row],[Bespovratna sredstva - Nacionalni dio - HRK]]/7.5345</f>
        <v>49513.970336452316</v>
      </c>
      <c r="S2512" s="52">
        <v>2487086.73</v>
      </c>
      <c r="T2512" s="53">
        <f>Ugovori_OPULJP[[#This Row],[Bespovratna sredstva - Ukupno (EU+Nac) HRK
= Ukupna ugovorena vrijednost bespovratnih sredstava]]/7.5345</f>
        <v>330093.13557634875</v>
      </c>
      <c r="U2512" s="50">
        <v>0</v>
      </c>
      <c r="V2512" s="51">
        <f>Ugovori_OPULJP[[#This Row],[Javni doprinos korisnika - HRK]]/7.5345</f>
        <v>0</v>
      </c>
      <c r="W2512" s="50">
        <v>0</v>
      </c>
      <c r="X2512" s="51">
        <f>Ugovori_OPULJP[[#This Row],[Privatni doprinos korisnika - HRK]]/7.5345</f>
        <v>0</v>
      </c>
      <c r="Y2512" s="52">
        <v>2487086.73</v>
      </c>
      <c r="Z2512" s="53">
        <f>Ugovori_OPULJP[[#This Row],[UKUPNI PRIHVATLJIVI IZDACI
TOTAL ELIGIBLE EXPENDITURE
= Bespovratna sredstva ukupno + doprinos korisnika
= Ukupni prihvatljivi troškovi
= Ukupna ugovorena vrijednost projekta HRK]]/7.5345</f>
        <v>330093.13557634875</v>
      </c>
      <c r="AA2512" s="57" t="s">
        <v>38</v>
      </c>
      <c r="AB2512" s="57" t="s">
        <v>35</v>
      </c>
      <c r="AC2512" s="56" t="s">
        <v>9206</v>
      </c>
      <c r="AD2512" s="56" t="s">
        <v>6595</v>
      </c>
    </row>
    <row r="2513" spans="1:30" ht="102" x14ac:dyDescent="0.2">
      <c r="A2513" s="61" t="s">
        <v>9207</v>
      </c>
      <c r="B2513" s="99" t="s">
        <v>743</v>
      </c>
      <c r="C2513" s="56" t="s">
        <v>7295</v>
      </c>
      <c r="D2513" s="56" t="s">
        <v>9139</v>
      </c>
      <c r="E2513" s="57" t="s">
        <v>76</v>
      </c>
      <c r="F2513" s="62" t="s">
        <v>9208</v>
      </c>
      <c r="G2513" s="62" t="s">
        <v>9209</v>
      </c>
      <c r="H2513" s="59">
        <v>44487</v>
      </c>
      <c r="I2513" s="95">
        <v>45217</v>
      </c>
      <c r="J2513" s="48" t="str">
        <f>IF(Ugovori_OPULJP[[#This Row],[DATUM ZAVRŠETKA OPERACIJE]]&gt;DATE(2024,3,31),"u provedbi","završen")</f>
        <v>završen</v>
      </c>
      <c r="K2513" s="58" t="s">
        <v>271</v>
      </c>
      <c r="L2513" s="58" t="s">
        <v>271</v>
      </c>
      <c r="M2513" s="49">
        <v>0.85</v>
      </c>
      <c r="N2513" s="49">
        <v>0.15</v>
      </c>
      <c r="O2513" s="50">
        <f>Ugovori_OPULJP[[#This Row],[Bespovratna sredstva - Ukupno (EU+Nac) HRK
= Ukupna ugovorena vrijednost bespovratnih sredstava]]*Ugovori_OPULJP[[#This Row],[EU STOPA SUFINANCIRANJA %
EU CO-FINANCING RATE %]]</f>
        <v>1598556.0614999998</v>
      </c>
      <c r="P2513" s="51">
        <f>Ugovori_OPULJP[[#This Row],[Bespovratna sredstva - EU dio - HRK]]/7.5345</f>
        <v>212164.84989050365</v>
      </c>
      <c r="Q2513" s="50">
        <f>Ugovori_OPULJP[[#This Row],[Bespovratna sredstva - Ukupno (EU+Nac) HRK
= Ukupna ugovorena vrijednost bespovratnih sredstava]]*Ugovori_OPULJP[[#This Row],[STOPA NACIONALNOG SUFINANCIRANJA %]]</f>
        <v>282098.12849999999</v>
      </c>
      <c r="R2513" s="51">
        <f>Ugovori_OPULJP[[#This Row],[Bespovratna sredstva - Nacionalni dio - HRK]]/7.5345</f>
        <v>37440.855863030061</v>
      </c>
      <c r="S2513" s="52">
        <v>1880654.19</v>
      </c>
      <c r="T2513" s="53">
        <f>Ugovori_OPULJP[[#This Row],[Bespovratna sredstva - Ukupno (EU+Nac) HRK
= Ukupna ugovorena vrijednost bespovratnih sredstava]]/7.5345</f>
        <v>249605.70575353372</v>
      </c>
      <c r="U2513" s="50">
        <v>0</v>
      </c>
      <c r="V2513" s="51">
        <f>Ugovori_OPULJP[[#This Row],[Javni doprinos korisnika - HRK]]/7.5345</f>
        <v>0</v>
      </c>
      <c r="W2513" s="50">
        <v>0</v>
      </c>
      <c r="X2513" s="51">
        <f>Ugovori_OPULJP[[#This Row],[Privatni doprinos korisnika - HRK]]/7.5345</f>
        <v>0</v>
      </c>
      <c r="Y2513" s="52">
        <v>1880654.19</v>
      </c>
      <c r="Z2513" s="53">
        <f>Ugovori_OPULJP[[#This Row],[UKUPNI PRIHVATLJIVI IZDACI
TOTAL ELIGIBLE EXPENDITURE
= Bespovratna sredstva ukupno + doprinos korisnika
= Ukupni prihvatljivi troškovi
= Ukupna ugovorena vrijednost projekta HRK]]/7.5345</f>
        <v>249605.70575353372</v>
      </c>
      <c r="AA2513" s="57" t="s">
        <v>38</v>
      </c>
      <c r="AB2513" s="57" t="s">
        <v>35</v>
      </c>
      <c r="AC2513" s="56" t="s">
        <v>9210</v>
      </c>
      <c r="AD2513" s="56" t="s">
        <v>6595</v>
      </c>
    </row>
    <row r="2514" spans="1:30" ht="102" x14ac:dyDescent="0.2">
      <c r="A2514" s="61" t="s">
        <v>9211</v>
      </c>
      <c r="B2514" s="99" t="s">
        <v>743</v>
      </c>
      <c r="C2514" s="56" t="s">
        <v>7295</v>
      </c>
      <c r="D2514" s="56" t="s">
        <v>9139</v>
      </c>
      <c r="E2514" s="57" t="s">
        <v>76</v>
      </c>
      <c r="F2514" s="62" t="s">
        <v>9212</v>
      </c>
      <c r="G2514" s="62" t="s">
        <v>9213</v>
      </c>
      <c r="H2514" s="59">
        <v>44515</v>
      </c>
      <c r="I2514" s="59">
        <v>45061</v>
      </c>
      <c r="J2514" s="48" t="str">
        <f>IF(Ugovori_OPULJP[[#This Row],[DATUM ZAVRŠETKA OPERACIJE]]&gt;DATE(2024,3,31),"u provedbi","završen")</f>
        <v>završen</v>
      </c>
      <c r="K2514" s="58" t="s">
        <v>94</v>
      </c>
      <c r="L2514" s="58" t="s">
        <v>94</v>
      </c>
      <c r="M2514" s="74" t="s">
        <v>3114</v>
      </c>
      <c r="N2514" s="49">
        <v>0.15</v>
      </c>
      <c r="O2514" s="50">
        <f>Ugovori_OPULJP[[#This Row],[Bespovratna sredstva - Ukupno (EU+Nac) HRK
= Ukupna ugovorena vrijednost bespovratnih sredstava]]*Ugovori_OPULJP[[#This Row],[EU STOPA SUFINANCIRANJA %
EU CO-FINANCING RATE %]]</f>
        <v>1318047.3574999999</v>
      </c>
      <c r="P2514" s="51">
        <f>Ugovori_OPULJP[[#This Row],[Bespovratna sredstva - EU dio - HRK]]/7.5345</f>
        <v>174934.94691087661</v>
      </c>
      <c r="Q2514" s="50">
        <f>Ugovori_OPULJP[[#This Row],[Bespovratna sredstva - Ukupno (EU+Nac) HRK
= Ukupna ugovorena vrijednost bespovratnih sredstava]]*Ugovori_OPULJP[[#This Row],[STOPA NACIONALNOG SUFINANCIRANJA %]]</f>
        <v>232596.5925</v>
      </c>
      <c r="R2514" s="51">
        <f>Ugovori_OPULJP[[#This Row],[Bespovratna sredstva - Nacionalni dio - HRK]]/7.5345</f>
        <v>30870.872984272344</v>
      </c>
      <c r="S2514" s="52">
        <v>1550643.95</v>
      </c>
      <c r="T2514" s="53">
        <f>Ugovori_OPULJP[[#This Row],[Bespovratna sredstva - Ukupno (EU+Nac) HRK
= Ukupna ugovorena vrijednost bespovratnih sredstava]]/7.5345</f>
        <v>205805.81989514898</v>
      </c>
      <c r="U2514" s="50">
        <v>0</v>
      </c>
      <c r="V2514" s="51">
        <f>Ugovori_OPULJP[[#This Row],[Javni doprinos korisnika - HRK]]/7.5345</f>
        <v>0</v>
      </c>
      <c r="W2514" s="50">
        <v>0</v>
      </c>
      <c r="X2514" s="51">
        <f>Ugovori_OPULJP[[#This Row],[Privatni doprinos korisnika - HRK]]/7.5345</f>
        <v>0</v>
      </c>
      <c r="Y2514" s="52">
        <v>1550643.95</v>
      </c>
      <c r="Z2514" s="53">
        <f>Ugovori_OPULJP[[#This Row],[UKUPNI PRIHVATLJIVI IZDACI
TOTAL ELIGIBLE EXPENDITURE
= Bespovratna sredstva ukupno + doprinos korisnika
= Ukupni prihvatljivi troškovi
= Ukupna ugovorena vrijednost projekta HRK]]/7.5345</f>
        <v>205805.81989514898</v>
      </c>
      <c r="AA2514" s="57" t="s">
        <v>38</v>
      </c>
      <c r="AB2514" s="57" t="s">
        <v>35</v>
      </c>
      <c r="AC2514" s="56" t="s">
        <v>9214</v>
      </c>
      <c r="AD2514" s="63" t="s">
        <v>6595</v>
      </c>
    </row>
    <row r="2515" spans="1:30" ht="38.25" x14ac:dyDescent="0.2">
      <c r="A2515" s="61" t="s">
        <v>9215</v>
      </c>
      <c r="B2515" s="99" t="s">
        <v>743</v>
      </c>
      <c r="C2515" s="56" t="s">
        <v>7295</v>
      </c>
      <c r="D2515" s="56" t="s">
        <v>9139</v>
      </c>
      <c r="E2515" s="57" t="s">
        <v>76</v>
      </c>
      <c r="F2515" s="62" t="s">
        <v>9216</v>
      </c>
      <c r="G2515" s="62" t="s">
        <v>9217</v>
      </c>
      <c r="H2515" s="59">
        <v>44487</v>
      </c>
      <c r="I2515" s="95">
        <v>45217</v>
      </c>
      <c r="J2515" s="48" t="str">
        <f>IF(Ugovori_OPULJP[[#This Row],[DATUM ZAVRŠETKA OPERACIJE]]&gt;DATE(2024,3,31),"u provedbi","završen")</f>
        <v>završen</v>
      </c>
      <c r="K2515" s="58" t="s">
        <v>104</v>
      </c>
      <c r="L2515" s="58" t="s">
        <v>104</v>
      </c>
      <c r="M2515" s="49">
        <v>0.85</v>
      </c>
      <c r="N2515" s="49">
        <v>0.15</v>
      </c>
      <c r="O2515" s="50">
        <f>Ugovori_OPULJP[[#This Row],[Bespovratna sredstva - Ukupno (EU+Nac) HRK
= Ukupna ugovorena vrijednost bespovratnih sredstava]]*Ugovori_OPULJP[[#This Row],[EU STOPA SUFINANCIRANJA %
EU CO-FINANCING RATE %]]</f>
        <v>956760</v>
      </c>
      <c r="P2515" s="51">
        <f>Ugovori_OPULJP[[#This Row],[Bespovratna sredstva - EU dio - HRK]]/7.5345</f>
        <v>126983.87417877761</v>
      </c>
      <c r="Q2515" s="50">
        <f>Ugovori_OPULJP[[#This Row],[Bespovratna sredstva - Ukupno (EU+Nac) HRK
= Ukupna ugovorena vrijednost bespovratnih sredstava]]*Ugovori_OPULJP[[#This Row],[STOPA NACIONALNOG SUFINANCIRANJA %]]</f>
        <v>168840</v>
      </c>
      <c r="R2515" s="51">
        <f>Ugovori_OPULJP[[#This Row],[Bespovratna sredstva - Nacionalni dio - HRK]]/7.5345</f>
        <v>22408.918972725463</v>
      </c>
      <c r="S2515" s="52">
        <v>1125600</v>
      </c>
      <c r="T2515" s="53">
        <f>Ugovori_OPULJP[[#This Row],[Bespovratna sredstva - Ukupno (EU+Nac) HRK
= Ukupna ugovorena vrijednost bespovratnih sredstava]]/7.5345</f>
        <v>149392.79315150308</v>
      </c>
      <c r="U2515" s="50">
        <v>0</v>
      </c>
      <c r="V2515" s="51">
        <f>Ugovori_OPULJP[[#This Row],[Javni doprinos korisnika - HRK]]/7.5345</f>
        <v>0</v>
      </c>
      <c r="W2515" s="50">
        <v>0</v>
      </c>
      <c r="X2515" s="51">
        <f>Ugovori_OPULJP[[#This Row],[Privatni doprinos korisnika - HRK]]/7.5345</f>
        <v>0</v>
      </c>
      <c r="Y2515" s="52">
        <v>1125600</v>
      </c>
      <c r="Z2515" s="53">
        <f>Ugovori_OPULJP[[#This Row],[UKUPNI PRIHVATLJIVI IZDACI
TOTAL ELIGIBLE EXPENDITURE
= Bespovratna sredstva ukupno + doprinos korisnika
= Ukupni prihvatljivi troškovi
= Ukupna ugovorena vrijednost projekta HRK]]/7.5345</f>
        <v>149392.79315150308</v>
      </c>
      <c r="AA2515" s="57" t="s">
        <v>38</v>
      </c>
      <c r="AB2515" s="57" t="s">
        <v>35</v>
      </c>
      <c r="AC2515" s="56" t="s">
        <v>9218</v>
      </c>
      <c r="AD2515" s="56" t="s">
        <v>6595</v>
      </c>
    </row>
    <row r="2516" spans="1:30" ht="114.75" x14ac:dyDescent="0.2">
      <c r="A2516" s="61" t="s">
        <v>9219</v>
      </c>
      <c r="B2516" s="99" t="s">
        <v>743</v>
      </c>
      <c r="C2516" s="56" t="s">
        <v>7295</v>
      </c>
      <c r="D2516" s="56" t="s">
        <v>9139</v>
      </c>
      <c r="E2516" s="57" t="s">
        <v>76</v>
      </c>
      <c r="F2516" s="62" t="s">
        <v>9220</v>
      </c>
      <c r="G2516" s="62" t="s">
        <v>9221</v>
      </c>
      <c r="H2516" s="59">
        <v>44487</v>
      </c>
      <c r="I2516" s="59">
        <v>45217</v>
      </c>
      <c r="J2516" s="48" t="str">
        <f>IF(Ugovori_OPULJP[[#This Row],[DATUM ZAVRŠETKA OPERACIJE]]&gt;DATE(2024,3,31),"u provedbi","završen")</f>
        <v>završen</v>
      </c>
      <c r="K2516" s="58" t="s">
        <v>99</v>
      </c>
      <c r="L2516" s="58" t="s">
        <v>99</v>
      </c>
      <c r="M2516" s="49">
        <v>0.85</v>
      </c>
      <c r="N2516" s="49">
        <v>0.15</v>
      </c>
      <c r="O2516" s="50">
        <f>Ugovori_OPULJP[[#This Row],[Bespovratna sredstva - Ukupno (EU+Nac) HRK
= Ukupna ugovorena vrijednost bespovratnih sredstava]]*Ugovori_OPULJP[[#This Row],[EU STOPA SUFINANCIRANJA %
EU CO-FINANCING RATE %]]</f>
        <v>2063952.1839999999</v>
      </c>
      <c r="P2516" s="51">
        <f>Ugovori_OPULJP[[#This Row],[Bespovratna sredstva - EU dio - HRK]]/7.5345</f>
        <v>273933.53029398096</v>
      </c>
      <c r="Q2516" s="50">
        <f>Ugovori_OPULJP[[#This Row],[Bespovratna sredstva - Ukupno (EU+Nac) HRK
= Ukupna ugovorena vrijednost bespovratnih sredstava]]*Ugovori_OPULJP[[#This Row],[STOPA NACIONALNOG SUFINANCIRANJA %]]</f>
        <v>364226.85599999997</v>
      </c>
      <c r="R2516" s="51">
        <f>Ugovori_OPULJP[[#This Row],[Bespovratna sredstva - Nacionalni dio - HRK]]/7.5345</f>
        <v>48341.211228349588</v>
      </c>
      <c r="S2516" s="52">
        <v>2428179.04</v>
      </c>
      <c r="T2516" s="53">
        <f>Ugovori_OPULJP[[#This Row],[Bespovratna sredstva - Ukupno (EU+Nac) HRK
= Ukupna ugovorena vrijednost bespovratnih sredstava]]/7.5345</f>
        <v>322274.74152233062</v>
      </c>
      <c r="U2516" s="50">
        <v>0</v>
      </c>
      <c r="V2516" s="51">
        <f>Ugovori_OPULJP[[#This Row],[Javni doprinos korisnika - HRK]]/7.5345</f>
        <v>0</v>
      </c>
      <c r="W2516" s="50">
        <v>0</v>
      </c>
      <c r="X2516" s="51">
        <f>Ugovori_OPULJP[[#This Row],[Privatni doprinos korisnika - HRK]]/7.5345</f>
        <v>0</v>
      </c>
      <c r="Y2516" s="52">
        <v>2428179.04</v>
      </c>
      <c r="Z2516" s="53">
        <f>Ugovori_OPULJP[[#This Row],[UKUPNI PRIHVATLJIVI IZDACI
TOTAL ELIGIBLE EXPENDITURE
= Bespovratna sredstva ukupno + doprinos korisnika
= Ukupni prihvatljivi troškovi
= Ukupna ugovorena vrijednost projekta HRK]]/7.5345</f>
        <v>322274.74152233062</v>
      </c>
      <c r="AA2516" s="57" t="s">
        <v>38</v>
      </c>
      <c r="AB2516" s="57" t="s">
        <v>35</v>
      </c>
      <c r="AC2516" s="56" t="s">
        <v>9222</v>
      </c>
      <c r="AD2516" s="56" t="s">
        <v>6595</v>
      </c>
    </row>
    <row r="2517" spans="1:30" ht="102" x14ac:dyDescent="0.2">
      <c r="A2517" s="61" t="s">
        <v>9223</v>
      </c>
      <c r="B2517" s="99" t="s">
        <v>743</v>
      </c>
      <c r="C2517" s="56" t="s">
        <v>7295</v>
      </c>
      <c r="D2517" s="105" t="s">
        <v>9224</v>
      </c>
      <c r="E2517" s="57" t="s">
        <v>34</v>
      </c>
      <c r="F2517" s="106" t="s">
        <v>9224</v>
      </c>
      <c r="G2517" s="106" t="s">
        <v>9225</v>
      </c>
      <c r="H2517" s="59">
        <v>43794</v>
      </c>
      <c r="I2517" s="59">
        <v>45260</v>
      </c>
      <c r="J2517" s="48" t="str">
        <f>IF(Ugovori_OPULJP[[#This Row],[DATUM ZAVRŠETKA OPERACIJE]]&gt;DATE(2024,3,31),"u provedbi","završen")</f>
        <v>završen</v>
      </c>
      <c r="K2517" s="58" t="s">
        <v>36</v>
      </c>
      <c r="L2517" s="58" t="s">
        <v>37</v>
      </c>
      <c r="M2517" s="49">
        <v>0.85</v>
      </c>
      <c r="N2517" s="49">
        <v>0.15</v>
      </c>
      <c r="O2517" s="50">
        <f>Ugovori_OPULJP[[#This Row],[Bespovratna sredstva - Ukupno (EU+Nac) HRK
= Ukupna ugovorena vrijednost bespovratnih sredstava]]*Ugovori_OPULJP[[#This Row],[EU STOPA SUFINANCIRANJA %
EU CO-FINANCING RATE %]]</f>
        <v>8634154.8370000012</v>
      </c>
      <c r="P2517" s="51">
        <f>Ugovori_OPULJP[[#This Row],[Bespovratna sredstva - EU dio - HRK]]/7.5345</f>
        <v>1145949.2782533679</v>
      </c>
      <c r="Q2517" s="50">
        <f>Ugovori_OPULJP[[#This Row],[Bespovratna sredstva - Ukupno (EU+Nac) HRK
= Ukupna ugovorena vrijednost bespovratnih sredstava]]*Ugovori_OPULJP[[#This Row],[STOPA NACIONALNOG SUFINANCIRANJA %]]</f>
        <v>1523674.3830000001</v>
      </c>
      <c r="R2517" s="51">
        <f>Ugovori_OPULJP[[#This Row],[Bespovratna sredstva - Nacionalni dio - HRK]]/7.5345</f>
        <v>202226.34322118256</v>
      </c>
      <c r="S2517" s="52">
        <v>10157829.220000001</v>
      </c>
      <c r="T2517" s="53">
        <f>Ugovori_OPULJP[[#This Row],[Bespovratna sredstva - Ukupno (EU+Nac) HRK
= Ukupna ugovorena vrijednost bespovratnih sredstava]]/7.5345</f>
        <v>1348175.6214745503</v>
      </c>
      <c r="U2517" s="50">
        <v>0</v>
      </c>
      <c r="V2517" s="51">
        <f>Ugovori_OPULJP[[#This Row],[Javni doprinos korisnika - HRK]]/7.5345</f>
        <v>0</v>
      </c>
      <c r="W2517" s="50">
        <v>0</v>
      </c>
      <c r="X2517" s="51">
        <f>Ugovori_OPULJP[[#This Row],[Privatni doprinos korisnika - HRK]]/7.5345</f>
        <v>0</v>
      </c>
      <c r="Y2517" s="52">
        <v>10157829.220000001</v>
      </c>
      <c r="Z2517" s="53">
        <f>Ugovori_OPULJP[[#This Row],[UKUPNI PRIHVATLJIVI IZDACI
TOTAL ELIGIBLE EXPENDITURE
= Bespovratna sredstva ukupno + doprinos korisnika
= Ukupni prihvatljivi troškovi
= Ukupna ugovorena vrijednost projekta HRK]]/7.5345</f>
        <v>1348175.6214745503</v>
      </c>
      <c r="AA2517" s="57" t="s">
        <v>38</v>
      </c>
      <c r="AB2517" s="57" t="s">
        <v>35</v>
      </c>
      <c r="AC2517" s="56" t="s">
        <v>9226</v>
      </c>
      <c r="AD2517" s="56" t="s">
        <v>6595</v>
      </c>
    </row>
    <row r="2518" spans="1:30" ht="63.75" x14ac:dyDescent="0.2">
      <c r="A2518" s="61" t="s">
        <v>9227</v>
      </c>
      <c r="B2518" s="99" t="s">
        <v>743</v>
      </c>
      <c r="C2518" s="56" t="s">
        <v>7295</v>
      </c>
      <c r="D2518" s="56" t="s">
        <v>9228</v>
      </c>
      <c r="E2518" s="57" t="s">
        <v>76</v>
      </c>
      <c r="F2518" s="62" t="s">
        <v>9229</v>
      </c>
      <c r="G2518" s="62" t="s">
        <v>7345</v>
      </c>
      <c r="H2518" s="59">
        <v>44208</v>
      </c>
      <c r="I2518" s="59">
        <v>44816</v>
      </c>
      <c r="J2518" s="48" t="str">
        <f>IF(Ugovori_OPULJP[[#This Row],[DATUM ZAVRŠETKA OPERACIJE]]&gt;DATE(2024,3,31),"u provedbi","završen")</f>
        <v>završen</v>
      </c>
      <c r="K2518" s="58" t="s">
        <v>154</v>
      </c>
      <c r="L2518" s="58" t="s">
        <v>37</v>
      </c>
      <c r="M2518" s="49">
        <v>0.85</v>
      </c>
      <c r="N2518" s="49">
        <v>0.15</v>
      </c>
      <c r="O2518" s="83">
        <f>Ugovori_OPULJP[[#This Row],[Bespovratna sredstva - Ukupno (EU+Nac) HRK
= Ukupna ugovorena vrijednost bespovratnih sredstava]]*Ugovori_OPULJP[[#This Row],[EU STOPA SUFINANCIRANJA %
EU CO-FINANCING RATE %]]</f>
        <v>1049599.9749999999</v>
      </c>
      <c r="P2518" s="84">
        <f>Ugovori_OPULJP[[#This Row],[Bespovratna sredstva - EU dio - HRK]]/7.5345</f>
        <v>139305.85639392128</v>
      </c>
      <c r="Q2518" s="83">
        <f>Ugovori_OPULJP[[#This Row],[Bespovratna sredstva - Ukupno (EU+Nac) HRK
= Ukupna ugovorena vrijednost bespovratnih sredstava]]*Ugovori_OPULJP[[#This Row],[STOPA NACIONALNOG SUFINANCIRANJA %]]</f>
        <v>185223.52499999999</v>
      </c>
      <c r="R2518" s="84">
        <f>Ugovori_OPULJP[[#This Row],[Bespovratna sredstva - Nacionalni dio - HRK]]/7.5345</f>
        <v>24583.386422456697</v>
      </c>
      <c r="S2518" s="85">
        <v>1234823.5</v>
      </c>
      <c r="T2518" s="86">
        <f>Ugovori_OPULJP[[#This Row],[Bespovratna sredstva - Ukupno (EU+Nac) HRK
= Ukupna ugovorena vrijednost bespovratnih sredstava]]/7.5345</f>
        <v>163889.24281637798</v>
      </c>
      <c r="U2518" s="83">
        <v>0</v>
      </c>
      <c r="V2518" s="84">
        <f>Ugovori_OPULJP[[#This Row],[Javni doprinos korisnika - HRK]]/7.5345</f>
        <v>0</v>
      </c>
      <c r="W2518" s="83">
        <v>0</v>
      </c>
      <c r="X2518" s="84">
        <f>Ugovori_OPULJP[[#This Row],[Privatni doprinos korisnika - HRK]]/7.5345</f>
        <v>0</v>
      </c>
      <c r="Y2518" s="85">
        <v>1234823.5</v>
      </c>
      <c r="Z2518" s="86">
        <f>Ugovori_OPULJP[[#This Row],[UKUPNI PRIHVATLJIVI IZDACI
TOTAL ELIGIBLE EXPENDITURE
= Bespovratna sredstva ukupno + doprinos korisnika
= Ukupni prihvatljivi troškovi
= Ukupna ugovorena vrijednost projekta HRK]]/7.5345</f>
        <v>163889.24281637798</v>
      </c>
      <c r="AA2518" s="57" t="s">
        <v>38</v>
      </c>
      <c r="AB2518" s="57" t="s">
        <v>35</v>
      </c>
      <c r="AC2518" s="56" t="s">
        <v>9230</v>
      </c>
      <c r="AD2518" s="56" t="s">
        <v>6595</v>
      </c>
    </row>
    <row r="2519" spans="1:30" ht="89.25" x14ac:dyDescent="0.2">
      <c r="A2519" s="61" t="s">
        <v>9231</v>
      </c>
      <c r="B2519" s="99" t="s">
        <v>743</v>
      </c>
      <c r="C2519" s="56" t="s">
        <v>7295</v>
      </c>
      <c r="D2519" s="56" t="s">
        <v>9228</v>
      </c>
      <c r="E2519" s="57" t="s">
        <v>76</v>
      </c>
      <c r="F2519" s="62" t="s">
        <v>9232</v>
      </c>
      <c r="G2519" s="62" t="s">
        <v>3143</v>
      </c>
      <c r="H2519" s="59">
        <v>44368</v>
      </c>
      <c r="I2519" s="59">
        <v>44978</v>
      </c>
      <c r="J2519" s="48" t="str">
        <f>IF(Ugovori_OPULJP[[#This Row],[DATUM ZAVRŠETKA OPERACIJE]]&gt;DATE(2024,3,31),"u provedbi","završen")</f>
        <v>završen</v>
      </c>
      <c r="K2519" s="58" t="s">
        <v>211</v>
      </c>
      <c r="L2519" s="58" t="s">
        <v>211</v>
      </c>
      <c r="M2519" s="49">
        <v>0.85</v>
      </c>
      <c r="N2519" s="49">
        <v>0.15</v>
      </c>
      <c r="O2519" s="50">
        <f>Ugovori_OPULJP[[#This Row],[Bespovratna sredstva - Ukupno (EU+Nac) HRK
= Ukupna ugovorena vrijednost bespovratnih sredstava]]*Ugovori_OPULJP[[#This Row],[EU STOPA SUFINANCIRANJA %
EU CO-FINANCING RATE %]]</f>
        <v>964010.5</v>
      </c>
      <c r="P2519" s="51">
        <f>Ugovori_OPULJP[[#This Row],[Bespovratna sredstva - EU dio - HRK]]/7.5345</f>
        <v>127946.18090118786</v>
      </c>
      <c r="Q2519" s="50">
        <f>Ugovori_OPULJP[[#This Row],[Bespovratna sredstva - Ukupno (EU+Nac) HRK
= Ukupna ugovorena vrijednost bespovratnih sredstava]]*Ugovori_OPULJP[[#This Row],[STOPA NACIONALNOG SUFINANCIRANJA %]]</f>
        <v>170119.5</v>
      </c>
      <c r="R2519" s="51">
        <f>Ugovori_OPULJP[[#This Row],[Bespovratna sredstva - Nacionalni dio - HRK]]/7.5345</f>
        <v>22578.737806091976</v>
      </c>
      <c r="S2519" s="52">
        <v>1134130</v>
      </c>
      <c r="T2519" s="53">
        <f>Ugovori_OPULJP[[#This Row],[Bespovratna sredstva - Ukupno (EU+Nac) HRK
= Ukupna ugovorena vrijednost bespovratnih sredstava]]/7.5345</f>
        <v>150524.91870727984</v>
      </c>
      <c r="U2519" s="50">
        <v>0</v>
      </c>
      <c r="V2519" s="51">
        <f>Ugovori_OPULJP[[#This Row],[Javni doprinos korisnika - HRK]]/7.5345</f>
        <v>0</v>
      </c>
      <c r="W2519" s="50">
        <v>0</v>
      </c>
      <c r="X2519" s="51">
        <f>Ugovori_OPULJP[[#This Row],[Privatni doprinos korisnika - HRK]]/7.5345</f>
        <v>0</v>
      </c>
      <c r="Y2519" s="52">
        <v>1134130</v>
      </c>
      <c r="Z2519" s="53">
        <f>Ugovori_OPULJP[[#This Row],[UKUPNI PRIHVATLJIVI IZDACI
TOTAL ELIGIBLE EXPENDITURE
= Bespovratna sredstva ukupno + doprinos korisnika
= Ukupni prihvatljivi troškovi
= Ukupna ugovorena vrijednost projekta HRK]]/7.5345</f>
        <v>150524.91870727984</v>
      </c>
      <c r="AA2519" s="57" t="s">
        <v>38</v>
      </c>
      <c r="AB2519" s="57" t="s">
        <v>35</v>
      </c>
      <c r="AC2519" s="107" t="s">
        <v>9233</v>
      </c>
      <c r="AD2519" s="63" t="s">
        <v>6595</v>
      </c>
    </row>
    <row r="2520" spans="1:30" ht="102" x14ac:dyDescent="0.2">
      <c r="A2520" s="61" t="s">
        <v>9234</v>
      </c>
      <c r="B2520" s="99" t="s">
        <v>743</v>
      </c>
      <c r="C2520" s="56" t="s">
        <v>7295</v>
      </c>
      <c r="D2520" s="56" t="s">
        <v>9228</v>
      </c>
      <c r="E2520" s="57" t="s">
        <v>76</v>
      </c>
      <c r="F2520" s="62" t="s">
        <v>9235</v>
      </c>
      <c r="G2520" s="62" t="s">
        <v>9236</v>
      </c>
      <c r="H2520" s="59">
        <v>44319</v>
      </c>
      <c r="I2520" s="59">
        <v>44929</v>
      </c>
      <c r="J2520" s="48" t="str">
        <f>IF(Ugovori_OPULJP[[#This Row],[DATUM ZAVRŠETKA OPERACIJE]]&gt;DATE(2024,3,31),"u provedbi","završen")</f>
        <v>završen</v>
      </c>
      <c r="K2520" s="58" t="s">
        <v>249</v>
      </c>
      <c r="L2520" s="58" t="s">
        <v>249</v>
      </c>
      <c r="M2520" s="49">
        <v>0.85</v>
      </c>
      <c r="N2520" s="49">
        <v>0.15</v>
      </c>
      <c r="O2520" s="50">
        <f>Ugovori_OPULJP[[#This Row],[Bespovratna sredstva - Ukupno (EU+Nac) HRK
= Ukupna ugovorena vrijednost bespovratnih sredstava]]*Ugovori_OPULJP[[#This Row],[EU STOPA SUFINANCIRANJA %
EU CO-FINANCING RATE %]]</f>
        <v>477767.49</v>
      </c>
      <c r="P2520" s="51">
        <f>Ugovori_OPULJP[[#This Row],[Bespovratna sredstva - EU dio - HRK]]/7.5345</f>
        <v>63410.643042006763</v>
      </c>
      <c r="Q2520" s="50">
        <f>Ugovori_OPULJP[[#This Row],[Bespovratna sredstva - Ukupno (EU+Nac) HRK
= Ukupna ugovorena vrijednost bespovratnih sredstava]]*Ugovori_OPULJP[[#This Row],[STOPA NACIONALNOG SUFINANCIRANJA %]]</f>
        <v>84311.91</v>
      </c>
      <c r="R2520" s="51">
        <f>Ugovori_OPULJP[[#This Row],[Bespovratna sredstva - Nacionalni dio - HRK]]/7.5345</f>
        <v>11190.113478001194</v>
      </c>
      <c r="S2520" s="52">
        <v>562079.4</v>
      </c>
      <c r="T2520" s="53">
        <f>Ugovori_OPULJP[[#This Row],[Bespovratna sredstva - Ukupno (EU+Nac) HRK
= Ukupna ugovorena vrijednost bespovratnih sredstava]]/7.5345</f>
        <v>74600.756520007955</v>
      </c>
      <c r="U2520" s="50">
        <v>0</v>
      </c>
      <c r="V2520" s="51">
        <f>Ugovori_OPULJP[[#This Row],[Javni doprinos korisnika - HRK]]/7.5345</f>
        <v>0</v>
      </c>
      <c r="W2520" s="50">
        <v>0</v>
      </c>
      <c r="X2520" s="51">
        <f>Ugovori_OPULJP[[#This Row],[Privatni doprinos korisnika - HRK]]/7.5345</f>
        <v>0</v>
      </c>
      <c r="Y2520" s="52">
        <v>562079.4</v>
      </c>
      <c r="Z2520" s="53">
        <f>Ugovori_OPULJP[[#This Row],[UKUPNI PRIHVATLJIVI IZDACI
TOTAL ELIGIBLE EXPENDITURE
= Bespovratna sredstva ukupno + doprinos korisnika
= Ukupni prihvatljivi troškovi
= Ukupna ugovorena vrijednost projekta HRK]]/7.5345</f>
        <v>74600.756520007955</v>
      </c>
      <c r="AA2520" s="44" t="s">
        <v>38</v>
      </c>
      <c r="AB2520" s="44" t="s">
        <v>35</v>
      </c>
      <c r="AC2520" s="107" t="s">
        <v>9237</v>
      </c>
      <c r="AD2520" s="63" t="s">
        <v>6595</v>
      </c>
    </row>
    <row r="2521" spans="1:30" ht="51" customHeight="1" x14ac:dyDescent="0.2">
      <c r="A2521" s="61" t="s">
        <v>9238</v>
      </c>
      <c r="B2521" s="99" t="s">
        <v>743</v>
      </c>
      <c r="C2521" s="56" t="s">
        <v>7295</v>
      </c>
      <c r="D2521" s="56" t="s">
        <v>9228</v>
      </c>
      <c r="E2521" s="57" t="s">
        <v>76</v>
      </c>
      <c r="F2521" s="62" t="s">
        <v>9239</v>
      </c>
      <c r="G2521" s="62" t="s">
        <v>2415</v>
      </c>
      <c r="H2521" s="59">
        <v>44209</v>
      </c>
      <c r="I2521" s="59">
        <v>44817</v>
      </c>
      <c r="J2521" s="48" t="str">
        <f>IF(Ugovori_OPULJP[[#This Row],[DATUM ZAVRŠETKA OPERACIJE]]&gt;DATE(2024,3,31),"u provedbi","završen")</f>
        <v>završen</v>
      </c>
      <c r="K2521" s="58" t="s">
        <v>99</v>
      </c>
      <c r="L2521" s="58" t="s">
        <v>99</v>
      </c>
      <c r="M2521" s="49">
        <v>0.85</v>
      </c>
      <c r="N2521" s="49">
        <v>0.15</v>
      </c>
      <c r="O2521" s="83">
        <f>Ugovori_OPULJP[[#This Row],[Bespovratna sredstva - Ukupno (EU+Nac) HRK
= Ukupna ugovorena vrijednost bespovratnih sredstava]]*Ugovori_OPULJP[[#This Row],[EU STOPA SUFINANCIRANJA %
EU CO-FINANCING RATE %]]</f>
        <v>1527274.4749999999</v>
      </c>
      <c r="P2521" s="84">
        <f>Ugovori_OPULJP[[#This Row],[Bespovratna sredstva - EU dio - HRK]]/7.5345</f>
        <v>202704.15754197355</v>
      </c>
      <c r="Q2521" s="83">
        <f>Ugovori_OPULJP[[#This Row],[Bespovratna sredstva - Ukupno (EU+Nac) HRK
= Ukupna ugovorena vrijednost bespovratnih sredstava]]*Ugovori_OPULJP[[#This Row],[STOPA NACIONALNOG SUFINANCIRANJA %]]</f>
        <v>269519.02499999997</v>
      </c>
      <c r="R2521" s="84">
        <f>Ugovori_OPULJP[[#This Row],[Bespovratna sredstva - Nacionalni dio - HRK]]/7.5345</f>
        <v>35771.321919171802</v>
      </c>
      <c r="S2521" s="85">
        <v>1796793.5</v>
      </c>
      <c r="T2521" s="86">
        <f>Ugovori_OPULJP[[#This Row],[Bespovratna sredstva - Ukupno (EU+Nac) HRK
= Ukupna ugovorena vrijednost bespovratnih sredstava]]/7.5345</f>
        <v>238475.47946114538</v>
      </c>
      <c r="U2521" s="83">
        <v>0</v>
      </c>
      <c r="V2521" s="84">
        <f>Ugovori_OPULJP[[#This Row],[Javni doprinos korisnika - HRK]]/7.5345</f>
        <v>0</v>
      </c>
      <c r="W2521" s="83">
        <v>0</v>
      </c>
      <c r="X2521" s="84">
        <f>Ugovori_OPULJP[[#This Row],[Privatni doprinos korisnika - HRK]]/7.5345</f>
        <v>0</v>
      </c>
      <c r="Y2521" s="85">
        <v>1796793.5</v>
      </c>
      <c r="Z2521" s="86">
        <f>Ugovori_OPULJP[[#This Row],[UKUPNI PRIHVATLJIVI IZDACI
TOTAL ELIGIBLE EXPENDITURE
= Bespovratna sredstva ukupno + doprinos korisnika
= Ukupni prihvatljivi troškovi
= Ukupna ugovorena vrijednost projekta HRK]]/7.5345</f>
        <v>238475.47946114538</v>
      </c>
      <c r="AA2521" s="57" t="s">
        <v>38</v>
      </c>
      <c r="AB2521" s="57" t="s">
        <v>35</v>
      </c>
      <c r="AC2521" s="107" t="s">
        <v>9240</v>
      </c>
      <c r="AD2521" s="56" t="s">
        <v>6595</v>
      </c>
    </row>
    <row r="2522" spans="1:30" ht="114.75" x14ac:dyDescent="0.2">
      <c r="A2522" s="61" t="s">
        <v>9241</v>
      </c>
      <c r="B2522" s="99" t="s">
        <v>743</v>
      </c>
      <c r="C2522" s="56" t="s">
        <v>7295</v>
      </c>
      <c r="D2522" s="56" t="s">
        <v>9228</v>
      </c>
      <c r="E2522" s="57" t="s">
        <v>76</v>
      </c>
      <c r="F2522" s="62" t="s">
        <v>9242</v>
      </c>
      <c r="G2522" s="45" t="s">
        <v>7445</v>
      </c>
      <c r="H2522" s="59">
        <v>44207</v>
      </c>
      <c r="I2522" s="59">
        <v>44815</v>
      </c>
      <c r="J2522" s="48" t="str">
        <f>IF(Ugovori_OPULJP[[#This Row],[DATUM ZAVRŠETKA OPERACIJE]]&gt;DATE(2024,3,31),"u provedbi","završen")</f>
        <v>završen</v>
      </c>
      <c r="K2522" s="58" t="s">
        <v>9243</v>
      </c>
      <c r="L2522" s="58" t="s">
        <v>37</v>
      </c>
      <c r="M2522" s="49">
        <v>0.85</v>
      </c>
      <c r="N2522" s="49">
        <v>0.15</v>
      </c>
      <c r="O2522" s="83">
        <f>Ugovori_OPULJP[[#This Row],[Bespovratna sredstva - Ukupno (EU+Nac) HRK
= Ukupna ugovorena vrijednost bespovratnih sredstava]]*Ugovori_OPULJP[[#This Row],[EU STOPA SUFINANCIRANJA %
EU CO-FINANCING RATE %]]</f>
        <v>1698882.7515</v>
      </c>
      <c r="P2522" s="84">
        <f>Ugovori_OPULJP[[#This Row],[Bespovratna sredstva - EU dio - HRK]]/7.5345</f>
        <v>225480.48994624725</v>
      </c>
      <c r="Q2522" s="83">
        <f>Ugovori_OPULJP[[#This Row],[Bespovratna sredstva - Ukupno (EU+Nac) HRK
= Ukupna ugovorena vrijednost bespovratnih sredstava]]*Ugovori_OPULJP[[#This Row],[STOPA NACIONALNOG SUFINANCIRANJA %]]</f>
        <v>299802.83850000001</v>
      </c>
      <c r="R2522" s="84">
        <f>Ugovori_OPULJP[[#This Row],[Bespovratna sredstva - Nacionalni dio - HRK]]/7.5345</f>
        <v>39790.674696396578</v>
      </c>
      <c r="S2522" s="85">
        <v>1998685.59</v>
      </c>
      <c r="T2522" s="86">
        <f>Ugovori_OPULJP[[#This Row],[Bespovratna sredstva - Ukupno (EU+Nac) HRK
= Ukupna ugovorena vrijednost bespovratnih sredstava]]/7.5345</f>
        <v>265271.16464264382</v>
      </c>
      <c r="U2522" s="83">
        <v>0</v>
      </c>
      <c r="V2522" s="84">
        <f>Ugovori_OPULJP[[#This Row],[Javni doprinos korisnika - HRK]]/7.5345</f>
        <v>0</v>
      </c>
      <c r="W2522" s="83">
        <v>0</v>
      </c>
      <c r="X2522" s="84">
        <f>Ugovori_OPULJP[[#This Row],[Privatni doprinos korisnika - HRK]]/7.5345</f>
        <v>0</v>
      </c>
      <c r="Y2522" s="85">
        <v>1998685.59</v>
      </c>
      <c r="Z2522" s="86">
        <f>Ugovori_OPULJP[[#This Row],[UKUPNI PRIHVATLJIVI IZDACI
TOTAL ELIGIBLE EXPENDITURE
= Bespovratna sredstva ukupno + doprinos korisnika
= Ukupni prihvatljivi troškovi
= Ukupna ugovorena vrijednost projekta HRK]]/7.5345</f>
        <v>265271.16464264382</v>
      </c>
      <c r="AA2522" s="57" t="s">
        <v>38</v>
      </c>
      <c r="AB2522" s="57" t="s">
        <v>35</v>
      </c>
      <c r="AC2522" s="107" t="s">
        <v>9244</v>
      </c>
      <c r="AD2522" s="56" t="s">
        <v>6595</v>
      </c>
    </row>
    <row r="2523" spans="1:30" ht="89.25" x14ac:dyDescent="0.2">
      <c r="A2523" s="61" t="s">
        <v>9245</v>
      </c>
      <c r="B2523" s="99" t="s">
        <v>743</v>
      </c>
      <c r="C2523" s="56" t="s">
        <v>7295</v>
      </c>
      <c r="D2523" s="56" t="s">
        <v>9228</v>
      </c>
      <c r="E2523" s="57" t="s">
        <v>76</v>
      </c>
      <c r="F2523" s="62" t="s">
        <v>9246</v>
      </c>
      <c r="G2523" s="62" t="s">
        <v>8678</v>
      </c>
      <c r="H2523" s="59">
        <v>44322</v>
      </c>
      <c r="I2523" s="59">
        <v>44932</v>
      </c>
      <c r="J2523" s="48" t="str">
        <f>IF(Ugovori_OPULJP[[#This Row],[DATUM ZAVRŠETKA OPERACIJE]]&gt;DATE(2024,3,31),"u provedbi","završen")</f>
        <v>završen</v>
      </c>
      <c r="K2523" s="58" t="s">
        <v>9247</v>
      </c>
      <c r="L2523" s="58" t="s">
        <v>37</v>
      </c>
      <c r="M2523" s="49">
        <v>0.85</v>
      </c>
      <c r="N2523" s="49">
        <v>0.15</v>
      </c>
      <c r="O2523" s="50">
        <f>Ugovori_OPULJP[[#This Row],[Bespovratna sredstva - Ukupno (EU+Nac) HRK
= Ukupna ugovorena vrijednost bespovratnih sredstava]]*Ugovori_OPULJP[[#This Row],[EU STOPA SUFINANCIRANJA %
EU CO-FINANCING RATE %]]</f>
        <v>504293.18499999994</v>
      </c>
      <c r="P2523" s="51">
        <f>Ugovori_OPULJP[[#This Row],[Bespovratna sredstva - EU dio - HRK]]/7.5345</f>
        <v>66931.207777556556</v>
      </c>
      <c r="Q2523" s="50">
        <f>Ugovori_OPULJP[[#This Row],[Bespovratna sredstva - Ukupno (EU+Nac) HRK
= Ukupna ugovorena vrijednost bespovratnih sredstava]]*Ugovori_OPULJP[[#This Row],[STOPA NACIONALNOG SUFINANCIRANJA %]]</f>
        <v>88992.914999999994</v>
      </c>
      <c r="R2523" s="51">
        <f>Ugovori_OPULJP[[#This Row],[Bespovratna sredstva - Nacionalni dio - HRK]]/7.5345</f>
        <v>11811.3896078041</v>
      </c>
      <c r="S2523" s="52">
        <v>593286.1</v>
      </c>
      <c r="T2523" s="53">
        <f>Ugovori_OPULJP[[#This Row],[Bespovratna sredstva - Ukupno (EU+Nac) HRK
= Ukupna ugovorena vrijednost bespovratnih sredstava]]/7.5345</f>
        <v>78742.59738536067</v>
      </c>
      <c r="U2523" s="50">
        <v>0</v>
      </c>
      <c r="V2523" s="51">
        <f>Ugovori_OPULJP[[#This Row],[Javni doprinos korisnika - HRK]]/7.5345</f>
        <v>0</v>
      </c>
      <c r="W2523" s="50">
        <v>0</v>
      </c>
      <c r="X2523" s="51">
        <f>Ugovori_OPULJP[[#This Row],[Privatni doprinos korisnika - HRK]]/7.5345</f>
        <v>0</v>
      </c>
      <c r="Y2523" s="52">
        <v>593286.1</v>
      </c>
      <c r="Z2523" s="53">
        <f>Ugovori_OPULJP[[#This Row],[UKUPNI PRIHVATLJIVI IZDACI
TOTAL ELIGIBLE EXPENDITURE
= Bespovratna sredstva ukupno + doprinos korisnika
= Ukupni prihvatljivi troškovi
= Ukupna ugovorena vrijednost projekta HRK]]/7.5345</f>
        <v>78742.59738536067</v>
      </c>
      <c r="AA2523" s="44" t="s">
        <v>38</v>
      </c>
      <c r="AB2523" s="44" t="s">
        <v>35</v>
      </c>
      <c r="AC2523" s="107" t="s">
        <v>9248</v>
      </c>
      <c r="AD2523" s="63" t="s">
        <v>6595</v>
      </c>
    </row>
    <row r="2524" spans="1:30" ht="89.25" customHeight="1" x14ac:dyDescent="0.2">
      <c r="A2524" s="61" t="s">
        <v>9249</v>
      </c>
      <c r="B2524" s="99" t="s">
        <v>743</v>
      </c>
      <c r="C2524" s="56" t="s">
        <v>7295</v>
      </c>
      <c r="D2524" s="56" t="s">
        <v>9228</v>
      </c>
      <c r="E2524" s="57" t="s">
        <v>76</v>
      </c>
      <c r="F2524" s="62" t="s">
        <v>9250</v>
      </c>
      <c r="G2524" s="45" t="s">
        <v>4009</v>
      </c>
      <c r="H2524" s="59">
        <v>44211</v>
      </c>
      <c r="I2524" s="59">
        <v>44819</v>
      </c>
      <c r="J2524" s="48" t="str">
        <f>IF(Ugovori_OPULJP[[#This Row],[DATUM ZAVRŠETKA OPERACIJE]]&gt;DATE(2024,3,31),"u provedbi","završen")</f>
        <v>završen</v>
      </c>
      <c r="K2524" s="58" t="s">
        <v>8416</v>
      </c>
      <c r="L2524" s="58" t="s">
        <v>37</v>
      </c>
      <c r="M2524" s="49">
        <v>0.85</v>
      </c>
      <c r="N2524" s="49">
        <v>0.15</v>
      </c>
      <c r="O2524" s="83">
        <f>Ugovori_OPULJP[[#This Row],[Bespovratna sredstva - Ukupno (EU+Nac) HRK
= Ukupna ugovorena vrijednost bespovratnih sredstava]]*Ugovori_OPULJP[[#This Row],[EU STOPA SUFINANCIRANJA %
EU CO-FINANCING RATE %]]</f>
        <v>1695524.9029999999</v>
      </c>
      <c r="P2524" s="84">
        <f>Ugovori_OPULJP[[#This Row],[Bespovratna sredstva - EU dio - HRK]]/7.5345</f>
        <v>225034.82686309642</v>
      </c>
      <c r="Q2524" s="83">
        <f>Ugovori_OPULJP[[#This Row],[Bespovratna sredstva - Ukupno (EU+Nac) HRK
= Ukupna ugovorena vrijednost bespovratnih sredstava]]*Ugovori_OPULJP[[#This Row],[STOPA NACIONALNOG SUFINANCIRANJA %]]</f>
        <v>299210.277</v>
      </c>
      <c r="R2524" s="84">
        <f>Ugovori_OPULJP[[#This Row],[Bespovratna sredstva - Nacionalni dio - HRK]]/7.5345</f>
        <v>39712.028269958188</v>
      </c>
      <c r="S2524" s="85">
        <v>1994735.18</v>
      </c>
      <c r="T2524" s="86">
        <f>Ugovori_OPULJP[[#This Row],[Bespovratna sredstva - Ukupno (EU+Nac) HRK
= Ukupna ugovorena vrijednost bespovratnih sredstava]]/7.5345</f>
        <v>264746.8551330546</v>
      </c>
      <c r="U2524" s="83">
        <v>0</v>
      </c>
      <c r="V2524" s="84">
        <f>Ugovori_OPULJP[[#This Row],[Javni doprinos korisnika - HRK]]/7.5345</f>
        <v>0</v>
      </c>
      <c r="W2524" s="83">
        <v>0</v>
      </c>
      <c r="X2524" s="84">
        <f>Ugovori_OPULJP[[#This Row],[Privatni doprinos korisnika - HRK]]/7.5345</f>
        <v>0</v>
      </c>
      <c r="Y2524" s="85">
        <v>1994735.18</v>
      </c>
      <c r="Z2524" s="86">
        <f>Ugovori_OPULJP[[#This Row],[UKUPNI PRIHVATLJIVI IZDACI
TOTAL ELIGIBLE EXPENDITURE
= Bespovratna sredstva ukupno + doprinos korisnika
= Ukupni prihvatljivi troškovi
= Ukupna ugovorena vrijednost projekta HRK]]/7.5345</f>
        <v>264746.8551330546</v>
      </c>
      <c r="AA2524" s="57" t="s">
        <v>38</v>
      </c>
      <c r="AB2524" s="57" t="s">
        <v>35</v>
      </c>
      <c r="AC2524" s="107" t="s">
        <v>9251</v>
      </c>
      <c r="AD2524" s="56" t="s">
        <v>6595</v>
      </c>
    </row>
    <row r="2525" spans="1:30" ht="102" x14ac:dyDescent="0.2">
      <c r="A2525" s="61" t="s">
        <v>9252</v>
      </c>
      <c r="B2525" s="99" t="s">
        <v>743</v>
      </c>
      <c r="C2525" s="56" t="s">
        <v>7295</v>
      </c>
      <c r="D2525" s="56" t="s">
        <v>9228</v>
      </c>
      <c r="E2525" s="57" t="s">
        <v>76</v>
      </c>
      <c r="F2525" s="62" t="s">
        <v>8704</v>
      </c>
      <c r="G2525" s="45" t="s">
        <v>8705</v>
      </c>
      <c r="H2525" s="59">
        <v>44207</v>
      </c>
      <c r="I2525" s="59">
        <v>44815</v>
      </c>
      <c r="J2525" s="48" t="str">
        <f>IF(Ugovori_OPULJP[[#This Row],[DATUM ZAVRŠETKA OPERACIJE]]&gt;DATE(2024,3,31),"u provedbi","završen")</f>
        <v>završen</v>
      </c>
      <c r="K2525" s="58" t="s">
        <v>155</v>
      </c>
      <c r="L2525" s="46" t="s">
        <v>155</v>
      </c>
      <c r="M2525" s="49">
        <v>0.85</v>
      </c>
      <c r="N2525" s="49">
        <v>0.15</v>
      </c>
      <c r="O2525" s="83">
        <f>Ugovori_OPULJP[[#This Row],[Bespovratna sredstva - Ukupno (EU+Nac) HRK
= Ukupna ugovorena vrijednost bespovratnih sredstava]]*Ugovori_OPULJP[[#This Row],[EU STOPA SUFINANCIRANJA %
EU CO-FINANCING RATE %]]</f>
        <v>864844.1875</v>
      </c>
      <c r="P2525" s="84">
        <f>Ugovori_OPULJP[[#This Row],[Bespovratna sredstva - EU dio - HRK]]/7.5345</f>
        <v>114784.54940606543</v>
      </c>
      <c r="Q2525" s="83">
        <f>Ugovori_OPULJP[[#This Row],[Bespovratna sredstva - Ukupno (EU+Nac) HRK
= Ukupna ugovorena vrijednost bespovratnih sredstava]]*Ugovori_OPULJP[[#This Row],[STOPA NACIONALNOG SUFINANCIRANJA %]]</f>
        <v>152619.5625</v>
      </c>
      <c r="R2525" s="84">
        <f>Ugovori_OPULJP[[#This Row],[Bespovratna sredstva - Nacionalni dio - HRK]]/7.5345</f>
        <v>20256.096954011547</v>
      </c>
      <c r="S2525" s="85">
        <v>1017463.75</v>
      </c>
      <c r="T2525" s="86">
        <f>Ugovori_OPULJP[[#This Row],[Bespovratna sredstva - Ukupno (EU+Nac) HRK
= Ukupna ugovorena vrijednost bespovratnih sredstava]]/7.5345</f>
        <v>135040.64636007696</v>
      </c>
      <c r="U2525" s="83">
        <v>0</v>
      </c>
      <c r="V2525" s="84">
        <f>Ugovori_OPULJP[[#This Row],[Javni doprinos korisnika - HRK]]/7.5345</f>
        <v>0</v>
      </c>
      <c r="W2525" s="83">
        <v>0</v>
      </c>
      <c r="X2525" s="84">
        <f>Ugovori_OPULJP[[#This Row],[Privatni doprinos korisnika - HRK]]/7.5345</f>
        <v>0</v>
      </c>
      <c r="Y2525" s="85">
        <v>1017463.75</v>
      </c>
      <c r="Z2525" s="86">
        <f>Ugovori_OPULJP[[#This Row],[UKUPNI PRIHVATLJIVI IZDACI
TOTAL ELIGIBLE EXPENDITURE
= Bespovratna sredstva ukupno + doprinos korisnika
= Ukupni prihvatljivi troškovi
= Ukupna ugovorena vrijednost projekta HRK]]/7.5345</f>
        <v>135040.64636007696</v>
      </c>
      <c r="AA2525" s="57" t="s">
        <v>38</v>
      </c>
      <c r="AB2525" s="57" t="s">
        <v>35</v>
      </c>
      <c r="AC2525" s="107" t="s">
        <v>9253</v>
      </c>
      <c r="AD2525" s="56" t="s">
        <v>6595</v>
      </c>
    </row>
    <row r="2526" spans="1:30" ht="114.75" customHeight="1" x14ac:dyDescent="0.2">
      <c r="A2526" s="61" t="s">
        <v>9254</v>
      </c>
      <c r="B2526" s="99" t="s">
        <v>743</v>
      </c>
      <c r="C2526" s="56" t="s">
        <v>7295</v>
      </c>
      <c r="D2526" s="56" t="s">
        <v>9228</v>
      </c>
      <c r="E2526" s="57" t="s">
        <v>76</v>
      </c>
      <c r="F2526" s="62" t="s">
        <v>9255</v>
      </c>
      <c r="G2526" s="45" t="s">
        <v>466</v>
      </c>
      <c r="H2526" s="59">
        <v>44204</v>
      </c>
      <c r="I2526" s="59">
        <v>44812</v>
      </c>
      <c r="J2526" s="48" t="str">
        <f>IF(Ugovori_OPULJP[[#This Row],[DATUM ZAVRŠETKA OPERACIJE]]&gt;DATE(2024,3,31),"u provedbi","završen")</f>
        <v>završen</v>
      </c>
      <c r="K2526" s="58" t="s">
        <v>7505</v>
      </c>
      <c r="L2526" s="58" t="s">
        <v>94</v>
      </c>
      <c r="M2526" s="49">
        <v>0.85</v>
      </c>
      <c r="N2526" s="49">
        <v>0.15</v>
      </c>
      <c r="O2526" s="83">
        <f>Ugovori_OPULJP[[#This Row],[Bespovratna sredstva - Ukupno (EU+Nac) HRK
= Ukupna ugovorena vrijednost bespovratnih sredstava]]*Ugovori_OPULJP[[#This Row],[EU STOPA SUFINANCIRANJA %
EU CO-FINANCING RATE %]]</f>
        <v>1699964.1044999999</v>
      </c>
      <c r="P2526" s="84">
        <f>Ugovori_OPULJP[[#This Row],[Bespovratna sredstva - EU dio - HRK]]/7.5345</f>
        <v>225624.01015329483</v>
      </c>
      <c r="Q2526" s="83">
        <f>Ugovori_OPULJP[[#This Row],[Bespovratna sredstva - Ukupno (EU+Nac) HRK
= Ukupna ugovorena vrijednost bespovratnih sredstava]]*Ugovori_OPULJP[[#This Row],[STOPA NACIONALNOG SUFINANCIRANJA %]]</f>
        <v>299993.6655</v>
      </c>
      <c r="R2526" s="84">
        <f>Ugovori_OPULJP[[#This Row],[Bespovratna sredstva - Nacionalni dio - HRK]]/7.5345</f>
        <v>39816.00179175791</v>
      </c>
      <c r="S2526" s="85">
        <v>1999957.77</v>
      </c>
      <c r="T2526" s="86">
        <f>Ugovori_OPULJP[[#This Row],[Bespovratna sredstva - Ukupno (EU+Nac) HRK
= Ukupna ugovorena vrijednost bespovratnih sredstava]]/7.5345</f>
        <v>265440.01194505277</v>
      </c>
      <c r="U2526" s="83">
        <v>0</v>
      </c>
      <c r="V2526" s="84">
        <f>Ugovori_OPULJP[[#This Row],[Javni doprinos korisnika - HRK]]/7.5345</f>
        <v>0</v>
      </c>
      <c r="W2526" s="83">
        <v>0</v>
      </c>
      <c r="X2526" s="84">
        <f>Ugovori_OPULJP[[#This Row],[Privatni doprinos korisnika - HRK]]/7.5345</f>
        <v>0</v>
      </c>
      <c r="Y2526" s="85">
        <v>1999957.77</v>
      </c>
      <c r="Z2526" s="86">
        <f>Ugovori_OPULJP[[#This Row],[UKUPNI PRIHVATLJIVI IZDACI
TOTAL ELIGIBLE EXPENDITURE
= Bespovratna sredstva ukupno + doprinos korisnika
= Ukupni prihvatljivi troškovi
= Ukupna ugovorena vrijednost projekta HRK]]/7.5345</f>
        <v>265440.01194505277</v>
      </c>
      <c r="AA2526" s="57" t="s">
        <v>38</v>
      </c>
      <c r="AB2526" s="57" t="s">
        <v>35</v>
      </c>
      <c r="AC2526" s="107" t="s">
        <v>9256</v>
      </c>
      <c r="AD2526" s="56" t="s">
        <v>6595</v>
      </c>
    </row>
    <row r="2527" spans="1:30" ht="89.25" customHeight="1" x14ac:dyDescent="0.2">
      <c r="A2527" s="61" t="s">
        <v>9257</v>
      </c>
      <c r="B2527" s="99" t="s">
        <v>743</v>
      </c>
      <c r="C2527" s="56" t="s">
        <v>7295</v>
      </c>
      <c r="D2527" s="56" t="s">
        <v>9228</v>
      </c>
      <c r="E2527" s="57" t="s">
        <v>76</v>
      </c>
      <c r="F2527" s="62" t="s">
        <v>9258</v>
      </c>
      <c r="G2527" s="62" t="s">
        <v>9259</v>
      </c>
      <c r="H2527" s="59">
        <v>44208</v>
      </c>
      <c r="I2527" s="59">
        <v>44816</v>
      </c>
      <c r="J2527" s="48" t="str">
        <f>IF(Ugovori_OPULJP[[#This Row],[DATUM ZAVRŠETKA OPERACIJE]]&gt;DATE(2024,3,31),"u provedbi","završen")</f>
        <v>završen</v>
      </c>
      <c r="K2527" s="58" t="s">
        <v>9260</v>
      </c>
      <c r="L2527" s="58" t="s">
        <v>37</v>
      </c>
      <c r="M2527" s="49">
        <v>0.85</v>
      </c>
      <c r="N2527" s="49">
        <v>0.15</v>
      </c>
      <c r="O2527" s="83">
        <f>Ugovori_OPULJP[[#This Row],[Bespovratna sredstva - Ukupno (EU+Nac) HRK
= Ukupna ugovorena vrijednost bespovratnih sredstava]]*Ugovori_OPULJP[[#This Row],[EU STOPA SUFINANCIRANJA %
EU CO-FINANCING RATE %]]</f>
        <v>448100.55199999997</v>
      </c>
      <c r="P2527" s="84">
        <f>Ugovori_OPULJP[[#This Row],[Bespovratna sredstva - EU dio - HRK]]/7.5345</f>
        <v>59473.163713584174</v>
      </c>
      <c r="Q2527" s="83">
        <f>Ugovori_OPULJP[[#This Row],[Bespovratna sredstva - Ukupno (EU+Nac) HRK
= Ukupna ugovorena vrijednost bespovratnih sredstava]]*Ugovori_OPULJP[[#This Row],[STOPA NACIONALNOG SUFINANCIRANJA %]]</f>
        <v>79076.567999999999</v>
      </c>
      <c r="R2527" s="84">
        <f>Ugovori_OPULJP[[#This Row],[Bespovratna sredstva - Nacionalni dio - HRK]]/7.5345</f>
        <v>10495.264184750149</v>
      </c>
      <c r="S2527" s="85">
        <v>527177.12</v>
      </c>
      <c r="T2527" s="86">
        <f>Ugovori_OPULJP[[#This Row],[Bespovratna sredstva - Ukupno (EU+Nac) HRK
= Ukupna ugovorena vrijednost bespovratnih sredstava]]/7.5345</f>
        <v>69968.427898334325</v>
      </c>
      <c r="U2527" s="83">
        <v>0</v>
      </c>
      <c r="V2527" s="84">
        <f>Ugovori_OPULJP[[#This Row],[Javni doprinos korisnika - HRK]]/7.5345</f>
        <v>0</v>
      </c>
      <c r="W2527" s="83">
        <v>0</v>
      </c>
      <c r="X2527" s="84">
        <f>Ugovori_OPULJP[[#This Row],[Privatni doprinos korisnika - HRK]]/7.5345</f>
        <v>0</v>
      </c>
      <c r="Y2527" s="85">
        <v>527177.12</v>
      </c>
      <c r="Z2527" s="86">
        <f>Ugovori_OPULJP[[#This Row],[UKUPNI PRIHVATLJIVI IZDACI
TOTAL ELIGIBLE EXPENDITURE
= Bespovratna sredstva ukupno + doprinos korisnika
= Ukupni prihvatljivi troškovi
= Ukupna ugovorena vrijednost projekta HRK]]/7.5345</f>
        <v>69968.427898334325</v>
      </c>
      <c r="AA2527" s="57" t="s">
        <v>38</v>
      </c>
      <c r="AB2527" s="57" t="s">
        <v>35</v>
      </c>
      <c r="AC2527" s="107" t="s">
        <v>9261</v>
      </c>
      <c r="AD2527" s="56" t="s">
        <v>6595</v>
      </c>
    </row>
    <row r="2528" spans="1:30" ht="102" customHeight="1" x14ac:dyDescent="0.2">
      <c r="A2528" s="61" t="s">
        <v>9262</v>
      </c>
      <c r="B2528" s="99" t="s">
        <v>743</v>
      </c>
      <c r="C2528" s="56" t="s">
        <v>7295</v>
      </c>
      <c r="D2528" s="56" t="s">
        <v>9228</v>
      </c>
      <c r="E2528" s="57" t="s">
        <v>76</v>
      </c>
      <c r="F2528" s="62" t="s">
        <v>9263</v>
      </c>
      <c r="G2528" s="62" t="s">
        <v>3614</v>
      </c>
      <c r="H2528" s="59">
        <v>44204</v>
      </c>
      <c r="I2528" s="59">
        <v>44812</v>
      </c>
      <c r="J2528" s="48" t="str">
        <f>IF(Ugovori_OPULJP[[#This Row],[DATUM ZAVRŠETKA OPERACIJE]]&gt;DATE(2024,3,31),"u provedbi","završen")</f>
        <v>završen</v>
      </c>
      <c r="K2528" s="58" t="s">
        <v>244</v>
      </c>
      <c r="L2528" s="58" t="s">
        <v>244</v>
      </c>
      <c r="M2528" s="49">
        <v>0.85</v>
      </c>
      <c r="N2528" s="49">
        <v>0.15</v>
      </c>
      <c r="O2528" s="83">
        <f>Ugovori_OPULJP[[#This Row],[Bespovratna sredstva - Ukupno (EU+Nac) HRK
= Ukupna ugovorena vrijednost bespovratnih sredstava]]*Ugovori_OPULJP[[#This Row],[EU STOPA SUFINANCIRANJA %
EU CO-FINANCING RATE %]]</f>
        <v>1324514.9649999999</v>
      </c>
      <c r="P2528" s="84">
        <f>Ugovori_OPULJP[[#This Row],[Bespovratna sredstva - EU dio - HRK]]/7.5345</f>
        <v>175793.3459420001</v>
      </c>
      <c r="Q2528" s="83">
        <f>Ugovori_OPULJP[[#This Row],[Bespovratna sredstva - Ukupno (EU+Nac) HRK
= Ukupna ugovorena vrijednost bespovratnih sredstava]]*Ugovori_OPULJP[[#This Row],[STOPA NACIONALNOG SUFINANCIRANJA %]]</f>
        <v>233737.93499999997</v>
      </c>
      <c r="R2528" s="84">
        <f>Ugovori_OPULJP[[#This Row],[Bespovratna sredstva - Nacionalni dio - HRK]]/7.5345</f>
        <v>31022.355166235313</v>
      </c>
      <c r="S2528" s="85">
        <v>1558252.9</v>
      </c>
      <c r="T2528" s="86">
        <f>Ugovori_OPULJP[[#This Row],[Bespovratna sredstva - Ukupno (EU+Nac) HRK
= Ukupna ugovorena vrijednost bespovratnih sredstava]]/7.5345</f>
        <v>206815.70110823543</v>
      </c>
      <c r="U2528" s="83">
        <v>0</v>
      </c>
      <c r="V2528" s="84">
        <f>Ugovori_OPULJP[[#This Row],[Javni doprinos korisnika - HRK]]/7.5345</f>
        <v>0</v>
      </c>
      <c r="W2528" s="83">
        <v>0</v>
      </c>
      <c r="X2528" s="84">
        <f>Ugovori_OPULJP[[#This Row],[Privatni doprinos korisnika - HRK]]/7.5345</f>
        <v>0</v>
      </c>
      <c r="Y2528" s="85">
        <v>1558252.9</v>
      </c>
      <c r="Z2528" s="86">
        <f>Ugovori_OPULJP[[#This Row],[UKUPNI PRIHVATLJIVI IZDACI
TOTAL ELIGIBLE EXPENDITURE
= Bespovratna sredstva ukupno + doprinos korisnika
= Ukupni prihvatljivi troškovi
= Ukupna ugovorena vrijednost projekta HRK]]/7.5345</f>
        <v>206815.70110823543</v>
      </c>
      <c r="AA2528" s="57" t="s">
        <v>38</v>
      </c>
      <c r="AB2528" s="57" t="s">
        <v>35</v>
      </c>
      <c r="AC2528" s="107" t="s">
        <v>9264</v>
      </c>
      <c r="AD2528" s="56" t="s">
        <v>6595</v>
      </c>
    </row>
    <row r="2529" spans="1:30" ht="89.25" x14ac:dyDescent="0.2">
      <c r="A2529" s="61" t="s">
        <v>9265</v>
      </c>
      <c r="B2529" s="99" t="s">
        <v>743</v>
      </c>
      <c r="C2529" s="56" t="s">
        <v>7295</v>
      </c>
      <c r="D2529" s="56" t="s">
        <v>9228</v>
      </c>
      <c r="E2529" s="57" t="s">
        <v>76</v>
      </c>
      <c r="F2529" s="62" t="s">
        <v>9266</v>
      </c>
      <c r="G2529" s="62" t="s">
        <v>574</v>
      </c>
      <c r="H2529" s="59">
        <v>44210</v>
      </c>
      <c r="I2529" s="59">
        <v>44818</v>
      </c>
      <c r="J2529" s="48" t="str">
        <f>IF(Ugovori_OPULJP[[#This Row],[DATUM ZAVRŠETKA OPERACIJE]]&gt;DATE(2024,3,31),"u provedbi","završen")</f>
        <v>završen</v>
      </c>
      <c r="K2529" s="58" t="s">
        <v>9267</v>
      </c>
      <c r="L2529" s="58" t="s">
        <v>244</v>
      </c>
      <c r="M2529" s="49">
        <v>0.85</v>
      </c>
      <c r="N2529" s="49">
        <v>0.15</v>
      </c>
      <c r="O2529" s="83">
        <f>Ugovori_OPULJP[[#This Row],[Bespovratna sredstva - Ukupno (EU+Nac) HRK
= Ukupna ugovorena vrijednost bespovratnih sredstava]]*Ugovori_OPULJP[[#This Row],[EU STOPA SUFINANCIRANJA %
EU CO-FINANCING RATE %]]</f>
        <v>1561539.284</v>
      </c>
      <c r="P2529" s="84">
        <f>Ugovori_OPULJP[[#This Row],[Bespovratna sredstva - EU dio - HRK]]/7.5345</f>
        <v>207251.87922224432</v>
      </c>
      <c r="Q2529" s="83">
        <f>Ugovori_OPULJP[[#This Row],[Bespovratna sredstva - Ukupno (EU+Nac) HRK
= Ukupna ugovorena vrijednost bespovratnih sredstava]]*Ugovori_OPULJP[[#This Row],[STOPA NACIONALNOG SUFINANCIRANJA %]]</f>
        <v>275565.75599999999</v>
      </c>
      <c r="R2529" s="84">
        <f>Ugovori_OPULJP[[#This Row],[Bespovratna sredstva - Nacionalni dio - HRK]]/7.5345</f>
        <v>36573.861039219584</v>
      </c>
      <c r="S2529" s="85">
        <v>1837105.04</v>
      </c>
      <c r="T2529" s="86">
        <f>Ugovori_OPULJP[[#This Row],[Bespovratna sredstva - Ukupno (EU+Nac) HRK
= Ukupna ugovorena vrijednost bespovratnih sredstava]]/7.5345</f>
        <v>243825.74026146391</v>
      </c>
      <c r="U2529" s="83">
        <v>0</v>
      </c>
      <c r="V2529" s="84">
        <f>Ugovori_OPULJP[[#This Row],[Javni doprinos korisnika - HRK]]/7.5345</f>
        <v>0</v>
      </c>
      <c r="W2529" s="83">
        <v>0</v>
      </c>
      <c r="X2529" s="84">
        <f>Ugovori_OPULJP[[#This Row],[Privatni doprinos korisnika - HRK]]/7.5345</f>
        <v>0</v>
      </c>
      <c r="Y2529" s="85">
        <v>1837105.04</v>
      </c>
      <c r="Z2529" s="86">
        <f>Ugovori_OPULJP[[#This Row],[UKUPNI PRIHVATLJIVI IZDACI
TOTAL ELIGIBLE EXPENDITURE
= Bespovratna sredstva ukupno + doprinos korisnika
= Ukupni prihvatljivi troškovi
= Ukupna ugovorena vrijednost projekta HRK]]/7.5345</f>
        <v>243825.74026146391</v>
      </c>
      <c r="AA2529" s="57" t="s">
        <v>38</v>
      </c>
      <c r="AB2529" s="57" t="s">
        <v>35</v>
      </c>
      <c r="AC2529" s="107" t="s">
        <v>9268</v>
      </c>
      <c r="AD2529" s="56" t="s">
        <v>6595</v>
      </c>
    </row>
    <row r="2530" spans="1:30" ht="114.75" x14ac:dyDescent="0.2">
      <c r="A2530" s="61" t="s">
        <v>9269</v>
      </c>
      <c r="B2530" s="99" t="s">
        <v>743</v>
      </c>
      <c r="C2530" s="56" t="s">
        <v>7295</v>
      </c>
      <c r="D2530" s="56" t="s">
        <v>9228</v>
      </c>
      <c r="E2530" s="57" t="s">
        <v>76</v>
      </c>
      <c r="F2530" s="62" t="s">
        <v>9270</v>
      </c>
      <c r="G2530" s="62" t="s">
        <v>9271</v>
      </c>
      <c r="H2530" s="59">
        <v>44204</v>
      </c>
      <c r="I2530" s="59">
        <v>44812</v>
      </c>
      <c r="J2530" s="48" t="str">
        <f>IF(Ugovori_OPULJP[[#This Row],[DATUM ZAVRŠETKA OPERACIJE]]&gt;DATE(2024,3,31),"u provedbi","završen")</f>
        <v>završen</v>
      </c>
      <c r="K2530" s="58" t="s">
        <v>9272</v>
      </c>
      <c r="L2530" s="58" t="s">
        <v>249</v>
      </c>
      <c r="M2530" s="49">
        <v>0.85</v>
      </c>
      <c r="N2530" s="49">
        <v>0.15</v>
      </c>
      <c r="O2530" s="83">
        <f>Ugovori_OPULJP[[#This Row],[Bespovratna sredstva - Ukupno (EU+Nac) HRK
= Ukupna ugovorena vrijednost bespovratnih sredstava]]*Ugovori_OPULJP[[#This Row],[EU STOPA SUFINANCIRANJA %
EU CO-FINANCING RATE %]]</f>
        <v>768053.80349999992</v>
      </c>
      <c r="P2530" s="84">
        <f>Ugovori_OPULJP[[#This Row],[Bespovratna sredstva - EU dio - HRK]]/7.5345</f>
        <v>101938.25781405532</v>
      </c>
      <c r="Q2530" s="83">
        <f>Ugovori_OPULJP[[#This Row],[Bespovratna sredstva - Ukupno (EU+Nac) HRK
= Ukupna ugovorena vrijednost bespovratnih sredstava]]*Ugovori_OPULJP[[#This Row],[STOPA NACIONALNOG SUFINANCIRANJA %]]</f>
        <v>135538.90649999998</v>
      </c>
      <c r="R2530" s="84">
        <f>Ugovori_OPULJP[[#This Row],[Bespovratna sredstva - Nacionalni dio - HRK]]/7.5345</f>
        <v>17989.104320127411</v>
      </c>
      <c r="S2530" s="85">
        <v>903592.71</v>
      </c>
      <c r="T2530" s="86">
        <f>Ugovori_OPULJP[[#This Row],[Bespovratna sredstva - Ukupno (EU+Nac) HRK
= Ukupna ugovorena vrijednost bespovratnih sredstava]]/7.5345</f>
        <v>119927.36213418275</v>
      </c>
      <c r="U2530" s="83">
        <v>0</v>
      </c>
      <c r="V2530" s="84">
        <f>Ugovori_OPULJP[[#This Row],[Javni doprinos korisnika - HRK]]/7.5345</f>
        <v>0</v>
      </c>
      <c r="W2530" s="83">
        <v>0</v>
      </c>
      <c r="X2530" s="84">
        <f>Ugovori_OPULJP[[#This Row],[Privatni doprinos korisnika - HRK]]/7.5345</f>
        <v>0</v>
      </c>
      <c r="Y2530" s="85">
        <v>903592.71</v>
      </c>
      <c r="Z2530" s="86">
        <f>Ugovori_OPULJP[[#This Row],[UKUPNI PRIHVATLJIVI IZDACI
TOTAL ELIGIBLE EXPENDITURE
= Bespovratna sredstva ukupno + doprinos korisnika
= Ukupni prihvatljivi troškovi
= Ukupna ugovorena vrijednost projekta HRK]]/7.5345</f>
        <v>119927.36213418275</v>
      </c>
      <c r="AA2530" s="57" t="s">
        <v>38</v>
      </c>
      <c r="AB2530" s="57" t="s">
        <v>35</v>
      </c>
      <c r="AC2530" s="107" t="s">
        <v>9273</v>
      </c>
      <c r="AD2530" s="56" t="s">
        <v>6595</v>
      </c>
    </row>
    <row r="2531" spans="1:30" ht="89.25" x14ac:dyDescent="0.2">
      <c r="A2531" s="61" t="s">
        <v>9274</v>
      </c>
      <c r="B2531" s="99" t="s">
        <v>743</v>
      </c>
      <c r="C2531" s="56" t="s">
        <v>7295</v>
      </c>
      <c r="D2531" s="56" t="s">
        <v>9228</v>
      </c>
      <c r="E2531" s="57" t="s">
        <v>76</v>
      </c>
      <c r="F2531" s="62" t="s">
        <v>7420</v>
      </c>
      <c r="G2531" s="62" t="s">
        <v>3975</v>
      </c>
      <c r="H2531" s="59">
        <v>44319</v>
      </c>
      <c r="I2531" s="59">
        <v>44929</v>
      </c>
      <c r="J2531" s="48" t="str">
        <f>IF(Ugovori_OPULJP[[#This Row],[DATUM ZAVRŠETKA OPERACIJE]]&gt;DATE(2024,3,31),"u provedbi","završen")</f>
        <v>završen</v>
      </c>
      <c r="K2531" s="58" t="s">
        <v>9275</v>
      </c>
      <c r="L2531" s="58" t="s">
        <v>371</v>
      </c>
      <c r="M2531" s="49">
        <v>0.85</v>
      </c>
      <c r="N2531" s="49">
        <v>0.15</v>
      </c>
      <c r="O2531" s="50">
        <f>Ugovori_OPULJP[[#This Row],[Bespovratna sredstva - Ukupno (EU+Nac) HRK
= Ukupna ugovorena vrijednost bespovratnih sredstava]]*Ugovori_OPULJP[[#This Row],[EU STOPA SUFINANCIRANJA %
EU CO-FINANCING RATE %]]</f>
        <v>1699572.4415</v>
      </c>
      <c r="P2531" s="51">
        <f>Ugovori_OPULJP[[#This Row],[Bespovratna sredstva - EU dio - HRK]]/7.5345</f>
        <v>225572.02753998272</v>
      </c>
      <c r="Q2531" s="50">
        <f>Ugovori_OPULJP[[#This Row],[Bespovratna sredstva - Ukupno (EU+Nac) HRK
= Ukupna ugovorena vrijednost bespovratnih sredstava]]*Ugovori_OPULJP[[#This Row],[STOPA NACIONALNOG SUFINANCIRANJA %]]</f>
        <v>299924.54849999998</v>
      </c>
      <c r="R2531" s="51">
        <f>Ugovori_OPULJP[[#This Row],[Bespovratna sredstva - Nacionalni dio - HRK]]/7.5345</f>
        <v>39806.828389408714</v>
      </c>
      <c r="S2531" s="52">
        <v>1999496.99</v>
      </c>
      <c r="T2531" s="53">
        <f>Ugovori_OPULJP[[#This Row],[Bespovratna sredstva - Ukupno (EU+Nac) HRK
= Ukupna ugovorena vrijednost bespovratnih sredstava]]/7.5345</f>
        <v>265378.85592939146</v>
      </c>
      <c r="U2531" s="50">
        <v>0</v>
      </c>
      <c r="V2531" s="51">
        <f>Ugovori_OPULJP[[#This Row],[Javni doprinos korisnika - HRK]]/7.5345</f>
        <v>0</v>
      </c>
      <c r="W2531" s="50">
        <v>0</v>
      </c>
      <c r="X2531" s="51">
        <f>Ugovori_OPULJP[[#This Row],[Privatni doprinos korisnika - HRK]]/7.5345</f>
        <v>0</v>
      </c>
      <c r="Y2531" s="52">
        <v>1999496.99</v>
      </c>
      <c r="Z2531" s="53">
        <f>Ugovori_OPULJP[[#This Row],[UKUPNI PRIHVATLJIVI IZDACI
TOTAL ELIGIBLE EXPENDITURE
= Bespovratna sredstva ukupno + doprinos korisnika
= Ukupni prihvatljivi troškovi
= Ukupna ugovorena vrijednost projekta HRK]]/7.5345</f>
        <v>265378.85592939146</v>
      </c>
      <c r="AA2531" s="44" t="s">
        <v>38</v>
      </c>
      <c r="AB2531" s="44" t="s">
        <v>35</v>
      </c>
      <c r="AC2531" s="107" t="s">
        <v>9276</v>
      </c>
      <c r="AD2531" s="63" t="s">
        <v>6595</v>
      </c>
    </row>
    <row r="2532" spans="1:30" ht="114.75" x14ac:dyDescent="0.2">
      <c r="A2532" s="61" t="s">
        <v>9277</v>
      </c>
      <c r="B2532" s="99" t="s">
        <v>743</v>
      </c>
      <c r="C2532" s="56" t="s">
        <v>7295</v>
      </c>
      <c r="D2532" s="56" t="s">
        <v>9228</v>
      </c>
      <c r="E2532" s="57" t="s">
        <v>76</v>
      </c>
      <c r="F2532" s="62" t="s">
        <v>9278</v>
      </c>
      <c r="G2532" s="62" t="s">
        <v>4055</v>
      </c>
      <c r="H2532" s="59">
        <v>44319</v>
      </c>
      <c r="I2532" s="59">
        <v>44929</v>
      </c>
      <c r="J2532" s="48" t="str">
        <f>IF(Ugovori_OPULJP[[#This Row],[DATUM ZAVRŠETKA OPERACIJE]]&gt;DATE(2024,3,31),"u provedbi","završen")</f>
        <v>završen</v>
      </c>
      <c r="K2532" s="58" t="s">
        <v>371</v>
      </c>
      <c r="L2532" s="58" t="s">
        <v>371</v>
      </c>
      <c r="M2532" s="49">
        <v>0.85</v>
      </c>
      <c r="N2532" s="49">
        <v>0.15</v>
      </c>
      <c r="O2532" s="50">
        <f>Ugovori_OPULJP[[#This Row],[Bespovratna sredstva - Ukupno (EU+Nac) HRK
= Ukupna ugovorena vrijednost bespovratnih sredstava]]*Ugovori_OPULJP[[#This Row],[EU STOPA SUFINANCIRANJA %
EU CO-FINANCING RATE %]]</f>
        <v>1699757.325</v>
      </c>
      <c r="P2532" s="51">
        <f>Ugovori_OPULJP[[#This Row],[Bespovratna sredstva - EU dio - HRK]]/7.5345</f>
        <v>225596.56579733227</v>
      </c>
      <c r="Q2532" s="50">
        <f>Ugovori_OPULJP[[#This Row],[Bespovratna sredstva - Ukupno (EU+Nac) HRK
= Ukupna ugovorena vrijednost bespovratnih sredstava]]*Ugovori_OPULJP[[#This Row],[STOPA NACIONALNOG SUFINANCIRANJA %]]</f>
        <v>299957.17499999999</v>
      </c>
      <c r="R2532" s="51">
        <f>Ugovori_OPULJP[[#This Row],[Bespovratna sredstva - Nacionalni dio - HRK]]/7.5345</f>
        <v>39811.158670117453</v>
      </c>
      <c r="S2532" s="52">
        <v>1999714.5</v>
      </c>
      <c r="T2532" s="53">
        <f>Ugovori_OPULJP[[#This Row],[Bespovratna sredstva - Ukupno (EU+Nac) HRK
= Ukupna ugovorena vrijednost bespovratnih sredstava]]/7.5345</f>
        <v>265407.72446744971</v>
      </c>
      <c r="U2532" s="50">
        <v>0</v>
      </c>
      <c r="V2532" s="51">
        <f>Ugovori_OPULJP[[#This Row],[Javni doprinos korisnika - HRK]]/7.5345</f>
        <v>0</v>
      </c>
      <c r="W2532" s="50">
        <v>0</v>
      </c>
      <c r="X2532" s="51">
        <f>Ugovori_OPULJP[[#This Row],[Privatni doprinos korisnika - HRK]]/7.5345</f>
        <v>0</v>
      </c>
      <c r="Y2532" s="52">
        <v>1999714.5</v>
      </c>
      <c r="Z2532" s="53">
        <f>Ugovori_OPULJP[[#This Row],[UKUPNI PRIHVATLJIVI IZDACI
TOTAL ELIGIBLE EXPENDITURE
= Bespovratna sredstva ukupno + doprinos korisnika
= Ukupni prihvatljivi troškovi
= Ukupna ugovorena vrijednost projekta HRK]]/7.5345</f>
        <v>265407.72446744971</v>
      </c>
      <c r="AA2532" s="44" t="s">
        <v>38</v>
      </c>
      <c r="AB2532" s="44" t="s">
        <v>35</v>
      </c>
      <c r="AC2532" s="107" t="s">
        <v>9279</v>
      </c>
      <c r="AD2532" s="63" t="s">
        <v>6595</v>
      </c>
    </row>
    <row r="2533" spans="1:30" ht="114.75" x14ac:dyDescent="0.2">
      <c r="A2533" s="61" t="s">
        <v>9280</v>
      </c>
      <c r="B2533" s="99" t="s">
        <v>743</v>
      </c>
      <c r="C2533" s="56" t="s">
        <v>7295</v>
      </c>
      <c r="D2533" s="56" t="s">
        <v>9228</v>
      </c>
      <c r="E2533" s="57" t="s">
        <v>76</v>
      </c>
      <c r="F2533" s="62" t="s">
        <v>9281</v>
      </c>
      <c r="G2533" s="62" t="s">
        <v>1946</v>
      </c>
      <c r="H2533" s="59">
        <v>44204</v>
      </c>
      <c r="I2533" s="59">
        <v>44812</v>
      </c>
      <c r="J2533" s="48" t="str">
        <f>IF(Ugovori_OPULJP[[#This Row],[DATUM ZAVRŠETKA OPERACIJE]]&gt;DATE(2024,3,31),"u provedbi","završen")</f>
        <v>završen</v>
      </c>
      <c r="K2533" s="58" t="s">
        <v>249</v>
      </c>
      <c r="L2533" s="58" t="s">
        <v>249</v>
      </c>
      <c r="M2533" s="49">
        <v>0.85</v>
      </c>
      <c r="N2533" s="49">
        <v>0.15</v>
      </c>
      <c r="O2533" s="83">
        <f>Ugovori_OPULJP[[#This Row],[Bespovratna sredstva - Ukupno (EU+Nac) HRK
= Ukupna ugovorena vrijednost bespovratnih sredstava]]*Ugovori_OPULJP[[#This Row],[EU STOPA SUFINANCIRANJA %
EU CO-FINANCING RATE %]]</f>
        <v>1532314.125</v>
      </c>
      <c r="P2533" s="84">
        <f>Ugovori_OPULJP[[#This Row],[Bespovratna sredstva - EU dio - HRK]]/7.5345</f>
        <v>203373.03404340034</v>
      </c>
      <c r="Q2533" s="83">
        <f>Ugovori_OPULJP[[#This Row],[Bespovratna sredstva - Ukupno (EU+Nac) HRK
= Ukupna ugovorena vrijednost bespovratnih sredstava]]*Ugovori_OPULJP[[#This Row],[STOPA NACIONALNOG SUFINANCIRANJA %]]</f>
        <v>270408.375</v>
      </c>
      <c r="R2533" s="84">
        <f>Ugovori_OPULJP[[#This Row],[Bespovratna sredstva - Nacionalni dio - HRK]]/7.5345</f>
        <v>35889.358948835354</v>
      </c>
      <c r="S2533" s="85">
        <v>1802722.5</v>
      </c>
      <c r="T2533" s="86">
        <f>Ugovori_OPULJP[[#This Row],[Bespovratna sredstva - Ukupno (EU+Nac) HRK
= Ukupna ugovorena vrijednost bespovratnih sredstava]]/7.5345</f>
        <v>239262.39299223569</v>
      </c>
      <c r="U2533" s="83">
        <v>0</v>
      </c>
      <c r="V2533" s="84">
        <f>Ugovori_OPULJP[[#This Row],[Javni doprinos korisnika - HRK]]/7.5345</f>
        <v>0</v>
      </c>
      <c r="W2533" s="83">
        <v>0</v>
      </c>
      <c r="X2533" s="84">
        <f>Ugovori_OPULJP[[#This Row],[Privatni doprinos korisnika - HRK]]/7.5345</f>
        <v>0</v>
      </c>
      <c r="Y2533" s="85">
        <v>1802722.5</v>
      </c>
      <c r="Z2533" s="86">
        <f>Ugovori_OPULJP[[#This Row],[UKUPNI PRIHVATLJIVI IZDACI
TOTAL ELIGIBLE EXPENDITURE
= Bespovratna sredstva ukupno + doprinos korisnika
= Ukupni prihvatljivi troškovi
= Ukupna ugovorena vrijednost projekta HRK]]/7.5345</f>
        <v>239262.39299223569</v>
      </c>
      <c r="AA2533" s="57" t="s">
        <v>38</v>
      </c>
      <c r="AB2533" s="57" t="s">
        <v>35</v>
      </c>
      <c r="AC2533" s="107" t="s">
        <v>9282</v>
      </c>
      <c r="AD2533" s="56" t="s">
        <v>6595</v>
      </c>
    </row>
    <row r="2534" spans="1:30" ht="114.75" x14ac:dyDescent="0.2">
      <c r="A2534" s="61" t="s">
        <v>9283</v>
      </c>
      <c r="B2534" s="99" t="s">
        <v>743</v>
      </c>
      <c r="C2534" s="56" t="s">
        <v>7295</v>
      </c>
      <c r="D2534" s="56" t="s">
        <v>9228</v>
      </c>
      <c r="E2534" s="57" t="s">
        <v>76</v>
      </c>
      <c r="F2534" s="62" t="s">
        <v>7315</v>
      </c>
      <c r="G2534" s="45" t="s">
        <v>1001</v>
      </c>
      <c r="H2534" s="59">
        <v>44319</v>
      </c>
      <c r="I2534" s="59">
        <v>44929</v>
      </c>
      <c r="J2534" s="48" t="str">
        <f>IF(Ugovori_OPULJP[[#This Row],[DATUM ZAVRŠETKA OPERACIJE]]&gt;DATE(2024,3,31),"u provedbi","završen")</f>
        <v>završen</v>
      </c>
      <c r="K2534" s="58" t="s">
        <v>7114</v>
      </c>
      <c r="L2534" s="58" t="s">
        <v>186</v>
      </c>
      <c r="M2534" s="49">
        <v>0.85</v>
      </c>
      <c r="N2534" s="49">
        <v>0.15</v>
      </c>
      <c r="O2534" s="50">
        <f>Ugovori_OPULJP[[#This Row],[Bespovratna sredstva - Ukupno (EU+Nac) HRK
= Ukupna ugovorena vrijednost bespovratnih sredstava]]*Ugovori_OPULJP[[#This Row],[EU STOPA SUFINANCIRANJA %
EU CO-FINANCING RATE %]]</f>
        <v>487092.5</v>
      </c>
      <c r="P2534" s="51">
        <f>Ugovori_OPULJP[[#This Row],[Bespovratna sredstva - EU dio - HRK]]/7.5345</f>
        <v>64648.284557701234</v>
      </c>
      <c r="Q2534" s="50">
        <f>Ugovori_OPULJP[[#This Row],[Bespovratna sredstva - Ukupno (EU+Nac) HRK
= Ukupna ugovorena vrijednost bespovratnih sredstava]]*Ugovori_OPULJP[[#This Row],[STOPA NACIONALNOG SUFINANCIRANJA %]]</f>
        <v>85957.5</v>
      </c>
      <c r="R2534" s="51">
        <f>Ugovori_OPULJP[[#This Row],[Bespovratna sredstva - Nacionalni dio - HRK]]/7.5345</f>
        <v>11408.520804300219</v>
      </c>
      <c r="S2534" s="52">
        <v>573050</v>
      </c>
      <c r="T2534" s="53">
        <f>Ugovori_OPULJP[[#This Row],[Bespovratna sredstva - Ukupno (EU+Nac) HRK
= Ukupna ugovorena vrijednost bespovratnih sredstava]]/7.5345</f>
        <v>76056.805362001454</v>
      </c>
      <c r="U2534" s="50">
        <v>0</v>
      </c>
      <c r="V2534" s="51">
        <f>Ugovori_OPULJP[[#This Row],[Javni doprinos korisnika - HRK]]/7.5345</f>
        <v>0</v>
      </c>
      <c r="W2534" s="50">
        <v>0</v>
      </c>
      <c r="X2534" s="51">
        <f>Ugovori_OPULJP[[#This Row],[Privatni doprinos korisnika - HRK]]/7.5345</f>
        <v>0</v>
      </c>
      <c r="Y2534" s="52">
        <v>573050</v>
      </c>
      <c r="Z2534" s="53">
        <f>Ugovori_OPULJP[[#This Row],[UKUPNI PRIHVATLJIVI IZDACI
TOTAL ELIGIBLE EXPENDITURE
= Bespovratna sredstva ukupno + doprinos korisnika
= Ukupni prihvatljivi troškovi
= Ukupna ugovorena vrijednost projekta HRK]]/7.5345</f>
        <v>76056.805362001454</v>
      </c>
      <c r="AA2534" s="44" t="s">
        <v>38</v>
      </c>
      <c r="AB2534" s="44" t="s">
        <v>35</v>
      </c>
      <c r="AC2534" s="107" t="s">
        <v>9284</v>
      </c>
      <c r="AD2534" s="63" t="s">
        <v>6595</v>
      </c>
    </row>
    <row r="2535" spans="1:30" ht="102" x14ac:dyDescent="0.2">
      <c r="A2535" s="61" t="s">
        <v>9285</v>
      </c>
      <c r="B2535" s="99" t="s">
        <v>743</v>
      </c>
      <c r="C2535" s="56" t="s">
        <v>7295</v>
      </c>
      <c r="D2535" s="56" t="s">
        <v>9228</v>
      </c>
      <c r="E2535" s="57" t="s">
        <v>76</v>
      </c>
      <c r="F2535" s="62" t="s">
        <v>9286</v>
      </c>
      <c r="G2535" s="45" t="s">
        <v>3183</v>
      </c>
      <c r="H2535" s="59">
        <v>44340</v>
      </c>
      <c r="I2535" s="59">
        <v>44950</v>
      </c>
      <c r="J2535" s="48" t="str">
        <f>IF(Ugovori_OPULJP[[#This Row],[DATUM ZAVRŠETKA OPERACIJE]]&gt;DATE(2024,3,31),"u provedbi","završen")</f>
        <v>završen</v>
      </c>
      <c r="K2535" s="58" t="s">
        <v>99</v>
      </c>
      <c r="L2535" s="58" t="s">
        <v>99</v>
      </c>
      <c r="M2535" s="49">
        <v>0.85</v>
      </c>
      <c r="N2535" s="49">
        <v>0.15</v>
      </c>
      <c r="O2535" s="50">
        <f>Ugovori_OPULJP[[#This Row],[Bespovratna sredstva - Ukupno (EU+Nac) HRK
= Ukupna ugovorena vrijednost bespovratnih sredstava]]*Ugovori_OPULJP[[#This Row],[EU STOPA SUFINANCIRANJA %
EU CO-FINANCING RATE %]]</f>
        <v>1319029.1499999999</v>
      </c>
      <c r="P2535" s="51">
        <f>Ugovori_OPULJP[[#This Row],[Bespovratna sredstva - EU dio - HRK]]/7.5345</f>
        <v>175065.25316875702</v>
      </c>
      <c r="Q2535" s="50">
        <f>Ugovori_OPULJP[[#This Row],[Bespovratna sredstva - Ukupno (EU+Nac) HRK
= Ukupna ugovorena vrijednost bespovratnih sredstava]]*Ugovori_OPULJP[[#This Row],[STOPA NACIONALNOG SUFINANCIRANJA %]]</f>
        <v>232769.85</v>
      </c>
      <c r="R2535" s="51">
        <f>Ugovori_OPULJP[[#This Row],[Bespovratna sredstva - Nacionalni dio - HRK]]/7.5345</f>
        <v>30893.868206251242</v>
      </c>
      <c r="S2535" s="52">
        <v>1551799</v>
      </c>
      <c r="T2535" s="53">
        <f>Ugovori_OPULJP[[#This Row],[Bespovratna sredstva - Ukupno (EU+Nac) HRK
= Ukupna ugovorena vrijednost bespovratnih sredstava]]/7.5345</f>
        <v>205959.12137500828</v>
      </c>
      <c r="U2535" s="50">
        <v>0</v>
      </c>
      <c r="V2535" s="51">
        <f>Ugovori_OPULJP[[#This Row],[Javni doprinos korisnika - HRK]]/7.5345</f>
        <v>0</v>
      </c>
      <c r="W2535" s="50">
        <v>0</v>
      </c>
      <c r="X2535" s="51">
        <f>Ugovori_OPULJP[[#This Row],[Privatni doprinos korisnika - HRK]]/7.5345</f>
        <v>0</v>
      </c>
      <c r="Y2535" s="52">
        <v>1551799</v>
      </c>
      <c r="Z2535" s="53">
        <f>Ugovori_OPULJP[[#This Row],[UKUPNI PRIHVATLJIVI IZDACI
TOTAL ELIGIBLE EXPENDITURE
= Bespovratna sredstva ukupno + doprinos korisnika
= Ukupni prihvatljivi troškovi
= Ukupna ugovorena vrijednost projekta HRK]]/7.5345</f>
        <v>205959.12137500828</v>
      </c>
      <c r="AA2535" s="57" t="s">
        <v>38</v>
      </c>
      <c r="AB2535" s="57" t="s">
        <v>35</v>
      </c>
      <c r="AC2535" s="107" t="s">
        <v>9287</v>
      </c>
      <c r="AD2535" s="63" t="s">
        <v>6595</v>
      </c>
    </row>
    <row r="2536" spans="1:30" ht="127.5" x14ac:dyDescent="0.2">
      <c r="A2536" s="61" t="s">
        <v>9288</v>
      </c>
      <c r="B2536" s="99" t="s">
        <v>743</v>
      </c>
      <c r="C2536" s="56" t="s">
        <v>7295</v>
      </c>
      <c r="D2536" s="56" t="s">
        <v>9228</v>
      </c>
      <c r="E2536" s="57" t="s">
        <v>76</v>
      </c>
      <c r="F2536" s="62" t="s">
        <v>9289</v>
      </c>
      <c r="G2536" s="45" t="s">
        <v>2536</v>
      </c>
      <c r="H2536" s="59">
        <v>44204</v>
      </c>
      <c r="I2536" s="59">
        <v>44812</v>
      </c>
      <c r="J2536" s="48" t="str">
        <f>IF(Ugovori_OPULJP[[#This Row],[DATUM ZAVRŠETKA OPERACIJE]]&gt;DATE(2024,3,31),"u provedbi","završen")</f>
        <v>završen</v>
      </c>
      <c r="K2536" s="58" t="s">
        <v>9290</v>
      </c>
      <c r="L2536" s="58" t="s">
        <v>338</v>
      </c>
      <c r="M2536" s="49">
        <v>0.85</v>
      </c>
      <c r="N2536" s="49">
        <v>0.15</v>
      </c>
      <c r="O2536" s="83">
        <f>Ugovori_OPULJP[[#This Row],[Bespovratna sredstva - Ukupno (EU+Nac) HRK
= Ukupna ugovorena vrijednost bespovratnih sredstava]]*Ugovori_OPULJP[[#This Row],[EU STOPA SUFINANCIRANJA %
EU CO-FINANCING RATE %]]</f>
        <v>1699931.456</v>
      </c>
      <c r="P2536" s="84">
        <f>Ugovori_OPULJP[[#This Row],[Bespovratna sredstva - EU dio - HRK]]/7.5345</f>
        <v>225619.6769526843</v>
      </c>
      <c r="Q2536" s="83">
        <f>Ugovori_OPULJP[[#This Row],[Bespovratna sredstva - Ukupno (EU+Nac) HRK
= Ukupna ugovorena vrijednost bespovratnih sredstava]]*Ugovori_OPULJP[[#This Row],[STOPA NACIONALNOG SUFINANCIRANJA %]]</f>
        <v>299987.90399999998</v>
      </c>
      <c r="R2536" s="84">
        <f>Ugovori_OPULJP[[#This Row],[Bespovratna sredstva - Nacionalni dio - HRK]]/7.5345</f>
        <v>39815.237109297224</v>
      </c>
      <c r="S2536" s="85">
        <v>1999919.36</v>
      </c>
      <c r="T2536" s="86">
        <f>Ugovori_OPULJP[[#This Row],[Bespovratna sredstva - Ukupno (EU+Nac) HRK
= Ukupna ugovorena vrijednost bespovratnih sredstava]]/7.5345</f>
        <v>265434.91406198154</v>
      </c>
      <c r="U2536" s="83">
        <v>0</v>
      </c>
      <c r="V2536" s="84">
        <f>Ugovori_OPULJP[[#This Row],[Javni doprinos korisnika - HRK]]/7.5345</f>
        <v>0</v>
      </c>
      <c r="W2536" s="83">
        <v>0</v>
      </c>
      <c r="X2536" s="84">
        <f>Ugovori_OPULJP[[#This Row],[Privatni doprinos korisnika - HRK]]/7.5345</f>
        <v>0</v>
      </c>
      <c r="Y2536" s="85">
        <v>1999919.36</v>
      </c>
      <c r="Z2536" s="86">
        <f>Ugovori_OPULJP[[#This Row],[UKUPNI PRIHVATLJIVI IZDACI
TOTAL ELIGIBLE EXPENDITURE
= Bespovratna sredstva ukupno + doprinos korisnika
= Ukupni prihvatljivi troškovi
= Ukupna ugovorena vrijednost projekta HRK]]/7.5345</f>
        <v>265434.91406198154</v>
      </c>
      <c r="AA2536" s="57" t="s">
        <v>38</v>
      </c>
      <c r="AB2536" s="57" t="s">
        <v>35</v>
      </c>
      <c r="AC2536" s="107" t="s">
        <v>9291</v>
      </c>
      <c r="AD2536" s="56" t="s">
        <v>6595</v>
      </c>
    </row>
    <row r="2537" spans="1:30" ht="102" customHeight="1" x14ac:dyDescent="0.2">
      <c r="A2537" s="61" t="s">
        <v>9292</v>
      </c>
      <c r="B2537" s="99" t="s">
        <v>743</v>
      </c>
      <c r="C2537" s="56" t="s">
        <v>7295</v>
      </c>
      <c r="D2537" s="56" t="s">
        <v>9228</v>
      </c>
      <c r="E2537" s="57" t="s">
        <v>76</v>
      </c>
      <c r="F2537" s="62" t="s">
        <v>9293</v>
      </c>
      <c r="G2537" s="45" t="s">
        <v>2206</v>
      </c>
      <c r="H2537" s="59">
        <v>44319</v>
      </c>
      <c r="I2537" s="59">
        <v>44929</v>
      </c>
      <c r="J2537" s="48" t="str">
        <f>IF(Ugovori_OPULJP[[#This Row],[DATUM ZAVRŠETKA OPERACIJE]]&gt;DATE(2024,3,31),"u provedbi","završen")</f>
        <v>završen</v>
      </c>
      <c r="K2537" s="58" t="s">
        <v>211</v>
      </c>
      <c r="L2537" s="58" t="s">
        <v>211</v>
      </c>
      <c r="M2537" s="49">
        <v>0.85</v>
      </c>
      <c r="N2537" s="49">
        <v>0.15</v>
      </c>
      <c r="O2537" s="50">
        <f>Ugovori_OPULJP[[#This Row],[Bespovratna sredstva - Ukupno (EU+Nac) HRK
= Ukupna ugovorena vrijednost bespovratnih sredstava]]*Ugovori_OPULJP[[#This Row],[EU STOPA SUFINANCIRANJA %
EU CO-FINANCING RATE %]]</f>
        <v>1084974</v>
      </c>
      <c r="P2537" s="51">
        <f>Ugovori_OPULJP[[#This Row],[Bespovratna sredstva - EU dio - HRK]]/7.5345</f>
        <v>144000.79633685047</v>
      </c>
      <c r="Q2537" s="50">
        <f>Ugovori_OPULJP[[#This Row],[Bespovratna sredstva - Ukupno (EU+Nac) HRK
= Ukupna ugovorena vrijednost bespovratnih sredstava]]*Ugovori_OPULJP[[#This Row],[STOPA NACIONALNOG SUFINANCIRANJA %]]</f>
        <v>191466</v>
      </c>
      <c r="R2537" s="51">
        <f>Ugovori_OPULJP[[#This Row],[Bespovratna sredstva - Nacionalni dio - HRK]]/7.5345</f>
        <v>25411.90523591479</v>
      </c>
      <c r="S2537" s="52">
        <v>1276440</v>
      </c>
      <c r="T2537" s="53">
        <f>Ugovori_OPULJP[[#This Row],[Bespovratna sredstva - Ukupno (EU+Nac) HRK
= Ukupna ugovorena vrijednost bespovratnih sredstava]]/7.5345</f>
        <v>169412.70157276528</v>
      </c>
      <c r="U2537" s="50">
        <v>0</v>
      </c>
      <c r="V2537" s="51">
        <f>Ugovori_OPULJP[[#This Row],[Javni doprinos korisnika - HRK]]/7.5345</f>
        <v>0</v>
      </c>
      <c r="W2537" s="50">
        <v>0</v>
      </c>
      <c r="X2537" s="51">
        <f>Ugovori_OPULJP[[#This Row],[Privatni doprinos korisnika - HRK]]/7.5345</f>
        <v>0</v>
      </c>
      <c r="Y2537" s="52">
        <v>1276440</v>
      </c>
      <c r="Z2537" s="53">
        <f>Ugovori_OPULJP[[#This Row],[UKUPNI PRIHVATLJIVI IZDACI
TOTAL ELIGIBLE EXPENDITURE
= Bespovratna sredstva ukupno + doprinos korisnika
= Ukupni prihvatljivi troškovi
= Ukupna ugovorena vrijednost projekta HRK]]/7.5345</f>
        <v>169412.70157276528</v>
      </c>
      <c r="AA2537" s="44" t="s">
        <v>38</v>
      </c>
      <c r="AB2537" s="44" t="s">
        <v>35</v>
      </c>
      <c r="AC2537" s="107" t="s">
        <v>9294</v>
      </c>
      <c r="AD2537" s="63" t="s">
        <v>6595</v>
      </c>
    </row>
    <row r="2538" spans="1:30" ht="102" x14ac:dyDescent="0.2">
      <c r="A2538" s="61" t="s">
        <v>9295</v>
      </c>
      <c r="B2538" s="99" t="s">
        <v>743</v>
      </c>
      <c r="C2538" s="56" t="s">
        <v>7295</v>
      </c>
      <c r="D2538" s="56" t="s">
        <v>9228</v>
      </c>
      <c r="E2538" s="57" t="s">
        <v>76</v>
      </c>
      <c r="F2538" s="62" t="s">
        <v>9296</v>
      </c>
      <c r="G2538" s="45" t="s">
        <v>168</v>
      </c>
      <c r="H2538" s="59">
        <v>44211</v>
      </c>
      <c r="I2538" s="59">
        <v>44819</v>
      </c>
      <c r="J2538" s="48" t="str">
        <f>IF(Ugovori_OPULJP[[#This Row],[DATUM ZAVRŠETKA OPERACIJE]]&gt;DATE(2024,3,31),"u provedbi","završen")</f>
        <v>završen</v>
      </c>
      <c r="K2538" s="58" t="s">
        <v>9297</v>
      </c>
      <c r="L2538" s="58" t="s">
        <v>37</v>
      </c>
      <c r="M2538" s="49">
        <v>0.85</v>
      </c>
      <c r="N2538" s="49">
        <v>0.15</v>
      </c>
      <c r="O2538" s="83">
        <f>Ugovori_OPULJP[[#This Row],[Bespovratna sredstva - Ukupno (EU+Nac) HRK
= Ukupna ugovorena vrijednost bespovratnih sredstava]]*Ugovori_OPULJP[[#This Row],[EU STOPA SUFINANCIRANJA %
EU CO-FINANCING RATE %]]</f>
        <v>1700000</v>
      </c>
      <c r="P2538" s="84">
        <f>Ugovori_OPULJP[[#This Row],[Bespovratna sredstva - EU dio - HRK]]/7.5345</f>
        <v>225628.77430486429</v>
      </c>
      <c r="Q2538" s="83">
        <f>Ugovori_OPULJP[[#This Row],[Bespovratna sredstva - Ukupno (EU+Nac) HRK
= Ukupna ugovorena vrijednost bespovratnih sredstava]]*Ugovori_OPULJP[[#This Row],[STOPA NACIONALNOG SUFINANCIRANJA %]]</f>
        <v>300000</v>
      </c>
      <c r="R2538" s="84">
        <f>Ugovori_OPULJP[[#This Row],[Bespovratna sredstva - Nacionalni dio - HRK]]/7.5345</f>
        <v>39816.842524387816</v>
      </c>
      <c r="S2538" s="85">
        <v>2000000</v>
      </c>
      <c r="T2538" s="86">
        <f>Ugovori_OPULJP[[#This Row],[Bespovratna sredstva - Ukupno (EU+Nac) HRK
= Ukupna ugovorena vrijednost bespovratnih sredstava]]/7.5345</f>
        <v>265445.6168292521</v>
      </c>
      <c r="U2538" s="83">
        <v>0</v>
      </c>
      <c r="V2538" s="84">
        <f>Ugovori_OPULJP[[#This Row],[Javni doprinos korisnika - HRK]]/7.5345</f>
        <v>0</v>
      </c>
      <c r="W2538" s="83">
        <v>0</v>
      </c>
      <c r="X2538" s="84">
        <f>Ugovori_OPULJP[[#This Row],[Privatni doprinos korisnika - HRK]]/7.5345</f>
        <v>0</v>
      </c>
      <c r="Y2538" s="85">
        <v>2000000</v>
      </c>
      <c r="Z2538" s="86">
        <f>Ugovori_OPULJP[[#This Row],[UKUPNI PRIHVATLJIVI IZDACI
TOTAL ELIGIBLE EXPENDITURE
= Bespovratna sredstva ukupno + doprinos korisnika
= Ukupni prihvatljivi troškovi
= Ukupna ugovorena vrijednost projekta HRK]]/7.5345</f>
        <v>265445.6168292521</v>
      </c>
      <c r="AA2538" s="57" t="s">
        <v>38</v>
      </c>
      <c r="AB2538" s="57" t="s">
        <v>35</v>
      </c>
      <c r="AC2538" s="107" t="s">
        <v>9298</v>
      </c>
      <c r="AD2538" s="56" t="s">
        <v>6595</v>
      </c>
    </row>
    <row r="2539" spans="1:30" ht="114.75" x14ac:dyDescent="0.2">
      <c r="A2539" s="61" t="s">
        <v>9299</v>
      </c>
      <c r="B2539" s="99" t="s">
        <v>743</v>
      </c>
      <c r="C2539" s="56" t="s">
        <v>7295</v>
      </c>
      <c r="D2539" s="56" t="s">
        <v>9228</v>
      </c>
      <c r="E2539" s="57" t="s">
        <v>76</v>
      </c>
      <c r="F2539" s="62" t="s">
        <v>9300</v>
      </c>
      <c r="G2539" s="62" t="s">
        <v>7609</v>
      </c>
      <c r="H2539" s="59">
        <v>44317</v>
      </c>
      <c r="I2539" s="59">
        <v>44927</v>
      </c>
      <c r="J2539" s="48" t="str">
        <f>IF(Ugovori_OPULJP[[#This Row],[DATUM ZAVRŠETKA OPERACIJE]]&gt;DATE(2024,3,31),"u provedbi","završen")</f>
        <v>završen</v>
      </c>
      <c r="K2539" s="58" t="s">
        <v>79</v>
      </c>
      <c r="L2539" s="58" t="s">
        <v>79</v>
      </c>
      <c r="M2539" s="49">
        <v>0.85</v>
      </c>
      <c r="N2539" s="49">
        <v>0.15</v>
      </c>
      <c r="O2539" s="50">
        <f>Ugovori_OPULJP[[#This Row],[Bespovratna sredstva - Ukupno (EU+Nac) HRK
= Ukupna ugovorena vrijednost bespovratnih sredstava]]*Ugovori_OPULJP[[#This Row],[EU STOPA SUFINANCIRANJA %
EU CO-FINANCING RATE %]]</f>
        <v>1699730.7625</v>
      </c>
      <c r="P2539" s="51">
        <f>Ugovori_OPULJP[[#This Row],[Bespovratna sredstva - EU dio - HRK]]/7.5345</f>
        <v>225593.04034773374</v>
      </c>
      <c r="Q2539" s="50">
        <f>Ugovori_OPULJP[[#This Row],[Bespovratna sredstva - Ukupno (EU+Nac) HRK
= Ukupna ugovorena vrijednost bespovratnih sredstava]]*Ugovori_OPULJP[[#This Row],[STOPA NACIONALNOG SUFINANCIRANJA %]]</f>
        <v>299952.48749999999</v>
      </c>
      <c r="R2539" s="51">
        <f>Ugovori_OPULJP[[#This Row],[Bespovratna sredstva - Nacionalni dio - HRK]]/7.5345</f>
        <v>39810.53653195301</v>
      </c>
      <c r="S2539" s="52">
        <v>1999683.25</v>
      </c>
      <c r="T2539" s="53">
        <f>Ugovori_OPULJP[[#This Row],[Bespovratna sredstva - Ukupno (EU+Nac) HRK
= Ukupna ugovorena vrijednost bespovratnih sredstava]]/7.5345</f>
        <v>265403.57687968673</v>
      </c>
      <c r="U2539" s="50">
        <v>0</v>
      </c>
      <c r="V2539" s="51">
        <f>Ugovori_OPULJP[[#This Row],[Javni doprinos korisnika - HRK]]/7.5345</f>
        <v>0</v>
      </c>
      <c r="W2539" s="50">
        <v>0</v>
      </c>
      <c r="X2539" s="51">
        <f>Ugovori_OPULJP[[#This Row],[Privatni doprinos korisnika - HRK]]/7.5345</f>
        <v>0</v>
      </c>
      <c r="Y2539" s="52">
        <v>1999683.25</v>
      </c>
      <c r="Z2539" s="53">
        <f>Ugovori_OPULJP[[#This Row],[UKUPNI PRIHVATLJIVI IZDACI
TOTAL ELIGIBLE EXPENDITURE
= Bespovratna sredstva ukupno + doprinos korisnika
= Ukupni prihvatljivi troškovi
= Ukupna ugovorena vrijednost projekta HRK]]/7.5345</f>
        <v>265403.57687968673</v>
      </c>
      <c r="AA2539" s="44" t="s">
        <v>38</v>
      </c>
      <c r="AB2539" s="44" t="s">
        <v>35</v>
      </c>
      <c r="AC2539" s="107" t="s">
        <v>9301</v>
      </c>
      <c r="AD2539" s="63" t="s">
        <v>6595</v>
      </c>
    </row>
    <row r="2540" spans="1:30" ht="127.5" x14ac:dyDescent="0.2">
      <c r="A2540" s="61" t="s">
        <v>9302</v>
      </c>
      <c r="B2540" s="99" t="s">
        <v>743</v>
      </c>
      <c r="C2540" s="56" t="s">
        <v>7295</v>
      </c>
      <c r="D2540" s="56" t="s">
        <v>9228</v>
      </c>
      <c r="E2540" s="57" t="s">
        <v>76</v>
      </c>
      <c r="F2540" s="62" t="s">
        <v>9303</v>
      </c>
      <c r="G2540" s="62" t="s">
        <v>9304</v>
      </c>
      <c r="H2540" s="59">
        <v>44207</v>
      </c>
      <c r="I2540" s="59">
        <v>44692</v>
      </c>
      <c r="J2540" s="48" t="str">
        <f>IF(Ugovori_OPULJP[[#This Row],[DATUM ZAVRŠETKA OPERACIJE]]&gt;DATE(2024,3,31),"u provedbi","završen")</f>
        <v>završen</v>
      </c>
      <c r="K2540" s="58" t="s">
        <v>155</v>
      </c>
      <c r="L2540" s="46" t="s">
        <v>155</v>
      </c>
      <c r="M2540" s="49">
        <v>0.85</v>
      </c>
      <c r="N2540" s="49">
        <v>0.15</v>
      </c>
      <c r="O2540" s="83">
        <f>Ugovori_OPULJP[[#This Row],[Bespovratna sredstva - Ukupno (EU+Nac) HRK
= Ukupna ugovorena vrijednost bespovratnih sredstava]]*Ugovori_OPULJP[[#This Row],[EU STOPA SUFINANCIRANJA %
EU CO-FINANCING RATE %]]</f>
        <v>447942.41799999995</v>
      </c>
      <c r="P2540" s="84">
        <f>Ugovori_OPULJP[[#This Row],[Bespovratna sredstva - EU dio - HRK]]/7.5345</f>
        <v>59452.175724998327</v>
      </c>
      <c r="Q2540" s="83">
        <f>Ugovori_OPULJP[[#This Row],[Bespovratna sredstva - Ukupno (EU+Nac) HRK
= Ukupna ugovorena vrijednost bespovratnih sredstava]]*Ugovori_OPULJP[[#This Row],[STOPA NACIONALNOG SUFINANCIRANJA %]]</f>
        <v>79048.661999999997</v>
      </c>
      <c r="R2540" s="84">
        <f>Ugovori_OPULJP[[#This Row],[Bespovratna sredstva - Nacionalni dio - HRK]]/7.5345</f>
        <v>10491.56042205853</v>
      </c>
      <c r="S2540" s="85">
        <v>526991.07999999996</v>
      </c>
      <c r="T2540" s="86">
        <f>Ugovori_OPULJP[[#This Row],[Bespovratna sredstva - Ukupno (EU+Nac) HRK
= Ukupna ugovorena vrijednost bespovratnih sredstava]]/7.5345</f>
        <v>69943.736147056858</v>
      </c>
      <c r="U2540" s="83">
        <v>0</v>
      </c>
      <c r="V2540" s="84">
        <f>Ugovori_OPULJP[[#This Row],[Javni doprinos korisnika - HRK]]/7.5345</f>
        <v>0</v>
      </c>
      <c r="W2540" s="83">
        <v>0</v>
      </c>
      <c r="X2540" s="84">
        <f>Ugovori_OPULJP[[#This Row],[Privatni doprinos korisnika - HRK]]/7.5345</f>
        <v>0</v>
      </c>
      <c r="Y2540" s="85">
        <v>526991.07999999996</v>
      </c>
      <c r="Z2540" s="86">
        <f>Ugovori_OPULJP[[#This Row],[UKUPNI PRIHVATLJIVI IZDACI
TOTAL ELIGIBLE EXPENDITURE
= Bespovratna sredstva ukupno + doprinos korisnika
= Ukupni prihvatljivi troškovi
= Ukupna ugovorena vrijednost projekta HRK]]/7.5345</f>
        <v>69943.736147056858</v>
      </c>
      <c r="AA2540" s="57" t="s">
        <v>38</v>
      </c>
      <c r="AB2540" s="57" t="s">
        <v>35</v>
      </c>
      <c r="AC2540" s="107" t="s">
        <v>9305</v>
      </c>
      <c r="AD2540" s="56" t="s">
        <v>6595</v>
      </c>
    </row>
    <row r="2541" spans="1:30" ht="102" x14ac:dyDescent="0.2">
      <c r="A2541" s="61" t="s">
        <v>9306</v>
      </c>
      <c r="B2541" s="99" t="s">
        <v>743</v>
      </c>
      <c r="C2541" s="56" t="s">
        <v>7295</v>
      </c>
      <c r="D2541" s="56" t="s">
        <v>9228</v>
      </c>
      <c r="E2541" s="57" t="s">
        <v>76</v>
      </c>
      <c r="F2541" s="62" t="s">
        <v>9307</v>
      </c>
      <c r="G2541" s="62" t="s">
        <v>4341</v>
      </c>
      <c r="H2541" s="59">
        <v>44322</v>
      </c>
      <c r="I2541" s="59">
        <v>44932</v>
      </c>
      <c r="J2541" s="48" t="str">
        <f>IF(Ugovori_OPULJP[[#This Row],[DATUM ZAVRŠETKA OPERACIJE]]&gt;DATE(2024,3,31),"u provedbi","završen")</f>
        <v>završen</v>
      </c>
      <c r="K2541" s="58" t="s">
        <v>249</v>
      </c>
      <c r="L2541" s="58" t="s">
        <v>249</v>
      </c>
      <c r="M2541" s="49">
        <v>0.85</v>
      </c>
      <c r="N2541" s="49">
        <v>0.15</v>
      </c>
      <c r="O2541" s="50">
        <f>Ugovori_OPULJP[[#This Row],[Bespovratna sredstva - Ukupno (EU+Nac) HRK
= Ukupna ugovorena vrijednost bespovratnih sredstava]]*Ugovori_OPULJP[[#This Row],[EU STOPA SUFINANCIRANJA %
EU CO-FINANCING RATE %]]</f>
        <v>1667662.6084999999</v>
      </c>
      <c r="P2541" s="51">
        <f>Ugovori_OPULJP[[#This Row],[Bespovratna sredstva - EU dio - HRK]]/7.5345</f>
        <v>221336.86488818101</v>
      </c>
      <c r="Q2541" s="50">
        <f>Ugovori_OPULJP[[#This Row],[Bespovratna sredstva - Ukupno (EU+Nac) HRK
= Ukupna ugovorena vrijednost bespovratnih sredstava]]*Ugovori_OPULJP[[#This Row],[STOPA NACIONALNOG SUFINANCIRANJA %]]</f>
        <v>294293.40149999998</v>
      </c>
      <c r="R2541" s="51">
        <f>Ugovori_OPULJP[[#This Row],[Bespovratna sredstva - Nacionalni dio - HRK]]/7.5345</f>
        <v>39059.446744973116</v>
      </c>
      <c r="S2541" s="52">
        <v>1961956.01</v>
      </c>
      <c r="T2541" s="53">
        <f>Ugovori_OPULJP[[#This Row],[Bespovratna sredstva - Ukupno (EU+Nac) HRK
= Ukupna ugovorena vrijednost bespovratnih sredstava]]/7.5345</f>
        <v>260396.31163315414</v>
      </c>
      <c r="U2541" s="50">
        <v>0</v>
      </c>
      <c r="V2541" s="51">
        <f>Ugovori_OPULJP[[#This Row],[Javni doprinos korisnika - HRK]]/7.5345</f>
        <v>0</v>
      </c>
      <c r="W2541" s="50">
        <v>0</v>
      </c>
      <c r="X2541" s="51">
        <f>Ugovori_OPULJP[[#This Row],[Privatni doprinos korisnika - HRK]]/7.5345</f>
        <v>0</v>
      </c>
      <c r="Y2541" s="52">
        <v>1961956.01</v>
      </c>
      <c r="Z2541" s="53">
        <f>Ugovori_OPULJP[[#This Row],[UKUPNI PRIHVATLJIVI IZDACI
TOTAL ELIGIBLE EXPENDITURE
= Bespovratna sredstva ukupno + doprinos korisnika
= Ukupni prihvatljivi troškovi
= Ukupna ugovorena vrijednost projekta HRK]]/7.5345</f>
        <v>260396.31163315414</v>
      </c>
      <c r="AA2541" s="44" t="s">
        <v>38</v>
      </c>
      <c r="AB2541" s="44" t="s">
        <v>35</v>
      </c>
      <c r="AC2541" s="107" t="s">
        <v>9308</v>
      </c>
      <c r="AD2541" s="63" t="s">
        <v>6595</v>
      </c>
    </row>
    <row r="2542" spans="1:30" ht="114.75" x14ac:dyDescent="0.2">
      <c r="A2542" s="61" t="s">
        <v>9309</v>
      </c>
      <c r="B2542" s="99" t="s">
        <v>743</v>
      </c>
      <c r="C2542" s="56" t="s">
        <v>7295</v>
      </c>
      <c r="D2542" s="56" t="s">
        <v>9228</v>
      </c>
      <c r="E2542" s="57" t="s">
        <v>76</v>
      </c>
      <c r="F2542" s="62" t="s">
        <v>9310</v>
      </c>
      <c r="G2542" s="62" t="s">
        <v>9311</v>
      </c>
      <c r="H2542" s="59">
        <v>44343</v>
      </c>
      <c r="I2542" s="59">
        <v>44953</v>
      </c>
      <c r="J2542" s="48" t="str">
        <f>IF(Ugovori_OPULJP[[#This Row],[DATUM ZAVRŠETKA OPERACIJE]]&gt;DATE(2024,3,31),"u provedbi","završen")</f>
        <v>završen</v>
      </c>
      <c r="K2542" s="58" t="s">
        <v>130</v>
      </c>
      <c r="L2542" s="67" t="s">
        <v>130</v>
      </c>
      <c r="M2542" s="74" t="s">
        <v>3114</v>
      </c>
      <c r="N2542" s="49">
        <v>0.15</v>
      </c>
      <c r="O2542" s="50">
        <f>Ugovori_OPULJP[[#This Row],[Bespovratna sredstva - Ukupno (EU+Nac) HRK
= Ukupna ugovorena vrijednost bespovratnih sredstava]]*Ugovori_OPULJP[[#This Row],[EU STOPA SUFINANCIRANJA %
EU CO-FINANCING RATE %]]</f>
        <v>648835.6</v>
      </c>
      <c r="P2542" s="51">
        <f>Ugovori_OPULJP[[#This Row],[Bespovratna sredstva - EU dio - HRK]]/7.5345</f>
        <v>86115.283031388943</v>
      </c>
      <c r="Q2542" s="50">
        <f>Ugovori_OPULJP[[#This Row],[Bespovratna sredstva - Ukupno (EU+Nac) HRK
= Ukupna ugovorena vrijednost bespovratnih sredstava]]*Ugovori_OPULJP[[#This Row],[STOPA NACIONALNOG SUFINANCIRANJA %]]</f>
        <v>114500.4</v>
      </c>
      <c r="R2542" s="51">
        <f>Ugovori_OPULJP[[#This Row],[Bespovratna sredstva - Nacionalni dio - HRK]]/7.5345</f>
        <v>15196.814652598046</v>
      </c>
      <c r="S2542" s="52">
        <v>763336</v>
      </c>
      <c r="T2542" s="53">
        <f>Ugovori_OPULJP[[#This Row],[Bespovratna sredstva - Ukupno (EU+Nac) HRK
= Ukupna ugovorena vrijednost bespovratnih sredstava]]/7.5345</f>
        <v>101312.09768398698</v>
      </c>
      <c r="U2542" s="50">
        <v>0</v>
      </c>
      <c r="V2542" s="51">
        <f>Ugovori_OPULJP[[#This Row],[Javni doprinos korisnika - HRK]]/7.5345</f>
        <v>0</v>
      </c>
      <c r="W2542" s="50">
        <v>0</v>
      </c>
      <c r="X2542" s="51">
        <f>Ugovori_OPULJP[[#This Row],[Privatni doprinos korisnika - HRK]]/7.5345</f>
        <v>0</v>
      </c>
      <c r="Y2542" s="52">
        <v>763336</v>
      </c>
      <c r="Z2542" s="53">
        <f>Ugovori_OPULJP[[#This Row],[UKUPNI PRIHVATLJIVI IZDACI
TOTAL ELIGIBLE EXPENDITURE
= Bespovratna sredstva ukupno + doprinos korisnika
= Ukupni prihvatljivi troškovi
= Ukupna ugovorena vrijednost projekta HRK]]/7.5345</f>
        <v>101312.09768398698</v>
      </c>
      <c r="AA2542" s="57" t="s">
        <v>38</v>
      </c>
      <c r="AB2542" s="57" t="s">
        <v>35</v>
      </c>
      <c r="AC2542" s="107" t="s">
        <v>9312</v>
      </c>
      <c r="AD2542" s="63" t="s">
        <v>6595</v>
      </c>
    </row>
    <row r="2543" spans="1:30" ht="89.25" x14ac:dyDescent="0.2">
      <c r="A2543" s="61" t="s">
        <v>9313</v>
      </c>
      <c r="B2543" s="99" t="s">
        <v>743</v>
      </c>
      <c r="C2543" s="56" t="s">
        <v>7295</v>
      </c>
      <c r="D2543" s="56" t="s">
        <v>9228</v>
      </c>
      <c r="E2543" s="57" t="s">
        <v>76</v>
      </c>
      <c r="F2543" s="62" t="s">
        <v>9314</v>
      </c>
      <c r="G2543" s="62" t="s">
        <v>4113</v>
      </c>
      <c r="H2543" s="59">
        <v>44317</v>
      </c>
      <c r="I2543" s="59">
        <v>44927</v>
      </c>
      <c r="J2543" s="48" t="str">
        <f>IF(Ugovori_OPULJP[[#This Row],[DATUM ZAVRŠETKA OPERACIJE]]&gt;DATE(2024,3,31),"u provedbi","završen")</f>
        <v>završen</v>
      </c>
      <c r="K2543" s="58" t="s">
        <v>9315</v>
      </c>
      <c r="L2543" s="58" t="s">
        <v>200</v>
      </c>
      <c r="M2543" s="49">
        <v>0.85</v>
      </c>
      <c r="N2543" s="49">
        <v>0.15</v>
      </c>
      <c r="O2543" s="50">
        <f>Ugovori_OPULJP[[#This Row],[Bespovratna sredstva - Ukupno (EU+Nac) HRK
= Ukupna ugovorena vrijednost bespovratnih sredstava]]*Ugovori_OPULJP[[#This Row],[EU STOPA SUFINANCIRANJA %
EU CO-FINANCING RATE %]]</f>
        <v>793189.1449999999</v>
      </c>
      <c r="P2543" s="51">
        <f>Ugovori_OPULJP[[#This Row],[Bespovratna sredstva - EU dio - HRK]]/7.5345</f>
        <v>105274.29092839603</v>
      </c>
      <c r="Q2543" s="50">
        <f>Ugovori_OPULJP[[#This Row],[Bespovratna sredstva - Ukupno (EU+Nac) HRK
= Ukupna ugovorena vrijednost bespovratnih sredstava]]*Ugovori_OPULJP[[#This Row],[STOPA NACIONALNOG SUFINANCIRANJA %]]</f>
        <v>139974.55499999999</v>
      </c>
      <c r="R2543" s="51">
        <f>Ugovori_OPULJP[[#This Row],[Bespovratna sredstva - Nacionalni dio - HRK]]/7.5345</f>
        <v>18577.816046187534</v>
      </c>
      <c r="S2543" s="52">
        <v>933163.7</v>
      </c>
      <c r="T2543" s="53">
        <f>Ugovori_OPULJP[[#This Row],[Bespovratna sredstva - Ukupno (EU+Nac) HRK
= Ukupna ugovorena vrijednost bespovratnih sredstava]]/7.5345</f>
        <v>123852.10697458357</v>
      </c>
      <c r="U2543" s="50">
        <v>0</v>
      </c>
      <c r="V2543" s="51">
        <f>Ugovori_OPULJP[[#This Row],[Javni doprinos korisnika - HRK]]/7.5345</f>
        <v>0</v>
      </c>
      <c r="W2543" s="50">
        <v>0</v>
      </c>
      <c r="X2543" s="51">
        <f>Ugovori_OPULJP[[#This Row],[Privatni doprinos korisnika - HRK]]/7.5345</f>
        <v>0</v>
      </c>
      <c r="Y2543" s="52">
        <v>933163.7</v>
      </c>
      <c r="Z2543" s="53">
        <f>Ugovori_OPULJP[[#This Row],[UKUPNI PRIHVATLJIVI IZDACI
TOTAL ELIGIBLE EXPENDITURE
= Bespovratna sredstva ukupno + doprinos korisnika
= Ukupni prihvatljivi troškovi
= Ukupna ugovorena vrijednost projekta HRK]]/7.5345</f>
        <v>123852.10697458357</v>
      </c>
      <c r="AA2543" s="44" t="s">
        <v>38</v>
      </c>
      <c r="AB2543" s="44" t="s">
        <v>35</v>
      </c>
      <c r="AC2543" s="107" t="s">
        <v>9316</v>
      </c>
      <c r="AD2543" s="63" t="s">
        <v>6595</v>
      </c>
    </row>
    <row r="2544" spans="1:30" ht="102" x14ac:dyDescent="0.2">
      <c r="A2544" s="61" t="s">
        <v>9317</v>
      </c>
      <c r="B2544" s="99" t="s">
        <v>743</v>
      </c>
      <c r="C2544" s="56" t="s">
        <v>7295</v>
      </c>
      <c r="D2544" s="56" t="s">
        <v>9228</v>
      </c>
      <c r="E2544" s="57" t="s">
        <v>76</v>
      </c>
      <c r="F2544" s="62" t="s">
        <v>9318</v>
      </c>
      <c r="G2544" s="62" t="s">
        <v>7441</v>
      </c>
      <c r="H2544" s="59">
        <v>44204</v>
      </c>
      <c r="I2544" s="59">
        <v>44781</v>
      </c>
      <c r="J2544" s="48" t="str">
        <f>IF(Ugovori_OPULJP[[#This Row],[DATUM ZAVRŠETKA OPERACIJE]]&gt;DATE(2024,3,31),"u provedbi","završen")</f>
        <v>završen</v>
      </c>
      <c r="K2544" s="58" t="s">
        <v>79</v>
      </c>
      <c r="L2544" s="58" t="s">
        <v>79</v>
      </c>
      <c r="M2544" s="49">
        <v>0.85</v>
      </c>
      <c r="N2544" s="49">
        <v>0.15</v>
      </c>
      <c r="O2544" s="83">
        <f>Ugovori_OPULJP[[#This Row],[Bespovratna sredstva - Ukupno (EU+Nac) HRK
= Ukupna ugovorena vrijednost bespovratnih sredstava]]*Ugovori_OPULJP[[#This Row],[EU STOPA SUFINANCIRANJA %
EU CO-FINANCING RATE %]]</f>
        <v>1655046.73</v>
      </c>
      <c r="P2544" s="84">
        <f>Ugovori_OPULJP[[#This Row],[Bespovratna sredstva - EU dio - HRK]]/7.5345</f>
        <v>219662.45006304333</v>
      </c>
      <c r="Q2544" s="83">
        <f>Ugovori_OPULJP[[#This Row],[Bespovratna sredstva - Ukupno (EU+Nac) HRK
= Ukupna ugovorena vrijednost bespovratnih sredstava]]*Ugovori_OPULJP[[#This Row],[STOPA NACIONALNOG SUFINANCIRANJA %]]</f>
        <v>292067.07</v>
      </c>
      <c r="R2544" s="84">
        <f>Ugovori_OPULJP[[#This Row],[Bespovratna sredstva - Nacionalni dio - HRK]]/7.5345</f>
        <v>38763.961775831172</v>
      </c>
      <c r="S2544" s="85">
        <v>1947113.8</v>
      </c>
      <c r="T2544" s="86">
        <f>Ugovori_OPULJP[[#This Row],[Bespovratna sredstva - Ukupno (EU+Nac) HRK
= Ukupna ugovorena vrijednost bespovratnih sredstava]]/7.5345</f>
        <v>258426.41183887451</v>
      </c>
      <c r="U2544" s="83">
        <v>0</v>
      </c>
      <c r="V2544" s="84">
        <f>Ugovori_OPULJP[[#This Row],[Javni doprinos korisnika - HRK]]/7.5345</f>
        <v>0</v>
      </c>
      <c r="W2544" s="83">
        <v>0</v>
      </c>
      <c r="X2544" s="84">
        <f>Ugovori_OPULJP[[#This Row],[Privatni doprinos korisnika - HRK]]/7.5345</f>
        <v>0</v>
      </c>
      <c r="Y2544" s="85">
        <v>1947113.8</v>
      </c>
      <c r="Z2544" s="86">
        <f>Ugovori_OPULJP[[#This Row],[UKUPNI PRIHVATLJIVI IZDACI
TOTAL ELIGIBLE EXPENDITURE
= Bespovratna sredstva ukupno + doprinos korisnika
= Ukupni prihvatljivi troškovi
= Ukupna ugovorena vrijednost projekta HRK]]/7.5345</f>
        <v>258426.41183887451</v>
      </c>
      <c r="AA2544" s="57" t="s">
        <v>38</v>
      </c>
      <c r="AB2544" s="57" t="s">
        <v>35</v>
      </c>
      <c r="AC2544" s="107" t="s">
        <v>9319</v>
      </c>
      <c r="AD2544" s="56" t="s">
        <v>6595</v>
      </c>
    </row>
    <row r="2545" spans="1:30" ht="140.25" x14ac:dyDescent="0.2">
      <c r="A2545" s="61" t="s">
        <v>9320</v>
      </c>
      <c r="B2545" s="99" t="s">
        <v>743</v>
      </c>
      <c r="C2545" s="56" t="s">
        <v>7295</v>
      </c>
      <c r="D2545" s="56" t="s">
        <v>9228</v>
      </c>
      <c r="E2545" s="57" t="s">
        <v>76</v>
      </c>
      <c r="F2545" s="62" t="s">
        <v>9321</v>
      </c>
      <c r="G2545" s="45" t="s">
        <v>7319</v>
      </c>
      <c r="H2545" s="59">
        <v>44209</v>
      </c>
      <c r="I2545" s="59">
        <v>44817</v>
      </c>
      <c r="J2545" s="48" t="str">
        <f>IF(Ugovori_OPULJP[[#This Row],[DATUM ZAVRŠETKA OPERACIJE]]&gt;DATE(2024,3,31),"u provedbi","završen")</f>
        <v>završen</v>
      </c>
      <c r="K2545" s="58" t="s">
        <v>9322</v>
      </c>
      <c r="L2545" s="58" t="s">
        <v>37</v>
      </c>
      <c r="M2545" s="49">
        <v>0.85</v>
      </c>
      <c r="N2545" s="49">
        <v>0.15</v>
      </c>
      <c r="O2545" s="83">
        <f>Ugovori_OPULJP[[#This Row],[Bespovratna sredstva - Ukupno (EU+Nac) HRK
= Ukupna ugovorena vrijednost bespovratnih sredstava]]*Ugovori_OPULJP[[#This Row],[EU STOPA SUFINANCIRANJA %
EU CO-FINANCING RATE %]]</f>
        <v>1699821.7379999999</v>
      </c>
      <c r="P2545" s="84">
        <f>Ugovori_OPULJP[[#This Row],[Bespovratna sredstva - EU dio - HRK]]/7.5345</f>
        <v>225605.11487159066</v>
      </c>
      <c r="Q2545" s="83">
        <f>Ugovori_OPULJP[[#This Row],[Bespovratna sredstva - Ukupno (EU+Nac) HRK
= Ukupna ugovorena vrijednost bespovratnih sredstava]]*Ugovori_OPULJP[[#This Row],[STOPA NACIONALNOG SUFINANCIRANJA %]]</f>
        <v>299968.54200000002</v>
      </c>
      <c r="R2545" s="84">
        <f>Ugovori_OPULJP[[#This Row],[Bespovratna sredstva - Nacionalni dio - HRK]]/7.5345</f>
        <v>39812.66733028071</v>
      </c>
      <c r="S2545" s="85">
        <v>1999790.28</v>
      </c>
      <c r="T2545" s="86">
        <f>Ugovori_OPULJP[[#This Row],[Bespovratna sredstva - Ukupno (EU+Nac) HRK
= Ukupna ugovorena vrijednost bespovratnih sredstava]]/7.5345</f>
        <v>265417.78220187139</v>
      </c>
      <c r="U2545" s="83">
        <v>0</v>
      </c>
      <c r="V2545" s="84">
        <f>Ugovori_OPULJP[[#This Row],[Javni doprinos korisnika - HRK]]/7.5345</f>
        <v>0</v>
      </c>
      <c r="W2545" s="83">
        <v>0</v>
      </c>
      <c r="X2545" s="84">
        <f>Ugovori_OPULJP[[#This Row],[Privatni doprinos korisnika - HRK]]/7.5345</f>
        <v>0</v>
      </c>
      <c r="Y2545" s="85">
        <v>1999790.28</v>
      </c>
      <c r="Z2545" s="86">
        <f>Ugovori_OPULJP[[#This Row],[UKUPNI PRIHVATLJIVI IZDACI
TOTAL ELIGIBLE EXPENDITURE
= Bespovratna sredstva ukupno + doprinos korisnika
= Ukupni prihvatljivi troškovi
= Ukupna ugovorena vrijednost projekta HRK]]/7.5345</f>
        <v>265417.78220187139</v>
      </c>
      <c r="AA2545" s="57" t="s">
        <v>38</v>
      </c>
      <c r="AB2545" s="57" t="s">
        <v>35</v>
      </c>
      <c r="AC2545" s="107" t="s">
        <v>9323</v>
      </c>
      <c r="AD2545" s="56" t="s">
        <v>6595</v>
      </c>
    </row>
    <row r="2546" spans="1:30" ht="102" x14ac:dyDescent="0.2">
      <c r="A2546" s="61" t="s">
        <v>9324</v>
      </c>
      <c r="B2546" s="99" t="s">
        <v>743</v>
      </c>
      <c r="C2546" s="56" t="s">
        <v>7295</v>
      </c>
      <c r="D2546" s="56" t="s">
        <v>9228</v>
      </c>
      <c r="E2546" s="57" t="s">
        <v>76</v>
      </c>
      <c r="F2546" s="62" t="s">
        <v>9228</v>
      </c>
      <c r="G2546" s="62" t="s">
        <v>9325</v>
      </c>
      <c r="H2546" s="59">
        <v>44331</v>
      </c>
      <c r="I2546" s="59">
        <v>44941</v>
      </c>
      <c r="J2546" s="48" t="str">
        <f>IF(Ugovori_OPULJP[[#This Row],[DATUM ZAVRŠETKA OPERACIJE]]&gt;DATE(2024,3,31),"u provedbi","završen")</f>
        <v>završen</v>
      </c>
      <c r="K2546" s="58" t="s">
        <v>79</v>
      </c>
      <c r="L2546" s="58" t="s">
        <v>79</v>
      </c>
      <c r="M2546" s="49">
        <v>0.85</v>
      </c>
      <c r="N2546" s="49">
        <v>0.15</v>
      </c>
      <c r="O2546" s="50">
        <f>Ugovori_OPULJP[[#This Row],[Bespovratna sredstva - Ukupno (EU+Nac) HRK
= Ukupna ugovorena vrijednost bespovratnih sredstava]]*Ugovori_OPULJP[[#This Row],[EU STOPA SUFINANCIRANJA %
EU CO-FINANCING RATE %]]</f>
        <v>1366531.4</v>
      </c>
      <c r="P2546" s="51">
        <f>Ugovori_OPULJP[[#This Row],[Bespovratna sredstva - EU dio - HRK]]/7.5345</f>
        <v>181369.8851947707</v>
      </c>
      <c r="Q2546" s="50">
        <f>Ugovori_OPULJP[[#This Row],[Bespovratna sredstva - Ukupno (EU+Nac) HRK
= Ukupna ugovorena vrijednost bespovratnih sredstava]]*Ugovori_OPULJP[[#This Row],[STOPA NACIONALNOG SUFINANCIRANJA %]]</f>
        <v>241152.59999999998</v>
      </c>
      <c r="R2546" s="51">
        <f>Ugovori_OPULJP[[#This Row],[Bespovratna sredstva - Nacionalni dio - HRK]]/7.5345</f>
        <v>32006.450328488947</v>
      </c>
      <c r="S2546" s="52">
        <v>1607684</v>
      </c>
      <c r="T2546" s="53">
        <f>Ugovori_OPULJP[[#This Row],[Bespovratna sredstva - Ukupno (EU+Nac) HRK
= Ukupna ugovorena vrijednost bespovratnih sredstava]]/7.5345</f>
        <v>213376.33552325965</v>
      </c>
      <c r="U2546" s="50">
        <v>0</v>
      </c>
      <c r="V2546" s="51">
        <f>Ugovori_OPULJP[[#This Row],[Javni doprinos korisnika - HRK]]/7.5345</f>
        <v>0</v>
      </c>
      <c r="W2546" s="50">
        <v>0</v>
      </c>
      <c r="X2546" s="51">
        <f>Ugovori_OPULJP[[#This Row],[Privatni doprinos korisnika - HRK]]/7.5345</f>
        <v>0</v>
      </c>
      <c r="Y2546" s="52">
        <v>1607684</v>
      </c>
      <c r="Z2546" s="53">
        <f>Ugovori_OPULJP[[#This Row],[UKUPNI PRIHVATLJIVI IZDACI
TOTAL ELIGIBLE EXPENDITURE
= Bespovratna sredstva ukupno + doprinos korisnika
= Ukupni prihvatljivi troškovi
= Ukupna ugovorena vrijednost projekta HRK]]/7.5345</f>
        <v>213376.33552325965</v>
      </c>
      <c r="AA2546" s="44" t="s">
        <v>38</v>
      </c>
      <c r="AB2546" s="44" t="s">
        <v>35</v>
      </c>
      <c r="AC2546" s="107" t="s">
        <v>9326</v>
      </c>
      <c r="AD2546" s="63" t="s">
        <v>6595</v>
      </c>
    </row>
    <row r="2547" spans="1:30" ht="114.75" x14ac:dyDescent="0.2">
      <c r="A2547" s="104" t="s">
        <v>9327</v>
      </c>
      <c r="B2547" s="99" t="s">
        <v>743</v>
      </c>
      <c r="C2547" s="56" t="s">
        <v>7295</v>
      </c>
      <c r="D2547" s="56" t="s">
        <v>9228</v>
      </c>
      <c r="E2547" s="57" t="s">
        <v>76</v>
      </c>
      <c r="F2547" s="62" t="s">
        <v>9328</v>
      </c>
      <c r="G2547" s="45" t="s">
        <v>3769</v>
      </c>
      <c r="H2547" s="59">
        <v>44329</v>
      </c>
      <c r="I2547" s="59">
        <v>44939</v>
      </c>
      <c r="J2547" s="48" t="str">
        <f>IF(Ugovori_OPULJP[[#This Row],[DATUM ZAVRŠETKA OPERACIJE]]&gt;DATE(2024,3,31),"u provedbi","završen")</f>
        <v>završen</v>
      </c>
      <c r="K2547" s="67" t="s">
        <v>8638</v>
      </c>
      <c r="L2547" s="58" t="s">
        <v>338</v>
      </c>
      <c r="M2547" s="74" t="s">
        <v>3114</v>
      </c>
      <c r="N2547" s="49">
        <v>0.15</v>
      </c>
      <c r="O2547" s="50">
        <f>Ugovori_OPULJP[[#This Row],[Bespovratna sredstva - Ukupno (EU+Nac) HRK
= Ukupna ugovorena vrijednost bespovratnih sredstava]]*Ugovori_OPULJP[[#This Row],[EU STOPA SUFINANCIRANJA %
EU CO-FINANCING RATE %]]</f>
        <v>1644561.3</v>
      </c>
      <c r="P2547" s="51">
        <f>Ugovori_OPULJP[[#This Row],[Bespovratna sredstva - EU dio - HRK]]/7.5345</f>
        <v>218270.79434600836</v>
      </c>
      <c r="Q2547" s="50">
        <f>Ugovori_OPULJP[[#This Row],[Bespovratna sredstva - Ukupno (EU+Nac) HRK
= Ukupna ugovorena vrijednost bespovratnih sredstava]]*Ugovori_OPULJP[[#This Row],[STOPA NACIONALNOG SUFINANCIRANJA %]]</f>
        <v>290216.7</v>
      </c>
      <c r="R2547" s="51">
        <f>Ugovori_OPULJP[[#This Row],[Bespovratna sredstva - Nacionalni dio - HRK]]/7.5345</f>
        <v>38518.375472825006</v>
      </c>
      <c r="S2547" s="52">
        <v>1934778</v>
      </c>
      <c r="T2547" s="53">
        <f>Ugovori_OPULJP[[#This Row],[Bespovratna sredstva - Ukupno (EU+Nac) HRK
= Ukupna ugovorena vrijednost bespovratnih sredstava]]/7.5345</f>
        <v>256789.16981883335</v>
      </c>
      <c r="U2547" s="50">
        <v>0</v>
      </c>
      <c r="V2547" s="51">
        <f>Ugovori_OPULJP[[#This Row],[Javni doprinos korisnika - HRK]]/7.5345</f>
        <v>0</v>
      </c>
      <c r="W2547" s="50">
        <v>0</v>
      </c>
      <c r="X2547" s="51">
        <f>Ugovori_OPULJP[[#This Row],[Privatni doprinos korisnika - HRK]]/7.5345</f>
        <v>0</v>
      </c>
      <c r="Y2547" s="52">
        <v>1934778</v>
      </c>
      <c r="Z2547" s="53">
        <f>Ugovori_OPULJP[[#This Row],[UKUPNI PRIHVATLJIVI IZDACI
TOTAL ELIGIBLE EXPENDITURE
= Bespovratna sredstva ukupno + doprinos korisnika
= Ukupni prihvatljivi troškovi
= Ukupna ugovorena vrijednost projekta HRK]]/7.5345</f>
        <v>256789.16981883335</v>
      </c>
      <c r="AA2547" s="57" t="s">
        <v>38</v>
      </c>
      <c r="AB2547" s="57" t="s">
        <v>35</v>
      </c>
      <c r="AC2547" s="108" t="s">
        <v>9329</v>
      </c>
      <c r="AD2547" s="63" t="s">
        <v>6595</v>
      </c>
    </row>
    <row r="2548" spans="1:30" ht="102" x14ac:dyDescent="0.2">
      <c r="A2548" s="61" t="s">
        <v>9330</v>
      </c>
      <c r="B2548" s="99" t="s">
        <v>743</v>
      </c>
      <c r="C2548" s="56" t="s">
        <v>7295</v>
      </c>
      <c r="D2548" s="56" t="s">
        <v>9228</v>
      </c>
      <c r="E2548" s="57" t="s">
        <v>76</v>
      </c>
      <c r="F2548" s="62" t="s">
        <v>9331</v>
      </c>
      <c r="G2548" s="62" t="s">
        <v>6302</v>
      </c>
      <c r="H2548" s="59">
        <v>44317</v>
      </c>
      <c r="I2548" s="59">
        <v>44927</v>
      </c>
      <c r="J2548" s="48" t="str">
        <f>IF(Ugovori_OPULJP[[#This Row],[DATUM ZAVRŠETKA OPERACIJE]]&gt;DATE(2024,3,31),"u provedbi","završen")</f>
        <v>završen</v>
      </c>
      <c r="K2548" s="58" t="s">
        <v>9332</v>
      </c>
      <c r="L2548" s="58" t="s">
        <v>37</v>
      </c>
      <c r="M2548" s="49">
        <v>0.85</v>
      </c>
      <c r="N2548" s="49">
        <v>0.15</v>
      </c>
      <c r="O2548" s="50">
        <f>Ugovori_OPULJP[[#This Row],[Bespovratna sredstva - Ukupno (EU+Nac) HRK
= Ukupna ugovorena vrijednost bespovratnih sredstava]]*Ugovori_OPULJP[[#This Row],[EU STOPA SUFINANCIRANJA %
EU CO-FINANCING RATE %]]</f>
        <v>1681293.9819999998</v>
      </c>
      <c r="P2548" s="51">
        <f>Ugovori_OPULJP[[#This Row],[Bespovratna sredstva - EU dio - HRK]]/7.5345</f>
        <v>223146.05906164972</v>
      </c>
      <c r="Q2548" s="50">
        <f>Ugovori_OPULJP[[#This Row],[Bespovratna sredstva - Ukupno (EU+Nac) HRK
= Ukupna ugovorena vrijednost bespovratnih sredstava]]*Ugovori_OPULJP[[#This Row],[STOPA NACIONALNOG SUFINANCIRANJA %]]</f>
        <v>296698.93799999997</v>
      </c>
      <c r="R2548" s="51">
        <f>Ugovori_OPULJP[[#This Row],[Bespovratna sredstva - Nacionalni dio - HRK]]/7.5345</f>
        <v>39378.716304997004</v>
      </c>
      <c r="S2548" s="52">
        <v>1977992.92</v>
      </c>
      <c r="T2548" s="53">
        <f>Ugovori_OPULJP[[#This Row],[Bespovratna sredstva - Ukupno (EU+Nac) HRK
= Ukupna ugovorena vrijednost bespovratnih sredstava]]/7.5345</f>
        <v>262524.77536664676</v>
      </c>
      <c r="U2548" s="50">
        <v>0</v>
      </c>
      <c r="V2548" s="51">
        <f>Ugovori_OPULJP[[#This Row],[Javni doprinos korisnika - HRK]]/7.5345</f>
        <v>0</v>
      </c>
      <c r="W2548" s="50">
        <v>0</v>
      </c>
      <c r="X2548" s="51">
        <f>Ugovori_OPULJP[[#This Row],[Privatni doprinos korisnika - HRK]]/7.5345</f>
        <v>0</v>
      </c>
      <c r="Y2548" s="52">
        <v>1977992.92</v>
      </c>
      <c r="Z2548" s="53">
        <f>Ugovori_OPULJP[[#This Row],[UKUPNI PRIHVATLJIVI IZDACI
TOTAL ELIGIBLE EXPENDITURE
= Bespovratna sredstva ukupno + doprinos korisnika
= Ukupni prihvatljivi troškovi
= Ukupna ugovorena vrijednost projekta HRK]]/7.5345</f>
        <v>262524.77536664676</v>
      </c>
      <c r="AA2548" s="44" t="s">
        <v>38</v>
      </c>
      <c r="AB2548" s="44" t="s">
        <v>35</v>
      </c>
      <c r="AC2548" s="107" t="s">
        <v>9333</v>
      </c>
      <c r="AD2548" s="63" t="s">
        <v>6595</v>
      </c>
    </row>
    <row r="2549" spans="1:30" ht="76.5" x14ac:dyDescent="0.2">
      <c r="A2549" s="61" t="s">
        <v>9334</v>
      </c>
      <c r="B2549" s="99" t="s">
        <v>743</v>
      </c>
      <c r="C2549" s="56" t="s">
        <v>7295</v>
      </c>
      <c r="D2549" s="56" t="s">
        <v>9228</v>
      </c>
      <c r="E2549" s="57" t="s">
        <v>76</v>
      </c>
      <c r="F2549" s="62" t="s">
        <v>9335</v>
      </c>
      <c r="G2549" s="45" t="s">
        <v>2467</v>
      </c>
      <c r="H2549" s="59">
        <v>44208</v>
      </c>
      <c r="I2549" s="59">
        <v>44816</v>
      </c>
      <c r="J2549" s="48" t="str">
        <f>IF(Ugovori_OPULJP[[#This Row],[DATUM ZAVRŠETKA OPERACIJE]]&gt;DATE(2024,3,31),"u provedbi","završen")</f>
        <v>završen</v>
      </c>
      <c r="K2549" s="58" t="s">
        <v>9336</v>
      </c>
      <c r="L2549" s="58" t="s">
        <v>173</v>
      </c>
      <c r="M2549" s="49">
        <v>0.85</v>
      </c>
      <c r="N2549" s="49">
        <v>0.15</v>
      </c>
      <c r="O2549" s="83">
        <f>Ugovori_OPULJP[[#This Row],[Bespovratna sredstva - Ukupno (EU+Nac) HRK
= Ukupna ugovorena vrijednost bespovratnih sredstava]]*Ugovori_OPULJP[[#This Row],[EU STOPA SUFINANCIRANJA %
EU CO-FINANCING RATE %]]</f>
        <v>1400855.0630000001</v>
      </c>
      <c r="P2549" s="84">
        <f>Ugovori_OPULJP[[#This Row],[Bespovratna sredstva - EU dio - HRK]]/7.5345</f>
        <v>185925.41814320791</v>
      </c>
      <c r="Q2549" s="83">
        <f>Ugovori_OPULJP[[#This Row],[Bespovratna sredstva - Ukupno (EU+Nac) HRK
= Ukupna ugovorena vrijednost bespovratnih sredstava]]*Ugovori_OPULJP[[#This Row],[STOPA NACIONALNOG SUFINANCIRANJA %]]</f>
        <v>247209.717</v>
      </c>
      <c r="R2549" s="84">
        <f>Ugovori_OPULJP[[#This Row],[Bespovratna sredstva - Nacionalni dio - HRK]]/7.5345</f>
        <v>32810.367907624925</v>
      </c>
      <c r="S2549" s="85">
        <v>1648064.78</v>
      </c>
      <c r="T2549" s="86">
        <f>Ugovori_OPULJP[[#This Row],[Bespovratna sredstva - Ukupno (EU+Nac) HRK
= Ukupna ugovorena vrijednost bespovratnih sredstava]]/7.5345</f>
        <v>218735.78605083283</v>
      </c>
      <c r="U2549" s="83">
        <v>0</v>
      </c>
      <c r="V2549" s="84">
        <f>Ugovori_OPULJP[[#This Row],[Javni doprinos korisnika - HRK]]/7.5345</f>
        <v>0</v>
      </c>
      <c r="W2549" s="83">
        <v>0</v>
      </c>
      <c r="X2549" s="84">
        <f>Ugovori_OPULJP[[#This Row],[Privatni doprinos korisnika - HRK]]/7.5345</f>
        <v>0</v>
      </c>
      <c r="Y2549" s="85">
        <v>1648064.78</v>
      </c>
      <c r="Z2549" s="86">
        <f>Ugovori_OPULJP[[#This Row],[UKUPNI PRIHVATLJIVI IZDACI
TOTAL ELIGIBLE EXPENDITURE
= Bespovratna sredstva ukupno + doprinos korisnika
= Ukupni prihvatljivi troškovi
= Ukupna ugovorena vrijednost projekta HRK]]/7.5345</f>
        <v>218735.78605083283</v>
      </c>
      <c r="AA2549" s="57" t="s">
        <v>38</v>
      </c>
      <c r="AB2549" s="57" t="s">
        <v>35</v>
      </c>
      <c r="AC2549" s="107" t="s">
        <v>9337</v>
      </c>
      <c r="AD2549" s="56" t="s">
        <v>6595</v>
      </c>
    </row>
    <row r="2550" spans="1:30" ht="114.75" x14ac:dyDescent="0.2">
      <c r="A2550" s="61" t="s">
        <v>9338</v>
      </c>
      <c r="B2550" s="99" t="s">
        <v>743</v>
      </c>
      <c r="C2550" s="56" t="s">
        <v>7295</v>
      </c>
      <c r="D2550" s="56" t="s">
        <v>9228</v>
      </c>
      <c r="E2550" s="57" t="s">
        <v>76</v>
      </c>
      <c r="F2550" s="62" t="s">
        <v>9339</v>
      </c>
      <c r="G2550" s="45" t="s">
        <v>1380</v>
      </c>
      <c r="H2550" s="59">
        <v>44204</v>
      </c>
      <c r="I2550" s="59">
        <v>44812</v>
      </c>
      <c r="J2550" s="48" t="str">
        <f>IF(Ugovori_OPULJP[[#This Row],[DATUM ZAVRŠETKA OPERACIJE]]&gt;DATE(2024,3,31),"u provedbi","završen")</f>
        <v>završen</v>
      </c>
      <c r="K2550" s="58" t="s">
        <v>8638</v>
      </c>
      <c r="L2550" s="58" t="s">
        <v>594</v>
      </c>
      <c r="M2550" s="49">
        <v>0.85</v>
      </c>
      <c r="N2550" s="49">
        <v>0.15</v>
      </c>
      <c r="O2550" s="83">
        <f>Ugovori_OPULJP[[#This Row],[Bespovratna sredstva - Ukupno (EU+Nac) HRK
= Ukupna ugovorena vrijednost bespovratnih sredstava]]*Ugovori_OPULJP[[#This Row],[EU STOPA SUFINANCIRANJA %
EU CO-FINANCING RATE %]]</f>
        <v>1700000</v>
      </c>
      <c r="P2550" s="84">
        <f>Ugovori_OPULJP[[#This Row],[Bespovratna sredstva - EU dio - HRK]]/7.5345</f>
        <v>225628.77430486429</v>
      </c>
      <c r="Q2550" s="83">
        <f>Ugovori_OPULJP[[#This Row],[Bespovratna sredstva - Ukupno (EU+Nac) HRK
= Ukupna ugovorena vrijednost bespovratnih sredstava]]*Ugovori_OPULJP[[#This Row],[STOPA NACIONALNOG SUFINANCIRANJA %]]</f>
        <v>300000</v>
      </c>
      <c r="R2550" s="84">
        <f>Ugovori_OPULJP[[#This Row],[Bespovratna sredstva - Nacionalni dio - HRK]]/7.5345</f>
        <v>39816.842524387816</v>
      </c>
      <c r="S2550" s="85">
        <v>2000000</v>
      </c>
      <c r="T2550" s="86">
        <f>Ugovori_OPULJP[[#This Row],[Bespovratna sredstva - Ukupno (EU+Nac) HRK
= Ukupna ugovorena vrijednost bespovratnih sredstava]]/7.5345</f>
        <v>265445.6168292521</v>
      </c>
      <c r="U2550" s="83">
        <v>0</v>
      </c>
      <c r="V2550" s="84">
        <f>Ugovori_OPULJP[[#This Row],[Javni doprinos korisnika - HRK]]/7.5345</f>
        <v>0</v>
      </c>
      <c r="W2550" s="83">
        <v>0</v>
      </c>
      <c r="X2550" s="84">
        <f>Ugovori_OPULJP[[#This Row],[Privatni doprinos korisnika - HRK]]/7.5345</f>
        <v>0</v>
      </c>
      <c r="Y2550" s="85">
        <v>2000000</v>
      </c>
      <c r="Z2550" s="86">
        <f>Ugovori_OPULJP[[#This Row],[UKUPNI PRIHVATLJIVI IZDACI
TOTAL ELIGIBLE EXPENDITURE
= Bespovratna sredstva ukupno + doprinos korisnika
= Ukupni prihvatljivi troškovi
= Ukupna ugovorena vrijednost projekta HRK]]/7.5345</f>
        <v>265445.6168292521</v>
      </c>
      <c r="AA2550" s="57" t="s">
        <v>38</v>
      </c>
      <c r="AB2550" s="57" t="s">
        <v>35</v>
      </c>
      <c r="AC2550" s="107" t="s">
        <v>9340</v>
      </c>
      <c r="AD2550" s="56" t="s">
        <v>6595</v>
      </c>
    </row>
    <row r="2551" spans="1:30" ht="63.75" customHeight="1" x14ac:dyDescent="0.2">
      <c r="A2551" s="61" t="s">
        <v>9341</v>
      </c>
      <c r="B2551" s="99" t="s">
        <v>743</v>
      </c>
      <c r="C2551" s="56" t="s">
        <v>7295</v>
      </c>
      <c r="D2551" s="56" t="s">
        <v>9228</v>
      </c>
      <c r="E2551" s="57" t="s">
        <v>76</v>
      </c>
      <c r="F2551" s="62" t="s">
        <v>9342</v>
      </c>
      <c r="G2551" s="45" t="s">
        <v>8805</v>
      </c>
      <c r="H2551" s="59">
        <v>44211</v>
      </c>
      <c r="I2551" s="59">
        <v>44819</v>
      </c>
      <c r="J2551" s="48" t="str">
        <f>IF(Ugovori_OPULJP[[#This Row],[DATUM ZAVRŠETKA OPERACIJE]]&gt;DATE(2024,3,31),"u provedbi","završen")</f>
        <v>završen</v>
      </c>
      <c r="K2551" s="58" t="s">
        <v>211</v>
      </c>
      <c r="L2551" s="58" t="s">
        <v>211</v>
      </c>
      <c r="M2551" s="49">
        <v>0.85</v>
      </c>
      <c r="N2551" s="49">
        <v>0.15</v>
      </c>
      <c r="O2551" s="83">
        <f>Ugovori_OPULJP[[#This Row],[Bespovratna sredstva - Ukupno (EU+Nac) HRK
= Ukupna ugovorena vrijednost bespovratnih sredstava]]*Ugovori_OPULJP[[#This Row],[EU STOPA SUFINANCIRANJA %
EU CO-FINANCING RATE %]]</f>
        <v>932126.54949999996</v>
      </c>
      <c r="P2551" s="84">
        <f>Ugovori_OPULJP[[#This Row],[Bespovratna sredstva - EU dio - HRK]]/7.5345</f>
        <v>123714.45344747494</v>
      </c>
      <c r="Q2551" s="83">
        <f>Ugovori_OPULJP[[#This Row],[Bespovratna sredstva - Ukupno (EU+Nac) HRK
= Ukupna ugovorena vrijednost bespovratnih sredstava]]*Ugovori_OPULJP[[#This Row],[STOPA NACIONALNOG SUFINANCIRANJA %]]</f>
        <v>164492.92049999998</v>
      </c>
      <c r="R2551" s="84">
        <f>Ugovori_OPULJP[[#This Row],[Bespovratna sredstva - Nacionalni dio - HRK]]/7.5345</f>
        <v>21831.96237308381</v>
      </c>
      <c r="S2551" s="85">
        <v>1096619.47</v>
      </c>
      <c r="T2551" s="86">
        <f>Ugovori_OPULJP[[#This Row],[Bespovratna sredstva - Ukupno (EU+Nac) HRK
= Ukupna ugovorena vrijednost bespovratnih sredstava]]/7.5345</f>
        <v>145546.41582055876</v>
      </c>
      <c r="U2551" s="83">
        <v>0</v>
      </c>
      <c r="V2551" s="84">
        <f>Ugovori_OPULJP[[#This Row],[Javni doprinos korisnika - HRK]]/7.5345</f>
        <v>0</v>
      </c>
      <c r="W2551" s="83">
        <v>0</v>
      </c>
      <c r="X2551" s="84">
        <f>Ugovori_OPULJP[[#This Row],[Privatni doprinos korisnika - HRK]]/7.5345</f>
        <v>0</v>
      </c>
      <c r="Y2551" s="85">
        <v>1096619.47</v>
      </c>
      <c r="Z2551" s="86">
        <f>Ugovori_OPULJP[[#This Row],[UKUPNI PRIHVATLJIVI IZDACI
TOTAL ELIGIBLE EXPENDITURE
= Bespovratna sredstva ukupno + doprinos korisnika
= Ukupni prihvatljivi troškovi
= Ukupna ugovorena vrijednost projekta HRK]]/7.5345</f>
        <v>145546.41582055876</v>
      </c>
      <c r="AA2551" s="57" t="s">
        <v>38</v>
      </c>
      <c r="AB2551" s="57" t="s">
        <v>35</v>
      </c>
      <c r="AC2551" s="107" t="s">
        <v>9343</v>
      </c>
      <c r="AD2551" s="56" t="s">
        <v>6595</v>
      </c>
    </row>
    <row r="2552" spans="1:30" ht="114.75" x14ac:dyDescent="0.2">
      <c r="A2552" s="61" t="s">
        <v>9344</v>
      </c>
      <c r="B2552" s="99" t="s">
        <v>743</v>
      </c>
      <c r="C2552" s="56" t="s">
        <v>7295</v>
      </c>
      <c r="D2552" s="56" t="s">
        <v>9228</v>
      </c>
      <c r="E2552" s="57" t="s">
        <v>76</v>
      </c>
      <c r="F2552" s="62" t="s">
        <v>8820</v>
      </c>
      <c r="G2552" s="62" t="s">
        <v>7547</v>
      </c>
      <c r="H2552" s="59">
        <v>44207</v>
      </c>
      <c r="I2552" s="59">
        <v>44815</v>
      </c>
      <c r="J2552" s="48" t="str">
        <f>IF(Ugovori_OPULJP[[#This Row],[DATUM ZAVRŠETKA OPERACIJE]]&gt;DATE(2024,3,31),"u provedbi","završen")</f>
        <v>završen</v>
      </c>
      <c r="K2552" s="58" t="s">
        <v>338</v>
      </c>
      <c r="L2552" s="58" t="s">
        <v>338</v>
      </c>
      <c r="M2552" s="49">
        <v>0.85</v>
      </c>
      <c r="N2552" s="49">
        <v>0.15</v>
      </c>
      <c r="O2552" s="83">
        <f>Ugovori_OPULJP[[#This Row],[Bespovratna sredstva - Ukupno (EU+Nac) HRK
= Ukupna ugovorena vrijednost bespovratnih sredstava]]*Ugovori_OPULJP[[#This Row],[EU STOPA SUFINANCIRANJA %
EU CO-FINANCING RATE %]]</f>
        <v>1699972.409</v>
      </c>
      <c r="P2552" s="84">
        <f>Ugovori_OPULJP[[#This Row],[Bespovratna sredstva - EU dio - HRK]]/7.5345</f>
        <v>225625.11234985731</v>
      </c>
      <c r="Q2552" s="83">
        <f>Ugovori_OPULJP[[#This Row],[Bespovratna sredstva - Ukupno (EU+Nac) HRK
= Ukupna ugovorena vrijednost bespovratnih sredstava]]*Ugovori_OPULJP[[#This Row],[STOPA NACIONALNOG SUFINANCIRANJA %]]</f>
        <v>299995.13099999999</v>
      </c>
      <c r="R2552" s="84">
        <f>Ugovori_OPULJP[[#This Row],[Bespovratna sredstva - Nacionalni dio - HRK]]/7.5345</f>
        <v>39816.196297033639</v>
      </c>
      <c r="S2552" s="85">
        <v>1999967.54</v>
      </c>
      <c r="T2552" s="86">
        <f>Ugovori_OPULJP[[#This Row],[Bespovratna sredstva - Ukupno (EU+Nac) HRK
= Ukupna ugovorena vrijednost bespovratnih sredstava]]/7.5345</f>
        <v>265441.30864689098</v>
      </c>
      <c r="U2552" s="83">
        <v>0</v>
      </c>
      <c r="V2552" s="84">
        <f>Ugovori_OPULJP[[#This Row],[Javni doprinos korisnika - HRK]]/7.5345</f>
        <v>0</v>
      </c>
      <c r="W2552" s="83">
        <v>0</v>
      </c>
      <c r="X2552" s="84">
        <f>Ugovori_OPULJP[[#This Row],[Privatni doprinos korisnika - HRK]]/7.5345</f>
        <v>0</v>
      </c>
      <c r="Y2552" s="85">
        <v>1999967.54</v>
      </c>
      <c r="Z2552" s="86">
        <f>Ugovori_OPULJP[[#This Row],[UKUPNI PRIHVATLJIVI IZDACI
TOTAL ELIGIBLE EXPENDITURE
= Bespovratna sredstva ukupno + doprinos korisnika
= Ukupni prihvatljivi troškovi
= Ukupna ugovorena vrijednost projekta HRK]]/7.5345</f>
        <v>265441.30864689098</v>
      </c>
      <c r="AA2552" s="57" t="s">
        <v>38</v>
      </c>
      <c r="AB2552" s="57" t="s">
        <v>35</v>
      </c>
      <c r="AC2552" s="107" t="s">
        <v>9345</v>
      </c>
      <c r="AD2552" s="56" t="s">
        <v>6595</v>
      </c>
    </row>
    <row r="2553" spans="1:30" ht="114.75" x14ac:dyDescent="0.2">
      <c r="A2553" s="61" t="s">
        <v>9346</v>
      </c>
      <c r="B2553" s="99" t="s">
        <v>743</v>
      </c>
      <c r="C2553" s="56" t="s">
        <v>7295</v>
      </c>
      <c r="D2553" s="56" t="s">
        <v>9228</v>
      </c>
      <c r="E2553" s="57" t="s">
        <v>76</v>
      </c>
      <c r="F2553" s="62" t="s">
        <v>9347</v>
      </c>
      <c r="G2553" s="45" t="s">
        <v>3459</v>
      </c>
      <c r="H2553" s="59">
        <v>44348</v>
      </c>
      <c r="I2553" s="59">
        <v>44958</v>
      </c>
      <c r="J2553" s="48" t="str">
        <f>IF(Ugovori_OPULJP[[#This Row],[DATUM ZAVRŠETKA OPERACIJE]]&gt;DATE(2024,3,31),"u provedbi","završen")</f>
        <v>završen</v>
      </c>
      <c r="K2553" s="58" t="s">
        <v>9348</v>
      </c>
      <c r="L2553" s="58" t="s">
        <v>173</v>
      </c>
      <c r="M2553" s="49">
        <v>0.85</v>
      </c>
      <c r="N2553" s="49">
        <v>0.15</v>
      </c>
      <c r="O2553" s="50">
        <v>1101566</v>
      </c>
      <c r="P2553" s="51">
        <f>Ugovori_OPULJP[[#This Row],[Bespovratna sredstva - EU dio - HRK]]/7.5345</f>
        <v>146202.93317406595</v>
      </c>
      <c r="Q2553" s="50">
        <v>194394</v>
      </c>
      <c r="R2553" s="51">
        <f>Ugovori_OPULJP[[#This Row],[Bespovratna sredstva - Nacionalni dio - HRK]]/7.5345</f>
        <v>25800.517618952814</v>
      </c>
      <c r="S2553" s="52">
        <v>1295960</v>
      </c>
      <c r="T2553" s="53">
        <f>Ugovori_OPULJP[[#This Row],[Bespovratna sredstva - Ukupno (EU+Nac) HRK
= Ukupna ugovorena vrijednost bespovratnih sredstava]]/7.5345</f>
        <v>172003.45079301877</v>
      </c>
      <c r="U2553" s="50">
        <v>0</v>
      </c>
      <c r="V2553" s="51">
        <f>Ugovori_OPULJP[[#This Row],[Javni doprinos korisnika - HRK]]/7.5345</f>
        <v>0</v>
      </c>
      <c r="W2553" s="50">
        <v>0</v>
      </c>
      <c r="X2553" s="51">
        <f>Ugovori_OPULJP[[#This Row],[Privatni doprinos korisnika - HRK]]/7.5345</f>
        <v>0</v>
      </c>
      <c r="Y2553" s="52">
        <v>1295960</v>
      </c>
      <c r="Z2553" s="53">
        <f>Ugovori_OPULJP[[#This Row],[UKUPNI PRIHVATLJIVI IZDACI
TOTAL ELIGIBLE EXPENDITURE
= Bespovratna sredstva ukupno + doprinos korisnika
= Ukupni prihvatljivi troškovi
= Ukupna ugovorena vrijednost projekta HRK]]/7.5345</f>
        <v>172003.45079301877</v>
      </c>
      <c r="AA2553" s="57" t="s">
        <v>38</v>
      </c>
      <c r="AB2553" s="57" t="s">
        <v>35</v>
      </c>
      <c r="AC2553" s="107" t="s">
        <v>9349</v>
      </c>
      <c r="AD2553" s="63" t="s">
        <v>6595</v>
      </c>
    </row>
    <row r="2554" spans="1:30" ht="114.75" x14ac:dyDescent="0.2">
      <c r="A2554" s="61" t="s">
        <v>9350</v>
      </c>
      <c r="B2554" s="99" t="s">
        <v>743</v>
      </c>
      <c r="C2554" s="56" t="s">
        <v>7295</v>
      </c>
      <c r="D2554" s="56" t="s">
        <v>9228</v>
      </c>
      <c r="E2554" s="57" t="s">
        <v>76</v>
      </c>
      <c r="F2554" s="62" t="s">
        <v>7420</v>
      </c>
      <c r="G2554" s="45" t="s">
        <v>2626</v>
      </c>
      <c r="H2554" s="59">
        <v>44340</v>
      </c>
      <c r="I2554" s="59">
        <v>44950</v>
      </c>
      <c r="J2554" s="48" t="str">
        <f>IF(Ugovori_OPULJP[[#This Row],[DATUM ZAVRŠETKA OPERACIJE]]&gt;DATE(2024,3,31),"u provedbi","završen")</f>
        <v>završen</v>
      </c>
      <c r="K2554" s="58" t="s">
        <v>155</v>
      </c>
      <c r="L2554" s="46" t="s">
        <v>155</v>
      </c>
      <c r="M2554" s="74" t="s">
        <v>3114</v>
      </c>
      <c r="N2554" s="49">
        <v>0.15</v>
      </c>
      <c r="O2554" s="50">
        <f>Ugovori_OPULJP[[#This Row],[Bespovratna sredstva - Ukupno (EU+Nac) HRK
= Ukupna ugovorena vrijednost bespovratnih sredstava]]*Ugovori_OPULJP[[#This Row],[EU STOPA SUFINANCIRANJA %
EU CO-FINANCING RATE %]]</f>
        <v>1531046.9790000001</v>
      </c>
      <c r="P2554" s="51">
        <f>Ugovori_OPULJP[[#This Row],[Bespovratna sredstva - EU dio - HRK]]/7.5345</f>
        <v>203204.85486760898</v>
      </c>
      <c r="Q2554" s="50">
        <f>Ugovori_OPULJP[[#This Row],[Bespovratna sredstva - Ukupno (EU+Nac) HRK
= Ukupna ugovorena vrijednost bespovratnih sredstava]]*Ugovori_OPULJP[[#This Row],[STOPA NACIONALNOG SUFINANCIRANJA %]]</f>
        <v>270184.761</v>
      </c>
      <c r="R2554" s="51">
        <f>Ugovori_OPULJP[[#This Row],[Bespovratna sredstva - Nacionalni dio - HRK]]/7.5345</f>
        <v>35859.680270754528</v>
      </c>
      <c r="S2554" s="52">
        <v>1801231.74</v>
      </c>
      <c r="T2554" s="53">
        <f>Ugovori_OPULJP[[#This Row],[Bespovratna sredstva - Ukupno (EU+Nac) HRK
= Ukupna ugovorena vrijednost bespovratnih sredstava]]/7.5345</f>
        <v>239064.53513836351</v>
      </c>
      <c r="U2554" s="50">
        <v>0</v>
      </c>
      <c r="V2554" s="51">
        <f>Ugovori_OPULJP[[#This Row],[Javni doprinos korisnika - HRK]]/7.5345</f>
        <v>0</v>
      </c>
      <c r="W2554" s="50">
        <v>0</v>
      </c>
      <c r="X2554" s="51">
        <f>Ugovori_OPULJP[[#This Row],[Privatni doprinos korisnika - HRK]]/7.5345</f>
        <v>0</v>
      </c>
      <c r="Y2554" s="52">
        <v>1801231.74</v>
      </c>
      <c r="Z2554" s="53">
        <f>Ugovori_OPULJP[[#This Row],[UKUPNI PRIHVATLJIVI IZDACI
TOTAL ELIGIBLE EXPENDITURE
= Bespovratna sredstva ukupno + doprinos korisnika
= Ukupni prihvatljivi troškovi
= Ukupna ugovorena vrijednost projekta HRK]]/7.5345</f>
        <v>239064.53513836351</v>
      </c>
      <c r="AA2554" s="57" t="s">
        <v>38</v>
      </c>
      <c r="AB2554" s="57" t="s">
        <v>35</v>
      </c>
      <c r="AC2554" s="107" t="s">
        <v>9351</v>
      </c>
      <c r="AD2554" s="63" t="s">
        <v>6595</v>
      </c>
    </row>
    <row r="2555" spans="1:30" ht="89.25" x14ac:dyDescent="0.2">
      <c r="A2555" s="61" t="s">
        <v>9352</v>
      </c>
      <c r="B2555" s="99" t="s">
        <v>743</v>
      </c>
      <c r="C2555" s="56" t="s">
        <v>7295</v>
      </c>
      <c r="D2555" s="56" t="s">
        <v>9228</v>
      </c>
      <c r="E2555" s="57" t="s">
        <v>76</v>
      </c>
      <c r="F2555" s="62" t="s">
        <v>9353</v>
      </c>
      <c r="G2555" s="45" t="s">
        <v>7525</v>
      </c>
      <c r="H2555" s="59">
        <v>44217</v>
      </c>
      <c r="I2555" s="59">
        <v>44825</v>
      </c>
      <c r="J2555" s="48" t="str">
        <f>IF(Ugovori_OPULJP[[#This Row],[DATUM ZAVRŠETKA OPERACIJE]]&gt;DATE(2024,3,31),"u provedbi","završen")</f>
        <v>završen</v>
      </c>
      <c r="K2555" s="58" t="s">
        <v>154</v>
      </c>
      <c r="L2555" s="58" t="s">
        <v>37</v>
      </c>
      <c r="M2555" s="49">
        <v>0.85</v>
      </c>
      <c r="N2555" s="49">
        <v>0.15</v>
      </c>
      <c r="O2555" s="83">
        <f>Ugovori_OPULJP[[#This Row],[Bespovratna sredstva - Ukupno (EU+Nac) HRK
= Ukupna ugovorena vrijednost bespovratnih sredstava]]*Ugovori_OPULJP[[#This Row],[EU STOPA SUFINANCIRANJA %
EU CO-FINANCING RATE %]]</f>
        <v>1698997.442</v>
      </c>
      <c r="P2555" s="84">
        <f>Ugovori_OPULJP[[#This Row],[Bespovratna sredstva - EU dio - HRK]]/7.5345</f>
        <v>225495.71199150573</v>
      </c>
      <c r="Q2555" s="83">
        <f>Ugovori_OPULJP[[#This Row],[Bespovratna sredstva - Ukupno (EU+Nac) HRK
= Ukupna ugovorena vrijednost bespovratnih sredstava]]*Ugovori_OPULJP[[#This Row],[STOPA NACIONALNOG SUFINANCIRANJA %]]</f>
        <v>299823.07799999998</v>
      </c>
      <c r="R2555" s="84">
        <f>Ugovori_OPULJP[[#This Row],[Bespovratna sredstva - Nacionalni dio - HRK]]/7.5345</f>
        <v>39793.360939677477</v>
      </c>
      <c r="S2555" s="85">
        <v>1998820.52</v>
      </c>
      <c r="T2555" s="86">
        <f>Ugovori_OPULJP[[#This Row],[Bespovratna sredstva - Ukupno (EU+Nac) HRK
= Ukupna ugovorena vrijednost bespovratnih sredstava]]/7.5345</f>
        <v>265289.07293118321</v>
      </c>
      <c r="U2555" s="83">
        <v>0</v>
      </c>
      <c r="V2555" s="84">
        <f>Ugovori_OPULJP[[#This Row],[Javni doprinos korisnika - HRK]]/7.5345</f>
        <v>0</v>
      </c>
      <c r="W2555" s="83">
        <v>0</v>
      </c>
      <c r="X2555" s="84">
        <f>Ugovori_OPULJP[[#This Row],[Privatni doprinos korisnika - HRK]]/7.5345</f>
        <v>0</v>
      </c>
      <c r="Y2555" s="85">
        <v>1998820.52</v>
      </c>
      <c r="Z2555" s="86">
        <f>Ugovori_OPULJP[[#This Row],[UKUPNI PRIHVATLJIVI IZDACI
TOTAL ELIGIBLE EXPENDITURE
= Bespovratna sredstva ukupno + doprinos korisnika
= Ukupni prihvatljivi troškovi
= Ukupna ugovorena vrijednost projekta HRK]]/7.5345</f>
        <v>265289.07293118321</v>
      </c>
      <c r="AA2555" s="57" t="s">
        <v>38</v>
      </c>
      <c r="AB2555" s="57" t="s">
        <v>35</v>
      </c>
      <c r="AC2555" s="107" t="s">
        <v>9354</v>
      </c>
      <c r="AD2555" s="56" t="s">
        <v>6595</v>
      </c>
    </row>
    <row r="2556" spans="1:30" ht="102" x14ac:dyDescent="0.2">
      <c r="A2556" s="61" t="s">
        <v>9355</v>
      </c>
      <c r="B2556" s="99" t="s">
        <v>743</v>
      </c>
      <c r="C2556" s="56" t="s">
        <v>7295</v>
      </c>
      <c r="D2556" s="56" t="s">
        <v>9228</v>
      </c>
      <c r="E2556" s="57" t="s">
        <v>76</v>
      </c>
      <c r="F2556" s="62" t="s">
        <v>9356</v>
      </c>
      <c r="G2556" s="45" t="s">
        <v>7473</v>
      </c>
      <c r="H2556" s="59">
        <v>44204</v>
      </c>
      <c r="I2556" s="59">
        <v>44812</v>
      </c>
      <c r="J2556" s="48" t="str">
        <f>IF(Ugovori_OPULJP[[#This Row],[DATUM ZAVRŠETKA OPERACIJE]]&gt;DATE(2024,3,31),"u provedbi","završen")</f>
        <v>završen</v>
      </c>
      <c r="K2556" s="58" t="s">
        <v>99</v>
      </c>
      <c r="L2556" s="58" t="s">
        <v>99</v>
      </c>
      <c r="M2556" s="49">
        <v>0.85</v>
      </c>
      <c r="N2556" s="49">
        <v>0.15</v>
      </c>
      <c r="O2556" s="83">
        <f>Ugovori_OPULJP[[#This Row],[Bespovratna sredstva - Ukupno (EU+Nac) HRK
= Ukupna ugovorena vrijednost bespovratnih sredstava]]*Ugovori_OPULJP[[#This Row],[EU STOPA SUFINANCIRANJA %
EU CO-FINANCING RATE %]]</f>
        <v>1661503.5</v>
      </c>
      <c r="P2556" s="84">
        <f>Ugovori_OPULJP[[#This Row],[Bespovratna sredstva - EU dio - HRK]]/7.5345</f>
        <v>220519.41071073062</v>
      </c>
      <c r="Q2556" s="83">
        <f>Ugovori_OPULJP[[#This Row],[Bespovratna sredstva - Ukupno (EU+Nac) HRK
= Ukupna ugovorena vrijednost bespovratnih sredstava]]*Ugovori_OPULJP[[#This Row],[STOPA NACIONALNOG SUFINANCIRANJA %]]</f>
        <v>293206.5</v>
      </c>
      <c r="R2556" s="84">
        <f>Ugovori_OPULJP[[#This Row],[Bespovratna sredstva - Nacionalni dio - HRK]]/7.5345</f>
        <v>38915.190125423054</v>
      </c>
      <c r="S2556" s="85">
        <v>1954710</v>
      </c>
      <c r="T2556" s="86">
        <f>Ugovori_OPULJP[[#This Row],[Bespovratna sredstva - Ukupno (EU+Nac) HRK
= Ukupna ugovorena vrijednost bespovratnih sredstava]]/7.5345</f>
        <v>259434.60083615367</v>
      </c>
      <c r="U2556" s="83">
        <v>0</v>
      </c>
      <c r="V2556" s="84">
        <f>Ugovori_OPULJP[[#This Row],[Javni doprinos korisnika - HRK]]/7.5345</f>
        <v>0</v>
      </c>
      <c r="W2556" s="83">
        <v>0</v>
      </c>
      <c r="X2556" s="84">
        <f>Ugovori_OPULJP[[#This Row],[Privatni doprinos korisnika - HRK]]/7.5345</f>
        <v>0</v>
      </c>
      <c r="Y2556" s="85">
        <v>1954710</v>
      </c>
      <c r="Z2556" s="86">
        <f>Ugovori_OPULJP[[#This Row],[UKUPNI PRIHVATLJIVI IZDACI
TOTAL ELIGIBLE EXPENDITURE
= Bespovratna sredstva ukupno + doprinos korisnika
= Ukupni prihvatljivi troškovi
= Ukupna ugovorena vrijednost projekta HRK]]/7.5345</f>
        <v>259434.60083615367</v>
      </c>
      <c r="AA2556" s="57" t="s">
        <v>38</v>
      </c>
      <c r="AB2556" s="57" t="s">
        <v>35</v>
      </c>
      <c r="AC2556" s="107" t="s">
        <v>9357</v>
      </c>
      <c r="AD2556" s="56" t="s">
        <v>6595</v>
      </c>
    </row>
    <row r="2557" spans="1:30" ht="102" x14ac:dyDescent="0.2">
      <c r="A2557" s="61" t="s">
        <v>9358</v>
      </c>
      <c r="B2557" s="99" t="s">
        <v>743</v>
      </c>
      <c r="C2557" s="56" t="s">
        <v>7295</v>
      </c>
      <c r="D2557" s="56" t="s">
        <v>9228</v>
      </c>
      <c r="E2557" s="57" t="s">
        <v>76</v>
      </c>
      <c r="F2557" s="62" t="s">
        <v>9359</v>
      </c>
      <c r="G2557" s="62" t="s">
        <v>2233</v>
      </c>
      <c r="H2557" s="59">
        <v>44340</v>
      </c>
      <c r="I2557" s="59">
        <v>44950</v>
      </c>
      <c r="J2557" s="48" t="str">
        <f>IF(Ugovori_OPULJP[[#This Row],[DATUM ZAVRŠETKA OPERACIJE]]&gt;DATE(2024,3,31),"u provedbi","završen")</f>
        <v>završen</v>
      </c>
      <c r="K2557" s="58" t="s">
        <v>186</v>
      </c>
      <c r="L2557" s="67" t="s">
        <v>186</v>
      </c>
      <c r="M2557" s="74" t="s">
        <v>3114</v>
      </c>
      <c r="N2557" s="49">
        <v>0.15</v>
      </c>
      <c r="O2557" s="50">
        <f>Ugovori_OPULJP[[#This Row],[Bespovratna sredstva - Ukupno (EU+Nac) HRK
= Ukupna ugovorena vrijednost bespovratnih sredstava]]*Ugovori_OPULJP[[#This Row],[EU STOPA SUFINANCIRANJA %
EU CO-FINANCING RATE %]]</f>
        <v>450984.38949999999</v>
      </c>
      <c r="P2557" s="51">
        <f>Ugovori_OPULJP[[#This Row],[Bespovratna sredstva - EU dio - HRK]]/7.5345</f>
        <v>59855.91472559559</v>
      </c>
      <c r="Q2557" s="50">
        <f>Ugovori_OPULJP[[#This Row],[Bespovratna sredstva - Ukupno (EU+Nac) HRK
= Ukupna ugovorena vrijednost bespovratnih sredstava]]*Ugovori_OPULJP[[#This Row],[STOPA NACIONALNOG SUFINANCIRANJA %]]</f>
        <v>79585.480499999991</v>
      </c>
      <c r="R2557" s="51">
        <f>Ugovori_OPULJP[[#This Row],[Bespovratna sredstva - Nacionalni dio - HRK]]/7.5345</f>
        <v>10562.808480987456</v>
      </c>
      <c r="S2557" s="52">
        <v>530569.87</v>
      </c>
      <c r="T2557" s="53">
        <f>Ugovori_OPULJP[[#This Row],[Bespovratna sredstva - Ukupno (EU+Nac) HRK
= Ukupna ugovorena vrijednost bespovratnih sredstava]]/7.5345</f>
        <v>70418.723206583047</v>
      </c>
      <c r="U2557" s="50">
        <v>0</v>
      </c>
      <c r="V2557" s="51">
        <f>Ugovori_OPULJP[[#This Row],[Javni doprinos korisnika - HRK]]/7.5345</f>
        <v>0</v>
      </c>
      <c r="W2557" s="50">
        <v>0</v>
      </c>
      <c r="X2557" s="51">
        <f>Ugovori_OPULJP[[#This Row],[Privatni doprinos korisnika - HRK]]/7.5345</f>
        <v>0</v>
      </c>
      <c r="Y2557" s="52">
        <v>530569.87</v>
      </c>
      <c r="Z2557" s="53">
        <f>Ugovori_OPULJP[[#This Row],[UKUPNI PRIHVATLJIVI IZDACI
TOTAL ELIGIBLE EXPENDITURE
= Bespovratna sredstva ukupno + doprinos korisnika
= Ukupni prihvatljivi troškovi
= Ukupna ugovorena vrijednost projekta HRK]]/7.5345</f>
        <v>70418.723206583047</v>
      </c>
      <c r="AA2557" s="57" t="s">
        <v>38</v>
      </c>
      <c r="AB2557" s="57" t="s">
        <v>35</v>
      </c>
      <c r="AC2557" s="107" t="s">
        <v>9360</v>
      </c>
      <c r="AD2557" s="63" t="s">
        <v>6595</v>
      </c>
    </row>
    <row r="2558" spans="1:30" ht="140.25" x14ac:dyDescent="0.2">
      <c r="A2558" s="61" t="s">
        <v>9361</v>
      </c>
      <c r="B2558" s="99" t="s">
        <v>743</v>
      </c>
      <c r="C2558" s="56" t="s">
        <v>7295</v>
      </c>
      <c r="D2558" s="56" t="s">
        <v>9228</v>
      </c>
      <c r="E2558" s="57" t="s">
        <v>76</v>
      </c>
      <c r="F2558" s="62" t="s">
        <v>9362</v>
      </c>
      <c r="G2558" s="45" t="s">
        <v>7427</v>
      </c>
      <c r="H2558" s="59">
        <v>44204</v>
      </c>
      <c r="I2558" s="59">
        <v>44812</v>
      </c>
      <c r="J2558" s="48" t="str">
        <f>IF(Ugovori_OPULJP[[#This Row],[DATUM ZAVRŠETKA OPERACIJE]]&gt;DATE(2024,3,31),"u provedbi","završen")</f>
        <v>završen</v>
      </c>
      <c r="K2558" s="58" t="s">
        <v>5510</v>
      </c>
      <c r="L2558" s="58" t="s">
        <v>104</v>
      </c>
      <c r="M2558" s="49">
        <v>0.85</v>
      </c>
      <c r="N2558" s="49">
        <v>0.15</v>
      </c>
      <c r="O2558" s="83">
        <f>Ugovori_OPULJP[[#This Row],[Bespovratna sredstva - Ukupno (EU+Nac) HRK
= Ukupna ugovorena vrijednost bespovratnih sredstava]]*Ugovori_OPULJP[[#This Row],[EU STOPA SUFINANCIRANJA %
EU CO-FINANCING RATE %]]</f>
        <v>1699088.1199999999</v>
      </c>
      <c r="P2558" s="84">
        <f>Ugovori_OPULJP[[#This Row],[Bespovratna sredstva - EU dio - HRK]]/7.5345</f>
        <v>225507.74703032713</v>
      </c>
      <c r="Q2558" s="83">
        <f>Ugovori_OPULJP[[#This Row],[Bespovratna sredstva - Ukupno (EU+Nac) HRK
= Ukupna ugovorena vrijednost bespovratnih sredstava]]*Ugovori_OPULJP[[#This Row],[STOPA NACIONALNOG SUFINANCIRANJA %]]</f>
        <v>299839.07999999996</v>
      </c>
      <c r="R2558" s="84">
        <f>Ugovori_OPULJP[[#This Row],[Bespovratna sredstva - Nacionalni dio - HRK]]/7.5345</f>
        <v>39795.48477005773</v>
      </c>
      <c r="S2558" s="85">
        <v>1998927.2</v>
      </c>
      <c r="T2558" s="86">
        <f>Ugovori_OPULJP[[#This Row],[Bespovratna sredstva - Ukupno (EU+Nac) HRK
= Ukupna ugovorena vrijednost bespovratnih sredstava]]/7.5345</f>
        <v>265303.23180038488</v>
      </c>
      <c r="U2558" s="83">
        <v>0</v>
      </c>
      <c r="V2558" s="84">
        <f>Ugovori_OPULJP[[#This Row],[Javni doprinos korisnika - HRK]]/7.5345</f>
        <v>0</v>
      </c>
      <c r="W2558" s="83">
        <v>0</v>
      </c>
      <c r="X2558" s="84">
        <f>Ugovori_OPULJP[[#This Row],[Privatni doprinos korisnika - HRK]]/7.5345</f>
        <v>0</v>
      </c>
      <c r="Y2558" s="85">
        <v>1998927.2</v>
      </c>
      <c r="Z2558" s="86">
        <f>Ugovori_OPULJP[[#This Row],[UKUPNI PRIHVATLJIVI IZDACI
TOTAL ELIGIBLE EXPENDITURE
= Bespovratna sredstva ukupno + doprinos korisnika
= Ukupni prihvatljivi troškovi
= Ukupna ugovorena vrijednost projekta HRK]]/7.5345</f>
        <v>265303.23180038488</v>
      </c>
      <c r="AA2558" s="57" t="s">
        <v>38</v>
      </c>
      <c r="AB2558" s="57" t="s">
        <v>35</v>
      </c>
      <c r="AC2558" s="107" t="s">
        <v>9363</v>
      </c>
      <c r="AD2558" s="56" t="s">
        <v>6595</v>
      </c>
    </row>
    <row r="2559" spans="1:30" ht="51" x14ac:dyDescent="0.2">
      <c r="A2559" s="61" t="s">
        <v>9364</v>
      </c>
      <c r="B2559" s="99" t="s">
        <v>743</v>
      </c>
      <c r="C2559" s="56" t="s">
        <v>7295</v>
      </c>
      <c r="D2559" s="56" t="s">
        <v>9228</v>
      </c>
      <c r="E2559" s="57" t="s">
        <v>76</v>
      </c>
      <c r="F2559" s="62" t="s">
        <v>9365</v>
      </c>
      <c r="G2559" s="62" t="s">
        <v>2592</v>
      </c>
      <c r="H2559" s="59">
        <v>44204</v>
      </c>
      <c r="I2559" s="59">
        <v>44812</v>
      </c>
      <c r="J2559" s="48" t="str">
        <f>IF(Ugovori_OPULJP[[#This Row],[DATUM ZAVRŠETKA OPERACIJE]]&gt;DATE(2024,3,31),"u provedbi","završen")</f>
        <v>završen</v>
      </c>
      <c r="K2559" s="58" t="s">
        <v>84</v>
      </c>
      <c r="L2559" s="46" t="s">
        <v>84</v>
      </c>
      <c r="M2559" s="49">
        <v>0.85</v>
      </c>
      <c r="N2559" s="49">
        <v>0.15</v>
      </c>
      <c r="O2559" s="83">
        <f>Ugovori_OPULJP[[#This Row],[Bespovratna sredstva - Ukupno (EU+Nac) HRK
= Ukupna ugovorena vrijednost bespovratnih sredstava]]*Ugovori_OPULJP[[#This Row],[EU STOPA SUFINANCIRANJA %
EU CO-FINANCING RATE %]]</f>
        <v>1246659.5975000001</v>
      </c>
      <c r="P2559" s="84">
        <f>Ugovori_OPULJP[[#This Row],[Bespovratna sredstva - EU dio - HRK]]/7.5345</f>
        <v>165460.16291724733</v>
      </c>
      <c r="Q2559" s="83">
        <f>Ugovori_OPULJP[[#This Row],[Bespovratna sredstva - Ukupno (EU+Nac) HRK
= Ukupna ugovorena vrijednost bespovratnih sredstava]]*Ugovori_OPULJP[[#This Row],[STOPA NACIONALNOG SUFINANCIRANJA %]]</f>
        <v>219998.7525</v>
      </c>
      <c r="R2559" s="84">
        <f>Ugovori_OPULJP[[#This Row],[Bespovratna sredstva - Nacionalni dio - HRK]]/7.5345</f>
        <v>29198.852279514234</v>
      </c>
      <c r="S2559" s="85">
        <v>1466658.35</v>
      </c>
      <c r="T2559" s="86">
        <f>Ugovori_OPULJP[[#This Row],[Bespovratna sredstva - Ukupno (EU+Nac) HRK
= Ukupna ugovorena vrijednost bespovratnih sredstava]]/7.5345</f>
        <v>194659.01519676155</v>
      </c>
      <c r="U2559" s="83">
        <v>0</v>
      </c>
      <c r="V2559" s="84">
        <f>Ugovori_OPULJP[[#This Row],[Javni doprinos korisnika - HRK]]/7.5345</f>
        <v>0</v>
      </c>
      <c r="W2559" s="83">
        <v>0</v>
      </c>
      <c r="X2559" s="84">
        <f>Ugovori_OPULJP[[#This Row],[Privatni doprinos korisnika - HRK]]/7.5345</f>
        <v>0</v>
      </c>
      <c r="Y2559" s="85">
        <v>1466658.35</v>
      </c>
      <c r="Z2559" s="86">
        <f>Ugovori_OPULJP[[#This Row],[UKUPNI PRIHVATLJIVI IZDACI
TOTAL ELIGIBLE EXPENDITURE
= Bespovratna sredstva ukupno + doprinos korisnika
= Ukupni prihvatljivi troškovi
= Ukupna ugovorena vrijednost projekta HRK]]/7.5345</f>
        <v>194659.01519676155</v>
      </c>
      <c r="AA2559" s="57" t="s">
        <v>38</v>
      </c>
      <c r="AB2559" s="57" t="s">
        <v>35</v>
      </c>
      <c r="AC2559" s="107" t="s">
        <v>9366</v>
      </c>
      <c r="AD2559" s="56" t="s">
        <v>6595</v>
      </c>
    </row>
    <row r="2560" spans="1:30" ht="76.5" x14ac:dyDescent="0.2">
      <c r="A2560" s="66" t="s">
        <v>9367</v>
      </c>
      <c r="B2560" s="99" t="s">
        <v>743</v>
      </c>
      <c r="C2560" s="56" t="s">
        <v>7295</v>
      </c>
      <c r="D2560" s="56" t="s">
        <v>9228</v>
      </c>
      <c r="E2560" s="57" t="s">
        <v>76</v>
      </c>
      <c r="F2560" s="62" t="s">
        <v>9368</v>
      </c>
      <c r="G2560" s="62" t="s">
        <v>1557</v>
      </c>
      <c r="H2560" s="59">
        <v>44410</v>
      </c>
      <c r="I2560" s="59">
        <v>45018</v>
      </c>
      <c r="J2560" s="48" t="str">
        <f>IF(Ugovori_OPULJP[[#This Row],[DATUM ZAVRŠETKA OPERACIJE]]&gt;DATE(2024,3,31),"u provedbi","završen")</f>
        <v>završen</v>
      </c>
      <c r="K2560" s="67" t="s">
        <v>84</v>
      </c>
      <c r="L2560" s="46" t="s">
        <v>84</v>
      </c>
      <c r="M2560" s="49">
        <v>0.85</v>
      </c>
      <c r="N2560" s="49">
        <v>0.15</v>
      </c>
      <c r="O2560" s="83">
        <f>Ugovori_OPULJP[[#This Row],[Bespovratna sredstva - Ukupno (EU+Nac) HRK
= Ukupna ugovorena vrijednost bespovratnih sredstava]]*Ugovori_OPULJP[[#This Row],[EU STOPA SUFINANCIRANJA %
EU CO-FINANCING RATE %]]</f>
        <v>228052.33099999998</v>
      </c>
      <c r="P2560" s="84">
        <f>Ugovori_OPULJP[[#This Row],[Bespovratna sredstva - EU dio - HRK]]/7.5345</f>
        <v>30267.745835821883</v>
      </c>
      <c r="Q2560" s="83">
        <f>Ugovori_OPULJP[[#This Row],[Bespovratna sredstva - Ukupno (EU+Nac) HRK
= Ukupna ugovorena vrijednost bespovratnih sredstava]]*Ugovori_OPULJP[[#This Row],[STOPA NACIONALNOG SUFINANCIRANJA %]]</f>
        <v>40244.528999999995</v>
      </c>
      <c r="R2560" s="84">
        <f>Ugovori_OPULJP[[#This Row],[Bespovratna sredstva - Nacionalni dio - HRK]]/7.5345</f>
        <v>5341.3669122038609</v>
      </c>
      <c r="S2560" s="85">
        <v>268296.86</v>
      </c>
      <c r="T2560" s="86">
        <f>Ugovori_OPULJP[[#This Row],[Bespovratna sredstva - Ukupno (EU+Nac) HRK
= Ukupna ugovorena vrijednost bespovratnih sredstava]]/7.5345</f>
        <v>35609.112748025742</v>
      </c>
      <c r="U2560" s="83">
        <v>0</v>
      </c>
      <c r="V2560" s="84">
        <f>Ugovori_OPULJP[[#This Row],[Javni doprinos korisnika - HRK]]/7.5345</f>
        <v>0</v>
      </c>
      <c r="W2560" s="83">
        <v>0</v>
      </c>
      <c r="X2560" s="84">
        <f>Ugovori_OPULJP[[#This Row],[Privatni doprinos korisnika - HRK]]/7.5345</f>
        <v>0</v>
      </c>
      <c r="Y2560" s="85">
        <v>268296.86</v>
      </c>
      <c r="Z2560" s="86">
        <f>Ugovori_OPULJP[[#This Row],[UKUPNI PRIHVATLJIVI IZDACI
TOTAL ELIGIBLE EXPENDITURE
= Bespovratna sredstva ukupno + doprinos korisnika
= Ukupni prihvatljivi troškovi
= Ukupna ugovorena vrijednost projekta HRK]]/7.5345</f>
        <v>35609.112748025742</v>
      </c>
      <c r="AA2560" s="44" t="s">
        <v>38</v>
      </c>
      <c r="AB2560" s="44" t="s">
        <v>35</v>
      </c>
      <c r="AC2560" s="107" t="s">
        <v>9369</v>
      </c>
      <c r="AD2560" s="43" t="s">
        <v>6595</v>
      </c>
    </row>
    <row r="2561" spans="1:30" ht="102" x14ac:dyDescent="0.2">
      <c r="A2561" s="61" t="s">
        <v>9370</v>
      </c>
      <c r="B2561" s="99" t="s">
        <v>743</v>
      </c>
      <c r="C2561" s="56" t="s">
        <v>7295</v>
      </c>
      <c r="D2561" s="56" t="s">
        <v>9228</v>
      </c>
      <c r="E2561" s="57" t="s">
        <v>76</v>
      </c>
      <c r="F2561" s="62" t="s">
        <v>9371</v>
      </c>
      <c r="G2561" s="62" t="s">
        <v>1486</v>
      </c>
      <c r="H2561" s="59">
        <v>44204</v>
      </c>
      <c r="I2561" s="59">
        <v>44812</v>
      </c>
      <c r="J2561" s="48" t="str">
        <f>IF(Ugovori_OPULJP[[#This Row],[DATUM ZAVRŠETKA OPERACIJE]]&gt;DATE(2024,3,31),"u provedbi","završen")</f>
        <v>završen</v>
      </c>
      <c r="K2561" s="58" t="s">
        <v>7338</v>
      </c>
      <c r="L2561" s="58" t="s">
        <v>186</v>
      </c>
      <c r="M2561" s="49">
        <v>0.85</v>
      </c>
      <c r="N2561" s="49">
        <v>0.15</v>
      </c>
      <c r="O2561" s="83">
        <f>Ugovori_OPULJP[[#This Row],[Bespovratna sredstva - Ukupno (EU+Nac) HRK
= Ukupna ugovorena vrijednost bespovratnih sredstava]]*Ugovori_OPULJP[[#This Row],[EU STOPA SUFINANCIRANJA %
EU CO-FINANCING RATE %]]</f>
        <v>1496267.291</v>
      </c>
      <c r="P2561" s="84">
        <f>Ugovori_OPULJP[[#This Row],[Bespovratna sredstva - EU dio - HRK]]/7.5345</f>
        <v>198588.79700046452</v>
      </c>
      <c r="Q2561" s="83">
        <f>Ugovori_OPULJP[[#This Row],[Bespovratna sredstva - Ukupno (EU+Nac) HRK
= Ukupna ugovorena vrijednost bespovratnih sredstava]]*Ugovori_OPULJP[[#This Row],[STOPA NACIONALNOG SUFINANCIRANJA %]]</f>
        <v>264047.16899999999</v>
      </c>
      <c r="R2561" s="84">
        <f>Ugovori_OPULJP[[#This Row],[Bespovratna sredstva - Nacionalni dio - HRK]]/7.5345</f>
        <v>35045.081823611385</v>
      </c>
      <c r="S2561" s="85">
        <v>1760314.46</v>
      </c>
      <c r="T2561" s="86">
        <f>Ugovori_OPULJP[[#This Row],[Bespovratna sredstva - Ukupno (EU+Nac) HRK
= Ukupna ugovorena vrijednost bespovratnih sredstava]]/7.5345</f>
        <v>233633.87882407589</v>
      </c>
      <c r="U2561" s="83">
        <v>0</v>
      </c>
      <c r="V2561" s="84">
        <f>Ugovori_OPULJP[[#This Row],[Javni doprinos korisnika - HRK]]/7.5345</f>
        <v>0</v>
      </c>
      <c r="W2561" s="83">
        <v>0</v>
      </c>
      <c r="X2561" s="84">
        <f>Ugovori_OPULJP[[#This Row],[Privatni doprinos korisnika - HRK]]/7.5345</f>
        <v>0</v>
      </c>
      <c r="Y2561" s="85">
        <v>1760314.46</v>
      </c>
      <c r="Z2561" s="86">
        <f>Ugovori_OPULJP[[#This Row],[UKUPNI PRIHVATLJIVI IZDACI
TOTAL ELIGIBLE EXPENDITURE
= Bespovratna sredstva ukupno + doprinos korisnika
= Ukupni prihvatljivi troškovi
= Ukupna ugovorena vrijednost projekta HRK]]/7.5345</f>
        <v>233633.87882407589</v>
      </c>
      <c r="AA2561" s="57" t="s">
        <v>38</v>
      </c>
      <c r="AB2561" s="57" t="s">
        <v>35</v>
      </c>
      <c r="AC2561" s="107" t="s">
        <v>9372</v>
      </c>
      <c r="AD2561" s="56" t="s">
        <v>6595</v>
      </c>
    </row>
    <row r="2562" spans="1:30" ht="102" x14ac:dyDescent="0.2">
      <c r="A2562" s="61" t="s">
        <v>9373</v>
      </c>
      <c r="B2562" s="99" t="s">
        <v>743</v>
      </c>
      <c r="C2562" s="56" t="s">
        <v>7295</v>
      </c>
      <c r="D2562" s="56" t="s">
        <v>9228</v>
      </c>
      <c r="E2562" s="57" t="s">
        <v>76</v>
      </c>
      <c r="F2562" s="62" t="s">
        <v>9374</v>
      </c>
      <c r="G2562" s="45" t="s">
        <v>1930</v>
      </c>
      <c r="H2562" s="59">
        <v>44207</v>
      </c>
      <c r="I2562" s="59">
        <v>44815</v>
      </c>
      <c r="J2562" s="48" t="str">
        <f>IF(Ugovori_OPULJP[[#This Row],[DATUM ZAVRŠETKA OPERACIJE]]&gt;DATE(2024,3,31),"u provedbi","završen")</f>
        <v>završen</v>
      </c>
      <c r="K2562" s="58" t="s">
        <v>249</v>
      </c>
      <c r="L2562" s="58" t="s">
        <v>249</v>
      </c>
      <c r="M2562" s="49">
        <v>0.85</v>
      </c>
      <c r="N2562" s="49">
        <v>0.15</v>
      </c>
      <c r="O2562" s="83">
        <f>Ugovori_OPULJP[[#This Row],[Bespovratna sredstva - Ukupno (EU+Nac) HRK
= Ukupna ugovorena vrijednost bespovratnih sredstava]]*Ugovori_OPULJP[[#This Row],[EU STOPA SUFINANCIRANJA %
EU CO-FINANCING RATE %]]</f>
        <v>1596684.6165</v>
      </c>
      <c r="P2562" s="84">
        <f>Ugovori_OPULJP[[#This Row],[Bespovratna sredstva - EU dio - HRK]]/7.5345</f>
        <v>211916.46645431017</v>
      </c>
      <c r="Q2562" s="83">
        <f>Ugovori_OPULJP[[#This Row],[Bespovratna sredstva - Ukupno (EU+Nac) HRK
= Ukupna ugovorena vrijednost bespovratnih sredstava]]*Ugovori_OPULJP[[#This Row],[STOPA NACIONALNOG SUFINANCIRANJA %]]</f>
        <v>281767.87349999999</v>
      </c>
      <c r="R2562" s="84">
        <f>Ugovori_OPULJP[[#This Row],[Bespovratna sredstva - Nacionalni dio - HRK]]/7.5345</f>
        <v>37397.023491937085</v>
      </c>
      <c r="S2562" s="85">
        <v>1878452.49</v>
      </c>
      <c r="T2562" s="86">
        <f>Ugovori_OPULJP[[#This Row],[Bespovratna sredstva - Ukupno (EU+Nac) HRK
= Ukupna ugovorena vrijednost bespovratnih sredstava]]/7.5345</f>
        <v>249313.48994624725</v>
      </c>
      <c r="U2562" s="83">
        <v>0</v>
      </c>
      <c r="V2562" s="84">
        <f>Ugovori_OPULJP[[#This Row],[Javni doprinos korisnika - HRK]]/7.5345</f>
        <v>0</v>
      </c>
      <c r="W2562" s="83">
        <v>0</v>
      </c>
      <c r="X2562" s="84">
        <f>Ugovori_OPULJP[[#This Row],[Privatni doprinos korisnika - HRK]]/7.5345</f>
        <v>0</v>
      </c>
      <c r="Y2562" s="85">
        <v>1878452.49</v>
      </c>
      <c r="Z2562" s="86">
        <f>Ugovori_OPULJP[[#This Row],[UKUPNI PRIHVATLJIVI IZDACI
TOTAL ELIGIBLE EXPENDITURE
= Bespovratna sredstva ukupno + doprinos korisnika
= Ukupni prihvatljivi troškovi
= Ukupna ugovorena vrijednost projekta HRK]]/7.5345</f>
        <v>249313.48994624725</v>
      </c>
      <c r="AA2562" s="57" t="s">
        <v>38</v>
      </c>
      <c r="AB2562" s="57" t="s">
        <v>35</v>
      </c>
      <c r="AC2562" s="107" t="s">
        <v>9375</v>
      </c>
      <c r="AD2562" s="56" t="s">
        <v>6595</v>
      </c>
    </row>
    <row r="2563" spans="1:30" ht="89.25" x14ac:dyDescent="0.2">
      <c r="A2563" s="61" t="s">
        <v>9376</v>
      </c>
      <c r="B2563" s="99" t="s">
        <v>743</v>
      </c>
      <c r="C2563" s="56" t="s">
        <v>7295</v>
      </c>
      <c r="D2563" s="56" t="s">
        <v>9228</v>
      </c>
      <c r="E2563" s="57" t="s">
        <v>76</v>
      </c>
      <c r="F2563" s="62" t="s">
        <v>9377</v>
      </c>
      <c r="G2563" s="45" t="s">
        <v>7461</v>
      </c>
      <c r="H2563" s="59">
        <v>44316</v>
      </c>
      <c r="I2563" s="59">
        <v>44925</v>
      </c>
      <c r="J2563" s="48" t="str">
        <f>IF(Ugovori_OPULJP[[#This Row],[DATUM ZAVRŠETKA OPERACIJE]]&gt;DATE(2024,3,31),"u provedbi","završen")</f>
        <v>završen</v>
      </c>
      <c r="K2563" s="58" t="s">
        <v>155</v>
      </c>
      <c r="L2563" s="46" t="s">
        <v>155</v>
      </c>
      <c r="M2563" s="49">
        <v>0.85</v>
      </c>
      <c r="N2563" s="49">
        <v>0.15</v>
      </c>
      <c r="O2563" s="50">
        <f>Ugovori_OPULJP[[#This Row],[Bespovratna sredstva - Ukupno (EU+Nac) HRK
= Ukupna ugovorena vrijednost bespovratnih sredstava]]*Ugovori_OPULJP[[#This Row],[EU STOPA SUFINANCIRANJA %
EU CO-FINANCING RATE %]]</f>
        <v>272775.2</v>
      </c>
      <c r="P2563" s="51">
        <f>Ugovori_OPULJP[[#This Row],[Bespovratna sredstva - EU dio - HRK]]/7.5345</f>
        <v>36203.490609861306</v>
      </c>
      <c r="Q2563" s="50">
        <f>Ugovori_OPULJP[[#This Row],[Bespovratna sredstva - Ukupno (EU+Nac) HRK
= Ukupna ugovorena vrijednost bespovratnih sredstava]]*Ugovori_OPULJP[[#This Row],[STOPA NACIONALNOG SUFINANCIRANJA %]]</f>
        <v>48136.799999999996</v>
      </c>
      <c r="R2563" s="51">
        <f>Ugovori_OPULJP[[#This Row],[Bespovratna sredstva - Nacionalni dio - HRK]]/7.5345</f>
        <v>6388.8512840931708</v>
      </c>
      <c r="S2563" s="52">
        <v>320912</v>
      </c>
      <c r="T2563" s="53">
        <f>Ugovori_OPULJP[[#This Row],[Bespovratna sredstva - Ukupno (EU+Nac) HRK
= Ukupna ugovorena vrijednost bespovratnih sredstava]]/7.5345</f>
        <v>42592.341893954472</v>
      </c>
      <c r="U2563" s="50">
        <v>0</v>
      </c>
      <c r="V2563" s="51">
        <f>Ugovori_OPULJP[[#This Row],[Javni doprinos korisnika - HRK]]/7.5345</f>
        <v>0</v>
      </c>
      <c r="W2563" s="50">
        <v>0</v>
      </c>
      <c r="X2563" s="51">
        <f>Ugovori_OPULJP[[#This Row],[Privatni doprinos korisnika - HRK]]/7.5345</f>
        <v>0</v>
      </c>
      <c r="Y2563" s="52">
        <v>320912</v>
      </c>
      <c r="Z2563" s="53">
        <f>Ugovori_OPULJP[[#This Row],[UKUPNI PRIHVATLJIVI IZDACI
TOTAL ELIGIBLE EXPENDITURE
= Bespovratna sredstva ukupno + doprinos korisnika
= Ukupni prihvatljivi troškovi
= Ukupna ugovorena vrijednost projekta HRK]]/7.5345</f>
        <v>42592.341893954472</v>
      </c>
      <c r="AA2563" s="44" t="s">
        <v>38</v>
      </c>
      <c r="AB2563" s="44" t="s">
        <v>35</v>
      </c>
      <c r="AC2563" s="107" t="s">
        <v>9378</v>
      </c>
      <c r="AD2563" s="63" t="s">
        <v>6595</v>
      </c>
    </row>
    <row r="2564" spans="1:30" ht="89.25" x14ac:dyDescent="0.2">
      <c r="A2564" s="61" t="s">
        <v>9379</v>
      </c>
      <c r="B2564" s="99" t="s">
        <v>743</v>
      </c>
      <c r="C2564" s="56" t="s">
        <v>7295</v>
      </c>
      <c r="D2564" s="56" t="s">
        <v>9228</v>
      </c>
      <c r="E2564" s="57" t="s">
        <v>76</v>
      </c>
      <c r="F2564" s="62" t="s">
        <v>9380</v>
      </c>
      <c r="G2564" s="62" t="s">
        <v>9381</v>
      </c>
      <c r="H2564" s="59">
        <v>44321</v>
      </c>
      <c r="I2564" s="59">
        <v>44931</v>
      </c>
      <c r="J2564" s="48" t="str">
        <f>IF(Ugovori_OPULJP[[#This Row],[DATUM ZAVRŠETKA OPERACIJE]]&gt;DATE(2024,3,31),"u provedbi","završen")</f>
        <v>završen</v>
      </c>
      <c r="K2564" s="58" t="s">
        <v>36</v>
      </c>
      <c r="L2564" s="58" t="s">
        <v>37</v>
      </c>
      <c r="M2564" s="49">
        <v>0.85</v>
      </c>
      <c r="N2564" s="49">
        <v>0.15</v>
      </c>
      <c r="O2564" s="50">
        <f>Ugovori_OPULJP[[#This Row],[Bespovratna sredstva - Ukupno (EU+Nac) HRK
= Ukupna ugovorena vrijednost bespovratnih sredstava]]*Ugovori_OPULJP[[#This Row],[EU STOPA SUFINANCIRANJA %
EU CO-FINANCING RATE %]]</f>
        <v>467300.25</v>
      </c>
      <c r="P2564" s="51">
        <f>Ugovori_OPULJP[[#This Row],[Bespovratna sredstva - EU dio - HRK]]/7.5345</f>
        <v>62021.401552856856</v>
      </c>
      <c r="Q2564" s="50">
        <f>Ugovori_OPULJP[[#This Row],[Bespovratna sredstva - Ukupno (EU+Nac) HRK
= Ukupna ugovorena vrijednost bespovratnih sredstava]]*Ugovori_OPULJP[[#This Row],[STOPA NACIONALNOG SUFINANCIRANJA %]]</f>
        <v>82464.75</v>
      </c>
      <c r="R2564" s="51">
        <f>Ugovori_OPULJP[[#This Row],[Bespovratna sredstva - Nacionalni dio - HRK]]/7.5345</f>
        <v>10944.953215210033</v>
      </c>
      <c r="S2564" s="52">
        <v>549765</v>
      </c>
      <c r="T2564" s="53">
        <f>Ugovori_OPULJP[[#This Row],[Bespovratna sredstva - Ukupno (EU+Nac) HRK
= Ukupna ugovorena vrijednost bespovratnih sredstava]]/7.5345</f>
        <v>72966.354768066885</v>
      </c>
      <c r="U2564" s="50">
        <v>0</v>
      </c>
      <c r="V2564" s="51">
        <f>Ugovori_OPULJP[[#This Row],[Javni doprinos korisnika - HRK]]/7.5345</f>
        <v>0</v>
      </c>
      <c r="W2564" s="50">
        <v>0</v>
      </c>
      <c r="X2564" s="51">
        <f>Ugovori_OPULJP[[#This Row],[Privatni doprinos korisnika - HRK]]/7.5345</f>
        <v>0</v>
      </c>
      <c r="Y2564" s="52">
        <v>549765</v>
      </c>
      <c r="Z2564" s="53">
        <f>Ugovori_OPULJP[[#This Row],[UKUPNI PRIHVATLJIVI IZDACI
TOTAL ELIGIBLE EXPENDITURE
= Bespovratna sredstva ukupno + doprinos korisnika
= Ukupni prihvatljivi troškovi
= Ukupna ugovorena vrijednost projekta HRK]]/7.5345</f>
        <v>72966.354768066885</v>
      </c>
      <c r="AA2564" s="44" t="s">
        <v>38</v>
      </c>
      <c r="AB2564" s="44" t="s">
        <v>35</v>
      </c>
      <c r="AC2564" s="107" t="s">
        <v>9382</v>
      </c>
      <c r="AD2564" s="63" t="s">
        <v>6595</v>
      </c>
    </row>
    <row r="2565" spans="1:30" ht="114.75" x14ac:dyDescent="0.2">
      <c r="A2565" s="61" t="s">
        <v>9383</v>
      </c>
      <c r="B2565" s="99" t="s">
        <v>743</v>
      </c>
      <c r="C2565" s="56" t="s">
        <v>7295</v>
      </c>
      <c r="D2565" s="56" t="s">
        <v>9228</v>
      </c>
      <c r="E2565" s="57" t="s">
        <v>76</v>
      </c>
      <c r="F2565" s="62" t="s">
        <v>9384</v>
      </c>
      <c r="G2565" s="45" t="s">
        <v>1198</v>
      </c>
      <c r="H2565" s="59">
        <v>44317</v>
      </c>
      <c r="I2565" s="59">
        <v>44866</v>
      </c>
      <c r="J2565" s="48" t="str">
        <f>IF(Ugovori_OPULJP[[#This Row],[DATUM ZAVRŠETKA OPERACIJE]]&gt;DATE(2024,3,31),"u provedbi","završen")</f>
        <v>završen</v>
      </c>
      <c r="K2565" s="58" t="s">
        <v>690</v>
      </c>
      <c r="L2565" s="58" t="s">
        <v>211</v>
      </c>
      <c r="M2565" s="49">
        <v>0.85</v>
      </c>
      <c r="N2565" s="49">
        <v>0.15</v>
      </c>
      <c r="O2565" s="50">
        <f>Ugovori_OPULJP[[#This Row],[Bespovratna sredstva - Ukupno (EU+Nac) HRK
= Ukupna ugovorena vrijednost bespovratnih sredstava]]*Ugovori_OPULJP[[#This Row],[EU STOPA SUFINANCIRANJA %
EU CO-FINANCING RATE %]]</f>
        <v>1690613.4245</v>
      </c>
      <c r="P2565" s="51">
        <f>Ugovori_OPULJP[[#This Row],[Bespovratna sredstva - EU dio - HRK]]/7.5345</f>
        <v>224382.96164310834</v>
      </c>
      <c r="Q2565" s="50">
        <f>Ugovori_OPULJP[[#This Row],[Bespovratna sredstva - Ukupno (EU+Nac) HRK
= Ukupna ugovorena vrijednost bespovratnih sredstava]]*Ugovori_OPULJP[[#This Row],[STOPA NACIONALNOG SUFINANCIRANJA %]]</f>
        <v>298343.54550000001</v>
      </c>
      <c r="R2565" s="51">
        <f>Ugovori_OPULJP[[#This Row],[Bespovratna sredstva - Nacionalni dio - HRK]]/7.5345</f>
        <v>39596.993231136767</v>
      </c>
      <c r="S2565" s="52">
        <v>1988956.97</v>
      </c>
      <c r="T2565" s="53">
        <f>Ugovori_OPULJP[[#This Row],[Bespovratna sredstva - Ukupno (EU+Nac) HRK
= Ukupna ugovorena vrijednost bespovratnih sredstava]]/7.5345</f>
        <v>263979.9548742451</v>
      </c>
      <c r="U2565" s="50">
        <v>0</v>
      </c>
      <c r="V2565" s="51">
        <f>Ugovori_OPULJP[[#This Row],[Javni doprinos korisnika - HRK]]/7.5345</f>
        <v>0</v>
      </c>
      <c r="W2565" s="50">
        <v>0</v>
      </c>
      <c r="X2565" s="51">
        <f>Ugovori_OPULJP[[#This Row],[Privatni doprinos korisnika - HRK]]/7.5345</f>
        <v>0</v>
      </c>
      <c r="Y2565" s="52">
        <v>1988956.97</v>
      </c>
      <c r="Z2565" s="53">
        <f>Ugovori_OPULJP[[#This Row],[UKUPNI PRIHVATLJIVI IZDACI
TOTAL ELIGIBLE EXPENDITURE
= Bespovratna sredstva ukupno + doprinos korisnika
= Ukupni prihvatljivi troškovi
= Ukupna ugovorena vrijednost projekta HRK]]/7.5345</f>
        <v>263979.9548742451</v>
      </c>
      <c r="AA2565" s="44" t="s">
        <v>38</v>
      </c>
      <c r="AB2565" s="44" t="s">
        <v>35</v>
      </c>
      <c r="AC2565" s="107" t="s">
        <v>9385</v>
      </c>
      <c r="AD2565" s="63" t="s">
        <v>6595</v>
      </c>
    </row>
    <row r="2566" spans="1:30" ht="76.5" x14ac:dyDescent="0.2">
      <c r="A2566" s="61" t="s">
        <v>9386</v>
      </c>
      <c r="B2566" s="99" t="s">
        <v>743</v>
      </c>
      <c r="C2566" s="56" t="s">
        <v>7295</v>
      </c>
      <c r="D2566" s="56" t="s">
        <v>9228</v>
      </c>
      <c r="E2566" s="57" t="s">
        <v>76</v>
      </c>
      <c r="F2566" s="62" t="s">
        <v>9387</v>
      </c>
      <c r="G2566" s="62" t="s">
        <v>9388</v>
      </c>
      <c r="H2566" s="59">
        <v>44322</v>
      </c>
      <c r="I2566" s="59">
        <v>44932</v>
      </c>
      <c r="J2566" s="48" t="str">
        <f>IF(Ugovori_OPULJP[[#This Row],[DATUM ZAVRŠETKA OPERACIJE]]&gt;DATE(2024,3,31),"u provedbi","završen")</f>
        <v>završen</v>
      </c>
      <c r="K2566" s="58" t="s">
        <v>154</v>
      </c>
      <c r="L2566" s="58" t="s">
        <v>37</v>
      </c>
      <c r="M2566" s="49">
        <v>0.85</v>
      </c>
      <c r="N2566" s="49">
        <v>0.15</v>
      </c>
      <c r="O2566" s="50">
        <f>Ugovori_OPULJP[[#This Row],[Bespovratna sredstva - Ukupno (EU+Nac) HRK
= Ukupna ugovorena vrijednost bespovratnih sredstava]]*Ugovori_OPULJP[[#This Row],[EU STOPA SUFINANCIRANJA %
EU CO-FINANCING RATE %]]</f>
        <v>396870.1</v>
      </c>
      <c r="P2566" s="51">
        <f>Ugovori_OPULJP[[#This Row],[Bespovratna sredstva - EU dio - HRK]]/7.5345</f>
        <v>52673.714247793476</v>
      </c>
      <c r="Q2566" s="50">
        <f>Ugovori_OPULJP[[#This Row],[Bespovratna sredstva - Ukupno (EU+Nac) HRK
= Ukupna ugovorena vrijednost bespovratnih sredstava]]*Ugovori_OPULJP[[#This Row],[STOPA NACIONALNOG SUFINANCIRANJA %]]</f>
        <v>70035.899999999994</v>
      </c>
      <c r="R2566" s="51">
        <f>Ugovori_OPULJP[[#This Row],[Bespovratna sredstva - Nacionalni dio - HRK]]/7.5345</f>
        <v>9295.3613378459067</v>
      </c>
      <c r="S2566" s="52">
        <v>466906</v>
      </c>
      <c r="T2566" s="53">
        <f>Ugovori_OPULJP[[#This Row],[Bespovratna sredstva - Ukupno (EU+Nac) HRK
= Ukupna ugovorena vrijednost bespovratnih sredstava]]/7.5345</f>
        <v>61969.075585639388</v>
      </c>
      <c r="U2566" s="50">
        <v>0</v>
      </c>
      <c r="V2566" s="51">
        <f>Ugovori_OPULJP[[#This Row],[Javni doprinos korisnika - HRK]]/7.5345</f>
        <v>0</v>
      </c>
      <c r="W2566" s="50">
        <v>0</v>
      </c>
      <c r="X2566" s="51">
        <f>Ugovori_OPULJP[[#This Row],[Privatni doprinos korisnika - HRK]]/7.5345</f>
        <v>0</v>
      </c>
      <c r="Y2566" s="52">
        <v>466906</v>
      </c>
      <c r="Z2566" s="53">
        <f>Ugovori_OPULJP[[#This Row],[UKUPNI PRIHVATLJIVI IZDACI
TOTAL ELIGIBLE EXPENDITURE
= Bespovratna sredstva ukupno + doprinos korisnika
= Ukupni prihvatljivi troškovi
= Ukupna ugovorena vrijednost projekta HRK]]/7.5345</f>
        <v>61969.075585639388</v>
      </c>
      <c r="AA2566" s="44" t="s">
        <v>38</v>
      </c>
      <c r="AB2566" s="44" t="s">
        <v>35</v>
      </c>
      <c r="AC2566" s="107" t="s">
        <v>9389</v>
      </c>
      <c r="AD2566" s="63" t="s">
        <v>6595</v>
      </c>
    </row>
    <row r="2567" spans="1:30" ht="114.75" x14ac:dyDescent="0.2">
      <c r="A2567" s="61" t="s">
        <v>9390</v>
      </c>
      <c r="B2567" s="99" t="s">
        <v>743</v>
      </c>
      <c r="C2567" s="56" t="s">
        <v>7295</v>
      </c>
      <c r="D2567" s="56" t="s">
        <v>9228</v>
      </c>
      <c r="E2567" s="57" t="s">
        <v>76</v>
      </c>
      <c r="F2567" s="62" t="s">
        <v>7300</v>
      </c>
      <c r="G2567" s="62" t="s">
        <v>7461</v>
      </c>
      <c r="H2567" s="59">
        <v>44207</v>
      </c>
      <c r="I2567" s="59">
        <v>44815</v>
      </c>
      <c r="J2567" s="48" t="str">
        <f>IF(Ugovori_OPULJP[[#This Row],[DATUM ZAVRŠETKA OPERACIJE]]&gt;DATE(2024,3,31),"u provedbi","završen")</f>
        <v>završen</v>
      </c>
      <c r="K2567" s="58" t="s">
        <v>155</v>
      </c>
      <c r="L2567" s="46" t="s">
        <v>155</v>
      </c>
      <c r="M2567" s="49">
        <v>0.85</v>
      </c>
      <c r="N2567" s="49">
        <v>0.15</v>
      </c>
      <c r="O2567" s="83">
        <f>Ugovori_OPULJP[[#This Row],[Bespovratna sredstva - Ukupno (EU+Nac) HRK
= Ukupna ugovorena vrijednost bespovratnih sredstava]]*Ugovori_OPULJP[[#This Row],[EU STOPA SUFINANCIRANJA %
EU CO-FINANCING RATE %]]</f>
        <v>603243.30850000004</v>
      </c>
      <c r="P2567" s="84">
        <f>Ugovori_OPULJP[[#This Row],[Bespovratna sredstva - EU dio - HRK]]/7.5345</f>
        <v>80064.146061450665</v>
      </c>
      <c r="Q2567" s="83">
        <f>Ugovori_OPULJP[[#This Row],[Bespovratna sredstva - Ukupno (EU+Nac) HRK
= Ukupna ugovorena vrijednost bespovratnih sredstava]]*Ugovori_OPULJP[[#This Row],[STOPA NACIONALNOG SUFINANCIRANJA %]]</f>
        <v>106454.7015</v>
      </c>
      <c r="R2567" s="84">
        <f>Ugovori_OPULJP[[#This Row],[Bespovratna sredstva - Nacionalni dio - HRK]]/7.5345</f>
        <v>14128.966952020703</v>
      </c>
      <c r="S2567" s="85">
        <v>709698.01</v>
      </c>
      <c r="T2567" s="86">
        <f>Ugovori_OPULJP[[#This Row],[Bespovratna sredstva - Ukupno (EU+Nac) HRK
= Ukupna ugovorena vrijednost bespovratnih sredstava]]/7.5345</f>
        <v>94193.11301347136</v>
      </c>
      <c r="U2567" s="83">
        <v>0</v>
      </c>
      <c r="V2567" s="84">
        <f>Ugovori_OPULJP[[#This Row],[Javni doprinos korisnika - HRK]]/7.5345</f>
        <v>0</v>
      </c>
      <c r="W2567" s="83">
        <v>0</v>
      </c>
      <c r="X2567" s="84">
        <f>Ugovori_OPULJP[[#This Row],[Privatni doprinos korisnika - HRK]]/7.5345</f>
        <v>0</v>
      </c>
      <c r="Y2567" s="85">
        <v>709698.01</v>
      </c>
      <c r="Z2567" s="86">
        <f>Ugovori_OPULJP[[#This Row],[UKUPNI PRIHVATLJIVI IZDACI
TOTAL ELIGIBLE EXPENDITURE
= Bespovratna sredstva ukupno + doprinos korisnika
= Ukupni prihvatljivi troškovi
= Ukupna ugovorena vrijednost projekta HRK]]/7.5345</f>
        <v>94193.11301347136</v>
      </c>
      <c r="AA2567" s="57" t="s">
        <v>38</v>
      </c>
      <c r="AB2567" s="57" t="s">
        <v>35</v>
      </c>
      <c r="AC2567" s="107" t="s">
        <v>9391</v>
      </c>
      <c r="AD2567" s="56" t="s">
        <v>6595</v>
      </c>
    </row>
    <row r="2568" spans="1:30" ht="114.75" x14ac:dyDescent="0.2">
      <c r="A2568" s="61" t="s">
        <v>9392</v>
      </c>
      <c r="B2568" s="99" t="s">
        <v>743</v>
      </c>
      <c r="C2568" s="56" t="s">
        <v>7295</v>
      </c>
      <c r="D2568" s="56" t="s">
        <v>9228</v>
      </c>
      <c r="E2568" s="57" t="s">
        <v>76</v>
      </c>
      <c r="F2568" s="62" t="s">
        <v>9393</v>
      </c>
      <c r="G2568" s="45" t="s">
        <v>2940</v>
      </c>
      <c r="H2568" s="59">
        <v>44329</v>
      </c>
      <c r="I2568" s="59">
        <v>44939</v>
      </c>
      <c r="J2568" s="48" t="str">
        <f>IF(Ugovori_OPULJP[[#This Row],[DATUM ZAVRŠETKA OPERACIJE]]&gt;DATE(2024,3,31),"u provedbi","završen")</f>
        <v>završen</v>
      </c>
      <c r="K2568" s="58" t="s">
        <v>9394</v>
      </c>
      <c r="L2568" s="67" t="s">
        <v>94</v>
      </c>
      <c r="M2568" s="74" t="s">
        <v>3114</v>
      </c>
      <c r="N2568" s="49">
        <v>0.15</v>
      </c>
      <c r="O2568" s="50">
        <f>Ugovori_OPULJP[[#This Row],[Bespovratna sredstva - Ukupno (EU+Nac) HRK
= Ukupna ugovorena vrijednost bespovratnih sredstava]]*Ugovori_OPULJP[[#This Row],[EU STOPA SUFINANCIRANJA %
EU CO-FINANCING RATE %]]</f>
        <v>453124.66399999993</v>
      </c>
      <c r="P2568" s="51">
        <f>Ugovori_OPULJP[[#This Row],[Bespovratna sredstva - EU dio - HRK]]/7.5345</f>
        <v>60139.977968013787</v>
      </c>
      <c r="Q2568" s="50">
        <f>Ugovori_OPULJP[[#This Row],[Bespovratna sredstva - Ukupno (EU+Nac) HRK
= Ukupna ugovorena vrijednost bespovratnih sredstava]]*Ugovori_OPULJP[[#This Row],[STOPA NACIONALNOG SUFINANCIRANJA %]]</f>
        <v>79963.175999999992</v>
      </c>
      <c r="R2568" s="51">
        <f>Ugovori_OPULJP[[#This Row],[Bespovratna sredstva - Nacionalni dio - HRK]]/7.5345</f>
        <v>10612.937288473022</v>
      </c>
      <c r="S2568" s="52">
        <v>533087.84</v>
      </c>
      <c r="T2568" s="53">
        <f>Ugovori_OPULJP[[#This Row],[Bespovratna sredstva - Ukupno (EU+Nac) HRK
= Ukupna ugovorena vrijednost bespovratnih sredstava]]/7.5345</f>
        <v>70752.915256486813</v>
      </c>
      <c r="U2568" s="50">
        <v>0</v>
      </c>
      <c r="V2568" s="51">
        <f>Ugovori_OPULJP[[#This Row],[Javni doprinos korisnika - HRK]]/7.5345</f>
        <v>0</v>
      </c>
      <c r="W2568" s="50">
        <v>0</v>
      </c>
      <c r="X2568" s="51">
        <f>Ugovori_OPULJP[[#This Row],[Privatni doprinos korisnika - HRK]]/7.5345</f>
        <v>0</v>
      </c>
      <c r="Y2568" s="52">
        <v>533087.84</v>
      </c>
      <c r="Z2568" s="53">
        <f>Ugovori_OPULJP[[#This Row],[UKUPNI PRIHVATLJIVI IZDACI
TOTAL ELIGIBLE EXPENDITURE
= Bespovratna sredstva ukupno + doprinos korisnika
= Ukupni prihvatljivi troškovi
= Ukupna ugovorena vrijednost projekta HRK]]/7.5345</f>
        <v>70752.915256486813</v>
      </c>
      <c r="AA2568" s="57" t="s">
        <v>38</v>
      </c>
      <c r="AB2568" s="57" t="s">
        <v>35</v>
      </c>
      <c r="AC2568" s="107" t="s">
        <v>9395</v>
      </c>
      <c r="AD2568" s="63" t="s">
        <v>6595</v>
      </c>
    </row>
    <row r="2569" spans="1:30" ht="102" x14ac:dyDescent="0.2">
      <c r="A2569" s="61" t="s">
        <v>9396</v>
      </c>
      <c r="B2569" s="99" t="s">
        <v>743</v>
      </c>
      <c r="C2569" s="56" t="s">
        <v>7295</v>
      </c>
      <c r="D2569" s="56" t="s">
        <v>9228</v>
      </c>
      <c r="E2569" s="57" t="s">
        <v>76</v>
      </c>
      <c r="F2569" s="62" t="s">
        <v>9397</v>
      </c>
      <c r="G2569" s="45" t="s">
        <v>2065</v>
      </c>
      <c r="H2569" s="59">
        <v>44204</v>
      </c>
      <c r="I2569" s="59">
        <v>44812</v>
      </c>
      <c r="J2569" s="48" t="str">
        <f>IF(Ugovori_OPULJP[[#This Row],[DATUM ZAVRŠETKA OPERACIJE]]&gt;DATE(2024,3,31),"u provedbi","završen")</f>
        <v>završen</v>
      </c>
      <c r="K2569" s="58" t="s">
        <v>249</v>
      </c>
      <c r="L2569" s="58" t="s">
        <v>249</v>
      </c>
      <c r="M2569" s="49">
        <v>0.85</v>
      </c>
      <c r="N2569" s="49">
        <v>0.15</v>
      </c>
      <c r="O2569" s="83">
        <f>Ugovori_OPULJP[[#This Row],[Bespovratna sredstva - Ukupno (EU+Nac) HRK
= Ukupna ugovorena vrijednost bespovratnih sredstava]]*Ugovori_OPULJP[[#This Row],[EU STOPA SUFINANCIRANJA %
EU CO-FINANCING RATE %]]</f>
        <v>1699935.6635</v>
      </c>
      <c r="P2569" s="84">
        <f>Ugovori_OPULJP[[#This Row],[Bespovratna sredstva - EU dio - HRK]]/7.5345</f>
        <v>225620.23538390073</v>
      </c>
      <c r="Q2569" s="83">
        <f>Ugovori_OPULJP[[#This Row],[Bespovratna sredstva - Ukupno (EU+Nac) HRK
= Ukupna ugovorena vrijednost bespovratnih sredstava]]*Ugovori_OPULJP[[#This Row],[STOPA NACIONALNOG SUFINANCIRANJA %]]</f>
        <v>299988.64649999997</v>
      </c>
      <c r="R2569" s="84">
        <f>Ugovori_OPULJP[[#This Row],[Bespovratna sredstva - Nacionalni dio - HRK]]/7.5345</f>
        <v>39815.335655982475</v>
      </c>
      <c r="S2569" s="85">
        <v>1999924.31</v>
      </c>
      <c r="T2569" s="86">
        <f>Ugovori_OPULJP[[#This Row],[Bespovratna sredstva - Ukupno (EU+Nac) HRK
= Ukupna ugovorena vrijednost bespovratnih sredstava]]/7.5345</f>
        <v>265435.57103988319</v>
      </c>
      <c r="U2569" s="83">
        <v>0</v>
      </c>
      <c r="V2569" s="84">
        <f>Ugovori_OPULJP[[#This Row],[Javni doprinos korisnika - HRK]]/7.5345</f>
        <v>0</v>
      </c>
      <c r="W2569" s="83">
        <v>0</v>
      </c>
      <c r="X2569" s="84">
        <f>Ugovori_OPULJP[[#This Row],[Privatni doprinos korisnika - HRK]]/7.5345</f>
        <v>0</v>
      </c>
      <c r="Y2569" s="85">
        <v>1999924.31</v>
      </c>
      <c r="Z2569" s="86">
        <f>Ugovori_OPULJP[[#This Row],[UKUPNI PRIHVATLJIVI IZDACI
TOTAL ELIGIBLE EXPENDITURE
= Bespovratna sredstva ukupno + doprinos korisnika
= Ukupni prihvatljivi troškovi
= Ukupna ugovorena vrijednost projekta HRK]]/7.5345</f>
        <v>265435.57103988319</v>
      </c>
      <c r="AA2569" s="57" t="s">
        <v>38</v>
      </c>
      <c r="AB2569" s="57" t="s">
        <v>35</v>
      </c>
      <c r="AC2569" s="107" t="s">
        <v>9398</v>
      </c>
      <c r="AD2569" s="56" t="s">
        <v>6595</v>
      </c>
    </row>
    <row r="2570" spans="1:30" ht="89.25" x14ac:dyDescent="0.2">
      <c r="A2570" s="61" t="s">
        <v>9399</v>
      </c>
      <c r="B2570" s="99" t="s">
        <v>743</v>
      </c>
      <c r="C2570" s="56" t="s">
        <v>7295</v>
      </c>
      <c r="D2570" s="56" t="s">
        <v>9228</v>
      </c>
      <c r="E2570" s="57" t="s">
        <v>76</v>
      </c>
      <c r="F2570" s="62" t="s">
        <v>9400</v>
      </c>
      <c r="G2570" s="45" t="s">
        <v>1557</v>
      </c>
      <c r="H2570" s="59">
        <v>44204</v>
      </c>
      <c r="I2570" s="59">
        <v>44812</v>
      </c>
      <c r="J2570" s="48" t="str">
        <f>IF(Ugovori_OPULJP[[#This Row],[DATUM ZAVRŠETKA OPERACIJE]]&gt;DATE(2024,3,31),"u provedbi","završen")</f>
        <v>završen</v>
      </c>
      <c r="K2570" s="58" t="s">
        <v>84</v>
      </c>
      <c r="L2570" s="46" t="s">
        <v>84</v>
      </c>
      <c r="M2570" s="49">
        <v>0.85</v>
      </c>
      <c r="N2570" s="49">
        <v>0.15</v>
      </c>
      <c r="O2570" s="83">
        <f>Ugovori_OPULJP[[#This Row],[Bespovratna sredstva - Ukupno (EU+Nac) HRK
= Ukupna ugovorena vrijednost bespovratnih sredstava]]*Ugovori_OPULJP[[#This Row],[EU STOPA SUFINANCIRANJA %
EU CO-FINANCING RATE %]]</f>
        <v>1699999.8810000001</v>
      </c>
      <c r="P2570" s="84">
        <f>Ugovori_OPULJP[[#This Row],[Bespovratna sredstva - EU dio - HRK]]/7.5345</f>
        <v>225628.75851085008</v>
      </c>
      <c r="Q2570" s="83">
        <f>Ugovori_OPULJP[[#This Row],[Bespovratna sredstva - Ukupno (EU+Nac) HRK
= Ukupna ugovorena vrijednost bespovratnih sredstava]]*Ugovori_OPULJP[[#This Row],[STOPA NACIONALNOG SUFINANCIRANJA %]]</f>
        <v>299999.97899999999</v>
      </c>
      <c r="R2570" s="84">
        <f>Ugovori_OPULJP[[#This Row],[Bespovratna sredstva - Nacionalni dio - HRK]]/7.5345</f>
        <v>39816.839737208837</v>
      </c>
      <c r="S2570" s="85">
        <v>1999999.86</v>
      </c>
      <c r="T2570" s="86">
        <f>Ugovori_OPULJP[[#This Row],[Bespovratna sredstva - Ukupno (EU+Nac) HRK
= Ukupna ugovorena vrijednost bespovratnih sredstava]]/7.5345</f>
        <v>265445.59824805893</v>
      </c>
      <c r="U2570" s="83">
        <v>0</v>
      </c>
      <c r="V2570" s="84">
        <f>Ugovori_OPULJP[[#This Row],[Javni doprinos korisnika - HRK]]/7.5345</f>
        <v>0</v>
      </c>
      <c r="W2570" s="83">
        <v>0</v>
      </c>
      <c r="X2570" s="84">
        <f>Ugovori_OPULJP[[#This Row],[Privatni doprinos korisnika - HRK]]/7.5345</f>
        <v>0</v>
      </c>
      <c r="Y2570" s="85">
        <v>1999999.86</v>
      </c>
      <c r="Z2570" s="86">
        <f>Ugovori_OPULJP[[#This Row],[UKUPNI PRIHVATLJIVI IZDACI
TOTAL ELIGIBLE EXPENDITURE
= Bespovratna sredstva ukupno + doprinos korisnika
= Ukupni prihvatljivi troškovi
= Ukupna ugovorena vrijednost projekta HRK]]/7.5345</f>
        <v>265445.59824805893</v>
      </c>
      <c r="AA2570" s="57" t="s">
        <v>38</v>
      </c>
      <c r="AB2570" s="57" t="s">
        <v>35</v>
      </c>
      <c r="AC2570" s="107" t="s">
        <v>9401</v>
      </c>
      <c r="AD2570" s="56" t="s">
        <v>6595</v>
      </c>
    </row>
    <row r="2571" spans="1:30" ht="102" x14ac:dyDescent="0.2">
      <c r="A2571" s="61" t="s">
        <v>9402</v>
      </c>
      <c r="B2571" s="99" t="s">
        <v>743</v>
      </c>
      <c r="C2571" s="56" t="s">
        <v>7295</v>
      </c>
      <c r="D2571" s="56" t="s">
        <v>9228</v>
      </c>
      <c r="E2571" s="57" t="s">
        <v>76</v>
      </c>
      <c r="F2571" s="62" t="s">
        <v>9403</v>
      </c>
      <c r="G2571" s="45" t="s">
        <v>7571</v>
      </c>
      <c r="H2571" s="59">
        <v>44204</v>
      </c>
      <c r="I2571" s="59">
        <v>44781</v>
      </c>
      <c r="J2571" s="48" t="str">
        <f>IF(Ugovori_OPULJP[[#This Row],[DATUM ZAVRŠETKA OPERACIJE]]&gt;DATE(2024,3,31),"u provedbi","završen")</f>
        <v>završen</v>
      </c>
      <c r="K2571" s="58" t="s">
        <v>271</v>
      </c>
      <c r="L2571" s="58" t="s">
        <v>271</v>
      </c>
      <c r="M2571" s="49">
        <v>0.85</v>
      </c>
      <c r="N2571" s="49">
        <v>0.15</v>
      </c>
      <c r="O2571" s="83">
        <f>Ugovori_OPULJP[[#This Row],[Bespovratna sredstva - Ukupno (EU+Nac) HRK
= Ukupna ugovorena vrijednost bespovratnih sredstava]]*Ugovori_OPULJP[[#This Row],[EU STOPA SUFINANCIRANJA %
EU CO-FINANCING RATE %]]</f>
        <v>1646147.179</v>
      </c>
      <c r="P2571" s="84">
        <f>Ugovori_OPULJP[[#This Row],[Bespovratna sredstva - EU dio - HRK]]/7.5345</f>
        <v>218481.27666069413</v>
      </c>
      <c r="Q2571" s="83">
        <f>Ugovori_OPULJP[[#This Row],[Bespovratna sredstva - Ukupno (EU+Nac) HRK
= Ukupna ugovorena vrijednost bespovratnih sredstava]]*Ugovori_OPULJP[[#This Row],[STOPA NACIONALNOG SUFINANCIRANJA %]]</f>
        <v>290496.56099999999</v>
      </c>
      <c r="R2571" s="84">
        <f>Ugovori_OPULJP[[#This Row],[Bespovratna sredstva - Nacionalni dio - HRK]]/7.5345</f>
        <v>38555.519410710724</v>
      </c>
      <c r="S2571" s="85">
        <v>1936643.74</v>
      </c>
      <c r="T2571" s="86">
        <f>Ugovori_OPULJP[[#This Row],[Bespovratna sredstva - Ukupno (EU+Nac) HRK
= Ukupna ugovorena vrijednost bespovratnih sredstava]]/7.5345</f>
        <v>257036.79607140485</v>
      </c>
      <c r="U2571" s="83">
        <v>0</v>
      </c>
      <c r="V2571" s="84">
        <f>Ugovori_OPULJP[[#This Row],[Javni doprinos korisnika - HRK]]/7.5345</f>
        <v>0</v>
      </c>
      <c r="W2571" s="83">
        <v>0</v>
      </c>
      <c r="X2571" s="84">
        <f>Ugovori_OPULJP[[#This Row],[Privatni doprinos korisnika - HRK]]/7.5345</f>
        <v>0</v>
      </c>
      <c r="Y2571" s="85">
        <v>1936643.74</v>
      </c>
      <c r="Z2571" s="86">
        <f>Ugovori_OPULJP[[#This Row],[UKUPNI PRIHVATLJIVI IZDACI
TOTAL ELIGIBLE EXPENDITURE
= Bespovratna sredstva ukupno + doprinos korisnika
= Ukupni prihvatljivi troškovi
= Ukupna ugovorena vrijednost projekta HRK]]/7.5345</f>
        <v>257036.79607140485</v>
      </c>
      <c r="AA2571" s="57" t="s">
        <v>38</v>
      </c>
      <c r="AB2571" s="57" t="s">
        <v>35</v>
      </c>
      <c r="AC2571" s="107" t="s">
        <v>9404</v>
      </c>
      <c r="AD2571" s="56" t="s">
        <v>6595</v>
      </c>
    </row>
    <row r="2572" spans="1:30" ht="114.75" x14ac:dyDescent="0.2">
      <c r="A2572" s="61" t="s">
        <v>9405</v>
      </c>
      <c r="B2572" s="99" t="s">
        <v>743</v>
      </c>
      <c r="C2572" s="56" t="s">
        <v>7295</v>
      </c>
      <c r="D2572" s="56" t="s">
        <v>9228</v>
      </c>
      <c r="E2572" s="57" t="s">
        <v>76</v>
      </c>
      <c r="F2572" s="62" t="s">
        <v>9406</v>
      </c>
      <c r="G2572" s="62" t="s">
        <v>4082</v>
      </c>
      <c r="H2572" s="59">
        <v>44328</v>
      </c>
      <c r="I2572" s="59">
        <v>44938</v>
      </c>
      <c r="J2572" s="48" t="str">
        <f>IF(Ugovori_OPULJP[[#This Row],[DATUM ZAVRŠETKA OPERACIJE]]&gt;DATE(2024,3,31),"u provedbi","završen")</f>
        <v>završen</v>
      </c>
      <c r="K2572" s="58" t="s">
        <v>9407</v>
      </c>
      <c r="L2572" s="67" t="s">
        <v>271</v>
      </c>
      <c r="M2572" s="74" t="s">
        <v>3114</v>
      </c>
      <c r="N2572" s="49">
        <v>0.15</v>
      </c>
      <c r="O2572" s="50">
        <f>Ugovori_OPULJP[[#This Row],[Bespovratna sredstva - Ukupno (EU+Nac) HRK
= Ukupna ugovorena vrijednost bespovratnih sredstava]]*Ugovori_OPULJP[[#This Row],[EU STOPA SUFINANCIRANJA %
EU CO-FINANCING RATE %]]</f>
        <v>1287862.5825</v>
      </c>
      <c r="P2572" s="51">
        <f>Ugovori_OPULJP[[#This Row],[Bespovratna sredstva - EU dio - HRK]]/7.5345</f>
        <v>170928.73880151304</v>
      </c>
      <c r="Q2572" s="50">
        <f>Ugovori_OPULJP[[#This Row],[Bespovratna sredstva - Ukupno (EU+Nac) HRK
= Ukupna ugovorena vrijednost bespovratnih sredstava]]*Ugovori_OPULJP[[#This Row],[STOPA NACIONALNOG SUFINANCIRANJA %]]</f>
        <v>227269.86749999999</v>
      </c>
      <c r="R2572" s="51">
        <f>Ugovori_OPULJP[[#This Row],[Bespovratna sredstva - Nacionalni dio - HRK]]/7.5345</f>
        <v>30163.895082619947</v>
      </c>
      <c r="S2572" s="52">
        <v>1515132.45</v>
      </c>
      <c r="T2572" s="53">
        <f>Ugovori_OPULJP[[#This Row],[Bespovratna sredstva - Ukupno (EU+Nac) HRK
= Ukupna ugovorena vrijednost bespovratnih sredstava]]/7.5345</f>
        <v>201092.63388413299</v>
      </c>
      <c r="U2572" s="50">
        <v>0</v>
      </c>
      <c r="V2572" s="51">
        <f>Ugovori_OPULJP[[#This Row],[Javni doprinos korisnika - HRK]]/7.5345</f>
        <v>0</v>
      </c>
      <c r="W2572" s="50">
        <v>0</v>
      </c>
      <c r="X2572" s="51">
        <f>Ugovori_OPULJP[[#This Row],[Privatni doprinos korisnika - HRK]]/7.5345</f>
        <v>0</v>
      </c>
      <c r="Y2572" s="52">
        <v>1515132.45</v>
      </c>
      <c r="Z2572" s="53">
        <f>Ugovori_OPULJP[[#This Row],[UKUPNI PRIHVATLJIVI IZDACI
TOTAL ELIGIBLE EXPENDITURE
= Bespovratna sredstva ukupno + doprinos korisnika
= Ukupni prihvatljivi troškovi
= Ukupna ugovorena vrijednost projekta HRK]]/7.5345</f>
        <v>201092.63388413299</v>
      </c>
      <c r="AA2572" s="57" t="s">
        <v>38</v>
      </c>
      <c r="AB2572" s="57" t="s">
        <v>35</v>
      </c>
      <c r="AC2572" s="107" t="s">
        <v>9408</v>
      </c>
      <c r="AD2572" s="63" t="s">
        <v>6595</v>
      </c>
    </row>
    <row r="2573" spans="1:30" ht="89.25" x14ac:dyDescent="0.2">
      <c r="A2573" s="61" t="s">
        <v>9409</v>
      </c>
      <c r="B2573" s="99" t="s">
        <v>743</v>
      </c>
      <c r="C2573" s="56" t="s">
        <v>7295</v>
      </c>
      <c r="D2573" s="56" t="s">
        <v>9228</v>
      </c>
      <c r="E2573" s="57" t="s">
        <v>76</v>
      </c>
      <c r="F2573" s="62" t="s">
        <v>9410</v>
      </c>
      <c r="G2573" s="45" t="s">
        <v>1619</v>
      </c>
      <c r="H2573" s="59">
        <v>44204</v>
      </c>
      <c r="I2573" s="59">
        <v>44812</v>
      </c>
      <c r="J2573" s="48" t="str">
        <f>IF(Ugovori_OPULJP[[#This Row],[DATUM ZAVRŠETKA OPERACIJE]]&gt;DATE(2024,3,31),"u provedbi","završen")</f>
        <v>završen</v>
      </c>
      <c r="K2573" s="58" t="s">
        <v>7327</v>
      </c>
      <c r="L2573" s="58" t="s">
        <v>371</v>
      </c>
      <c r="M2573" s="49">
        <v>0.85</v>
      </c>
      <c r="N2573" s="49">
        <v>0.15</v>
      </c>
      <c r="O2573" s="83">
        <f>Ugovori_OPULJP[[#This Row],[Bespovratna sredstva - Ukupno (EU+Nac) HRK
= Ukupna ugovorena vrijednost bespovratnih sredstava]]*Ugovori_OPULJP[[#This Row],[EU STOPA SUFINANCIRANJA %
EU CO-FINANCING RATE %]]</f>
        <v>1694724.5260000001</v>
      </c>
      <c r="P2573" s="84">
        <f>Ugovori_OPULJP[[#This Row],[Bespovratna sredstva - EU dio - HRK]]/7.5345</f>
        <v>224928.59857986594</v>
      </c>
      <c r="Q2573" s="83">
        <f>Ugovori_OPULJP[[#This Row],[Bespovratna sredstva - Ukupno (EU+Nac) HRK
= Ukupna ugovorena vrijednost bespovratnih sredstava]]*Ugovori_OPULJP[[#This Row],[STOPA NACIONALNOG SUFINANCIRANJA %]]</f>
        <v>299069.03399999999</v>
      </c>
      <c r="R2573" s="84">
        <f>Ugovori_OPULJP[[#This Row],[Bespovratna sredstva - Nacionalni dio - HRK]]/7.5345</f>
        <v>39693.282102329278</v>
      </c>
      <c r="S2573" s="85">
        <v>1993793.56</v>
      </c>
      <c r="T2573" s="86">
        <f>Ugovori_OPULJP[[#This Row],[Bespovratna sredstva - Ukupno (EU+Nac) HRK
= Ukupna ugovorena vrijednost bespovratnih sredstava]]/7.5345</f>
        <v>264621.88068219525</v>
      </c>
      <c r="U2573" s="83">
        <v>0</v>
      </c>
      <c r="V2573" s="84">
        <f>Ugovori_OPULJP[[#This Row],[Javni doprinos korisnika - HRK]]/7.5345</f>
        <v>0</v>
      </c>
      <c r="W2573" s="83">
        <v>0</v>
      </c>
      <c r="X2573" s="84">
        <f>Ugovori_OPULJP[[#This Row],[Privatni doprinos korisnika - HRK]]/7.5345</f>
        <v>0</v>
      </c>
      <c r="Y2573" s="85">
        <v>1993793.56</v>
      </c>
      <c r="Z2573" s="86">
        <f>Ugovori_OPULJP[[#This Row],[UKUPNI PRIHVATLJIVI IZDACI
TOTAL ELIGIBLE EXPENDITURE
= Bespovratna sredstva ukupno + doprinos korisnika
= Ukupni prihvatljivi troškovi
= Ukupna ugovorena vrijednost projekta HRK]]/7.5345</f>
        <v>264621.88068219525</v>
      </c>
      <c r="AA2573" s="57" t="s">
        <v>38</v>
      </c>
      <c r="AB2573" s="57" t="s">
        <v>35</v>
      </c>
      <c r="AC2573" s="107" t="s">
        <v>9411</v>
      </c>
      <c r="AD2573" s="56" t="s">
        <v>6595</v>
      </c>
    </row>
    <row r="2574" spans="1:30" ht="102" x14ac:dyDescent="0.2">
      <c r="A2574" s="61" t="s">
        <v>9412</v>
      </c>
      <c r="B2574" s="99" t="s">
        <v>743</v>
      </c>
      <c r="C2574" s="56" t="s">
        <v>7295</v>
      </c>
      <c r="D2574" s="56" t="s">
        <v>9228</v>
      </c>
      <c r="E2574" s="57" t="s">
        <v>76</v>
      </c>
      <c r="F2574" s="62" t="s">
        <v>9413</v>
      </c>
      <c r="G2574" s="45" t="s">
        <v>7606</v>
      </c>
      <c r="H2574" s="59">
        <v>44316</v>
      </c>
      <c r="I2574" s="59">
        <v>44864</v>
      </c>
      <c r="J2574" s="48" t="str">
        <f>IF(Ugovori_OPULJP[[#This Row],[DATUM ZAVRŠETKA OPERACIJE]]&gt;DATE(2024,3,31),"u provedbi","završen")</f>
        <v>završen</v>
      </c>
      <c r="K2574" s="58" t="s">
        <v>249</v>
      </c>
      <c r="L2574" s="58" t="s">
        <v>249</v>
      </c>
      <c r="M2574" s="49">
        <v>0.85</v>
      </c>
      <c r="N2574" s="49">
        <v>0.15</v>
      </c>
      <c r="O2574" s="50">
        <f>Ugovori_OPULJP[[#This Row],[Bespovratna sredstva - Ukupno (EU+Nac) HRK
= Ukupna ugovorena vrijednost bespovratnih sredstava]]*Ugovori_OPULJP[[#This Row],[EU STOPA SUFINANCIRANJA %
EU CO-FINANCING RATE %]]</f>
        <v>1607685.4014999999</v>
      </c>
      <c r="P2574" s="51">
        <f>Ugovori_OPULJP[[#This Row],[Bespovratna sredstva - EU dio - HRK]]/7.5345</f>
        <v>213376.52153427564</v>
      </c>
      <c r="Q2574" s="50">
        <f>Ugovori_OPULJP[[#This Row],[Bespovratna sredstva - Ukupno (EU+Nac) HRK
= Ukupna ugovorena vrijednost bespovratnih sredstava]]*Ugovori_OPULJP[[#This Row],[STOPA NACIONALNOG SUFINANCIRANJA %]]</f>
        <v>283709.18849999999</v>
      </c>
      <c r="R2574" s="51">
        <f>Ugovori_OPULJP[[#This Row],[Bespovratna sredstva - Nacionalni dio - HRK]]/7.5345</f>
        <v>37654.680270754528</v>
      </c>
      <c r="S2574" s="52">
        <v>1891394.59</v>
      </c>
      <c r="T2574" s="53">
        <f>Ugovori_OPULJP[[#This Row],[Bespovratna sredstva - Ukupno (EU+Nac) HRK
= Ukupna ugovorena vrijednost bespovratnih sredstava]]/7.5345</f>
        <v>251031.2018050302</v>
      </c>
      <c r="U2574" s="50">
        <v>0</v>
      </c>
      <c r="V2574" s="51">
        <f>Ugovori_OPULJP[[#This Row],[Javni doprinos korisnika - HRK]]/7.5345</f>
        <v>0</v>
      </c>
      <c r="W2574" s="50">
        <v>0</v>
      </c>
      <c r="X2574" s="51">
        <f>Ugovori_OPULJP[[#This Row],[Privatni doprinos korisnika - HRK]]/7.5345</f>
        <v>0</v>
      </c>
      <c r="Y2574" s="52">
        <v>1891394.59</v>
      </c>
      <c r="Z2574" s="53">
        <f>Ugovori_OPULJP[[#This Row],[UKUPNI PRIHVATLJIVI IZDACI
TOTAL ELIGIBLE EXPENDITURE
= Bespovratna sredstva ukupno + doprinos korisnika
= Ukupni prihvatljivi troškovi
= Ukupna ugovorena vrijednost projekta HRK]]/7.5345</f>
        <v>251031.2018050302</v>
      </c>
      <c r="AA2574" s="44" t="s">
        <v>38</v>
      </c>
      <c r="AB2574" s="44" t="s">
        <v>35</v>
      </c>
      <c r="AC2574" s="107" t="s">
        <v>9414</v>
      </c>
      <c r="AD2574" s="63" t="s">
        <v>6595</v>
      </c>
    </row>
    <row r="2575" spans="1:30" ht="76.5" x14ac:dyDescent="0.2">
      <c r="A2575" s="61" t="s">
        <v>9415</v>
      </c>
      <c r="B2575" s="99" t="s">
        <v>743</v>
      </c>
      <c r="C2575" s="56" t="s">
        <v>7295</v>
      </c>
      <c r="D2575" s="56" t="s">
        <v>9228</v>
      </c>
      <c r="E2575" s="57" t="s">
        <v>76</v>
      </c>
      <c r="F2575" s="62" t="s">
        <v>9416</v>
      </c>
      <c r="G2575" s="62" t="s">
        <v>4055</v>
      </c>
      <c r="H2575" s="59">
        <v>44348</v>
      </c>
      <c r="I2575" s="59">
        <v>44835</v>
      </c>
      <c r="J2575" s="48" t="str">
        <f>IF(Ugovori_OPULJP[[#This Row],[DATUM ZAVRŠETKA OPERACIJE]]&gt;DATE(2024,3,31),"u provedbi","završen")</f>
        <v>završen</v>
      </c>
      <c r="K2575" s="58" t="s">
        <v>371</v>
      </c>
      <c r="L2575" s="58" t="s">
        <v>371</v>
      </c>
      <c r="M2575" s="49">
        <v>0.85</v>
      </c>
      <c r="N2575" s="49">
        <v>0.15</v>
      </c>
      <c r="O2575" s="50">
        <v>424793.12699999998</v>
      </c>
      <c r="P2575" s="51">
        <f>Ugovori_OPULJP[[#This Row],[Bespovratna sredstva - EU dio - HRK]]/7.5345</f>
        <v>56379.736810670911</v>
      </c>
      <c r="Q2575" s="50">
        <v>74963.493000000002</v>
      </c>
      <c r="R2575" s="51">
        <f>Ugovori_OPULJP[[#This Row],[Bespovratna sredstva - Nacionalni dio - HRK]]/7.5345</f>
        <v>9949.3653195301613</v>
      </c>
      <c r="S2575" s="52">
        <v>499756.62</v>
      </c>
      <c r="T2575" s="53">
        <f>Ugovori_OPULJP[[#This Row],[Bespovratna sredstva - Ukupno (EU+Nac) HRK
= Ukupna ugovorena vrijednost bespovratnih sredstava]]/7.5345</f>
        <v>66329.102130201078</v>
      </c>
      <c r="U2575" s="50">
        <v>0</v>
      </c>
      <c r="V2575" s="51">
        <f>Ugovori_OPULJP[[#This Row],[Javni doprinos korisnika - HRK]]/7.5345</f>
        <v>0</v>
      </c>
      <c r="W2575" s="50">
        <v>0</v>
      </c>
      <c r="X2575" s="51">
        <f>Ugovori_OPULJP[[#This Row],[Privatni doprinos korisnika - HRK]]/7.5345</f>
        <v>0</v>
      </c>
      <c r="Y2575" s="52">
        <v>499756.62</v>
      </c>
      <c r="Z2575" s="53">
        <f>Ugovori_OPULJP[[#This Row],[UKUPNI PRIHVATLJIVI IZDACI
TOTAL ELIGIBLE EXPENDITURE
= Bespovratna sredstva ukupno + doprinos korisnika
= Ukupni prihvatljivi troškovi
= Ukupna ugovorena vrijednost projekta HRK]]/7.5345</f>
        <v>66329.102130201078</v>
      </c>
      <c r="AA2575" s="57" t="s">
        <v>38</v>
      </c>
      <c r="AB2575" s="57" t="s">
        <v>35</v>
      </c>
      <c r="AC2575" s="107" t="s">
        <v>9417</v>
      </c>
      <c r="AD2575" s="63" t="s">
        <v>6595</v>
      </c>
    </row>
    <row r="2576" spans="1:30" ht="89.25" x14ac:dyDescent="0.2">
      <c r="A2576" s="61" t="s">
        <v>9418</v>
      </c>
      <c r="B2576" s="99" t="s">
        <v>743</v>
      </c>
      <c r="C2576" s="56" t="s">
        <v>7295</v>
      </c>
      <c r="D2576" s="56" t="s">
        <v>9228</v>
      </c>
      <c r="E2576" s="57" t="s">
        <v>76</v>
      </c>
      <c r="F2576" s="62" t="s">
        <v>2060</v>
      </c>
      <c r="G2576" s="62" t="s">
        <v>4537</v>
      </c>
      <c r="H2576" s="59">
        <v>44382</v>
      </c>
      <c r="I2576" s="59">
        <v>44990</v>
      </c>
      <c r="J2576" s="48" t="str">
        <f>IF(Ugovori_OPULJP[[#This Row],[DATUM ZAVRŠETKA OPERACIJE]]&gt;DATE(2024,3,31),"u provedbi","završen")</f>
        <v>završen</v>
      </c>
      <c r="K2576" s="58" t="s">
        <v>9275</v>
      </c>
      <c r="L2576" s="58" t="s">
        <v>371</v>
      </c>
      <c r="M2576" s="49">
        <v>0.85</v>
      </c>
      <c r="N2576" s="49">
        <v>0.15</v>
      </c>
      <c r="O2576" s="50">
        <f>Ugovori_OPULJP[[#This Row],[Bespovratna sredstva - Ukupno (EU+Nac) HRK
= Ukupna ugovorena vrijednost bespovratnih sredstava]]*Ugovori_OPULJP[[#This Row],[EU STOPA SUFINANCIRANJA %
EU CO-FINANCING RATE %]]</f>
        <v>1699737.0015</v>
      </c>
      <c r="P2576" s="51">
        <f>Ugovori_OPULJP[[#This Row],[Bespovratna sredstva - EU dio - HRK]]/7.5345</f>
        <v>225593.86840533544</v>
      </c>
      <c r="Q2576" s="50">
        <f>Ugovori_OPULJP[[#This Row],[Bespovratna sredstva - Ukupno (EU+Nac) HRK
= Ukupna ugovorena vrijednost bespovratnih sredstava]]*Ugovori_OPULJP[[#This Row],[STOPA NACIONALNOG SUFINANCIRANJA %]]</f>
        <v>299953.58850000001</v>
      </c>
      <c r="R2576" s="51">
        <f>Ugovori_OPULJP[[#This Row],[Bespovratna sredstva - Nacionalni dio - HRK]]/7.5345</f>
        <v>39810.68265976508</v>
      </c>
      <c r="S2576" s="52">
        <v>1999690.59</v>
      </c>
      <c r="T2576" s="53">
        <f>Ugovori_OPULJP[[#This Row],[Bespovratna sredstva - Ukupno (EU+Nac) HRK
= Ukupna ugovorena vrijednost bespovratnih sredstava]]/7.5345</f>
        <v>265404.55106510053</v>
      </c>
      <c r="U2576" s="50">
        <v>0</v>
      </c>
      <c r="V2576" s="51">
        <f>Ugovori_OPULJP[[#This Row],[Javni doprinos korisnika - HRK]]/7.5345</f>
        <v>0</v>
      </c>
      <c r="W2576" s="50">
        <v>0</v>
      </c>
      <c r="X2576" s="51">
        <f>Ugovori_OPULJP[[#This Row],[Privatni doprinos korisnika - HRK]]/7.5345</f>
        <v>0</v>
      </c>
      <c r="Y2576" s="52">
        <v>1999690.59</v>
      </c>
      <c r="Z2576" s="53">
        <f>Ugovori_OPULJP[[#This Row],[UKUPNI PRIHVATLJIVI IZDACI
TOTAL ELIGIBLE EXPENDITURE
= Bespovratna sredstva ukupno + doprinos korisnika
= Ukupni prihvatljivi troškovi
= Ukupna ugovorena vrijednost projekta HRK]]/7.5345</f>
        <v>265404.55106510053</v>
      </c>
      <c r="AA2576" s="57" t="s">
        <v>38</v>
      </c>
      <c r="AB2576" s="57" t="s">
        <v>35</v>
      </c>
      <c r="AC2576" s="107" t="s">
        <v>9419</v>
      </c>
      <c r="AD2576" s="63" t="s">
        <v>6595</v>
      </c>
    </row>
    <row r="2577" spans="1:30" ht="89.25" x14ac:dyDescent="0.2">
      <c r="A2577" s="61" t="s">
        <v>9420</v>
      </c>
      <c r="B2577" s="99" t="s">
        <v>743</v>
      </c>
      <c r="C2577" s="56" t="s">
        <v>7295</v>
      </c>
      <c r="D2577" s="56" t="s">
        <v>9228</v>
      </c>
      <c r="E2577" s="57" t="s">
        <v>76</v>
      </c>
      <c r="F2577" s="62" t="s">
        <v>9421</v>
      </c>
      <c r="G2577" s="62" t="s">
        <v>4534</v>
      </c>
      <c r="H2577" s="59">
        <v>44348</v>
      </c>
      <c r="I2577" s="59">
        <v>44958</v>
      </c>
      <c r="J2577" s="48" t="str">
        <f>IF(Ugovori_OPULJP[[#This Row],[DATUM ZAVRŠETKA OPERACIJE]]&gt;DATE(2024,3,31),"u provedbi","završen")</f>
        <v>završen</v>
      </c>
      <c r="K2577" s="58" t="s">
        <v>9275</v>
      </c>
      <c r="L2577" s="58" t="s">
        <v>371</v>
      </c>
      <c r="M2577" s="49">
        <v>0.85</v>
      </c>
      <c r="N2577" s="49">
        <v>0.15</v>
      </c>
      <c r="O2577" s="50">
        <v>1699737.0015</v>
      </c>
      <c r="P2577" s="51">
        <f>Ugovori_OPULJP[[#This Row],[Bespovratna sredstva - EU dio - HRK]]/7.5345</f>
        <v>225593.86840533544</v>
      </c>
      <c r="Q2577" s="50">
        <v>299953.58850000001</v>
      </c>
      <c r="R2577" s="51">
        <f>Ugovori_OPULJP[[#This Row],[Bespovratna sredstva - Nacionalni dio - HRK]]/7.5345</f>
        <v>39810.68265976508</v>
      </c>
      <c r="S2577" s="52">
        <v>1999690.59</v>
      </c>
      <c r="T2577" s="53">
        <f>Ugovori_OPULJP[[#This Row],[Bespovratna sredstva - Ukupno (EU+Nac) HRK
= Ukupna ugovorena vrijednost bespovratnih sredstava]]/7.5345</f>
        <v>265404.55106510053</v>
      </c>
      <c r="U2577" s="50">
        <v>0</v>
      </c>
      <c r="V2577" s="51">
        <f>Ugovori_OPULJP[[#This Row],[Javni doprinos korisnika - HRK]]/7.5345</f>
        <v>0</v>
      </c>
      <c r="W2577" s="50">
        <v>0</v>
      </c>
      <c r="X2577" s="51">
        <f>Ugovori_OPULJP[[#This Row],[Privatni doprinos korisnika - HRK]]/7.5345</f>
        <v>0</v>
      </c>
      <c r="Y2577" s="52">
        <v>1999690.59</v>
      </c>
      <c r="Z2577" s="53">
        <f>Ugovori_OPULJP[[#This Row],[UKUPNI PRIHVATLJIVI IZDACI
TOTAL ELIGIBLE EXPENDITURE
= Bespovratna sredstva ukupno + doprinos korisnika
= Ukupni prihvatljivi troškovi
= Ukupna ugovorena vrijednost projekta HRK]]/7.5345</f>
        <v>265404.55106510053</v>
      </c>
      <c r="AA2577" s="57" t="s">
        <v>38</v>
      </c>
      <c r="AB2577" s="57" t="s">
        <v>35</v>
      </c>
      <c r="AC2577" s="107" t="s">
        <v>9419</v>
      </c>
      <c r="AD2577" s="63" t="s">
        <v>6595</v>
      </c>
    </row>
    <row r="2578" spans="1:30" ht="76.5" x14ac:dyDescent="0.2">
      <c r="A2578" s="61" t="s">
        <v>9422</v>
      </c>
      <c r="B2578" s="99" t="s">
        <v>743</v>
      </c>
      <c r="C2578" s="56" t="s">
        <v>7295</v>
      </c>
      <c r="D2578" s="56" t="s">
        <v>9228</v>
      </c>
      <c r="E2578" s="57" t="s">
        <v>76</v>
      </c>
      <c r="F2578" s="62" t="s">
        <v>9423</v>
      </c>
      <c r="G2578" s="62" t="s">
        <v>3975</v>
      </c>
      <c r="H2578" s="59">
        <v>44348</v>
      </c>
      <c r="I2578" s="59">
        <v>44835</v>
      </c>
      <c r="J2578" s="48" t="str">
        <f>IF(Ugovori_OPULJP[[#This Row],[DATUM ZAVRŠETKA OPERACIJE]]&gt;DATE(2024,3,31),"u provedbi","završen")</f>
        <v>završen</v>
      </c>
      <c r="K2578" s="58" t="s">
        <v>9424</v>
      </c>
      <c r="L2578" s="67" t="s">
        <v>371</v>
      </c>
      <c r="M2578" s="74" t="s">
        <v>3114</v>
      </c>
      <c r="N2578" s="49">
        <v>0.15</v>
      </c>
      <c r="O2578" s="50">
        <f>Ugovori_OPULJP[[#This Row],[Bespovratna sredstva - Ukupno (EU+Nac) HRK
= Ukupna ugovorena vrijednost bespovratnih sredstava]]*Ugovori_OPULJP[[#This Row],[EU STOPA SUFINANCIRANJA %
EU CO-FINANCING RATE %]]</f>
        <v>424920.62699999998</v>
      </c>
      <c r="P2578" s="51">
        <f>Ugovori_OPULJP[[#This Row],[Bespovratna sredstva - EU dio - HRK]]/7.5345</f>
        <v>56396.658968743774</v>
      </c>
      <c r="Q2578" s="50">
        <f>Ugovori_OPULJP[[#This Row],[Bespovratna sredstva - Ukupno (EU+Nac) HRK
= Ukupna ugovorena vrijednost bespovratnih sredstava]]*Ugovori_OPULJP[[#This Row],[STOPA NACIONALNOG SUFINANCIRANJA %]]</f>
        <v>74985.993000000002</v>
      </c>
      <c r="R2578" s="51">
        <f>Ugovori_OPULJP[[#This Row],[Bespovratna sredstva - Nacionalni dio - HRK]]/7.5345</f>
        <v>9952.3515827194897</v>
      </c>
      <c r="S2578" s="52">
        <v>499906.62</v>
      </c>
      <c r="T2578" s="53">
        <f>Ugovori_OPULJP[[#This Row],[Bespovratna sredstva - Ukupno (EU+Nac) HRK
= Ukupna ugovorena vrijednost bespovratnih sredstava]]/7.5345</f>
        <v>66349.01055146326</v>
      </c>
      <c r="U2578" s="50">
        <v>0</v>
      </c>
      <c r="V2578" s="51">
        <f>Ugovori_OPULJP[[#This Row],[Javni doprinos korisnika - HRK]]/7.5345</f>
        <v>0</v>
      </c>
      <c r="W2578" s="50">
        <v>0</v>
      </c>
      <c r="X2578" s="51">
        <f>Ugovori_OPULJP[[#This Row],[Privatni doprinos korisnika - HRK]]/7.5345</f>
        <v>0</v>
      </c>
      <c r="Y2578" s="52">
        <v>499906.62</v>
      </c>
      <c r="Z2578" s="53">
        <f>Ugovori_OPULJP[[#This Row],[UKUPNI PRIHVATLJIVI IZDACI
TOTAL ELIGIBLE EXPENDITURE
= Bespovratna sredstva ukupno + doprinos korisnika
= Ukupni prihvatljivi troškovi
= Ukupna ugovorena vrijednost projekta HRK]]/7.5345</f>
        <v>66349.01055146326</v>
      </c>
      <c r="AA2578" s="57" t="s">
        <v>38</v>
      </c>
      <c r="AB2578" s="57" t="s">
        <v>35</v>
      </c>
      <c r="AC2578" s="107" t="s">
        <v>9417</v>
      </c>
      <c r="AD2578" s="63" t="s">
        <v>6595</v>
      </c>
    </row>
    <row r="2579" spans="1:30" ht="76.5" x14ac:dyDescent="0.2">
      <c r="A2579" s="61" t="s">
        <v>9425</v>
      </c>
      <c r="B2579" s="99" t="s">
        <v>743</v>
      </c>
      <c r="C2579" s="56" t="s">
        <v>7295</v>
      </c>
      <c r="D2579" s="56" t="s">
        <v>9228</v>
      </c>
      <c r="E2579" s="57" t="s">
        <v>76</v>
      </c>
      <c r="F2579" s="62" t="s">
        <v>9426</v>
      </c>
      <c r="G2579" s="62" t="s">
        <v>4534</v>
      </c>
      <c r="H2579" s="59">
        <v>44348</v>
      </c>
      <c r="I2579" s="59">
        <v>44835</v>
      </c>
      <c r="J2579" s="48" t="str">
        <f>IF(Ugovori_OPULJP[[#This Row],[DATUM ZAVRŠETKA OPERACIJE]]&gt;DATE(2024,3,31),"u provedbi","završen")</f>
        <v>završen</v>
      </c>
      <c r="K2579" s="58" t="s">
        <v>371</v>
      </c>
      <c r="L2579" s="67" t="s">
        <v>371</v>
      </c>
      <c r="M2579" s="74" t="s">
        <v>3114</v>
      </c>
      <c r="N2579" s="49">
        <v>0.15</v>
      </c>
      <c r="O2579" s="50">
        <f>Ugovori_OPULJP[[#This Row],[Bespovratna sredstva - Ukupno (EU+Nac) HRK
= Ukupna ugovorena vrijednost bespovratnih sredstava]]*Ugovori_OPULJP[[#This Row],[EU STOPA SUFINANCIRANJA %
EU CO-FINANCING RATE %]]</f>
        <v>424920.62699999998</v>
      </c>
      <c r="P2579" s="51">
        <f>Ugovori_OPULJP[[#This Row],[Bespovratna sredstva - EU dio - HRK]]/7.5345</f>
        <v>56396.658968743774</v>
      </c>
      <c r="Q2579" s="50">
        <f>Ugovori_OPULJP[[#This Row],[Bespovratna sredstva - Ukupno (EU+Nac) HRK
= Ukupna ugovorena vrijednost bespovratnih sredstava]]*Ugovori_OPULJP[[#This Row],[STOPA NACIONALNOG SUFINANCIRANJA %]]</f>
        <v>74985.993000000002</v>
      </c>
      <c r="R2579" s="51">
        <f>Ugovori_OPULJP[[#This Row],[Bespovratna sredstva - Nacionalni dio - HRK]]/7.5345</f>
        <v>9952.3515827194897</v>
      </c>
      <c r="S2579" s="52">
        <v>499906.62</v>
      </c>
      <c r="T2579" s="53">
        <f>Ugovori_OPULJP[[#This Row],[Bespovratna sredstva - Ukupno (EU+Nac) HRK
= Ukupna ugovorena vrijednost bespovratnih sredstava]]/7.5345</f>
        <v>66349.01055146326</v>
      </c>
      <c r="U2579" s="50">
        <v>0</v>
      </c>
      <c r="V2579" s="51">
        <f>Ugovori_OPULJP[[#This Row],[Javni doprinos korisnika - HRK]]/7.5345</f>
        <v>0</v>
      </c>
      <c r="W2579" s="50">
        <v>0</v>
      </c>
      <c r="X2579" s="51">
        <f>Ugovori_OPULJP[[#This Row],[Privatni doprinos korisnika - HRK]]/7.5345</f>
        <v>0</v>
      </c>
      <c r="Y2579" s="52">
        <v>499906.62</v>
      </c>
      <c r="Z2579" s="53">
        <f>Ugovori_OPULJP[[#This Row],[UKUPNI PRIHVATLJIVI IZDACI
TOTAL ELIGIBLE EXPENDITURE
= Bespovratna sredstva ukupno + doprinos korisnika
= Ukupni prihvatljivi troškovi
= Ukupna ugovorena vrijednost projekta HRK]]/7.5345</f>
        <v>66349.01055146326</v>
      </c>
      <c r="AA2579" s="57" t="s">
        <v>38</v>
      </c>
      <c r="AB2579" s="57" t="s">
        <v>35</v>
      </c>
      <c r="AC2579" s="107" t="s">
        <v>9417</v>
      </c>
      <c r="AD2579" s="63" t="s">
        <v>6595</v>
      </c>
    </row>
    <row r="2580" spans="1:30" ht="63.75" customHeight="1" x14ac:dyDescent="0.2">
      <c r="A2580" s="61" t="s">
        <v>9427</v>
      </c>
      <c r="B2580" s="99" t="s">
        <v>743</v>
      </c>
      <c r="C2580" s="56" t="s">
        <v>7295</v>
      </c>
      <c r="D2580" s="56" t="s">
        <v>9228</v>
      </c>
      <c r="E2580" s="57" t="s">
        <v>76</v>
      </c>
      <c r="F2580" s="62" t="s">
        <v>108</v>
      </c>
      <c r="G2580" s="62" t="s">
        <v>108</v>
      </c>
      <c r="H2580" s="59">
        <v>44355</v>
      </c>
      <c r="I2580" s="59">
        <v>44965</v>
      </c>
      <c r="J2580" s="48" t="str">
        <f>IF(Ugovori_OPULJP[[#This Row],[DATUM ZAVRŠETKA OPERACIJE]]&gt;DATE(2024,3,31),"u provedbi","završen")</f>
        <v>završen</v>
      </c>
      <c r="K2580" s="67" t="s">
        <v>109</v>
      </c>
      <c r="L2580" s="67" t="s">
        <v>99</v>
      </c>
      <c r="M2580" s="74" t="s">
        <v>3114</v>
      </c>
      <c r="N2580" s="49">
        <v>0.15</v>
      </c>
      <c r="O2580" s="50">
        <f>Ugovori_OPULJP[[#This Row],[Bespovratna sredstva - Ukupno (EU+Nac) HRK
= Ukupna ugovorena vrijednost bespovratnih sredstava]]*Ugovori_OPULJP[[#This Row],[EU STOPA SUFINANCIRANJA %
EU CO-FINANCING RATE %]]</f>
        <v>1335401.51</v>
      </c>
      <c r="P2580" s="51">
        <f>Ugovori_OPULJP[[#This Row],[Bespovratna sredstva - EU dio - HRK]]/7.5345</f>
        <v>177238.23876833232</v>
      </c>
      <c r="Q2580" s="50">
        <f>Ugovori_OPULJP[[#This Row],[Bespovratna sredstva - Ukupno (EU+Nac) HRK
= Ukupna ugovorena vrijednost bespovratnih sredstava]]*Ugovori_OPULJP[[#This Row],[STOPA NACIONALNOG SUFINANCIRANJA %]]</f>
        <v>235659.09</v>
      </c>
      <c r="R2580" s="51">
        <f>Ugovori_OPULJP[[#This Row],[Bespovratna sredstva - Nacionalni dio - HRK]]/7.5345</f>
        <v>31277.336253235117</v>
      </c>
      <c r="S2580" s="52">
        <v>1571060.6</v>
      </c>
      <c r="T2580" s="53">
        <f>Ugovori_OPULJP[[#This Row],[Bespovratna sredstva - Ukupno (EU+Nac) HRK
= Ukupna ugovorena vrijednost bespovratnih sredstava]]/7.5345</f>
        <v>208515.57502156746</v>
      </c>
      <c r="U2580" s="50">
        <v>0</v>
      </c>
      <c r="V2580" s="51">
        <f>Ugovori_OPULJP[[#This Row],[Javni doprinos korisnika - HRK]]/7.5345</f>
        <v>0</v>
      </c>
      <c r="W2580" s="50">
        <v>0</v>
      </c>
      <c r="X2580" s="51">
        <f>Ugovori_OPULJP[[#This Row],[Privatni doprinos korisnika - HRK]]/7.5345</f>
        <v>0</v>
      </c>
      <c r="Y2580" s="52">
        <v>1571060.6</v>
      </c>
      <c r="Z2580" s="53">
        <f>Ugovori_OPULJP[[#This Row],[UKUPNI PRIHVATLJIVI IZDACI
TOTAL ELIGIBLE EXPENDITURE
= Bespovratna sredstva ukupno + doprinos korisnika
= Ukupni prihvatljivi troškovi
= Ukupna ugovorena vrijednost projekta HRK]]/7.5345</f>
        <v>208515.57502156746</v>
      </c>
      <c r="AA2580" s="57" t="s">
        <v>38</v>
      </c>
      <c r="AB2580" s="57" t="s">
        <v>35</v>
      </c>
      <c r="AC2580" s="107" t="s">
        <v>9428</v>
      </c>
      <c r="AD2580" s="56" t="s">
        <v>6595</v>
      </c>
    </row>
    <row r="2581" spans="1:30" ht="114.75" x14ac:dyDescent="0.2">
      <c r="A2581" s="61" t="s">
        <v>9429</v>
      </c>
      <c r="B2581" s="99" t="s">
        <v>743</v>
      </c>
      <c r="C2581" s="56" t="s">
        <v>7295</v>
      </c>
      <c r="D2581" s="56" t="s">
        <v>9228</v>
      </c>
      <c r="E2581" s="57" t="s">
        <v>76</v>
      </c>
      <c r="F2581" s="62" t="s">
        <v>9430</v>
      </c>
      <c r="G2581" s="62" t="s">
        <v>9431</v>
      </c>
      <c r="H2581" s="59">
        <v>44348</v>
      </c>
      <c r="I2581" s="59">
        <v>44958</v>
      </c>
      <c r="J2581" s="48" t="str">
        <f>IF(Ugovori_OPULJP[[#This Row],[DATUM ZAVRŠETKA OPERACIJE]]&gt;DATE(2024,3,31),"u provedbi","završen")</f>
        <v>završen</v>
      </c>
      <c r="K2581" s="58" t="s">
        <v>9432</v>
      </c>
      <c r="L2581" s="58" t="s">
        <v>99</v>
      </c>
      <c r="M2581" s="74" t="s">
        <v>3114</v>
      </c>
      <c r="N2581" s="49">
        <v>0.15</v>
      </c>
      <c r="O2581" s="50">
        <f>Ugovori_OPULJP[[#This Row],[Bespovratna sredstva - Ukupno (EU+Nac) HRK
= Ukupna ugovorena vrijednost bespovratnih sredstava]]*Ugovori_OPULJP[[#This Row],[EU STOPA SUFINANCIRANJA %
EU CO-FINANCING RATE %]]</f>
        <v>1349984.4075</v>
      </c>
      <c r="P2581" s="51">
        <f>Ugovori_OPULJP[[#This Row],[Bespovratna sredstva - EU dio - HRK]]/7.5345</f>
        <v>179173.72187935494</v>
      </c>
      <c r="Q2581" s="50">
        <f>Ugovori_OPULJP[[#This Row],[Bespovratna sredstva - Ukupno (EU+Nac) HRK
= Ukupna ugovorena vrijednost bespovratnih sredstava]]*Ugovori_OPULJP[[#This Row],[STOPA NACIONALNOG SUFINANCIRANJA %]]</f>
        <v>238232.54249999998</v>
      </c>
      <c r="R2581" s="51">
        <f>Ugovori_OPULJP[[#This Row],[Bespovratna sredstva - Nacionalni dio - HRK]]/7.5345</f>
        <v>31618.892096356754</v>
      </c>
      <c r="S2581" s="52">
        <v>1588216.95</v>
      </c>
      <c r="T2581" s="53">
        <f>Ugovori_OPULJP[[#This Row],[Bespovratna sredstva - Ukupno (EU+Nac) HRK
= Ukupna ugovorena vrijednost bespovratnih sredstava]]/7.5345</f>
        <v>210792.61397571172</v>
      </c>
      <c r="U2581" s="50">
        <v>0</v>
      </c>
      <c r="V2581" s="51">
        <f>Ugovori_OPULJP[[#This Row],[Javni doprinos korisnika - HRK]]/7.5345</f>
        <v>0</v>
      </c>
      <c r="W2581" s="50">
        <v>0</v>
      </c>
      <c r="X2581" s="51">
        <f>Ugovori_OPULJP[[#This Row],[Privatni doprinos korisnika - HRK]]/7.5345</f>
        <v>0</v>
      </c>
      <c r="Y2581" s="52">
        <v>1588216.95</v>
      </c>
      <c r="Z2581" s="53">
        <f>Ugovori_OPULJP[[#This Row],[UKUPNI PRIHVATLJIVI IZDACI
TOTAL ELIGIBLE EXPENDITURE
= Bespovratna sredstva ukupno + doprinos korisnika
= Ukupni prihvatljivi troškovi
= Ukupna ugovorena vrijednost projekta HRK]]/7.5345</f>
        <v>210792.61397571172</v>
      </c>
      <c r="AA2581" s="57" t="s">
        <v>38</v>
      </c>
      <c r="AB2581" s="57" t="s">
        <v>35</v>
      </c>
      <c r="AC2581" s="107" t="s">
        <v>9428</v>
      </c>
      <c r="AD2581" s="63" t="s">
        <v>6595</v>
      </c>
    </row>
    <row r="2582" spans="1:30" ht="51" x14ac:dyDescent="0.2">
      <c r="A2582" s="61" t="s">
        <v>9433</v>
      </c>
      <c r="B2582" s="99" t="s">
        <v>743</v>
      </c>
      <c r="C2582" s="56" t="s">
        <v>7295</v>
      </c>
      <c r="D2582" s="56" t="s">
        <v>9228</v>
      </c>
      <c r="E2582" s="57" t="s">
        <v>76</v>
      </c>
      <c r="F2582" s="62" t="s">
        <v>9434</v>
      </c>
      <c r="G2582" s="62" t="s">
        <v>194</v>
      </c>
      <c r="H2582" s="59">
        <v>44344</v>
      </c>
      <c r="I2582" s="59">
        <v>44954</v>
      </c>
      <c r="J2582" s="48" t="str">
        <f>IF(Ugovori_OPULJP[[#This Row],[DATUM ZAVRŠETKA OPERACIJE]]&gt;DATE(2024,3,31),"u provedbi","završen")</f>
        <v>završen</v>
      </c>
      <c r="K2582" s="58" t="s">
        <v>9435</v>
      </c>
      <c r="L2582" s="46" t="s">
        <v>84</v>
      </c>
      <c r="M2582" s="74" t="s">
        <v>3114</v>
      </c>
      <c r="N2582" s="49">
        <v>0.15</v>
      </c>
      <c r="O2582" s="50">
        <f>Ugovori_OPULJP[[#This Row],[Bespovratna sredstva - Ukupno (EU+Nac) HRK
= Ukupna ugovorena vrijednost bespovratnih sredstava]]*Ugovori_OPULJP[[#This Row],[EU STOPA SUFINANCIRANJA %
EU CO-FINANCING RATE %]]</f>
        <v>1045094.5499999999</v>
      </c>
      <c r="P2582" s="51">
        <f>Ugovori_OPULJP[[#This Row],[Bespovratna sredstva - EU dio - HRK]]/7.5345</f>
        <v>138707.8837348198</v>
      </c>
      <c r="Q2582" s="50">
        <f>Ugovori_OPULJP[[#This Row],[Bespovratna sredstva - Ukupno (EU+Nac) HRK
= Ukupna ugovorena vrijednost bespovratnih sredstava]]*Ugovori_OPULJP[[#This Row],[STOPA NACIONALNOG SUFINANCIRANJA %]]</f>
        <v>184428.44999999998</v>
      </c>
      <c r="R2582" s="51">
        <f>Ugovori_OPULJP[[#This Row],[Bespovratna sredstva - Nacionalni dio - HRK]]/7.5345</f>
        <v>24477.861835556436</v>
      </c>
      <c r="S2582" s="52">
        <v>1229523</v>
      </c>
      <c r="T2582" s="53">
        <f>Ugovori_OPULJP[[#This Row],[Bespovratna sredstva - Ukupno (EU+Nac) HRK
= Ukupna ugovorena vrijednost bespovratnih sredstava]]/7.5345</f>
        <v>163185.74557037625</v>
      </c>
      <c r="U2582" s="50">
        <v>0</v>
      </c>
      <c r="V2582" s="51">
        <f>Ugovori_OPULJP[[#This Row],[Javni doprinos korisnika - HRK]]/7.5345</f>
        <v>0</v>
      </c>
      <c r="W2582" s="50">
        <v>0</v>
      </c>
      <c r="X2582" s="51">
        <f>Ugovori_OPULJP[[#This Row],[Privatni doprinos korisnika - HRK]]/7.5345</f>
        <v>0</v>
      </c>
      <c r="Y2582" s="52">
        <v>1229523</v>
      </c>
      <c r="Z2582" s="53">
        <f>Ugovori_OPULJP[[#This Row],[UKUPNI PRIHVATLJIVI IZDACI
TOTAL ELIGIBLE EXPENDITURE
= Bespovratna sredstva ukupno + doprinos korisnika
= Ukupni prihvatljivi troškovi
= Ukupna ugovorena vrijednost projekta HRK]]/7.5345</f>
        <v>163185.74557037625</v>
      </c>
      <c r="AA2582" s="57" t="s">
        <v>38</v>
      </c>
      <c r="AB2582" s="57" t="s">
        <v>35</v>
      </c>
      <c r="AC2582" s="107" t="s">
        <v>9436</v>
      </c>
      <c r="AD2582" s="63" t="s">
        <v>6595</v>
      </c>
    </row>
    <row r="2583" spans="1:30" ht="114.75" x14ac:dyDescent="0.2">
      <c r="A2583" s="61" t="s">
        <v>9437</v>
      </c>
      <c r="B2583" s="99" t="s">
        <v>743</v>
      </c>
      <c r="C2583" s="56" t="s">
        <v>7295</v>
      </c>
      <c r="D2583" s="56" t="s">
        <v>9228</v>
      </c>
      <c r="E2583" s="57" t="s">
        <v>76</v>
      </c>
      <c r="F2583" s="62" t="s">
        <v>9438</v>
      </c>
      <c r="G2583" s="62" t="s">
        <v>848</v>
      </c>
      <c r="H2583" s="59">
        <v>44204</v>
      </c>
      <c r="I2583" s="59">
        <v>44750</v>
      </c>
      <c r="J2583" s="48" t="str">
        <f>IF(Ugovori_OPULJP[[#This Row],[DATUM ZAVRŠETKA OPERACIJE]]&gt;DATE(2024,3,31),"u provedbi","završen")</f>
        <v>završen</v>
      </c>
      <c r="K2583" s="58" t="s">
        <v>249</v>
      </c>
      <c r="L2583" s="58" t="s">
        <v>249</v>
      </c>
      <c r="M2583" s="49">
        <v>0.85</v>
      </c>
      <c r="N2583" s="49">
        <v>0.15</v>
      </c>
      <c r="O2583" s="83">
        <f>Ugovori_OPULJP[[#This Row],[Bespovratna sredstva - Ukupno (EU+Nac) HRK
= Ukupna ugovorena vrijednost bespovratnih sredstava]]*Ugovori_OPULJP[[#This Row],[EU STOPA SUFINANCIRANJA %
EU CO-FINANCING RATE %]]</f>
        <v>1626612.2749999999</v>
      </c>
      <c r="P2583" s="84">
        <f>Ugovori_OPULJP[[#This Row],[Bespovratna sredstva - EU dio - HRK]]/7.5345</f>
        <v>215888.54933970401</v>
      </c>
      <c r="Q2583" s="83">
        <f>Ugovori_OPULJP[[#This Row],[Bespovratna sredstva - Ukupno (EU+Nac) HRK
= Ukupna ugovorena vrijednost bespovratnih sredstava]]*Ugovori_OPULJP[[#This Row],[STOPA NACIONALNOG SUFINANCIRANJA %]]</f>
        <v>287049.22499999998</v>
      </c>
      <c r="R2583" s="84">
        <f>Ugovori_OPULJP[[#This Row],[Bespovratna sredstva - Nacionalni dio - HRK]]/7.5345</f>
        <v>38097.979295241879</v>
      </c>
      <c r="S2583" s="85">
        <v>1913661.5</v>
      </c>
      <c r="T2583" s="86">
        <f>Ugovori_OPULJP[[#This Row],[Bespovratna sredstva - Ukupno (EU+Nac) HRK
= Ukupna ugovorena vrijednost bespovratnih sredstava]]/7.5345</f>
        <v>253986.52863494589</v>
      </c>
      <c r="U2583" s="83">
        <v>0</v>
      </c>
      <c r="V2583" s="84">
        <f>Ugovori_OPULJP[[#This Row],[Javni doprinos korisnika - HRK]]/7.5345</f>
        <v>0</v>
      </c>
      <c r="W2583" s="83">
        <v>0</v>
      </c>
      <c r="X2583" s="84">
        <f>Ugovori_OPULJP[[#This Row],[Privatni doprinos korisnika - HRK]]/7.5345</f>
        <v>0</v>
      </c>
      <c r="Y2583" s="85">
        <v>1913661.5</v>
      </c>
      <c r="Z2583" s="86">
        <f>Ugovori_OPULJP[[#This Row],[UKUPNI PRIHVATLJIVI IZDACI
TOTAL ELIGIBLE EXPENDITURE
= Bespovratna sredstva ukupno + doprinos korisnika
= Ukupni prihvatljivi troškovi
= Ukupna ugovorena vrijednost projekta HRK]]/7.5345</f>
        <v>253986.52863494589</v>
      </c>
      <c r="AA2583" s="57" t="s">
        <v>38</v>
      </c>
      <c r="AB2583" s="57" t="s">
        <v>35</v>
      </c>
      <c r="AC2583" s="107" t="s">
        <v>9439</v>
      </c>
      <c r="AD2583" s="56" t="s">
        <v>6595</v>
      </c>
    </row>
    <row r="2584" spans="1:30" ht="63.75" customHeight="1" x14ac:dyDescent="0.2">
      <c r="A2584" s="61" t="s">
        <v>9440</v>
      </c>
      <c r="B2584" s="99" t="s">
        <v>743</v>
      </c>
      <c r="C2584" s="56" t="s">
        <v>7295</v>
      </c>
      <c r="D2584" s="56" t="s">
        <v>9228</v>
      </c>
      <c r="E2584" s="57" t="s">
        <v>76</v>
      </c>
      <c r="F2584" s="62" t="s">
        <v>9441</v>
      </c>
      <c r="G2584" s="62" t="s">
        <v>7375</v>
      </c>
      <c r="H2584" s="59">
        <v>44207</v>
      </c>
      <c r="I2584" s="59">
        <v>44815</v>
      </c>
      <c r="J2584" s="48" t="str">
        <f>IF(Ugovori_OPULJP[[#This Row],[DATUM ZAVRŠETKA OPERACIJE]]&gt;DATE(2024,3,31),"u provedbi","završen")</f>
        <v>završen</v>
      </c>
      <c r="K2584" s="58" t="s">
        <v>186</v>
      </c>
      <c r="L2584" s="58" t="s">
        <v>186</v>
      </c>
      <c r="M2584" s="49">
        <v>0.85</v>
      </c>
      <c r="N2584" s="49">
        <v>0.15</v>
      </c>
      <c r="O2584" s="83">
        <f>Ugovori_OPULJP[[#This Row],[Bespovratna sredstva - Ukupno (EU+Nac) HRK
= Ukupna ugovorena vrijednost bespovratnih sredstava]]*Ugovori_OPULJP[[#This Row],[EU STOPA SUFINANCIRANJA %
EU CO-FINANCING RATE %]]</f>
        <v>555994.86</v>
      </c>
      <c r="P2584" s="84">
        <f>Ugovori_OPULJP[[#This Row],[Bespovratna sredstva - EU dio - HRK]]/7.5345</f>
        <v>73793.199283296824</v>
      </c>
      <c r="Q2584" s="83">
        <f>Ugovori_OPULJP[[#This Row],[Bespovratna sredstva - Ukupno (EU+Nac) HRK
= Ukupna ugovorena vrijednost bespovratnih sredstava]]*Ugovori_OPULJP[[#This Row],[STOPA NACIONALNOG SUFINANCIRANJA %]]</f>
        <v>98116.739999999991</v>
      </c>
      <c r="R2584" s="84">
        <f>Ugovori_OPULJP[[#This Row],[Bespovratna sredstva - Nacionalni dio - HRK]]/7.5345</f>
        <v>13022.329285287675</v>
      </c>
      <c r="S2584" s="85">
        <v>654111.6</v>
      </c>
      <c r="T2584" s="86">
        <f>Ugovori_OPULJP[[#This Row],[Bespovratna sredstva - Ukupno (EU+Nac) HRK
= Ukupna ugovorena vrijednost bespovratnih sredstava]]/7.5345</f>
        <v>86815.528568584501</v>
      </c>
      <c r="U2584" s="83">
        <v>0</v>
      </c>
      <c r="V2584" s="84">
        <f>Ugovori_OPULJP[[#This Row],[Javni doprinos korisnika - HRK]]/7.5345</f>
        <v>0</v>
      </c>
      <c r="W2584" s="83">
        <v>0</v>
      </c>
      <c r="X2584" s="84">
        <f>Ugovori_OPULJP[[#This Row],[Privatni doprinos korisnika - HRK]]/7.5345</f>
        <v>0</v>
      </c>
      <c r="Y2584" s="85">
        <v>654111.6</v>
      </c>
      <c r="Z2584" s="86">
        <f>Ugovori_OPULJP[[#This Row],[UKUPNI PRIHVATLJIVI IZDACI
TOTAL ELIGIBLE EXPENDITURE
= Bespovratna sredstva ukupno + doprinos korisnika
= Ukupni prihvatljivi troškovi
= Ukupna ugovorena vrijednost projekta HRK]]/7.5345</f>
        <v>86815.528568584501</v>
      </c>
      <c r="AA2584" s="57" t="s">
        <v>38</v>
      </c>
      <c r="AB2584" s="57" t="s">
        <v>35</v>
      </c>
      <c r="AC2584" s="107" t="s">
        <v>9442</v>
      </c>
      <c r="AD2584" s="56" t="s">
        <v>6595</v>
      </c>
    </row>
    <row r="2585" spans="1:30" ht="114.75" x14ac:dyDescent="0.2">
      <c r="A2585" s="61" t="s">
        <v>9443</v>
      </c>
      <c r="B2585" s="99" t="s">
        <v>743</v>
      </c>
      <c r="C2585" s="56" t="s">
        <v>7295</v>
      </c>
      <c r="D2585" s="56" t="s">
        <v>9228</v>
      </c>
      <c r="E2585" s="57" t="s">
        <v>76</v>
      </c>
      <c r="F2585" s="62" t="s">
        <v>8691</v>
      </c>
      <c r="G2585" s="45" t="s">
        <v>7407</v>
      </c>
      <c r="H2585" s="59">
        <v>44207</v>
      </c>
      <c r="I2585" s="59">
        <v>44815</v>
      </c>
      <c r="J2585" s="48" t="str">
        <f>IF(Ugovori_OPULJP[[#This Row],[DATUM ZAVRŠETKA OPERACIJE]]&gt;DATE(2024,3,31),"u provedbi","završen")</f>
        <v>završen</v>
      </c>
      <c r="K2585" s="58" t="s">
        <v>9444</v>
      </c>
      <c r="L2585" s="58" t="s">
        <v>79</v>
      </c>
      <c r="M2585" s="49">
        <v>0.85</v>
      </c>
      <c r="N2585" s="49">
        <v>0.15</v>
      </c>
      <c r="O2585" s="83">
        <f>Ugovori_OPULJP[[#This Row],[Bespovratna sredstva - Ukupno (EU+Nac) HRK
= Ukupna ugovorena vrijednost bespovratnih sredstava]]*Ugovori_OPULJP[[#This Row],[EU STOPA SUFINANCIRANJA %
EU CO-FINANCING RATE %]]</f>
        <v>1699909.9169999999</v>
      </c>
      <c r="P2585" s="84">
        <f>Ugovori_OPULJP[[#This Row],[Bespovratna sredstva - EU dio - HRK]]/7.5345</f>
        <v>225616.81823611385</v>
      </c>
      <c r="Q2585" s="83">
        <f>Ugovori_OPULJP[[#This Row],[Bespovratna sredstva - Ukupno (EU+Nac) HRK
= Ukupna ugovorena vrijednost bespovratnih sredstava]]*Ugovori_OPULJP[[#This Row],[STOPA NACIONALNOG SUFINANCIRANJA %]]</f>
        <v>299984.103</v>
      </c>
      <c r="R2585" s="84">
        <f>Ugovori_OPULJP[[#This Row],[Bespovratna sredstva - Nacionalni dio - HRK]]/7.5345</f>
        <v>39814.73262990245</v>
      </c>
      <c r="S2585" s="85">
        <v>1999894.02</v>
      </c>
      <c r="T2585" s="86">
        <f>Ugovori_OPULJP[[#This Row],[Bespovratna sredstva - Ukupno (EU+Nac) HRK
= Ukupna ugovorena vrijednost bespovratnih sredstava]]/7.5345</f>
        <v>265431.5508660163</v>
      </c>
      <c r="U2585" s="83">
        <v>0</v>
      </c>
      <c r="V2585" s="84">
        <f>Ugovori_OPULJP[[#This Row],[Javni doprinos korisnika - HRK]]/7.5345</f>
        <v>0</v>
      </c>
      <c r="W2585" s="83">
        <v>0</v>
      </c>
      <c r="X2585" s="84">
        <f>Ugovori_OPULJP[[#This Row],[Privatni doprinos korisnika - HRK]]/7.5345</f>
        <v>0</v>
      </c>
      <c r="Y2585" s="85">
        <v>1999894.02</v>
      </c>
      <c r="Z2585" s="86">
        <f>Ugovori_OPULJP[[#This Row],[UKUPNI PRIHVATLJIVI IZDACI
TOTAL ELIGIBLE EXPENDITURE
= Bespovratna sredstva ukupno + doprinos korisnika
= Ukupni prihvatljivi troškovi
= Ukupna ugovorena vrijednost projekta HRK]]/7.5345</f>
        <v>265431.5508660163</v>
      </c>
      <c r="AA2585" s="57" t="s">
        <v>38</v>
      </c>
      <c r="AB2585" s="57" t="s">
        <v>35</v>
      </c>
      <c r="AC2585" s="107" t="s">
        <v>9445</v>
      </c>
      <c r="AD2585" s="56" t="s">
        <v>6595</v>
      </c>
    </row>
    <row r="2586" spans="1:30" ht="114.75" x14ac:dyDescent="0.2">
      <c r="A2586" s="61" t="s">
        <v>9446</v>
      </c>
      <c r="B2586" s="99" t="s">
        <v>743</v>
      </c>
      <c r="C2586" s="56" t="s">
        <v>7295</v>
      </c>
      <c r="D2586" s="56" t="s">
        <v>9228</v>
      </c>
      <c r="E2586" s="57" t="s">
        <v>76</v>
      </c>
      <c r="F2586" s="62" t="s">
        <v>7355</v>
      </c>
      <c r="G2586" s="45" t="s">
        <v>7356</v>
      </c>
      <c r="H2586" s="59">
        <v>44207</v>
      </c>
      <c r="I2586" s="59">
        <v>44815</v>
      </c>
      <c r="J2586" s="48" t="str">
        <f>IF(Ugovori_OPULJP[[#This Row],[DATUM ZAVRŠETKA OPERACIJE]]&gt;DATE(2024,3,31),"u provedbi","završen")</f>
        <v>završen</v>
      </c>
      <c r="K2586" s="58" t="s">
        <v>271</v>
      </c>
      <c r="L2586" s="58" t="s">
        <v>271</v>
      </c>
      <c r="M2586" s="49">
        <v>0.85</v>
      </c>
      <c r="N2586" s="49">
        <v>0.15</v>
      </c>
      <c r="O2586" s="83">
        <f>Ugovori_OPULJP[[#This Row],[Bespovratna sredstva - Ukupno (EU+Nac) HRK
= Ukupna ugovorena vrijednost bespovratnih sredstava]]*Ugovori_OPULJP[[#This Row],[EU STOPA SUFINANCIRANJA %
EU CO-FINANCING RATE %]]</f>
        <v>1328983.7805000001</v>
      </c>
      <c r="P2586" s="84">
        <f>Ugovori_OPULJP[[#This Row],[Bespovratna sredstva - EU dio - HRK]]/7.5345</f>
        <v>176386.45968544696</v>
      </c>
      <c r="Q2586" s="83">
        <f>Ugovori_OPULJP[[#This Row],[Bespovratna sredstva - Ukupno (EU+Nac) HRK
= Ukupna ugovorena vrijednost bespovratnih sredstava]]*Ugovori_OPULJP[[#This Row],[STOPA NACIONALNOG SUFINANCIRANJA %]]</f>
        <v>234526.54949999999</v>
      </c>
      <c r="R2586" s="84">
        <f>Ugovori_OPULJP[[#This Row],[Bespovratna sredstva - Nacionalni dio - HRK]]/7.5345</f>
        <v>31127.022297431809</v>
      </c>
      <c r="S2586" s="85">
        <v>1563510.33</v>
      </c>
      <c r="T2586" s="86">
        <f>Ugovori_OPULJP[[#This Row],[Bespovratna sredstva - Ukupno (EU+Nac) HRK
= Ukupna ugovorena vrijednost bespovratnih sredstava]]/7.5345</f>
        <v>207513.48198287876</v>
      </c>
      <c r="U2586" s="83">
        <v>0</v>
      </c>
      <c r="V2586" s="84">
        <f>Ugovori_OPULJP[[#This Row],[Javni doprinos korisnika - HRK]]/7.5345</f>
        <v>0</v>
      </c>
      <c r="W2586" s="83">
        <v>0</v>
      </c>
      <c r="X2586" s="84">
        <f>Ugovori_OPULJP[[#This Row],[Privatni doprinos korisnika - HRK]]/7.5345</f>
        <v>0</v>
      </c>
      <c r="Y2586" s="85">
        <v>1563510.33</v>
      </c>
      <c r="Z2586" s="86">
        <f>Ugovori_OPULJP[[#This Row],[UKUPNI PRIHVATLJIVI IZDACI
TOTAL ELIGIBLE EXPENDITURE
= Bespovratna sredstva ukupno + doprinos korisnika
= Ukupni prihvatljivi troškovi
= Ukupna ugovorena vrijednost projekta HRK]]/7.5345</f>
        <v>207513.48198287876</v>
      </c>
      <c r="AA2586" s="57" t="s">
        <v>38</v>
      </c>
      <c r="AB2586" s="57" t="s">
        <v>35</v>
      </c>
      <c r="AC2586" s="107" t="s">
        <v>9447</v>
      </c>
      <c r="AD2586" s="56" t="s">
        <v>6595</v>
      </c>
    </row>
    <row r="2587" spans="1:30" ht="76.5" x14ac:dyDescent="0.2">
      <c r="A2587" s="61" t="s">
        <v>9448</v>
      </c>
      <c r="B2587" s="99" t="s">
        <v>743</v>
      </c>
      <c r="C2587" s="56" t="s">
        <v>7295</v>
      </c>
      <c r="D2587" s="56" t="s">
        <v>9228</v>
      </c>
      <c r="E2587" s="57" t="s">
        <v>76</v>
      </c>
      <c r="F2587" s="62" t="s">
        <v>9449</v>
      </c>
      <c r="G2587" s="62" t="s">
        <v>3204</v>
      </c>
      <c r="H2587" s="59">
        <v>44343</v>
      </c>
      <c r="I2587" s="59">
        <v>44953</v>
      </c>
      <c r="J2587" s="48" t="str">
        <f>IF(Ugovori_OPULJP[[#This Row],[DATUM ZAVRŠETKA OPERACIJE]]&gt;DATE(2024,3,31),"u provedbi","završen")</f>
        <v>završen</v>
      </c>
      <c r="K2587" s="58" t="s">
        <v>9450</v>
      </c>
      <c r="L2587" s="67" t="s">
        <v>37</v>
      </c>
      <c r="M2587" s="74" t="s">
        <v>3114</v>
      </c>
      <c r="N2587" s="49">
        <v>0.15</v>
      </c>
      <c r="O2587" s="50">
        <f>Ugovori_OPULJP[[#This Row],[Bespovratna sredstva - Ukupno (EU+Nac) HRK
= Ukupna ugovorena vrijednost bespovratnih sredstava]]*Ugovori_OPULJP[[#This Row],[EU STOPA SUFINANCIRANJA %
EU CO-FINANCING RATE %]]</f>
        <v>878739.63049999997</v>
      </c>
      <c r="P2587" s="51">
        <f>Ugovori_OPULJP[[#This Row],[Bespovratna sredstva - EU dio - HRK]]/7.5345</f>
        <v>116628.79162519077</v>
      </c>
      <c r="Q2587" s="50">
        <f>Ugovori_OPULJP[[#This Row],[Bespovratna sredstva - Ukupno (EU+Nac) HRK
= Ukupna ugovorena vrijednost bespovratnih sredstava]]*Ugovori_OPULJP[[#This Row],[STOPA NACIONALNOG SUFINANCIRANJA %]]</f>
        <v>155071.69949999999</v>
      </c>
      <c r="R2587" s="51">
        <f>Ugovori_OPULJP[[#This Row],[Bespovratna sredstva - Nacionalni dio - HRK]]/7.5345</f>
        <v>20581.551463268959</v>
      </c>
      <c r="S2587" s="52">
        <v>1033811.33</v>
      </c>
      <c r="T2587" s="53">
        <f>Ugovori_OPULJP[[#This Row],[Bespovratna sredstva - Ukupno (EU+Nac) HRK
= Ukupna ugovorena vrijednost bespovratnih sredstava]]/7.5345</f>
        <v>137210.34308845975</v>
      </c>
      <c r="U2587" s="50">
        <v>0</v>
      </c>
      <c r="V2587" s="51">
        <f>Ugovori_OPULJP[[#This Row],[Javni doprinos korisnika - HRK]]/7.5345</f>
        <v>0</v>
      </c>
      <c r="W2587" s="50">
        <v>0</v>
      </c>
      <c r="X2587" s="51">
        <f>Ugovori_OPULJP[[#This Row],[Privatni doprinos korisnika - HRK]]/7.5345</f>
        <v>0</v>
      </c>
      <c r="Y2587" s="52">
        <v>1033811.33</v>
      </c>
      <c r="Z2587" s="53">
        <f>Ugovori_OPULJP[[#This Row],[UKUPNI PRIHVATLJIVI IZDACI
TOTAL ELIGIBLE EXPENDITURE
= Bespovratna sredstva ukupno + doprinos korisnika
= Ukupni prihvatljivi troškovi
= Ukupna ugovorena vrijednost projekta HRK]]/7.5345</f>
        <v>137210.34308845975</v>
      </c>
      <c r="AA2587" s="57" t="s">
        <v>38</v>
      </c>
      <c r="AB2587" s="57" t="s">
        <v>35</v>
      </c>
      <c r="AC2587" s="107" t="s">
        <v>9451</v>
      </c>
      <c r="AD2587" s="63" t="s">
        <v>6595</v>
      </c>
    </row>
    <row r="2588" spans="1:30" ht="114.75" x14ac:dyDescent="0.2">
      <c r="A2588" s="61" t="s">
        <v>9452</v>
      </c>
      <c r="B2588" s="99" t="s">
        <v>743</v>
      </c>
      <c r="C2588" s="56" t="s">
        <v>7295</v>
      </c>
      <c r="D2588" s="56" t="s">
        <v>9228</v>
      </c>
      <c r="E2588" s="57" t="s">
        <v>76</v>
      </c>
      <c r="F2588" s="62" t="s">
        <v>9453</v>
      </c>
      <c r="G2588" s="62" t="s">
        <v>1218</v>
      </c>
      <c r="H2588" s="59">
        <v>44203</v>
      </c>
      <c r="I2588" s="59">
        <v>44811</v>
      </c>
      <c r="J2588" s="48" t="str">
        <f>IF(Ugovori_OPULJP[[#This Row],[DATUM ZAVRŠETKA OPERACIJE]]&gt;DATE(2024,3,31),"u provedbi","završen")</f>
        <v>završen</v>
      </c>
      <c r="K2588" s="58" t="s">
        <v>249</v>
      </c>
      <c r="L2588" s="58" t="s">
        <v>249</v>
      </c>
      <c r="M2588" s="49">
        <v>0.85</v>
      </c>
      <c r="N2588" s="49">
        <v>0.15</v>
      </c>
      <c r="O2588" s="83">
        <f>Ugovori_OPULJP[[#This Row],[Bespovratna sredstva - Ukupno (EU+Nac) HRK
= Ukupna ugovorena vrijednost bespovratnih sredstava]]*Ugovori_OPULJP[[#This Row],[EU STOPA SUFINANCIRANJA %
EU CO-FINANCING RATE %]]</f>
        <v>1699536.75</v>
      </c>
      <c r="P2588" s="84">
        <f>Ugovori_OPULJP[[#This Row],[Bespovratna sredstva - EU dio - HRK]]/7.5345</f>
        <v>225567.2904638662</v>
      </c>
      <c r="Q2588" s="83">
        <f>Ugovori_OPULJP[[#This Row],[Bespovratna sredstva - Ukupno (EU+Nac) HRK
= Ukupna ugovorena vrijednost bespovratnih sredstava]]*Ugovori_OPULJP[[#This Row],[STOPA NACIONALNOG SUFINANCIRANJA %]]</f>
        <v>299918.25</v>
      </c>
      <c r="R2588" s="84">
        <f>Ugovori_OPULJP[[#This Row],[Bespovratna sredstva - Nacionalni dio - HRK]]/7.5345</f>
        <v>39805.992434799919</v>
      </c>
      <c r="S2588" s="85">
        <v>1999455</v>
      </c>
      <c r="T2588" s="86">
        <f>Ugovori_OPULJP[[#This Row],[Bespovratna sredstva - Ukupno (EU+Nac) HRK
= Ukupna ugovorena vrijednost bespovratnih sredstava]]/7.5345</f>
        <v>265373.2828986661</v>
      </c>
      <c r="U2588" s="83">
        <v>0</v>
      </c>
      <c r="V2588" s="84">
        <f>Ugovori_OPULJP[[#This Row],[Javni doprinos korisnika - HRK]]/7.5345</f>
        <v>0</v>
      </c>
      <c r="W2588" s="83">
        <v>0</v>
      </c>
      <c r="X2588" s="84">
        <f>Ugovori_OPULJP[[#This Row],[Privatni doprinos korisnika - HRK]]/7.5345</f>
        <v>0</v>
      </c>
      <c r="Y2588" s="85">
        <v>1999455</v>
      </c>
      <c r="Z2588" s="86">
        <f>Ugovori_OPULJP[[#This Row],[UKUPNI PRIHVATLJIVI IZDACI
TOTAL ELIGIBLE EXPENDITURE
= Bespovratna sredstva ukupno + doprinos korisnika
= Ukupni prihvatljivi troškovi
= Ukupna ugovorena vrijednost projekta HRK]]/7.5345</f>
        <v>265373.2828986661</v>
      </c>
      <c r="AA2588" s="57" t="s">
        <v>38</v>
      </c>
      <c r="AB2588" s="57" t="s">
        <v>35</v>
      </c>
      <c r="AC2588" s="107" t="s">
        <v>9454</v>
      </c>
      <c r="AD2588" s="56" t="s">
        <v>6595</v>
      </c>
    </row>
    <row r="2589" spans="1:30" ht="102" x14ac:dyDescent="0.2">
      <c r="A2589" s="61" t="s">
        <v>9455</v>
      </c>
      <c r="B2589" s="99" t="s">
        <v>743</v>
      </c>
      <c r="C2589" s="56" t="s">
        <v>7295</v>
      </c>
      <c r="D2589" s="56" t="s">
        <v>9228</v>
      </c>
      <c r="E2589" s="57" t="s">
        <v>76</v>
      </c>
      <c r="F2589" s="62" t="s">
        <v>9456</v>
      </c>
      <c r="G2589" s="45" t="s">
        <v>2182</v>
      </c>
      <c r="H2589" s="59">
        <v>44208</v>
      </c>
      <c r="I2589" s="59">
        <v>44816</v>
      </c>
      <c r="J2589" s="48" t="str">
        <f>IF(Ugovori_OPULJP[[#This Row],[DATUM ZAVRŠETKA OPERACIJE]]&gt;DATE(2024,3,31),"u provedbi","završen")</f>
        <v>završen</v>
      </c>
      <c r="K2589" s="58" t="s">
        <v>79</v>
      </c>
      <c r="L2589" s="58" t="s">
        <v>79</v>
      </c>
      <c r="M2589" s="49">
        <v>0.85</v>
      </c>
      <c r="N2589" s="49">
        <v>0.15</v>
      </c>
      <c r="O2589" s="83">
        <f>Ugovori_OPULJP[[#This Row],[Bespovratna sredstva - Ukupno (EU+Nac) HRK
= Ukupna ugovorena vrijednost bespovratnih sredstava]]*Ugovori_OPULJP[[#This Row],[EU STOPA SUFINANCIRANJA %
EU CO-FINANCING RATE %]]</f>
        <v>1698212.365</v>
      </c>
      <c r="P2589" s="84">
        <f>Ugovori_OPULJP[[#This Row],[Bespovratna sredstva - EU dio - HRK]]/7.5345</f>
        <v>225391.514367244</v>
      </c>
      <c r="Q2589" s="83">
        <f>Ugovori_OPULJP[[#This Row],[Bespovratna sredstva - Ukupno (EU+Nac) HRK
= Ukupna ugovorena vrijednost bespovratnih sredstava]]*Ugovori_OPULJP[[#This Row],[STOPA NACIONALNOG SUFINANCIRANJA %]]</f>
        <v>299684.53499999997</v>
      </c>
      <c r="R2589" s="84">
        <f>Ugovori_OPULJP[[#This Row],[Bespovratna sredstva - Nacionalni dio - HRK]]/7.5345</f>
        <v>39774.973123631287</v>
      </c>
      <c r="S2589" s="85">
        <v>1997896.9</v>
      </c>
      <c r="T2589" s="86">
        <f>Ugovori_OPULJP[[#This Row],[Bespovratna sredstva - Ukupno (EU+Nac) HRK
= Ukupna ugovorena vrijednost bespovratnih sredstava]]/7.5345</f>
        <v>265166.4874908753</v>
      </c>
      <c r="U2589" s="83">
        <v>0</v>
      </c>
      <c r="V2589" s="84">
        <f>Ugovori_OPULJP[[#This Row],[Javni doprinos korisnika - HRK]]/7.5345</f>
        <v>0</v>
      </c>
      <c r="W2589" s="83">
        <v>0</v>
      </c>
      <c r="X2589" s="84">
        <f>Ugovori_OPULJP[[#This Row],[Privatni doprinos korisnika - HRK]]/7.5345</f>
        <v>0</v>
      </c>
      <c r="Y2589" s="85">
        <v>1997896.9</v>
      </c>
      <c r="Z2589" s="86">
        <f>Ugovori_OPULJP[[#This Row],[UKUPNI PRIHVATLJIVI IZDACI
TOTAL ELIGIBLE EXPENDITURE
= Bespovratna sredstva ukupno + doprinos korisnika
= Ukupni prihvatljivi troškovi
= Ukupna ugovorena vrijednost projekta HRK]]/7.5345</f>
        <v>265166.4874908753</v>
      </c>
      <c r="AA2589" s="57" t="s">
        <v>38</v>
      </c>
      <c r="AB2589" s="57" t="s">
        <v>35</v>
      </c>
      <c r="AC2589" s="107" t="s">
        <v>9457</v>
      </c>
      <c r="AD2589" s="56" t="s">
        <v>6595</v>
      </c>
    </row>
    <row r="2590" spans="1:30" ht="114.75" x14ac:dyDescent="0.2">
      <c r="A2590" s="61" t="s">
        <v>9458</v>
      </c>
      <c r="B2590" s="99" t="s">
        <v>743</v>
      </c>
      <c r="C2590" s="56" t="s">
        <v>7295</v>
      </c>
      <c r="D2590" s="56" t="s">
        <v>9228</v>
      </c>
      <c r="E2590" s="57" t="s">
        <v>76</v>
      </c>
      <c r="F2590" s="62" t="s">
        <v>9459</v>
      </c>
      <c r="G2590" s="45" t="s">
        <v>8735</v>
      </c>
      <c r="H2590" s="59">
        <v>44342</v>
      </c>
      <c r="I2590" s="59">
        <v>44952</v>
      </c>
      <c r="J2590" s="48" t="str">
        <f>IF(Ugovori_OPULJP[[#This Row],[DATUM ZAVRŠETKA OPERACIJE]]&gt;DATE(2024,3,31),"u provedbi","završen")</f>
        <v>završen</v>
      </c>
      <c r="K2590" s="58" t="s">
        <v>200</v>
      </c>
      <c r="L2590" s="58" t="s">
        <v>200</v>
      </c>
      <c r="M2590" s="49">
        <v>0.85</v>
      </c>
      <c r="N2590" s="49">
        <v>0.15</v>
      </c>
      <c r="O2590" s="50">
        <f>Ugovori_OPULJP[[#This Row],[Bespovratna sredstva - Ukupno (EU+Nac) HRK
= Ukupna ugovorena vrijednost bespovratnih sredstava]]*Ugovori_OPULJP[[#This Row],[EU STOPA SUFINANCIRANJA %
EU CO-FINANCING RATE %]]</f>
        <v>1632769.284</v>
      </c>
      <c r="P2590" s="51">
        <f>Ugovori_OPULJP[[#This Row],[Bespovratna sredstva - EU dio - HRK]]/7.5345</f>
        <v>216705.72486561813</v>
      </c>
      <c r="Q2590" s="50">
        <f>Ugovori_OPULJP[[#This Row],[Bespovratna sredstva - Ukupno (EU+Nac) HRK
= Ukupna ugovorena vrijednost bespovratnih sredstava]]*Ugovori_OPULJP[[#This Row],[STOPA NACIONALNOG SUFINANCIRANJA %]]</f>
        <v>288135.75599999999</v>
      </c>
      <c r="R2590" s="51">
        <f>Ugovori_OPULJP[[#This Row],[Bespovratna sredstva - Nacionalni dio - HRK]]/7.5345</f>
        <v>38242.186740991434</v>
      </c>
      <c r="S2590" s="52">
        <v>1920905.04</v>
      </c>
      <c r="T2590" s="53">
        <f>Ugovori_OPULJP[[#This Row],[Bespovratna sredstva - Ukupno (EU+Nac) HRK
= Ukupna ugovorena vrijednost bespovratnih sredstava]]/7.5345</f>
        <v>254947.91160660959</v>
      </c>
      <c r="U2590" s="50">
        <v>0</v>
      </c>
      <c r="V2590" s="51">
        <f>Ugovori_OPULJP[[#This Row],[Javni doprinos korisnika - HRK]]/7.5345</f>
        <v>0</v>
      </c>
      <c r="W2590" s="50">
        <v>0</v>
      </c>
      <c r="X2590" s="51">
        <f>Ugovori_OPULJP[[#This Row],[Privatni doprinos korisnika - HRK]]/7.5345</f>
        <v>0</v>
      </c>
      <c r="Y2590" s="52">
        <v>1920905.04</v>
      </c>
      <c r="Z2590" s="53">
        <f>Ugovori_OPULJP[[#This Row],[UKUPNI PRIHVATLJIVI IZDACI
TOTAL ELIGIBLE EXPENDITURE
= Bespovratna sredstva ukupno + doprinos korisnika
= Ukupni prihvatljivi troškovi
= Ukupna ugovorena vrijednost projekta HRK]]/7.5345</f>
        <v>254947.91160660959</v>
      </c>
      <c r="AA2590" s="57" t="s">
        <v>38</v>
      </c>
      <c r="AB2590" s="57" t="s">
        <v>35</v>
      </c>
      <c r="AC2590" s="107" t="s">
        <v>9460</v>
      </c>
      <c r="AD2590" s="63" t="s">
        <v>6595</v>
      </c>
    </row>
    <row r="2591" spans="1:30" ht="114.75" x14ac:dyDescent="0.2">
      <c r="A2591" s="61" t="s">
        <v>9461</v>
      </c>
      <c r="B2591" s="99" t="s">
        <v>743</v>
      </c>
      <c r="C2591" s="56" t="s">
        <v>7295</v>
      </c>
      <c r="D2591" s="56" t="s">
        <v>9228</v>
      </c>
      <c r="E2591" s="57" t="s">
        <v>76</v>
      </c>
      <c r="F2591" s="62" t="s">
        <v>9462</v>
      </c>
      <c r="G2591" s="62" t="s">
        <v>8748</v>
      </c>
      <c r="H2591" s="59">
        <v>44340</v>
      </c>
      <c r="I2591" s="59">
        <v>44950</v>
      </c>
      <c r="J2591" s="48" t="str">
        <f>IF(Ugovori_OPULJP[[#This Row],[DATUM ZAVRŠETKA OPERACIJE]]&gt;DATE(2024,3,31),"u provedbi","završen")</f>
        <v>završen</v>
      </c>
      <c r="K2591" s="58" t="s">
        <v>200</v>
      </c>
      <c r="L2591" s="58" t="s">
        <v>200</v>
      </c>
      <c r="M2591" s="49">
        <v>0.85</v>
      </c>
      <c r="N2591" s="49">
        <v>0.15</v>
      </c>
      <c r="O2591" s="50">
        <f>Ugovori_OPULJP[[#This Row],[Bespovratna sredstva - Ukupno (EU+Nac) HRK
= Ukupna ugovorena vrijednost bespovratnih sredstava]]*Ugovori_OPULJP[[#This Row],[EU STOPA SUFINANCIRANJA %
EU CO-FINANCING RATE %]]</f>
        <v>1632769.284</v>
      </c>
      <c r="P2591" s="51">
        <f>Ugovori_OPULJP[[#This Row],[Bespovratna sredstva - EU dio - HRK]]/7.5345</f>
        <v>216705.72486561813</v>
      </c>
      <c r="Q2591" s="50">
        <f>Ugovori_OPULJP[[#This Row],[Bespovratna sredstva - Ukupno (EU+Nac) HRK
= Ukupna ugovorena vrijednost bespovratnih sredstava]]*Ugovori_OPULJP[[#This Row],[STOPA NACIONALNOG SUFINANCIRANJA %]]</f>
        <v>288135.75599999999</v>
      </c>
      <c r="R2591" s="51">
        <f>Ugovori_OPULJP[[#This Row],[Bespovratna sredstva - Nacionalni dio - HRK]]/7.5345</f>
        <v>38242.186740991434</v>
      </c>
      <c r="S2591" s="52">
        <v>1920905.04</v>
      </c>
      <c r="T2591" s="53">
        <f>Ugovori_OPULJP[[#This Row],[Bespovratna sredstva - Ukupno (EU+Nac) HRK
= Ukupna ugovorena vrijednost bespovratnih sredstava]]/7.5345</f>
        <v>254947.91160660959</v>
      </c>
      <c r="U2591" s="50">
        <v>0</v>
      </c>
      <c r="V2591" s="51">
        <f>Ugovori_OPULJP[[#This Row],[Javni doprinos korisnika - HRK]]/7.5345</f>
        <v>0</v>
      </c>
      <c r="W2591" s="50">
        <v>0</v>
      </c>
      <c r="X2591" s="51">
        <f>Ugovori_OPULJP[[#This Row],[Privatni doprinos korisnika - HRK]]/7.5345</f>
        <v>0</v>
      </c>
      <c r="Y2591" s="52">
        <v>1920905.04</v>
      </c>
      <c r="Z2591" s="53">
        <f>Ugovori_OPULJP[[#This Row],[UKUPNI PRIHVATLJIVI IZDACI
TOTAL ELIGIBLE EXPENDITURE
= Bespovratna sredstva ukupno + doprinos korisnika
= Ukupni prihvatljivi troškovi
= Ukupna ugovorena vrijednost projekta HRK]]/7.5345</f>
        <v>254947.91160660959</v>
      </c>
      <c r="AA2591" s="57" t="s">
        <v>38</v>
      </c>
      <c r="AB2591" s="57" t="s">
        <v>35</v>
      </c>
      <c r="AC2591" s="107" t="s">
        <v>9463</v>
      </c>
      <c r="AD2591" s="63" t="s">
        <v>6595</v>
      </c>
    </row>
    <row r="2592" spans="1:30" ht="76.5" x14ac:dyDescent="0.2">
      <c r="A2592" s="61" t="s">
        <v>9464</v>
      </c>
      <c r="B2592" s="99" t="s">
        <v>743</v>
      </c>
      <c r="C2592" s="56" t="s">
        <v>7295</v>
      </c>
      <c r="D2592" s="56" t="s">
        <v>9228</v>
      </c>
      <c r="E2592" s="57" t="s">
        <v>76</v>
      </c>
      <c r="F2592" s="109" t="s">
        <v>9465</v>
      </c>
      <c r="G2592" s="45" t="s">
        <v>7349</v>
      </c>
      <c r="H2592" s="77">
        <v>44196</v>
      </c>
      <c r="I2592" s="77">
        <v>44804</v>
      </c>
      <c r="J2592" s="48" t="str">
        <f>IF(Ugovori_OPULJP[[#This Row],[DATUM ZAVRŠETKA OPERACIJE]]&gt;DATE(2024,3,31),"u provedbi","završen")</f>
        <v>završen</v>
      </c>
      <c r="K2592" s="58" t="s">
        <v>37</v>
      </c>
      <c r="L2592" s="78" t="s">
        <v>37</v>
      </c>
      <c r="M2592" s="49">
        <v>0.85</v>
      </c>
      <c r="N2592" s="49">
        <v>0.15</v>
      </c>
      <c r="O2592" s="50">
        <f>Ugovori_OPULJP[[#This Row],[Bespovratna sredstva - Ukupno (EU+Nac) HRK
= Ukupna ugovorena vrijednost bespovratnih sredstava]]*Ugovori_OPULJP[[#This Row],[EU STOPA SUFINANCIRANJA %
EU CO-FINANCING RATE %]]</f>
        <v>1295488.6040000001</v>
      </c>
      <c r="P2592" s="51">
        <f>Ugovori_OPULJP[[#This Row],[Bespovratna sredstva - EU dio - HRK]]/7.5345</f>
        <v>171940.88579202336</v>
      </c>
      <c r="Q2592" s="79">
        <f>Ugovori_OPULJP[[#This Row],[Bespovratna sredstva - Ukupno (EU+Nac) HRK
= Ukupna ugovorena vrijednost bespovratnih sredstava]]*Ugovori_OPULJP[[#This Row],[STOPA NACIONALNOG SUFINANCIRANJA %]]</f>
        <v>228615.636</v>
      </c>
      <c r="R2592" s="80">
        <f>Ugovori_OPULJP[[#This Row],[Bespovratna sredstva - Nacionalni dio - HRK]]/7.5345</f>
        <v>30342.509257415884</v>
      </c>
      <c r="S2592" s="52">
        <v>1524104.24</v>
      </c>
      <c r="T2592" s="53">
        <f>Ugovori_OPULJP[[#This Row],[Bespovratna sredstva - Ukupno (EU+Nac) HRK
= Ukupna ugovorena vrijednost bespovratnih sredstava]]/7.5345</f>
        <v>202283.39504943922</v>
      </c>
      <c r="U2592" s="79">
        <v>0</v>
      </c>
      <c r="V2592" s="80">
        <f>Ugovori_OPULJP[[#This Row],[Javni doprinos korisnika - HRK]]/7.5345</f>
        <v>0</v>
      </c>
      <c r="W2592" s="50">
        <v>0</v>
      </c>
      <c r="X2592" s="51">
        <f>Ugovori_OPULJP[[#This Row],[Privatni doprinos korisnika - HRK]]/7.5345</f>
        <v>0</v>
      </c>
      <c r="Y2592" s="52">
        <v>1524104.24</v>
      </c>
      <c r="Z2592" s="53">
        <f>Ugovori_OPULJP[[#This Row],[UKUPNI PRIHVATLJIVI IZDACI
TOTAL ELIGIBLE EXPENDITURE
= Bespovratna sredstva ukupno + doprinos korisnika
= Ukupni prihvatljivi troškovi
= Ukupna ugovorena vrijednost projekta HRK]]/7.5345</f>
        <v>202283.39504943922</v>
      </c>
      <c r="AA2592" s="57" t="s">
        <v>38</v>
      </c>
      <c r="AB2592" s="57" t="s">
        <v>35</v>
      </c>
      <c r="AC2592" s="107" t="s">
        <v>9466</v>
      </c>
      <c r="AD2592" s="56" t="s">
        <v>6595</v>
      </c>
    </row>
    <row r="2593" spans="1:30" ht="102" x14ac:dyDescent="0.2">
      <c r="A2593" s="61" t="s">
        <v>9467</v>
      </c>
      <c r="B2593" s="99" t="s">
        <v>743</v>
      </c>
      <c r="C2593" s="56" t="s">
        <v>7295</v>
      </c>
      <c r="D2593" s="56" t="s">
        <v>9228</v>
      </c>
      <c r="E2593" s="57" t="s">
        <v>76</v>
      </c>
      <c r="F2593" s="62" t="s">
        <v>9468</v>
      </c>
      <c r="G2593" s="62" t="s">
        <v>7479</v>
      </c>
      <c r="H2593" s="59">
        <v>44204</v>
      </c>
      <c r="I2593" s="59">
        <v>44812</v>
      </c>
      <c r="J2593" s="48" t="str">
        <f>IF(Ugovori_OPULJP[[#This Row],[DATUM ZAVRŠETKA OPERACIJE]]&gt;DATE(2024,3,31),"u provedbi","završen")</f>
        <v>završen</v>
      </c>
      <c r="K2593" s="58" t="s">
        <v>249</v>
      </c>
      <c r="L2593" s="58" t="s">
        <v>249</v>
      </c>
      <c r="M2593" s="49">
        <v>0.85</v>
      </c>
      <c r="N2593" s="49">
        <v>0.15</v>
      </c>
      <c r="O2593" s="83">
        <f>Ugovori_OPULJP[[#This Row],[Bespovratna sredstva - Ukupno (EU+Nac) HRK
= Ukupna ugovorena vrijednost bespovratnih sredstava]]*Ugovori_OPULJP[[#This Row],[EU STOPA SUFINANCIRANJA %
EU CO-FINANCING RATE %]]</f>
        <v>1699645.6265</v>
      </c>
      <c r="P2593" s="84">
        <f>Ugovori_OPULJP[[#This Row],[Bespovratna sredstva - EU dio - HRK]]/7.5345</f>
        <v>225581.74085871657</v>
      </c>
      <c r="Q2593" s="83">
        <f>Ugovori_OPULJP[[#This Row],[Bespovratna sredstva - Ukupno (EU+Nac) HRK
= Ukupna ugovorena vrijednost bespovratnih sredstava]]*Ugovori_OPULJP[[#This Row],[STOPA NACIONALNOG SUFINANCIRANJA %]]</f>
        <v>299937.46350000001</v>
      </c>
      <c r="R2593" s="84">
        <f>Ugovori_OPULJP[[#This Row],[Bespovratna sredstva - Nacionalni dio - HRK]]/7.5345</f>
        <v>39808.542504479396</v>
      </c>
      <c r="S2593" s="85">
        <v>1999583.09</v>
      </c>
      <c r="T2593" s="86">
        <f>Ugovori_OPULJP[[#This Row],[Bespovratna sredstva - Ukupno (EU+Nac) HRK
= Ukupna ugovorena vrijednost bespovratnih sredstava]]/7.5345</f>
        <v>265390.28336319595</v>
      </c>
      <c r="U2593" s="83">
        <v>0</v>
      </c>
      <c r="V2593" s="84">
        <f>Ugovori_OPULJP[[#This Row],[Javni doprinos korisnika - HRK]]/7.5345</f>
        <v>0</v>
      </c>
      <c r="W2593" s="83">
        <v>0</v>
      </c>
      <c r="X2593" s="84">
        <f>Ugovori_OPULJP[[#This Row],[Privatni doprinos korisnika - HRK]]/7.5345</f>
        <v>0</v>
      </c>
      <c r="Y2593" s="85">
        <v>1999583.09</v>
      </c>
      <c r="Z2593" s="86">
        <f>Ugovori_OPULJP[[#This Row],[UKUPNI PRIHVATLJIVI IZDACI
TOTAL ELIGIBLE EXPENDITURE
= Bespovratna sredstva ukupno + doprinos korisnika
= Ukupni prihvatljivi troškovi
= Ukupna ugovorena vrijednost projekta HRK]]/7.5345</f>
        <v>265390.28336319595</v>
      </c>
      <c r="AA2593" s="57" t="s">
        <v>38</v>
      </c>
      <c r="AB2593" s="57" t="s">
        <v>35</v>
      </c>
      <c r="AC2593" s="107" t="s">
        <v>9469</v>
      </c>
      <c r="AD2593" s="56" t="s">
        <v>6595</v>
      </c>
    </row>
    <row r="2594" spans="1:30" ht="102" x14ac:dyDescent="0.2">
      <c r="A2594" s="61" t="s">
        <v>9470</v>
      </c>
      <c r="B2594" s="99" t="s">
        <v>743</v>
      </c>
      <c r="C2594" s="56" t="s">
        <v>7295</v>
      </c>
      <c r="D2594" s="56" t="s">
        <v>9228</v>
      </c>
      <c r="E2594" s="57" t="s">
        <v>76</v>
      </c>
      <c r="F2594" s="62" t="s">
        <v>9471</v>
      </c>
      <c r="G2594" s="45" t="s">
        <v>1407</v>
      </c>
      <c r="H2594" s="59">
        <v>44204</v>
      </c>
      <c r="I2594" s="59">
        <v>44689</v>
      </c>
      <c r="J2594" s="48" t="str">
        <f>IF(Ugovori_OPULJP[[#This Row],[DATUM ZAVRŠETKA OPERACIJE]]&gt;DATE(2024,3,31),"u provedbi","završen")</f>
        <v>završen</v>
      </c>
      <c r="K2594" s="58" t="s">
        <v>94</v>
      </c>
      <c r="L2594" s="58" t="s">
        <v>94</v>
      </c>
      <c r="M2594" s="49">
        <v>0.85</v>
      </c>
      <c r="N2594" s="49">
        <v>0.15</v>
      </c>
      <c r="O2594" s="83">
        <f>Ugovori_OPULJP[[#This Row],[Bespovratna sredstva - Ukupno (EU+Nac) HRK
= Ukupna ugovorena vrijednost bespovratnih sredstava]]*Ugovori_OPULJP[[#This Row],[EU STOPA SUFINANCIRANJA %
EU CO-FINANCING RATE %]]</f>
        <v>1699981.0874999999</v>
      </c>
      <c r="P2594" s="84">
        <f>Ugovori_OPULJP[[#This Row],[Bespovratna sredstva - EU dio - HRK]]/7.5345</f>
        <v>225626.26418475012</v>
      </c>
      <c r="Q2594" s="83">
        <f>Ugovori_OPULJP[[#This Row],[Bespovratna sredstva - Ukupno (EU+Nac) HRK
= Ukupna ugovorena vrijednost bespovratnih sredstava]]*Ugovori_OPULJP[[#This Row],[STOPA NACIONALNOG SUFINANCIRANJA %]]</f>
        <v>299996.66249999998</v>
      </c>
      <c r="R2594" s="84">
        <f>Ugovori_OPULJP[[#This Row],[Bespovratna sredstva - Nacionalni dio - HRK]]/7.5345</f>
        <v>39816.399562014725</v>
      </c>
      <c r="S2594" s="85">
        <v>1999977.75</v>
      </c>
      <c r="T2594" s="86">
        <f>Ugovori_OPULJP[[#This Row],[Bespovratna sredstva - Ukupno (EU+Nac) HRK
= Ukupna ugovorena vrijednost bespovratnih sredstava]]/7.5345</f>
        <v>265442.66374676488</v>
      </c>
      <c r="U2594" s="83">
        <v>0</v>
      </c>
      <c r="V2594" s="84">
        <f>Ugovori_OPULJP[[#This Row],[Javni doprinos korisnika - HRK]]/7.5345</f>
        <v>0</v>
      </c>
      <c r="W2594" s="83">
        <v>0</v>
      </c>
      <c r="X2594" s="84">
        <f>Ugovori_OPULJP[[#This Row],[Privatni doprinos korisnika - HRK]]/7.5345</f>
        <v>0</v>
      </c>
      <c r="Y2594" s="85">
        <v>1999977.75</v>
      </c>
      <c r="Z2594" s="86">
        <f>Ugovori_OPULJP[[#This Row],[UKUPNI PRIHVATLJIVI IZDACI
TOTAL ELIGIBLE EXPENDITURE
= Bespovratna sredstva ukupno + doprinos korisnika
= Ukupni prihvatljivi troškovi
= Ukupna ugovorena vrijednost projekta HRK]]/7.5345</f>
        <v>265442.66374676488</v>
      </c>
      <c r="AA2594" s="57" t="s">
        <v>38</v>
      </c>
      <c r="AB2594" s="57" t="s">
        <v>35</v>
      </c>
      <c r="AC2594" s="107" t="s">
        <v>9472</v>
      </c>
      <c r="AD2594" s="56" t="s">
        <v>6595</v>
      </c>
    </row>
    <row r="2595" spans="1:30" ht="102" x14ac:dyDescent="0.2">
      <c r="A2595" s="61" t="s">
        <v>9473</v>
      </c>
      <c r="B2595" s="99" t="s">
        <v>743</v>
      </c>
      <c r="C2595" s="56" t="s">
        <v>7295</v>
      </c>
      <c r="D2595" s="56" t="s">
        <v>9228</v>
      </c>
      <c r="E2595" s="57" t="s">
        <v>76</v>
      </c>
      <c r="F2595" s="62" t="s">
        <v>9474</v>
      </c>
      <c r="G2595" s="45" t="s">
        <v>7309</v>
      </c>
      <c r="H2595" s="59">
        <v>44344</v>
      </c>
      <c r="I2595" s="59">
        <v>44954</v>
      </c>
      <c r="J2595" s="48" t="str">
        <f>IF(Ugovori_OPULJP[[#This Row],[DATUM ZAVRŠETKA OPERACIJE]]&gt;DATE(2024,3,31),"u provedbi","završen")</f>
        <v>završen</v>
      </c>
      <c r="K2595" s="58" t="s">
        <v>249</v>
      </c>
      <c r="L2595" s="58" t="s">
        <v>249</v>
      </c>
      <c r="M2595" s="49">
        <v>0.85</v>
      </c>
      <c r="N2595" s="49">
        <v>0.15</v>
      </c>
      <c r="O2595" s="50">
        <f>Ugovori_OPULJP[[#This Row],[Bespovratna sredstva - Ukupno (EU+Nac) HRK
= Ukupna ugovorena vrijednost bespovratnih sredstava]]*Ugovori_OPULJP[[#This Row],[EU STOPA SUFINANCIRANJA %
EU CO-FINANCING RATE %]]</f>
        <v>1613240.5</v>
      </c>
      <c r="P2595" s="51">
        <f>Ugovori_OPULJP[[#This Row],[Bespovratna sredstva - EU dio - HRK]]/7.5345</f>
        <v>214113.80980821553</v>
      </c>
      <c r="Q2595" s="50">
        <f>Ugovori_OPULJP[[#This Row],[Bespovratna sredstva - Ukupno (EU+Nac) HRK
= Ukupna ugovorena vrijednost bespovratnih sredstava]]*Ugovori_OPULJP[[#This Row],[STOPA NACIONALNOG SUFINANCIRANJA %]]</f>
        <v>284689.5</v>
      </c>
      <c r="R2595" s="51">
        <f>Ugovori_OPULJP[[#This Row],[Bespovratna sredstva - Nacionalni dio - HRK]]/7.5345</f>
        <v>37784.78996615568</v>
      </c>
      <c r="S2595" s="52">
        <v>1897930</v>
      </c>
      <c r="T2595" s="53">
        <f>Ugovori_OPULJP[[#This Row],[Bespovratna sredstva - Ukupno (EU+Nac) HRK
= Ukupna ugovorena vrijednost bespovratnih sredstava]]/7.5345</f>
        <v>251898.59977437122</v>
      </c>
      <c r="U2595" s="50">
        <v>0</v>
      </c>
      <c r="V2595" s="51">
        <f>Ugovori_OPULJP[[#This Row],[Javni doprinos korisnika - HRK]]/7.5345</f>
        <v>0</v>
      </c>
      <c r="W2595" s="50">
        <v>0</v>
      </c>
      <c r="X2595" s="51">
        <f>Ugovori_OPULJP[[#This Row],[Privatni doprinos korisnika - HRK]]/7.5345</f>
        <v>0</v>
      </c>
      <c r="Y2595" s="52">
        <v>1897930</v>
      </c>
      <c r="Z2595" s="53">
        <f>Ugovori_OPULJP[[#This Row],[UKUPNI PRIHVATLJIVI IZDACI
TOTAL ELIGIBLE EXPENDITURE
= Bespovratna sredstva ukupno + doprinos korisnika
= Ukupni prihvatljivi troškovi
= Ukupna ugovorena vrijednost projekta HRK]]/7.5345</f>
        <v>251898.59977437122</v>
      </c>
      <c r="AA2595" s="57" t="s">
        <v>38</v>
      </c>
      <c r="AB2595" s="57" t="s">
        <v>35</v>
      </c>
      <c r="AC2595" s="107" t="s">
        <v>9475</v>
      </c>
      <c r="AD2595" s="63" t="s">
        <v>6595</v>
      </c>
    </row>
    <row r="2596" spans="1:30" ht="51" x14ac:dyDescent="0.2">
      <c r="A2596" s="61" t="s">
        <v>9476</v>
      </c>
      <c r="B2596" s="99" t="s">
        <v>743</v>
      </c>
      <c r="C2596" s="56" t="s">
        <v>7295</v>
      </c>
      <c r="D2596" s="56" t="s">
        <v>9228</v>
      </c>
      <c r="E2596" s="57" t="s">
        <v>76</v>
      </c>
      <c r="F2596" s="62" t="s">
        <v>9477</v>
      </c>
      <c r="G2596" s="62" t="s">
        <v>9478</v>
      </c>
      <c r="H2596" s="59">
        <v>44396</v>
      </c>
      <c r="I2596" s="59">
        <v>45004</v>
      </c>
      <c r="J2596" s="48" t="str">
        <f>IF(Ugovori_OPULJP[[#This Row],[DATUM ZAVRŠETKA OPERACIJE]]&gt;DATE(2024,3,31),"u provedbi","završen")</f>
        <v>završen</v>
      </c>
      <c r="K2596" s="58" t="s">
        <v>249</v>
      </c>
      <c r="L2596" s="58" t="s">
        <v>249</v>
      </c>
      <c r="M2596" s="49">
        <v>0.85</v>
      </c>
      <c r="N2596" s="49">
        <v>0.15</v>
      </c>
      <c r="O2596" s="50">
        <f>Ugovori_OPULJP[[#This Row],[Bespovratna sredstva - Ukupno (EU+Nac) HRK
= Ukupna ugovorena vrijednost bespovratnih sredstava]]*Ugovori_OPULJP[[#This Row],[EU STOPA SUFINANCIRANJA %
EU CO-FINANCING RATE %]]</f>
        <v>466446</v>
      </c>
      <c r="P2596" s="51">
        <f>Ugovori_OPULJP[[#This Row],[Bespovratna sredstva - EU dio - HRK]]/7.5345</f>
        <v>61908.023093768657</v>
      </c>
      <c r="Q2596" s="50">
        <f>Ugovori_OPULJP[[#This Row],[Bespovratna sredstva - Ukupno (EU+Nac) HRK
= Ukupna ugovorena vrijednost bespovratnih sredstava]]*Ugovori_OPULJP[[#This Row],[STOPA NACIONALNOG SUFINANCIRANJA %]]</f>
        <v>82314</v>
      </c>
      <c r="R2596" s="51">
        <f>Ugovori_OPULJP[[#This Row],[Bespovratna sredstva - Nacionalni dio - HRK]]/7.5345</f>
        <v>10924.945251841529</v>
      </c>
      <c r="S2596" s="52">
        <v>548760</v>
      </c>
      <c r="T2596" s="53">
        <f>Ugovori_OPULJP[[#This Row],[Bespovratna sredstva - Ukupno (EU+Nac) HRK
= Ukupna ugovorena vrijednost bespovratnih sredstava]]/7.5345</f>
        <v>72832.968345610192</v>
      </c>
      <c r="U2596" s="50">
        <v>0</v>
      </c>
      <c r="V2596" s="51">
        <f>Ugovori_OPULJP[[#This Row],[Javni doprinos korisnika - HRK]]/7.5345</f>
        <v>0</v>
      </c>
      <c r="W2596" s="50">
        <v>0</v>
      </c>
      <c r="X2596" s="51">
        <f>Ugovori_OPULJP[[#This Row],[Privatni doprinos korisnika - HRK]]/7.5345</f>
        <v>0</v>
      </c>
      <c r="Y2596" s="52">
        <v>548760</v>
      </c>
      <c r="Z2596" s="53">
        <f>Ugovori_OPULJP[[#This Row],[UKUPNI PRIHVATLJIVI IZDACI
TOTAL ELIGIBLE EXPENDITURE
= Bespovratna sredstva ukupno + doprinos korisnika
= Ukupni prihvatljivi troškovi
= Ukupna ugovorena vrijednost projekta HRK]]/7.5345</f>
        <v>72832.968345610192</v>
      </c>
      <c r="AA2596" s="57" t="s">
        <v>38</v>
      </c>
      <c r="AB2596" s="57" t="s">
        <v>35</v>
      </c>
      <c r="AC2596" s="107" t="s">
        <v>9479</v>
      </c>
      <c r="AD2596" s="63" t="s">
        <v>6595</v>
      </c>
    </row>
    <row r="2597" spans="1:30" ht="38.25" x14ac:dyDescent="0.2">
      <c r="A2597" s="61" t="s">
        <v>9480</v>
      </c>
      <c r="B2597" s="99" t="s">
        <v>743</v>
      </c>
      <c r="C2597" s="56" t="s">
        <v>7295</v>
      </c>
      <c r="D2597" s="56" t="s">
        <v>9228</v>
      </c>
      <c r="E2597" s="57" t="s">
        <v>76</v>
      </c>
      <c r="F2597" s="62" t="s">
        <v>9481</v>
      </c>
      <c r="G2597" s="62" t="s">
        <v>7130</v>
      </c>
      <c r="H2597" s="59">
        <v>44396</v>
      </c>
      <c r="I2597" s="59">
        <v>45004</v>
      </c>
      <c r="J2597" s="48" t="str">
        <f>IF(Ugovori_OPULJP[[#This Row],[DATUM ZAVRŠETKA OPERACIJE]]&gt;DATE(2024,3,31),"u provedbi","završen")</f>
        <v>završen</v>
      </c>
      <c r="K2597" s="58" t="s">
        <v>9482</v>
      </c>
      <c r="L2597" s="58" t="s">
        <v>37</v>
      </c>
      <c r="M2597" s="49">
        <v>0.85</v>
      </c>
      <c r="N2597" s="49">
        <v>0.15</v>
      </c>
      <c r="O2597" s="50">
        <f>Ugovori_OPULJP[[#This Row],[Bespovratna sredstva - Ukupno (EU+Nac) HRK
= Ukupna ugovorena vrijednost bespovratnih sredstava]]*Ugovori_OPULJP[[#This Row],[EU STOPA SUFINANCIRANJA %
EU CO-FINANCING RATE %]]</f>
        <v>638401</v>
      </c>
      <c r="P2597" s="51">
        <f>Ugovori_OPULJP[[#This Row],[Bespovratna sredstva - EU dio - HRK]]/7.5345</f>
        <v>84730.373614705677</v>
      </c>
      <c r="Q2597" s="50">
        <f>Ugovori_OPULJP[[#This Row],[Bespovratna sredstva - Ukupno (EU+Nac) HRK
= Ukupna ugovorena vrijednost bespovratnih sredstava]]*Ugovori_OPULJP[[#This Row],[STOPA NACIONALNOG SUFINANCIRANJA %]]</f>
        <v>112659</v>
      </c>
      <c r="R2597" s="51">
        <f>Ugovori_OPULJP[[#This Row],[Bespovratna sredstva - Nacionalni dio - HRK]]/7.5345</f>
        <v>14952.418873183356</v>
      </c>
      <c r="S2597" s="52">
        <v>751060</v>
      </c>
      <c r="T2597" s="53">
        <f>Ugovori_OPULJP[[#This Row],[Bespovratna sredstva - Ukupno (EU+Nac) HRK
= Ukupna ugovorena vrijednost bespovratnih sredstava]]/7.5345</f>
        <v>99682.792487889034</v>
      </c>
      <c r="U2597" s="50">
        <v>0</v>
      </c>
      <c r="V2597" s="51">
        <f>Ugovori_OPULJP[[#This Row],[Javni doprinos korisnika - HRK]]/7.5345</f>
        <v>0</v>
      </c>
      <c r="W2597" s="50">
        <v>0</v>
      </c>
      <c r="X2597" s="51">
        <f>Ugovori_OPULJP[[#This Row],[Privatni doprinos korisnika - HRK]]/7.5345</f>
        <v>0</v>
      </c>
      <c r="Y2597" s="52">
        <v>751060</v>
      </c>
      <c r="Z2597" s="53">
        <f>Ugovori_OPULJP[[#This Row],[UKUPNI PRIHVATLJIVI IZDACI
TOTAL ELIGIBLE EXPENDITURE
= Bespovratna sredstva ukupno + doprinos korisnika
= Ukupni prihvatljivi troškovi
= Ukupna ugovorena vrijednost projekta HRK]]/7.5345</f>
        <v>99682.792487889034</v>
      </c>
      <c r="AA2597" s="57" t="s">
        <v>38</v>
      </c>
      <c r="AB2597" s="57" t="s">
        <v>35</v>
      </c>
      <c r="AC2597" s="107" t="s">
        <v>9483</v>
      </c>
      <c r="AD2597" s="63" t="s">
        <v>6595</v>
      </c>
    </row>
    <row r="2598" spans="1:30" ht="38.25" x14ac:dyDescent="0.2">
      <c r="A2598" s="61" t="s">
        <v>9484</v>
      </c>
      <c r="B2598" s="99" t="s">
        <v>743</v>
      </c>
      <c r="C2598" s="56" t="s">
        <v>7295</v>
      </c>
      <c r="D2598" s="56" t="s">
        <v>9228</v>
      </c>
      <c r="E2598" s="57" t="s">
        <v>76</v>
      </c>
      <c r="F2598" s="62" t="s">
        <v>9485</v>
      </c>
      <c r="G2598" s="62" t="s">
        <v>9486</v>
      </c>
      <c r="H2598" s="59">
        <v>44396</v>
      </c>
      <c r="I2598" s="59">
        <v>45004</v>
      </c>
      <c r="J2598" s="48" t="str">
        <f>IF(Ugovori_OPULJP[[#This Row],[DATUM ZAVRŠETKA OPERACIJE]]&gt;DATE(2024,3,31),"u provedbi","završen")</f>
        <v>završen</v>
      </c>
      <c r="K2598" s="58" t="s">
        <v>249</v>
      </c>
      <c r="L2598" s="58" t="s">
        <v>249</v>
      </c>
      <c r="M2598" s="49">
        <v>0.85</v>
      </c>
      <c r="N2598" s="49">
        <v>0.15</v>
      </c>
      <c r="O2598" s="50">
        <f>Ugovori_OPULJP[[#This Row],[Bespovratna sredstva - Ukupno (EU+Nac) HRK
= Ukupna ugovorena vrijednost bespovratnih sredstava]]*Ugovori_OPULJP[[#This Row],[EU STOPA SUFINANCIRANJA %
EU CO-FINANCING RATE %]]</f>
        <v>461516</v>
      </c>
      <c r="P2598" s="51">
        <f>Ugovori_OPULJP[[#This Row],[Bespovratna sredstva - EU dio - HRK]]/7.5345</f>
        <v>61253.699648284557</v>
      </c>
      <c r="Q2598" s="50">
        <f>Ugovori_OPULJP[[#This Row],[Bespovratna sredstva - Ukupno (EU+Nac) HRK
= Ukupna ugovorena vrijednost bespovratnih sredstava]]*Ugovori_OPULJP[[#This Row],[STOPA NACIONALNOG SUFINANCIRANJA %]]</f>
        <v>81444</v>
      </c>
      <c r="R2598" s="51">
        <f>Ugovori_OPULJP[[#This Row],[Bespovratna sredstva - Nacionalni dio - HRK]]/7.5345</f>
        <v>10809.476408520804</v>
      </c>
      <c r="S2598" s="52">
        <v>542960</v>
      </c>
      <c r="T2598" s="53">
        <f>Ugovori_OPULJP[[#This Row],[Bespovratna sredstva - Ukupno (EU+Nac) HRK
= Ukupna ugovorena vrijednost bespovratnih sredstava]]/7.5345</f>
        <v>72063.176056805358</v>
      </c>
      <c r="U2598" s="50">
        <v>0</v>
      </c>
      <c r="V2598" s="51">
        <f>Ugovori_OPULJP[[#This Row],[Javni doprinos korisnika - HRK]]/7.5345</f>
        <v>0</v>
      </c>
      <c r="W2598" s="50">
        <v>0</v>
      </c>
      <c r="X2598" s="51">
        <f>Ugovori_OPULJP[[#This Row],[Privatni doprinos korisnika - HRK]]/7.5345</f>
        <v>0</v>
      </c>
      <c r="Y2598" s="52">
        <v>542960</v>
      </c>
      <c r="Z2598" s="53">
        <f>Ugovori_OPULJP[[#This Row],[UKUPNI PRIHVATLJIVI IZDACI
TOTAL ELIGIBLE EXPENDITURE
= Bespovratna sredstva ukupno + doprinos korisnika
= Ukupni prihvatljivi troškovi
= Ukupna ugovorena vrijednost projekta HRK]]/7.5345</f>
        <v>72063.176056805358</v>
      </c>
      <c r="AA2598" s="57" t="s">
        <v>38</v>
      </c>
      <c r="AB2598" s="57" t="s">
        <v>35</v>
      </c>
      <c r="AC2598" s="107" t="s">
        <v>9487</v>
      </c>
      <c r="AD2598" s="63" t="s">
        <v>6595</v>
      </c>
    </row>
    <row r="2599" spans="1:30" ht="89.25" x14ac:dyDescent="0.2">
      <c r="A2599" s="61" t="s">
        <v>9488</v>
      </c>
      <c r="B2599" s="99" t="s">
        <v>743</v>
      </c>
      <c r="C2599" s="56" t="s">
        <v>7295</v>
      </c>
      <c r="D2599" s="56" t="s">
        <v>9228</v>
      </c>
      <c r="E2599" s="57" t="s">
        <v>76</v>
      </c>
      <c r="F2599" s="62" t="s">
        <v>9489</v>
      </c>
      <c r="G2599" s="62" t="s">
        <v>9490</v>
      </c>
      <c r="H2599" s="59">
        <v>44397</v>
      </c>
      <c r="I2599" s="59">
        <v>45005</v>
      </c>
      <c r="J2599" s="48" t="str">
        <f>IF(Ugovori_OPULJP[[#This Row],[DATUM ZAVRŠETKA OPERACIJE]]&gt;DATE(2024,3,31),"u provedbi","završen")</f>
        <v>završen</v>
      </c>
      <c r="K2599" s="58" t="s">
        <v>9491</v>
      </c>
      <c r="L2599" s="58" t="s">
        <v>186</v>
      </c>
      <c r="M2599" s="49">
        <v>0.85</v>
      </c>
      <c r="N2599" s="49">
        <v>0.15</v>
      </c>
      <c r="O2599" s="50">
        <f>Ugovori_OPULJP[[#This Row],[Bespovratna sredstva - Ukupno (EU+Nac) HRK
= Ukupna ugovorena vrijednost bespovratnih sredstava]]*Ugovori_OPULJP[[#This Row],[EU STOPA SUFINANCIRANJA %
EU CO-FINANCING RATE %]]</f>
        <v>613810.5</v>
      </c>
      <c r="P2599" s="51">
        <f>Ugovori_OPULJP[[#This Row],[Bespovratna sredstva - EU dio - HRK]]/7.5345</f>
        <v>81466.653394385823</v>
      </c>
      <c r="Q2599" s="50">
        <f>Ugovori_OPULJP[[#This Row],[Bespovratna sredstva - Ukupno (EU+Nac) HRK
= Ukupna ugovorena vrijednost bespovratnih sredstava]]*Ugovori_OPULJP[[#This Row],[STOPA NACIONALNOG SUFINANCIRANJA %]]</f>
        <v>108319.5</v>
      </c>
      <c r="R2599" s="51">
        <f>Ugovori_OPULJP[[#This Row],[Bespovratna sredstva - Nacionalni dio - HRK]]/7.5345</f>
        <v>14376.468246068085</v>
      </c>
      <c r="S2599" s="52">
        <v>722130</v>
      </c>
      <c r="T2599" s="53">
        <f>Ugovori_OPULJP[[#This Row],[Bespovratna sredstva - Ukupno (EU+Nac) HRK
= Ukupna ugovorena vrijednost bespovratnih sredstava]]/7.5345</f>
        <v>95843.121640453901</v>
      </c>
      <c r="U2599" s="50">
        <v>0</v>
      </c>
      <c r="V2599" s="51">
        <f>Ugovori_OPULJP[[#This Row],[Javni doprinos korisnika - HRK]]/7.5345</f>
        <v>0</v>
      </c>
      <c r="W2599" s="50">
        <v>0</v>
      </c>
      <c r="X2599" s="51">
        <f>Ugovori_OPULJP[[#This Row],[Privatni doprinos korisnika - HRK]]/7.5345</f>
        <v>0</v>
      </c>
      <c r="Y2599" s="52">
        <v>722130</v>
      </c>
      <c r="Z2599" s="53">
        <f>Ugovori_OPULJP[[#This Row],[UKUPNI PRIHVATLJIVI IZDACI
TOTAL ELIGIBLE EXPENDITURE
= Bespovratna sredstva ukupno + doprinos korisnika
= Ukupni prihvatljivi troškovi
= Ukupna ugovorena vrijednost projekta HRK]]/7.5345</f>
        <v>95843.121640453901</v>
      </c>
      <c r="AA2599" s="57" t="s">
        <v>38</v>
      </c>
      <c r="AB2599" s="57" t="s">
        <v>35</v>
      </c>
      <c r="AC2599" s="107" t="s">
        <v>9492</v>
      </c>
      <c r="AD2599" s="63" t="s">
        <v>6595</v>
      </c>
    </row>
    <row r="2600" spans="1:30" ht="63.75" x14ac:dyDescent="0.2">
      <c r="A2600" s="61" t="s">
        <v>9493</v>
      </c>
      <c r="B2600" s="99" t="s">
        <v>743</v>
      </c>
      <c r="C2600" s="56" t="s">
        <v>7295</v>
      </c>
      <c r="D2600" s="56" t="s">
        <v>9228</v>
      </c>
      <c r="E2600" s="57" t="s">
        <v>76</v>
      </c>
      <c r="F2600" s="62" t="s">
        <v>9494</v>
      </c>
      <c r="G2600" s="62" t="s">
        <v>9495</v>
      </c>
      <c r="H2600" s="59">
        <v>44382</v>
      </c>
      <c r="I2600" s="59">
        <v>44990</v>
      </c>
      <c r="J2600" s="48" t="str">
        <f>IF(Ugovori_OPULJP[[#This Row],[DATUM ZAVRŠETKA OPERACIJE]]&gt;DATE(2024,3,31),"u provedbi","završen")</f>
        <v>završen</v>
      </c>
      <c r="K2600" s="58" t="s">
        <v>154</v>
      </c>
      <c r="L2600" s="58" t="s">
        <v>37</v>
      </c>
      <c r="M2600" s="49">
        <v>0.85</v>
      </c>
      <c r="N2600" s="49">
        <v>0.15</v>
      </c>
      <c r="O2600" s="50">
        <f>Ugovori_OPULJP[[#This Row],[Bespovratna sredstva - Ukupno (EU+Nac) HRK
= Ukupna ugovorena vrijednost bespovratnih sredstava]]*Ugovori_OPULJP[[#This Row],[EU STOPA SUFINANCIRANJA %
EU CO-FINANCING RATE %]]</f>
        <v>457334</v>
      </c>
      <c r="P2600" s="51">
        <f>Ugovori_OPULJP[[#This Row],[Bespovratna sredstva - EU dio - HRK]]/7.5345</f>
        <v>60698.652863494586</v>
      </c>
      <c r="Q2600" s="50">
        <f>Ugovori_OPULJP[[#This Row],[Bespovratna sredstva - Ukupno (EU+Nac) HRK
= Ukupna ugovorena vrijednost bespovratnih sredstava]]*Ugovori_OPULJP[[#This Row],[STOPA NACIONALNOG SUFINANCIRANJA %]]</f>
        <v>80706</v>
      </c>
      <c r="R2600" s="51">
        <f>Ugovori_OPULJP[[#This Row],[Bespovratna sredstva - Nacionalni dio - HRK]]/7.5345</f>
        <v>10711.526975910811</v>
      </c>
      <c r="S2600" s="52">
        <v>538040</v>
      </c>
      <c r="T2600" s="53">
        <f>Ugovori_OPULJP[[#This Row],[Bespovratna sredstva - Ukupno (EU+Nac) HRK
= Ukupna ugovorena vrijednost bespovratnih sredstava]]/7.5345</f>
        <v>71410.179839405391</v>
      </c>
      <c r="U2600" s="50">
        <v>0</v>
      </c>
      <c r="V2600" s="51">
        <f>Ugovori_OPULJP[[#This Row],[Javni doprinos korisnika - HRK]]/7.5345</f>
        <v>0</v>
      </c>
      <c r="W2600" s="50">
        <v>0</v>
      </c>
      <c r="X2600" s="51">
        <f>Ugovori_OPULJP[[#This Row],[Privatni doprinos korisnika - HRK]]/7.5345</f>
        <v>0</v>
      </c>
      <c r="Y2600" s="52">
        <v>538040</v>
      </c>
      <c r="Z2600" s="53">
        <f>Ugovori_OPULJP[[#This Row],[UKUPNI PRIHVATLJIVI IZDACI
TOTAL ELIGIBLE EXPENDITURE
= Bespovratna sredstva ukupno + doprinos korisnika
= Ukupni prihvatljivi troškovi
= Ukupna ugovorena vrijednost projekta HRK]]/7.5345</f>
        <v>71410.179839405391</v>
      </c>
      <c r="AA2600" s="57" t="s">
        <v>38</v>
      </c>
      <c r="AB2600" s="57" t="s">
        <v>35</v>
      </c>
      <c r="AC2600" s="107" t="s">
        <v>9496</v>
      </c>
      <c r="AD2600" s="63" t="s">
        <v>6595</v>
      </c>
    </row>
    <row r="2601" spans="1:30" ht="38.25" x14ac:dyDescent="0.2">
      <c r="A2601" s="61" t="s">
        <v>9497</v>
      </c>
      <c r="B2601" s="99" t="s">
        <v>743</v>
      </c>
      <c r="C2601" s="56" t="s">
        <v>7295</v>
      </c>
      <c r="D2601" s="56" t="s">
        <v>9228</v>
      </c>
      <c r="E2601" s="57" t="s">
        <v>76</v>
      </c>
      <c r="F2601" s="62" t="s">
        <v>9498</v>
      </c>
      <c r="G2601" s="62" t="s">
        <v>2682</v>
      </c>
      <c r="H2601" s="59">
        <v>44378</v>
      </c>
      <c r="I2601" s="59">
        <v>44986</v>
      </c>
      <c r="J2601" s="48" t="str">
        <f>IF(Ugovori_OPULJP[[#This Row],[DATUM ZAVRŠETKA OPERACIJE]]&gt;DATE(2024,3,31),"u provedbi","završen")</f>
        <v>završen</v>
      </c>
      <c r="K2601" s="58" t="s">
        <v>2419</v>
      </c>
      <c r="L2601" s="58" t="s">
        <v>94</v>
      </c>
      <c r="M2601" s="49">
        <v>0.85</v>
      </c>
      <c r="N2601" s="49">
        <v>0.15</v>
      </c>
      <c r="O2601" s="50">
        <f>Ugovori_OPULJP[[#This Row],[Bespovratna sredstva - Ukupno (EU+Nac) HRK
= Ukupna ugovorena vrijednost bespovratnih sredstava]]*Ugovori_OPULJP[[#This Row],[EU STOPA SUFINANCIRANJA %
EU CO-FINANCING RATE %]]</f>
        <v>618987</v>
      </c>
      <c r="P2601" s="51">
        <f>Ugovori_OPULJP[[#This Row],[Bespovratna sredstva - EU dio - HRK]]/7.5345</f>
        <v>82153.693012144126</v>
      </c>
      <c r="Q2601" s="50">
        <f>Ugovori_OPULJP[[#This Row],[Bespovratna sredstva - Ukupno (EU+Nac) HRK
= Ukupna ugovorena vrijednost bespovratnih sredstava]]*Ugovori_OPULJP[[#This Row],[STOPA NACIONALNOG SUFINANCIRANJA %]]</f>
        <v>109233</v>
      </c>
      <c r="R2601" s="51">
        <f>Ugovori_OPULJP[[#This Row],[Bespovratna sredstva - Nacionalni dio - HRK]]/7.5345</f>
        <v>14497.710531554847</v>
      </c>
      <c r="S2601" s="52">
        <v>728220</v>
      </c>
      <c r="T2601" s="53">
        <f>Ugovori_OPULJP[[#This Row],[Bespovratna sredstva - Ukupno (EU+Nac) HRK
= Ukupna ugovorena vrijednost bespovratnih sredstava]]/7.5345</f>
        <v>96651.40354369898</v>
      </c>
      <c r="U2601" s="50">
        <v>0</v>
      </c>
      <c r="V2601" s="51">
        <f>Ugovori_OPULJP[[#This Row],[Javni doprinos korisnika - HRK]]/7.5345</f>
        <v>0</v>
      </c>
      <c r="W2601" s="50">
        <v>0</v>
      </c>
      <c r="X2601" s="51">
        <f>Ugovori_OPULJP[[#This Row],[Privatni doprinos korisnika - HRK]]/7.5345</f>
        <v>0</v>
      </c>
      <c r="Y2601" s="52">
        <v>728220</v>
      </c>
      <c r="Z2601" s="53">
        <f>Ugovori_OPULJP[[#This Row],[UKUPNI PRIHVATLJIVI IZDACI
TOTAL ELIGIBLE EXPENDITURE
= Bespovratna sredstva ukupno + doprinos korisnika
= Ukupni prihvatljivi troškovi
= Ukupna ugovorena vrijednost projekta HRK]]/7.5345</f>
        <v>96651.40354369898</v>
      </c>
      <c r="AA2601" s="57" t="s">
        <v>38</v>
      </c>
      <c r="AB2601" s="57" t="s">
        <v>35</v>
      </c>
      <c r="AC2601" s="107" t="s">
        <v>9499</v>
      </c>
      <c r="AD2601" s="63" t="s">
        <v>6595</v>
      </c>
    </row>
    <row r="2602" spans="1:30" ht="114.75" x14ac:dyDescent="0.2">
      <c r="A2602" s="61" t="s">
        <v>9500</v>
      </c>
      <c r="B2602" s="99" t="s">
        <v>743</v>
      </c>
      <c r="C2602" s="56" t="s">
        <v>7295</v>
      </c>
      <c r="D2602" s="56" t="s">
        <v>9228</v>
      </c>
      <c r="E2602" s="57" t="s">
        <v>76</v>
      </c>
      <c r="F2602" s="62" t="s">
        <v>9501</v>
      </c>
      <c r="G2602" s="62" t="s">
        <v>3967</v>
      </c>
      <c r="H2602" s="59">
        <v>44378</v>
      </c>
      <c r="I2602" s="59">
        <v>44986</v>
      </c>
      <c r="J2602" s="48" t="str">
        <f>IF(Ugovori_OPULJP[[#This Row],[DATUM ZAVRŠETKA OPERACIJE]]&gt;DATE(2024,3,31),"u provedbi","završen")</f>
        <v>završen</v>
      </c>
      <c r="K2602" s="58" t="s">
        <v>371</v>
      </c>
      <c r="L2602" s="58" t="s">
        <v>371</v>
      </c>
      <c r="M2602" s="49">
        <v>0.85</v>
      </c>
      <c r="N2602" s="49">
        <v>0.15</v>
      </c>
      <c r="O2602" s="50">
        <f>Ugovori_OPULJP[[#This Row],[Bespovratna sredstva - Ukupno (EU+Nac) HRK
= Ukupna ugovorena vrijednost bespovratnih sredstava]]*Ugovori_OPULJP[[#This Row],[EU STOPA SUFINANCIRANJA %
EU CO-FINANCING RATE %]]</f>
        <v>590175.50199999998</v>
      </c>
      <c r="P2602" s="51">
        <f>Ugovori_OPULJP[[#This Row],[Bespovratna sredstva - EU dio - HRK]]/7.5345</f>
        <v>78329.750082951752</v>
      </c>
      <c r="Q2602" s="50">
        <f>Ugovori_OPULJP[[#This Row],[Bespovratna sredstva - Ukupno (EU+Nac) HRK
= Ukupna ugovorena vrijednost bespovratnih sredstava]]*Ugovori_OPULJP[[#This Row],[STOPA NACIONALNOG SUFINANCIRANJA %]]</f>
        <v>104148.618</v>
      </c>
      <c r="R2602" s="51">
        <f>Ugovori_OPULJP[[#This Row],[Bespovratna sredstva - Nacionalni dio - HRK]]/7.5345</f>
        <v>13822.897073462074</v>
      </c>
      <c r="S2602" s="52">
        <v>694324.12</v>
      </c>
      <c r="T2602" s="53">
        <f>Ugovori_OPULJP[[#This Row],[Bespovratna sredstva - Ukupno (EU+Nac) HRK
= Ukupna ugovorena vrijednost bespovratnih sredstava]]/7.5345</f>
        <v>92152.647156413819</v>
      </c>
      <c r="U2602" s="50">
        <v>0</v>
      </c>
      <c r="V2602" s="51">
        <f>Ugovori_OPULJP[[#This Row],[Javni doprinos korisnika - HRK]]/7.5345</f>
        <v>0</v>
      </c>
      <c r="W2602" s="50">
        <v>0</v>
      </c>
      <c r="X2602" s="51">
        <f>Ugovori_OPULJP[[#This Row],[Privatni doprinos korisnika - HRK]]/7.5345</f>
        <v>0</v>
      </c>
      <c r="Y2602" s="52">
        <v>694324.12</v>
      </c>
      <c r="Z2602" s="53">
        <f>Ugovori_OPULJP[[#This Row],[UKUPNI PRIHVATLJIVI IZDACI
TOTAL ELIGIBLE EXPENDITURE
= Bespovratna sredstva ukupno + doprinos korisnika
= Ukupni prihvatljivi troškovi
= Ukupna ugovorena vrijednost projekta HRK]]/7.5345</f>
        <v>92152.647156413819</v>
      </c>
      <c r="AA2602" s="57" t="s">
        <v>38</v>
      </c>
      <c r="AB2602" s="57" t="s">
        <v>35</v>
      </c>
      <c r="AC2602" s="107" t="s">
        <v>9502</v>
      </c>
      <c r="AD2602" s="63" t="s">
        <v>6595</v>
      </c>
    </row>
    <row r="2603" spans="1:30" ht="102" x14ac:dyDescent="0.2">
      <c r="A2603" s="61" t="s">
        <v>9503</v>
      </c>
      <c r="B2603" s="99" t="s">
        <v>743</v>
      </c>
      <c r="C2603" s="56" t="s">
        <v>7295</v>
      </c>
      <c r="D2603" s="56" t="s">
        <v>9228</v>
      </c>
      <c r="E2603" s="57" t="s">
        <v>76</v>
      </c>
      <c r="F2603" s="62" t="s">
        <v>7363</v>
      </c>
      <c r="G2603" s="62" t="s">
        <v>5149</v>
      </c>
      <c r="H2603" s="59">
        <v>44340</v>
      </c>
      <c r="I2603" s="59">
        <v>44950</v>
      </c>
      <c r="J2603" s="48" t="str">
        <f>IF(Ugovori_OPULJP[[#This Row],[DATUM ZAVRŠETKA OPERACIJE]]&gt;DATE(2024,3,31),"u provedbi","završen")</f>
        <v>završen</v>
      </c>
      <c r="K2603" s="58" t="s">
        <v>109</v>
      </c>
      <c r="L2603" s="67" t="s">
        <v>104</v>
      </c>
      <c r="M2603" s="74" t="s">
        <v>3114</v>
      </c>
      <c r="N2603" s="49">
        <v>0.15</v>
      </c>
      <c r="O2603" s="50">
        <f>Ugovori_OPULJP[[#This Row],[Bespovratna sredstva - Ukupno (EU+Nac) HRK
= Ukupna ugovorena vrijednost bespovratnih sredstava]]*Ugovori_OPULJP[[#This Row],[EU STOPA SUFINANCIRANJA %
EU CO-FINANCING RATE %]]</f>
        <v>1065652.1399999999</v>
      </c>
      <c r="P2603" s="51">
        <f>Ugovori_OPULJP[[#This Row],[Bespovratna sredstva - EU dio - HRK]]/7.5345</f>
        <v>141436.34481385624</v>
      </c>
      <c r="Q2603" s="50">
        <f>Ugovori_OPULJP[[#This Row],[Bespovratna sredstva - Ukupno (EU+Nac) HRK
= Ukupna ugovorena vrijednost bespovratnih sredstava]]*Ugovori_OPULJP[[#This Row],[STOPA NACIONALNOG SUFINANCIRANJA %]]</f>
        <v>188056.25999999998</v>
      </c>
      <c r="R2603" s="51">
        <f>Ugovori_OPULJP[[#This Row],[Bespovratna sredstva - Nacionalni dio - HRK]]/7.5345</f>
        <v>24959.354967151099</v>
      </c>
      <c r="S2603" s="52">
        <v>1253708.3999999999</v>
      </c>
      <c r="T2603" s="53">
        <f>Ugovori_OPULJP[[#This Row],[Bespovratna sredstva - Ukupno (EU+Nac) HRK
= Ukupna ugovorena vrijednost bespovratnih sredstava]]/7.5345</f>
        <v>166395.69978100734</v>
      </c>
      <c r="U2603" s="50">
        <v>0</v>
      </c>
      <c r="V2603" s="51">
        <f>Ugovori_OPULJP[[#This Row],[Javni doprinos korisnika - HRK]]/7.5345</f>
        <v>0</v>
      </c>
      <c r="W2603" s="50">
        <v>0</v>
      </c>
      <c r="X2603" s="51">
        <f>Ugovori_OPULJP[[#This Row],[Privatni doprinos korisnika - HRK]]/7.5345</f>
        <v>0</v>
      </c>
      <c r="Y2603" s="52">
        <v>1253708.3999999999</v>
      </c>
      <c r="Z2603" s="53">
        <f>Ugovori_OPULJP[[#This Row],[UKUPNI PRIHVATLJIVI IZDACI
TOTAL ELIGIBLE EXPENDITURE
= Bespovratna sredstva ukupno + doprinos korisnika
= Ukupni prihvatljivi troškovi
= Ukupna ugovorena vrijednost projekta HRK]]/7.5345</f>
        <v>166395.69978100734</v>
      </c>
      <c r="AA2603" s="57" t="s">
        <v>38</v>
      </c>
      <c r="AB2603" s="57" t="s">
        <v>35</v>
      </c>
      <c r="AC2603" s="107" t="s">
        <v>9504</v>
      </c>
      <c r="AD2603" s="63" t="s">
        <v>6595</v>
      </c>
    </row>
    <row r="2604" spans="1:30" ht="38.25" x14ac:dyDescent="0.2">
      <c r="A2604" s="61" t="s">
        <v>9505</v>
      </c>
      <c r="B2604" s="99" t="s">
        <v>743</v>
      </c>
      <c r="C2604" s="56" t="s">
        <v>7295</v>
      </c>
      <c r="D2604" s="56" t="s">
        <v>9228</v>
      </c>
      <c r="E2604" s="57" t="s">
        <v>76</v>
      </c>
      <c r="F2604" s="62" t="s">
        <v>9506</v>
      </c>
      <c r="G2604" s="62" t="s">
        <v>9507</v>
      </c>
      <c r="H2604" s="59">
        <v>44396</v>
      </c>
      <c r="I2604" s="59">
        <v>45004</v>
      </c>
      <c r="J2604" s="48" t="str">
        <f>IF(Ugovori_OPULJP[[#This Row],[DATUM ZAVRŠETKA OPERACIJE]]&gt;DATE(2024,3,31),"u provedbi","završen")</f>
        <v>završen</v>
      </c>
      <c r="K2604" s="58" t="s">
        <v>94</v>
      </c>
      <c r="L2604" s="58" t="s">
        <v>94</v>
      </c>
      <c r="M2604" s="49">
        <v>0.85</v>
      </c>
      <c r="N2604" s="49">
        <v>0.15</v>
      </c>
      <c r="O2604" s="50">
        <f>Ugovori_OPULJP[[#This Row],[Bespovratna sredstva - Ukupno (EU+Nac) HRK
= Ukupna ugovorena vrijednost bespovratnih sredstava]]*Ugovori_OPULJP[[#This Row],[EU STOPA SUFINANCIRANJA %
EU CO-FINANCING RATE %]]</f>
        <v>455175</v>
      </c>
      <c r="P2604" s="51">
        <f>Ugovori_OPULJP[[#This Row],[Bespovratna sredstva - EU dio - HRK]]/7.5345</f>
        <v>60412.104320127408</v>
      </c>
      <c r="Q2604" s="50">
        <f>Ugovori_OPULJP[[#This Row],[Bespovratna sredstva - Ukupno (EU+Nac) HRK
= Ukupna ugovorena vrijednost bespovratnih sredstava]]*Ugovori_OPULJP[[#This Row],[STOPA NACIONALNOG SUFINANCIRANJA %]]</f>
        <v>80325</v>
      </c>
      <c r="R2604" s="51">
        <f>Ugovori_OPULJP[[#This Row],[Bespovratna sredstva - Nacionalni dio - HRK]]/7.5345</f>
        <v>10660.959585904837</v>
      </c>
      <c r="S2604" s="52">
        <v>535500</v>
      </c>
      <c r="T2604" s="53">
        <f>Ugovori_OPULJP[[#This Row],[Bespovratna sredstva - Ukupno (EU+Nac) HRK
= Ukupna ugovorena vrijednost bespovratnih sredstava]]/7.5345</f>
        <v>71073.063906032243</v>
      </c>
      <c r="U2604" s="50">
        <v>0</v>
      </c>
      <c r="V2604" s="51">
        <f>Ugovori_OPULJP[[#This Row],[Javni doprinos korisnika - HRK]]/7.5345</f>
        <v>0</v>
      </c>
      <c r="W2604" s="50">
        <v>0</v>
      </c>
      <c r="X2604" s="51">
        <f>Ugovori_OPULJP[[#This Row],[Privatni doprinos korisnika - HRK]]/7.5345</f>
        <v>0</v>
      </c>
      <c r="Y2604" s="52">
        <v>535500</v>
      </c>
      <c r="Z2604" s="53">
        <f>Ugovori_OPULJP[[#This Row],[UKUPNI PRIHVATLJIVI IZDACI
TOTAL ELIGIBLE EXPENDITURE
= Bespovratna sredstva ukupno + doprinos korisnika
= Ukupni prihvatljivi troškovi
= Ukupna ugovorena vrijednost projekta HRK]]/7.5345</f>
        <v>71073.063906032243</v>
      </c>
      <c r="AA2604" s="57" t="s">
        <v>38</v>
      </c>
      <c r="AB2604" s="57" t="s">
        <v>35</v>
      </c>
      <c r="AC2604" s="107" t="s">
        <v>9508</v>
      </c>
      <c r="AD2604" s="63" t="s">
        <v>6595</v>
      </c>
    </row>
    <row r="2605" spans="1:30" ht="114.75" x14ac:dyDescent="0.2">
      <c r="A2605" s="61" t="s">
        <v>9509</v>
      </c>
      <c r="B2605" s="99" t="s">
        <v>743</v>
      </c>
      <c r="C2605" s="56" t="s">
        <v>7295</v>
      </c>
      <c r="D2605" s="56" t="s">
        <v>9228</v>
      </c>
      <c r="E2605" s="57" t="s">
        <v>76</v>
      </c>
      <c r="F2605" s="62" t="s">
        <v>9510</v>
      </c>
      <c r="G2605" s="45" t="s">
        <v>5357</v>
      </c>
      <c r="H2605" s="59">
        <v>44340</v>
      </c>
      <c r="I2605" s="59">
        <v>44950</v>
      </c>
      <c r="J2605" s="48" t="str">
        <f>IF(Ugovori_OPULJP[[#This Row],[DATUM ZAVRŠETKA OPERACIJE]]&gt;DATE(2024,3,31),"u provedbi","završen")</f>
        <v>završen</v>
      </c>
      <c r="K2605" s="58" t="s">
        <v>8672</v>
      </c>
      <c r="L2605" s="58" t="s">
        <v>371</v>
      </c>
      <c r="M2605" s="49">
        <v>0.85</v>
      </c>
      <c r="N2605" s="49">
        <v>0.15</v>
      </c>
      <c r="O2605" s="50">
        <f>Ugovori_OPULJP[[#This Row],[Bespovratna sredstva - Ukupno (EU+Nac) HRK
= Ukupna ugovorena vrijednost bespovratnih sredstava]]*Ugovori_OPULJP[[#This Row],[EU STOPA SUFINANCIRANJA %
EU CO-FINANCING RATE %]]</f>
        <v>1525146.3725000001</v>
      </c>
      <c r="P2605" s="51">
        <f>Ugovori_OPULJP[[#This Row],[Bespovratna sredstva - EU dio - HRK]]/7.5345</f>
        <v>202421.70980157939</v>
      </c>
      <c r="Q2605" s="50">
        <f>Ugovori_OPULJP[[#This Row],[Bespovratna sredstva - Ukupno (EU+Nac) HRK
= Ukupna ugovorena vrijednost bespovratnih sredstava]]*Ugovori_OPULJP[[#This Row],[STOPA NACIONALNOG SUFINANCIRANJA %]]</f>
        <v>269143.47749999998</v>
      </c>
      <c r="R2605" s="51">
        <f>Ugovori_OPULJP[[#This Row],[Bespovratna sredstva - Nacionalni dio - HRK]]/7.5345</f>
        <v>35721.478200278711</v>
      </c>
      <c r="S2605" s="52">
        <v>1794289.85</v>
      </c>
      <c r="T2605" s="53">
        <f>Ugovori_OPULJP[[#This Row],[Bespovratna sredstva - Ukupno (EU+Nac) HRK
= Ukupna ugovorena vrijednost bespovratnih sredstava]]/7.5345</f>
        <v>238143.18800185813</v>
      </c>
      <c r="U2605" s="50">
        <v>0</v>
      </c>
      <c r="V2605" s="51">
        <f>Ugovori_OPULJP[[#This Row],[Javni doprinos korisnika - HRK]]/7.5345</f>
        <v>0</v>
      </c>
      <c r="W2605" s="50">
        <v>0</v>
      </c>
      <c r="X2605" s="51">
        <f>Ugovori_OPULJP[[#This Row],[Privatni doprinos korisnika - HRK]]/7.5345</f>
        <v>0</v>
      </c>
      <c r="Y2605" s="52">
        <v>1794289.85</v>
      </c>
      <c r="Z2605" s="53">
        <f>Ugovori_OPULJP[[#This Row],[UKUPNI PRIHVATLJIVI IZDACI
TOTAL ELIGIBLE EXPENDITURE
= Bespovratna sredstva ukupno + doprinos korisnika
= Ukupni prihvatljivi troškovi
= Ukupna ugovorena vrijednost projekta HRK]]/7.5345</f>
        <v>238143.18800185813</v>
      </c>
      <c r="AA2605" s="57" t="s">
        <v>38</v>
      </c>
      <c r="AB2605" s="57" t="s">
        <v>35</v>
      </c>
      <c r="AC2605" s="107" t="s">
        <v>9511</v>
      </c>
      <c r="AD2605" s="63" t="s">
        <v>6595</v>
      </c>
    </row>
    <row r="2606" spans="1:30" ht="76.5" x14ac:dyDescent="0.2">
      <c r="A2606" s="61" t="s">
        <v>9512</v>
      </c>
      <c r="B2606" s="99" t="s">
        <v>743</v>
      </c>
      <c r="C2606" s="56" t="s">
        <v>7295</v>
      </c>
      <c r="D2606" s="56" t="s">
        <v>9228</v>
      </c>
      <c r="E2606" s="57" t="s">
        <v>76</v>
      </c>
      <c r="F2606" s="62" t="s">
        <v>9513</v>
      </c>
      <c r="G2606" s="45" t="s">
        <v>1647</v>
      </c>
      <c r="H2606" s="59">
        <v>44214</v>
      </c>
      <c r="I2606" s="59">
        <v>44822</v>
      </c>
      <c r="J2606" s="48" t="str">
        <f>IF(Ugovori_OPULJP[[#This Row],[DATUM ZAVRŠETKA OPERACIJE]]&gt;DATE(2024,3,31),"u provedbi","završen")</f>
        <v>završen</v>
      </c>
      <c r="K2606" s="58" t="s">
        <v>211</v>
      </c>
      <c r="L2606" s="58" t="s">
        <v>211</v>
      </c>
      <c r="M2606" s="49">
        <v>0.85</v>
      </c>
      <c r="N2606" s="49">
        <v>0.15</v>
      </c>
      <c r="O2606" s="83">
        <f>Ugovori_OPULJP[[#This Row],[Bespovratna sredstva - Ukupno (EU+Nac) HRK
= Ukupna ugovorena vrijednost bespovratnih sredstava]]*Ugovori_OPULJP[[#This Row],[EU STOPA SUFINANCIRANJA %
EU CO-FINANCING RATE %]]</f>
        <v>1625748.8195</v>
      </c>
      <c r="P2606" s="84">
        <f>Ugovori_OPULJP[[#This Row],[Bespovratna sredstva - EU dio - HRK]]/7.5345</f>
        <v>215773.94910080297</v>
      </c>
      <c r="Q2606" s="83">
        <f>Ugovori_OPULJP[[#This Row],[Bespovratna sredstva - Ukupno (EU+Nac) HRK
= Ukupna ugovorena vrijednost bespovratnih sredstava]]*Ugovori_OPULJP[[#This Row],[STOPA NACIONALNOG SUFINANCIRANJA %]]</f>
        <v>286896.8505</v>
      </c>
      <c r="R2606" s="84">
        <f>Ugovori_OPULJP[[#This Row],[Bespovratna sredstva - Nacionalni dio - HRK]]/7.5345</f>
        <v>38077.755723671107</v>
      </c>
      <c r="S2606" s="85">
        <v>1912645.67</v>
      </c>
      <c r="T2606" s="86">
        <f>Ugovori_OPULJP[[#This Row],[Bespovratna sredstva - Ukupno (EU+Nac) HRK
= Ukupna ugovorena vrijednost bespovratnih sredstava]]/7.5345</f>
        <v>253851.70482447406</v>
      </c>
      <c r="U2606" s="83">
        <v>0</v>
      </c>
      <c r="V2606" s="84">
        <f>Ugovori_OPULJP[[#This Row],[Javni doprinos korisnika - HRK]]/7.5345</f>
        <v>0</v>
      </c>
      <c r="W2606" s="83">
        <v>0</v>
      </c>
      <c r="X2606" s="84">
        <f>Ugovori_OPULJP[[#This Row],[Privatni doprinos korisnika - HRK]]/7.5345</f>
        <v>0</v>
      </c>
      <c r="Y2606" s="85">
        <v>1912645.67</v>
      </c>
      <c r="Z2606" s="86">
        <f>Ugovori_OPULJP[[#This Row],[UKUPNI PRIHVATLJIVI IZDACI
TOTAL ELIGIBLE EXPENDITURE
= Bespovratna sredstva ukupno + doprinos korisnika
= Ukupni prihvatljivi troškovi
= Ukupna ugovorena vrijednost projekta HRK]]/7.5345</f>
        <v>253851.70482447406</v>
      </c>
      <c r="AA2606" s="57" t="s">
        <v>38</v>
      </c>
      <c r="AB2606" s="57" t="s">
        <v>35</v>
      </c>
      <c r="AC2606" s="107" t="s">
        <v>9514</v>
      </c>
      <c r="AD2606" s="56" t="s">
        <v>6595</v>
      </c>
    </row>
    <row r="2607" spans="1:30" ht="51" customHeight="1" x14ac:dyDescent="0.2">
      <c r="A2607" s="61" t="s">
        <v>9515</v>
      </c>
      <c r="B2607" s="55" t="s">
        <v>743</v>
      </c>
      <c r="C2607" s="56" t="s">
        <v>7295</v>
      </c>
      <c r="D2607" s="56" t="s">
        <v>9228</v>
      </c>
      <c r="E2607" s="57" t="s">
        <v>76</v>
      </c>
      <c r="F2607" s="62" t="s">
        <v>9516</v>
      </c>
      <c r="G2607" s="62" t="s">
        <v>9517</v>
      </c>
      <c r="H2607" s="59">
        <v>44377</v>
      </c>
      <c r="I2607" s="59">
        <v>44985</v>
      </c>
      <c r="J2607" s="48" t="str">
        <f>IF(Ugovori_OPULJP[[#This Row],[DATUM ZAVRŠETKA OPERACIJE]]&gt;DATE(2024,3,31),"u provedbi","završen")</f>
        <v>završen</v>
      </c>
      <c r="K2607" s="58" t="s">
        <v>9518</v>
      </c>
      <c r="L2607" s="58" t="s">
        <v>200</v>
      </c>
      <c r="M2607" s="49">
        <v>0.85</v>
      </c>
      <c r="N2607" s="49">
        <v>0.15</v>
      </c>
      <c r="O2607" s="50">
        <f>Ugovori_OPULJP[[#This Row],[Bespovratna sredstva - Ukupno (EU+Nac) HRK
= Ukupna ugovorena vrijednost bespovratnih sredstava]]*Ugovori_OPULJP[[#This Row],[EU STOPA SUFINANCIRANJA %
EU CO-FINANCING RATE %]]</f>
        <v>334052.29499999998</v>
      </c>
      <c r="P2607" s="51">
        <f>Ugovori_OPULJP[[#This Row],[Bespovratna sredstva - EU dio - HRK]]/7.5345</f>
        <v>44336.35874975114</v>
      </c>
      <c r="Q2607" s="50">
        <f>Ugovori_OPULJP[[#This Row],[Bespovratna sredstva - Ukupno (EU+Nac) HRK
= Ukupna ugovorena vrijednost bespovratnih sredstava]]*Ugovori_OPULJP[[#This Row],[STOPA NACIONALNOG SUFINANCIRANJA %]]</f>
        <v>58950.404999999999</v>
      </c>
      <c r="R2607" s="51">
        <f>Ugovori_OPULJP[[#This Row],[Bespovratna sredstva - Nacionalni dio - HRK]]/7.5345</f>
        <v>7824.0633087796132</v>
      </c>
      <c r="S2607" s="52">
        <v>393002.7</v>
      </c>
      <c r="T2607" s="53">
        <f>Ugovori_OPULJP[[#This Row],[Bespovratna sredstva - Ukupno (EU+Nac) HRK
= Ukupna ugovorena vrijednost bespovratnih sredstava]]/7.5345</f>
        <v>52160.422058530756</v>
      </c>
      <c r="U2607" s="50">
        <v>0</v>
      </c>
      <c r="V2607" s="51">
        <f>Ugovori_OPULJP[[#This Row],[Javni doprinos korisnika - HRK]]/7.5345</f>
        <v>0</v>
      </c>
      <c r="W2607" s="50">
        <v>0</v>
      </c>
      <c r="X2607" s="51">
        <f>Ugovori_OPULJP[[#This Row],[Privatni doprinos korisnika - HRK]]/7.5345</f>
        <v>0</v>
      </c>
      <c r="Y2607" s="52">
        <v>393002.7</v>
      </c>
      <c r="Z2607" s="53">
        <f>Ugovori_OPULJP[[#This Row],[UKUPNI PRIHVATLJIVI IZDACI
TOTAL ELIGIBLE EXPENDITURE
= Bespovratna sredstva ukupno + doprinos korisnika
= Ukupni prihvatljivi troškovi
= Ukupna ugovorena vrijednost projekta HRK]]/7.5345</f>
        <v>52160.422058530756</v>
      </c>
      <c r="AA2607" s="57" t="s">
        <v>38</v>
      </c>
      <c r="AB2607" s="57" t="s">
        <v>35</v>
      </c>
      <c r="AC2607" s="56" t="s">
        <v>9519</v>
      </c>
      <c r="AD2607" s="63" t="s">
        <v>6595</v>
      </c>
    </row>
    <row r="2608" spans="1:30" ht="51" customHeight="1" x14ac:dyDescent="0.2">
      <c r="A2608" s="61" t="s">
        <v>9520</v>
      </c>
      <c r="B2608" s="55" t="s">
        <v>743</v>
      </c>
      <c r="C2608" s="56" t="s">
        <v>7295</v>
      </c>
      <c r="D2608" s="56" t="s">
        <v>9228</v>
      </c>
      <c r="E2608" s="57" t="s">
        <v>76</v>
      </c>
      <c r="F2608" s="62" t="s">
        <v>9521</v>
      </c>
      <c r="G2608" s="45" t="s">
        <v>8897</v>
      </c>
      <c r="H2608" s="59">
        <v>44378</v>
      </c>
      <c r="I2608" s="59">
        <v>45076</v>
      </c>
      <c r="J2608" s="48" t="str">
        <f>IF(Ugovori_OPULJP[[#This Row],[DATUM ZAVRŠETKA OPERACIJE]]&gt;DATE(2024,3,31),"u provedbi","završen")</f>
        <v>završen</v>
      </c>
      <c r="K2608" s="58" t="s">
        <v>99</v>
      </c>
      <c r="L2608" s="58" t="s">
        <v>99</v>
      </c>
      <c r="M2608" s="49">
        <v>0.85</v>
      </c>
      <c r="N2608" s="49">
        <v>0.15</v>
      </c>
      <c r="O2608" s="50">
        <f>Ugovori_OPULJP[[#This Row],[Bespovratna sredstva - Ukupno (EU+Nac) HRK
= Ukupna ugovorena vrijednost bespovratnih sredstava]]*Ugovori_OPULJP[[#This Row],[EU STOPA SUFINANCIRANJA %
EU CO-FINANCING RATE %]]</f>
        <v>1092780.0175000001</v>
      </c>
      <c r="P2608" s="51">
        <f>Ugovori_OPULJP[[#This Row],[Bespovratna sredstva - EU dio - HRK]]/7.5345</f>
        <v>145036.83290198422</v>
      </c>
      <c r="Q2608" s="50">
        <f>Ugovori_OPULJP[[#This Row],[Bespovratna sredstva - Ukupno (EU+Nac) HRK
= Ukupna ugovorena vrijednost bespovratnih sredstava]]*Ugovori_OPULJP[[#This Row],[STOPA NACIONALNOG SUFINANCIRANJA %]]</f>
        <v>192843.5325</v>
      </c>
      <c r="R2608" s="51">
        <f>Ugovori_OPULJP[[#This Row],[Bespovratna sredstva - Nacionalni dio - HRK]]/7.5345</f>
        <v>25594.735217997211</v>
      </c>
      <c r="S2608" s="52">
        <v>1285623.55</v>
      </c>
      <c r="T2608" s="53">
        <f>Ugovori_OPULJP[[#This Row],[Bespovratna sredstva - Ukupno (EU+Nac) HRK
= Ukupna ugovorena vrijednost bespovratnih sredstava]]/7.5345</f>
        <v>170631.56811998141</v>
      </c>
      <c r="U2608" s="50">
        <v>0</v>
      </c>
      <c r="V2608" s="51">
        <f>Ugovori_OPULJP[[#This Row],[Javni doprinos korisnika - HRK]]/7.5345</f>
        <v>0</v>
      </c>
      <c r="W2608" s="50">
        <v>0</v>
      </c>
      <c r="X2608" s="51">
        <f>Ugovori_OPULJP[[#This Row],[Privatni doprinos korisnika - HRK]]/7.5345</f>
        <v>0</v>
      </c>
      <c r="Y2608" s="52">
        <v>1285623.55</v>
      </c>
      <c r="Z2608" s="53">
        <f>Ugovori_OPULJP[[#This Row],[UKUPNI PRIHVATLJIVI IZDACI
TOTAL ELIGIBLE EXPENDITURE
= Bespovratna sredstva ukupno + doprinos korisnika
= Ukupni prihvatljivi troškovi
= Ukupna ugovorena vrijednost projekta HRK]]/7.5345</f>
        <v>170631.56811998141</v>
      </c>
      <c r="AA2608" s="57" t="s">
        <v>38</v>
      </c>
      <c r="AB2608" s="57" t="s">
        <v>35</v>
      </c>
      <c r="AC2608" s="56" t="s">
        <v>9522</v>
      </c>
      <c r="AD2608" s="63" t="s">
        <v>6595</v>
      </c>
    </row>
    <row r="2609" spans="1:30" ht="63.75" customHeight="1" x14ac:dyDescent="0.2">
      <c r="A2609" s="61" t="s">
        <v>9523</v>
      </c>
      <c r="B2609" s="55" t="s">
        <v>743</v>
      </c>
      <c r="C2609" s="56" t="s">
        <v>7295</v>
      </c>
      <c r="D2609" s="56" t="s">
        <v>9228</v>
      </c>
      <c r="E2609" s="57" t="s">
        <v>76</v>
      </c>
      <c r="F2609" s="62" t="s">
        <v>9524</v>
      </c>
      <c r="G2609" s="45" t="s">
        <v>7413</v>
      </c>
      <c r="H2609" s="59">
        <v>44211</v>
      </c>
      <c r="I2609" s="59">
        <v>44819</v>
      </c>
      <c r="J2609" s="48" t="str">
        <f>IF(Ugovori_OPULJP[[#This Row],[DATUM ZAVRŠETKA OPERACIJE]]&gt;DATE(2024,3,31),"u provedbi","završen")</f>
        <v>završen</v>
      </c>
      <c r="K2609" s="58" t="s">
        <v>9525</v>
      </c>
      <c r="L2609" s="58" t="s">
        <v>173</v>
      </c>
      <c r="M2609" s="49">
        <v>0.85</v>
      </c>
      <c r="N2609" s="49">
        <v>0.15</v>
      </c>
      <c r="O2609" s="83">
        <f>Ugovori_OPULJP[[#This Row],[Bespovratna sredstva - Ukupno (EU+Nac) HRK
= Ukupna ugovorena vrijednost bespovratnih sredstava]]*Ugovori_OPULJP[[#This Row],[EU STOPA SUFINANCIRANJA %
EU CO-FINANCING RATE %]]</f>
        <v>1522741.051</v>
      </c>
      <c r="P2609" s="84">
        <f>Ugovori_OPULJP[[#This Row],[Bespovratna sredstva - EU dio - HRK]]/7.5345</f>
        <v>202102.46877695931</v>
      </c>
      <c r="Q2609" s="83">
        <f>Ugovori_OPULJP[[#This Row],[Bespovratna sredstva - Ukupno (EU+Nac) HRK
= Ukupna ugovorena vrijednost bespovratnih sredstava]]*Ugovori_OPULJP[[#This Row],[STOPA NACIONALNOG SUFINANCIRANJA %]]</f>
        <v>268719.00900000002</v>
      </c>
      <c r="R2609" s="84">
        <f>Ugovori_OPULJP[[#This Row],[Bespovratna sredstva - Nacionalni dio - HRK]]/7.5345</f>
        <v>35665.141548875174</v>
      </c>
      <c r="S2609" s="85">
        <v>1791460.06</v>
      </c>
      <c r="T2609" s="86">
        <f>Ugovori_OPULJP[[#This Row],[Bespovratna sredstva - Ukupno (EU+Nac) HRK
= Ukupna ugovorena vrijednost bespovratnih sredstava]]/7.5345</f>
        <v>237767.61032583448</v>
      </c>
      <c r="U2609" s="83">
        <v>0</v>
      </c>
      <c r="V2609" s="84">
        <f>Ugovori_OPULJP[[#This Row],[Javni doprinos korisnika - HRK]]/7.5345</f>
        <v>0</v>
      </c>
      <c r="W2609" s="83">
        <v>0</v>
      </c>
      <c r="X2609" s="84">
        <f>Ugovori_OPULJP[[#This Row],[Privatni doprinos korisnika - HRK]]/7.5345</f>
        <v>0</v>
      </c>
      <c r="Y2609" s="85">
        <v>1791460.06</v>
      </c>
      <c r="Z2609" s="86">
        <f>Ugovori_OPULJP[[#This Row],[UKUPNI PRIHVATLJIVI IZDACI
TOTAL ELIGIBLE EXPENDITURE
= Bespovratna sredstva ukupno + doprinos korisnika
= Ukupni prihvatljivi troškovi
= Ukupna ugovorena vrijednost projekta HRK]]/7.5345</f>
        <v>237767.61032583448</v>
      </c>
      <c r="AA2609" s="57" t="s">
        <v>38</v>
      </c>
      <c r="AB2609" s="57" t="s">
        <v>35</v>
      </c>
      <c r="AC2609" s="56" t="s">
        <v>9526</v>
      </c>
      <c r="AD2609" s="56" t="s">
        <v>6595</v>
      </c>
    </row>
    <row r="2610" spans="1:30" ht="51" customHeight="1" x14ac:dyDescent="0.2">
      <c r="A2610" s="61" t="s">
        <v>9527</v>
      </c>
      <c r="B2610" s="55" t="s">
        <v>743</v>
      </c>
      <c r="C2610" s="56" t="s">
        <v>7295</v>
      </c>
      <c r="D2610" s="56" t="s">
        <v>9228</v>
      </c>
      <c r="E2610" s="57" t="s">
        <v>76</v>
      </c>
      <c r="F2610" s="62" t="s">
        <v>8757</v>
      </c>
      <c r="G2610" s="45" t="s">
        <v>7450</v>
      </c>
      <c r="H2610" s="59">
        <v>44207</v>
      </c>
      <c r="I2610" s="59">
        <v>44815</v>
      </c>
      <c r="J2610" s="48" t="str">
        <f>IF(Ugovori_OPULJP[[#This Row],[DATUM ZAVRŠETKA OPERACIJE]]&gt;DATE(2024,3,31),"u provedbi","završen")</f>
        <v>završen</v>
      </c>
      <c r="K2610" s="58" t="s">
        <v>9528</v>
      </c>
      <c r="L2610" s="58" t="s">
        <v>37</v>
      </c>
      <c r="M2610" s="49">
        <v>0.85</v>
      </c>
      <c r="N2610" s="49">
        <v>0.15</v>
      </c>
      <c r="O2610" s="83">
        <f>Ugovori_OPULJP[[#This Row],[Bespovratna sredstva - Ukupno (EU+Nac) HRK
= Ukupna ugovorena vrijednost bespovratnih sredstava]]*Ugovori_OPULJP[[#This Row],[EU STOPA SUFINANCIRANJA %
EU CO-FINANCING RATE %]]</f>
        <v>1364586.5999999999</v>
      </c>
      <c r="P2610" s="84">
        <f>Ugovori_OPULJP[[#This Row],[Bespovratna sredstva - EU dio - HRK]]/7.5345</f>
        <v>181111.76587696592</v>
      </c>
      <c r="Q2610" s="83">
        <f>Ugovori_OPULJP[[#This Row],[Bespovratna sredstva - Ukupno (EU+Nac) HRK
= Ukupna ugovorena vrijednost bespovratnih sredstava]]*Ugovori_OPULJP[[#This Row],[STOPA NACIONALNOG SUFINANCIRANJA %]]</f>
        <v>240809.4</v>
      </c>
      <c r="R2610" s="84">
        <f>Ugovori_OPULJP[[#This Row],[Bespovratna sredstva - Nacionalni dio - HRK]]/7.5345</f>
        <v>31960.89986064105</v>
      </c>
      <c r="S2610" s="85">
        <v>1605396</v>
      </c>
      <c r="T2610" s="86">
        <f>Ugovori_OPULJP[[#This Row],[Bespovratna sredstva - Ukupno (EU+Nac) HRK
= Ukupna ugovorena vrijednost bespovratnih sredstava]]/7.5345</f>
        <v>213072.66573760699</v>
      </c>
      <c r="U2610" s="83">
        <v>0</v>
      </c>
      <c r="V2610" s="84">
        <f>Ugovori_OPULJP[[#This Row],[Javni doprinos korisnika - HRK]]/7.5345</f>
        <v>0</v>
      </c>
      <c r="W2610" s="83">
        <v>0</v>
      </c>
      <c r="X2610" s="84">
        <f>Ugovori_OPULJP[[#This Row],[Privatni doprinos korisnika - HRK]]/7.5345</f>
        <v>0</v>
      </c>
      <c r="Y2610" s="85">
        <v>1605396</v>
      </c>
      <c r="Z2610" s="86">
        <f>Ugovori_OPULJP[[#This Row],[UKUPNI PRIHVATLJIVI IZDACI
TOTAL ELIGIBLE EXPENDITURE
= Bespovratna sredstva ukupno + doprinos korisnika
= Ukupni prihvatljivi troškovi
= Ukupna ugovorena vrijednost projekta HRK]]/7.5345</f>
        <v>213072.66573760699</v>
      </c>
      <c r="AA2610" s="57" t="s">
        <v>38</v>
      </c>
      <c r="AB2610" s="57" t="s">
        <v>35</v>
      </c>
      <c r="AC2610" s="56" t="s">
        <v>9529</v>
      </c>
      <c r="AD2610" s="56" t="s">
        <v>6595</v>
      </c>
    </row>
    <row r="2611" spans="1:30" ht="51" customHeight="1" x14ac:dyDescent="0.2">
      <c r="A2611" s="61" t="s">
        <v>9530</v>
      </c>
      <c r="B2611" s="55" t="s">
        <v>743</v>
      </c>
      <c r="C2611" s="56" t="s">
        <v>7295</v>
      </c>
      <c r="D2611" s="56" t="s">
        <v>9228</v>
      </c>
      <c r="E2611" s="57" t="s">
        <v>76</v>
      </c>
      <c r="F2611" s="62" t="s">
        <v>9531</v>
      </c>
      <c r="G2611" s="62" t="s">
        <v>7302</v>
      </c>
      <c r="H2611" s="59">
        <v>44204</v>
      </c>
      <c r="I2611" s="59">
        <v>44812</v>
      </c>
      <c r="J2611" s="48" t="str">
        <f>IF(Ugovori_OPULJP[[#This Row],[DATUM ZAVRŠETKA OPERACIJE]]&gt;DATE(2024,3,31),"u provedbi","završen")</f>
        <v>završen</v>
      </c>
      <c r="K2611" s="58" t="s">
        <v>425</v>
      </c>
      <c r="L2611" s="46" t="s">
        <v>425</v>
      </c>
      <c r="M2611" s="49">
        <v>0.85</v>
      </c>
      <c r="N2611" s="49">
        <v>0.15</v>
      </c>
      <c r="O2611" s="83">
        <f>Ugovori_OPULJP[[#This Row],[Bespovratna sredstva - Ukupno (EU+Nac) HRK
= Ukupna ugovorena vrijednost bespovratnih sredstava]]*Ugovori_OPULJP[[#This Row],[EU STOPA SUFINANCIRANJA %
EU CO-FINANCING RATE %]]</f>
        <v>1148351.7</v>
      </c>
      <c r="P2611" s="84">
        <f>Ugovori_OPULJP[[#This Row],[Bespovratna sredstva - EU dio - HRK]]/7.5345</f>
        <v>152412.46267171012</v>
      </c>
      <c r="Q2611" s="83">
        <f>Ugovori_OPULJP[[#This Row],[Bespovratna sredstva - Ukupno (EU+Nac) HRK
= Ukupna ugovorena vrijednost bespovratnih sredstava]]*Ugovori_OPULJP[[#This Row],[STOPA NACIONALNOG SUFINANCIRANJA %]]</f>
        <v>202650.3</v>
      </c>
      <c r="R2611" s="84">
        <f>Ugovori_OPULJP[[#This Row],[Bespovratna sredstva - Nacionalni dio - HRK]]/7.5345</f>
        <v>26896.316942066493</v>
      </c>
      <c r="S2611" s="85">
        <v>1351002</v>
      </c>
      <c r="T2611" s="86">
        <f>Ugovori_OPULJP[[#This Row],[Bespovratna sredstva - Ukupno (EU+Nac) HRK
= Ukupna ugovorena vrijednost bespovratnih sredstava]]/7.5345</f>
        <v>179308.77961377663</v>
      </c>
      <c r="U2611" s="83">
        <v>0</v>
      </c>
      <c r="V2611" s="84">
        <f>Ugovori_OPULJP[[#This Row],[Javni doprinos korisnika - HRK]]/7.5345</f>
        <v>0</v>
      </c>
      <c r="W2611" s="83">
        <v>0</v>
      </c>
      <c r="X2611" s="84">
        <f>Ugovori_OPULJP[[#This Row],[Privatni doprinos korisnika - HRK]]/7.5345</f>
        <v>0</v>
      </c>
      <c r="Y2611" s="85">
        <v>1351002</v>
      </c>
      <c r="Z2611" s="86">
        <f>Ugovori_OPULJP[[#This Row],[UKUPNI PRIHVATLJIVI IZDACI
TOTAL ELIGIBLE EXPENDITURE
= Bespovratna sredstva ukupno + doprinos korisnika
= Ukupni prihvatljivi troškovi
= Ukupna ugovorena vrijednost projekta HRK]]/7.5345</f>
        <v>179308.77961377663</v>
      </c>
      <c r="AA2611" s="57" t="s">
        <v>38</v>
      </c>
      <c r="AB2611" s="57" t="s">
        <v>35</v>
      </c>
      <c r="AC2611" s="56" t="s">
        <v>9532</v>
      </c>
      <c r="AD2611" s="56" t="s">
        <v>6595</v>
      </c>
    </row>
    <row r="2612" spans="1:30" ht="51" customHeight="1" x14ac:dyDescent="0.2">
      <c r="A2612" s="61" t="s">
        <v>9533</v>
      </c>
      <c r="B2612" s="55" t="s">
        <v>743</v>
      </c>
      <c r="C2612" s="56" t="s">
        <v>7295</v>
      </c>
      <c r="D2612" s="56" t="s">
        <v>9228</v>
      </c>
      <c r="E2612" s="57" t="s">
        <v>76</v>
      </c>
      <c r="F2612" s="62" t="s">
        <v>9534</v>
      </c>
      <c r="G2612" s="45" t="s">
        <v>3569</v>
      </c>
      <c r="H2612" s="59">
        <v>44378</v>
      </c>
      <c r="I2612" s="59">
        <v>44986</v>
      </c>
      <c r="J2612" s="48" t="str">
        <f>IF(Ugovori_OPULJP[[#This Row],[DATUM ZAVRŠETKA OPERACIJE]]&gt;DATE(2024,3,31),"u provedbi","završen")</f>
        <v>završen</v>
      </c>
      <c r="K2612" s="58" t="s">
        <v>99</v>
      </c>
      <c r="L2612" s="58" t="s">
        <v>99</v>
      </c>
      <c r="M2612" s="49">
        <v>0.85</v>
      </c>
      <c r="N2612" s="49">
        <v>0.15</v>
      </c>
      <c r="O2612" s="50">
        <f>Ugovori_OPULJP[[#This Row],[Bespovratna sredstva - Ukupno (EU+Nac) HRK
= Ukupna ugovorena vrijednost bespovratnih sredstava]]*Ugovori_OPULJP[[#This Row],[EU STOPA SUFINANCIRANJA %
EU CO-FINANCING RATE %]]</f>
        <v>1699373.176</v>
      </c>
      <c r="P2612" s="51">
        <f>Ugovori_OPULJP[[#This Row],[Bespovratna sredstva - EU dio - HRK]]/7.5345</f>
        <v>225545.58046320258</v>
      </c>
      <c r="Q2612" s="50">
        <f>Ugovori_OPULJP[[#This Row],[Bespovratna sredstva - Ukupno (EU+Nac) HRK
= Ukupna ugovorena vrijednost bespovratnih sredstava]]*Ugovori_OPULJP[[#This Row],[STOPA NACIONALNOG SUFINANCIRANJA %]]</f>
        <v>299889.38400000002</v>
      </c>
      <c r="R2612" s="51">
        <f>Ugovori_OPULJP[[#This Row],[Bespovratna sredstva - Nacionalni dio - HRK]]/7.5345</f>
        <v>39802.161258212225</v>
      </c>
      <c r="S2612" s="52">
        <v>1999262.56</v>
      </c>
      <c r="T2612" s="53">
        <f>Ugovori_OPULJP[[#This Row],[Bespovratna sredstva - Ukupno (EU+Nac) HRK
= Ukupna ugovorena vrijednost bespovratnih sredstava]]/7.5345</f>
        <v>265347.74172141484</v>
      </c>
      <c r="U2612" s="50">
        <v>0</v>
      </c>
      <c r="V2612" s="51">
        <f>Ugovori_OPULJP[[#This Row],[Javni doprinos korisnika - HRK]]/7.5345</f>
        <v>0</v>
      </c>
      <c r="W2612" s="50">
        <v>0</v>
      </c>
      <c r="X2612" s="51">
        <f>Ugovori_OPULJP[[#This Row],[Privatni doprinos korisnika - HRK]]/7.5345</f>
        <v>0</v>
      </c>
      <c r="Y2612" s="52">
        <v>1999262.56</v>
      </c>
      <c r="Z2612" s="53">
        <f>Ugovori_OPULJP[[#This Row],[UKUPNI PRIHVATLJIVI IZDACI
TOTAL ELIGIBLE EXPENDITURE
= Bespovratna sredstva ukupno + doprinos korisnika
= Ukupni prihvatljivi troškovi
= Ukupna ugovorena vrijednost projekta HRK]]/7.5345</f>
        <v>265347.74172141484</v>
      </c>
      <c r="AA2612" s="57" t="s">
        <v>38</v>
      </c>
      <c r="AB2612" s="57" t="s">
        <v>35</v>
      </c>
      <c r="AC2612" s="56" t="s">
        <v>9535</v>
      </c>
      <c r="AD2612" s="63" t="s">
        <v>6595</v>
      </c>
    </row>
    <row r="2613" spans="1:30" ht="51" customHeight="1" x14ac:dyDescent="0.2">
      <c r="A2613" s="61" t="s">
        <v>9536</v>
      </c>
      <c r="B2613" s="55" t="s">
        <v>743</v>
      </c>
      <c r="C2613" s="56" t="s">
        <v>7295</v>
      </c>
      <c r="D2613" s="56" t="s">
        <v>9228</v>
      </c>
      <c r="E2613" s="57" t="s">
        <v>76</v>
      </c>
      <c r="F2613" s="62" t="s">
        <v>7485</v>
      </c>
      <c r="G2613" s="62" t="s">
        <v>7486</v>
      </c>
      <c r="H2613" s="59">
        <v>44320</v>
      </c>
      <c r="I2613" s="59">
        <v>44930</v>
      </c>
      <c r="J2613" s="48" t="str">
        <f>IF(Ugovori_OPULJP[[#This Row],[DATUM ZAVRŠETKA OPERACIJE]]&gt;DATE(2024,3,31),"u provedbi","završen")</f>
        <v>završen</v>
      </c>
      <c r="K2613" s="58" t="s">
        <v>37</v>
      </c>
      <c r="L2613" s="58" t="s">
        <v>37</v>
      </c>
      <c r="M2613" s="49">
        <v>0.85</v>
      </c>
      <c r="N2613" s="49">
        <v>0.15</v>
      </c>
      <c r="O2613" s="50">
        <f>Ugovori_OPULJP[[#This Row],[Bespovratna sredstva - Ukupno (EU+Nac) HRK
= Ukupna ugovorena vrijednost bespovratnih sredstava]]*Ugovori_OPULJP[[#This Row],[EU STOPA SUFINANCIRANJA %
EU CO-FINANCING RATE %]]</f>
        <v>434464.223</v>
      </c>
      <c r="P2613" s="51">
        <f>Ugovori_OPULJP[[#This Row],[Bespovratna sredstva - EU dio - HRK]]/7.5345</f>
        <v>57663.311832238367</v>
      </c>
      <c r="Q2613" s="50">
        <f>Ugovori_OPULJP[[#This Row],[Bespovratna sredstva - Ukupno (EU+Nac) HRK
= Ukupna ugovorena vrijednost bespovratnih sredstava]]*Ugovori_OPULJP[[#This Row],[STOPA NACIONALNOG SUFINANCIRANJA %]]</f>
        <v>76670.156999999992</v>
      </c>
      <c r="R2613" s="51">
        <f>Ugovori_OPULJP[[#This Row],[Bespovratna sredstva - Nacionalni dio - HRK]]/7.5345</f>
        <v>10175.878558630298</v>
      </c>
      <c r="S2613" s="52">
        <v>511134.38</v>
      </c>
      <c r="T2613" s="53">
        <f>Ugovori_OPULJP[[#This Row],[Bespovratna sredstva - Ukupno (EU+Nac) HRK
= Ukupna ugovorena vrijednost bespovratnih sredstava]]/7.5345</f>
        <v>67839.190390868665</v>
      </c>
      <c r="U2613" s="50">
        <v>0</v>
      </c>
      <c r="V2613" s="51">
        <f>Ugovori_OPULJP[[#This Row],[Javni doprinos korisnika - HRK]]/7.5345</f>
        <v>0</v>
      </c>
      <c r="W2613" s="50">
        <v>0</v>
      </c>
      <c r="X2613" s="51">
        <f>Ugovori_OPULJP[[#This Row],[Privatni doprinos korisnika - HRK]]/7.5345</f>
        <v>0</v>
      </c>
      <c r="Y2613" s="52">
        <v>511134.38</v>
      </c>
      <c r="Z2613" s="53">
        <f>Ugovori_OPULJP[[#This Row],[UKUPNI PRIHVATLJIVI IZDACI
TOTAL ELIGIBLE EXPENDITURE
= Bespovratna sredstva ukupno + doprinos korisnika
= Ukupni prihvatljivi troškovi
= Ukupna ugovorena vrijednost projekta HRK]]/7.5345</f>
        <v>67839.190390868665</v>
      </c>
      <c r="AA2613" s="44" t="s">
        <v>38</v>
      </c>
      <c r="AB2613" s="44" t="s">
        <v>35</v>
      </c>
      <c r="AC2613" s="56" t="s">
        <v>9537</v>
      </c>
      <c r="AD2613" s="63" t="s">
        <v>6595</v>
      </c>
    </row>
    <row r="2614" spans="1:30" ht="51" customHeight="1" x14ac:dyDescent="0.2">
      <c r="A2614" s="61" t="s">
        <v>9538</v>
      </c>
      <c r="B2614" s="55" t="s">
        <v>743</v>
      </c>
      <c r="C2614" s="56" t="s">
        <v>7295</v>
      </c>
      <c r="D2614" s="56" t="s">
        <v>9228</v>
      </c>
      <c r="E2614" s="57" t="s">
        <v>76</v>
      </c>
      <c r="F2614" s="62" t="s">
        <v>9539</v>
      </c>
      <c r="G2614" s="62" t="s">
        <v>9540</v>
      </c>
      <c r="H2614" s="59">
        <v>44378</v>
      </c>
      <c r="I2614" s="59">
        <v>44986</v>
      </c>
      <c r="J2614" s="48" t="str">
        <f>IF(Ugovori_OPULJP[[#This Row],[DATUM ZAVRŠETKA OPERACIJE]]&gt;DATE(2024,3,31),"u provedbi","završen")</f>
        <v>završen</v>
      </c>
      <c r="K2614" s="58" t="s">
        <v>130</v>
      </c>
      <c r="L2614" s="58" t="s">
        <v>130</v>
      </c>
      <c r="M2614" s="49">
        <v>0.85</v>
      </c>
      <c r="N2614" s="49">
        <v>0.15</v>
      </c>
      <c r="O2614" s="50">
        <f>Ugovori_OPULJP[[#This Row],[Bespovratna sredstva - Ukupno (EU+Nac) HRK
= Ukupna ugovorena vrijednost bespovratnih sredstava]]*Ugovori_OPULJP[[#This Row],[EU STOPA SUFINANCIRANJA %
EU CO-FINANCING RATE %]]</f>
        <v>419241.25</v>
      </c>
      <c r="P2614" s="51">
        <f>Ugovori_OPULJP[[#This Row],[Bespovratna sredstva - EU dio - HRK]]/7.5345</f>
        <v>55642.876103258342</v>
      </c>
      <c r="Q2614" s="50">
        <f>Ugovori_OPULJP[[#This Row],[Bespovratna sredstva - Ukupno (EU+Nac) HRK
= Ukupna ugovorena vrijednost bespovratnih sredstava]]*Ugovori_OPULJP[[#This Row],[STOPA NACIONALNOG SUFINANCIRANJA %]]</f>
        <v>73983.75</v>
      </c>
      <c r="R2614" s="51">
        <f>Ugovori_OPULJP[[#This Row],[Bespovratna sredstva - Nacionalni dio - HRK]]/7.5345</f>
        <v>9819.3310770455901</v>
      </c>
      <c r="S2614" s="52">
        <v>493225</v>
      </c>
      <c r="T2614" s="53">
        <f>Ugovori_OPULJP[[#This Row],[Bespovratna sredstva - Ukupno (EU+Nac) HRK
= Ukupna ugovorena vrijednost bespovratnih sredstava]]/7.5345</f>
        <v>65462.207180303929</v>
      </c>
      <c r="U2614" s="50">
        <v>0</v>
      </c>
      <c r="V2614" s="51">
        <f>Ugovori_OPULJP[[#This Row],[Javni doprinos korisnika - HRK]]/7.5345</f>
        <v>0</v>
      </c>
      <c r="W2614" s="50">
        <v>0</v>
      </c>
      <c r="X2614" s="51">
        <f>Ugovori_OPULJP[[#This Row],[Privatni doprinos korisnika - HRK]]/7.5345</f>
        <v>0</v>
      </c>
      <c r="Y2614" s="52">
        <v>493225</v>
      </c>
      <c r="Z2614" s="53">
        <f>Ugovori_OPULJP[[#This Row],[UKUPNI PRIHVATLJIVI IZDACI
TOTAL ELIGIBLE EXPENDITURE
= Bespovratna sredstva ukupno + doprinos korisnika
= Ukupni prihvatljivi troškovi
= Ukupna ugovorena vrijednost projekta HRK]]/7.5345</f>
        <v>65462.207180303929</v>
      </c>
      <c r="AA2614" s="57" t="s">
        <v>38</v>
      </c>
      <c r="AB2614" s="57" t="s">
        <v>35</v>
      </c>
      <c r="AC2614" s="107" t="s">
        <v>9541</v>
      </c>
      <c r="AD2614" s="63" t="s">
        <v>6595</v>
      </c>
    </row>
    <row r="2615" spans="1:30" ht="51" customHeight="1" x14ac:dyDescent="0.2">
      <c r="A2615" s="61" t="s">
        <v>9542</v>
      </c>
      <c r="B2615" s="55" t="s">
        <v>743</v>
      </c>
      <c r="C2615" s="56" t="s">
        <v>7295</v>
      </c>
      <c r="D2615" s="56" t="s">
        <v>9228</v>
      </c>
      <c r="E2615" s="57" t="s">
        <v>76</v>
      </c>
      <c r="F2615" s="62" t="s">
        <v>9543</v>
      </c>
      <c r="G2615" s="62" t="s">
        <v>1561</v>
      </c>
      <c r="H2615" s="59">
        <v>44382</v>
      </c>
      <c r="I2615" s="59">
        <v>44990</v>
      </c>
      <c r="J2615" s="48" t="str">
        <f>IF(Ugovori_OPULJP[[#This Row],[DATUM ZAVRŠETKA OPERACIJE]]&gt;DATE(2024,3,31),"u provedbi","završen")</f>
        <v>završen</v>
      </c>
      <c r="K2615" s="58" t="s">
        <v>9544</v>
      </c>
      <c r="L2615" s="58" t="s">
        <v>371</v>
      </c>
      <c r="M2615" s="49">
        <v>0.85</v>
      </c>
      <c r="N2615" s="49">
        <v>0.15</v>
      </c>
      <c r="O2615" s="50">
        <f>Ugovori_OPULJP[[#This Row],[Bespovratna sredstva - Ukupno (EU+Nac) HRK
= Ukupna ugovorena vrijednost bespovratnih sredstava]]*Ugovori_OPULJP[[#This Row],[EU STOPA SUFINANCIRANJA %
EU CO-FINANCING RATE %]]</f>
        <v>304546.5</v>
      </c>
      <c r="P2615" s="51">
        <f>Ugovori_OPULJP[[#This Row],[Bespovratna sredstva - EU dio - HRK]]/7.5345</f>
        <v>40420.266772844909</v>
      </c>
      <c r="Q2615" s="50">
        <f>Ugovori_OPULJP[[#This Row],[Bespovratna sredstva - Ukupno (EU+Nac) HRK
= Ukupna ugovorena vrijednost bespovratnih sredstava]]*Ugovori_OPULJP[[#This Row],[STOPA NACIONALNOG SUFINANCIRANJA %]]</f>
        <v>53743.5</v>
      </c>
      <c r="R2615" s="51">
        <f>Ugovori_OPULJP[[#This Row],[Bespovratna sredstva - Nacionalni dio - HRK]]/7.5345</f>
        <v>7132.9882540314547</v>
      </c>
      <c r="S2615" s="52">
        <v>358290</v>
      </c>
      <c r="T2615" s="53">
        <f>Ugovori_OPULJP[[#This Row],[Bespovratna sredstva - Ukupno (EU+Nac) HRK
= Ukupna ugovorena vrijednost bespovratnih sredstava]]/7.5345</f>
        <v>47553.255026876366</v>
      </c>
      <c r="U2615" s="50">
        <v>0</v>
      </c>
      <c r="V2615" s="51">
        <f>Ugovori_OPULJP[[#This Row],[Javni doprinos korisnika - HRK]]/7.5345</f>
        <v>0</v>
      </c>
      <c r="W2615" s="50">
        <v>0</v>
      </c>
      <c r="X2615" s="51">
        <f>Ugovori_OPULJP[[#This Row],[Privatni doprinos korisnika - HRK]]/7.5345</f>
        <v>0</v>
      </c>
      <c r="Y2615" s="52">
        <v>358290</v>
      </c>
      <c r="Z2615" s="53">
        <f>Ugovori_OPULJP[[#This Row],[UKUPNI PRIHVATLJIVI IZDACI
TOTAL ELIGIBLE EXPENDITURE
= Bespovratna sredstva ukupno + doprinos korisnika
= Ukupni prihvatljivi troškovi
= Ukupna ugovorena vrijednost projekta HRK]]/7.5345</f>
        <v>47553.255026876366</v>
      </c>
      <c r="AA2615" s="57" t="s">
        <v>38</v>
      </c>
      <c r="AB2615" s="57" t="s">
        <v>35</v>
      </c>
      <c r="AC2615" s="56" t="s">
        <v>9545</v>
      </c>
      <c r="AD2615" s="63" t="s">
        <v>6595</v>
      </c>
    </row>
    <row r="2616" spans="1:30" ht="51" customHeight="1" x14ac:dyDescent="0.2">
      <c r="A2616" s="61" t="s">
        <v>9546</v>
      </c>
      <c r="B2616" s="55" t="s">
        <v>743</v>
      </c>
      <c r="C2616" s="56" t="s">
        <v>7295</v>
      </c>
      <c r="D2616" s="56" t="s">
        <v>9228</v>
      </c>
      <c r="E2616" s="57" t="s">
        <v>76</v>
      </c>
      <c r="F2616" s="62" t="s">
        <v>9547</v>
      </c>
      <c r="G2616" s="45" t="s">
        <v>3748</v>
      </c>
      <c r="H2616" s="59">
        <v>44287</v>
      </c>
      <c r="I2616" s="59">
        <v>44774</v>
      </c>
      <c r="J2616" s="48" t="str">
        <f>IF(Ugovori_OPULJP[[#This Row],[DATUM ZAVRŠETKA OPERACIJE]]&gt;DATE(2024,3,31),"u provedbi","završen")</f>
        <v>završen</v>
      </c>
      <c r="K2616" s="58" t="s">
        <v>2683</v>
      </c>
      <c r="L2616" s="58" t="s">
        <v>333</v>
      </c>
      <c r="M2616" s="49">
        <v>0.85</v>
      </c>
      <c r="N2616" s="49">
        <v>0.15</v>
      </c>
      <c r="O2616" s="50">
        <v>1698087.1089999999</v>
      </c>
      <c r="P2616" s="51">
        <f>Ugovori_OPULJP[[#This Row],[Bespovratna sredstva - EU dio - HRK]]/7.5345</f>
        <v>225374.89003915319</v>
      </c>
      <c r="Q2616" s="50">
        <v>299662.43099999998</v>
      </c>
      <c r="R2616" s="51">
        <f>Ugovori_OPULJP[[#This Row],[Bespovratna sredstva - Nacionalni dio - HRK]]/7.5345</f>
        <v>39772.039418674096</v>
      </c>
      <c r="S2616" s="52">
        <v>1997749.54</v>
      </c>
      <c r="T2616" s="53">
        <f>Ugovori_OPULJP[[#This Row],[Bespovratna sredstva - Ukupno (EU+Nac) HRK
= Ukupna ugovorena vrijednost bespovratnih sredstava]]/7.5345</f>
        <v>265146.9294578273</v>
      </c>
      <c r="U2616" s="50">
        <v>0</v>
      </c>
      <c r="V2616" s="51">
        <f>Ugovori_OPULJP[[#This Row],[Javni doprinos korisnika - HRK]]/7.5345</f>
        <v>0</v>
      </c>
      <c r="W2616" s="50">
        <v>0</v>
      </c>
      <c r="X2616" s="51">
        <f>Ugovori_OPULJP[[#This Row],[Privatni doprinos korisnika - HRK]]/7.5345</f>
        <v>0</v>
      </c>
      <c r="Y2616" s="52">
        <v>1997749.54</v>
      </c>
      <c r="Z2616" s="53">
        <f>Ugovori_OPULJP[[#This Row],[UKUPNI PRIHVATLJIVI IZDACI
TOTAL ELIGIBLE EXPENDITURE
= Bespovratna sredstva ukupno + doprinos korisnika
= Ukupni prihvatljivi troškovi
= Ukupna ugovorena vrijednost projekta HRK]]/7.5345</f>
        <v>265146.9294578273</v>
      </c>
      <c r="AA2616" s="57" t="s">
        <v>38</v>
      </c>
      <c r="AB2616" s="57" t="s">
        <v>35</v>
      </c>
      <c r="AC2616" s="56" t="s">
        <v>9548</v>
      </c>
      <c r="AD2616" s="56" t="s">
        <v>6595</v>
      </c>
    </row>
    <row r="2617" spans="1:30" ht="51" customHeight="1" x14ac:dyDescent="0.2">
      <c r="A2617" s="61" t="s">
        <v>9549</v>
      </c>
      <c r="B2617" s="55" t="s">
        <v>743</v>
      </c>
      <c r="C2617" s="56" t="s">
        <v>7295</v>
      </c>
      <c r="D2617" s="56" t="s">
        <v>9228</v>
      </c>
      <c r="E2617" s="57" t="s">
        <v>76</v>
      </c>
      <c r="F2617" s="62" t="s">
        <v>9550</v>
      </c>
      <c r="G2617" s="45" t="s">
        <v>2630</v>
      </c>
      <c r="H2617" s="59">
        <v>44340</v>
      </c>
      <c r="I2617" s="59">
        <v>44950</v>
      </c>
      <c r="J2617" s="48" t="str">
        <f>IF(Ugovori_OPULJP[[#This Row],[DATUM ZAVRŠETKA OPERACIJE]]&gt;DATE(2024,3,31),"u provedbi","završen")</f>
        <v>završen</v>
      </c>
      <c r="K2617" s="58" t="s">
        <v>338</v>
      </c>
      <c r="L2617" s="58" t="s">
        <v>338</v>
      </c>
      <c r="M2617" s="49">
        <v>0.85</v>
      </c>
      <c r="N2617" s="49">
        <v>0.15</v>
      </c>
      <c r="O2617" s="50">
        <f>Ugovori_OPULJP[[#This Row],[Bespovratna sredstva - Ukupno (EU+Nac) HRK
= Ukupna ugovorena vrijednost bespovratnih sredstava]]*Ugovori_OPULJP[[#This Row],[EU STOPA SUFINANCIRANJA %
EU CO-FINANCING RATE %]]</f>
        <v>1695145.65</v>
      </c>
      <c r="P2617" s="51">
        <f>Ugovori_OPULJP[[#This Row],[Bespovratna sredstva - EU dio - HRK]]/7.5345</f>
        <v>224984.49133983674</v>
      </c>
      <c r="Q2617" s="50">
        <f>Ugovori_OPULJP[[#This Row],[Bespovratna sredstva - Ukupno (EU+Nac) HRK
= Ukupna ugovorena vrijednost bespovratnih sredstava]]*Ugovori_OPULJP[[#This Row],[STOPA NACIONALNOG SUFINANCIRANJA %]]</f>
        <v>299143.34999999998</v>
      </c>
      <c r="R2617" s="51">
        <f>Ugovori_OPULJP[[#This Row],[Bespovratna sredstva - Nacionalni dio - HRK]]/7.5345</f>
        <v>39703.145530559421</v>
      </c>
      <c r="S2617" s="52">
        <v>1994289</v>
      </c>
      <c r="T2617" s="53">
        <f>Ugovori_OPULJP[[#This Row],[Bespovratna sredstva - Ukupno (EU+Nac) HRK
= Ukupna ugovorena vrijednost bespovratnih sredstava]]/7.5345</f>
        <v>264687.63687039615</v>
      </c>
      <c r="U2617" s="50">
        <v>0</v>
      </c>
      <c r="V2617" s="51">
        <f>Ugovori_OPULJP[[#This Row],[Javni doprinos korisnika - HRK]]/7.5345</f>
        <v>0</v>
      </c>
      <c r="W2617" s="50">
        <v>0</v>
      </c>
      <c r="X2617" s="51">
        <f>Ugovori_OPULJP[[#This Row],[Privatni doprinos korisnika - HRK]]/7.5345</f>
        <v>0</v>
      </c>
      <c r="Y2617" s="52">
        <v>1994289</v>
      </c>
      <c r="Z2617" s="53">
        <f>Ugovori_OPULJP[[#This Row],[UKUPNI PRIHVATLJIVI IZDACI
TOTAL ELIGIBLE EXPENDITURE
= Bespovratna sredstva ukupno + doprinos korisnika
= Ukupni prihvatljivi troškovi
= Ukupna ugovorena vrijednost projekta HRK]]/7.5345</f>
        <v>264687.63687039615</v>
      </c>
      <c r="AA2617" s="57" t="s">
        <v>38</v>
      </c>
      <c r="AB2617" s="57" t="s">
        <v>35</v>
      </c>
      <c r="AC2617" s="56" t="s">
        <v>9551</v>
      </c>
      <c r="AD2617" s="63" t="s">
        <v>6595</v>
      </c>
    </row>
    <row r="2618" spans="1:30" ht="51" customHeight="1" x14ac:dyDescent="0.2">
      <c r="A2618" s="61" t="s">
        <v>9552</v>
      </c>
      <c r="B2618" s="55" t="s">
        <v>743</v>
      </c>
      <c r="C2618" s="56" t="s">
        <v>7295</v>
      </c>
      <c r="D2618" s="56" t="s">
        <v>9228</v>
      </c>
      <c r="E2618" s="57" t="s">
        <v>76</v>
      </c>
      <c r="F2618" s="62" t="s">
        <v>9553</v>
      </c>
      <c r="G2618" s="62" t="s">
        <v>3956</v>
      </c>
      <c r="H2618" s="59">
        <v>44392</v>
      </c>
      <c r="I2618" s="59">
        <v>45000</v>
      </c>
      <c r="J2618" s="48" t="str">
        <f>IF(Ugovori_OPULJP[[#This Row],[DATUM ZAVRŠETKA OPERACIJE]]&gt;DATE(2024,3,31),"u provedbi","završen")</f>
        <v>završen</v>
      </c>
      <c r="K2618" s="58" t="s">
        <v>244</v>
      </c>
      <c r="L2618" s="58" t="s">
        <v>244</v>
      </c>
      <c r="M2618" s="49">
        <v>0.85</v>
      </c>
      <c r="N2618" s="49">
        <v>0.15</v>
      </c>
      <c r="O2618" s="50">
        <f>Ugovori_OPULJP[[#This Row],[Bespovratna sredstva - Ukupno (EU+Nac) HRK
= Ukupna ugovorena vrijednost bespovratnih sredstava]]*Ugovori_OPULJP[[#This Row],[EU STOPA SUFINANCIRANJA %
EU CO-FINANCING RATE %]]</f>
        <v>939903.18249999988</v>
      </c>
      <c r="P2618" s="51">
        <f>Ugovori_OPULJP[[#This Row],[Bespovratna sredstva - EU dio - HRK]]/7.5345</f>
        <v>124746.59001924479</v>
      </c>
      <c r="Q2618" s="50">
        <f>Ugovori_OPULJP[[#This Row],[Bespovratna sredstva - Ukupno (EU+Nac) HRK
= Ukupna ugovorena vrijednost bespovratnih sredstava]]*Ugovori_OPULJP[[#This Row],[STOPA NACIONALNOG SUFINANCIRANJA %]]</f>
        <v>165865.26749999999</v>
      </c>
      <c r="R2618" s="51">
        <f>Ugovori_OPULJP[[#This Row],[Bespovratna sredstva - Nacionalni dio - HRK]]/7.5345</f>
        <v>22014.104121043198</v>
      </c>
      <c r="S2618" s="52">
        <v>1105768.45</v>
      </c>
      <c r="T2618" s="53">
        <f>Ugovori_OPULJP[[#This Row],[Bespovratna sredstva - Ukupno (EU+Nac) HRK
= Ukupna ugovorena vrijednost bespovratnih sredstava]]/7.5345</f>
        <v>146760.69414028799</v>
      </c>
      <c r="U2618" s="50">
        <v>0</v>
      </c>
      <c r="V2618" s="51">
        <f>Ugovori_OPULJP[[#This Row],[Javni doprinos korisnika - HRK]]/7.5345</f>
        <v>0</v>
      </c>
      <c r="W2618" s="50">
        <v>0</v>
      </c>
      <c r="X2618" s="51">
        <f>Ugovori_OPULJP[[#This Row],[Privatni doprinos korisnika - HRK]]/7.5345</f>
        <v>0</v>
      </c>
      <c r="Y2618" s="52">
        <v>1105768.45</v>
      </c>
      <c r="Z2618" s="53">
        <f>Ugovori_OPULJP[[#This Row],[UKUPNI PRIHVATLJIVI IZDACI
TOTAL ELIGIBLE EXPENDITURE
= Bespovratna sredstva ukupno + doprinos korisnika
= Ukupni prihvatljivi troškovi
= Ukupna ugovorena vrijednost projekta HRK]]/7.5345</f>
        <v>146760.69414028799</v>
      </c>
      <c r="AA2618" s="57" t="s">
        <v>38</v>
      </c>
      <c r="AB2618" s="57" t="s">
        <v>35</v>
      </c>
      <c r="AC2618" s="56" t="s">
        <v>9554</v>
      </c>
      <c r="AD2618" s="63" t="s">
        <v>6595</v>
      </c>
    </row>
    <row r="2619" spans="1:30" ht="51" customHeight="1" x14ac:dyDescent="0.2">
      <c r="A2619" s="61" t="s">
        <v>9555</v>
      </c>
      <c r="B2619" s="55" t="s">
        <v>743</v>
      </c>
      <c r="C2619" s="56" t="s">
        <v>7295</v>
      </c>
      <c r="D2619" s="56" t="s">
        <v>9228</v>
      </c>
      <c r="E2619" s="57" t="s">
        <v>76</v>
      </c>
      <c r="F2619" s="62" t="s">
        <v>9556</v>
      </c>
      <c r="G2619" s="45" t="s">
        <v>2009</v>
      </c>
      <c r="H2619" s="59">
        <v>44392</v>
      </c>
      <c r="I2619" s="59">
        <v>45000</v>
      </c>
      <c r="J2619" s="48" t="str">
        <f>IF(Ugovori_OPULJP[[#This Row],[DATUM ZAVRŠETKA OPERACIJE]]&gt;DATE(2024,3,31),"u provedbi","završen")</f>
        <v>završen</v>
      </c>
      <c r="K2619" s="58" t="s">
        <v>371</v>
      </c>
      <c r="L2619" s="58" t="s">
        <v>371</v>
      </c>
      <c r="M2619" s="49">
        <v>0.85</v>
      </c>
      <c r="N2619" s="49">
        <v>0.15</v>
      </c>
      <c r="O2619" s="50">
        <f>Ugovori_OPULJP[[#This Row],[Bespovratna sredstva - Ukupno (EU+Nac) HRK
= Ukupna ugovorena vrijednost bespovratnih sredstava]]*Ugovori_OPULJP[[#This Row],[EU STOPA SUFINANCIRANJA %
EU CO-FINANCING RATE %]]</f>
        <v>1662483.6265</v>
      </c>
      <c r="P2619" s="51">
        <f>Ugovori_OPULJP[[#This Row],[Bespovratna sredstva - EU dio - HRK]]/7.5345</f>
        <v>220649.49585241222</v>
      </c>
      <c r="Q2619" s="50">
        <f>Ugovori_OPULJP[[#This Row],[Bespovratna sredstva - Ukupno (EU+Nac) HRK
= Ukupna ugovorena vrijednost bespovratnih sredstava]]*Ugovori_OPULJP[[#This Row],[STOPA NACIONALNOG SUFINANCIRANJA %]]</f>
        <v>293379.46350000001</v>
      </c>
      <c r="R2619" s="51">
        <f>Ugovori_OPULJP[[#This Row],[Bespovratna sredstva - Nacionalni dio - HRK]]/7.5345</f>
        <v>38938.146326896276</v>
      </c>
      <c r="S2619" s="52">
        <v>1955863.09</v>
      </c>
      <c r="T2619" s="53">
        <f>Ugovori_OPULJP[[#This Row],[Bespovratna sredstva - Ukupno (EU+Nac) HRK
= Ukupna ugovorena vrijednost bespovratnih sredstava]]/7.5345</f>
        <v>259587.64217930852</v>
      </c>
      <c r="U2619" s="50">
        <v>0</v>
      </c>
      <c r="V2619" s="51">
        <f>Ugovori_OPULJP[[#This Row],[Javni doprinos korisnika - HRK]]/7.5345</f>
        <v>0</v>
      </c>
      <c r="W2619" s="50">
        <v>0</v>
      </c>
      <c r="X2619" s="51">
        <f>Ugovori_OPULJP[[#This Row],[Privatni doprinos korisnika - HRK]]/7.5345</f>
        <v>0</v>
      </c>
      <c r="Y2619" s="52">
        <v>1955863.09</v>
      </c>
      <c r="Z2619" s="53">
        <f>Ugovori_OPULJP[[#This Row],[UKUPNI PRIHVATLJIVI IZDACI
TOTAL ELIGIBLE EXPENDITURE
= Bespovratna sredstva ukupno + doprinos korisnika
= Ukupni prihvatljivi troškovi
= Ukupna ugovorena vrijednost projekta HRK]]/7.5345</f>
        <v>259587.64217930852</v>
      </c>
      <c r="AA2619" s="57" t="s">
        <v>38</v>
      </c>
      <c r="AB2619" s="57" t="s">
        <v>35</v>
      </c>
      <c r="AC2619" s="56" t="s">
        <v>9557</v>
      </c>
      <c r="AD2619" s="63" t="s">
        <v>6595</v>
      </c>
    </row>
    <row r="2620" spans="1:30" ht="51" customHeight="1" x14ac:dyDescent="0.2">
      <c r="A2620" s="61" t="s">
        <v>9558</v>
      </c>
      <c r="B2620" s="55" t="s">
        <v>743</v>
      </c>
      <c r="C2620" s="56" t="s">
        <v>7295</v>
      </c>
      <c r="D2620" s="56" t="s">
        <v>9228</v>
      </c>
      <c r="E2620" s="57" t="s">
        <v>76</v>
      </c>
      <c r="F2620" s="62" t="s">
        <v>7517</v>
      </c>
      <c r="G2620" s="62" t="s">
        <v>7518</v>
      </c>
      <c r="H2620" s="59">
        <v>44393</v>
      </c>
      <c r="I2620" s="59">
        <v>45001</v>
      </c>
      <c r="J2620" s="48" t="str">
        <f>IF(Ugovori_OPULJP[[#This Row],[DATUM ZAVRŠETKA OPERACIJE]]&gt;DATE(2024,3,31),"u provedbi","završen")</f>
        <v>završen</v>
      </c>
      <c r="K2620" s="58" t="s">
        <v>173</v>
      </c>
      <c r="L2620" s="58" t="s">
        <v>173</v>
      </c>
      <c r="M2620" s="49">
        <v>0.85</v>
      </c>
      <c r="N2620" s="49">
        <v>0.15</v>
      </c>
      <c r="O2620" s="50">
        <f>Ugovori_OPULJP[[#This Row],[Bespovratna sredstva - Ukupno (EU+Nac) HRK
= Ukupna ugovorena vrijednost bespovratnih sredstava]]*Ugovori_OPULJP[[#This Row],[EU STOPA SUFINANCIRANJA %
EU CO-FINANCING RATE %]]</f>
        <v>1699824.8914999999</v>
      </c>
      <c r="P2620" s="51">
        <f>Ugovori_OPULJP[[#This Row],[Bespovratna sredstva - EU dio - HRK]]/7.5345</f>
        <v>225605.53341296699</v>
      </c>
      <c r="Q2620" s="50">
        <f>Ugovori_OPULJP[[#This Row],[Bespovratna sredstva - Ukupno (EU+Nac) HRK
= Ukupna ugovorena vrijednost bespovratnih sredstava]]*Ugovori_OPULJP[[#This Row],[STOPA NACIONALNOG SUFINANCIRANJA %]]</f>
        <v>299969.09849999996</v>
      </c>
      <c r="R2620" s="51">
        <f>Ugovori_OPULJP[[#This Row],[Bespovratna sredstva - Nacionalni dio - HRK]]/7.5345</f>
        <v>39812.741190523586</v>
      </c>
      <c r="S2620" s="52">
        <v>1999793.99</v>
      </c>
      <c r="T2620" s="53">
        <f>Ugovori_OPULJP[[#This Row],[Bespovratna sredstva - Ukupno (EU+Nac) HRK
= Ukupna ugovorena vrijednost bespovratnih sredstava]]/7.5345</f>
        <v>265418.2746034906</v>
      </c>
      <c r="U2620" s="50">
        <v>0</v>
      </c>
      <c r="V2620" s="51">
        <f>Ugovori_OPULJP[[#This Row],[Javni doprinos korisnika - HRK]]/7.5345</f>
        <v>0</v>
      </c>
      <c r="W2620" s="50">
        <v>0</v>
      </c>
      <c r="X2620" s="51">
        <f>Ugovori_OPULJP[[#This Row],[Privatni doprinos korisnika - HRK]]/7.5345</f>
        <v>0</v>
      </c>
      <c r="Y2620" s="52">
        <v>1999793.99</v>
      </c>
      <c r="Z2620" s="53">
        <f>Ugovori_OPULJP[[#This Row],[UKUPNI PRIHVATLJIVI IZDACI
TOTAL ELIGIBLE EXPENDITURE
= Bespovratna sredstva ukupno + doprinos korisnika
= Ukupni prihvatljivi troškovi
= Ukupna ugovorena vrijednost projekta HRK]]/7.5345</f>
        <v>265418.2746034906</v>
      </c>
      <c r="AA2620" s="57" t="s">
        <v>38</v>
      </c>
      <c r="AB2620" s="57" t="s">
        <v>35</v>
      </c>
      <c r="AC2620" s="56" t="s">
        <v>9559</v>
      </c>
      <c r="AD2620" s="63" t="s">
        <v>6595</v>
      </c>
    </row>
    <row r="2621" spans="1:30" ht="51" customHeight="1" x14ac:dyDescent="0.2">
      <c r="A2621" s="61" t="s">
        <v>9560</v>
      </c>
      <c r="B2621" s="55" t="s">
        <v>743</v>
      </c>
      <c r="C2621" s="56" t="s">
        <v>7295</v>
      </c>
      <c r="D2621" s="56" t="s">
        <v>9228</v>
      </c>
      <c r="E2621" s="57" t="s">
        <v>76</v>
      </c>
      <c r="F2621" s="62" t="s">
        <v>9561</v>
      </c>
      <c r="G2621" s="62" t="s">
        <v>7431</v>
      </c>
      <c r="H2621" s="59">
        <v>44383</v>
      </c>
      <c r="I2621" s="59">
        <v>44991</v>
      </c>
      <c r="J2621" s="48" t="str">
        <f>IF(Ugovori_OPULJP[[#This Row],[DATUM ZAVRŠETKA OPERACIJE]]&gt;DATE(2024,3,31),"u provedbi","završen")</f>
        <v>završen</v>
      </c>
      <c r="K2621" s="58" t="s">
        <v>37</v>
      </c>
      <c r="L2621" s="58" t="s">
        <v>37</v>
      </c>
      <c r="M2621" s="49">
        <v>0.85</v>
      </c>
      <c r="N2621" s="49">
        <v>0.15</v>
      </c>
      <c r="O2621" s="50">
        <f>Ugovori_OPULJP[[#This Row],[Bespovratna sredstva - Ukupno (EU+Nac) HRK
= Ukupna ugovorena vrijednost bespovratnih sredstava]]*Ugovori_OPULJP[[#This Row],[EU STOPA SUFINANCIRANJA %
EU CO-FINANCING RATE %]]</f>
        <v>424575</v>
      </c>
      <c r="P2621" s="51">
        <f>Ugovori_OPULJP[[#This Row],[Bespovratna sredstva - EU dio - HRK]]/7.5345</f>
        <v>56350.786382639853</v>
      </c>
      <c r="Q2621" s="50">
        <f>Ugovori_OPULJP[[#This Row],[Bespovratna sredstva - Ukupno (EU+Nac) HRK
= Ukupna ugovorena vrijednost bespovratnih sredstava]]*Ugovori_OPULJP[[#This Row],[STOPA NACIONALNOG SUFINANCIRANJA %]]</f>
        <v>74925</v>
      </c>
      <c r="R2621" s="51">
        <f>Ugovori_OPULJP[[#This Row],[Bespovratna sredstva - Nacionalni dio - HRK]]/7.5345</f>
        <v>9944.2564204658556</v>
      </c>
      <c r="S2621" s="52">
        <v>499500</v>
      </c>
      <c r="T2621" s="53">
        <f>Ugovori_OPULJP[[#This Row],[Bespovratna sredstva - Ukupno (EU+Nac) HRK
= Ukupna ugovorena vrijednost bespovratnih sredstava]]/7.5345</f>
        <v>66295.042803105709</v>
      </c>
      <c r="U2621" s="50">
        <v>0</v>
      </c>
      <c r="V2621" s="51">
        <f>Ugovori_OPULJP[[#This Row],[Javni doprinos korisnika - HRK]]/7.5345</f>
        <v>0</v>
      </c>
      <c r="W2621" s="50">
        <v>0</v>
      </c>
      <c r="X2621" s="51">
        <f>Ugovori_OPULJP[[#This Row],[Privatni doprinos korisnika - HRK]]/7.5345</f>
        <v>0</v>
      </c>
      <c r="Y2621" s="52">
        <v>499500</v>
      </c>
      <c r="Z2621" s="53">
        <f>Ugovori_OPULJP[[#This Row],[UKUPNI PRIHVATLJIVI IZDACI
TOTAL ELIGIBLE EXPENDITURE
= Bespovratna sredstva ukupno + doprinos korisnika
= Ukupni prihvatljivi troškovi
= Ukupna ugovorena vrijednost projekta HRK]]/7.5345</f>
        <v>66295.042803105709</v>
      </c>
      <c r="AA2621" s="57" t="s">
        <v>38</v>
      </c>
      <c r="AB2621" s="57" t="s">
        <v>35</v>
      </c>
      <c r="AC2621" s="56" t="s">
        <v>9562</v>
      </c>
      <c r="AD2621" s="63" t="s">
        <v>6595</v>
      </c>
    </row>
    <row r="2622" spans="1:30" ht="51" customHeight="1" x14ac:dyDescent="0.2">
      <c r="A2622" s="61" t="s">
        <v>9563</v>
      </c>
      <c r="B2622" s="55" t="s">
        <v>743</v>
      </c>
      <c r="C2622" s="56" t="s">
        <v>7295</v>
      </c>
      <c r="D2622" s="56" t="s">
        <v>9228</v>
      </c>
      <c r="E2622" s="57" t="s">
        <v>76</v>
      </c>
      <c r="F2622" s="62" t="s">
        <v>9564</v>
      </c>
      <c r="G2622" s="62" t="s">
        <v>9565</v>
      </c>
      <c r="H2622" s="59">
        <v>44383</v>
      </c>
      <c r="I2622" s="59">
        <v>44991</v>
      </c>
      <c r="J2622" s="48" t="str">
        <f>IF(Ugovori_OPULJP[[#This Row],[DATUM ZAVRŠETKA OPERACIJE]]&gt;DATE(2024,3,31),"u provedbi","završen")</f>
        <v>završen</v>
      </c>
      <c r="K2622" s="58" t="s">
        <v>2662</v>
      </c>
      <c r="L2622" s="58" t="s">
        <v>99</v>
      </c>
      <c r="M2622" s="49">
        <v>0.85</v>
      </c>
      <c r="N2622" s="49">
        <v>0.15</v>
      </c>
      <c r="O2622" s="50">
        <f>Ugovori_OPULJP[[#This Row],[Bespovratna sredstva - Ukupno (EU+Nac) HRK
= Ukupna ugovorena vrijednost bespovratnih sredstava]]*Ugovori_OPULJP[[#This Row],[EU STOPA SUFINANCIRANJA %
EU CO-FINANCING RATE %]]</f>
        <v>425000</v>
      </c>
      <c r="P2622" s="51">
        <f>Ugovori_OPULJP[[#This Row],[Bespovratna sredstva - EU dio - HRK]]/7.5345</f>
        <v>56407.193576216072</v>
      </c>
      <c r="Q2622" s="50">
        <f>Ugovori_OPULJP[[#This Row],[Bespovratna sredstva - Ukupno (EU+Nac) HRK
= Ukupna ugovorena vrijednost bespovratnih sredstava]]*Ugovori_OPULJP[[#This Row],[STOPA NACIONALNOG SUFINANCIRANJA %]]</f>
        <v>75000</v>
      </c>
      <c r="R2622" s="51">
        <f>Ugovori_OPULJP[[#This Row],[Bespovratna sredstva - Nacionalni dio - HRK]]/7.5345</f>
        <v>9954.2106310969539</v>
      </c>
      <c r="S2622" s="52">
        <v>500000</v>
      </c>
      <c r="T2622" s="53">
        <f>Ugovori_OPULJP[[#This Row],[Bespovratna sredstva - Ukupno (EU+Nac) HRK
= Ukupna ugovorena vrijednost bespovratnih sredstava]]/7.5345</f>
        <v>66361.404207313026</v>
      </c>
      <c r="U2622" s="50">
        <v>0</v>
      </c>
      <c r="V2622" s="51">
        <f>Ugovori_OPULJP[[#This Row],[Javni doprinos korisnika - HRK]]/7.5345</f>
        <v>0</v>
      </c>
      <c r="W2622" s="50">
        <v>0</v>
      </c>
      <c r="X2622" s="51">
        <f>Ugovori_OPULJP[[#This Row],[Privatni doprinos korisnika - HRK]]/7.5345</f>
        <v>0</v>
      </c>
      <c r="Y2622" s="52">
        <v>500000</v>
      </c>
      <c r="Z2622" s="53">
        <f>Ugovori_OPULJP[[#This Row],[UKUPNI PRIHVATLJIVI IZDACI
TOTAL ELIGIBLE EXPENDITURE
= Bespovratna sredstva ukupno + doprinos korisnika
= Ukupni prihvatljivi troškovi
= Ukupna ugovorena vrijednost projekta HRK]]/7.5345</f>
        <v>66361.404207313026</v>
      </c>
      <c r="AA2622" s="57" t="s">
        <v>38</v>
      </c>
      <c r="AB2622" s="57" t="s">
        <v>35</v>
      </c>
      <c r="AC2622" s="56" t="s">
        <v>9566</v>
      </c>
      <c r="AD2622" s="63" t="s">
        <v>6595</v>
      </c>
    </row>
    <row r="2623" spans="1:30" ht="51" customHeight="1" x14ac:dyDescent="0.2">
      <c r="A2623" s="61" t="s">
        <v>9567</v>
      </c>
      <c r="B2623" s="55" t="s">
        <v>743</v>
      </c>
      <c r="C2623" s="56" t="s">
        <v>7295</v>
      </c>
      <c r="D2623" s="56" t="s">
        <v>9228</v>
      </c>
      <c r="E2623" s="57" t="s">
        <v>76</v>
      </c>
      <c r="F2623" s="62" t="s">
        <v>9568</v>
      </c>
      <c r="G2623" s="62" t="s">
        <v>7130</v>
      </c>
      <c r="H2623" s="59">
        <v>44378</v>
      </c>
      <c r="I2623" s="59">
        <v>44986</v>
      </c>
      <c r="J2623" s="48" t="str">
        <f>IF(Ugovori_OPULJP[[#This Row],[DATUM ZAVRŠETKA OPERACIJE]]&gt;DATE(2024,3,31),"u provedbi","završen")</f>
        <v>završen</v>
      </c>
      <c r="K2623" s="58" t="s">
        <v>37</v>
      </c>
      <c r="L2623" s="58" t="s">
        <v>37</v>
      </c>
      <c r="M2623" s="49">
        <v>0.85</v>
      </c>
      <c r="N2623" s="49">
        <v>0.15</v>
      </c>
      <c r="O2623" s="50">
        <f>Ugovori_OPULJP[[#This Row],[Bespovratna sredstva - Ukupno (EU+Nac) HRK
= Ukupna ugovorena vrijednost bespovratnih sredstava]]*Ugovori_OPULJP[[#This Row],[EU STOPA SUFINANCIRANJA %
EU CO-FINANCING RATE %]]</f>
        <v>424852.1</v>
      </c>
      <c r="P2623" s="51">
        <f>Ugovori_OPULJP[[#This Row],[Bespovratna sredstva - EU dio - HRK]]/7.5345</f>
        <v>56387.563872851541</v>
      </c>
      <c r="Q2623" s="50">
        <f>Ugovori_OPULJP[[#This Row],[Bespovratna sredstva - Ukupno (EU+Nac) HRK
= Ukupna ugovorena vrijednost bespovratnih sredstava]]*Ugovori_OPULJP[[#This Row],[STOPA NACIONALNOG SUFINANCIRANJA %]]</f>
        <v>74973.899999999994</v>
      </c>
      <c r="R2623" s="51">
        <f>Ugovori_OPULJP[[#This Row],[Bespovratna sredstva - Nacionalni dio - HRK]]/7.5345</f>
        <v>9950.7465657973316</v>
      </c>
      <c r="S2623" s="52">
        <v>499826</v>
      </c>
      <c r="T2623" s="53">
        <f>Ugovori_OPULJP[[#This Row],[Bespovratna sredstva - Ukupno (EU+Nac) HRK
= Ukupna ugovorena vrijednost bespovratnih sredstava]]/7.5345</f>
        <v>66338.310438648885</v>
      </c>
      <c r="U2623" s="50">
        <v>0</v>
      </c>
      <c r="V2623" s="51">
        <f>Ugovori_OPULJP[[#This Row],[Javni doprinos korisnika - HRK]]/7.5345</f>
        <v>0</v>
      </c>
      <c r="W2623" s="50">
        <v>0</v>
      </c>
      <c r="X2623" s="51">
        <f>Ugovori_OPULJP[[#This Row],[Privatni doprinos korisnika - HRK]]/7.5345</f>
        <v>0</v>
      </c>
      <c r="Y2623" s="52">
        <v>499826</v>
      </c>
      <c r="Z2623" s="53">
        <f>Ugovori_OPULJP[[#This Row],[UKUPNI PRIHVATLJIVI IZDACI
TOTAL ELIGIBLE EXPENDITURE
= Bespovratna sredstva ukupno + doprinos korisnika
= Ukupni prihvatljivi troškovi
= Ukupna ugovorena vrijednost projekta HRK]]/7.5345</f>
        <v>66338.310438648885</v>
      </c>
      <c r="AA2623" s="57" t="s">
        <v>38</v>
      </c>
      <c r="AB2623" s="57" t="s">
        <v>35</v>
      </c>
      <c r="AC2623" s="56" t="s">
        <v>9569</v>
      </c>
      <c r="AD2623" s="63" t="s">
        <v>6595</v>
      </c>
    </row>
    <row r="2624" spans="1:30" ht="51" customHeight="1" x14ac:dyDescent="0.2">
      <c r="A2624" s="61" t="s">
        <v>9570</v>
      </c>
      <c r="B2624" s="55" t="s">
        <v>743</v>
      </c>
      <c r="C2624" s="56" t="s">
        <v>7295</v>
      </c>
      <c r="D2624" s="56" t="s">
        <v>9228</v>
      </c>
      <c r="E2624" s="57" t="s">
        <v>76</v>
      </c>
      <c r="F2624" s="62" t="s">
        <v>9571</v>
      </c>
      <c r="G2624" s="62" t="s">
        <v>2597</v>
      </c>
      <c r="H2624" s="59">
        <v>44378</v>
      </c>
      <c r="I2624" s="59">
        <v>44986</v>
      </c>
      <c r="J2624" s="48" t="str">
        <f>IF(Ugovori_OPULJP[[#This Row],[DATUM ZAVRŠETKA OPERACIJE]]&gt;DATE(2024,3,31),"u provedbi","završen")</f>
        <v>završen</v>
      </c>
      <c r="K2624" s="58" t="s">
        <v>154</v>
      </c>
      <c r="L2624" s="58" t="s">
        <v>37</v>
      </c>
      <c r="M2624" s="49">
        <v>0.85</v>
      </c>
      <c r="N2624" s="49">
        <v>0.15</v>
      </c>
      <c r="O2624" s="50">
        <f>Ugovori_OPULJP[[#This Row],[Bespovratna sredstva - Ukupno (EU+Nac) HRK
= Ukupna ugovorena vrijednost bespovratnih sredstava]]*Ugovori_OPULJP[[#This Row],[EU STOPA SUFINANCIRANJA %
EU CO-FINANCING RATE %]]</f>
        <v>424830</v>
      </c>
      <c r="P2624" s="51">
        <f>Ugovori_OPULJP[[#This Row],[Bespovratna sredstva - EU dio - HRK]]/7.5345</f>
        <v>56384.630698785586</v>
      </c>
      <c r="Q2624" s="50">
        <f>Ugovori_OPULJP[[#This Row],[Bespovratna sredstva - Ukupno (EU+Nac) HRK
= Ukupna ugovorena vrijednost bespovratnih sredstava]]*Ugovori_OPULJP[[#This Row],[STOPA NACIONALNOG SUFINANCIRANJA %]]</f>
        <v>74970</v>
      </c>
      <c r="R2624" s="51">
        <f>Ugovori_OPULJP[[#This Row],[Bespovratna sredstva - Nacionalni dio - HRK]]/7.5345</f>
        <v>9950.2289468445142</v>
      </c>
      <c r="S2624" s="52">
        <v>499800</v>
      </c>
      <c r="T2624" s="53">
        <f>Ugovori_OPULJP[[#This Row],[Bespovratna sredstva - Ukupno (EU+Nac) HRK
= Ukupna ugovorena vrijednost bespovratnih sredstava]]/7.5345</f>
        <v>66334.859645630102</v>
      </c>
      <c r="U2624" s="50">
        <v>0</v>
      </c>
      <c r="V2624" s="51">
        <f>Ugovori_OPULJP[[#This Row],[Javni doprinos korisnika - HRK]]/7.5345</f>
        <v>0</v>
      </c>
      <c r="W2624" s="50">
        <v>0</v>
      </c>
      <c r="X2624" s="51">
        <f>Ugovori_OPULJP[[#This Row],[Privatni doprinos korisnika - HRK]]/7.5345</f>
        <v>0</v>
      </c>
      <c r="Y2624" s="52">
        <v>499800</v>
      </c>
      <c r="Z2624" s="53">
        <f>Ugovori_OPULJP[[#This Row],[UKUPNI PRIHVATLJIVI IZDACI
TOTAL ELIGIBLE EXPENDITURE
= Bespovratna sredstva ukupno + doprinos korisnika
= Ukupni prihvatljivi troškovi
= Ukupna ugovorena vrijednost projekta HRK]]/7.5345</f>
        <v>66334.859645630102</v>
      </c>
      <c r="AA2624" s="57" t="s">
        <v>38</v>
      </c>
      <c r="AB2624" s="57" t="s">
        <v>35</v>
      </c>
      <c r="AC2624" s="56" t="s">
        <v>9572</v>
      </c>
      <c r="AD2624" s="63" t="s">
        <v>6595</v>
      </c>
    </row>
    <row r="2625" spans="1:30" ht="51" customHeight="1" x14ac:dyDescent="0.2">
      <c r="A2625" s="61" t="s">
        <v>9573</v>
      </c>
      <c r="B2625" s="55" t="s">
        <v>743</v>
      </c>
      <c r="C2625" s="56" t="s">
        <v>7295</v>
      </c>
      <c r="D2625" s="56" t="s">
        <v>9228</v>
      </c>
      <c r="E2625" s="57" t="s">
        <v>76</v>
      </c>
      <c r="F2625" s="62" t="s">
        <v>9574</v>
      </c>
      <c r="G2625" s="62" t="s">
        <v>3147</v>
      </c>
      <c r="H2625" s="59">
        <v>44377</v>
      </c>
      <c r="I2625" s="59">
        <v>44985</v>
      </c>
      <c r="J2625" s="48" t="str">
        <f>IF(Ugovori_OPULJP[[#This Row],[DATUM ZAVRŠETKA OPERACIJE]]&gt;DATE(2024,3,31),"u provedbi","završen")</f>
        <v>završen</v>
      </c>
      <c r="K2625" s="58" t="s">
        <v>84</v>
      </c>
      <c r="L2625" s="46" t="s">
        <v>84</v>
      </c>
      <c r="M2625" s="49">
        <v>0.85</v>
      </c>
      <c r="N2625" s="49">
        <v>0.15</v>
      </c>
      <c r="O2625" s="50">
        <f>Ugovori_OPULJP[[#This Row],[Bespovratna sredstva - Ukupno (EU+Nac) HRK
= Ukupna ugovorena vrijednost bespovratnih sredstava]]*Ugovori_OPULJP[[#This Row],[EU STOPA SUFINANCIRANJA %
EU CO-FINANCING RATE %]]</f>
        <v>418506</v>
      </c>
      <c r="P2625" s="51">
        <f>Ugovori_OPULJP[[#This Row],[Bespovratna sredstva - EU dio - HRK]]/7.5345</f>
        <v>55545.29165837149</v>
      </c>
      <c r="Q2625" s="50">
        <f>Ugovori_OPULJP[[#This Row],[Bespovratna sredstva - Ukupno (EU+Nac) HRK
= Ukupna ugovorena vrijednost bespovratnih sredstava]]*Ugovori_OPULJP[[#This Row],[STOPA NACIONALNOG SUFINANCIRANJA %]]</f>
        <v>73854</v>
      </c>
      <c r="R2625" s="51">
        <f>Ugovori_OPULJP[[#This Row],[Bespovratna sredstva - Nacionalni dio - HRK]]/7.5345</f>
        <v>9802.1102926537915</v>
      </c>
      <c r="S2625" s="52">
        <v>492360</v>
      </c>
      <c r="T2625" s="53">
        <f>Ugovori_OPULJP[[#This Row],[Bespovratna sredstva - Ukupno (EU+Nac) HRK
= Ukupna ugovorena vrijednost bespovratnih sredstava]]/7.5345</f>
        <v>65347.401951025277</v>
      </c>
      <c r="U2625" s="50">
        <v>0</v>
      </c>
      <c r="V2625" s="51">
        <f>Ugovori_OPULJP[[#This Row],[Javni doprinos korisnika - HRK]]/7.5345</f>
        <v>0</v>
      </c>
      <c r="W2625" s="50">
        <v>0</v>
      </c>
      <c r="X2625" s="51">
        <f>Ugovori_OPULJP[[#This Row],[Privatni doprinos korisnika - HRK]]/7.5345</f>
        <v>0</v>
      </c>
      <c r="Y2625" s="52">
        <v>492360</v>
      </c>
      <c r="Z2625" s="53">
        <f>Ugovori_OPULJP[[#This Row],[UKUPNI PRIHVATLJIVI IZDACI
TOTAL ELIGIBLE EXPENDITURE
= Bespovratna sredstva ukupno + doprinos korisnika
= Ukupni prihvatljivi troškovi
= Ukupna ugovorena vrijednost projekta HRK]]/7.5345</f>
        <v>65347.401951025277</v>
      </c>
      <c r="AA2625" s="57" t="s">
        <v>38</v>
      </c>
      <c r="AB2625" s="57" t="s">
        <v>35</v>
      </c>
      <c r="AC2625" s="56" t="s">
        <v>9575</v>
      </c>
      <c r="AD2625" s="63" t="s">
        <v>6595</v>
      </c>
    </row>
    <row r="2626" spans="1:30" ht="51" customHeight="1" x14ac:dyDescent="0.2">
      <c r="A2626" s="61" t="s">
        <v>9576</v>
      </c>
      <c r="B2626" s="55" t="s">
        <v>743</v>
      </c>
      <c r="C2626" s="56" t="s">
        <v>7295</v>
      </c>
      <c r="D2626" s="56" t="s">
        <v>9228</v>
      </c>
      <c r="E2626" s="57" t="s">
        <v>76</v>
      </c>
      <c r="F2626" s="62" t="s">
        <v>9577</v>
      </c>
      <c r="G2626" s="62" t="s">
        <v>8598</v>
      </c>
      <c r="H2626" s="59">
        <v>44378</v>
      </c>
      <c r="I2626" s="59">
        <v>44986</v>
      </c>
      <c r="J2626" s="48" t="str">
        <f>IF(Ugovori_OPULJP[[#This Row],[DATUM ZAVRŠETKA OPERACIJE]]&gt;DATE(2024,3,31),"u provedbi","završen")</f>
        <v>završen</v>
      </c>
      <c r="K2626" s="58" t="s">
        <v>9578</v>
      </c>
      <c r="L2626" s="58" t="s">
        <v>37</v>
      </c>
      <c r="M2626" s="49">
        <v>0.85</v>
      </c>
      <c r="N2626" s="49">
        <v>0.15</v>
      </c>
      <c r="O2626" s="50">
        <f>Ugovori_OPULJP[[#This Row],[Bespovratna sredstva - Ukupno (EU+Nac) HRK
= Ukupna ugovorena vrijednost bespovratnih sredstava]]*Ugovori_OPULJP[[#This Row],[EU STOPA SUFINANCIRANJA %
EU CO-FINANCING RATE %]]</f>
        <v>394667.44400000002</v>
      </c>
      <c r="P2626" s="51">
        <f>Ugovori_OPULJP[[#This Row],[Bespovratna sredstva - EU dio - HRK]]/7.5345</f>
        <v>52381.371557502156</v>
      </c>
      <c r="Q2626" s="50">
        <f>Ugovori_OPULJP[[#This Row],[Bespovratna sredstva - Ukupno (EU+Nac) HRK
= Ukupna ugovorena vrijednost bespovratnih sredstava]]*Ugovori_OPULJP[[#This Row],[STOPA NACIONALNOG SUFINANCIRANJA %]]</f>
        <v>69647.195999999996</v>
      </c>
      <c r="R2626" s="51">
        <f>Ugovori_OPULJP[[#This Row],[Bespovratna sredstva - Nacionalni dio - HRK]]/7.5345</f>
        <v>9243.7714513239098</v>
      </c>
      <c r="S2626" s="52">
        <v>464314.64</v>
      </c>
      <c r="T2626" s="53">
        <f>Ugovori_OPULJP[[#This Row],[Bespovratna sredstva - Ukupno (EU+Nac) HRK
= Ukupna ugovorena vrijednost bespovratnih sredstava]]/7.5345</f>
        <v>61625.143008826068</v>
      </c>
      <c r="U2626" s="50">
        <v>0</v>
      </c>
      <c r="V2626" s="51">
        <f>Ugovori_OPULJP[[#This Row],[Javni doprinos korisnika - HRK]]/7.5345</f>
        <v>0</v>
      </c>
      <c r="W2626" s="50">
        <v>0</v>
      </c>
      <c r="X2626" s="51">
        <f>Ugovori_OPULJP[[#This Row],[Privatni doprinos korisnika - HRK]]/7.5345</f>
        <v>0</v>
      </c>
      <c r="Y2626" s="52">
        <v>464314.64</v>
      </c>
      <c r="Z2626" s="53">
        <f>Ugovori_OPULJP[[#This Row],[UKUPNI PRIHVATLJIVI IZDACI
TOTAL ELIGIBLE EXPENDITURE
= Bespovratna sredstva ukupno + doprinos korisnika
= Ukupni prihvatljivi troškovi
= Ukupna ugovorena vrijednost projekta HRK]]/7.5345</f>
        <v>61625.143008826068</v>
      </c>
      <c r="AA2626" s="57" t="s">
        <v>38</v>
      </c>
      <c r="AB2626" s="57" t="s">
        <v>35</v>
      </c>
      <c r="AC2626" s="56" t="s">
        <v>9579</v>
      </c>
      <c r="AD2626" s="63" t="s">
        <v>6595</v>
      </c>
    </row>
    <row r="2627" spans="1:30" ht="51" customHeight="1" x14ac:dyDescent="0.2">
      <c r="A2627" s="61" t="s">
        <v>9580</v>
      </c>
      <c r="B2627" s="55" t="s">
        <v>743</v>
      </c>
      <c r="C2627" s="56" t="s">
        <v>7295</v>
      </c>
      <c r="D2627" s="56" t="s">
        <v>9228</v>
      </c>
      <c r="E2627" s="57" t="s">
        <v>76</v>
      </c>
      <c r="F2627" s="62" t="s">
        <v>9581</v>
      </c>
      <c r="G2627" s="45" t="s">
        <v>2490</v>
      </c>
      <c r="H2627" s="59">
        <v>44378</v>
      </c>
      <c r="I2627" s="59">
        <v>44986</v>
      </c>
      <c r="J2627" s="48" t="str">
        <f>IF(Ugovori_OPULJP[[#This Row],[DATUM ZAVRŠETKA OPERACIJE]]&gt;DATE(2024,3,31),"u provedbi","završen")</f>
        <v>završen</v>
      </c>
      <c r="K2627" s="58" t="s">
        <v>594</v>
      </c>
      <c r="L2627" s="58" t="s">
        <v>594</v>
      </c>
      <c r="M2627" s="49">
        <v>0.85</v>
      </c>
      <c r="N2627" s="49">
        <v>0.15</v>
      </c>
      <c r="O2627" s="50">
        <f>Ugovori_OPULJP[[#This Row],[Bespovratna sredstva - Ukupno (EU+Nac) HRK
= Ukupna ugovorena vrijednost bespovratnih sredstava]]*Ugovori_OPULJP[[#This Row],[EU STOPA SUFINANCIRANJA %
EU CO-FINANCING RATE %]]</f>
        <v>424973.36949999997</v>
      </c>
      <c r="P2627" s="51">
        <f>Ugovori_OPULJP[[#This Row],[Bespovratna sredstva - EU dio - HRK]]/7.5345</f>
        <v>56403.659101466583</v>
      </c>
      <c r="Q2627" s="50">
        <f>Ugovori_OPULJP[[#This Row],[Bespovratna sredstva - Ukupno (EU+Nac) HRK
= Ukupna ugovorena vrijednost bespovratnih sredstava]]*Ugovori_OPULJP[[#This Row],[STOPA NACIONALNOG SUFINANCIRANJA %]]</f>
        <v>74995.300499999998</v>
      </c>
      <c r="R2627" s="51">
        <f>Ugovori_OPULJP[[#This Row],[Bespovratna sredstva - Nacionalni dio - HRK]]/7.5345</f>
        <v>9953.5869002588079</v>
      </c>
      <c r="S2627" s="52">
        <v>499968.67</v>
      </c>
      <c r="T2627" s="53">
        <f>Ugovori_OPULJP[[#This Row],[Bespovratna sredstva - Ukupno (EU+Nac) HRK
= Ukupna ugovorena vrijednost bespovratnih sredstava]]/7.5345</f>
        <v>66357.246001725391</v>
      </c>
      <c r="U2627" s="50">
        <v>0</v>
      </c>
      <c r="V2627" s="51">
        <f>Ugovori_OPULJP[[#This Row],[Javni doprinos korisnika - HRK]]/7.5345</f>
        <v>0</v>
      </c>
      <c r="W2627" s="50">
        <v>0</v>
      </c>
      <c r="X2627" s="51">
        <f>Ugovori_OPULJP[[#This Row],[Privatni doprinos korisnika - HRK]]/7.5345</f>
        <v>0</v>
      </c>
      <c r="Y2627" s="52">
        <v>499968.67</v>
      </c>
      <c r="Z2627" s="53">
        <f>Ugovori_OPULJP[[#This Row],[UKUPNI PRIHVATLJIVI IZDACI
TOTAL ELIGIBLE EXPENDITURE
= Bespovratna sredstva ukupno + doprinos korisnika
= Ukupni prihvatljivi troškovi
= Ukupna ugovorena vrijednost projekta HRK]]/7.5345</f>
        <v>66357.246001725391</v>
      </c>
      <c r="AA2627" s="57" t="s">
        <v>38</v>
      </c>
      <c r="AB2627" s="57" t="s">
        <v>35</v>
      </c>
      <c r="AC2627" s="56" t="s">
        <v>9582</v>
      </c>
      <c r="AD2627" s="63" t="s">
        <v>6595</v>
      </c>
    </row>
    <row r="2628" spans="1:30" ht="51" customHeight="1" x14ac:dyDescent="0.2">
      <c r="A2628" s="61" t="s">
        <v>9583</v>
      </c>
      <c r="B2628" s="55" t="s">
        <v>743</v>
      </c>
      <c r="C2628" s="56" t="s">
        <v>7295</v>
      </c>
      <c r="D2628" s="56" t="s">
        <v>9228</v>
      </c>
      <c r="E2628" s="57" t="s">
        <v>76</v>
      </c>
      <c r="F2628" s="62" t="s">
        <v>9584</v>
      </c>
      <c r="G2628" s="45" t="s">
        <v>7561</v>
      </c>
      <c r="H2628" s="59">
        <v>44378</v>
      </c>
      <c r="I2628" s="59">
        <v>44986</v>
      </c>
      <c r="J2628" s="48" t="str">
        <f>IF(Ugovori_OPULJP[[#This Row],[DATUM ZAVRŠETKA OPERACIJE]]&gt;DATE(2024,3,31),"u provedbi","završen")</f>
        <v>završen</v>
      </c>
      <c r="K2628" s="58" t="s">
        <v>333</v>
      </c>
      <c r="L2628" s="58" t="s">
        <v>333</v>
      </c>
      <c r="M2628" s="49">
        <v>0.85</v>
      </c>
      <c r="N2628" s="49">
        <v>0.15</v>
      </c>
      <c r="O2628" s="50">
        <f>Ugovori_OPULJP[[#This Row],[Bespovratna sredstva - Ukupno (EU+Nac) HRK
= Ukupna ugovorena vrijednost bespovratnih sredstava]]*Ugovori_OPULJP[[#This Row],[EU STOPA SUFINANCIRANJA %
EU CO-FINANCING RATE %]]</f>
        <v>351449.5</v>
      </c>
      <c r="P2628" s="51">
        <f>Ugovori_OPULJP[[#This Row],[Bespovratna sredstva - EU dio - HRK]]/7.5345</f>
        <v>46645.364655916113</v>
      </c>
      <c r="Q2628" s="50">
        <f>Ugovori_OPULJP[[#This Row],[Bespovratna sredstva - Ukupno (EU+Nac) HRK
= Ukupna ugovorena vrijednost bespovratnih sredstava]]*Ugovori_OPULJP[[#This Row],[STOPA NACIONALNOG SUFINANCIRANJA %]]</f>
        <v>62020.5</v>
      </c>
      <c r="R2628" s="51">
        <f>Ugovori_OPULJP[[#This Row],[Bespovratna sredstva - Nacionalni dio - HRK]]/7.5345</f>
        <v>8231.5349392793141</v>
      </c>
      <c r="S2628" s="52">
        <v>413470</v>
      </c>
      <c r="T2628" s="53">
        <f>Ugovori_OPULJP[[#This Row],[Bespovratna sredstva - Ukupno (EU+Nac) HRK
= Ukupna ugovorena vrijednost bespovratnih sredstava]]/7.5345</f>
        <v>54876.899595195435</v>
      </c>
      <c r="U2628" s="50">
        <v>0</v>
      </c>
      <c r="V2628" s="51">
        <f>Ugovori_OPULJP[[#This Row],[Javni doprinos korisnika - HRK]]/7.5345</f>
        <v>0</v>
      </c>
      <c r="W2628" s="50">
        <v>0</v>
      </c>
      <c r="X2628" s="51">
        <f>Ugovori_OPULJP[[#This Row],[Privatni doprinos korisnika - HRK]]/7.5345</f>
        <v>0</v>
      </c>
      <c r="Y2628" s="52">
        <v>413470</v>
      </c>
      <c r="Z2628" s="53">
        <f>Ugovori_OPULJP[[#This Row],[UKUPNI PRIHVATLJIVI IZDACI
TOTAL ELIGIBLE EXPENDITURE
= Bespovratna sredstva ukupno + doprinos korisnika
= Ukupni prihvatljivi troškovi
= Ukupna ugovorena vrijednost projekta HRK]]/7.5345</f>
        <v>54876.899595195435</v>
      </c>
      <c r="AA2628" s="57" t="s">
        <v>38</v>
      </c>
      <c r="AB2628" s="57" t="s">
        <v>35</v>
      </c>
      <c r="AC2628" s="56" t="s">
        <v>9585</v>
      </c>
      <c r="AD2628" s="63" t="s">
        <v>6595</v>
      </c>
    </row>
    <row r="2629" spans="1:30" ht="51" customHeight="1" x14ac:dyDescent="0.2">
      <c r="A2629" s="61" t="s">
        <v>9586</v>
      </c>
      <c r="B2629" s="55" t="s">
        <v>743</v>
      </c>
      <c r="C2629" s="56" t="s">
        <v>7295</v>
      </c>
      <c r="D2629" s="56" t="s">
        <v>9228</v>
      </c>
      <c r="E2629" s="57" t="s">
        <v>76</v>
      </c>
      <c r="F2629" s="62" t="s">
        <v>9587</v>
      </c>
      <c r="G2629" s="62" t="s">
        <v>3214</v>
      </c>
      <c r="H2629" s="59">
        <v>44378</v>
      </c>
      <c r="I2629" s="59">
        <v>44986</v>
      </c>
      <c r="J2629" s="48" t="str">
        <f>IF(Ugovori_OPULJP[[#This Row],[DATUM ZAVRŠETKA OPERACIJE]]&gt;DATE(2024,3,31),"u provedbi","završen")</f>
        <v>završen</v>
      </c>
      <c r="K2629" s="58" t="s">
        <v>371</v>
      </c>
      <c r="L2629" s="58" t="s">
        <v>371</v>
      </c>
      <c r="M2629" s="49">
        <v>0.85</v>
      </c>
      <c r="N2629" s="49">
        <v>0.15</v>
      </c>
      <c r="O2629" s="50">
        <f>Ugovori_OPULJP[[#This Row],[Bespovratna sredstva - Ukupno (EU+Nac) HRK
= Ukupna ugovorena vrijednost bespovratnih sredstava]]*Ugovori_OPULJP[[#This Row],[EU STOPA SUFINANCIRANJA %
EU CO-FINANCING RATE %]]</f>
        <v>389453</v>
      </c>
      <c r="P2629" s="51">
        <f>Ugovori_OPULJP[[#This Row],[Bespovratna sredstva - EU dio - HRK]]/7.5345</f>
        <v>51689.295905501356</v>
      </c>
      <c r="Q2629" s="50">
        <f>Ugovori_OPULJP[[#This Row],[Bespovratna sredstva - Ukupno (EU+Nac) HRK
= Ukupna ugovorena vrijednost bespovratnih sredstava]]*Ugovori_OPULJP[[#This Row],[STOPA NACIONALNOG SUFINANCIRANJA %]]</f>
        <v>68727</v>
      </c>
      <c r="R2629" s="51">
        <f>Ugovori_OPULJP[[#This Row],[Bespovratna sredstva - Nacionalni dio - HRK]]/7.5345</f>
        <v>9121.6404539120049</v>
      </c>
      <c r="S2629" s="52">
        <v>458180</v>
      </c>
      <c r="T2629" s="53">
        <f>Ugovori_OPULJP[[#This Row],[Bespovratna sredstva - Ukupno (EU+Nac) HRK
= Ukupna ugovorena vrijednost bespovratnih sredstava]]/7.5345</f>
        <v>60810.936359413361</v>
      </c>
      <c r="U2629" s="50">
        <v>0</v>
      </c>
      <c r="V2629" s="51">
        <f>Ugovori_OPULJP[[#This Row],[Javni doprinos korisnika - HRK]]/7.5345</f>
        <v>0</v>
      </c>
      <c r="W2629" s="50">
        <v>0</v>
      </c>
      <c r="X2629" s="51">
        <f>Ugovori_OPULJP[[#This Row],[Privatni doprinos korisnika - HRK]]/7.5345</f>
        <v>0</v>
      </c>
      <c r="Y2629" s="52">
        <v>458180</v>
      </c>
      <c r="Z2629" s="53">
        <f>Ugovori_OPULJP[[#This Row],[UKUPNI PRIHVATLJIVI IZDACI
TOTAL ELIGIBLE EXPENDITURE
= Bespovratna sredstva ukupno + doprinos korisnika
= Ukupni prihvatljivi troškovi
= Ukupna ugovorena vrijednost projekta HRK]]/7.5345</f>
        <v>60810.936359413361</v>
      </c>
      <c r="AA2629" s="57" t="s">
        <v>38</v>
      </c>
      <c r="AB2629" s="57" t="s">
        <v>35</v>
      </c>
      <c r="AC2629" s="56" t="s">
        <v>9588</v>
      </c>
      <c r="AD2629" s="63" t="s">
        <v>6595</v>
      </c>
    </row>
    <row r="2630" spans="1:30" ht="51" customHeight="1" x14ac:dyDescent="0.2">
      <c r="A2630" s="61" t="s">
        <v>9589</v>
      </c>
      <c r="B2630" s="55" t="s">
        <v>743</v>
      </c>
      <c r="C2630" s="56" t="s">
        <v>7295</v>
      </c>
      <c r="D2630" s="56" t="s">
        <v>9590</v>
      </c>
      <c r="E2630" s="57" t="s">
        <v>76</v>
      </c>
      <c r="F2630" s="62" t="s">
        <v>9591</v>
      </c>
      <c r="G2630" s="62" t="s">
        <v>9592</v>
      </c>
      <c r="H2630" s="59">
        <v>44376</v>
      </c>
      <c r="I2630" s="59">
        <v>45106</v>
      </c>
      <c r="J2630" s="48" t="str">
        <f>IF(Ugovori_OPULJP[[#This Row],[DATUM ZAVRŠETKA OPERACIJE]]&gt;DATE(2024,3,31),"u provedbi","završen")</f>
        <v>završen</v>
      </c>
      <c r="K2630" s="58" t="s">
        <v>249</v>
      </c>
      <c r="L2630" s="58" t="s">
        <v>249</v>
      </c>
      <c r="M2630" s="74" t="s">
        <v>3114</v>
      </c>
      <c r="N2630" s="49">
        <v>0.15</v>
      </c>
      <c r="O2630" s="50">
        <f>Ugovori_OPULJP[[#This Row],[Bespovratna sredstva - Ukupno (EU+Nac) HRK
= Ukupna ugovorena vrijednost bespovratnih sredstava]]*Ugovori_OPULJP[[#This Row],[EU STOPA SUFINANCIRANJA %
EU CO-FINANCING RATE %]]</f>
        <v>1622235.8459999999</v>
      </c>
      <c r="P2630" s="51">
        <f>Ugovori_OPULJP[[#This Row],[Bespovratna sredstva - EU dio - HRK]]/7.5345</f>
        <v>215307.6973919968</v>
      </c>
      <c r="Q2630" s="50">
        <f>Ugovori_OPULJP[[#This Row],[Bespovratna sredstva - Ukupno (EU+Nac) HRK
= Ukupna ugovorena vrijednost bespovratnih sredstava]]*Ugovori_OPULJP[[#This Row],[STOPA NACIONALNOG SUFINANCIRANJA %]]</f>
        <v>286276.91399999999</v>
      </c>
      <c r="R2630" s="51">
        <f>Ugovori_OPULJP[[#This Row],[Bespovratna sredstva - Nacionalni dio - HRK]]/7.5345</f>
        <v>37995.476010352373</v>
      </c>
      <c r="S2630" s="52">
        <v>1908512.76</v>
      </c>
      <c r="T2630" s="53">
        <f>Ugovori_OPULJP[[#This Row],[Bespovratna sredstva - Ukupno (EU+Nac) HRK
= Ukupna ugovorena vrijednost bespovratnih sredstava]]/7.5345</f>
        <v>253303.17340234917</v>
      </c>
      <c r="U2630" s="50">
        <v>0</v>
      </c>
      <c r="V2630" s="51">
        <f>Ugovori_OPULJP[[#This Row],[Javni doprinos korisnika - HRK]]/7.5345</f>
        <v>0</v>
      </c>
      <c r="W2630" s="50">
        <v>0</v>
      </c>
      <c r="X2630" s="51">
        <f>Ugovori_OPULJP[[#This Row],[Privatni doprinos korisnika - HRK]]/7.5345</f>
        <v>0</v>
      </c>
      <c r="Y2630" s="52">
        <v>1908512.76</v>
      </c>
      <c r="Z2630" s="53">
        <f>Ugovori_OPULJP[[#This Row],[UKUPNI PRIHVATLJIVI IZDACI
TOTAL ELIGIBLE EXPENDITURE
= Bespovratna sredstva ukupno + doprinos korisnika
= Ukupni prihvatljivi troškovi
= Ukupna ugovorena vrijednost projekta HRK]]/7.5345</f>
        <v>253303.17340234917</v>
      </c>
      <c r="AA2630" s="57" t="s">
        <v>38</v>
      </c>
      <c r="AB2630" s="57" t="s">
        <v>35</v>
      </c>
      <c r="AC2630" s="56" t="s">
        <v>9593</v>
      </c>
      <c r="AD2630" s="63" t="s">
        <v>747</v>
      </c>
    </row>
    <row r="2631" spans="1:30" ht="51" customHeight="1" x14ac:dyDescent="0.2">
      <c r="A2631" s="61" t="s">
        <v>9594</v>
      </c>
      <c r="B2631" s="55" t="s">
        <v>743</v>
      </c>
      <c r="C2631" s="56" t="s">
        <v>7295</v>
      </c>
      <c r="D2631" s="56" t="s">
        <v>9590</v>
      </c>
      <c r="E2631" s="57" t="s">
        <v>76</v>
      </c>
      <c r="F2631" s="62" t="s">
        <v>9595</v>
      </c>
      <c r="G2631" s="62" t="s">
        <v>9596</v>
      </c>
      <c r="H2631" s="59">
        <v>44319</v>
      </c>
      <c r="I2631" s="59">
        <v>45049</v>
      </c>
      <c r="J2631" s="48" t="str">
        <f>IF(Ugovori_OPULJP[[#This Row],[DATUM ZAVRŠETKA OPERACIJE]]&gt;DATE(2024,3,31),"u provedbi","završen")</f>
        <v>završen</v>
      </c>
      <c r="K2631" s="58" t="s">
        <v>37</v>
      </c>
      <c r="L2631" s="46" t="s">
        <v>155</v>
      </c>
      <c r="M2631" s="49">
        <v>0.85</v>
      </c>
      <c r="N2631" s="49">
        <v>0.15</v>
      </c>
      <c r="O2631" s="50">
        <f>Ugovori_OPULJP[[#This Row],[Bespovratna sredstva - Ukupno (EU+Nac) HRK
= Ukupna ugovorena vrijednost bespovratnih sredstava]]*Ugovori_OPULJP[[#This Row],[EU STOPA SUFINANCIRANJA %
EU CO-FINANCING RATE %]]</f>
        <v>1375404.7625</v>
      </c>
      <c r="P2631" s="51">
        <f>Ugovori_OPULJP[[#This Row],[Bespovratna sredstva - EU dio - HRK]]/7.5345</f>
        <v>182547.58278585173</v>
      </c>
      <c r="Q2631" s="50">
        <f>Ugovori_OPULJP[[#This Row],[Bespovratna sredstva - Ukupno (EU+Nac) HRK
= Ukupna ugovorena vrijednost bespovratnih sredstava]]*Ugovori_OPULJP[[#This Row],[STOPA NACIONALNOG SUFINANCIRANJA %]]</f>
        <v>242718.48749999999</v>
      </c>
      <c r="R2631" s="51">
        <f>Ugovori_OPULJP[[#This Row],[Bespovratna sredstva - Nacionalni dio - HRK]]/7.5345</f>
        <v>32214.279315150307</v>
      </c>
      <c r="S2631" s="52">
        <v>1618123.25</v>
      </c>
      <c r="T2631" s="53">
        <f>Ugovori_OPULJP[[#This Row],[Bespovratna sredstva - Ukupno (EU+Nac) HRK
= Ukupna ugovorena vrijednost bespovratnih sredstava]]/7.5345</f>
        <v>214761.86210100204</v>
      </c>
      <c r="U2631" s="50">
        <v>0</v>
      </c>
      <c r="V2631" s="51">
        <f>Ugovori_OPULJP[[#This Row],[Javni doprinos korisnika - HRK]]/7.5345</f>
        <v>0</v>
      </c>
      <c r="W2631" s="50">
        <v>0</v>
      </c>
      <c r="X2631" s="51">
        <f>Ugovori_OPULJP[[#This Row],[Privatni doprinos korisnika - HRK]]/7.5345</f>
        <v>0</v>
      </c>
      <c r="Y2631" s="52">
        <v>1618123.25</v>
      </c>
      <c r="Z2631" s="53">
        <f>Ugovori_OPULJP[[#This Row],[UKUPNI PRIHVATLJIVI IZDACI
TOTAL ELIGIBLE EXPENDITURE
= Bespovratna sredstva ukupno + doprinos korisnika
= Ukupni prihvatljivi troškovi
= Ukupna ugovorena vrijednost projekta HRK]]/7.5345</f>
        <v>214761.86210100204</v>
      </c>
      <c r="AA2631" s="44" t="s">
        <v>38</v>
      </c>
      <c r="AB2631" s="44" t="s">
        <v>35</v>
      </c>
      <c r="AC2631" s="56" t="s">
        <v>9597</v>
      </c>
      <c r="AD2631" s="63" t="s">
        <v>747</v>
      </c>
    </row>
    <row r="2632" spans="1:30" ht="114.75" x14ac:dyDescent="0.2">
      <c r="A2632" s="61" t="s">
        <v>9598</v>
      </c>
      <c r="B2632" s="99" t="s">
        <v>743</v>
      </c>
      <c r="C2632" s="56" t="s">
        <v>7295</v>
      </c>
      <c r="D2632" s="88" t="s">
        <v>9590</v>
      </c>
      <c r="E2632" s="57" t="s">
        <v>76</v>
      </c>
      <c r="F2632" s="62" t="s">
        <v>9599</v>
      </c>
      <c r="G2632" s="45" t="s">
        <v>9043</v>
      </c>
      <c r="H2632" s="59">
        <v>44316</v>
      </c>
      <c r="I2632" s="59">
        <v>45046</v>
      </c>
      <c r="J2632" s="48" t="str">
        <f>IF(Ugovori_OPULJP[[#This Row],[DATUM ZAVRŠETKA OPERACIJE]]&gt;DATE(2024,3,31),"u provedbi","završen")</f>
        <v>završen</v>
      </c>
      <c r="K2632" s="58" t="s">
        <v>37</v>
      </c>
      <c r="L2632" s="58" t="s">
        <v>37</v>
      </c>
      <c r="M2632" s="49">
        <v>0.85</v>
      </c>
      <c r="N2632" s="49">
        <v>0.15</v>
      </c>
      <c r="O2632" s="50">
        <v>1140686.3999999999</v>
      </c>
      <c r="P2632" s="51">
        <f>Ugovori_OPULJP[[#This Row],[Bespovratna sredstva - EU dio - HRK]]/7.5345</f>
        <v>151395.10252836949</v>
      </c>
      <c r="Q2632" s="50">
        <v>201297.6</v>
      </c>
      <c r="R2632" s="51">
        <f>Ugovori_OPULJP[[#This Row],[Bespovratna sredstva - Nacionalni dio - HRK]]/7.5345</f>
        <v>26716.78279912403</v>
      </c>
      <c r="S2632" s="52">
        <v>1341984</v>
      </c>
      <c r="T2632" s="53">
        <f>Ugovori_OPULJP[[#This Row],[Bespovratna sredstva - Ukupno (EU+Nac) HRK
= Ukupna ugovorena vrijednost bespovratnih sredstava]]/7.5345</f>
        <v>178111.88532749351</v>
      </c>
      <c r="U2632" s="50">
        <v>0</v>
      </c>
      <c r="V2632" s="51">
        <f>Ugovori_OPULJP[[#This Row],[Javni doprinos korisnika - HRK]]/7.5345</f>
        <v>0</v>
      </c>
      <c r="W2632" s="50">
        <v>0</v>
      </c>
      <c r="X2632" s="51">
        <f>Ugovori_OPULJP[[#This Row],[Privatni doprinos korisnika - HRK]]/7.5345</f>
        <v>0</v>
      </c>
      <c r="Y2632" s="52">
        <v>1341984</v>
      </c>
      <c r="Z2632" s="53">
        <f>Ugovori_OPULJP[[#This Row],[UKUPNI PRIHVATLJIVI IZDACI
TOTAL ELIGIBLE EXPENDITURE
= Bespovratna sredstva ukupno + doprinos korisnika
= Ukupni prihvatljivi troškovi
= Ukupna ugovorena vrijednost projekta HRK]]/7.5345</f>
        <v>178111.88532749351</v>
      </c>
      <c r="AA2632" s="57" t="s">
        <v>38</v>
      </c>
      <c r="AB2632" s="57" t="s">
        <v>35</v>
      </c>
      <c r="AC2632" s="107" t="s">
        <v>9600</v>
      </c>
      <c r="AD2632" s="63" t="s">
        <v>747</v>
      </c>
    </row>
    <row r="2633" spans="1:30" ht="102" x14ac:dyDescent="0.2">
      <c r="A2633" s="61" t="s">
        <v>9601</v>
      </c>
      <c r="B2633" s="103" t="s">
        <v>743</v>
      </c>
      <c r="C2633" s="56" t="s">
        <v>7295</v>
      </c>
      <c r="D2633" s="56" t="s">
        <v>9590</v>
      </c>
      <c r="E2633" s="57" t="s">
        <v>76</v>
      </c>
      <c r="F2633" s="62" t="s">
        <v>9602</v>
      </c>
      <c r="G2633" s="62" t="s">
        <v>4124</v>
      </c>
      <c r="H2633" s="59">
        <v>44501</v>
      </c>
      <c r="I2633" s="59">
        <v>45170</v>
      </c>
      <c r="J2633" s="48" t="str">
        <f>IF(Ugovori_OPULJP[[#This Row],[DATUM ZAVRŠETKA OPERACIJE]]&gt;DATE(2024,3,31),"u provedbi","završen")</f>
        <v>završen</v>
      </c>
      <c r="K2633" s="58" t="s">
        <v>154</v>
      </c>
      <c r="L2633" s="67" t="s">
        <v>37</v>
      </c>
      <c r="M2633" s="49">
        <v>0.85</v>
      </c>
      <c r="N2633" s="49">
        <v>0.15</v>
      </c>
      <c r="O2633" s="50">
        <f>Ugovori_OPULJP[[#This Row],[Bespovratna sredstva - Ukupno (EU+Nac) HRK
= Ukupna ugovorena vrijednost bespovratnih sredstava]]*Ugovori_OPULJP[[#This Row],[EU STOPA SUFINANCIRANJA %
EU CO-FINANCING RATE %]]</f>
        <v>1699909.05</v>
      </c>
      <c r="P2633" s="51">
        <f>Ugovori_OPULJP[[#This Row],[Bespovratna sredstva - EU dio - HRK]]/7.5345</f>
        <v>225616.70316543899</v>
      </c>
      <c r="Q2633" s="50">
        <f>Ugovori_OPULJP[[#This Row],[Bespovratna sredstva - Ukupno (EU+Nac) HRK
= Ukupna ugovorena vrijednost bespovratnih sredstava]]*Ugovori_OPULJP[[#This Row],[STOPA NACIONALNOG SUFINANCIRANJA %]]</f>
        <v>299983.95</v>
      </c>
      <c r="R2633" s="51">
        <f>Ugovori_OPULJP[[#This Row],[Bespovratna sredstva - Nacionalni dio - HRK]]/7.5345</f>
        <v>39814.712323312764</v>
      </c>
      <c r="S2633" s="52">
        <v>1999893</v>
      </c>
      <c r="T2633" s="53">
        <f>Ugovori_OPULJP[[#This Row],[Bespovratna sredstva - Ukupno (EU+Nac) HRK
= Ukupna ugovorena vrijednost bespovratnih sredstava]]/7.5345</f>
        <v>265431.41548875172</v>
      </c>
      <c r="U2633" s="50">
        <v>0</v>
      </c>
      <c r="V2633" s="51">
        <f>Ugovori_OPULJP[[#This Row],[Javni doprinos korisnika - HRK]]/7.5345</f>
        <v>0</v>
      </c>
      <c r="W2633" s="50">
        <v>0</v>
      </c>
      <c r="X2633" s="51">
        <f>Ugovori_OPULJP[[#This Row],[Privatni doprinos korisnika - HRK]]/7.5345</f>
        <v>0</v>
      </c>
      <c r="Y2633" s="52">
        <v>1999893</v>
      </c>
      <c r="Z2633" s="53">
        <f>Ugovori_OPULJP[[#This Row],[UKUPNI PRIHVATLJIVI IZDACI
TOTAL ELIGIBLE EXPENDITURE
= Bespovratna sredstva ukupno + doprinos korisnika
= Ukupni prihvatljivi troškovi
= Ukupna ugovorena vrijednost projekta HRK]]/7.5345</f>
        <v>265431.41548875172</v>
      </c>
      <c r="AA2633" s="57" t="s">
        <v>38</v>
      </c>
      <c r="AB2633" s="57" t="s">
        <v>35</v>
      </c>
      <c r="AC2633" s="107" t="s">
        <v>9603</v>
      </c>
      <c r="AD2633" s="63" t="s">
        <v>747</v>
      </c>
    </row>
    <row r="2634" spans="1:30" ht="89.25" x14ac:dyDescent="0.2">
      <c r="A2634" s="61" t="s">
        <v>9604</v>
      </c>
      <c r="B2634" s="99" t="s">
        <v>743</v>
      </c>
      <c r="C2634" s="56" t="s">
        <v>7295</v>
      </c>
      <c r="D2634" s="56" t="s">
        <v>9590</v>
      </c>
      <c r="E2634" s="57" t="s">
        <v>76</v>
      </c>
      <c r="F2634" s="62" t="s">
        <v>9605</v>
      </c>
      <c r="G2634" s="45" t="s">
        <v>2202</v>
      </c>
      <c r="H2634" s="59">
        <v>44317</v>
      </c>
      <c r="I2634" s="59">
        <v>45047</v>
      </c>
      <c r="J2634" s="48" t="str">
        <f>IF(Ugovori_OPULJP[[#This Row],[DATUM ZAVRŠETKA OPERACIJE]]&gt;DATE(2024,3,31),"u provedbi","završen")</f>
        <v>završen</v>
      </c>
      <c r="K2634" s="58" t="s">
        <v>154</v>
      </c>
      <c r="L2634" s="58" t="s">
        <v>37</v>
      </c>
      <c r="M2634" s="49">
        <v>0.85</v>
      </c>
      <c r="N2634" s="49">
        <v>0.15</v>
      </c>
      <c r="O2634" s="50">
        <f>Ugovori_OPULJP[[#This Row],[Bespovratna sredstva - Ukupno (EU+Nac) HRK
= Ukupna ugovorena vrijednost bespovratnih sredstava]]*Ugovori_OPULJP[[#This Row],[EU STOPA SUFINANCIRANJA %
EU CO-FINANCING RATE %]]</f>
        <v>1685040</v>
      </c>
      <c r="P2634" s="51">
        <f>Ugovori_OPULJP[[#This Row],[Bespovratna sredstva - EU dio - HRK]]/7.5345</f>
        <v>223643.24109098146</v>
      </c>
      <c r="Q2634" s="50">
        <f>Ugovori_OPULJP[[#This Row],[Bespovratna sredstva - Ukupno (EU+Nac) HRK
= Ukupna ugovorena vrijednost bespovratnih sredstava]]*Ugovori_OPULJP[[#This Row],[STOPA NACIONALNOG SUFINANCIRANJA %]]</f>
        <v>297360</v>
      </c>
      <c r="R2634" s="51">
        <f>Ugovori_OPULJP[[#This Row],[Bespovratna sredstva - Nacionalni dio - HRK]]/7.5345</f>
        <v>39466.454310173198</v>
      </c>
      <c r="S2634" s="52">
        <v>1982400</v>
      </c>
      <c r="T2634" s="53">
        <f>Ugovori_OPULJP[[#This Row],[Bespovratna sredstva - Ukupno (EU+Nac) HRK
= Ukupna ugovorena vrijednost bespovratnih sredstava]]/7.5345</f>
        <v>263109.69540115469</v>
      </c>
      <c r="U2634" s="50">
        <v>0</v>
      </c>
      <c r="V2634" s="51">
        <f>Ugovori_OPULJP[[#This Row],[Javni doprinos korisnika - HRK]]/7.5345</f>
        <v>0</v>
      </c>
      <c r="W2634" s="50">
        <v>0</v>
      </c>
      <c r="X2634" s="51">
        <f>Ugovori_OPULJP[[#This Row],[Privatni doprinos korisnika - HRK]]/7.5345</f>
        <v>0</v>
      </c>
      <c r="Y2634" s="52">
        <v>1982400</v>
      </c>
      <c r="Z2634" s="53">
        <f>Ugovori_OPULJP[[#This Row],[UKUPNI PRIHVATLJIVI IZDACI
TOTAL ELIGIBLE EXPENDITURE
= Bespovratna sredstva ukupno + doprinos korisnika
= Ukupni prihvatljivi troškovi
= Ukupna ugovorena vrijednost projekta HRK]]/7.5345</f>
        <v>263109.69540115469</v>
      </c>
      <c r="AA2634" s="44" t="s">
        <v>38</v>
      </c>
      <c r="AB2634" s="44" t="s">
        <v>35</v>
      </c>
      <c r="AC2634" s="107" t="s">
        <v>9606</v>
      </c>
      <c r="AD2634" s="63" t="s">
        <v>747</v>
      </c>
    </row>
    <row r="2635" spans="1:30" ht="102" x14ac:dyDescent="0.2">
      <c r="A2635" s="61" t="s">
        <v>9607</v>
      </c>
      <c r="B2635" s="99" t="s">
        <v>743</v>
      </c>
      <c r="C2635" s="56" t="s">
        <v>7295</v>
      </c>
      <c r="D2635" s="56" t="s">
        <v>9590</v>
      </c>
      <c r="E2635" s="57" t="s">
        <v>76</v>
      </c>
      <c r="F2635" s="62" t="s">
        <v>9608</v>
      </c>
      <c r="G2635" s="45" t="s">
        <v>2626</v>
      </c>
      <c r="H2635" s="59">
        <v>44501</v>
      </c>
      <c r="I2635" s="59">
        <v>45231</v>
      </c>
      <c r="J2635" s="48" t="str">
        <f>IF(Ugovori_OPULJP[[#This Row],[DATUM ZAVRŠETKA OPERACIJE]]&gt;DATE(2024,3,31),"u provedbi","završen")</f>
        <v>završen</v>
      </c>
      <c r="K2635" s="67" t="s">
        <v>155</v>
      </c>
      <c r="L2635" s="46" t="s">
        <v>155</v>
      </c>
      <c r="M2635" s="49">
        <v>0.85</v>
      </c>
      <c r="N2635" s="49">
        <v>0.15</v>
      </c>
      <c r="O2635" s="50">
        <f>Ugovori_OPULJP[[#This Row],[Bespovratna sredstva - Ukupno (EU+Nac) HRK
= Ukupna ugovorena vrijednost bespovratnih sredstava]]*Ugovori_OPULJP[[#This Row],[EU STOPA SUFINANCIRANJA %
EU CO-FINANCING RATE %]]</f>
        <v>1215792.9015000002</v>
      </c>
      <c r="P2635" s="51">
        <f>Ugovori_OPULJP[[#This Row],[Bespovratna sredstva - EU dio - HRK]]/7.5345</f>
        <v>161363.44833764684</v>
      </c>
      <c r="Q2635" s="50">
        <f>Ugovori_OPULJP[[#This Row],[Bespovratna sredstva - Ukupno (EU+Nac) HRK
= Ukupna ugovorena vrijednost bespovratnih sredstava]]*Ugovori_OPULJP[[#This Row],[STOPA NACIONALNOG SUFINANCIRANJA %]]</f>
        <v>214551.68850000002</v>
      </c>
      <c r="R2635" s="51">
        <f>Ugovori_OPULJP[[#This Row],[Bespovratna sredstva - Nacionalni dio - HRK]]/7.5345</f>
        <v>28475.902647820029</v>
      </c>
      <c r="S2635" s="52">
        <v>1430344.59</v>
      </c>
      <c r="T2635" s="53">
        <f>Ugovori_OPULJP[[#This Row],[Bespovratna sredstva - Ukupno (EU+Nac) HRK
= Ukupna ugovorena vrijednost bespovratnih sredstava]]/7.5345</f>
        <v>189839.35098546685</v>
      </c>
      <c r="U2635" s="50">
        <v>0</v>
      </c>
      <c r="V2635" s="51">
        <f>Ugovori_OPULJP[[#This Row],[Javni doprinos korisnika - HRK]]/7.5345</f>
        <v>0</v>
      </c>
      <c r="W2635" s="50">
        <v>0</v>
      </c>
      <c r="X2635" s="51">
        <f>Ugovori_OPULJP[[#This Row],[Privatni doprinos korisnika - HRK]]/7.5345</f>
        <v>0</v>
      </c>
      <c r="Y2635" s="52">
        <v>1430344.59</v>
      </c>
      <c r="Z2635" s="53">
        <f>Ugovori_OPULJP[[#This Row],[UKUPNI PRIHVATLJIVI IZDACI
TOTAL ELIGIBLE EXPENDITURE
= Bespovratna sredstva ukupno + doprinos korisnika
= Ukupni prihvatljivi troškovi
= Ukupna ugovorena vrijednost projekta HRK]]/7.5345</f>
        <v>189839.35098546685</v>
      </c>
      <c r="AA2635" s="57" t="s">
        <v>38</v>
      </c>
      <c r="AB2635" s="57" t="s">
        <v>35</v>
      </c>
      <c r="AC2635" s="107" t="s">
        <v>9609</v>
      </c>
      <c r="AD2635" s="63" t="s">
        <v>747</v>
      </c>
    </row>
    <row r="2636" spans="1:30" ht="102" x14ac:dyDescent="0.2">
      <c r="A2636" s="61" t="s">
        <v>9610</v>
      </c>
      <c r="B2636" s="99" t="s">
        <v>743</v>
      </c>
      <c r="C2636" s="56" t="s">
        <v>7295</v>
      </c>
      <c r="D2636" s="56" t="s">
        <v>9590</v>
      </c>
      <c r="E2636" s="57" t="s">
        <v>76</v>
      </c>
      <c r="F2636" s="62" t="s">
        <v>9611</v>
      </c>
      <c r="G2636" s="45" t="s">
        <v>3728</v>
      </c>
      <c r="H2636" s="59">
        <v>44496</v>
      </c>
      <c r="I2636" s="59">
        <v>45226</v>
      </c>
      <c r="J2636" s="48" t="str">
        <f>IF(Ugovori_OPULJP[[#This Row],[DATUM ZAVRŠETKA OPERACIJE]]&gt;DATE(2024,3,31),"u provedbi","završen")</f>
        <v>završen</v>
      </c>
      <c r="K2636" s="58" t="s">
        <v>37</v>
      </c>
      <c r="L2636" s="58" t="s">
        <v>37</v>
      </c>
      <c r="M2636" s="49">
        <v>0.85</v>
      </c>
      <c r="N2636" s="49">
        <v>0.15</v>
      </c>
      <c r="O2636" s="50">
        <f>Ugovori_OPULJP[[#This Row],[Bespovratna sredstva - Ukupno (EU+Nac) HRK
= Ukupna ugovorena vrijednost bespovratnih sredstava]]*Ugovori_OPULJP[[#This Row],[EU STOPA SUFINANCIRANJA %
EU CO-FINANCING RATE %]]</f>
        <v>1695745.716</v>
      </c>
      <c r="P2636" s="51">
        <f>Ugovori_OPULJP[[#This Row],[Bespovratna sredstva - EU dio - HRK]]/7.5345</f>
        <v>225064.13378459087</v>
      </c>
      <c r="Q2636" s="50">
        <f>Ugovori_OPULJP[[#This Row],[Bespovratna sredstva - Ukupno (EU+Nac) HRK
= Ukupna ugovorena vrijednost bespovratnih sredstava]]*Ugovori_OPULJP[[#This Row],[STOPA NACIONALNOG SUFINANCIRANJA %]]</f>
        <v>299249.24400000001</v>
      </c>
      <c r="R2636" s="51">
        <f>Ugovori_OPULJP[[#This Row],[Bespovratna sredstva - Nacionalni dio - HRK]]/7.5345</f>
        <v>39717.200079633687</v>
      </c>
      <c r="S2636" s="52">
        <v>1994994.96</v>
      </c>
      <c r="T2636" s="53">
        <f>Ugovori_OPULJP[[#This Row],[Bespovratna sredstva - Ukupno (EU+Nac) HRK
= Ukupna ugovorena vrijednost bespovratnih sredstava]]/7.5345</f>
        <v>264781.33386422455</v>
      </c>
      <c r="U2636" s="50">
        <v>0</v>
      </c>
      <c r="V2636" s="51">
        <f>Ugovori_OPULJP[[#This Row],[Javni doprinos korisnika - HRK]]/7.5345</f>
        <v>0</v>
      </c>
      <c r="W2636" s="50">
        <v>0</v>
      </c>
      <c r="X2636" s="51">
        <f>Ugovori_OPULJP[[#This Row],[Privatni doprinos korisnika - HRK]]/7.5345</f>
        <v>0</v>
      </c>
      <c r="Y2636" s="52">
        <v>1994994.96</v>
      </c>
      <c r="Z2636" s="53">
        <f>Ugovori_OPULJP[[#This Row],[UKUPNI PRIHVATLJIVI IZDACI
TOTAL ELIGIBLE EXPENDITURE
= Bespovratna sredstva ukupno + doprinos korisnika
= Ukupni prihvatljivi troškovi
= Ukupna ugovorena vrijednost projekta HRK]]/7.5345</f>
        <v>264781.33386422455</v>
      </c>
      <c r="AA2636" s="44" t="s">
        <v>38</v>
      </c>
      <c r="AB2636" s="44" t="s">
        <v>35</v>
      </c>
      <c r="AC2636" s="107" t="s">
        <v>9612</v>
      </c>
      <c r="AD2636" s="63" t="s">
        <v>747</v>
      </c>
    </row>
    <row r="2637" spans="1:30" ht="114.75" x14ac:dyDescent="0.2">
      <c r="A2637" s="89" t="s">
        <v>9613</v>
      </c>
      <c r="B2637" s="99" t="s">
        <v>743</v>
      </c>
      <c r="C2637" s="56" t="s">
        <v>7295</v>
      </c>
      <c r="D2637" s="56" t="s">
        <v>9590</v>
      </c>
      <c r="E2637" s="57" t="s">
        <v>76</v>
      </c>
      <c r="F2637" s="72" t="s">
        <v>9614</v>
      </c>
      <c r="G2637" s="72" t="s">
        <v>3019</v>
      </c>
      <c r="H2637" s="59">
        <v>44315</v>
      </c>
      <c r="I2637" s="59">
        <v>45045</v>
      </c>
      <c r="J2637" s="48" t="str">
        <f>IF(Ugovori_OPULJP[[#This Row],[DATUM ZAVRŠETKA OPERACIJE]]&gt;DATE(2024,3,31),"u provedbi","završen")</f>
        <v>završen</v>
      </c>
      <c r="K2637" s="67" t="s">
        <v>37</v>
      </c>
      <c r="L2637" s="58" t="s">
        <v>37</v>
      </c>
      <c r="M2637" s="49">
        <v>0.85</v>
      </c>
      <c r="N2637" s="49">
        <v>0.15</v>
      </c>
      <c r="O2637" s="83">
        <f>Ugovori_OPULJP[[#This Row],[Bespovratna sredstva - Ukupno (EU+Nac) HRK
= Ukupna ugovorena vrijednost bespovratnih sredstava]]*Ugovori_OPULJP[[#This Row],[EU STOPA SUFINANCIRANJA %
EU CO-FINANCING RATE %]]</f>
        <v>1682742.11</v>
      </c>
      <c r="P2637" s="84">
        <f>Ugovori_OPULJP[[#This Row],[Bespovratna sredstva - EU dio - HRK]]/7.5345</f>
        <v>223338.25867675361</v>
      </c>
      <c r="Q2637" s="83">
        <f>Ugovori_OPULJP[[#This Row],[Bespovratna sredstva - Ukupno (EU+Nac) HRK
= Ukupna ugovorena vrijednost bespovratnih sredstava]]*Ugovori_OPULJP[[#This Row],[STOPA NACIONALNOG SUFINANCIRANJA %]]</f>
        <v>296954.49</v>
      </c>
      <c r="R2637" s="84">
        <f>Ugovori_OPULJP[[#This Row],[Bespovratna sredstva - Nacionalni dio - HRK]]/7.5345</f>
        <v>39412.633884132985</v>
      </c>
      <c r="S2637" s="85">
        <v>1979696.6</v>
      </c>
      <c r="T2637" s="86">
        <f>Ugovori_OPULJP[[#This Row],[Bespovratna sredstva - Ukupno (EU+Nac) HRK
= Ukupna ugovorena vrijednost bespovratnih sredstava]]/7.5345</f>
        <v>262750.89256088657</v>
      </c>
      <c r="U2637" s="50">
        <v>0</v>
      </c>
      <c r="V2637" s="51">
        <f>Ugovori_OPULJP[[#This Row],[Javni doprinos korisnika - HRK]]/7.5345</f>
        <v>0</v>
      </c>
      <c r="W2637" s="50">
        <v>0</v>
      </c>
      <c r="X2637" s="51">
        <f>Ugovori_OPULJP[[#This Row],[Privatni doprinos korisnika - HRK]]/7.5345</f>
        <v>0</v>
      </c>
      <c r="Y2637" s="85">
        <v>1979696.6</v>
      </c>
      <c r="Z2637" s="86">
        <f>Ugovori_OPULJP[[#This Row],[UKUPNI PRIHVATLJIVI IZDACI
TOTAL ELIGIBLE EXPENDITURE
= Bespovratna sredstva ukupno + doprinos korisnika
= Ukupni prihvatljivi troškovi
= Ukupna ugovorena vrijednost projekta HRK]]/7.5345</f>
        <v>262750.89256088657</v>
      </c>
      <c r="AA2637" s="57" t="s">
        <v>38</v>
      </c>
      <c r="AB2637" s="57" t="s">
        <v>35</v>
      </c>
      <c r="AC2637" s="107" t="s">
        <v>9615</v>
      </c>
      <c r="AD2637" s="63" t="s">
        <v>747</v>
      </c>
    </row>
    <row r="2638" spans="1:30" ht="114.75" x14ac:dyDescent="0.2">
      <c r="A2638" s="61" t="s">
        <v>9616</v>
      </c>
      <c r="B2638" s="99" t="s">
        <v>743</v>
      </c>
      <c r="C2638" s="56" t="s">
        <v>7295</v>
      </c>
      <c r="D2638" s="56" t="s">
        <v>9590</v>
      </c>
      <c r="E2638" s="57" t="s">
        <v>76</v>
      </c>
      <c r="F2638" s="62" t="s">
        <v>9617</v>
      </c>
      <c r="G2638" s="62" t="s">
        <v>9618</v>
      </c>
      <c r="H2638" s="59">
        <v>44317</v>
      </c>
      <c r="I2638" s="59">
        <v>44866</v>
      </c>
      <c r="J2638" s="48" t="str">
        <f>IF(Ugovori_OPULJP[[#This Row],[DATUM ZAVRŠETKA OPERACIJE]]&gt;DATE(2024,3,31),"u provedbi","završen")</f>
        <v>završen</v>
      </c>
      <c r="K2638" s="58" t="s">
        <v>37</v>
      </c>
      <c r="L2638" s="58" t="s">
        <v>37</v>
      </c>
      <c r="M2638" s="49">
        <v>0.85</v>
      </c>
      <c r="N2638" s="49">
        <v>0.15</v>
      </c>
      <c r="O2638" s="50">
        <f>Ugovori_OPULJP[[#This Row],[Bespovratna sredstva - Ukupno (EU+Nac) HRK
= Ukupna ugovorena vrijednost bespovratnih sredstava]]*Ugovori_OPULJP[[#This Row],[EU STOPA SUFINANCIRANJA %
EU CO-FINANCING RATE %]]</f>
        <v>1439870.1564999998</v>
      </c>
      <c r="P2638" s="51">
        <f>Ugovori_OPULJP[[#This Row],[Bespovratna sredstva - EU dio - HRK]]/7.5345</f>
        <v>191103.61092308711</v>
      </c>
      <c r="Q2638" s="50">
        <f>Ugovori_OPULJP[[#This Row],[Bespovratna sredstva - Ukupno (EU+Nac) HRK
= Ukupna ugovorena vrijednost bespovratnih sredstava]]*Ugovori_OPULJP[[#This Row],[STOPA NACIONALNOG SUFINANCIRANJA %]]</f>
        <v>254094.73349999997</v>
      </c>
      <c r="R2638" s="51">
        <f>Ugovori_OPULJP[[#This Row],[Bespovratna sredstva - Nacionalni dio - HRK]]/7.5345</f>
        <v>33724.166633485962</v>
      </c>
      <c r="S2638" s="52">
        <v>1693964.89</v>
      </c>
      <c r="T2638" s="53">
        <f>Ugovori_OPULJP[[#This Row],[Bespovratna sredstva - Ukupno (EU+Nac) HRK
= Ukupna ugovorena vrijednost bespovratnih sredstava]]/7.5345</f>
        <v>224827.77755657307</v>
      </c>
      <c r="U2638" s="50">
        <v>0</v>
      </c>
      <c r="V2638" s="51">
        <f>Ugovori_OPULJP[[#This Row],[Javni doprinos korisnika - HRK]]/7.5345</f>
        <v>0</v>
      </c>
      <c r="W2638" s="50">
        <v>0</v>
      </c>
      <c r="X2638" s="51">
        <f>Ugovori_OPULJP[[#This Row],[Privatni doprinos korisnika - HRK]]/7.5345</f>
        <v>0</v>
      </c>
      <c r="Y2638" s="52">
        <v>1693964.89</v>
      </c>
      <c r="Z2638" s="53">
        <f>Ugovori_OPULJP[[#This Row],[UKUPNI PRIHVATLJIVI IZDACI
TOTAL ELIGIBLE EXPENDITURE
= Bespovratna sredstva ukupno + doprinos korisnika
= Ukupni prihvatljivi troškovi
= Ukupna ugovorena vrijednost projekta HRK]]/7.5345</f>
        <v>224827.77755657307</v>
      </c>
      <c r="AA2638" s="44" t="s">
        <v>38</v>
      </c>
      <c r="AB2638" s="44" t="s">
        <v>35</v>
      </c>
      <c r="AC2638" s="107" t="s">
        <v>9619</v>
      </c>
      <c r="AD2638" s="63" t="s">
        <v>747</v>
      </c>
    </row>
    <row r="2639" spans="1:30" ht="114.75" x14ac:dyDescent="0.2">
      <c r="A2639" s="61" t="s">
        <v>9620</v>
      </c>
      <c r="B2639" s="99" t="s">
        <v>743</v>
      </c>
      <c r="C2639" s="56" t="s">
        <v>7295</v>
      </c>
      <c r="D2639" s="56" t="s">
        <v>9590</v>
      </c>
      <c r="E2639" s="57" t="s">
        <v>76</v>
      </c>
      <c r="F2639" s="62" t="s">
        <v>9621</v>
      </c>
      <c r="G2639" s="62" t="s">
        <v>7445</v>
      </c>
      <c r="H2639" s="59">
        <v>44502</v>
      </c>
      <c r="I2639" s="59">
        <v>45232</v>
      </c>
      <c r="J2639" s="48" t="str">
        <f>IF(Ugovori_OPULJP[[#This Row],[DATUM ZAVRŠETKA OPERACIJE]]&gt;DATE(2024,3,31),"u provedbi","završen")</f>
        <v>završen</v>
      </c>
      <c r="K2639" s="67" t="s">
        <v>892</v>
      </c>
      <c r="L2639" s="67" t="s">
        <v>37</v>
      </c>
      <c r="M2639" s="49">
        <v>0.85</v>
      </c>
      <c r="N2639" s="49">
        <v>0.15</v>
      </c>
      <c r="O2639" s="50">
        <f>Ugovori_OPULJP[[#This Row],[Bespovratna sredstva - Ukupno (EU+Nac) HRK
= Ukupna ugovorena vrijednost bespovratnih sredstava]]*Ugovori_OPULJP[[#This Row],[EU STOPA SUFINANCIRANJA %
EU CO-FINANCING RATE %]]</f>
        <v>1699915.561</v>
      </c>
      <c r="P2639" s="51">
        <f>Ugovori_OPULJP[[#This Row],[Bespovratna sredstva - EU dio - HRK]]/7.5345</f>
        <v>225617.56732364456</v>
      </c>
      <c r="Q2639" s="50">
        <f>Ugovori_OPULJP[[#This Row],[Bespovratna sredstva - Ukupno (EU+Nac) HRK
= Ukupna ugovorena vrijednost bespovratnih sredstava]]*Ugovori_OPULJP[[#This Row],[STOPA NACIONALNOG SUFINANCIRANJA %]]</f>
        <v>299985.09899999999</v>
      </c>
      <c r="R2639" s="51">
        <f>Ugovori_OPULJP[[#This Row],[Bespovratna sredstva - Nacionalni dio - HRK]]/7.5345</f>
        <v>39814.864821819625</v>
      </c>
      <c r="S2639" s="52">
        <v>1999900.66</v>
      </c>
      <c r="T2639" s="53">
        <f>Ugovori_OPULJP[[#This Row],[Bespovratna sredstva - Ukupno (EU+Nac) HRK
= Ukupna ugovorena vrijednost bespovratnih sredstava]]/7.5345</f>
        <v>265432.43214546418</v>
      </c>
      <c r="U2639" s="50">
        <v>0</v>
      </c>
      <c r="V2639" s="51">
        <f>Ugovori_OPULJP[[#This Row],[Javni doprinos korisnika - HRK]]/7.5345</f>
        <v>0</v>
      </c>
      <c r="W2639" s="50">
        <v>0</v>
      </c>
      <c r="X2639" s="51">
        <f>Ugovori_OPULJP[[#This Row],[Privatni doprinos korisnika - HRK]]/7.5345</f>
        <v>0</v>
      </c>
      <c r="Y2639" s="52">
        <v>1999900.66</v>
      </c>
      <c r="Z2639" s="53">
        <f>Ugovori_OPULJP[[#This Row],[UKUPNI PRIHVATLJIVI IZDACI
TOTAL ELIGIBLE EXPENDITURE
= Bespovratna sredstva ukupno + doprinos korisnika
= Ukupni prihvatljivi troškovi
= Ukupna ugovorena vrijednost projekta HRK]]/7.5345</f>
        <v>265432.43214546418</v>
      </c>
      <c r="AA2639" s="57" t="s">
        <v>38</v>
      </c>
      <c r="AB2639" s="57" t="s">
        <v>35</v>
      </c>
      <c r="AC2639" s="107" t="s">
        <v>9622</v>
      </c>
      <c r="AD2639" s="63" t="s">
        <v>747</v>
      </c>
    </row>
    <row r="2640" spans="1:30" ht="102" x14ac:dyDescent="0.2">
      <c r="A2640" s="89" t="s">
        <v>9623</v>
      </c>
      <c r="B2640" s="99" t="s">
        <v>743</v>
      </c>
      <c r="C2640" s="56" t="s">
        <v>7295</v>
      </c>
      <c r="D2640" s="88" t="s">
        <v>9590</v>
      </c>
      <c r="E2640" s="57" t="s">
        <v>76</v>
      </c>
      <c r="F2640" s="72" t="s">
        <v>9624</v>
      </c>
      <c r="G2640" s="72" t="s">
        <v>2283</v>
      </c>
      <c r="H2640" s="90">
        <v>44285</v>
      </c>
      <c r="I2640" s="90">
        <v>44895</v>
      </c>
      <c r="J2640" s="48" t="str">
        <f>IF(Ugovori_OPULJP[[#This Row],[DATUM ZAVRŠETKA OPERACIJE]]&gt;DATE(2024,3,31),"u provedbi","završen")</f>
        <v>završen</v>
      </c>
      <c r="K2640" s="67" t="s">
        <v>94</v>
      </c>
      <c r="L2640" s="67" t="s">
        <v>94</v>
      </c>
      <c r="M2640" s="87" t="s">
        <v>3114</v>
      </c>
      <c r="N2640" s="68">
        <v>0.15</v>
      </c>
      <c r="O2640" s="110">
        <f>Ugovori_OPULJP[[#This Row],[Bespovratna sredstva - Ukupno (EU+Nac) HRK
= Ukupna ugovorena vrijednost bespovratnih sredstava]]*Ugovori_OPULJP[[#This Row],[EU STOPA SUFINANCIRANJA %
EU CO-FINANCING RATE %]]</f>
        <v>1699915</v>
      </c>
      <c r="P2640" s="111">
        <f>Ugovori_OPULJP[[#This Row],[Bespovratna sredstva - EU dio - HRK]]/7.5345</f>
        <v>225617.49286614903</v>
      </c>
      <c r="Q2640" s="110">
        <f>Ugovori_OPULJP[[#This Row],[Bespovratna sredstva - Ukupno (EU+Nac) HRK
= Ukupna ugovorena vrijednost bespovratnih sredstava]]*Ugovori_OPULJP[[#This Row],[STOPA NACIONALNOG SUFINANCIRANJA %]]</f>
        <v>299985</v>
      </c>
      <c r="R2640" s="111">
        <f>Ugovori_OPULJP[[#This Row],[Bespovratna sredstva - Nacionalni dio - HRK]]/7.5345</f>
        <v>39814.851682261593</v>
      </c>
      <c r="S2640" s="112">
        <v>1999900</v>
      </c>
      <c r="T2640" s="113">
        <f>Ugovori_OPULJP[[#This Row],[Bespovratna sredstva - Ukupno (EU+Nac) HRK
= Ukupna ugovorena vrijednost bespovratnih sredstava]]/7.5345</f>
        <v>265432.34454841062</v>
      </c>
      <c r="U2640" s="50">
        <v>0</v>
      </c>
      <c r="V2640" s="51">
        <f>Ugovori_OPULJP[[#This Row],[Javni doprinos korisnika - HRK]]/7.5345</f>
        <v>0</v>
      </c>
      <c r="W2640" s="50">
        <v>0</v>
      </c>
      <c r="X2640" s="51">
        <f>Ugovori_OPULJP[[#This Row],[Privatni doprinos korisnika - HRK]]/7.5345</f>
        <v>0</v>
      </c>
      <c r="Y2640" s="112">
        <v>1999900</v>
      </c>
      <c r="Z2640" s="113">
        <f>Ugovori_OPULJP[[#This Row],[UKUPNI PRIHVATLJIVI IZDACI
TOTAL ELIGIBLE EXPENDITURE
= Bespovratna sredstva ukupno + doprinos korisnika
= Ukupni prihvatljivi troškovi
= Ukupna ugovorena vrijednost projekta HRK]]/7.5345</f>
        <v>265432.34454841062</v>
      </c>
      <c r="AA2640" s="57" t="s">
        <v>38</v>
      </c>
      <c r="AB2640" s="57" t="s">
        <v>35</v>
      </c>
      <c r="AC2640" s="108" t="s">
        <v>9625</v>
      </c>
      <c r="AD2640" s="63" t="s">
        <v>747</v>
      </c>
    </row>
    <row r="2641" spans="1:30" ht="51" x14ac:dyDescent="0.2">
      <c r="A2641" s="89" t="s">
        <v>9626</v>
      </c>
      <c r="B2641" s="99" t="s">
        <v>743</v>
      </c>
      <c r="C2641" s="56" t="s">
        <v>7295</v>
      </c>
      <c r="D2641" s="88" t="s">
        <v>9590</v>
      </c>
      <c r="E2641" s="57" t="s">
        <v>76</v>
      </c>
      <c r="F2641" s="72" t="s">
        <v>9627</v>
      </c>
      <c r="G2641" s="72" t="s">
        <v>9628</v>
      </c>
      <c r="H2641" s="59">
        <v>44305</v>
      </c>
      <c r="I2641" s="59">
        <v>45035</v>
      </c>
      <c r="J2641" s="48" t="str">
        <f>IF(Ugovori_OPULJP[[#This Row],[DATUM ZAVRŠETKA OPERACIJE]]&gt;DATE(2024,3,31),"u provedbi","završen")</f>
        <v>završen</v>
      </c>
      <c r="K2641" s="67" t="s">
        <v>94</v>
      </c>
      <c r="L2641" s="67" t="s">
        <v>94</v>
      </c>
      <c r="M2641" s="87" t="s">
        <v>3114</v>
      </c>
      <c r="N2641" s="68">
        <v>0.15</v>
      </c>
      <c r="O2641" s="83">
        <f>Ugovori_OPULJP[[#This Row],[Bespovratna sredstva - Ukupno (EU+Nac) HRK
= Ukupna ugovorena vrijednost bespovratnih sredstava]]*Ugovori_OPULJP[[#This Row],[EU STOPA SUFINANCIRANJA %
EU CO-FINANCING RATE %]]</f>
        <v>1685040</v>
      </c>
      <c r="P2641" s="84">
        <f>Ugovori_OPULJP[[#This Row],[Bespovratna sredstva - EU dio - HRK]]/7.5345</f>
        <v>223643.24109098146</v>
      </c>
      <c r="Q2641" s="83">
        <f>Ugovori_OPULJP[[#This Row],[Bespovratna sredstva - Ukupno (EU+Nac) HRK
= Ukupna ugovorena vrijednost bespovratnih sredstava]]*Ugovori_OPULJP[[#This Row],[STOPA NACIONALNOG SUFINANCIRANJA %]]</f>
        <v>297360</v>
      </c>
      <c r="R2641" s="84">
        <f>Ugovori_OPULJP[[#This Row],[Bespovratna sredstva - Nacionalni dio - HRK]]/7.5345</f>
        <v>39466.454310173198</v>
      </c>
      <c r="S2641" s="85">
        <v>1982400</v>
      </c>
      <c r="T2641" s="86">
        <f>Ugovori_OPULJP[[#This Row],[Bespovratna sredstva - Ukupno (EU+Nac) HRK
= Ukupna ugovorena vrijednost bespovratnih sredstava]]/7.5345</f>
        <v>263109.69540115469</v>
      </c>
      <c r="U2641" s="50">
        <v>0</v>
      </c>
      <c r="V2641" s="51">
        <f>Ugovori_OPULJP[[#This Row],[Javni doprinos korisnika - HRK]]/7.5345</f>
        <v>0</v>
      </c>
      <c r="W2641" s="50">
        <v>0</v>
      </c>
      <c r="X2641" s="51">
        <f>Ugovori_OPULJP[[#This Row],[Privatni doprinos korisnika - HRK]]/7.5345</f>
        <v>0</v>
      </c>
      <c r="Y2641" s="85">
        <v>1982400</v>
      </c>
      <c r="Z2641" s="86">
        <f>Ugovori_OPULJP[[#This Row],[UKUPNI PRIHVATLJIVI IZDACI
TOTAL ELIGIBLE EXPENDITURE
= Bespovratna sredstva ukupno + doprinos korisnika
= Ukupni prihvatljivi troškovi
= Ukupna ugovorena vrijednost projekta HRK]]/7.5345</f>
        <v>263109.69540115469</v>
      </c>
      <c r="AA2641" s="57" t="s">
        <v>38</v>
      </c>
      <c r="AB2641" s="57" t="s">
        <v>35</v>
      </c>
      <c r="AC2641" s="107" t="s">
        <v>9629</v>
      </c>
      <c r="AD2641" s="63" t="s">
        <v>747</v>
      </c>
    </row>
    <row r="2642" spans="1:30" ht="102" x14ac:dyDescent="0.2">
      <c r="A2642" s="61" t="s">
        <v>9630</v>
      </c>
      <c r="B2642" s="99" t="s">
        <v>743</v>
      </c>
      <c r="C2642" s="56" t="s">
        <v>7295</v>
      </c>
      <c r="D2642" s="56" t="s">
        <v>9590</v>
      </c>
      <c r="E2642" s="57" t="s">
        <v>76</v>
      </c>
      <c r="F2642" s="62" t="s">
        <v>9631</v>
      </c>
      <c r="G2642" s="62" t="s">
        <v>3051</v>
      </c>
      <c r="H2642" s="59">
        <v>44376</v>
      </c>
      <c r="I2642" s="59">
        <v>45106</v>
      </c>
      <c r="J2642" s="48" t="str">
        <f>IF(Ugovori_OPULJP[[#This Row],[DATUM ZAVRŠETKA OPERACIJE]]&gt;DATE(2024,3,31),"u provedbi","završen")</f>
        <v>završen</v>
      </c>
      <c r="K2642" s="58" t="s">
        <v>79</v>
      </c>
      <c r="L2642" s="58" t="s">
        <v>79</v>
      </c>
      <c r="M2642" s="74" t="s">
        <v>3114</v>
      </c>
      <c r="N2642" s="49">
        <v>0.15</v>
      </c>
      <c r="O2642" s="50">
        <f>Ugovori_OPULJP[[#This Row],[Bespovratna sredstva - Ukupno (EU+Nac) HRK
= Ukupna ugovorena vrijednost bespovratnih sredstava]]*Ugovori_OPULJP[[#This Row],[EU STOPA SUFINANCIRANJA %
EU CO-FINANCING RATE %]]</f>
        <v>1364317.7534999999</v>
      </c>
      <c r="P2642" s="51">
        <f>Ugovori_OPULJP[[#This Row],[Bespovratna sredstva - EU dio - HRK]]/7.5345</f>
        <v>181076.08381445348</v>
      </c>
      <c r="Q2642" s="50">
        <f>Ugovori_OPULJP[[#This Row],[Bespovratna sredstva - Ukupno (EU+Nac) HRK
= Ukupna ugovorena vrijednost bespovratnih sredstava]]*Ugovori_OPULJP[[#This Row],[STOPA NACIONALNOG SUFINANCIRANJA %]]</f>
        <v>240761.95649999997</v>
      </c>
      <c r="R2642" s="51">
        <f>Ugovori_OPULJP[[#This Row],[Bespovratna sredstva - Nacionalni dio - HRK]]/7.5345</f>
        <v>31954.603026080025</v>
      </c>
      <c r="S2642" s="52">
        <v>1605079.71</v>
      </c>
      <c r="T2642" s="53">
        <f>Ugovori_OPULJP[[#This Row],[Bespovratna sredstva - Ukupno (EU+Nac) HRK
= Ukupna ugovorena vrijednost bespovratnih sredstava]]/7.5345</f>
        <v>213030.68684053354</v>
      </c>
      <c r="U2642" s="50">
        <v>0</v>
      </c>
      <c r="V2642" s="51">
        <f>Ugovori_OPULJP[[#This Row],[Javni doprinos korisnika - HRK]]/7.5345</f>
        <v>0</v>
      </c>
      <c r="W2642" s="50">
        <v>0</v>
      </c>
      <c r="X2642" s="51">
        <f>Ugovori_OPULJP[[#This Row],[Privatni doprinos korisnika - HRK]]/7.5345</f>
        <v>0</v>
      </c>
      <c r="Y2642" s="52">
        <v>1605079.71</v>
      </c>
      <c r="Z2642" s="53">
        <f>Ugovori_OPULJP[[#This Row],[UKUPNI PRIHVATLJIVI IZDACI
TOTAL ELIGIBLE EXPENDITURE
= Bespovratna sredstva ukupno + doprinos korisnika
= Ukupni prihvatljivi troškovi
= Ukupna ugovorena vrijednost projekta HRK]]/7.5345</f>
        <v>213030.68684053354</v>
      </c>
      <c r="AA2642" s="57" t="s">
        <v>38</v>
      </c>
      <c r="AB2642" s="57" t="s">
        <v>35</v>
      </c>
      <c r="AC2642" s="107" t="s">
        <v>9632</v>
      </c>
      <c r="AD2642" s="63" t="s">
        <v>747</v>
      </c>
    </row>
    <row r="2643" spans="1:30" ht="102" x14ac:dyDescent="0.2">
      <c r="A2643" s="61" t="s">
        <v>9633</v>
      </c>
      <c r="B2643" s="99" t="s">
        <v>743</v>
      </c>
      <c r="C2643" s="56" t="s">
        <v>7295</v>
      </c>
      <c r="D2643" s="56" t="s">
        <v>9590</v>
      </c>
      <c r="E2643" s="57" t="s">
        <v>76</v>
      </c>
      <c r="F2643" s="62" t="s">
        <v>9634</v>
      </c>
      <c r="G2643" s="45" t="s">
        <v>2230</v>
      </c>
      <c r="H2643" s="59">
        <v>44321</v>
      </c>
      <c r="I2643" s="59">
        <v>45051</v>
      </c>
      <c r="J2643" s="48" t="str">
        <f>IF(Ugovori_OPULJP[[#This Row],[DATUM ZAVRŠETKA OPERACIJE]]&gt;DATE(2024,3,31),"u provedbi","završen")</f>
        <v>završen</v>
      </c>
      <c r="K2643" s="58" t="s">
        <v>79</v>
      </c>
      <c r="L2643" s="58" t="s">
        <v>79</v>
      </c>
      <c r="M2643" s="49">
        <v>0.85</v>
      </c>
      <c r="N2643" s="49">
        <v>0.15</v>
      </c>
      <c r="O2643" s="50">
        <f>Ugovori_OPULJP[[#This Row],[Bespovratna sredstva - Ukupno (EU+Nac) HRK
= Ukupna ugovorena vrijednost bespovratnih sredstava]]*Ugovori_OPULJP[[#This Row],[EU STOPA SUFINANCIRANJA %
EU CO-FINANCING RATE %]]</f>
        <v>1689070.9209999999</v>
      </c>
      <c r="P2643" s="51">
        <f>Ugovori_OPULJP[[#This Row],[Bespovratna sredstva - EU dio - HRK]]/7.5345</f>
        <v>224178.23624659894</v>
      </c>
      <c r="Q2643" s="50">
        <f>Ugovori_OPULJP[[#This Row],[Bespovratna sredstva - Ukupno (EU+Nac) HRK
= Ukupna ugovorena vrijednost bespovratnih sredstava]]*Ugovori_OPULJP[[#This Row],[STOPA NACIONALNOG SUFINANCIRANJA %]]</f>
        <v>298071.33899999998</v>
      </c>
      <c r="R2643" s="51">
        <f>Ugovori_OPULJP[[#This Row],[Bespovratna sredstva - Nacionalni dio - HRK]]/7.5345</f>
        <v>39560.865219988053</v>
      </c>
      <c r="S2643" s="52">
        <v>1987142.26</v>
      </c>
      <c r="T2643" s="53">
        <f>Ugovori_OPULJP[[#This Row],[Bespovratna sredstva - Ukupno (EU+Nac) HRK
= Ukupna ugovorena vrijednost bespovratnih sredstava]]/7.5345</f>
        <v>263739.10146658705</v>
      </c>
      <c r="U2643" s="50">
        <v>0</v>
      </c>
      <c r="V2643" s="51">
        <f>Ugovori_OPULJP[[#This Row],[Javni doprinos korisnika - HRK]]/7.5345</f>
        <v>0</v>
      </c>
      <c r="W2643" s="50">
        <v>0</v>
      </c>
      <c r="X2643" s="51">
        <f>Ugovori_OPULJP[[#This Row],[Privatni doprinos korisnika - HRK]]/7.5345</f>
        <v>0</v>
      </c>
      <c r="Y2643" s="52">
        <v>1987142.26</v>
      </c>
      <c r="Z2643" s="53">
        <f>Ugovori_OPULJP[[#This Row],[UKUPNI PRIHVATLJIVI IZDACI
TOTAL ELIGIBLE EXPENDITURE
= Bespovratna sredstva ukupno + doprinos korisnika
= Ukupni prihvatljivi troškovi
= Ukupna ugovorena vrijednost projekta HRK]]/7.5345</f>
        <v>263739.10146658705</v>
      </c>
      <c r="AA2643" s="44" t="s">
        <v>38</v>
      </c>
      <c r="AB2643" s="44" t="s">
        <v>35</v>
      </c>
      <c r="AC2643" s="107" t="s">
        <v>9635</v>
      </c>
      <c r="AD2643" s="63" t="s">
        <v>747</v>
      </c>
    </row>
    <row r="2644" spans="1:30" ht="63.75" x14ac:dyDescent="0.2">
      <c r="A2644" s="61" t="s">
        <v>9636</v>
      </c>
      <c r="B2644" s="99" t="s">
        <v>743</v>
      </c>
      <c r="C2644" s="56" t="s">
        <v>7295</v>
      </c>
      <c r="D2644" s="56" t="s">
        <v>9590</v>
      </c>
      <c r="E2644" s="57" t="s">
        <v>76</v>
      </c>
      <c r="F2644" s="62" t="s">
        <v>9637</v>
      </c>
      <c r="G2644" s="45" t="s">
        <v>2580</v>
      </c>
      <c r="H2644" s="59">
        <v>44378</v>
      </c>
      <c r="I2644" s="59">
        <v>45108</v>
      </c>
      <c r="J2644" s="48" t="str">
        <f>IF(Ugovori_OPULJP[[#This Row],[DATUM ZAVRŠETKA OPERACIJE]]&gt;DATE(2024,3,31),"u provedbi","završen")</f>
        <v>završen</v>
      </c>
      <c r="K2644" s="58" t="s">
        <v>79</v>
      </c>
      <c r="L2644" s="58" t="s">
        <v>79</v>
      </c>
      <c r="M2644" s="74" t="s">
        <v>3114</v>
      </c>
      <c r="N2644" s="49">
        <v>0.15</v>
      </c>
      <c r="O2644" s="50">
        <f>Ugovori_OPULJP[[#This Row],[Bespovratna sredstva - Ukupno (EU+Nac) HRK
= Ukupna ugovorena vrijednost bespovratnih sredstava]]*Ugovori_OPULJP[[#This Row],[EU STOPA SUFINANCIRANJA %
EU CO-FINANCING RATE %]]</f>
        <v>1699955.392</v>
      </c>
      <c r="P2644" s="51">
        <f>Ugovori_OPULJP[[#This Row],[Bespovratna sredstva - EU dio - HRK]]/7.5345</f>
        <v>225622.85380582651</v>
      </c>
      <c r="Q2644" s="50">
        <f>Ugovori_OPULJP[[#This Row],[Bespovratna sredstva - Ukupno (EU+Nac) HRK
= Ukupna ugovorena vrijednost bespovratnih sredstava]]*Ugovori_OPULJP[[#This Row],[STOPA NACIONALNOG SUFINANCIRANJA %]]</f>
        <v>299992.12799999997</v>
      </c>
      <c r="R2644" s="51">
        <f>Ugovori_OPULJP[[#This Row],[Bespovratna sredstva - Nacionalni dio - HRK]]/7.5345</f>
        <v>39815.797730439968</v>
      </c>
      <c r="S2644" s="52">
        <v>1999947.52</v>
      </c>
      <c r="T2644" s="53">
        <f>Ugovori_OPULJP[[#This Row],[Bespovratna sredstva - Ukupno (EU+Nac) HRK
= Ukupna ugovorena vrijednost bespovratnih sredstava]]/7.5345</f>
        <v>265438.65153626649</v>
      </c>
      <c r="U2644" s="50">
        <v>0</v>
      </c>
      <c r="V2644" s="51">
        <f>Ugovori_OPULJP[[#This Row],[Javni doprinos korisnika - HRK]]/7.5345</f>
        <v>0</v>
      </c>
      <c r="W2644" s="50">
        <v>0</v>
      </c>
      <c r="X2644" s="51">
        <f>Ugovori_OPULJP[[#This Row],[Privatni doprinos korisnika - HRK]]/7.5345</f>
        <v>0</v>
      </c>
      <c r="Y2644" s="52">
        <v>1999947.52</v>
      </c>
      <c r="Z2644" s="53">
        <f>Ugovori_OPULJP[[#This Row],[UKUPNI PRIHVATLJIVI IZDACI
TOTAL ELIGIBLE EXPENDITURE
= Bespovratna sredstva ukupno + doprinos korisnika
= Ukupni prihvatljivi troškovi
= Ukupna ugovorena vrijednost projekta HRK]]/7.5345</f>
        <v>265438.65153626649</v>
      </c>
      <c r="AA2644" s="57" t="s">
        <v>38</v>
      </c>
      <c r="AB2644" s="57" t="s">
        <v>35</v>
      </c>
      <c r="AC2644" s="107" t="s">
        <v>9638</v>
      </c>
      <c r="AD2644" s="63" t="s">
        <v>747</v>
      </c>
    </row>
    <row r="2645" spans="1:30" ht="114.75" x14ac:dyDescent="0.2">
      <c r="A2645" s="61" t="s">
        <v>9639</v>
      </c>
      <c r="B2645" s="99" t="s">
        <v>743</v>
      </c>
      <c r="C2645" s="56" t="s">
        <v>7295</v>
      </c>
      <c r="D2645" s="56" t="s">
        <v>9590</v>
      </c>
      <c r="E2645" s="57" t="s">
        <v>76</v>
      </c>
      <c r="F2645" s="62" t="s">
        <v>9640</v>
      </c>
      <c r="G2645" s="62" t="s">
        <v>9641</v>
      </c>
      <c r="H2645" s="59">
        <v>44378</v>
      </c>
      <c r="I2645" s="59">
        <v>45108</v>
      </c>
      <c r="J2645" s="48" t="str">
        <f>IF(Ugovori_OPULJP[[#This Row],[DATUM ZAVRŠETKA OPERACIJE]]&gt;DATE(2024,3,31),"u provedbi","završen")</f>
        <v>završen</v>
      </c>
      <c r="K2645" s="58" t="s">
        <v>79</v>
      </c>
      <c r="L2645" s="58" t="s">
        <v>79</v>
      </c>
      <c r="M2645" s="74" t="s">
        <v>3114</v>
      </c>
      <c r="N2645" s="49">
        <v>0.15</v>
      </c>
      <c r="O2645" s="50">
        <f>Ugovori_OPULJP[[#This Row],[Bespovratna sredstva - Ukupno (EU+Nac) HRK
= Ukupna ugovorena vrijednost bespovratnih sredstava]]*Ugovori_OPULJP[[#This Row],[EU STOPA SUFINANCIRANJA %
EU CO-FINANCING RATE %]]</f>
        <v>1686621.9859999998</v>
      </c>
      <c r="P2645" s="51">
        <f>Ugovori_OPULJP[[#This Row],[Bespovratna sredstva - EU dio - HRK]]/7.5345</f>
        <v>223853.20671577405</v>
      </c>
      <c r="Q2645" s="50">
        <f>Ugovori_OPULJP[[#This Row],[Bespovratna sredstva - Ukupno (EU+Nac) HRK
= Ukupna ugovorena vrijednost bespovratnih sredstava]]*Ugovori_OPULJP[[#This Row],[STOPA NACIONALNOG SUFINANCIRANJA %]]</f>
        <v>297639.174</v>
      </c>
      <c r="R2645" s="51">
        <f>Ugovori_OPULJP[[#This Row],[Bespovratna sredstva - Nacionalni dio - HRK]]/7.5345</f>
        <v>39503.507067489547</v>
      </c>
      <c r="S2645" s="52">
        <v>1984261.16</v>
      </c>
      <c r="T2645" s="53">
        <f>Ugovori_OPULJP[[#This Row],[Bespovratna sredstva - Ukupno (EU+Nac) HRK
= Ukupna ugovorena vrijednost bespovratnih sredstava]]/7.5345</f>
        <v>263356.71378326364</v>
      </c>
      <c r="U2645" s="50">
        <v>0</v>
      </c>
      <c r="V2645" s="51">
        <f>Ugovori_OPULJP[[#This Row],[Javni doprinos korisnika - HRK]]/7.5345</f>
        <v>0</v>
      </c>
      <c r="W2645" s="50">
        <v>0</v>
      </c>
      <c r="X2645" s="51">
        <f>Ugovori_OPULJP[[#This Row],[Privatni doprinos korisnika - HRK]]/7.5345</f>
        <v>0</v>
      </c>
      <c r="Y2645" s="52">
        <v>1984261.16</v>
      </c>
      <c r="Z2645" s="53">
        <f>Ugovori_OPULJP[[#This Row],[UKUPNI PRIHVATLJIVI IZDACI
TOTAL ELIGIBLE EXPENDITURE
= Bespovratna sredstva ukupno + doprinos korisnika
= Ukupni prihvatljivi troškovi
= Ukupna ugovorena vrijednost projekta HRK]]/7.5345</f>
        <v>263356.71378326364</v>
      </c>
      <c r="AA2645" s="57" t="s">
        <v>38</v>
      </c>
      <c r="AB2645" s="57" t="s">
        <v>35</v>
      </c>
      <c r="AC2645" s="107" t="s">
        <v>9642</v>
      </c>
      <c r="AD2645" s="63" t="s">
        <v>747</v>
      </c>
    </row>
    <row r="2646" spans="1:30" ht="63.75" x14ac:dyDescent="0.2">
      <c r="A2646" s="61" t="s">
        <v>9643</v>
      </c>
      <c r="B2646" s="99" t="s">
        <v>743</v>
      </c>
      <c r="C2646" s="56" t="s">
        <v>7295</v>
      </c>
      <c r="D2646" s="56" t="s">
        <v>9590</v>
      </c>
      <c r="E2646" s="57" t="s">
        <v>76</v>
      </c>
      <c r="F2646" s="62" t="s">
        <v>9644</v>
      </c>
      <c r="G2646" s="62" t="s">
        <v>9645</v>
      </c>
      <c r="H2646" s="59">
        <v>44319</v>
      </c>
      <c r="I2646" s="59">
        <v>45049</v>
      </c>
      <c r="J2646" s="48" t="str">
        <f>IF(Ugovori_OPULJP[[#This Row],[DATUM ZAVRŠETKA OPERACIJE]]&gt;DATE(2024,3,31),"u provedbi","završen")</f>
        <v>završen</v>
      </c>
      <c r="K2646" s="58" t="s">
        <v>425</v>
      </c>
      <c r="L2646" s="46" t="s">
        <v>425</v>
      </c>
      <c r="M2646" s="49">
        <v>0.85</v>
      </c>
      <c r="N2646" s="49">
        <v>0.15</v>
      </c>
      <c r="O2646" s="50">
        <f>Ugovori_OPULJP[[#This Row],[Bespovratna sredstva - Ukupno (EU+Nac) HRK
= Ukupna ugovorena vrijednost bespovratnih sredstava]]*Ugovori_OPULJP[[#This Row],[EU STOPA SUFINANCIRANJA %
EU CO-FINANCING RATE %]]</f>
        <v>1689723.8399999999</v>
      </c>
      <c r="P2646" s="51">
        <f>Ugovori_OPULJP[[#This Row],[Bespovratna sredstva - EU dio - HRK]]/7.5345</f>
        <v>224264.8934899462</v>
      </c>
      <c r="Q2646" s="50">
        <f>Ugovori_OPULJP[[#This Row],[Bespovratna sredstva - Ukupno (EU+Nac) HRK
= Ukupna ugovorena vrijednost bespovratnih sredstava]]*Ugovori_OPULJP[[#This Row],[STOPA NACIONALNOG SUFINANCIRANJA %]]</f>
        <v>298186.56</v>
      </c>
      <c r="R2646" s="51">
        <f>Ugovori_OPULJP[[#This Row],[Bespovratna sredstva - Nacionalni dio - HRK]]/7.5345</f>
        <v>39576.157674696391</v>
      </c>
      <c r="S2646" s="52">
        <v>1987910.4</v>
      </c>
      <c r="T2646" s="53">
        <f>Ugovori_OPULJP[[#This Row],[Bespovratna sredstva - Ukupno (EU+Nac) HRK
= Ukupna ugovorena vrijednost bespovratnih sredstava]]/7.5345</f>
        <v>263841.05116464262</v>
      </c>
      <c r="U2646" s="50">
        <v>0</v>
      </c>
      <c r="V2646" s="51">
        <f>Ugovori_OPULJP[[#This Row],[Javni doprinos korisnika - HRK]]/7.5345</f>
        <v>0</v>
      </c>
      <c r="W2646" s="50">
        <v>0</v>
      </c>
      <c r="X2646" s="51">
        <f>Ugovori_OPULJP[[#This Row],[Privatni doprinos korisnika - HRK]]/7.5345</f>
        <v>0</v>
      </c>
      <c r="Y2646" s="52">
        <v>1987910.4</v>
      </c>
      <c r="Z2646" s="53">
        <f>Ugovori_OPULJP[[#This Row],[UKUPNI PRIHVATLJIVI IZDACI
TOTAL ELIGIBLE EXPENDITURE
= Bespovratna sredstva ukupno + doprinos korisnika
= Ukupni prihvatljivi troškovi
= Ukupna ugovorena vrijednost projekta HRK]]/7.5345</f>
        <v>263841.05116464262</v>
      </c>
      <c r="AA2646" s="44" t="s">
        <v>38</v>
      </c>
      <c r="AB2646" s="44" t="s">
        <v>35</v>
      </c>
      <c r="AC2646" s="107" t="s">
        <v>9646</v>
      </c>
      <c r="AD2646" s="63" t="s">
        <v>747</v>
      </c>
    </row>
    <row r="2647" spans="1:30" ht="102" x14ac:dyDescent="0.2">
      <c r="A2647" s="61" t="s">
        <v>9647</v>
      </c>
      <c r="B2647" s="99" t="s">
        <v>743</v>
      </c>
      <c r="C2647" s="56" t="s">
        <v>7295</v>
      </c>
      <c r="D2647" s="56" t="s">
        <v>9590</v>
      </c>
      <c r="E2647" s="57" t="s">
        <v>76</v>
      </c>
      <c r="F2647" s="62" t="s">
        <v>9648</v>
      </c>
      <c r="G2647" s="62" t="s">
        <v>2996</v>
      </c>
      <c r="H2647" s="59">
        <v>44382</v>
      </c>
      <c r="I2647" s="59">
        <v>44931</v>
      </c>
      <c r="J2647" s="48" t="str">
        <f>IF(Ugovori_OPULJP[[#This Row],[DATUM ZAVRŠETKA OPERACIJE]]&gt;DATE(2024,3,31),"u provedbi","završen")</f>
        <v>završen</v>
      </c>
      <c r="K2647" s="58" t="s">
        <v>249</v>
      </c>
      <c r="L2647" s="58" t="s">
        <v>249</v>
      </c>
      <c r="M2647" s="74" t="s">
        <v>3114</v>
      </c>
      <c r="N2647" s="49">
        <v>0.15</v>
      </c>
      <c r="O2647" s="50">
        <f>Ugovori_OPULJP[[#This Row],[Bespovratna sredstva - Ukupno (EU+Nac) HRK
= Ukupna ugovorena vrijednost bespovratnih sredstava]]*Ugovori_OPULJP[[#This Row],[EU STOPA SUFINANCIRANJA %
EU CO-FINANCING RATE %]]</f>
        <v>1699164.2034999998</v>
      </c>
      <c r="P2647" s="51">
        <f>Ugovori_OPULJP[[#This Row],[Bespovratna sredstva - EU dio - HRK]]/7.5345</f>
        <v>225517.84504612113</v>
      </c>
      <c r="Q2647" s="50">
        <f>Ugovori_OPULJP[[#This Row],[Bespovratna sredstva - Ukupno (EU+Nac) HRK
= Ukupna ugovorena vrijednost bespovratnih sredstava]]*Ugovori_OPULJP[[#This Row],[STOPA NACIONALNOG SUFINANCIRANJA %]]</f>
        <v>299852.50649999996</v>
      </c>
      <c r="R2647" s="51">
        <f>Ugovori_OPULJP[[#This Row],[Bespovratna sredstva - Nacionalni dio - HRK]]/7.5345</f>
        <v>39797.266772844909</v>
      </c>
      <c r="S2647" s="52">
        <v>1999016.71</v>
      </c>
      <c r="T2647" s="53">
        <f>Ugovori_OPULJP[[#This Row],[Bespovratna sredstva - Ukupno (EU+Nac) HRK
= Ukupna ugovorena vrijednost bespovratnih sredstava]]/7.5345</f>
        <v>265315.11181896605</v>
      </c>
      <c r="U2647" s="50">
        <v>0</v>
      </c>
      <c r="V2647" s="51">
        <f>Ugovori_OPULJP[[#This Row],[Javni doprinos korisnika - HRK]]/7.5345</f>
        <v>0</v>
      </c>
      <c r="W2647" s="50">
        <v>0</v>
      </c>
      <c r="X2647" s="51">
        <f>Ugovori_OPULJP[[#This Row],[Privatni doprinos korisnika - HRK]]/7.5345</f>
        <v>0</v>
      </c>
      <c r="Y2647" s="52">
        <v>1999016.71</v>
      </c>
      <c r="Z2647" s="53">
        <f>Ugovori_OPULJP[[#This Row],[UKUPNI PRIHVATLJIVI IZDACI
TOTAL ELIGIBLE EXPENDITURE
= Bespovratna sredstva ukupno + doprinos korisnika
= Ukupni prihvatljivi troškovi
= Ukupna ugovorena vrijednost projekta HRK]]/7.5345</f>
        <v>265315.11181896605</v>
      </c>
      <c r="AA2647" s="57" t="s">
        <v>38</v>
      </c>
      <c r="AB2647" s="57" t="s">
        <v>35</v>
      </c>
      <c r="AC2647" s="107" t="s">
        <v>9649</v>
      </c>
      <c r="AD2647" s="63" t="s">
        <v>747</v>
      </c>
    </row>
    <row r="2648" spans="1:30" ht="89.25" x14ac:dyDescent="0.2">
      <c r="A2648" s="61" t="s">
        <v>9650</v>
      </c>
      <c r="B2648" s="99" t="s">
        <v>743</v>
      </c>
      <c r="C2648" s="56" t="s">
        <v>7295</v>
      </c>
      <c r="D2648" s="56" t="s">
        <v>9590</v>
      </c>
      <c r="E2648" s="57" t="s">
        <v>76</v>
      </c>
      <c r="F2648" s="62" t="s">
        <v>9651</v>
      </c>
      <c r="G2648" s="45" t="s">
        <v>1930</v>
      </c>
      <c r="H2648" s="59">
        <v>44378</v>
      </c>
      <c r="I2648" s="59">
        <v>44986</v>
      </c>
      <c r="J2648" s="48" t="str">
        <f>IF(Ugovori_OPULJP[[#This Row],[DATUM ZAVRŠETKA OPERACIJE]]&gt;DATE(2024,3,31),"u provedbi","završen")</f>
        <v>završen</v>
      </c>
      <c r="K2648" s="58" t="s">
        <v>249</v>
      </c>
      <c r="L2648" s="58" t="s">
        <v>249</v>
      </c>
      <c r="M2648" s="74" t="s">
        <v>3114</v>
      </c>
      <c r="N2648" s="49">
        <v>0.15</v>
      </c>
      <c r="O2648" s="50">
        <f>Ugovori_OPULJP[[#This Row],[Bespovratna sredstva - Ukupno (EU+Nac) HRK
= Ukupna ugovorena vrijednost bespovratnih sredstava]]*Ugovori_OPULJP[[#This Row],[EU STOPA SUFINANCIRANJA %
EU CO-FINANCING RATE %]]</f>
        <v>1672388.6340000001</v>
      </c>
      <c r="P2648" s="51">
        <f>Ugovori_OPULJP[[#This Row],[Bespovratna sredstva - EU dio - HRK]]/7.5345</f>
        <v>221964.11626518017</v>
      </c>
      <c r="Q2648" s="50">
        <f>Ugovori_OPULJP[[#This Row],[Bespovratna sredstva - Ukupno (EU+Nac) HRK
= Ukupna ugovorena vrijednost bespovratnih sredstava]]*Ugovori_OPULJP[[#This Row],[STOPA NACIONALNOG SUFINANCIRANJA %]]</f>
        <v>295127.40600000002</v>
      </c>
      <c r="R2648" s="51">
        <f>Ugovori_OPULJP[[#This Row],[Bespovratna sredstva - Nacionalni dio - HRK]]/7.5345</f>
        <v>39170.138164443561</v>
      </c>
      <c r="S2648" s="52">
        <v>1967516.04</v>
      </c>
      <c r="T2648" s="53">
        <f>Ugovori_OPULJP[[#This Row],[Bespovratna sredstva - Ukupno (EU+Nac) HRK
= Ukupna ugovorena vrijednost bespovratnih sredstava]]/7.5345</f>
        <v>261134.25442962372</v>
      </c>
      <c r="U2648" s="50">
        <v>0</v>
      </c>
      <c r="V2648" s="51">
        <f>Ugovori_OPULJP[[#This Row],[Javni doprinos korisnika - HRK]]/7.5345</f>
        <v>0</v>
      </c>
      <c r="W2648" s="50">
        <v>0</v>
      </c>
      <c r="X2648" s="51">
        <f>Ugovori_OPULJP[[#This Row],[Privatni doprinos korisnika - HRK]]/7.5345</f>
        <v>0</v>
      </c>
      <c r="Y2648" s="52">
        <v>1967516.04</v>
      </c>
      <c r="Z2648" s="53">
        <f>Ugovori_OPULJP[[#This Row],[UKUPNI PRIHVATLJIVI IZDACI
TOTAL ELIGIBLE EXPENDITURE
= Bespovratna sredstva ukupno + doprinos korisnika
= Ukupni prihvatljivi troškovi
= Ukupna ugovorena vrijednost projekta HRK]]/7.5345</f>
        <v>261134.25442962372</v>
      </c>
      <c r="AA2648" s="57" t="s">
        <v>38</v>
      </c>
      <c r="AB2648" s="57" t="s">
        <v>35</v>
      </c>
      <c r="AC2648" s="107" t="s">
        <v>9652</v>
      </c>
      <c r="AD2648" s="63" t="s">
        <v>747</v>
      </c>
    </row>
    <row r="2649" spans="1:30" ht="51" x14ac:dyDescent="0.2">
      <c r="A2649" s="61" t="s">
        <v>9653</v>
      </c>
      <c r="B2649" s="99" t="s">
        <v>743</v>
      </c>
      <c r="C2649" s="56" t="s">
        <v>7295</v>
      </c>
      <c r="D2649" s="56" t="s">
        <v>9590</v>
      </c>
      <c r="E2649" s="57" t="s">
        <v>76</v>
      </c>
      <c r="F2649" s="62" t="s">
        <v>9654</v>
      </c>
      <c r="G2649" s="62" t="s">
        <v>3366</v>
      </c>
      <c r="H2649" s="59">
        <v>44379</v>
      </c>
      <c r="I2649" s="59">
        <v>45109</v>
      </c>
      <c r="J2649" s="48" t="str">
        <f>IF(Ugovori_OPULJP[[#This Row],[DATUM ZAVRŠETKA OPERACIJE]]&gt;DATE(2024,3,31),"u provedbi","završen")</f>
        <v>završen</v>
      </c>
      <c r="K2649" s="58" t="s">
        <v>249</v>
      </c>
      <c r="L2649" s="58" t="s">
        <v>249</v>
      </c>
      <c r="M2649" s="74" t="s">
        <v>3114</v>
      </c>
      <c r="N2649" s="49">
        <v>0.15</v>
      </c>
      <c r="O2649" s="50">
        <f>Ugovori_OPULJP[[#This Row],[Bespovratna sredstva - Ukupno (EU+Nac) HRK
= Ukupna ugovorena vrijednost bespovratnih sredstava]]*Ugovori_OPULJP[[#This Row],[EU STOPA SUFINANCIRANJA %
EU CO-FINANCING RATE %]]</f>
        <v>1697892</v>
      </c>
      <c r="P2649" s="51">
        <f>Ugovori_OPULJP[[#This Row],[Bespovratna sredstva - EU dio - HRK]]/7.5345</f>
        <v>225348.99462472624</v>
      </c>
      <c r="Q2649" s="50">
        <f>Ugovori_OPULJP[[#This Row],[Bespovratna sredstva - Ukupno (EU+Nac) HRK
= Ukupna ugovorena vrijednost bespovratnih sredstava]]*Ugovori_OPULJP[[#This Row],[STOPA NACIONALNOG SUFINANCIRANJA %]]</f>
        <v>299628</v>
      </c>
      <c r="R2649" s="51">
        <f>Ugovori_OPULJP[[#This Row],[Bespovratna sredstva - Nacionalni dio - HRK]]/7.5345</f>
        <v>39767.469639657575</v>
      </c>
      <c r="S2649" s="52">
        <v>1997520</v>
      </c>
      <c r="T2649" s="53">
        <f>Ugovori_OPULJP[[#This Row],[Bespovratna sredstva - Ukupno (EU+Nac) HRK
= Ukupna ugovorena vrijednost bespovratnih sredstava]]/7.5345</f>
        <v>265116.46426438383</v>
      </c>
      <c r="U2649" s="50">
        <v>0</v>
      </c>
      <c r="V2649" s="51">
        <f>Ugovori_OPULJP[[#This Row],[Javni doprinos korisnika - HRK]]/7.5345</f>
        <v>0</v>
      </c>
      <c r="W2649" s="50">
        <v>0</v>
      </c>
      <c r="X2649" s="51">
        <f>Ugovori_OPULJP[[#This Row],[Privatni doprinos korisnika - HRK]]/7.5345</f>
        <v>0</v>
      </c>
      <c r="Y2649" s="52">
        <v>1997520</v>
      </c>
      <c r="Z2649" s="53">
        <f>Ugovori_OPULJP[[#This Row],[UKUPNI PRIHVATLJIVI IZDACI
TOTAL ELIGIBLE EXPENDITURE
= Bespovratna sredstva ukupno + doprinos korisnika
= Ukupni prihvatljivi troškovi
= Ukupna ugovorena vrijednost projekta HRK]]/7.5345</f>
        <v>265116.46426438383</v>
      </c>
      <c r="AA2649" s="57" t="s">
        <v>38</v>
      </c>
      <c r="AB2649" s="57" t="s">
        <v>35</v>
      </c>
      <c r="AC2649" s="107" t="s">
        <v>9655</v>
      </c>
      <c r="AD2649" s="63" t="s">
        <v>747</v>
      </c>
    </row>
    <row r="2650" spans="1:30" ht="114.75" x14ac:dyDescent="0.2">
      <c r="A2650" s="61" t="s">
        <v>9656</v>
      </c>
      <c r="B2650" s="99" t="s">
        <v>743</v>
      </c>
      <c r="C2650" s="56" t="s">
        <v>7295</v>
      </c>
      <c r="D2650" s="56" t="s">
        <v>9590</v>
      </c>
      <c r="E2650" s="57" t="s">
        <v>76</v>
      </c>
      <c r="F2650" s="62" t="s">
        <v>9599</v>
      </c>
      <c r="G2650" s="45" t="s">
        <v>1643</v>
      </c>
      <c r="H2650" s="59">
        <v>44480</v>
      </c>
      <c r="I2650" s="59">
        <v>45210</v>
      </c>
      <c r="J2650" s="48" t="str">
        <f>IF(Ugovori_OPULJP[[#This Row],[DATUM ZAVRŠETKA OPERACIJE]]&gt;DATE(2024,3,31),"u provedbi","završen")</f>
        <v>završen</v>
      </c>
      <c r="K2650" s="58" t="s">
        <v>99</v>
      </c>
      <c r="L2650" s="58" t="s">
        <v>99</v>
      </c>
      <c r="M2650" s="49">
        <v>0.85</v>
      </c>
      <c r="N2650" s="49">
        <v>0.15</v>
      </c>
      <c r="O2650" s="50">
        <f>Ugovori_OPULJP[[#This Row],[Bespovratna sredstva - Ukupno (EU+Nac) HRK
= Ukupna ugovorena vrijednost bespovratnih sredstava]]*Ugovori_OPULJP[[#This Row],[EU STOPA SUFINANCIRANJA %
EU CO-FINANCING RATE %]]</f>
        <v>1410939.514</v>
      </c>
      <c r="P2650" s="51">
        <f>Ugovori_OPULJP[[#This Row],[Bespovratna sredstva - EU dio - HRK]]/7.5345</f>
        <v>187263.85480124757</v>
      </c>
      <c r="Q2650" s="50">
        <f>Ugovori_OPULJP[[#This Row],[Bespovratna sredstva - Ukupno (EU+Nac) HRK
= Ukupna ugovorena vrijednost bespovratnih sredstava]]*Ugovori_OPULJP[[#This Row],[STOPA NACIONALNOG SUFINANCIRANJA %]]</f>
        <v>248989.326</v>
      </c>
      <c r="R2650" s="51">
        <f>Ugovori_OPULJP[[#This Row],[Bespovratna sredstva - Nacionalni dio - HRK]]/7.5345</f>
        <v>33046.562611984868</v>
      </c>
      <c r="S2650" s="52">
        <v>1659928.84</v>
      </c>
      <c r="T2650" s="53">
        <f>Ugovori_OPULJP[[#This Row],[Bespovratna sredstva - Ukupno (EU+Nac) HRK
= Ukupna ugovorena vrijednost bespovratnih sredstava]]/7.5345</f>
        <v>220310.41741323247</v>
      </c>
      <c r="U2650" s="50">
        <v>0</v>
      </c>
      <c r="V2650" s="51">
        <f>Ugovori_OPULJP[[#This Row],[Javni doprinos korisnika - HRK]]/7.5345</f>
        <v>0</v>
      </c>
      <c r="W2650" s="50">
        <v>0</v>
      </c>
      <c r="X2650" s="51">
        <f>Ugovori_OPULJP[[#This Row],[Privatni doprinos korisnika - HRK]]/7.5345</f>
        <v>0</v>
      </c>
      <c r="Y2650" s="52">
        <v>1659928.84</v>
      </c>
      <c r="Z2650" s="53">
        <f>Ugovori_OPULJP[[#This Row],[UKUPNI PRIHVATLJIVI IZDACI
TOTAL ELIGIBLE EXPENDITURE
= Bespovratna sredstva ukupno + doprinos korisnika
= Ukupni prihvatljivi troškovi
= Ukupna ugovorena vrijednost projekta HRK]]/7.5345</f>
        <v>220310.41741323247</v>
      </c>
      <c r="AA2650" s="44" t="s">
        <v>38</v>
      </c>
      <c r="AB2650" s="44" t="s">
        <v>35</v>
      </c>
      <c r="AC2650" s="107" t="s">
        <v>9657</v>
      </c>
      <c r="AD2650" s="63" t="s">
        <v>747</v>
      </c>
    </row>
    <row r="2651" spans="1:30" ht="114.75" x14ac:dyDescent="0.2">
      <c r="A2651" s="61" t="s">
        <v>9658</v>
      </c>
      <c r="B2651" s="99" t="s">
        <v>743</v>
      </c>
      <c r="C2651" s="56" t="s">
        <v>7295</v>
      </c>
      <c r="D2651" s="56" t="s">
        <v>9590</v>
      </c>
      <c r="E2651" s="57" t="s">
        <v>76</v>
      </c>
      <c r="F2651" s="62" t="s">
        <v>9659</v>
      </c>
      <c r="G2651" s="62" t="s">
        <v>9660</v>
      </c>
      <c r="H2651" s="59">
        <v>44319</v>
      </c>
      <c r="I2651" s="59">
        <v>45049</v>
      </c>
      <c r="J2651" s="48" t="str">
        <f>IF(Ugovori_OPULJP[[#This Row],[DATUM ZAVRŠETKA OPERACIJE]]&gt;DATE(2024,3,31),"u provedbi","završen")</f>
        <v>završen</v>
      </c>
      <c r="K2651" s="58" t="s">
        <v>425</v>
      </c>
      <c r="L2651" s="46" t="s">
        <v>425</v>
      </c>
      <c r="M2651" s="49">
        <v>0.85</v>
      </c>
      <c r="N2651" s="49">
        <v>0.15</v>
      </c>
      <c r="O2651" s="50">
        <f>Ugovori_OPULJP[[#This Row],[Bespovratna sredstva - Ukupno (EU+Nac) HRK
= Ukupna ugovorena vrijednost bespovratnih sredstava]]*Ugovori_OPULJP[[#This Row],[EU STOPA SUFINANCIRANJA %
EU CO-FINANCING RATE %]]</f>
        <v>1554378</v>
      </c>
      <c r="P2651" s="51">
        <f>Ugovori_OPULJP[[#This Row],[Bespovratna sredstva - EU dio - HRK]]/7.5345</f>
        <v>206301.41349790961</v>
      </c>
      <c r="Q2651" s="50">
        <f>Ugovori_OPULJP[[#This Row],[Bespovratna sredstva - Ukupno (EU+Nac) HRK
= Ukupna ugovorena vrijednost bespovratnih sredstava]]*Ugovori_OPULJP[[#This Row],[STOPA NACIONALNOG SUFINANCIRANJA %]]</f>
        <v>274302</v>
      </c>
      <c r="R2651" s="51">
        <f>Ugovori_OPULJP[[#This Row],[Bespovratna sredstva - Nacionalni dio - HRK]]/7.5345</f>
        <v>36406.131793748755</v>
      </c>
      <c r="S2651" s="52">
        <v>1828680</v>
      </c>
      <c r="T2651" s="53">
        <f>Ugovori_OPULJP[[#This Row],[Bespovratna sredstva - Ukupno (EU+Nac) HRK
= Ukupna ugovorena vrijednost bespovratnih sredstava]]/7.5345</f>
        <v>242707.54529165835</v>
      </c>
      <c r="U2651" s="50">
        <v>0</v>
      </c>
      <c r="V2651" s="51">
        <f>Ugovori_OPULJP[[#This Row],[Javni doprinos korisnika - HRK]]/7.5345</f>
        <v>0</v>
      </c>
      <c r="W2651" s="50">
        <v>0</v>
      </c>
      <c r="X2651" s="51">
        <f>Ugovori_OPULJP[[#This Row],[Privatni doprinos korisnika - HRK]]/7.5345</f>
        <v>0</v>
      </c>
      <c r="Y2651" s="52">
        <v>1828680</v>
      </c>
      <c r="Z2651" s="53">
        <f>Ugovori_OPULJP[[#This Row],[UKUPNI PRIHVATLJIVI IZDACI
TOTAL ELIGIBLE EXPENDITURE
= Bespovratna sredstva ukupno + doprinos korisnika
= Ukupni prihvatljivi troškovi
= Ukupna ugovorena vrijednost projekta HRK]]/7.5345</f>
        <v>242707.54529165835</v>
      </c>
      <c r="AA2651" s="44" t="s">
        <v>38</v>
      </c>
      <c r="AB2651" s="44" t="s">
        <v>35</v>
      </c>
      <c r="AC2651" s="107" t="s">
        <v>9661</v>
      </c>
      <c r="AD2651" s="63" t="s">
        <v>747</v>
      </c>
    </row>
    <row r="2652" spans="1:30" ht="114.75" x14ac:dyDescent="0.2">
      <c r="A2652" s="61" t="s">
        <v>9662</v>
      </c>
      <c r="B2652" s="99" t="s">
        <v>743</v>
      </c>
      <c r="C2652" s="56" t="s">
        <v>7295</v>
      </c>
      <c r="D2652" s="56" t="s">
        <v>9590</v>
      </c>
      <c r="E2652" s="57" t="s">
        <v>76</v>
      </c>
      <c r="F2652" s="62" t="s">
        <v>9663</v>
      </c>
      <c r="G2652" s="62" t="s">
        <v>9664</v>
      </c>
      <c r="H2652" s="59">
        <v>44316</v>
      </c>
      <c r="I2652" s="59">
        <v>45046</v>
      </c>
      <c r="J2652" s="48" t="str">
        <f>IF(Ugovori_OPULJP[[#This Row],[DATUM ZAVRŠETKA OPERACIJE]]&gt;DATE(2024,3,31),"u provedbi","završen")</f>
        <v>završen</v>
      </c>
      <c r="K2652" s="58" t="s">
        <v>425</v>
      </c>
      <c r="L2652" s="46" t="s">
        <v>425</v>
      </c>
      <c r="M2652" s="49">
        <v>0.85</v>
      </c>
      <c r="N2652" s="49">
        <v>0.15</v>
      </c>
      <c r="O2652" s="50">
        <v>1494045</v>
      </c>
      <c r="P2652" s="51">
        <f>Ugovori_OPULJP[[#This Row],[Bespovratna sredstva - EU dio - HRK]]/7.5345</f>
        <v>198293.84829782997</v>
      </c>
      <c r="Q2652" s="50">
        <v>263655</v>
      </c>
      <c r="R2652" s="51">
        <f>Ugovori_OPULJP[[#This Row],[Bespovratna sredstva - Nacionalni dio - HRK]]/7.5345</f>
        <v>34993.032052558228</v>
      </c>
      <c r="S2652" s="52">
        <v>1757700</v>
      </c>
      <c r="T2652" s="53">
        <f>Ugovori_OPULJP[[#This Row],[Bespovratna sredstva - Ukupno (EU+Nac) HRK
= Ukupna ugovorena vrijednost bespovratnih sredstava]]/7.5345</f>
        <v>233286.88035038821</v>
      </c>
      <c r="U2652" s="50">
        <v>0</v>
      </c>
      <c r="V2652" s="51">
        <f>Ugovori_OPULJP[[#This Row],[Javni doprinos korisnika - HRK]]/7.5345</f>
        <v>0</v>
      </c>
      <c r="W2652" s="50">
        <v>0</v>
      </c>
      <c r="X2652" s="51">
        <f>Ugovori_OPULJP[[#This Row],[Privatni doprinos korisnika - HRK]]/7.5345</f>
        <v>0</v>
      </c>
      <c r="Y2652" s="52">
        <v>1757700</v>
      </c>
      <c r="Z2652" s="53">
        <f>Ugovori_OPULJP[[#This Row],[UKUPNI PRIHVATLJIVI IZDACI
TOTAL ELIGIBLE EXPENDITURE
= Bespovratna sredstva ukupno + doprinos korisnika
= Ukupni prihvatljivi troškovi
= Ukupna ugovorena vrijednost projekta HRK]]/7.5345</f>
        <v>233286.88035038821</v>
      </c>
      <c r="AA2652" s="57" t="s">
        <v>38</v>
      </c>
      <c r="AB2652" s="57" t="s">
        <v>35</v>
      </c>
      <c r="AC2652" s="107" t="s">
        <v>9665</v>
      </c>
      <c r="AD2652" s="63" t="s">
        <v>747</v>
      </c>
    </row>
    <row r="2653" spans="1:30" ht="114.75" x14ac:dyDescent="0.2">
      <c r="A2653" s="61" t="s">
        <v>9666</v>
      </c>
      <c r="B2653" s="99" t="s">
        <v>743</v>
      </c>
      <c r="C2653" s="56" t="s">
        <v>7295</v>
      </c>
      <c r="D2653" s="56" t="s">
        <v>9590</v>
      </c>
      <c r="E2653" s="57" t="s">
        <v>76</v>
      </c>
      <c r="F2653" s="62" t="s">
        <v>9667</v>
      </c>
      <c r="G2653" s="45" t="s">
        <v>2433</v>
      </c>
      <c r="H2653" s="59">
        <v>44480</v>
      </c>
      <c r="I2653" s="59">
        <v>45210</v>
      </c>
      <c r="J2653" s="48" t="str">
        <f>IF(Ugovori_OPULJP[[#This Row],[DATUM ZAVRŠETKA OPERACIJE]]&gt;DATE(2024,3,31),"u provedbi","završen")</f>
        <v>završen</v>
      </c>
      <c r="K2653" s="58" t="s">
        <v>99</v>
      </c>
      <c r="L2653" s="58" t="s">
        <v>99</v>
      </c>
      <c r="M2653" s="49">
        <v>0.85</v>
      </c>
      <c r="N2653" s="49">
        <v>0.15</v>
      </c>
      <c r="O2653" s="50">
        <f>Ugovori_OPULJP[[#This Row],[Bespovratna sredstva - Ukupno (EU+Nac) HRK
= Ukupna ugovorena vrijednost bespovratnih sredstava]]*Ugovori_OPULJP[[#This Row],[EU STOPA SUFINANCIRANJA %
EU CO-FINANCING RATE %]]</f>
        <v>1663961.53</v>
      </c>
      <c r="P2653" s="51">
        <f>Ugovori_OPULJP[[#This Row],[Bespovratna sredstva - EU dio - HRK]]/7.5345</f>
        <v>220845.64735549805</v>
      </c>
      <c r="Q2653" s="50">
        <f>Ugovori_OPULJP[[#This Row],[Bespovratna sredstva - Ukupno (EU+Nac) HRK
= Ukupna ugovorena vrijednost bespovratnih sredstava]]*Ugovori_OPULJP[[#This Row],[STOPA NACIONALNOG SUFINANCIRANJA %]]</f>
        <v>293640.27</v>
      </c>
      <c r="R2653" s="51">
        <f>Ugovori_OPULJP[[#This Row],[Bespovratna sredstva - Nacionalni dio - HRK]]/7.5345</f>
        <v>38972.761298029065</v>
      </c>
      <c r="S2653" s="52">
        <v>1957601.8</v>
      </c>
      <c r="T2653" s="53">
        <f>Ugovori_OPULJP[[#This Row],[Bespovratna sredstva - Ukupno (EU+Nac) HRK
= Ukupna ugovorena vrijednost bespovratnih sredstava]]/7.5345</f>
        <v>259818.40865352709</v>
      </c>
      <c r="U2653" s="50">
        <v>0</v>
      </c>
      <c r="V2653" s="51">
        <f>Ugovori_OPULJP[[#This Row],[Javni doprinos korisnika - HRK]]/7.5345</f>
        <v>0</v>
      </c>
      <c r="W2653" s="50">
        <v>0</v>
      </c>
      <c r="X2653" s="51">
        <f>Ugovori_OPULJP[[#This Row],[Privatni doprinos korisnika - HRK]]/7.5345</f>
        <v>0</v>
      </c>
      <c r="Y2653" s="52">
        <v>1957601.8</v>
      </c>
      <c r="Z2653" s="53">
        <f>Ugovori_OPULJP[[#This Row],[UKUPNI PRIHVATLJIVI IZDACI
TOTAL ELIGIBLE EXPENDITURE
= Bespovratna sredstva ukupno + doprinos korisnika
= Ukupni prihvatljivi troškovi
= Ukupna ugovorena vrijednost projekta HRK]]/7.5345</f>
        <v>259818.40865352709</v>
      </c>
      <c r="AA2653" s="57" t="s">
        <v>38</v>
      </c>
      <c r="AB2653" s="57" t="s">
        <v>35</v>
      </c>
      <c r="AC2653" s="107" t="s">
        <v>9668</v>
      </c>
      <c r="AD2653" s="56" t="s">
        <v>747</v>
      </c>
    </row>
    <row r="2654" spans="1:30" ht="76.5" customHeight="1" x14ac:dyDescent="0.2">
      <c r="A2654" s="89" t="s">
        <v>9669</v>
      </c>
      <c r="B2654" s="99" t="s">
        <v>743</v>
      </c>
      <c r="C2654" s="56" t="s">
        <v>7295</v>
      </c>
      <c r="D2654" s="88" t="s">
        <v>9590</v>
      </c>
      <c r="E2654" s="57" t="s">
        <v>76</v>
      </c>
      <c r="F2654" s="72" t="s">
        <v>9670</v>
      </c>
      <c r="G2654" s="45" t="s">
        <v>466</v>
      </c>
      <c r="H2654" s="90">
        <v>44274</v>
      </c>
      <c r="I2654" s="90">
        <v>45004</v>
      </c>
      <c r="J2654" s="48" t="str">
        <f>IF(Ugovori_OPULJP[[#This Row],[DATUM ZAVRŠETKA OPERACIJE]]&gt;DATE(2024,3,31),"u provedbi","završen")</f>
        <v>završen</v>
      </c>
      <c r="K2654" s="67" t="s">
        <v>94</v>
      </c>
      <c r="L2654" s="67" t="s">
        <v>94</v>
      </c>
      <c r="M2654" s="87" t="s">
        <v>3114</v>
      </c>
      <c r="N2654" s="68">
        <v>0.15</v>
      </c>
      <c r="O2654" s="110">
        <f>Ugovori_OPULJP[[#This Row],[Bespovratna sredstva - Ukupno (EU+Nac) HRK
= Ukupna ugovorena vrijednost bespovratnih sredstava]]*Ugovori_OPULJP[[#This Row],[EU STOPA SUFINANCIRANJA %
EU CO-FINANCING RATE %]]</f>
        <v>1696940</v>
      </c>
      <c r="P2654" s="111">
        <f>Ugovori_OPULJP[[#This Row],[Bespovratna sredstva - EU dio - HRK]]/7.5345</f>
        <v>225222.64251111553</v>
      </c>
      <c r="Q2654" s="110">
        <f>Ugovori_OPULJP[[#This Row],[Bespovratna sredstva - Ukupno (EU+Nac) HRK
= Ukupna ugovorena vrijednost bespovratnih sredstava]]*Ugovori_OPULJP[[#This Row],[STOPA NACIONALNOG SUFINANCIRANJA %]]</f>
        <v>299460</v>
      </c>
      <c r="R2654" s="111">
        <f>Ugovori_OPULJP[[#This Row],[Bespovratna sredstva - Nacionalni dio - HRK]]/7.5345</f>
        <v>39745.172207843912</v>
      </c>
      <c r="S2654" s="112">
        <v>1996400</v>
      </c>
      <c r="T2654" s="113">
        <f>Ugovori_OPULJP[[#This Row],[Bespovratna sredstva - Ukupno (EU+Nac) HRK
= Ukupna ugovorena vrijednost bespovratnih sredstava]]/7.5345</f>
        <v>264967.81471895945</v>
      </c>
      <c r="U2654" s="50">
        <v>0</v>
      </c>
      <c r="V2654" s="51">
        <f>Ugovori_OPULJP[[#This Row],[Javni doprinos korisnika - HRK]]/7.5345</f>
        <v>0</v>
      </c>
      <c r="W2654" s="50">
        <v>0</v>
      </c>
      <c r="X2654" s="51">
        <f>Ugovori_OPULJP[[#This Row],[Privatni doprinos korisnika - HRK]]/7.5345</f>
        <v>0</v>
      </c>
      <c r="Y2654" s="112">
        <v>1996400</v>
      </c>
      <c r="Z2654" s="113">
        <f>Ugovori_OPULJP[[#This Row],[UKUPNI PRIHVATLJIVI IZDACI
TOTAL ELIGIBLE EXPENDITURE
= Bespovratna sredstva ukupno + doprinos korisnika
= Ukupni prihvatljivi troškovi
= Ukupna ugovorena vrijednost projekta HRK]]/7.5345</f>
        <v>264967.81471895945</v>
      </c>
      <c r="AA2654" s="57" t="s">
        <v>38</v>
      </c>
      <c r="AB2654" s="57" t="s">
        <v>35</v>
      </c>
      <c r="AC2654" s="108" t="s">
        <v>9671</v>
      </c>
      <c r="AD2654" s="63" t="s">
        <v>747</v>
      </c>
    </row>
    <row r="2655" spans="1:30" ht="114.75" x14ac:dyDescent="0.2">
      <c r="A2655" s="61" t="s">
        <v>9672</v>
      </c>
      <c r="B2655" s="99" t="s">
        <v>743</v>
      </c>
      <c r="C2655" s="56" t="s">
        <v>7295</v>
      </c>
      <c r="D2655" s="56" t="s">
        <v>9590</v>
      </c>
      <c r="E2655" s="57" t="s">
        <v>76</v>
      </c>
      <c r="F2655" s="62" t="s">
        <v>9673</v>
      </c>
      <c r="G2655" s="62" t="s">
        <v>9674</v>
      </c>
      <c r="H2655" s="59">
        <v>44481</v>
      </c>
      <c r="I2655" s="59">
        <v>45211</v>
      </c>
      <c r="J2655" s="48" t="str">
        <f>IF(Ugovori_OPULJP[[#This Row],[DATUM ZAVRŠETKA OPERACIJE]]&gt;DATE(2024,3,31),"u provedbi","završen")</f>
        <v>završen</v>
      </c>
      <c r="K2655" s="58" t="s">
        <v>99</v>
      </c>
      <c r="L2655" s="58" t="s">
        <v>99</v>
      </c>
      <c r="M2655" s="49">
        <v>0.85</v>
      </c>
      <c r="N2655" s="49">
        <v>0.15</v>
      </c>
      <c r="O2655" s="50">
        <f>Ugovori_OPULJP[[#This Row],[Bespovratna sredstva - Ukupno (EU+Nac) HRK
= Ukupna ugovorena vrijednost bespovratnih sredstava]]*Ugovori_OPULJP[[#This Row],[EU STOPA SUFINANCIRANJA %
EU CO-FINANCING RATE %]]</f>
        <v>1699320</v>
      </c>
      <c r="P2655" s="51">
        <f>Ugovori_OPULJP[[#This Row],[Bespovratna sredstva - EU dio - HRK]]/7.5345</f>
        <v>225538.52279514234</v>
      </c>
      <c r="Q2655" s="50">
        <f>Ugovori_OPULJP[[#This Row],[Bespovratna sredstva - Ukupno (EU+Nac) HRK
= Ukupna ugovorena vrijednost bespovratnih sredstava]]*Ugovori_OPULJP[[#This Row],[STOPA NACIONALNOG SUFINANCIRANJA %]]</f>
        <v>299880</v>
      </c>
      <c r="R2655" s="51">
        <f>Ugovori_OPULJP[[#This Row],[Bespovratna sredstva - Nacionalni dio - HRK]]/7.5345</f>
        <v>39800.915787378057</v>
      </c>
      <c r="S2655" s="52">
        <v>1999200</v>
      </c>
      <c r="T2655" s="53">
        <f>Ugovori_OPULJP[[#This Row],[Bespovratna sredstva - Ukupno (EU+Nac) HRK
= Ukupna ugovorena vrijednost bespovratnih sredstava]]/7.5345</f>
        <v>265339.43858252041</v>
      </c>
      <c r="U2655" s="50">
        <v>0</v>
      </c>
      <c r="V2655" s="51">
        <f>Ugovori_OPULJP[[#This Row],[Javni doprinos korisnika - HRK]]/7.5345</f>
        <v>0</v>
      </c>
      <c r="W2655" s="50">
        <v>0</v>
      </c>
      <c r="X2655" s="51">
        <f>Ugovori_OPULJP[[#This Row],[Privatni doprinos korisnika - HRK]]/7.5345</f>
        <v>0</v>
      </c>
      <c r="Y2655" s="52">
        <v>1999200</v>
      </c>
      <c r="Z2655" s="53">
        <f>Ugovori_OPULJP[[#This Row],[UKUPNI PRIHVATLJIVI IZDACI
TOTAL ELIGIBLE EXPENDITURE
= Bespovratna sredstva ukupno + doprinos korisnika
= Ukupni prihvatljivi troškovi
= Ukupna ugovorena vrijednost projekta HRK]]/7.5345</f>
        <v>265339.43858252041</v>
      </c>
      <c r="AA2655" s="57" t="s">
        <v>38</v>
      </c>
      <c r="AB2655" s="57" t="s">
        <v>35</v>
      </c>
      <c r="AC2655" s="107" t="s">
        <v>9675</v>
      </c>
      <c r="AD2655" s="56" t="s">
        <v>747</v>
      </c>
    </row>
    <row r="2656" spans="1:30" ht="61.5" customHeight="1" x14ac:dyDescent="0.2">
      <c r="A2656" s="61" t="s">
        <v>9676</v>
      </c>
      <c r="B2656" s="99" t="s">
        <v>743</v>
      </c>
      <c r="C2656" s="56" t="s">
        <v>7295</v>
      </c>
      <c r="D2656" s="56" t="s">
        <v>9590</v>
      </c>
      <c r="E2656" s="57" t="s">
        <v>76</v>
      </c>
      <c r="F2656" s="62" t="s">
        <v>9677</v>
      </c>
      <c r="G2656" s="62" t="s">
        <v>234</v>
      </c>
      <c r="H2656" s="59">
        <v>44477</v>
      </c>
      <c r="I2656" s="59">
        <v>45085</v>
      </c>
      <c r="J2656" s="48" t="str">
        <f>IF(Ugovori_OPULJP[[#This Row],[DATUM ZAVRŠETKA OPERACIJE]]&gt;DATE(2024,3,31),"u provedbi","završen")</f>
        <v>završen</v>
      </c>
      <c r="K2656" s="58" t="s">
        <v>99</v>
      </c>
      <c r="L2656" s="58" t="s">
        <v>99</v>
      </c>
      <c r="M2656" s="49">
        <v>0.85</v>
      </c>
      <c r="N2656" s="49">
        <v>0.15</v>
      </c>
      <c r="O2656" s="50">
        <f>Ugovori_OPULJP[[#This Row],[Bespovratna sredstva - Ukupno (EU+Nac) HRK
= Ukupna ugovorena vrijednost bespovratnih sredstava]]*Ugovori_OPULJP[[#This Row],[EU STOPA SUFINANCIRANJA %
EU CO-FINANCING RATE %]]</f>
        <v>1667428</v>
      </c>
      <c r="P2656" s="51">
        <f>Ugovori_OPULJP[[#This Row],[Bespovratna sredstva - EU dio - HRK]]/7.5345</f>
        <v>221305.72698918308</v>
      </c>
      <c r="Q2656" s="50">
        <f>Ugovori_OPULJP[[#This Row],[Bespovratna sredstva - Ukupno (EU+Nac) HRK
= Ukupna ugovorena vrijednost bespovratnih sredstava]]*Ugovori_OPULJP[[#This Row],[STOPA NACIONALNOG SUFINANCIRANJA %]]</f>
        <v>294252</v>
      </c>
      <c r="R2656" s="51">
        <f>Ugovori_OPULJP[[#This Row],[Bespovratna sredstva - Nacionalni dio - HRK]]/7.5345</f>
        <v>39053.95182162054</v>
      </c>
      <c r="S2656" s="52">
        <v>1961680</v>
      </c>
      <c r="T2656" s="53">
        <f>Ugovori_OPULJP[[#This Row],[Bespovratna sredstva - Ukupno (EU+Nac) HRK
= Ukupna ugovorena vrijednost bespovratnih sredstava]]/7.5345</f>
        <v>260359.67881080363</v>
      </c>
      <c r="U2656" s="50">
        <v>0</v>
      </c>
      <c r="V2656" s="51">
        <f>Ugovori_OPULJP[[#This Row],[Javni doprinos korisnika - HRK]]/7.5345</f>
        <v>0</v>
      </c>
      <c r="W2656" s="50">
        <v>0</v>
      </c>
      <c r="X2656" s="51">
        <f>Ugovori_OPULJP[[#This Row],[Privatni doprinos korisnika - HRK]]/7.5345</f>
        <v>0</v>
      </c>
      <c r="Y2656" s="52">
        <v>1961680</v>
      </c>
      <c r="Z2656" s="53">
        <f>Ugovori_OPULJP[[#This Row],[UKUPNI PRIHVATLJIVI IZDACI
TOTAL ELIGIBLE EXPENDITURE
= Bespovratna sredstva ukupno + doprinos korisnika
= Ukupni prihvatljivi troškovi
= Ukupna ugovorena vrijednost projekta HRK]]/7.5345</f>
        <v>260359.67881080363</v>
      </c>
      <c r="AA2656" s="57" t="s">
        <v>38</v>
      </c>
      <c r="AB2656" s="57" t="s">
        <v>35</v>
      </c>
      <c r="AC2656" s="107" t="s">
        <v>9678</v>
      </c>
      <c r="AD2656" s="56" t="s">
        <v>747</v>
      </c>
    </row>
    <row r="2657" spans="1:30" ht="89.25" x14ac:dyDescent="0.2">
      <c r="A2657" s="61" t="s">
        <v>9679</v>
      </c>
      <c r="B2657" s="99" t="s">
        <v>743</v>
      </c>
      <c r="C2657" s="56" t="s">
        <v>7295</v>
      </c>
      <c r="D2657" s="56" t="s">
        <v>9590</v>
      </c>
      <c r="E2657" s="57" t="s">
        <v>76</v>
      </c>
      <c r="F2657" s="62" t="s">
        <v>9680</v>
      </c>
      <c r="G2657" s="62" t="s">
        <v>9681</v>
      </c>
      <c r="H2657" s="59">
        <v>44501</v>
      </c>
      <c r="I2657" s="59">
        <v>45231</v>
      </c>
      <c r="J2657" s="48" t="str">
        <f>IF(Ugovori_OPULJP[[#This Row],[DATUM ZAVRŠETKA OPERACIJE]]&gt;DATE(2024,3,31),"u provedbi","završen")</f>
        <v>završen</v>
      </c>
      <c r="K2657" s="58" t="s">
        <v>37</v>
      </c>
      <c r="L2657" s="58" t="s">
        <v>37</v>
      </c>
      <c r="M2657" s="74" t="s">
        <v>3114</v>
      </c>
      <c r="N2657" s="49">
        <v>0.15</v>
      </c>
      <c r="O2657" s="50">
        <f>Ugovori_OPULJP[[#This Row],[Bespovratna sredstva - Ukupno (EU+Nac) HRK
= Ukupna ugovorena vrijednost bespovratnih sredstava]]*Ugovori_OPULJP[[#This Row],[EU STOPA SUFINANCIRANJA %
EU CO-FINANCING RATE %]]</f>
        <v>634596.59549999994</v>
      </c>
      <c r="P2657" s="51">
        <f>Ugovori_OPULJP[[#This Row],[Bespovratna sredstva - EU dio - HRK]]/7.5345</f>
        <v>84225.442365120427</v>
      </c>
      <c r="Q2657" s="50">
        <f>Ugovori_OPULJP[[#This Row],[Bespovratna sredstva - Ukupno (EU+Nac) HRK
= Ukupna ugovorena vrijednost bespovratnih sredstava]]*Ugovori_OPULJP[[#This Row],[STOPA NACIONALNOG SUFINANCIRANJA %]]</f>
        <v>111987.6345</v>
      </c>
      <c r="R2657" s="51">
        <f>Ugovori_OPULJP[[#This Row],[Bespovratna sredstva - Nacionalni dio - HRK]]/7.5345</f>
        <v>14863.313358550666</v>
      </c>
      <c r="S2657" s="52">
        <v>746584.23</v>
      </c>
      <c r="T2657" s="53">
        <f>Ugovori_OPULJP[[#This Row],[Bespovratna sredstva - Ukupno (EU+Nac) HRK
= Ukupna ugovorena vrijednost bespovratnih sredstava]]/7.5345</f>
        <v>99088.7557236711</v>
      </c>
      <c r="U2657" s="50">
        <v>0</v>
      </c>
      <c r="V2657" s="51">
        <f>Ugovori_OPULJP[[#This Row],[Javni doprinos korisnika - HRK]]/7.5345</f>
        <v>0</v>
      </c>
      <c r="W2657" s="50">
        <v>0</v>
      </c>
      <c r="X2657" s="51">
        <f>Ugovori_OPULJP[[#This Row],[Privatni doprinos korisnika - HRK]]/7.5345</f>
        <v>0</v>
      </c>
      <c r="Y2657" s="52">
        <v>746584.23</v>
      </c>
      <c r="Z2657" s="53">
        <f>Ugovori_OPULJP[[#This Row],[UKUPNI PRIHVATLJIVI IZDACI
TOTAL ELIGIBLE EXPENDITURE
= Bespovratna sredstva ukupno + doprinos korisnika
= Ukupni prihvatljivi troškovi
= Ukupna ugovorena vrijednost projekta HRK]]/7.5345</f>
        <v>99088.7557236711</v>
      </c>
      <c r="AA2657" s="57" t="s">
        <v>38</v>
      </c>
      <c r="AB2657" s="57" t="s">
        <v>35</v>
      </c>
      <c r="AC2657" s="107" t="s">
        <v>9682</v>
      </c>
      <c r="AD2657" s="63" t="s">
        <v>747</v>
      </c>
    </row>
    <row r="2658" spans="1:30" ht="114.75" x14ac:dyDescent="0.2">
      <c r="A2658" s="61" t="s">
        <v>9683</v>
      </c>
      <c r="B2658" s="99" t="s">
        <v>743</v>
      </c>
      <c r="C2658" s="56" t="s">
        <v>7295</v>
      </c>
      <c r="D2658" s="56" t="s">
        <v>9590</v>
      </c>
      <c r="E2658" s="57" t="s">
        <v>76</v>
      </c>
      <c r="F2658" s="62" t="s">
        <v>9684</v>
      </c>
      <c r="G2658" s="62" t="s">
        <v>9685</v>
      </c>
      <c r="H2658" s="59">
        <v>44502</v>
      </c>
      <c r="I2658" s="59">
        <v>45232</v>
      </c>
      <c r="J2658" s="48" t="str">
        <f>IF(Ugovori_OPULJP[[#This Row],[DATUM ZAVRŠETKA OPERACIJE]]&gt;DATE(2024,3,31),"u provedbi","završen")</f>
        <v>završen</v>
      </c>
      <c r="K2658" s="58" t="s">
        <v>37</v>
      </c>
      <c r="L2658" s="58" t="s">
        <v>37</v>
      </c>
      <c r="M2658" s="49">
        <v>0.85</v>
      </c>
      <c r="N2658" s="49">
        <v>0.15</v>
      </c>
      <c r="O2658" s="50">
        <f>Ugovori_OPULJP[[#This Row],[Bespovratna sredstva - Ukupno (EU+Nac) HRK
= Ukupna ugovorena vrijednost bespovratnih sredstava]]*Ugovori_OPULJP[[#This Row],[EU STOPA SUFINANCIRANJA %
EU CO-FINANCING RATE %]]</f>
        <v>1509110.4</v>
      </c>
      <c r="P2658" s="51">
        <f>Ugovori_OPULJP[[#This Row],[Bespovratna sredstva - EU dio - HRK]]/7.5345</f>
        <v>200293.37049571966</v>
      </c>
      <c r="Q2658" s="50">
        <f>Ugovori_OPULJP[[#This Row],[Bespovratna sredstva - Ukupno (EU+Nac) HRK
= Ukupna ugovorena vrijednost bespovratnih sredstava]]*Ugovori_OPULJP[[#This Row],[STOPA NACIONALNOG SUFINANCIRANJA %]]</f>
        <v>266313.59999999998</v>
      </c>
      <c r="R2658" s="51">
        <f>Ugovori_OPULJP[[#This Row],[Bespovratna sredstva - Nacionalni dio - HRK]]/7.5345</f>
        <v>35345.888911009351</v>
      </c>
      <c r="S2658" s="52">
        <v>1775424</v>
      </c>
      <c r="T2658" s="53">
        <f>Ugovori_OPULJP[[#This Row],[Bespovratna sredstva - Ukupno (EU+Nac) HRK
= Ukupna ugovorena vrijednost bespovratnih sredstava]]/7.5345</f>
        <v>235639.25940672902</v>
      </c>
      <c r="U2658" s="50">
        <v>0</v>
      </c>
      <c r="V2658" s="51">
        <f>Ugovori_OPULJP[[#This Row],[Javni doprinos korisnika - HRK]]/7.5345</f>
        <v>0</v>
      </c>
      <c r="W2658" s="50">
        <v>0</v>
      </c>
      <c r="X2658" s="51">
        <f>Ugovori_OPULJP[[#This Row],[Privatni doprinos korisnika - HRK]]/7.5345</f>
        <v>0</v>
      </c>
      <c r="Y2658" s="52">
        <v>1775424</v>
      </c>
      <c r="Z2658" s="53">
        <f>Ugovori_OPULJP[[#This Row],[UKUPNI PRIHVATLJIVI IZDACI
TOTAL ELIGIBLE EXPENDITURE
= Bespovratna sredstva ukupno + doprinos korisnika
= Ukupni prihvatljivi troškovi
= Ukupna ugovorena vrijednost projekta HRK]]/7.5345</f>
        <v>235639.25940672902</v>
      </c>
      <c r="AA2658" s="57" t="s">
        <v>38</v>
      </c>
      <c r="AB2658" s="57" t="s">
        <v>35</v>
      </c>
      <c r="AC2658" s="107" t="s">
        <v>9686</v>
      </c>
      <c r="AD2658" s="63" t="s">
        <v>747</v>
      </c>
    </row>
    <row r="2659" spans="1:30" ht="89.25" x14ac:dyDescent="0.2">
      <c r="A2659" s="61" t="s">
        <v>9687</v>
      </c>
      <c r="B2659" s="99" t="s">
        <v>743</v>
      </c>
      <c r="C2659" s="56" t="s">
        <v>7295</v>
      </c>
      <c r="D2659" s="56" t="s">
        <v>9590</v>
      </c>
      <c r="E2659" s="57" t="s">
        <v>76</v>
      </c>
      <c r="F2659" s="62" t="s">
        <v>9688</v>
      </c>
      <c r="G2659" s="62" t="s">
        <v>9689</v>
      </c>
      <c r="H2659" s="59">
        <v>44495</v>
      </c>
      <c r="I2659" s="59">
        <v>45103</v>
      </c>
      <c r="J2659" s="48" t="str">
        <f>IF(Ugovori_OPULJP[[#This Row],[DATUM ZAVRŠETKA OPERACIJE]]&gt;DATE(2024,3,31),"u provedbi","završen")</f>
        <v>završen</v>
      </c>
      <c r="K2659" s="58" t="s">
        <v>37</v>
      </c>
      <c r="L2659" s="58" t="s">
        <v>37</v>
      </c>
      <c r="M2659" s="49">
        <v>0.85</v>
      </c>
      <c r="N2659" s="49">
        <v>0.15</v>
      </c>
      <c r="O2659" s="50">
        <f>Ugovori_OPULJP[[#This Row],[Bespovratna sredstva - Ukupno (EU+Nac) HRK
= Ukupna ugovorena vrijednost bespovratnih sredstava]]*Ugovori_OPULJP[[#This Row],[EU STOPA SUFINANCIRANJA %
EU CO-FINANCING RATE %]]</f>
        <v>1413058.2919999999</v>
      </c>
      <c r="P2659" s="51">
        <f>Ugovori_OPULJP[[#This Row],[Bespovratna sredstva - EU dio - HRK]]/7.5345</f>
        <v>187545.06496781469</v>
      </c>
      <c r="Q2659" s="50">
        <f>Ugovori_OPULJP[[#This Row],[Bespovratna sredstva - Ukupno (EU+Nac) HRK
= Ukupna ugovorena vrijednost bespovratnih sredstava]]*Ugovori_OPULJP[[#This Row],[STOPA NACIONALNOG SUFINANCIRANJA %]]</f>
        <v>249363.228</v>
      </c>
      <c r="R2659" s="51">
        <f>Ugovori_OPULJP[[#This Row],[Bespovratna sredstva - Nacionalni dio - HRK]]/7.5345</f>
        <v>33096.187935496717</v>
      </c>
      <c r="S2659" s="52">
        <v>1662421.52</v>
      </c>
      <c r="T2659" s="53">
        <f>Ugovori_OPULJP[[#This Row],[Bespovratna sredstva - Ukupno (EU+Nac) HRK
= Ukupna ugovorena vrijednost bespovratnih sredstava]]/7.5345</f>
        <v>220641.25290331143</v>
      </c>
      <c r="U2659" s="50">
        <v>0</v>
      </c>
      <c r="V2659" s="51">
        <f>Ugovori_OPULJP[[#This Row],[Javni doprinos korisnika - HRK]]/7.5345</f>
        <v>0</v>
      </c>
      <c r="W2659" s="50">
        <v>0</v>
      </c>
      <c r="X2659" s="51">
        <f>Ugovori_OPULJP[[#This Row],[Privatni doprinos korisnika - HRK]]/7.5345</f>
        <v>0</v>
      </c>
      <c r="Y2659" s="52">
        <v>1662421.52</v>
      </c>
      <c r="Z2659" s="53">
        <f>Ugovori_OPULJP[[#This Row],[UKUPNI PRIHVATLJIVI IZDACI
TOTAL ELIGIBLE EXPENDITURE
= Bespovratna sredstva ukupno + doprinos korisnika
= Ukupni prihvatljivi troškovi
= Ukupna ugovorena vrijednost projekta HRK]]/7.5345</f>
        <v>220641.25290331143</v>
      </c>
      <c r="AA2659" s="57" t="s">
        <v>38</v>
      </c>
      <c r="AB2659" s="57" t="s">
        <v>35</v>
      </c>
      <c r="AC2659" s="107" t="s">
        <v>9690</v>
      </c>
      <c r="AD2659" s="56" t="s">
        <v>747</v>
      </c>
    </row>
    <row r="2660" spans="1:30" ht="89.25" x14ac:dyDescent="0.2">
      <c r="A2660" s="61" t="s">
        <v>9691</v>
      </c>
      <c r="B2660" s="99" t="s">
        <v>743</v>
      </c>
      <c r="C2660" s="56" t="s">
        <v>7295</v>
      </c>
      <c r="D2660" s="56" t="s">
        <v>9590</v>
      </c>
      <c r="E2660" s="57" t="s">
        <v>76</v>
      </c>
      <c r="F2660" s="62" t="s">
        <v>9692</v>
      </c>
      <c r="G2660" s="62" t="s">
        <v>2652</v>
      </c>
      <c r="H2660" s="59">
        <v>44497</v>
      </c>
      <c r="I2660" s="59">
        <v>45227</v>
      </c>
      <c r="J2660" s="48" t="str">
        <f>IF(Ugovori_OPULJP[[#This Row],[DATUM ZAVRŠETKA OPERACIJE]]&gt;DATE(2024,3,31),"u provedbi","završen")</f>
        <v>završen</v>
      </c>
      <c r="K2660" s="67" t="s">
        <v>37</v>
      </c>
      <c r="L2660" s="58" t="s">
        <v>37</v>
      </c>
      <c r="M2660" s="49">
        <v>0.85</v>
      </c>
      <c r="N2660" s="49">
        <v>0.15</v>
      </c>
      <c r="O2660" s="50">
        <f>Ugovori_OPULJP[[#This Row],[Bespovratna sredstva - Ukupno (EU+Nac) HRK
= Ukupna ugovorena vrijednost bespovratnih sredstava]]*Ugovori_OPULJP[[#This Row],[EU STOPA SUFINANCIRANJA %
EU CO-FINANCING RATE %]]</f>
        <v>1126973.7324999999</v>
      </c>
      <c r="P2660" s="51">
        <f>Ugovori_OPULJP[[#This Row],[Bespovratna sredstva - EU dio - HRK]]/7.5345</f>
        <v>149575.11878691352</v>
      </c>
      <c r="Q2660" s="50">
        <f>Ugovori_OPULJP[[#This Row],[Bespovratna sredstva - Ukupno (EU+Nac) HRK
= Ukupna ugovorena vrijednost bespovratnih sredstava]]*Ugovori_OPULJP[[#This Row],[STOPA NACIONALNOG SUFINANCIRANJA %]]</f>
        <v>198877.7175</v>
      </c>
      <c r="R2660" s="51">
        <f>Ugovori_OPULJP[[#This Row],[Bespovratna sredstva - Nacionalni dio - HRK]]/7.5345</f>
        <v>26395.609197690621</v>
      </c>
      <c r="S2660" s="52">
        <v>1325851.45</v>
      </c>
      <c r="T2660" s="53">
        <f>Ugovori_OPULJP[[#This Row],[Bespovratna sredstva - Ukupno (EU+Nac) HRK
= Ukupna ugovorena vrijednost bespovratnih sredstava]]/7.5345</f>
        <v>175970.72798460413</v>
      </c>
      <c r="U2660" s="50">
        <v>0</v>
      </c>
      <c r="V2660" s="51">
        <f>Ugovori_OPULJP[[#This Row],[Javni doprinos korisnika - HRK]]/7.5345</f>
        <v>0</v>
      </c>
      <c r="W2660" s="50">
        <v>0</v>
      </c>
      <c r="X2660" s="51">
        <f>Ugovori_OPULJP[[#This Row],[Privatni doprinos korisnika - HRK]]/7.5345</f>
        <v>0</v>
      </c>
      <c r="Y2660" s="52">
        <v>1325851.45</v>
      </c>
      <c r="Z2660" s="53">
        <f>Ugovori_OPULJP[[#This Row],[UKUPNI PRIHVATLJIVI IZDACI
TOTAL ELIGIBLE EXPENDITURE
= Bespovratna sredstva ukupno + doprinos korisnika
= Ukupni prihvatljivi troškovi
= Ukupna ugovorena vrijednost projekta HRK]]/7.5345</f>
        <v>175970.72798460413</v>
      </c>
      <c r="AA2660" s="44" t="s">
        <v>38</v>
      </c>
      <c r="AB2660" s="44" t="s">
        <v>35</v>
      </c>
      <c r="AC2660" s="107" t="s">
        <v>9693</v>
      </c>
      <c r="AD2660" s="63" t="s">
        <v>747</v>
      </c>
    </row>
    <row r="2661" spans="1:30" ht="102" x14ac:dyDescent="0.2">
      <c r="A2661" s="61" t="s">
        <v>9694</v>
      </c>
      <c r="B2661" s="99" t="s">
        <v>743</v>
      </c>
      <c r="C2661" s="56" t="s">
        <v>7295</v>
      </c>
      <c r="D2661" s="56" t="s">
        <v>9590</v>
      </c>
      <c r="E2661" s="57" t="s">
        <v>76</v>
      </c>
      <c r="F2661" s="62" t="s">
        <v>9695</v>
      </c>
      <c r="G2661" s="45" t="s">
        <v>8735</v>
      </c>
      <c r="H2661" s="59">
        <v>44317</v>
      </c>
      <c r="I2661" s="59">
        <v>45047</v>
      </c>
      <c r="J2661" s="48" t="str">
        <f>IF(Ugovori_OPULJP[[#This Row],[DATUM ZAVRŠETKA OPERACIJE]]&gt;DATE(2024,3,31),"u provedbi","završen")</f>
        <v>završen</v>
      </c>
      <c r="K2661" s="58" t="s">
        <v>200</v>
      </c>
      <c r="L2661" s="58" t="s">
        <v>200</v>
      </c>
      <c r="M2661" s="49">
        <v>0.85</v>
      </c>
      <c r="N2661" s="49">
        <v>0.15</v>
      </c>
      <c r="O2661" s="50">
        <f>Ugovori_OPULJP[[#This Row],[Bespovratna sredstva - Ukupno (EU+Nac) HRK
= Ukupna ugovorena vrijednost bespovratnih sredstava]]*Ugovori_OPULJP[[#This Row],[EU STOPA SUFINANCIRANJA %
EU CO-FINANCING RATE %]]</f>
        <v>1695300.18</v>
      </c>
      <c r="P2661" s="51">
        <f>Ugovori_OPULJP[[#This Row],[Bespovratna sredstva - EU dio - HRK]]/7.5345</f>
        <v>225005.00099542105</v>
      </c>
      <c r="Q2661" s="50">
        <f>Ugovori_OPULJP[[#This Row],[Bespovratna sredstva - Ukupno (EU+Nac) HRK
= Ukupna ugovorena vrijednost bespovratnih sredstava]]*Ugovori_OPULJP[[#This Row],[STOPA NACIONALNOG SUFINANCIRANJA %]]</f>
        <v>299170.62</v>
      </c>
      <c r="R2661" s="51">
        <f>Ugovori_OPULJP[[#This Row],[Bespovratna sredstva - Nacionalni dio - HRK]]/7.5345</f>
        <v>39706.764881544892</v>
      </c>
      <c r="S2661" s="52">
        <v>1994470.8</v>
      </c>
      <c r="T2661" s="53">
        <f>Ugovori_OPULJP[[#This Row],[Bespovratna sredstva - Ukupno (EU+Nac) HRK
= Ukupna ugovorena vrijednost bespovratnih sredstava]]/7.5345</f>
        <v>264711.76587696595</v>
      </c>
      <c r="U2661" s="50">
        <v>0</v>
      </c>
      <c r="V2661" s="51">
        <f>Ugovori_OPULJP[[#This Row],[Javni doprinos korisnika - HRK]]/7.5345</f>
        <v>0</v>
      </c>
      <c r="W2661" s="50">
        <v>0</v>
      </c>
      <c r="X2661" s="51">
        <f>Ugovori_OPULJP[[#This Row],[Privatni doprinos korisnika - HRK]]/7.5345</f>
        <v>0</v>
      </c>
      <c r="Y2661" s="52">
        <v>1994470.8</v>
      </c>
      <c r="Z2661" s="53">
        <f>Ugovori_OPULJP[[#This Row],[UKUPNI PRIHVATLJIVI IZDACI
TOTAL ELIGIBLE EXPENDITURE
= Bespovratna sredstva ukupno + doprinos korisnika
= Ukupni prihvatljivi troškovi
= Ukupna ugovorena vrijednost projekta HRK]]/7.5345</f>
        <v>264711.76587696595</v>
      </c>
      <c r="AA2661" s="44" t="s">
        <v>38</v>
      </c>
      <c r="AB2661" s="44" t="s">
        <v>35</v>
      </c>
      <c r="AC2661" s="107" t="s">
        <v>9696</v>
      </c>
      <c r="AD2661" s="63" t="s">
        <v>747</v>
      </c>
    </row>
    <row r="2662" spans="1:30" ht="114.75" x14ac:dyDescent="0.2">
      <c r="A2662" s="61" t="s">
        <v>9697</v>
      </c>
      <c r="B2662" s="99" t="s">
        <v>743</v>
      </c>
      <c r="C2662" s="56" t="s">
        <v>7295</v>
      </c>
      <c r="D2662" s="56" t="s">
        <v>9590</v>
      </c>
      <c r="E2662" s="57" t="s">
        <v>76</v>
      </c>
      <c r="F2662" s="62" t="s">
        <v>9698</v>
      </c>
      <c r="G2662" s="62" t="s">
        <v>9699</v>
      </c>
      <c r="H2662" s="59">
        <v>44375</v>
      </c>
      <c r="I2662" s="59">
        <v>45105</v>
      </c>
      <c r="J2662" s="48" t="str">
        <f>IF(Ugovori_OPULJP[[#This Row],[DATUM ZAVRŠETKA OPERACIJE]]&gt;DATE(2024,3,31),"u provedbi","završen")</f>
        <v>završen</v>
      </c>
      <c r="K2662" s="58" t="s">
        <v>249</v>
      </c>
      <c r="L2662" s="58" t="s">
        <v>249</v>
      </c>
      <c r="M2662" s="74" t="s">
        <v>3114</v>
      </c>
      <c r="N2662" s="49">
        <v>0.15</v>
      </c>
      <c r="O2662" s="50">
        <f>Ugovori_OPULJP[[#This Row],[Bespovratna sredstva - Ukupno (EU+Nac) HRK
= Ukupna ugovorena vrijednost bespovratnih sredstava]]*Ugovori_OPULJP[[#This Row],[EU STOPA SUFINANCIRANJA %
EU CO-FINANCING RATE %]]</f>
        <v>1366720.0149999999</v>
      </c>
      <c r="P2662" s="51">
        <f>Ugovori_OPULJP[[#This Row],[Bespovratna sredstva - EU dio - HRK]]/7.5345</f>
        <v>181394.91870727981</v>
      </c>
      <c r="Q2662" s="50">
        <f>Ugovori_OPULJP[[#This Row],[Bespovratna sredstva - Ukupno (EU+Nac) HRK
= Ukupna ugovorena vrijednost bespovratnih sredstava]]*Ugovori_OPULJP[[#This Row],[STOPA NACIONALNOG SUFINANCIRANJA %]]</f>
        <v>241185.88499999998</v>
      </c>
      <c r="R2662" s="51">
        <f>Ugovori_OPULJP[[#This Row],[Bespovratna sredstva - Nacionalni dio - HRK]]/7.5345</f>
        <v>32010.868007167028</v>
      </c>
      <c r="S2662" s="52">
        <v>1607905.9</v>
      </c>
      <c r="T2662" s="53">
        <f>Ugovori_OPULJP[[#This Row],[Bespovratna sredstva - Ukupno (EU+Nac) HRK
= Ukupna ugovorena vrijednost bespovratnih sredstava]]/7.5345</f>
        <v>213405.78671444685</v>
      </c>
      <c r="U2662" s="50">
        <v>0</v>
      </c>
      <c r="V2662" s="51">
        <f>Ugovori_OPULJP[[#This Row],[Javni doprinos korisnika - HRK]]/7.5345</f>
        <v>0</v>
      </c>
      <c r="W2662" s="50">
        <v>0</v>
      </c>
      <c r="X2662" s="51">
        <f>Ugovori_OPULJP[[#This Row],[Privatni doprinos korisnika - HRK]]/7.5345</f>
        <v>0</v>
      </c>
      <c r="Y2662" s="52">
        <v>1607905.9</v>
      </c>
      <c r="Z2662" s="53">
        <f>Ugovori_OPULJP[[#This Row],[UKUPNI PRIHVATLJIVI IZDACI
TOTAL ELIGIBLE EXPENDITURE
= Bespovratna sredstva ukupno + doprinos korisnika
= Ukupni prihvatljivi troškovi
= Ukupna ugovorena vrijednost projekta HRK]]/7.5345</f>
        <v>213405.78671444685</v>
      </c>
      <c r="AA2662" s="57" t="s">
        <v>38</v>
      </c>
      <c r="AB2662" s="57" t="s">
        <v>35</v>
      </c>
      <c r="AC2662" s="107" t="s">
        <v>9700</v>
      </c>
      <c r="AD2662" s="63" t="s">
        <v>747</v>
      </c>
    </row>
    <row r="2663" spans="1:30" ht="51" x14ac:dyDescent="0.2">
      <c r="A2663" s="61" t="s">
        <v>9701</v>
      </c>
      <c r="B2663" s="99" t="s">
        <v>743</v>
      </c>
      <c r="C2663" s="56" t="s">
        <v>7295</v>
      </c>
      <c r="D2663" s="56" t="s">
        <v>9590</v>
      </c>
      <c r="E2663" s="57" t="s">
        <v>76</v>
      </c>
      <c r="F2663" s="62" t="s">
        <v>9702</v>
      </c>
      <c r="G2663" s="62" t="s">
        <v>4331</v>
      </c>
      <c r="H2663" s="59">
        <v>44377</v>
      </c>
      <c r="I2663" s="59">
        <v>45107</v>
      </c>
      <c r="J2663" s="48" t="str">
        <f>IF(Ugovori_OPULJP[[#This Row],[DATUM ZAVRŠETKA OPERACIJE]]&gt;DATE(2024,3,31),"u provedbi","završen")</f>
        <v>završen</v>
      </c>
      <c r="K2663" s="58" t="s">
        <v>249</v>
      </c>
      <c r="L2663" s="58" t="s">
        <v>249</v>
      </c>
      <c r="M2663" s="74" t="s">
        <v>3114</v>
      </c>
      <c r="N2663" s="49">
        <v>0.15</v>
      </c>
      <c r="O2663" s="50">
        <f>Ugovori_OPULJP[[#This Row],[Bespovratna sredstva - Ukupno (EU+Nac) HRK
= Ukupna ugovorena vrijednost bespovratnih sredstava]]*Ugovori_OPULJP[[#This Row],[EU STOPA SUFINANCIRANJA %
EU CO-FINANCING RATE %]]</f>
        <v>1697892</v>
      </c>
      <c r="P2663" s="51">
        <f>Ugovori_OPULJP[[#This Row],[Bespovratna sredstva - EU dio - HRK]]/7.5345</f>
        <v>225348.99462472624</v>
      </c>
      <c r="Q2663" s="50">
        <f>Ugovori_OPULJP[[#This Row],[Bespovratna sredstva - Ukupno (EU+Nac) HRK
= Ukupna ugovorena vrijednost bespovratnih sredstava]]*Ugovori_OPULJP[[#This Row],[STOPA NACIONALNOG SUFINANCIRANJA %]]</f>
        <v>299628</v>
      </c>
      <c r="R2663" s="51">
        <f>Ugovori_OPULJP[[#This Row],[Bespovratna sredstva - Nacionalni dio - HRK]]/7.5345</f>
        <v>39767.469639657575</v>
      </c>
      <c r="S2663" s="52">
        <v>1997520</v>
      </c>
      <c r="T2663" s="53">
        <f>Ugovori_OPULJP[[#This Row],[Bespovratna sredstva - Ukupno (EU+Nac) HRK
= Ukupna ugovorena vrijednost bespovratnih sredstava]]/7.5345</f>
        <v>265116.46426438383</v>
      </c>
      <c r="U2663" s="50">
        <v>0</v>
      </c>
      <c r="V2663" s="51">
        <f>Ugovori_OPULJP[[#This Row],[Javni doprinos korisnika - HRK]]/7.5345</f>
        <v>0</v>
      </c>
      <c r="W2663" s="50">
        <v>0</v>
      </c>
      <c r="X2663" s="51">
        <f>Ugovori_OPULJP[[#This Row],[Privatni doprinos korisnika - HRK]]/7.5345</f>
        <v>0</v>
      </c>
      <c r="Y2663" s="52">
        <v>1997520</v>
      </c>
      <c r="Z2663" s="53">
        <f>Ugovori_OPULJP[[#This Row],[UKUPNI PRIHVATLJIVI IZDACI
TOTAL ELIGIBLE EXPENDITURE
= Bespovratna sredstva ukupno + doprinos korisnika
= Ukupni prihvatljivi troškovi
= Ukupna ugovorena vrijednost projekta HRK]]/7.5345</f>
        <v>265116.46426438383</v>
      </c>
      <c r="AA2663" s="57" t="s">
        <v>38</v>
      </c>
      <c r="AB2663" s="57" t="s">
        <v>35</v>
      </c>
      <c r="AC2663" s="107" t="s">
        <v>9703</v>
      </c>
      <c r="AD2663" s="63" t="s">
        <v>747</v>
      </c>
    </row>
    <row r="2664" spans="1:30" ht="89.25" x14ac:dyDescent="0.2">
      <c r="A2664" s="61" t="s">
        <v>9704</v>
      </c>
      <c r="B2664" s="99" t="s">
        <v>743</v>
      </c>
      <c r="C2664" s="56" t="s">
        <v>7295</v>
      </c>
      <c r="D2664" s="56" t="s">
        <v>9590</v>
      </c>
      <c r="E2664" s="57" t="s">
        <v>76</v>
      </c>
      <c r="F2664" s="62" t="s">
        <v>9705</v>
      </c>
      <c r="G2664" s="62" t="s">
        <v>3027</v>
      </c>
      <c r="H2664" s="59">
        <v>44320</v>
      </c>
      <c r="I2664" s="59">
        <v>45050</v>
      </c>
      <c r="J2664" s="48" t="str">
        <f>IF(Ugovori_OPULJP[[#This Row],[DATUM ZAVRŠETKA OPERACIJE]]&gt;DATE(2024,3,31),"u provedbi","završen")</f>
        <v>završen</v>
      </c>
      <c r="K2664" s="58" t="s">
        <v>94</v>
      </c>
      <c r="L2664" s="58" t="s">
        <v>94</v>
      </c>
      <c r="M2664" s="49">
        <v>0.85</v>
      </c>
      <c r="N2664" s="49">
        <v>0.15</v>
      </c>
      <c r="O2664" s="50">
        <f>Ugovori_OPULJP[[#This Row],[Bespovratna sredstva - Ukupno (EU+Nac) HRK
= Ukupna ugovorena vrijednost bespovratnih sredstava]]*Ugovori_OPULJP[[#This Row],[EU STOPA SUFINANCIRANJA %
EU CO-FINANCING RATE %]]</f>
        <v>1491438.5515000001</v>
      </c>
      <c r="P2664" s="51">
        <f>Ugovori_OPULJP[[#This Row],[Bespovratna sredstva - EU dio - HRK]]/7.5345</f>
        <v>197947.91313292188</v>
      </c>
      <c r="Q2664" s="50">
        <f>Ugovori_OPULJP[[#This Row],[Bespovratna sredstva - Ukupno (EU+Nac) HRK
= Ukupna ugovorena vrijednost bespovratnih sredstava]]*Ugovori_OPULJP[[#This Row],[STOPA NACIONALNOG SUFINANCIRANJA %]]</f>
        <v>263195.03850000002</v>
      </c>
      <c r="R2664" s="51">
        <f>Ugovori_OPULJP[[#This Row],[Bespovratna sredstva - Nacionalni dio - HRK]]/7.5345</f>
        <v>34931.984670515631</v>
      </c>
      <c r="S2664" s="52">
        <v>1754633.59</v>
      </c>
      <c r="T2664" s="53">
        <f>Ugovori_OPULJP[[#This Row],[Bespovratna sredstva - Ukupno (EU+Nac) HRK
= Ukupna ugovorena vrijednost bespovratnih sredstava]]/7.5345</f>
        <v>232879.89780343752</v>
      </c>
      <c r="U2664" s="50">
        <v>0</v>
      </c>
      <c r="V2664" s="51">
        <f>Ugovori_OPULJP[[#This Row],[Javni doprinos korisnika - HRK]]/7.5345</f>
        <v>0</v>
      </c>
      <c r="W2664" s="50">
        <v>0</v>
      </c>
      <c r="X2664" s="51">
        <f>Ugovori_OPULJP[[#This Row],[Privatni doprinos korisnika - HRK]]/7.5345</f>
        <v>0</v>
      </c>
      <c r="Y2664" s="52">
        <v>1754633.59</v>
      </c>
      <c r="Z2664" s="53">
        <f>Ugovori_OPULJP[[#This Row],[UKUPNI PRIHVATLJIVI IZDACI
TOTAL ELIGIBLE EXPENDITURE
= Bespovratna sredstva ukupno + doprinos korisnika
= Ukupni prihvatljivi troškovi
= Ukupna ugovorena vrijednost projekta HRK]]/7.5345</f>
        <v>232879.89780343752</v>
      </c>
      <c r="AA2664" s="44" t="s">
        <v>38</v>
      </c>
      <c r="AB2664" s="44" t="s">
        <v>35</v>
      </c>
      <c r="AC2664" s="107" t="s">
        <v>9706</v>
      </c>
      <c r="AD2664" s="63" t="s">
        <v>747</v>
      </c>
    </row>
    <row r="2665" spans="1:30" ht="51" x14ac:dyDescent="0.2">
      <c r="A2665" s="61" t="s">
        <v>9707</v>
      </c>
      <c r="B2665" s="99" t="s">
        <v>743</v>
      </c>
      <c r="C2665" s="56" t="s">
        <v>7295</v>
      </c>
      <c r="D2665" s="56" t="s">
        <v>9590</v>
      </c>
      <c r="E2665" s="57" t="s">
        <v>76</v>
      </c>
      <c r="F2665" s="62" t="s">
        <v>9708</v>
      </c>
      <c r="G2665" s="62" t="s">
        <v>3023</v>
      </c>
      <c r="H2665" s="59">
        <v>44319</v>
      </c>
      <c r="I2665" s="59">
        <v>45049</v>
      </c>
      <c r="J2665" s="48" t="str">
        <f>IF(Ugovori_OPULJP[[#This Row],[DATUM ZAVRŠETKA OPERACIJE]]&gt;DATE(2024,3,31),"u provedbi","završen")</f>
        <v>završen</v>
      </c>
      <c r="K2665" s="58" t="s">
        <v>154</v>
      </c>
      <c r="L2665" s="46" t="s">
        <v>155</v>
      </c>
      <c r="M2665" s="49">
        <v>0.85</v>
      </c>
      <c r="N2665" s="49">
        <v>0.15</v>
      </c>
      <c r="O2665" s="50">
        <f>Ugovori_OPULJP[[#This Row],[Bespovratna sredstva - Ukupno (EU+Nac) HRK
= Ukupna ugovorena vrijednost bespovratnih sredstava]]*Ugovori_OPULJP[[#This Row],[EU STOPA SUFINANCIRANJA %
EU CO-FINANCING RATE %]]</f>
        <v>1699320</v>
      </c>
      <c r="P2665" s="51">
        <f>Ugovori_OPULJP[[#This Row],[Bespovratna sredstva - EU dio - HRK]]/7.5345</f>
        <v>225538.52279514234</v>
      </c>
      <c r="Q2665" s="50">
        <f>Ugovori_OPULJP[[#This Row],[Bespovratna sredstva - Ukupno (EU+Nac) HRK
= Ukupna ugovorena vrijednost bespovratnih sredstava]]*Ugovori_OPULJP[[#This Row],[STOPA NACIONALNOG SUFINANCIRANJA %]]</f>
        <v>299880</v>
      </c>
      <c r="R2665" s="51">
        <f>Ugovori_OPULJP[[#This Row],[Bespovratna sredstva - Nacionalni dio - HRK]]/7.5345</f>
        <v>39800.915787378057</v>
      </c>
      <c r="S2665" s="52">
        <v>1999200</v>
      </c>
      <c r="T2665" s="53">
        <f>Ugovori_OPULJP[[#This Row],[Bespovratna sredstva - Ukupno (EU+Nac) HRK
= Ukupna ugovorena vrijednost bespovratnih sredstava]]/7.5345</f>
        <v>265339.43858252041</v>
      </c>
      <c r="U2665" s="50">
        <v>0</v>
      </c>
      <c r="V2665" s="51">
        <f>Ugovori_OPULJP[[#This Row],[Javni doprinos korisnika - HRK]]/7.5345</f>
        <v>0</v>
      </c>
      <c r="W2665" s="50">
        <v>0</v>
      </c>
      <c r="X2665" s="51">
        <f>Ugovori_OPULJP[[#This Row],[Privatni doprinos korisnika - HRK]]/7.5345</f>
        <v>0</v>
      </c>
      <c r="Y2665" s="52">
        <v>1999200</v>
      </c>
      <c r="Z2665" s="53">
        <f>Ugovori_OPULJP[[#This Row],[UKUPNI PRIHVATLJIVI IZDACI
TOTAL ELIGIBLE EXPENDITURE
= Bespovratna sredstva ukupno + doprinos korisnika
= Ukupni prihvatljivi troškovi
= Ukupna ugovorena vrijednost projekta HRK]]/7.5345</f>
        <v>265339.43858252041</v>
      </c>
      <c r="AA2665" s="44" t="s">
        <v>38</v>
      </c>
      <c r="AB2665" s="44" t="s">
        <v>35</v>
      </c>
      <c r="AC2665" s="107" t="s">
        <v>9709</v>
      </c>
      <c r="AD2665" s="63" t="s">
        <v>747</v>
      </c>
    </row>
    <row r="2666" spans="1:30" ht="114.75" x14ac:dyDescent="0.2">
      <c r="A2666" s="61" t="s">
        <v>9710</v>
      </c>
      <c r="B2666" s="99" t="s">
        <v>743</v>
      </c>
      <c r="C2666" s="56" t="s">
        <v>7295</v>
      </c>
      <c r="D2666" s="56" t="s">
        <v>9590</v>
      </c>
      <c r="E2666" s="57" t="s">
        <v>76</v>
      </c>
      <c r="F2666" s="62" t="s">
        <v>9711</v>
      </c>
      <c r="G2666" s="62" t="s">
        <v>9712</v>
      </c>
      <c r="H2666" s="59">
        <v>44379</v>
      </c>
      <c r="I2666" s="59">
        <v>45109</v>
      </c>
      <c r="J2666" s="48" t="str">
        <f>IF(Ugovori_OPULJP[[#This Row],[DATUM ZAVRŠETKA OPERACIJE]]&gt;DATE(2024,3,31),"u provedbi","završen")</f>
        <v>završen</v>
      </c>
      <c r="K2666" s="58" t="s">
        <v>200</v>
      </c>
      <c r="L2666" s="58" t="s">
        <v>200</v>
      </c>
      <c r="M2666" s="74" t="s">
        <v>3114</v>
      </c>
      <c r="N2666" s="49">
        <v>0.15</v>
      </c>
      <c r="O2666" s="50">
        <f>Ugovori_OPULJP[[#This Row],[Bespovratna sredstva - Ukupno (EU+Nac) HRK
= Ukupna ugovorena vrijednost bespovratnih sredstava]]*Ugovori_OPULJP[[#This Row],[EU STOPA SUFINANCIRANJA %
EU CO-FINANCING RATE %]]</f>
        <v>1628593.5314999998</v>
      </c>
      <c r="P2666" s="51">
        <f>Ugovori_OPULJP[[#This Row],[Bespovratna sredstva - EU dio - HRK]]/7.5345</f>
        <v>216151.50726657372</v>
      </c>
      <c r="Q2666" s="50">
        <f>Ugovori_OPULJP[[#This Row],[Bespovratna sredstva - Ukupno (EU+Nac) HRK
= Ukupna ugovorena vrijednost bespovratnih sredstava]]*Ugovori_OPULJP[[#This Row],[STOPA NACIONALNOG SUFINANCIRANJA %]]</f>
        <v>287398.85849999997</v>
      </c>
      <c r="R2666" s="51">
        <f>Ugovori_OPULJP[[#This Row],[Bespovratna sredstva - Nacionalni dio - HRK]]/7.5345</f>
        <v>38144.383635277714</v>
      </c>
      <c r="S2666" s="52">
        <v>1915992.39</v>
      </c>
      <c r="T2666" s="53">
        <f>Ugovori_OPULJP[[#This Row],[Bespovratna sredstva - Ukupno (EU+Nac) HRK
= Ukupna ugovorena vrijednost bespovratnih sredstava]]/7.5345</f>
        <v>254295.89090185147</v>
      </c>
      <c r="U2666" s="50">
        <v>0</v>
      </c>
      <c r="V2666" s="51">
        <f>Ugovori_OPULJP[[#This Row],[Javni doprinos korisnika - HRK]]/7.5345</f>
        <v>0</v>
      </c>
      <c r="W2666" s="50">
        <v>0</v>
      </c>
      <c r="X2666" s="51">
        <f>Ugovori_OPULJP[[#This Row],[Privatni doprinos korisnika - HRK]]/7.5345</f>
        <v>0</v>
      </c>
      <c r="Y2666" s="52">
        <v>1915992.39</v>
      </c>
      <c r="Z2666" s="53">
        <f>Ugovori_OPULJP[[#This Row],[UKUPNI PRIHVATLJIVI IZDACI
TOTAL ELIGIBLE EXPENDITURE
= Bespovratna sredstva ukupno + doprinos korisnika
= Ukupni prihvatljivi troškovi
= Ukupna ugovorena vrijednost projekta HRK]]/7.5345</f>
        <v>254295.89090185147</v>
      </c>
      <c r="AA2666" s="57" t="s">
        <v>38</v>
      </c>
      <c r="AB2666" s="57" t="s">
        <v>35</v>
      </c>
      <c r="AC2666" s="107" t="s">
        <v>9713</v>
      </c>
      <c r="AD2666" s="63" t="s">
        <v>747</v>
      </c>
    </row>
    <row r="2667" spans="1:30" ht="114.75" x14ac:dyDescent="0.2">
      <c r="A2667" s="61" t="s">
        <v>9714</v>
      </c>
      <c r="B2667" s="99" t="s">
        <v>743</v>
      </c>
      <c r="C2667" s="56" t="s">
        <v>7295</v>
      </c>
      <c r="D2667" s="56" t="s">
        <v>9590</v>
      </c>
      <c r="E2667" s="57" t="s">
        <v>76</v>
      </c>
      <c r="F2667" s="62" t="s">
        <v>9715</v>
      </c>
      <c r="G2667" s="45" t="s">
        <v>1095</v>
      </c>
      <c r="H2667" s="59">
        <v>44377</v>
      </c>
      <c r="I2667" s="59">
        <v>45107</v>
      </c>
      <c r="J2667" s="48" t="str">
        <f>IF(Ugovori_OPULJP[[#This Row],[DATUM ZAVRŠETKA OPERACIJE]]&gt;DATE(2024,3,31),"u provedbi","završen")</f>
        <v>završen</v>
      </c>
      <c r="K2667" s="58" t="s">
        <v>200</v>
      </c>
      <c r="L2667" s="58" t="s">
        <v>200</v>
      </c>
      <c r="M2667" s="74" t="s">
        <v>3114</v>
      </c>
      <c r="N2667" s="49">
        <v>0.15</v>
      </c>
      <c r="O2667" s="50">
        <f>Ugovori_OPULJP[[#This Row],[Bespovratna sredstva - Ukupno (EU+Nac) HRK
= Ukupna ugovorena vrijednost bespovratnih sredstava]]*Ugovori_OPULJP[[#This Row],[EU STOPA SUFINANCIRANJA %
EU CO-FINANCING RATE %]]</f>
        <v>1628515.952</v>
      </c>
      <c r="P2667" s="51">
        <f>Ugovori_OPULJP[[#This Row],[Bespovratna sredstva - EU dio - HRK]]/7.5345</f>
        <v>216141.21069745836</v>
      </c>
      <c r="Q2667" s="50">
        <f>Ugovori_OPULJP[[#This Row],[Bespovratna sredstva - Ukupno (EU+Nac) HRK
= Ukupna ugovorena vrijednost bespovratnih sredstava]]*Ugovori_OPULJP[[#This Row],[STOPA NACIONALNOG SUFINANCIRANJA %]]</f>
        <v>287385.16800000001</v>
      </c>
      <c r="R2667" s="51">
        <f>Ugovori_OPULJP[[#This Row],[Bespovratna sredstva - Nacionalni dio - HRK]]/7.5345</f>
        <v>38142.566593669122</v>
      </c>
      <c r="S2667" s="52">
        <v>1915901.12</v>
      </c>
      <c r="T2667" s="53">
        <f>Ugovori_OPULJP[[#This Row],[Bespovratna sredstva - Ukupno (EU+Nac) HRK
= Ukupna ugovorena vrijednost bespovratnih sredstava]]/7.5345</f>
        <v>254283.77729112748</v>
      </c>
      <c r="U2667" s="50">
        <v>0</v>
      </c>
      <c r="V2667" s="51">
        <f>Ugovori_OPULJP[[#This Row],[Javni doprinos korisnika - HRK]]/7.5345</f>
        <v>0</v>
      </c>
      <c r="W2667" s="50">
        <v>0</v>
      </c>
      <c r="X2667" s="51">
        <f>Ugovori_OPULJP[[#This Row],[Privatni doprinos korisnika - HRK]]/7.5345</f>
        <v>0</v>
      </c>
      <c r="Y2667" s="52">
        <v>1915901.12</v>
      </c>
      <c r="Z2667" s="53">
        <f>Ugovori_OPULJP[[#This Row],[UKUPNI PRIHVATLJIVI IZDACI
TOTAL ELIGIBLE EXPENDITURE
= Bespovratna sredstva ukupno + doprinos korisnika
= Ukupni prihvatljivi troškovi
= Ukupna ugovorena vrijednost projekta HRK]]/7.5345</f>
        <v>254283.77729112748</v>
      </c>
      <c r="AA2667" s="57" t="s">
        <v>38</v>
      </c>
      <c r="AB2667" s="57" t="s">
        <v>35</v>
      </c>
      <c r="AC2667" s="107" t="s">
        <v>9716</v>
      </c>
      <c r="AD2667" s="63" t="s">
        <v>747</v>
      </c>
    </row>
    <row r="2668" spans="1:30" ht="114.75" x14ac:dyDescent="0.2">
      <c r="A2668" s="61" t="s">
        <v>9717</v>
      </c>
      <c r="B2668" s="99" t="s">
        <v>743</v>
      </c>
      <c r="C2668" s="56" t="s">
        <v>7295</v>
      </c>
      <c r="D2668" s="56" t="s">
        <v>9590</v>
      </c>
      <c r="E2668" s="57" t="s">
        <v>76</v>
      </c>
      <c r="F2668" s="62" t="s">
        <v>9718</v>
      </c>
      <c r="G2668" s="62" t="s">
        <v>9719</v>
      </c>
      <c r="H2668" s="59">
        <v>44498</v>
      </c>
      <c r="I2668" s="59">
        <v>45228</v>
      </c>
      <c r="J2668" s="48" t="str">
        <f>IF(Ugovori_OPULJP[[#This Row],[DATUM ZAVRŠETKA OPERACIJE]]&gt;DATE(2024,3,31),"u provedbi","završen")</f>
        <v>završen</v>
      </c>
      <c r="K2668" s="67" t="s">
        <v>200</v>
      </c>
      <c r="L2668" s="58" t="s">
        <v>200</v>
      </c>
      <c r="M2668" s="49">
        <v>0.85</v>
      </c>
      <c r="N2668" s="49">
        <v>0.15</v>
      </c>
      <c r="O2668" s="50">
        <f>Ugovori_OPULJP[[#This Row],[Bespovratna sredstva - Ukupno (EU+Nac) HRK
= Ukupna ugovorena vrijednost bespovratnih sredstava]]*Ugovori_OPULJP[[#This Row],[EU STOPA SUFINANCIRANJA %
EU CO-FINANCING RATE %]]</f>
        <v>1579385.5865</v>
      </c>
      <c r="P2668" s="51">
        <f>Ugovori_OPULJP[[#This Row],[Bespovratna sredstva - EU dio - HRK]]/7.5345</f>
        <v>209620.4906098613</v>
      </c>
      <c r="Q2668" s="50">
        <f>Ugovori_OPULJP[[#This Row],[Bespovratna sredstva - Ukupno (EU+Nac) HRK
= Ukupna ugovorena vrijednost bespovratnih sredstava]]*Ugovori_OPULJP[[#This Row],[STOPA NACIONALNOG SUFINANCIRANJA %]]</f>
        <v>278715.10349999997</v>
      </c>
      <c r="R2668" s="51">
        <f>Ugovori_OPULJP[[#This Row],[Bespovratna sredstva - Nacionalni dio - HRK]]/7.5345</f>
        <v>36991.851284093165</v>
      </c>
      <c r="S2668" s="52">
        <v>1858100.69</v>
      </c>
      <c r="T2668" s="53">
        <f>Ugovori_OPULJP[[#This Row],[Bespovratna sredstva - Ukupno (EU+Nac) HRK
= Ukupna ugovorena vrijednost bespovratnih sredstava]]/7.5345</f>
        <v>246612.34189395446</v>
      </c>
      <c r="U2668" s="50">
        <v>0</v>
      </c>
      <c r="V2668" s="51">
        <f>Ugovori_OPULJP[[#This Row],[Javni doprinos korisnika - HRK]]/7.5345</f>
        <v>0</v>
      </c>
      <c r="W2668" s="50">
        <v>0</v>
      </c>
      <c r="X2668" s="51">
        <f>Ugovori_OPULJP[[#This Row],[Privatni doprinos korisnika - HRK]]/7.5345</f>
        <v>0</v>
      </c>
      <c r="Y2668" s="52">
        <v>1858100.69</v>
      </c>
      <c r="Z2668" s="53">
        <f>Ugovori_OPULJP[[#This Row],[UKUPNI PRIHVATLJIVI IZDACI
TOTAL ELIGIBLE EXPENDITURE
= Bespovratna sredstva ukupno + doprinos korisnika
= Ukupni prihvatljivi troškovi
= Ukupna ugovorena vrijednost projekta HRK]]/7.5345</f>
        <v>246612.34189395446</v>
      </c>
      <c r="AA2668" s="44" t="s">
        <v>38</v>
      </c>
      <c r="AB2668" s="44" t="s">
        <v>35</v>
      </c>
      <c r="AC2668" s="107" t="s">
        <v>9720</v>
      </c>
      <c r="AD2668" s="63" t="s">
        <v>747</v>
      </c>
    </row>
    <row r="2669" spans="1:30" ht="114.75" x14ac:dyDescent="0.2">
      <c r="A2669" s="61" t="s">
        <v>9721</v>
      </c>
      <c r="B2669" s="99" t="s">
        <v>743</v>
      </c>
      <c r="C2669" s="56" t="s">
        <v>7295</v>
      </c>
      <c r="D2669" s="56" t="s">
        <v>9590</v>
      </c>
      <c r="E2669" s="57" t="s">
        <v>76</v>
      </c>
      <c r="F2669" s="62" t="s">
        <v>9722</v>
      </c>
      <c r="G2669" s="62" t="s">
        <v>9723</v>
      </c>
      <c r="H2669" s="59">
        <v>44503</v>
      </c>
      <c r="I2669" s="59">
        <v>45233</v>
      </c>
      <c r="J2669" s="48" t="str">
        <f>IF(Ugovori_OPULJP[[#This Row],[DATUM ZAVRŠETKA OPERACIJE]]&gt;DATE(2024,3,31),"u provedbi","završen")</f>
        <v>završen</v>
      </c>
      <c r="K2669" s="67" t="s">
        <v>200</v>
      </c>
      <c r="L2669" s="67" t="s">
        <v>200</v>
      </c>
      <c r="M2669" s="49">
        <v>0.85</v>
      </c>
      <c r="N2669" s="49">
        <v>0.15</v>
      </c>
      <c r="O2669" s="50">
        <f>Ugovori_OPULJP[[#This Row],[Bespovratna sredstva - Ukupno (EU+Nac) HRK
= Ukupna ugovorena vrijednost bespovratnih sredstava]]*Ugovori_OPULJP[[#This Row],[EU STOPA SUFINANCIRANJA %
EU CO-FINANCING RATE %]]</f>
        <v>1067447.1359999999</v>
      </c>
      <c r="P2669" s="51">
        <f>Ugovori_OPULJP[[#This Row],[Bespovratna sredstva - EU dio - HRK]]/7.5345</f>
        <v>141674.58172406926</v>
      </c>
      <c r="Q2669" s="50">
        <f>Ugovori_OPULJP[[#This Row],[Bespovratna sredstva - Ukupno (EU+Nac) HRK
= Ukupna ugovorena vrijednost bespovratnih sredstava]]*Ugovori_OPULJP[[#This Row],[STOPA NACIONALNOG SUFINANCIRANJA %]]</f>
        <v>188373.02399999998</v>
      </c>
      <c r="R2669" s="51">
        <f>Ugovori_OPULJP[[#This Row],[Bespovratna sredstva - Nacionalni dio - HRK]]/7.5345</f>
        <v>25001.39677483575</v>
      </c>
      <c r="S2669" s="52">
        <v>1255820.1599999999</v>
      </c>
      <c r="T2669" s="53">
        <f>Ugovori_OPULJP[[#This Row],[Bespovratna sredstva - Ukupno (EU+Nac) HRK
= Ukupna ugovorena vrijednost bespovratnih sredstava]]/7.5345</f>
        <v>166675.97849890502</v>
      </c>
      <c r="U2669" s="50">
        <v>0</v>
      </c>
      <c r="V2669" s="51">
        <f>Ugovori_OPULJP[[#This Row],[Javni doprinos korisnika - HRK]]/7.5345</f>
        <v>0</v>
      </c>
      <c r="W2669" s="50">
        <v>0</v>
      </c>
      <c r="X2669" s="51">
        <f>Ugovori_OPULJP[[#This Row],[Privatni doprinos korisnika - HRK]]/7.5345</f>
        <v>0</v>
      </c>
      <c r="Y2669" s="52">
        <v>1255820.1599999999</v>
      </c>
      <c r="Z2669" s="53">
        <f>Ugovori_OPULJP[[#This Row],[UKUPNI PRIHVATLJIVI IZDACI
TOTAL ELIGIBLE EXPENDITURE
= Bespovratna sredstva ukupno + doprinos korisnika
= Ukupni prihvatljivi troškovi
= Ukupna ugovorena vrijednost projekta HRK]]/7.5345</f>
        <v>166675.97849890502</v>
      </c>
      <c r="AA2669" s="57" t="s">
        <v>38</v>
      </c>
      <c r="AB2669" s="57" t="s">
        <v>35</v>
      </c>
      <c r="AC2669" s="107" t="s">
        <v>9724</v>
      </c>
      <c r="AD2669" s="63" t="s">
        <v>747</v>
      </c>
    </row>
    <row r="2670" spans="1:30" ht="102" x14ac:dyDescent="0.2">
      <c r="A2670" s="61" t="s">
        <v>9725</v>
      </c>
      <c r="B2670" s="99" t="s">
        <v>743</v>
      </c>
      <c r="C2670" s="56" t="s">
        <v>7295</v>
      </c>
      <c r="D2670" s="56" t="s">
        <v>9590</v>
      </c>
      <c r="E2670" s="57" t="s">
        <v>76</v>
      </c>
      <c r="F2670" s="62" t="s">
        <v>9726</v>
      </c>
      <c r="G2670" s="62" t="s">
        <v>9727</v>
      </c>
      <c r="H2670" s="59">
        <v>44389</v>
      </c>
      <c r="I2670" s="59">
        <v>45119</v>
      </c>
      <c r="J2670" s="48" t="str">
        <f>IF(Ugovori_OPULJP[[#This Row],[DATUM ZAVRŠETKA OPERACIJE]]&gt;DATE(2024,3,31),"u provedbi","završen")</f>
        <v>završen</v>
      </c>
      <c r="K2670" s="58" t="s">
        <v>249</v>
      </c>
      <c r="L2670" s="58" t="s">
        <v>249</v>
      </c>
      <c r="M2670" s="74" t="s">
        <v>3114</v>
      </c>
      <c r="N2670" s="49">
        <v>0.15</v>
      </c>
      <c r="O2670" s="50">
        <f>Ugovori_OPULJP[[#This Row],[Bespovratna sredstva - Ukupno (EU+Nac) HRK
= Ukupna ugovorena vrijednost bespovratnih sredstava]]*Ugovori_OPULJP[[#This Row],[EU STOPA SUFINANCIRANJA %
EU CO-FINANCING RATE %]]</f>
        <v>1558607.26</v>
      </c>
      <c r="P2670" s="51">
        <f>Ugovori_OPULJP[[#This Row],[Bespovratna sredstva - EU dio - HRK]]/7.5345</f>
        <v>206862.73276262524</v>
      </c>
      <c r="Q2670" s="50">
        <f>Ugovori_OPULJP[[#This Row],[Bespovratna sredstva - Ukupno (EU+Nac) HRK
= Ukupna ugovorena vrijednost bespovratnih sredstava]]*Ugovori_OPULJP[[#This Row],[STOPA NACIONALNOG SUFINANCIRANJA %]]</f>
        <v>275048.34000000003</v>
      </c>
      <c r="R2670" s="51">
        <f>Ugovori_OPULJP[[#This Row],[Bespovratna sredstva - Nacionalni dio - HRK]]/7.5345</f>
        <v>36505.188134580931</v>
      </c>
      <c r="S2670" s="52">
        <v>1833655.6</v>
      </c>
      <c r="T2670" s="53">
        <f>Ugovori_OPULJP[[#This Row],[Bespovratna sredstva - Ukupno (EU+Nac) HRK
= Ukupna ugovorena vrijednost bespovratnih sredstava]]/7.5345</f>
        <v>243367.92089720618</v>
      </c>
      <c r="U2670" s="50">
        <v>0</v>
      </c>
      <c r="V2670" s="51">
        <f>Ugovori_OPULJP[[#This Row],[Javni doprinos korisnika - HRK]]/7.5345</f>
        <v>0</v>
      </c>
      <c r="W2670" s="50">
        <v>0</v>
      </c>
      <c r="X2670" s="51">
        <f>Ugovori_OPULJP[[#This Row],[Privatni doprinos korisnika - HRK]]/7.5345</f>
        <v>0</v>
      </c>
      <c r="Y2670" s="52">
        <v>1833655.6</v>
      </c>
      <c r="Z2670" s="53">
        <f>Ugovori_OPULJP[[#This Row],[UKUPNI PRIHVATLJIVI IZDACI
TOTAL ELIGIBLE EXPENDITURE
= Bespovratna sredstva ukupno + doprinos korisnika
= Ukupni prihvatljivi troškovi
= Ukupna ugovorena vrijednost projekta HRK]]/7.5345</f>
        <v>243367.92089720618</v>
      </c>
      <c r="AA2670" s="57" t="s">
        <v>38</v>
      </c>
      <c r="AB2670" s="57" t="s">
        <v>35</v>
      </c>
      <c r="AC2670" s="107" t="s">
        <v>9728</v>
      </c>
      <c r="AD2670" s="63" t="s">
        <v>747</v>
      </c>
    </row>
    <row r="2671" spans="1:30" ht="114.75" x14ac:dyDescent="0.2">
      <c r="A2671" s="61" t="s">
        <v>9729</v>
      </c>
      <c r="B2671" s="99" t="s">
        <v>743</v>
      </c>
      <c r="C2671" s="56" t="s">
        <v>7295</v>
      </c>
      <c r="D2671" s="56" t="s">
        <v>9590</v>
      </c>
      <c r="E2671" s="57" t="s">
        <v>76</v>
      </c>
      <c r="F2671" s="62" t="s">
        <v>9730</v>
      </c>
      <c r="G2671" s="62" t="s">
        <v>2666</v>
      </c>
      <c r="H2671" s="59">
        <v>44550</v>
      </c>
      <c r="I2671" s="59">
        <v>45280</v>
      </c>
      <c r="J2671" s="48" t="str">
        <f>IF(Ugovori_OPULJP[[#This Row],[DATUM ZAVRŠETKA OPERACIJE]]&gt;DATE(2024,3,31),"u provedbi","završen")</f>
        <v>završen</v>
      </c>
      <c r="K2671" s="58" t="s">
        <v>79</v>
      </c>
      <c r="L2671" s="46" t="s">
        <v>79</v>
      </c>
      <c r="M2671" s="74" t="s">
        <v>3114</v>
      </c>
      <c r="N2671" s="49">
        <v>0.15</v>
      </c>
      <c r="O2671" s="50">
        <f>Ugovori_OPULJP[[#This Row],[Bespovratna sredstva - Ukupno (EU+Nac) HRK
= Ukupna ugovorena vrijednost bespovratnih sredstava]]*Ugovori_OPULJP[[#This Row],[EU STOPA SUFINANCIRANJA %
EU CO-FINANCING RATE %]]</f>
        <v>827389.55799999996</v>
      </c>
      <c r="P2671" s="51">
        <f>Ugovori_OPULJP[[#This Row],[Bespovratna sredstva - EU dio - HRK]]/7.5345</f>
        <v>109813.46579069612</v>
      </c>
      <c r="Q2671" s="50">
        <f>Ugovori_OPULJP[[#This Row],[Bespovratna sredstva - Ukupno (EU+Nac) HRK
= Ukupna ugovorena vrijednost bespovratnih sredstava]]*Ugovori_OPULJP[[#This Row],[STOPA NACIONALNOG SUFINANCIRANJA %]]</f>
        <v>146009.92199999999</v>
      </c>
      <c r="R2671" s="51">
        <f>Ugovori_OPULJP[[#This Row],[Bespovratna sredstva - Nacionalni dio - HRK]]/7.5345</f>
        <v>19378.84690424049</v>
      </c>
      <c r="S2671" s="52">
        <v>973399.48</v>
      </c>
      <c r="T2671" s="53">
        <f>Ugovori_OPULJP[[#This Row],[Bespovratna sredstva - Ukupno (EU+Nac) HRK
= Ukupna ugovorena vrijednost bespovratnih sredstava]]/7.5345</f>
        <v>129192.31269493661</v>
      </c>
      <c r="U2671" s="50">
        <v>0</v>
      </c>
      <c r="V2671" s="51">
        <f>Ugovori_OPULJP[[#This Row],[Javni doprinos korisnika - HRK]]/7.5345</f>
        <v>0</v>
      </c>
      <c r="W2671" s="50">
        <v>0</v>
      </c>
      <c r="X2671" s="51">
        <f>Ugovori_OPULJP[[#This Row],[Privatni doprinos korisnika - HRK]]/7.5345</f>
        <v>0</v>
      </c>
      <c r="Y2671" s="52">
        <v>973399.48</v>
      </c>
      <c r="Z2671" s="53">
        <f>Ugovori_OPULJP[[#This Row],[UKUPNI PRIHVATLJIVI IZDACI
TOTAL ELIGIBLE EXPENDITURE
= Bespovratna sredstva ukupno + doprinos korisnika
= Ukupni prihvatljivi troškovi
= Ukupna ugovorena vrijednost projekta HRK]]/7.5345</f>
        <v>129192.31269493661</v>
      </c>
      <c r="AA2671" s="57" t="s">
        <v>38</v>
      </c>
      <c r="AB2671" s="57" t="s">
        <v>35</v>
      </c>
      <c r="AC2671" s="107" t="s">
        <v>9731</v>
      </c>
      <c r="AD2671" s="63" t="s">
        <v>747</v>
      </c>
    </row>
    <row r="2672" spans="1:30" ht="114.75" x14ac:dyDescent="0.2">
      <c r="A2672" s="61" t="s">
        <v>9732</v>
      </c>
      <c r="B2672" s="99" t="s">
        <v>743</v>
      </c>
      <c r="C2672" s="56" t="s">
        <v>7295</v>
      </c>
      <c r="D2672" s="56" t="s">
        <v>9590</v>
      </c>
      <c r="E2672" s="57" t="s">
        <v>76</v>
      </c>
      <c r="F2672" s="62" t="s">
        <v>9733</v>
      </c>
      <c r="G2672" s="62" t="s">
        <v>4117</v>
      </c>
      <c r="H2672" s="59">
        <v>44544</v>
      </c>
      <c r="I2672" s="59">
        <v>45274</v>
      </c>
      <c r="J2672" s="48" t="str">
        <f>IF(Ugovori_OPULJP[[#This Row],[DATUM ZAVRŠETKA OPERACIJE]]&gt;DATE(2024,3,31),"u provedbi","završen")</f>
        <v>završen</v>
      </c>
      <c r="K2672" s="58" t="s">
        <v>79</v>
      </c>
      <c r="L2672" s="46" t="s">
        <v>79</v>
      </c>
      <c r="M2672" s="74" t="s">
        <v>3114</v>
      </c>
      <c r="N2672" s="49">
        <v>0.15</v>
      </c>
      <c r="O2672" s="50">
        <f>Ugovori_OPULJP[[#This Row],[Bespovratna sredstva - Ukupno (EU+Nac) HRK
= Ukupna ugovorena vrijednost bespovratnih sredstava]]*Ugovori_OPULJP[[#This Row],[EU STOPA SUFINANCIRANJA %
EU CO-FINANCING RATE %]]</f>
        <v>1484519.9850000001</v>
      </c>
      <c r="P2672" s="51">
        <f>Ugovori_OPULJP[[#This Row],[Bespovratna sredstva - EU dio - HRK]]/7.5345</f>
        <v>197029.66155683855</v>
      </c>
      <c r="Q2672" s="50">
        <f>Ugovori_OPULJP[[#This Row],[Bespovratna sredstva - Ukupno (EU+Nac) HRK
= Ukupna ugovorena vrijednost bespovratnih sredstava]]*Ugovori_OPULJP[[#This Row],[STOPA NACIONALNOG SUFINANCIRANJA %]]</f>
        <v>261974.11499999999</v>
      </c>
      <c r="R2672" s="51">
        <f>Ugovori_OPULJP[[#This Row],[Bespovratna sredstva - Nacionalni dio - HRK]]/7.5345</f>
        <v>34769.940274736211</v>
      </c>
      <c r="S2672" s="52">
        <v>1746494.1</v>
      </c>
      <c r="T2672" s="53">
        <f>Ugovori_OPULJP[[#This Row],[Bespovratna sredstva - Ukupno (EU+Nac) HRK
= Ukupna ugovorena vrijednost bespovratnih sredstava]]/7.5345</f>
        <v>231799.60183157475</v>
      </c>
      <c r="U2672" s="50">
        <v>0</v>
      </c>
      <c r="V2672" s="51">
        <f>Ugovori_OPULJP[[#This Row],[Javni doprinos korisnika - HRK]]/7.5345</f>
        <v>0</v>
      </c>
      <c r="W2672" s="50">
        <v>0</v>
      </c>
      <c r="X2672" s="51">
        <f>Ugovori_OPULJP[[#This Row],[Privatni doprinos korisnika - HRK]]/7.5345</f>
        <v>0</v>
      </c>
      <c r="Y2672" s="52">
        <v>1746494.1</v>
      </c>
      <c r="Z2672" s="53">
        <f>Ugovori_OPULJP[[#This Row],[UKUPNI PRIHVATLJIVI IZDACI
TOTAL ELIGIBLE EXPENDITURE
= Bespovratna sredstva ukupno + doprinos korisnika
= Ukupni prihvatljivi troškovi
= Ukupna ugovorena vrijednost projekta HRK]]/7.5345</f>
        <v>231799.60183157475</v>
      </c>
      <c r="AA2672" s="57" t="s">
        <v>38</v>
      </c>
      <c r="AB2672" s="57" t="s">
        <v>35</v>
      </c>
      <c r="AC2672" s="107" t="s">
        <v>9734</v>
      </c>
      <c r="AD2672" s="63" t="s">
        <v>747</v>
      </c>
    </row>
    <row r="2673" spans="1:30" ht="114.75" x14ac:dyDescent="0.2">
      <c r="A2673" s="61" t="s">
        <v>9735</v>
      </c>
      <c r="B2673" s="99" t="s">
        <v>743</v>
      </c>
      <c r="C2673" s="56" t="s">
        <v>7295</v>
      </c>
      <c r="D2673" s="56" t="s">
        <v>9590</v>
      </c>
      <c r="E2673" s="57" t="s">
        <v>76</v>
      </c>
      <c r="F2673" s="62" t="s">
        <v>9736</v>
      </c>
      <c r="G2673" s="62" t="s">
        <v>2987</v>
      </c>
      <c r="H2673" s="59">
        <v>44544</v>
      </c>
      <c r="I2673" s="59">
        <v>45274</v>
      </c>
      <c r="J2673" s="48" t="str">
        <f>IF(Ugovori_OPULJP[[#This Row],[DATUM ZAVRŠETKA OPERACIJE]]&gt;DATE(2024,3,31),"u provedbi","završen")</f>
        <v>završen</v>
      </c>
      <c r="K2673" s="58" t="s">
        <v>249</v>
      </c>
      <c r="L2673" s="46" t="s">
        <v>249</v>
      </c>
      <c r="M2673" s="74" t="s">
        <v>3114</v>
      </c>
      <c r="N2673" s="49">
        <v>0.15</v>
      </c>
      <c r="O2673" s="50">
        <f>Ugovori_OPULJP[[#This Row],[Bespovratna sredstva - Ukupno (EU+Nac) HRK
= Ukupna ugovorena vrijednost bespovratnih sredstava]]*Ugovori_OPULJP[[#This Row],[EU STOPA SUFINANCIRANJA %
EU CO-FINANCING RATE %]]</f>
        <v>1508474.94</v>
      </c>
      <c r="P2673" s="51">
        <f>Ugovori_OPULJP[[#This Row],[Bespovratna sredstva - EU dio - HRK]]/7.5345</f>
        <v>200209.03045988453</v>
      </c>
      <c r="Q2673" s="50">
        <f>Ugovori_OPULJP[[#This Row],[Bespovratna sredstva - Ukupno (EU+Nac) HRK
= Ukupna ugovorena vrijednost bespovratnih sredstava]]*Ugovori_OPULJP[[#This Row],[STOPA NACIONALNOG SUFINANCIRANJA %]]</f>
        <v>266201.45999999996</v>
      </c>
      <c r="R2673" s="51">
        <f>Ugovori_OPULJP[[#This Row],[Bespovratna sredstva - Nacionalni dio - HRK]]/7.5345</f>
        <v>35331.005375273737</v>
      </c>
      <c r="S2673" s="52">
        <v>1774676.4</v>
      </c>
      <c r="T2673" s="53">
        <f>Ugovori_OPULJP[[#This Row],[Bespovratna sredstva - Ukupno (EU+Nac) HRK
= Ukupna ugovorena vrijednost bespovratnih sredstava]]/7.5345</f>
        <v>235540.03583515825</v>
      </c>
      <c r="U2673" s="50">
        <v>0</v>
      </c>
      <c r="V2673" s="51">
        <f>Ugovori_OPULJP[[#This Row],[Javni doprinos korisnika - HRK]]/7.5345</f>
        <v>0</v>
      </c>
      <c r="W2673" s="50">
        <v>0</v>
      </c>
      <c r="X2673" s="51">
        <f>Ugovori_OPULJP[[#This Row],[Privatni doprinos korisnika - HRK]]/7.5345</f>
        <v>0</v>
      </c>
      <c r="Y2673" s="52">
        <v>1774676.4</v>
      </c>
      <c r="Z2673" s="53">
        <f>Ugovori_OPULJP[[#This Row],[UKUPNI PRIHVATLJIVI IZDACI
TOTAL ELIGIBLE EXPENDITURE
= Bespovratna sredstva ukupno + doprinos korisnika
= Ukupni prihvatljivi troškovi
= Ukupna ugovorena vrijednost projekta HRK]]/7.5345</f>
        <v>235540.03583515825</v>
      </c>
      <c r="AA2673" s="57" t="s">
        <v>38</v>
      </c>
      <c r="AB2673" s="57" t="s">
        <v>35</v>
      </c>
      <c r="AC2673" s="107" t="s">
        <v>9597</v>
      </c>
      <c r="AD2673" s="63" t="s">
        <v>747</v>
      </c>
    </row>
    <row r="2674" spans="1:30" ht="114.75" x14ac:dyDescent="0.2">
      <c r="A2674" s="61" t="s">
        <v>9737</v>
      </c>
      <c r="B2674" s="99" t="s">
        <v>743</v>
      </c>
      <c r="C2674" s="56" t="s">
        <v>7295</v>
      </c>
      <c r="D2674" s="56" t="s">
        <v>9590</v>
      </c>
      <c r="E2674" s="57" t="s">
        <v>76</v>
      </c>
      <c r="F2674" s="62" t="s">
        <v>9738</v>
      </c>
      <c r="G2674" s="62" t="s">
        <v>9739</v>
      </c>
      <c r="H2674" s="59">
        <v>44544</v>
      </c>
      <c r="I2674" s="59">
        <v>45274</v>
      </c>
      <c r="J2674" s="48" t="str">
        <f>IF(Ugovori_OPULJP[[#This Row],[DATUM ZAVRŠETKA OPERACIJE]]&gt;DATE(2024,3,31),"u provedbi","završen")</f>
        <v>završen</v>
      </c>
      <c r="K2674" s="58" t="s">
        <v>249</v>
      </c>
      <c r="L2674" s="58" t="s">
        <v>249</v>
      </c>
      <c r="M2674" s="74" t="s">
        <v>3114</v>
      </c>
      <c r="N2674" s="49">
        <v>0.15</v>
      </c>
      <c r="O2674" s="50">
        <f>Ugovori_OPULJP[[#This Row],[Bespovratna sredstva - Ukupno (EU+Nac) HRK
= Ukupna ugovorena vrijednost bespovratnih sredstava]]*Ugovori_OPULJP[[#This Row],[EU STOPA SUFINANCIRANJA %
EU CO-FINANCING RATE %]]</f>
        <v>1625977.3759999999</v>
      </c>
      <c r="P2674" s="51">
        <f>Ugovori_OPULJP[[#This Row],[Bespovratna sredstva - EU dio - HRK]]/7.5345</f>
        <v>215804.28376136438</v>
      </c>
      <c r="Q2674" s="50">
        <f>Ugovori_OPULJP[[#This Row],[Bespovratna sredstva - Ukupno (EU+Nac) HRK
= Ukupna ugovorena vrijednost bespovratnih sredstava]]*Ugovori_OPULJP[[#This Row],[STOPA NACIONALNOG SUFINANCIRANJA %]]</f>
        <v>286937.18400000001</v>
      </c>
      <c r="R2674" s="51">
        <f>Ugovori_OPULJP[[#This Row],[Bespovratna sredstva - Nacionalni dio - HRK]]/7.5345</f>
        <v>38083.108899064304</v>
      </c>
      <c r="S2674" s="52">
        <v>1912914.56</v>
      </c>
      <c r="T2674" s="53">
        <f>Ugovori_OPULJP[[#This Row],[Bespovratna sredstva - Ukupno (EU+Nac) HRK
= Ukupna ugovorena vrijednost bespovratnih sredstava]]/7.5345</f>
        <v>253887.39266042868</v>
      </c>
      <c r="U2674" s="50">
        <v>0</v>
      </c>
      <c r="V2674" s="51">
        <f>Ugovori_OPULJP[[#This Row],[Javni doprinos korisnika - HRK]]/7.5345</f>
        <v>0</v>
      </c>
      <c r="W2674" s="50">
        <v>0</v>
      </c>
      <c r="X2674" s="51">
        <f>Ugovori_OPULJP[[#This Row],[Privatni doprinos korisnika - HRK]]/7.5345</f>
        <v>0</v>
      </c>
      <c r="Y2674" s="52">
        <v>1912914.56</v>
      </c>
      <c r="Z2674" s="53">
        <f>Ugovori_OPULJP[[#This Row],[UKUPNI PRIHVATLJIVI IZDACI
TOTAL ELIGIBLE EXPENDITURE
= Bespovratna sredstva ukupno + doprinos korisnika
= Ukupni prihvatljivi troškovi
= Ukupna ugovorena vrijednost projekta HRK]]/7.5345</f>
        <v>253887.39266042868</v>
      </c>
      <c r="AA2674" s="57" t="s">
        <v>38</v>
      </c>
      <c r="AB2674" s="57" t="s">
        <v>35</v>
      </c>
      <c r="AC2674" s="107" t="s">
        <v>9740</v>
      </c>
      <c r="AD2674" s="63" t="s">
        <v>747</v>
      </c>
    </row>
    <row r="2675" spans="1:30" ht="102" x14ac:dyDescent="0.2">
      <c r="A2675" s="41" t="s">
        <v>9741</v>
      </c>
      <c r="B2675" s="99" t="s">
        <v>743</v>
      </c>
      <c r="C2675" s="56" t="s">
        <v>7295</v>
      </c>
      <c r="D2675" s="56" t="s">
        <v>9590</v>
      </c>
      <c r="E2675" s="57" t="s">
        <v>76</v>
      </c>
      <c r="F2675" s="62" t="s">
        <v>9742</v>
      </c>
      <c r="G2675" s="62" t="s">
        <v>9743</v>
      </c>
      <c r="H2675" s="59">
        <v>44545</v>
      </c>
      <c r="I2675" s="59">
        <v>45275</v>
      </c>
      <c r="J2675" s="48" t="str">
        <f>IF(Ugovori_OPULJP[[#This Row],[DATUM ZAVRŠETKA OPERACIJE]]&gt;DATE(2024,3,31),"u provedbi","završen")</f>
        <v>završen</v>
      </c>
      <c r="K2675" s="67" t="s">
        <v>249</v>
      </c>
      <c r="L2675" s="67" t="s">
        <v>249</v>
      </c>
      <c r="M2675" s="49">
        <v>0.85</v>
      </c>
      <c r="N2675" s="49">
        <v>0.15</v>
      </c>
      <c r="O2675" s="50">
        <f>Ugovori_OPULJP[[#This Row],[Bespovratna sredstva - Ukupno (EU+Nac) HRK
= Ukupna ugovorena vrijednost bespovratnih sredstava]]*Ugovori_OPULJP[[#This Row],[EU STOPA SUFINANCIRANJA %
EU CO-FINANCING RATE %]]</f>
        <v>725441.39949999994</v>
      </c>
      <c r="P2675" s="51">
        <f>Ugovori_OPULJP[[#This Row],[Bespovratna sredstva - EU dio - HRK]]/7.5345</f>
        <v>96282.619881876686</v>
      </c>
      <c r="Q2675" s="50">
        <f>Ugovori_OPULJP[[#This Row],[Bespovratna sredstva - Ukupno (EU+Nac) HRK
= Ukupna ugovorena vrijednost bespovratnih sredstava]]*Ugovori_OPULJP[[#This Row],[STOPA NACIONALNOG SUFINANCIRANJA %]]</f>
        <v>128019.07049999999</v>
      </c>
      <c r="R2675" s="51">
        <f>Ugovori_OPULJP[[#This Row],[Bespovratna sredstva - Nacionalni dio - HRK]]/7.5345</f>
        <v>16991.050567390004</v>
      </c>
      <c r="S2675" s="52">
        <v>853460.47</v>
      </c>
      <c r="T2675" s="53">
        <f>Ugovori_OPULJP[[#This Row],[Bespovratna sredstva - Ukupno (EU+Nac) HRK
= Ukupna ugovorena vrijednost bespovratnih sredstava]]/7.5345</f>
        <v>113273.67044926669</v>
      </c>
      <c r="U2675" s="50">
        <v>0</v>
      </c>
      <c r="V2675" s="51">
        <f>Ugovori_OPULJP[[#This Row],[Javni doprinos korisnika - HRK]]/7.5345</f>
        <v>0</v>
      </c>
      <c r="W2675" s="50">
        <v>0</v>
      </c>
      <c r="X2675" s="51">
        <f>Ugovori_OPULJP[[#This Row],[Privatni doprinos korisnika - HRK]]/7.5345</f>
        <v>0</v>
      </c>
      <c r="Y2675" s="52">
        <v>853460.47</v>
      </c>
      <c r="Z2675" s="53">
        <f>Ugovori_OPULJP[[#This Row],[UKUPNI PRIHVATLJIVI IZDACI
TOTAL ELIGIBLE EXPENDITURE
= Bespovratna sredstva ukupno + doprinos korisnika
= Ukupni prihvatljivi troškovi
= Ukupna ugovorena vrijednost projekta HRK]]/7.5345</f>
        <v>113273.67044926669</v>
      </c>
      <c r="AA2675" s="57" t="s">
        <v>38</v>
      </c>
      <c r="AB2675" s="57" t="s">
        <v>35</v>
      </c>
      <c r="AC2675" s="107" t="s">
        <v>9744</v>
      </c>
      <c r="AD2675" s="63" t="s">
        <v>747</v>
      </c>
    </row>
    <row r="2676" spans="1:30" ht="114.75" x14ac:dyDescent="0.2">
      <c r="A2676" s="61" t="s">
        <v>9745</v>
      </c>
      <c r="B2676" s="99" t="s">
        <v>743</v>
      </c>
      <c r="C2676" s="56" t="s">
        <v>7295</v>
      </c>
      <c r="D2676" s="56" t="s">
        <v>9590</v>
      </c>
      <c r="E2676" s="57" t="s">
        <v>76</v>
      </c>
      <c r="F2676" s="62" t="s">
        <v>9746</v>
      </c>
      <c r="G2676" s="62" t="s">
        <v>9747</v>
      </c>
      <c r="H2676" s="59">
        <v>44545</v>
      </c>
      <c r="I2676" s="59">
        <v>45275</v>
      </c>
      <c r="J2676" s="48" t="str">
        <f>IF(Ugovori_OPULJP[[#This Row],[DATUM ZAVRŠETKA OPERACIJE]]&gt;DATE(2024,3,31),"u provedbi","završen")</f>
        <v>završen</v>
      </c>
      <c r="K2676" s="58" t="s">
        <v>249</v>
      </c>
      <c r="L2676" s="58" t="s">
        <v>249</v>
      </c>
      <c r="M2676" s="74" t="s">
        <v>3114</v>
      </c>
      <c r="N2676" s="49">
        <v>0.15</v>
      </c>
      <c r="O2676" s="50">
        <f>Ugovori_OPULJP[[#This Row],[Bespovratna sredstva - Ukupno (EU+Nac) HRK
= Ukupna ugovorena vrijednost bespovratnih sredstava]]*Ugovori_OPULJP[[#This Row],[EU STOPA SUFINANCIRANJA %
EU CO-FINANCING RATE %]]</f>
        <v>911761.94350000005</v>
      </c>
      <c r="P2676" s="51">
        <f>Ugovori_OPULJP[[#This Row],[Bespovratna sredstva - EU dio - HRK]]/7.5345</f>
        <v>121011.60574689761</v>
      </c>
      <c r="Q2676" s="50">
        <f>Ugovori_OPULJP[[#This Row],[Bespovratna sredstva - Ukupno (EU+Nac) HRK
= Ukupna ugovorena vrijednost bespovratnih sredstava]]*Ugovori_OPULJP[[#This Row],[STOPA NACIONALNOG SUFINANCIRANJA %]]</f>
        <v>160899.16650000002</v>
      </c>
      <c r="R2676" s="51">
        <f>Ugovori_OPULJP[[#This Row],[Bespovratna sredstva - Nacionalni dio - HRK]]/7.5345</f>
        <v>21354.989249452519</v>
      </c>
      <c r="S2676" s="52">
        <v>1072661.1100000001</v>
      </c>
      <c r="T2676" s="53">
        <f>Ugovori_OPULJP[[#This Row],[Bespovratna sredstva - Ukupno (EU+Nac) HRK
= Ukupna ugovorena vrijednost bespovratnih sredstava]]/7.5345</f>
        <v>142366.59499635012</v>
      </c>
      <c r="U2676" s="50">
        <v>0</v>
      </c>
      <c r="V2676" s="51">
        <f>Ugovori_OPULJP[[#This Row],[Javni doprinos korisnika - HRK]]/7.5345</f>
        <v>0</v>
      </c>
      <c r="W2676" s="50">
        <v>0</v>
      </c>
      <c r="X2676" s="51">
        <f>Ugovori_OPULJP[[#This Row],[Privatni doprinos korisnika - HRK]]/7.5345</f>
        <v>0</v>
      </c>
      <c r="Y2676" s="52">
        <v>1072661.1100000001</v>
      </c>
      <c r="Z2676" s="53">
        <f>Ugovori_OPULJP[[#This Row],[UKUPNI PRIHVATLJIVI IZDACI
TOTAL ELIGIBLE EXPENDITURE
= Bespovratna sredstva ukupno + doprinos korisnika
= Ukupni prihvatljivi troškovi
= Ukupna ugovorena vrijednost projekta HRK]]/7.5345</f>
        <v>142366.59499635012</v>
      </c>
      <c r="AA2676" s="57" t="s">
        <v>38</v>
      </c>
      <c r="AB2676" s="57" t="s">
        <v>35</v>
      </c>
      <c r="AC2676" s="107" t="s">
        <v>9748</v>
      </c>
      <c r="AD2676" s="63" t="s">
        <v>747</v>
      </c>
    </row>
    <row r="2677" spans="1:30" ht="102" x14ac:dyDescent="0.2">
      <c r="A2677" s="61" t="s">
        <v>9749</v>
      </c>
      <c r="B2677" s="99" t="s">
        <v>743</v>
      </c>
      <c r="C2677" s="56" t="s">
        <v>7295</v>
      </c>
      <c r="D2677" s="88" t="s">
        <v>9750</v>
      </c>
      <c r="E2677" s="57" t="s">
        <v>76</v>
      </c>
      <c r="F2677" s="62" t="s">
        <v>9751</v>
      </c>
      <c r="G2677" s="62" t="s">
        <v>9752</v>
      </c>
      <c r="H2677" s="59">
        <v>44595</v>
      </c>
      <c r="I2677" s="59">
        <v>45202</v>
      </c>
      <c r="J2677" s="48" t="str">
        <f>IF(Ugovori_OPULJP[[#This Row],[DATUM ZAVRŠETKA OPERACIJE]]&gt;DATE(2024,3,31),"u provedbi","završen")</f>
        <v>završen</v>
      </c>
      <c r="K2677" s="67" t="s">
        <v>211</v>
      </c>
      <c r="L2677" s="67" t="s">
        <v>211</v>
      </c>
      <c r="M2677" s="49">
        <v>0.85</v>
      </c>
      <c r="N2677" s="49">
        <v>0.15</v>
      </c>
      <c r="O2677" s="50">
        <f>Ugovori_OPULJP[[#This Row],[Bespovratna sredstva - Ukupno (EU+Nac) HRK
= Ukupna ugovorena vrijednost bespovratnih sredstava]]*Ugovori_OPULJP[[#This Row],[EU STOPA SUFINANCIRANJA %
EU CO-FINANCING RATE %]]</f>
        <v>3032959.2559999996</v>
      </c>
      <c r="P2677" s="51">
        <f>Ugovori_OPULJP[[#This Row],[Bespovratna sredstva - EU dio - HRK]]/7.5345</f>
        <v>402542.87026345468</v>
      </c>
      <c r="Q2677" s="50">
        <f>Ugovori_OPULJP[[#This Row],[Bespovratna sredstva - Ukupno (EU+Nac) HRK
= Ukupna ugovorena vrijednost bespovratnih sredstava]]*Ugovori_OPULJP[[#This Row],[STOPA NACIONALNOG SUFINANCIRANJA %]]</f>
        <v>535228.10399999993</v>
      </c>
      <c r="R2677" s="51">
        <f>Ugovori_OPULJP[[#This Row],[Bespovratna sredstva - Nacionalni dio - HRK]]/7.5345</f>
        <v>71036.977105315542</v>
      </c>
      <c r="S2677" s="52">
        <v>3568187.36</v>
      </c>
      <c r="T2677" s="53">
        <f>Ugovori_OPULJP[[#This Row],[Bespovratna sredstva - Ukupno (EU+Nac) HRK
= Ukupna ugovorena vrijednost bespovratnih sredstava]]/7.5345</f>
        <v>473579.84736877028</v>
      </c>
      <c r="U2677" s="50">
        <v>0</v>
      </c>
      <c r="V2677" s="51">
        <f>Ugovori_OPULJP[[#This Row],[Javni doprinos korisnika - HRK]]/7.5345</f>
        <v>0</v>
      </c>
      <c r="W2677" s="50">
        <v>0</v>
      </c>
      <c r="X2677" s="51">
        <f>Ugovori_OPULJP[[#This Row],[Privatni doprinos korisnika - HRK]]/7.5345</f>
        <v>0</v>
      </c>
      <c r="Y2677" s="52">
        <v>3568187.36</v>
      </c>
      <c r="Z2677" s="53">
        <f>Ugovori_OPULJP[[#This Row],[UKUPNI PRIHVATLJIVI IZDACI
TOTAL ELIGIBLE EXPENDITURE
= Bespovratna sredstva ukupno + doprinos korisnika
= Ukupni prihvatljivi troškovi
= Ukupna ugovorena vrijednost projekta HRK]]/7.5345</f>
        <v>473579.84736877028</v>
      </c>
      <c r="AA2677" s="57" t="s">
        <v>38</v>
      </c>
      <c r="AB2677" s="57" t="s">
        <v>35</v>
      </c>
      <c r="AC2677" s="107" t="s">
        <v>9753</v>
      </c>
      <c r="AD2677" s="63" t="s">
        <v>6595</v>
      </c>
    </row>
    <row r="2678" spans="1:30" ht="76.5" x14ac:dyDescent="0.2">
      <c r="A2678" s="66" t="s">
        <v>9754</v>
      </c>
      <c r="B2678" s="99" t="s">
        <v>743</v>
      </c>
      <c r="C2678" s="56" t="s">
        <v>7295</v>
      </c>
      <c r="D2678" s="88" t="s">
        <v>9750</v>
      </c>
      <c r="E2678" s="57" t="s">
        <v>76</v>
      </c>
      <c r="F2678" s="62" t="s">
        <v>9755</v>
      </c>
      <c r="G2678" s="62" t="s">
        <v>9756</v>
      </c>
      <c r="H2678" s="59">
        <v>44553</v>
      </c>
      <c r="I2678" s="59">
        <v>45161</v>
      </c>
      <c r="J2678" s="48" t="str">
        <f>IF(Ugovori_OPULJP[[#This Row],[DATUM ZAVRŠETKA OPERACIJE]]&gt;DATE(2024,3,31),"u provedbi","završen")</f>
        <v>završen</v>
      </c>
      <c r="K2678" s="58" t="s">
        <v>84</v>
      </c>
      <c r="L2678" s="46" t="s">
        <v>84</v>
      </c>
      <c r="M2678" s="74" t="s">
        <v>3114</v>
      </c>
      <c r="N2678" s="49">
        <v>0.15</v>
      </c>
      <c r="O2678" s="50">
        <f>Ugovori_OPULJP[[#This Row],[Bespovratna sredstva - Ukupno (EU+Nac) HRK
= Ukupna ugovorena vrijednost bespovratnih sredstava]]*Ugovori_OPULJP[[#This Row],[EU STOPA SUFINANCIRANJA %
EU CO-FINANCING RATE %]]</f>
        <v>3680177.2889999999</v>
      </c>
      <c r="P2678" s="51">
        <f>Ugovori_OPULJP[[#This Row],[Bespovratna sredstva - EU dio - HRK]]/7.5345</f>
        <v>488443.46525980486</v>
      </c>
      <c r="Q2678" s="50">
        <f>Ugovori_OPULJP[[#This Row],[Bespovratna sredstva - Ukupno (EU+Nac) HRK
= Ukupna ugovorena vrijednost bespovratnih sredstava]]*Ugovori_OPULJP[[#This Row],[STOPA NACIONALNOG SUFINANCIRANJA %]]</f>
        <v>649443.05099999998</v>
      </c>
      <c r="R2678" s="51">
        <f>Ugovori_OPULJP[[#This Row],[Bespovratna sredstva - Nacionalni dio - HRK]]/7.5345</f>
        <v>86195.905634083203</v>
      </c>
      <c r="S2678" s="52">
        <v>4329620.34</v>
      </c>
      <c r="T2678" s="53">
        <f>Ugovori_OPULJP[[#This Row],[Bespovratna sredstva - Ukupno (EU+Nac) HRK
= Ukupna ugovorena vrijednost bespovratnih sredstava]]/7.5345</f>
        <v>574639.37089388806</v>
      </c>
      <c r="U2678" s="50">
        <v>0</v>
      </c>
      <c r="V2678" s="51">
        <f>Ugovori_OPULJP[[#This Row],[Javni doprinos korisnika - HRK]]/7.5345</f>
        <v>0</v>
      </c>
      <c r="W2678" s="50">
        <v>0</v>
      </c>
      <c r="X2678" s="51">
        <f>Ugovori_OPULJP[[#This Row],[Privatni doprinos korisnika - HRK]]/7.5345</f>
        <v>0</v>
      </c>
      <c r="Y2678" s="52">
        <v>4329620.34</v>
      </c>
      <c r="Z2678" s="53">
        <f>Ugovori_OPULJP[[#This Row],[UKUPNI PRIHVATLJIVI IZDACI
TOTAL ELIGIBLE EXPENDITURE
= Bespovratna sredstva ukupno + doprinos korisnika
= Ukupni prihvatljivi troškovi
= Ukupna ugovorena vrijednost projekta HRK]]/7.5345</f>
        <v>574639.37089388806</v>
      </c>
      <c r="AA2678" s="57" t="s">
        <v>38</v>
      </c>
      <c r="AB2678" s="57" t="s">
        <v>35</v>
      </c>
      <c r="AC2678" s="107" t="s">
        <v>9757</v>
      </c>
      <c r="AD2678" s="63" t="s">
        <v>6595</v>
      </c>
    </row>
    <row r="2679" spans="1:30" ht="89.25" customHeight="1" x14ac:dyDescent="0.2">
      <c r="A2679" s="61" t="s">
        <v>9758</v>
      </c>
      <c r="B2679" s="99" t="s">
        <v>743</v>
      </c>
      <c r="C2679" s="56" t="s">
        <v>7295</v>
      </c>
      <c r="D2679" s="88" t="s">
        <v>9750</v>
      </c>
      <c r="E2679" s="57" t="s">
        <v>76</v>
      </c>
      <c r="F2679" s="62" t="s">
        <v>9759</v>
      </c>
      <c r="G2679" s="45" t="s">
        <v>1419</v>
      </c>
      <c r="H2679" s="59">
        <v>44553</v>
      </c>
      <c r="I2679" s="59">
        <v>45161</v>
      </c>
      <c r="J2679" s="48" t="str">
        <f>IF(Ugovori_OPULJP[[#This Row],[DATUM ZAVRŠETKA OPERACIJE]]&gt;DATE(2024,3,31),"u provedbi","završen")</f>
        <v>završen</v>
      </c>
      <c r="K2679" s="67" t="s">
        <v>594</v>
      </c>
      <c r="L2679" s="58" t="s">
        <v>594</v>
      </c>
      <c r="M2679" s="74" t="s">
        <v>3114</v>
      </c>
      <c r="N2679" s="49">
        <v>0.15</v>
      </c>
      <c r="O2679" s="50">
        <f>Ugovori_OPULJP[[#This Row],[Bespovratna sredstva - Ukupno (EU+Nac) HRK
= Ukupna ugovorena vrijednost bespovratnih sredstava]]*Ugovori_OPULJP[[#This Row],[EU STOPA SUFINANCIRANJA %
EU CO-FINANCING RATE %]]</f>
        <v>3792286.4409999996</v>
      </c>
      <c r="P2679" s="51">
        <f>Ugovori_OPULJP[[#This Row],[Bespovratna sredstva - EU dio - HRK]]/7.5345</f>
        <v>503322.90676222701</v>
      </c>
      <c r="Q2679" s="50">
        <f>Ugovori_OPULJP[[#This Row],[Bespovratna sredstva - Ukupno (EU+Nac) HRK
= Ukupna ugovorena vrijednost bespovratnih sredstava]]*Ugovori_OPULJP[[#This Row],[STOPA NACIONALNOG SUFINANCIRANJA %]]</f>
        <v>669227.01899999997</v>
      </c>
      <c r="R2679" s="51">
        <f>Ugovori_OPULJP[[#This Row],[Bespovratna sredstva - Nacionalni dio - HRK]]/7.5345</f>
        <v>88821.689428628306</v>
      </c>
      <c r="S2679" s="52">
        <v>4461513.46</v>
      </c>
      <c r="T2679" s="53">
        <f>Ugovori_OPULJP[[#This Row],[Bespovratna sredstva - Ukupno (EU+Nac) HRK
= Ukupna ugovorena vrijednost bespovratnih sredstava]]/7.5345</f>
        <v>592144.59619085537</v>
      </c>
      <c r="U2679" s="50">
        <v>0</v>
      </c>
      <c r="V2679" s="51">
        <f>Ugovori_OPULJP[[#This Row],[Javni doprinos korisnika - HRK]]/7.5345</f>
        <v>0</v>
      </c>
      <c r="W2679" s="50">
        <v>0</v>
      </c>
      <c r="X2679" s="51">
        <f>Ugovori_OPULJP[[#This Row],[Privatni doprinos korisnika - HRK]]/7.5345</f>
        <v>0</v>
      </c>
      <c r="Y2679" s="52">
        <v>4461513.46</v>
      </c>
      <c r="Z2679" s="53">
        <f>Ugovori_OPULJP[[#This Row],[UKUPNI PRIHVATLJIVI IZDACI
TOTAL ELIGIBLE EXPENDITURE
= Bespovratna sredstva ukupno + doprinos korisnika
= Ukupni prihvatljivi troškovi
= Ukupna ugovorena vrijednost projekta HRK]]/7.5345</f>
        <v>592144.59619085537</v>
      </c>
      <c r="AA2679" s="57" t="s">
        <v>38</v>
      </c>
      <c r="AB2679" s="57" t="s">
        <v>35</v>
      </c>
      <c r="AC2679" s="107" t="s">
        <v>9760</v>
      </c>
      <c r="AD2679" s="63" t="s">
        <v>6595</v>
      </c>
    </row>
    <row r="2680" spans="1:30" ht="114.75" x14ac:dyDescent="0.2">
      <c r="A2680" s="61" t="s">
        <v>9761</v>
      </c>
      <c r="B2680" s="99" t="s">
        <v>743</v>
      </c>
      <c r="C2680" s="56" t="s">
        <v>7295</v>
      </c>
      <c r="D2680" s="88" t="s">
        <v>9750</v>
      </c>
      <c r="E2680" s="57" t="s">
        <v>76</v>
      </c>
      <c r="F2680" s="62" t="s">
        <v>9762</v>
      </c>
      <c r="G2680" s="62" t="s">
        <v>9763</v>
      </c>
      <c r="H2680" s="59">
        <v>44553</v>
      </c>
      <c r="I2680" s="59">
        <v>45161</v>
      </c>
      <c r="J2680" s="48" t="str">
        <f>IF(Ugovori_OPULJP[[#This Row],[DATUM ZAVRŠETKA OPERACIJE]]&gt;DATE(2024,3,31),"u provedbi","završen")</f>
        <v>završen</v>
      </c>
      <c r="K2680" s="67" t="s">
        <v>271</v>
      </c>
      <c r="L2680" s="58" t="s">
        <v>271</v>
      </c>
      <c r="M2680" s="74" t="s">
        <v>3114</v>
      </c>
      <c r="N2680" s="49">
        <v>0.15</v>
      </c>
      <c r="O2680" s="50">
        <f>Ugovori_OPULJP[[#This Row],[Bespovratna sredstva - Ukupno (EU+Nac) HRK
= Ukupna ugovorena vrijednost bespovratnih sredstava]]*Ugovori_OPULJP[[#This Row],[EU STOPA SUFINANCIRANJA %
EU CO-FINANCING RATE %]]</f>
        <v>431454.90850000002</v>
      </c>
      <c r="P2680" s="51">
        <f>Ugovori_OPULJP[[#This Row],[Bespovratna sredstva - EU dio - HRK]]/7.5345</f>
        <v>57263.907160395516</v>
      </c>
      <c r="Q2680" s="50">
        <f>Ugovori_OPULJP[[#This Row],[Bespovratna sredstva - Ukupno (EU+Nac) HRK
= Ukupna ugovorena vrijednost bespovratnih sredstava]]*Ugovori_OPULJP[[#This Row],[STOPA NACIONALNOG SUFINANCIRANJA %]]</f>
        <v>76139.101500000004</v>
      </c>
      <c r="R2680" s="51">
        <f>Ugovori_OPULJP[[#This Row],[Bespovratna sredstva - Nacionalni dio - HRK]]/7.5345</f>
        <v>10105.395381246268</v>
      </c>
      <c r="S2680" s="52">
        <v>507594.01</v>
      </c>
      <c r="T2680" s="53">
        <f>Ugovori_OPULJP[[#This Row],[Bespovratna sredstva - Ukupno (EU+Nac) HRK
= Ukupna ugovorena vrijednost bespovratnih sredstava]]/7.5345</f>
        <v>67369.30254164178</v>
      </c>
      <c r="U2680" s="50">
        <v>0</v>
      </c>
      <c r="V2680" s="51">
        <f>Ugovori_OPULJP[[#This Row],[Javni doprinos korisnika - HRK]]/7.5345</f>
        <v>0</v>
      </c>
      <c r="W2680" s="50">
        <v>0</v>
      </c>
      <c r="X2680" s="51">
        <f>Ugovori_OPULJP[[#This Row],[Privatni doprinos korisnika - HRK]]/7.5345</f>
        <v>0</v>
      </c>
      <c r="Y2680" s="52">
        <v>507594.01</v>
      </c>
      <c r="Z2680" s="53">
        <f>Ugovori_OPULJP[[#This Row],[UKUPNI PRIHVATLJIVI IZDACI
TOTAL ELIGIBLE EXPENDITURE
= Bespovratna sredstva ukupno + doprinos korisnika
= Ukupni prihvatljivi troškovi
= Ukupna ugovorena vrijednost projekta HRK]]/7.5345</f>
        <v>67369.30254164178</v>
      </c>
      <c r="AA2680" s="57" t="s">
        <v>38</v>
      </c>
      <c r="AB2680" s="57" t="s">
        <v>35</v>
      </c>
      <c r="AC2680" s="107" t="s">
        <v>9764</v>
      </c>
      <c r="AD2680" s="63" t="s">
        <v>6595</v>
      </c>
    </row>
    <row r="2681" spans="1:30" ht="102" x14ac:dyDescent="0.2">
      <c r="A2681" s="66" t="s">
        <v>9765</v>
      </c>
      <c r="B2681" s="99" t="s">
        <v>743</v>
      </c>
      <c r="C2681" s="56" t="s">
        <v>7295</v>
      </c>
      <c r="D2681" s="56" t="s">
        <v>9750</v>
      </c>
      <c r="E2681" s="57" t="s">
        <v>76</v>
      </c>
      <c r="F2681" s="62" t="s">
        <v>9766</v>
      </c>
      <c r="G2681" s="45" t="s">
        <v>8509</v>
      </c>
      <c r="H2681" s="59">
        <v>44553</v>
      </c>
      <c r="I2681" s="59">
        <v>45161</v>
      </c>
      <c r="J2681" s="48" t="str">
        <f>IF(Ugovori_OPULJP[[#This Row],[DATUM ZAVRŠETKA OPERACIJE]]&gt;DATE(2024,3,31),"u provedbi","završen")</f>
        <v>završen</v>
      </c>
      <c r="K2681" s="46" t="s">
        <v>244</v>
      </c>
      <c r="L2681" s="46" t="s">
        <v>244</v>
      </c>
      <c r="M2681" s="49">
        <v>0.85</v>
      </c>
      <c r="N2681" s="49">
        <v>0.15</v>
      </c>
      <c r="O2681" s="50">
        <f>Ugovori_OPULJP[[#This Row],[Bespovratna sredstva - Ukupno (EU+Nac) HRK
= Ukupna ugovorena vrijednost bespovratnih sredstava]]*Ugovori_OPULJP[[#This Row],[EU STOPA SUFINANCIRANJA %
EU CO-FINANCING RATE %]]</f>
        <v>3867454.5929999999</v>
      </c>
      <c r="P2681" s="51">
        <f>Ugovori_OPULJP[[#This Row],[Bespovratna sredstva - EU dio - HRK]]/7.5345</f>
        <v>513299.43499900453</v>
      </c>
      <c r="Q2681" s="50">
        <f>Ugovori_OPULJP[[#This Row],[Bespovratna sredstva - Ukupno (EU+Nac) HRK
= Ukupna ugovorena vrijednost bespovratnih sredstava]]*Ugovori_OPULJP[[#This Row],[STOPA NACIONALNOG SUFINANCIRANJA %]]</f>
        <v>682491.98699999996</v>
      </c>
      <c r="R2681" s="51">
        <f>Ugovori_OPULJP[[#This Row],[Bespovratna sredstva - Nacionalni dio - HRK]]/7.5345</f>
        <v>90582.253235118449</v>
      </c>
      <c r="S2681" s="52">
        <v>4549946.58</v>
      </c>
      <c r="T2681" s="53">
        <f>Ugovori_OPULJP[[#This Row],[Bespovratna sredstva - Ukupno (EU+Nac) HRK
= Ukupna ugovorena vrijednost bespovratnih sredstava]]/7.5345</f>
        <v>603881.68823412305</v>
      </c>
      <c r="U2681" s="50">
        <v>0</v>
      </c>
      <c r="V2681" s="51">
        <f>Ugovori_OPULJP[[#This Row],[Javni doprinos korisnika - HRK]]/7.5345</f>
        <v>0</v>
      </c>
      <c r="W2681" s="50">
        <v>0</v>
      </c>
      <c r="X2681" s="51">
        <f>Ugovori_OPULJP[[#This Row],[Privatni doprinos korisnika - HRK]]/7.5345</f>
        <v>0</v>
      </c>
      <c r="Y2681" s="52">
        <v>4549946.58</v>
      </c>
      <c r="Z2681" s="53">
        <f>Ugovori_OPULJP[[#This Row],[UKUPNI PRIHVATLJIVI IZDACI
TOTAL ELIGIBLE EXPENDITURE
= Bespovratna sredstva ukupno + doprinos korisnika
= Ukupni prihvatljivi troškovi
= Ukupna ugovorena vrijednost projekta HRK]]/7.5345</f>
        <v>603881.68823412305</v>
      </c>
      <c r="AA2681" s="57" t="s">
        <v>38</v>
      </c>
      <c r="AB2681" s="57" t="s">
        <v>35</v>
      </c>
      <c r="AC2681" s="107" t="s">
        <v>9767</v>
      </c>
      <c r="AD2681" s="63" t="s">
        <v>6595</v>
      </c>
    </row>
    <row r="2682" spans="1:30" ht="102" x14ac:dyDescent="0.2">
      <c r="A2682" s="61" t="s">
        <v>9768</v>
      </c>
      <c r="B2682" s="99" t="s">
        <v>743</v>
      </c>
      <c r="C2682" s="56" t="s">
        <v>7295</v>
      </c>
      <c r="D2682" s="88" t="s">
        <v>9750</v>
      </c>
      <c r="E2682" s="57" t="s">
        <v>76</v>
      </c>
      <c r="F2682" s="62" t="s">
        <v>9769</v>
      </c>
      <c r="G2682" s="62" t="s">
        <v>9770</v>
      </c>
      <c r="H2682" s="59">
        <v>44553</v>
      </c>
      <c r="I2682" s="59">
        <v>45161</v>
      </c>
      <c r="J2682" s="48" t="str">
        <f>IF(Ugovori_OPULJP[[#This Row],[DATUM ZAVRŠETKA OPERACIJE]]&gt;DATE(2024,3,31),"u provedbi","završen")</f>
        <v>završen</v>
      </c>
      <c r="K2682" s="58" t="s">
        <v>9771</v>
      </c>
      <c r="L2682" s="58" t="s">
        <v>99</v>
      </c>
      <c r="M2682" s="74" t="s">
        <v>3114</v>
      </c>
      <c r="N2682" s="49">
        <v>0.15</v>
      </c>
      <c r="O2682" s="50">
        <f>Ugovori_OPULJP[[#This Row],[Bespovratna sredstva - Ukupno (EU+Nac) HRK
= Ukupna ugovorena vrijednost bespovratnih sredstava]]*Ugovori_OPULJP[[#This Row],[EU STOPA SUFINANCIRANJA %
EU CO-FINANCING RATE %]]</f>
        <v>1353234.68</v>
      </c>
      <c r="P2682" s="51">
        <f>Ugovori_OPULJP[[#This Row],[Bespovratna sredstva - EU dio - HRK]]/7.5345</f>
        <v>179605.10717366778</v>
      </c>
      <c r="Q2682" s="50">
        <f>Ugovori_OPULJP[[#This Row],[Bespovratna sredstva - Ukupno (EU+Nac) HRK
= Ukupna ugovorena vrijednost bespovratnih sredstava]]*Ugovori_OPULJP[[#This Row],[STOPA NACIONALNOG SUFINANCIRANJA %]]</f>
        <v>238806.12</v>
      </c>
      <c r="R2682" s="51">
        <f>Ugovori_OPULJP[[#This Row],[Bespovratna sredstva - Nacionalni dio - HRK]]/7.5345</f>
        <v>31695.018913000196</v>
      </c>
      <c r="S2682" s="52">
        <v>1592040.8</v>
      </c>
      <c r="T2682" s="53">
        <f>Ugovori_OPULJP[[#This Row],[Bespovratna sredstva - Ukupno (EU+Nac) HRK
= Ukupna ugovorena vrijednost bespovratnih sredstava]]/7.5345</f>
        <v>211300.12608666799</v>
      </c>
      <c r="U2682" s="50">
        <v>0</v>
      </c>
      <c r="V2682" s="51">
        <f>Ugovori_OPULJP[[#This Row],[Javni doprinos korisnika - HRK]]/7.5345</f>
        <v>0</v>
      </c>
      <c r="W2682" s="50">
        <v>0</v>
      </c>
      <c r="X2682" s="51">
        <f>Ugovori_OPULJP[[#This Row],[Privatni doprinos korisnika - HRK]]/7.5345</f>
        <v>0</v>
      </c>
      <c r="Y2682" s="52">
        <v>1592040.8</v>
      </c>
      <c r="Z2682" s="53">
        <f>Ugovori_OPULJP[[#This Row],[UKUPNI PRIHVATLJIVI IZDACI
TOTAL ELIGIBLE EXPENDITURE
= Bespovratna sredstva ukupno + doprinos korisnika
= Ukupni prihvatljivi troškovi
= Ukupna ugovorena vrijednost projekta HRK]]/7.5345</f>
        <v>211300.12608666799</v>
      </c>
      <c r="AA2682" s="57" t="s">
        <v>38</v>
      </c>
      <c r="AB2682" s="57" t="s">
        <v>35</v>
      </c>
      <c r="AC2682" s="107" t="s">
        <v>9772</v>
      </c>
      <c r="AD2682" s="63" t="s">
        <v>6595</v>
      </c>
    </row>
    <row r="2683" spans="1:30" ht="76.5" x14ac:dyDescent="0.2">
      <c r="A2683" s="61" t="s">
        <v>9773</v>
      </c>
      <c r="B2683" s="99" t="s">
        <v>743</v>
      </c>
      <c r="C2683" s="56" t="s">
        <v>7295</v>
      </c>
      <c r="D2683" s="88" t="s">
        <v>9750</v>
      </c>
      <c r="E2683" s="57" t="s">
        <v>76</v>
      </c>
      <c r="F2683" s="62" t="s">
        <v>9774</v>
      </c>
      <c r="G2683" s="62" t="s">
        <v>9775</v>
      </c>
      <c r="H2683" s="59">
        <v>44553</v>
      </c>
      <c r="I2683" s="59">
        <v>45161</v>
      </c>
      <c r="J2683" s="48" t="str">
        <f>IF(Ugovori_OPULJP[[#This Row],[DATUM ZAVRŠETKA OPERACIJE]]&gt;DATE(2024,3,31),"u provedbi","završen")</f>
        <v>završen</v>
      </c>
      <c r="K2683" s="67" t="s">
        <v>37</v>
      </c>
      <c r="L2683" s="58" t="s">
        <v>37</v>
      </c>
      <c r="M2683" s="74" t="s">
        <v>3114</v>
      </c>
      <c r="N2683" s="49">
        <v>0.15</v>
      </c>
      <c r="O2683" s="50">
        <f>Ugovori_OPULJP[[#This Row],[Bespovratna sredstva - Ukupno (EU+Nac) HRK
= Ukupna ugovorena vrijednost bespovratnih sredstava]]*Ugovori_OPULJP[[#This Row],[EU STOPA SUFINANCIRANJA %
EU CO-FINANCING RATE %]]</f>
        <v>1703293.6479999998</v>
      </c>
      <c r="P2683" s="51">
        <f>Ugovori_OPULJP[[#This Row],[Bespovratna sredstva - EU dio - HRK]]/7.5345</f>
        <v>226065.91651735347</v>
      </c>
      <c r="Q2683" s="50">
        <f>Ugovori_OPULJP[[#This Row],[Bespovratna sredstva - Ukupno (EU+Nac) HRK
= Ukupna ugovorena vrijednost bespovratnih sredstava]]*Ugovori_OPULJP[[#This Row],[STOPA NACIONALNOG SUFINANCIRANJA %]]</f>
        <v>300581.23199999996</v>
      </c>
      <c r="R2683" s="51">
        <f>Ugovori_OPULJP[[#This Row],[Bespovratna sredstva - Nacionalni dio - HRK]]/7.5345</f>
        <v>39893.985267768257</v>
      </c>
      <c r="S2683" s="52">
        <v>2003874.88</v>
      </c>
      <c r="T2683" s="53">
        <f>Ugovori_OPULJP[[#This Row],[Bespovratna sredstva - Ukupno (EU+Nac) HRK
= Ukupna ugovorena vrijednost bespovratnih sredstava]]/7.5345</f>
        <v>265959.90178512176</v>
      </c>
      <c r="U2683" s="50">
        <v>0</v>
      </c>
      <c r="V2683" s="51">
        <f>Ugovori_OPULJP[[#This Row],[Javni doprinos korisnika - HRK]]/7.5345</f>
        <v>0</v>
      </c>
      <c r="W2683" s="50">
        <v>0</v>
      </c>
      <c r="X2683" s="51">
        <f>Ugovori_OPULJP[[#This Row],[Privatni doprinos korisnika - HRK]]/7.5345</f>
        <v>0</v>
      </c>
      <c r="Y2683" s="52">
        <v>2003874.88</v>
      </c>
      <c r="Z2683" s="53">
        <f>Ugovori_OPULJP[[#This Row],[UKUPNI PRIHVATLJIVI IZDACI
TOTAL ELIGIBLE EXPENDITURE
= Bespovratna sredstva ukupno + doprinos korisnika
= Ukupni prihvatljivi troškovi
= Ukupna ugovorena vrijednost projekta HRK]]/7.5345</f>
        <v>265959.90178512176</v>
      </c>
      <c r="AA2683" s="57" t="s">
        <v>38</v>
      </c>
      <c r="AB2683" s="57" t="s">
        <v>35</v>
      </c>
      <c r="AC2683" s="107" t="s">
        <v>9776</v>
      </c>
      <c r="AD2683" s="63" t="s">
        <v>6595</v>
      </c>
    </row>
    <row r="2684" spans="1:30" ht="114.75" customHeight="1" x14ac:dyDescent="0.2">
      <c r="A2684" s="66" t="s">
        <v>9777</v>
      </c>
      <c r="B2684" s="99" t="s">
        <v>743</v>
      </c>
      <c r="C2684" s="56" t="s">
        <v>7295</v>
      </c>
      <c r="D2684" s="88" t="s">
        <v>9750</v>
      </c>
      <c r="E2684" s="57" t="s">
        <v>76</v>
      </c>
      <c r="F2684" s="62" t="s">
        <v>9778</v>
      </c>
      <c r="G2684" s="62" t="s">
        <v>9779</v>
      </c>
      <c r="H2684" s="59">
        <v>44553</v>
      </c>
      <c r="I2684" s="59">
        <v>45161</v>
      </c>
      <c r="J2684" s="48" t="str">
        <f>IF(Ugovori_OPULJP[[#This Row],[DATUM ZAVRŠETKA OPERACIJE]]&gt;DATE(2024,3,31),"u provedbi","završen")</f>
        <v>završen</v>
      </c>
      <c r="K2684" s="67" t="s">
        <v>37</v>
      </c>
      <c r="L2684" s="58" t="s">
        <v>37</v>
      </c>
      <c r="M2684" s="74" t="s">
        <v>3114</v>
      </c>
      <c r="N2684" s="49">
        <v>0.15</v>
      </c>
      <c r="O2684" s="50">
        <f>Ugovori_OPULJP[[#This Row],[Bespovratna sredstva - Ukupno (EU+Nac) HRK
= Ukupna ugovorena vrijednost bespovratnih sredstava]]*Ugovori_OPULJP[[#This Row],[EU STOPA SUFINANCIRANJA %
EU CO-FINANCING RATE %]]</f>
        <v>4253832.9134999998</v>
      </c>
      <c r="P2684" s="51">
        <f>Ugovori_OPULJP[[#This Row],[Bespovratna sredstva - EU dio - HRK]]/7.5345</f>
        <v>564580.65080629103</v>
      </c>
      <c r="Q2684" s="50">
        <f>Ugovori_OPULJP[[#This Row],[Bespovratna sredstva - Ukupno (EU+Nac) HRK
= Ukupna ugovorena vrijednost bespovratnih sredstava]]*Ugovori_OPULJP[[#This Row],[STOPA NACIONALNOG SUFINANCIRANJA %]]</f>
        <v>750676.39649999992</v>
      </c>
      <c r="R2684" s="51">
        <f>Ugovori_OPULJP[[#This Row],[Bespovratna sredstva - Nacionalni dio - HRK]]/7.5345</f>
        <v>99631.879554051353</v>
      </c>
      <c r="S2684" s="52">
        <v>5004509.3099999996</v>
      </c>
      <c r="T2684" s="53">
        <f>Ugovori_OPULJP[[#This Row],[Bespovratna sredstva - Ukupno (EU+Nac) HRK
= Ukupna ugovorena vrijednost bespovratnih sredstava]]/7.5345</f>
        <v>664212.53036034235</v>
      </c>
      <c r="U2684" s="50">
        <v>0</v>
      </c>
      <c r="V2684" s="51">
        <f>Ugovori_OPULJP[[#This Row],[Javni doprinos korisnika - HRK]]/7.5345</f>
        <v>0</v>
      </c>
      <c r="W2684" s="50">
        <v>0</v>
      </c>
      <c r="X2684" s="51">
        <f>Ugovori_OPULJP[[#This Row],[Privatni doprinos korisnika - HRK]]/7.5345</f>
        <v>0</v>
      </c>
      <c r="Y2684" s="52">
        <v>5004509.3099999996</v>
      </c>
      <c r="Z2684" s="53">
        <f>Ugovori_OPULJP[[#This Row],[UKUPNI PRIHVATLJIVI IZDACI
TOTAL ELIGIBLE EXPENDITURE
= Bespovratna sredstva ukupno + doprinos korisnika
= Ukupni prihvatljivi troškovi
= Ukupna ugovorena vrijednost projekta HRK]]/7.5345</f>
        <v>664212.53036034235</v>
      </c>
      <c r="AA2684" s="57" t="s">
        <v>38</v>
      </c>
      <c r="AB2684" s="57" t="s">
        <v>35</v>
      </c>
      <c r="AC2684" s="107" t="s">
        <v>9780</v>
      </c>
      <c r="AD2684" s="63" t="s">
        <v>6595</v>
      </c>
    </row>
    <row r="2685" spans="1:30" ht="89.25" customHeight="1" x14ac:dyDescent="0.2">
      <c r="A2685" s="61" t="s">
        <v>9781</v>
      </c>
      <c r="B2685" s="99" t="s">
        <v>743</v>
      </c>
      <c r="C2685" s="56" t="s">
        <v>7295</v>
      </c>
      <c r="D2685" s="88" t="s">
        <v>9750</v>
      </c>
      <c r="E2685" s="57" t="s">
        <v>76</v>
      </c>
      <c r="F2685" s="62" t="s">
        <v>9782</v>
      </c>
      <c r="G2685" s="45" t="s">
        <v>8505</v>
      </c>
      <c r="H2685" s="59">
        <v>44595</v>
      </c>
      <c r="I2685" s="59">
        <v>45202</v>
      </c>
      <c r="J2685" s="48" t="str">
        <f>IF(Ugovori_OPULJP[[#This Row],[DATUM ZAVRŠETKA OPERACIJE]]&gt;DATE(2024,3,31),"u provedbi","završen")</f>
        <v>završen</v>
      </c>
      <c r="K2685" s="46" t="s">
        <v>37</v>
      </c>
      <c r="L2685" s="46" t="s">
        <v>37</v>
      </c>
      <c r="M2685" s="49">
        <v>0.85</v>
      </c>
      <c r="N2685" s="49">
        <v>0.15</v>
      </c>
      <c r="O2685" s="50">
        <f>Ugovori_OPULJP[[#This Row],[Bespovratna sredstva - Ukupno (EU+Nac) HRK
= Ukupna ugovorena vrijednost bespovratnih sredstava]]*Ugovori_OPULJP[[#This Row],[EU STOPA SUFINANCIRANJA %
EU CO-FINANCING RATE %]]</f>
        <v>3918650.6369999996</v>
      </c>
      <c r="P2685" s="51">
        <f>Ugovori_OPULJP[[#This Row],[Bespovratna sredstva - EU dio - HRK]]/7.5345</f>
        <v>520094.31773840328</v>
      </c>
      <c r="Q2685" s="50">
        <f>Ugovori_OPULJP[[#This Row],[Bespovratna sredstva - Ukupno (EU+Nac) HRK
= Ukupna ugovorena vrijednost bespovratnih sredstava]]*Ugovori_OPULJP[[#This Row],[STOPA NACIONALNOG SUFINANCIRANJA %]]</f>
        <v>691526.58299999998</v>
      </c>
      <c r="R2685" s="51">
        <f>Ugovori_OPULJP[[#This Row],[Bespovratna sredstva - Nacionalni dio - HRK]]/7.5345</f>
        <v>91781.350189129997</v>
      </c>
      <c r="S2685" s="52">
        <v>4610177.22</v>
      </c>
      <c r="T2685" s="53">
        <f>Ugovori_OPULJP[[#This Row],[Bespovratna sredstva - Ukupno (EU+Nac) HRK
= Ukupna ugovorena vrijednost bespovratnih sredstava]]/7.5345</f>
        <v>611875.66792753327</v>
      </c>
      <c r="U2685" s="50">
        <v>0</v>
      </c>
      <c r="V2685" s="51">
        <f>Ugovori_OPULJP[[#This Row],[Javni doprinos korisnika - HRK]]/7.5345</f>
        <v>0</v>
      </c>
      <c r="W2685" s="50">
        <v>0</v>
      </c>
      <c r="X2685" s="51">
        <f>Ugovori_OPULJP[[#This Row],[Privatni doprinos korisnika - HRK]]/7.5345</f>
        <v>0</v>
      </c>
      <c r="Y2685" s="52">
        <v>4610177.22</v>
      </c>
      <c r="Z2685" s="53">
        <f>Ugovori_OPULJP[[#This Row],[UKUPNI PRIHVATLJIVI IZDACI
TOTAL ELIGIBLE EXPENDITURE
= Bespovratna sredstva ukupno + doprinos korisnika
= Ukupni prihvatljivi troškovi
= Ukupna ugovorena vrijednost projekta HRK]]/7.5345</f>
        <v>611875.66792753327</v>
      </c>
      <c r="AA2685" s="57" t="s">
        <v>38</v>
      </c>
      <c r="AB2685" s="57" t="s">
        <v>35</v>
      </c>
      <c r="AC2685" s="107" t="s">
        <v>9783</v>
      </c>
      <c r="AD2685" s="63" t="s">
        <v>6595</v>
      </c>
    </row>
    <row r="2686" spans="1:30" ht="102" customHeight="1" x14ac:dyDescent="0.2">
      <c r="A2686" s="66" t="s">
        <v>9784</v>
      </c>
      <c r="B2686" s="99" t="s">
        <v>743</v>
      </c>
      <c r="C2686" s="56" t="s">
        <v>7295</v>
      </c>
      <c r="D2686" s="88" t="s">
        <v>9750</v>
      </c>
      <c r="E2686" s="57" t="s">
        <v>76</v>
      </c>
      <c r="F2686" s="62" t="s">
        <v>7856</v>
      </c>
      <c r="G2686" s="62" t="s">
        <v>9785</v>
      </c>
      <c r="H2686" s="59">
        <v>44553</v>
      </c>
      <c r="I2686" s="59">
        <v>45161</v>
      </c>
      <c r="J2686" s="48" t="str">
        <f>IF(Ugovori_OPULJP[[#This Row],[DATUM ZAVRŠETKA OPERACIJE]]&gt;DATE(2024,3,31),"u provedbi","završen")</f>
        <v>završen</v>
      </c>
      <c r="K2686" s="67" t="s">
        <v>155</v>
      </c>
      <c r="L2686" s="46" t="s">
        <v>155</v>
      </c>
      <c r="M2686" s="74" t="s">
        <v>3114</v>
      </c>
      <c r="N2686" s="49">
        <v>0.15</v>
      </c>
      <c r="O2686" s="50">
        <f>Ugovori_OPULJP[[#This Row],[Bespovratna sredstva - Ukupno (EU+Nac) HRK
= Ukupna ugovorena vrijednost bespovratnih sredstava]]*Ugovori_OPULJP[[#This Row],[EU STOPA SUFINANCIRANJA %
EU CO-FINANCING RATE %]]</f>
        <v>1687031.703</v>
      </c>
      <c r="P2686" s="51">
        <f>Ugovori_OPULJP[[#This Row],[Bespovratna sredstva - EU dio - HRK]]/7.5345</f>
        <v>223907.5855066693</v>
      </c>
      <c r="Q2686" s="50">
        <f>Ugovori_OPULJP[[#This Row],[Bespovratna sredstva - Ukupno (EU+Nac) HRK
= Ukupna ugovorena vrijednost bespovratnih sredstava]]*Ugovori_OPULJP[[#This Row],[STOPA NACIONALNOG SUFINANCIRANJA %]]</f>
        <v>297711.47699999996</v>
      </c>
      <c r="R2686" s="51">
        <f>Ugovori_OPULJP[[#This Row],[Bespovratna sredstva - Nacionalni dio - HRK]]/7.5345</f>
        <v>39513.103324706346</v>
      </c>
      <c r="S2686" s="52">
        <v>1984743.18</v>
      </c>
      <c r="T2686" s="53">
        <f>Ugovori_OPULJP[[#This Row],[Bespovratna sredstva - Ukupno (EU+Nac) HRK
= Ukupna ugovorena vrijednost bespovratnih sredstava]]/7.5345</f>
        <v>263420.68883137562</v>
      </c>
      <c r="U2686" s="50">
        <v>0</v>
      </c>
      <c r="V2686" s="51">
        <f>Ugovori_OPULJP[[#This Row],[Javni doprinos korisnika - HRK]]/7.5345</f>
        <v>0</v>
      </c>
      <c r="W2686" s="50">
        <v>0</v>
      </c>
      <c r="X2686" s="51">
        <f>Ugovori_OPULJP[[#This Row],[Privatni doprinos korisnika - HRK]]/7.5345</f>
        <v>0</v>
      </c>
      <c r="Y2686" s="52">
        <v>1984743.18</v>
      </c>
      <c r="Z2686" s="53">
        <f>Ugovori_OPULJP[[#This Row],[UKUPNI PRIHVATLJIVI IZDACI
TOTAL ELIGIBLE EXPENDITURE
= Bespovratna sredstva ukupno + doprinos korisnika
= Ukupni prihvatljivi troškovi
= Ukupna ugovorena vrijednost projekta HRK]]/7.5345</f>
        <v>263420.68883137562</v>
      </c>
      <c r="AA2686" s="57" t="s">
        <v>38</v>
      </c>
      <c r="AB2686" s="57" t="s">
        <v>35</v>
      </c>
      <c r="AC2686" s="107" t="s">
        <v>9786</v>
      </c>
      <c r="AD2686" s="63" t="s">
        <v>6595</v>
      </c>
    </row>
    <row r="2687" spans="1:30" ht="114.75" x14ac:dyDescent="0.2">
      <c r="A2687" s="66" t="s">
        <v>9787</v>
      </c>
      <c r="B2687" s="99" t="s">
        <v>743</v>
      </c>
      <c r="C2687" s="56" t="s">
        <v>7295</v>
      </c>
      <c r="D2687" s="88" t="s">
        <v>9750</v>
      </c>
      <c r="E2687" s="57" t="s">
        <v>76</v>
      </c>
      <c r="F2687" s="62" t="s">
        <v>9788</v>
      </c>
      <c r="G2687" s="62" t="s">
        <v>9789</v>
      </c>
      <c r="H2687" s="59">
        <v>44553</v>
      </c>
      <c r="I2687" s="59">
        <v>45161</v>
      </c>
      <c r="J2687" s="48" t="str">
        <f>IF(Ugovori_OPULJP[[#This Row],[DATUM ZAVRŠETKA OPERACIJE]]&gt;DATE(2024,3,31),"u provedbi","završen")</f>
        <v>završen</v>
      </c>
      <c r="K2687" s="67" t="s">
        <v>37</v>
      </c>
      <c r="L2687" s="58" t="s">
        <v>37</v>
      </c>
      <c r="M2687" s="74" t="s">
        <v>3114</v>
      </c>
      <c r="N2687" s="49">
        <v>0.15</v>
      </c>
      <c r="O2687" s="50">
        <f>Ugovori_OPULJP[[#This Row],[Bespovratna sredstva - Ukupno (EU+Nac) HRK
= Ukupna ugovorena vrijednost bespovratnih sredstava]]*Ugovori_OPULJP[[#This Row],[EU STOPA SUFINANCIRANJA %
EU CO-FINANCING RATE %]]</f>
        <v>2567710.838</v>
      </c>
      <c r="P2687" s="51">
        <f>Ugovori_OPULJP[[#This Row],[Bespovratna sredstva - EU dio - HRK]]/7.5345</f>
        <v>340793.79361603287</v>
      </c>
      <c r="Q2687" s="50">
        <f>Ugovori_OPULJP[[#This Row],[Bespovratna sredstva - Ukupno (EU+Nac) HRK
= Ukupna ugovorena vrijednost bespovratnih sredstava]]*Ugovori_OPULJP[[#This Row],[STOPA NACIONALNOG SUFINANCIRANJA %]]</f>
        <v>453125.44199999998</v>
      </c>
      <c r="R2687" s="51">
        <f>Ugovori_OPULJP[[#This Row],[Bespovratna sredstva - Nacionalni dio - HRK]]/7.5345</f>
        <v>60140.081226358743</v>
      </c>
      <c r="S2687" s="52">
        <v>3020836.28</v>
      </c>
      <c r="T2687" s="53">
        <f>Ugovori_OPULJP[[#This Row],[Bespovratna sredstva - Ukupno (EU+Nac) HRK
= Ukupna ugovorena vrijednost bespovratnih sredstava]]/7.5345</f>
        <v>400933.87484239164</v>
      </c>
      <c r="U2687" s="50">
        <v>0</v>
      </c>
      <c r="V2687" s="51">
        <f>Ugovori_OPULJP[[#This Row],[Javni doprinos korisnika - HRK]]/7.5345</f>
        <v>0</v>
      </c>
      <c r="W2687" s="50">
        <v>0</v>
      </c>
      <c r="X2687" s="51">
        <f>Ugovori_OPULJP[[#This Row],[Privatni doprinos korisnika - HRK]]/7.5345</f>
        <v>0</v>
      </c>
      <c r="Y2687" s="52">
        <v>3020836.28</v>
      </c>
      <c r="Z2687" s="53">
        <f>Ugovori_OPULJP[[#This Row],[UKUPNI PRIHVATLJIVI IZDACI
TOTAL ELIGIBLE EXPENDITURE
= Bespovratna sredstva ukupno + doprinos korisnika
= Ukupni prihvatljivi troškovi
= Ukupna ugovorena vrijednost projekta HRK]]/7.5345</f>
        <v>400933.87484239164</v>
      </c>
      <c r="AA2687" s="57" t="s">
        <v>38</v>
      </c>
      <c r="AB2687" s="57" t="s">
        <v>35</v>
      </c>
      <c r="AC2687" s="107" t="s">
        <v>9790</v>
      </c>
      <c r="AD2687" s="63" t="s">
        <v>6595</v>
      </c>
    </row>
    <row r="2688" spans="1:30" ht="63.75" x14ac:dyDescent="0.2">
      <c r="A2688" s="61" t="s">
        <v>9791</v>
      </c>
      <c r="B2688" s="99" t="s">
        <v>743</v>
      </c>
      <c r="C2688" s="56" t="s">
        <v>7295</v>
      </c>
      <c r="D2688" s="88" t="s">
        <v>9750</v>
      </c>
      <c r="E2688" s="57" t="s">
        <v>76</v>
      </c>
      <c r="F2688" s="62" t="s">
        <v>9792</v>
      </c>
      <c r="G2688" s="62" t="s">
        <v>9793</v>
      </c>
      <c r="H2688" s="59">
        <v>44553</v>
      </c>
      <c r="I2688" s="59">
        <v>45161</v>
      </c>
      <c r="J2688" s="48" t="str">
        <f>IF(Ugovori_OPULJP[[#This Row],[DATUM ZAVRŠETKA OPERACIJE]]&gt;DATE(2024,3,31),"u provedbi","završen")</f>
        <v>završen</v>
      </c>
      <c r="K2688" s="67" t="s">
        <v>154</v>
      </c>
      <c r="L2688" s="58" t="s">
        <v>37</v>
      </c>
      <c r="M2688" s="74" t="s">
        <v>3114</v>
      </c>
      <c r="N2688" s="49">
        <v>0.15</v>
      </c>
      <c r="O2688" s="50">
        <f>Ugovori_OPULJP[[#This Row],[Bespovratna sredstva - Ukupno (EU+Nac) HRK
= Ukupna ugovorena vrijednost bespovratnih sredstava]]*Ugovori_OPULJP[[#This Row],[EU STOPA SUFINANCIRANJA %
EU CO-FINANCING RATE %]]</f>
        <v>1634752.504</v>
      </c>
      <c r="P2688" s="51">
        <f>Ugovori_OPULJP[[#This Row],[Bespovratna sredstva - EU dio - HRK]]/7.5345</f>
        <v>216968.94339372221</v>
      </c>
      <c r="Q2688" s="50">
        <f>Ugovori_OPULJP[[#This Row],[Bespovratna sredstva - Ukupno (EU+Nac) HRK
= Ukupna ugovorena vrijednost bespovratnih sredstava]]*Ugovori_OPULJP[[#This Row],[STOPA NACIONALNOG SUFINANCIRANJA %]]</f>
        <v>288485.73599999998</v>
      </c>
      <c r="R2688" s="51">
        <f>Ugovori_OPULJP[[#This Row],[Bespovratna sredstva - Nacionalni dio - HRK]]/7.5345</f>
        <v>38288.637069480385</v>
      </c>
      <c r="S2688" s="52">
        <v>1923238.24</v>
      </c>
      <c r="T2688" s="53">
        <f>Ugovori_OPULJP[[#This Row],[Bespovratna sredstva - Ukupno (EU+Nac) HRK
= Ukupna ugovorena vrijednost bespovratnih sredstava]]/7.5345</f>
        <v>255257.58046320258</v>
      </c>
      <c r="U2688" s="50">
        <v>0</v>
      </c>
      <c r="V2688" s="51">
        <f>Ugovori_OPULJP[[#This Row],[Javni doprinos korisnika - HRK]]/7.5345</f>
        <v>0</v>
      </c>
      <c r="W2688" s="50">
        <v>0</v>
      </c>
      <c r="X2688" s="51">
        <f>Ugovori_OPULJP[[#This Row],[Privatni doprinos korisnika - HRK]]/7.5345</f>
        <v>0</v>
      </c>
      <c r="Y2688" s="52">
        <v>1923238.24</v>
      </c>
      <c r="Z2688" s="53">
        <f>Ugovori_OPULJP[[#This Row],[UKUPNI PRIHVATLJIVI IZDACI
TOTAL ELIGIBLE EXPENDITURE
= Bespovratna sredstva ukupno + doprinos korisnika
= Ukupni prihvatljivi troškovi
= Ukupna ugovorena vrijednost projekta HRK]]/7.5345</f>
        <v>255257.58046320258</v>
      </c>
      <c r="AA2688" s="57" t="s">
        <v>38</v>
      </c>
      <c r="AB2688" s="57" t="s">
        <v>35</v>
      </c>
      <c r="AC2688" s="107" t="s">
        <v>9794</v>
      </c>
      <c r="AD2688" s="63" t="s">
        <v>6595</v>
      </c>
    </row>
    <row r="2689" spans="1:30" ht="102" x14ac:dyDescent="0.2">
      <c r="A2689" s="61" t="s">
        <v>9795</v>
      </c>
      <c r="B2689" s="99" t="s">
        <v>743</v>
      </c>
      <c r="C2689" s="56" t="s">
        <v>7295</v>
      </c>
      <c r="D2689" s="88" t="s">
        <v>9750</v>
      </c>
      <c r="E2689" s="57" t="s">
        <v>76</v>
      </c>
      <c r="F2689" s="62" t="s">
        <v>9796</v>
      </c>
      <c r="G2689" s="62" t="s">
        <v>9797</v>
      </c>
      <c r="H2689" s="59">
        <v>44574</v>
      </c>
      <c r="I2689" s="59">
        <v>45182</v>
      </c>
      <c r="J2689" s="48" t="str">
        <f>IF(Ugovori_OPULJP[[#This Row],[DATUM ZAVRŠETKA OPERACIJE]]&gt;DATE(2024,3,31),"u provedbi","završen")</f>
        <v>završen</v>
      </c>
      <c r="K2689" s="46" t="s">
        <v>37</v>
      </c>
      <c r="L2689" s="46" t="s">
        <v>37</v>
      </c>
      <c r="M2689" s="49">
        <v>0.85</v>
      </c>
      <c r="N2689" s="49">
        <v>0.15</v>
      </c>
      <c r="O2689" s="50">
        <f>Ugovori_OPULJP[[#This Row],[Bespovratna sredstva - Ukupno (EU+Nac) HRK
= Ukupna ugovorena vrijednost bespovratnih sredstava]]*Ugovori_OPULJP[[#This Row],[EU STOPA SUFINANCIRANJA %
EU CO-FINANCING RATE %]]</f>
        <v>2494752.5584999998</v>
      </c>
      <c r="P2689" s="51">
        <f>Ugovori_OPULJP[[#This Row],[Bespovratna sredstva - EU dio - HRK]]/7.5345</f>
        <v>331110.56586369366</v>
      </c>
      <c r="Q2689" s="50">
        <f>Ugovori_OPULJP[[#This Row],[Bespovratna sredstva - Ukupno (EU+Nac) HRK
= Ukupna ugovorena vrijednost bespovratnih sredstava]]*Ugovori_OPULJP[[#This Row],[STOPA NACIONALNOG SUFINANCIRANJA %]]</f>
        <v>440250.45149999997</v>
      </c>
      <c r="R2689" s="51">
        <f>Ugovori_OPULJP[[#This Row],[Bespovratna sredstva - Nacionalni dio - HRK]]/7.5345</f>
        <v>58431.276328887114</v>
      </c>
      <c r="S2689" s="52">
        <v>2935003.01</v>
      </c>
      <c r="T2689" s="53">
        <f>Ugovori_OPULJP[[#This Row],[Bespovratna sredstva - Ukupno (EU+Nac) HRK
= Ukupna ugovorena vrijednost bespovratnih sredstava]]/7.5345</f>
        <v>389541.84219258075</v>
      </c>
      <c r="U2689" s="50">
        <v>0</v>
      </c>
      <c r="V2689" s="51">
        <f>Ugovori_OPULJP[[#This Row],[Javni doprinos korisnika - HRK]]/7.5345</f>
        <v>0</v>
      </c>
      <c r="W2689" s="50">
        <v>0</v>
      </c>
      <c r="X2689" s="51">
        <f>Ugovori_OPULJP[[#This Row],[Privatni doprinos korisnika - HRK]]/7.5345</f>
        <v>0</v>
      </c>
      <c r="Y2689" s="52">
        <v>2935003.01</v>
      </c>
      <c r="Z2689" s="53">
        <f>Ugovori_OPULJP[[#This Row],[UKUPNI PRIHVATLJIVI IZDACI
TOTAL ELIGIBLE EXPENDITURE
= Bespovratna sredstva ukupno + doprinos korisnika
= Ukupni prihvatljivi troškovi
= Ukupna ugovorena vrijednost projekta HRK]]/7.5345</f>
        <v>389541.84219258075</v>
      </c>
      <c r="AA2689" s="57" t="s">
        <v>38</v>
      </c>
      <c r="AB2689" s="57" t="s">
        <v>35</v>
      </c>
      <c r="AC2689" s="107" t="s">
        <v>9798</v>
      </c>
      <c r="AD2689" s="63" t="s">
        <v>6595</v>
      </c>
    </row>
    <row r="2690" spans="1:30" ht="102" x14ac:dyDescent="0.2">
      <c r="A2690" s="61" t="s">
        <v>9799</v>
      </c>
      <c r="B2690" s="99" t="s">
        <v>743</v>
      </c>
      <c r="C2690" s="56" t="s">
        <v>7295</v>
      </c>
      <c r="D2690" s="88" t="s">
        <v>9750</v>
      </c>
      <c r="E2690" s="57" t="s">
        <v>76</v>
      </c>
      <c r="F2690" s="62" t="s">
        <v>9800</v>
      </c>
      <c r="G2690" s="62" t="s">
        <v>9801</v>
      </c>
      <c r="H2690" s="59">
        <v>44553</v>
      </c>
      <c r="I2690" s="59">
        <v>45161</v>
      </c>
      <c r="J2690" s="48" t="str">
        <f>IF(Ugovori_OPULJP[[#This Row],[DATUM ZAVRŠETKA OPERACIJE]]&gt;DATE(2024,3,31),"u provedbi","završen")</f>
        <v>završen</v>
      </c>
      <c r="K2690" s="58" t="s">
        <v>173</v>
      </c>
      <c r="L2690" s="58" t="s">
        <v>173</v>
      </c>
      <c r="M2690" s="74" t="s">
        <v>3114</v>
      </c>
      <c r="N2690" s="49">
        <v>0.15</v>
      </c>
      <c r="O2690" s="50">
        <f>Ugovori_OPULJP[[#This Row],[Bespovratna sredstva - Ukupno (EU+Nac) HRK
= Ukupna ugovorena vrijednost bespovratnih sredstava]]*Ugovori_OPULJP[[#This Row],[EU STOPA SUFINANCIRANJA %
EU CO-FINANCING RATE %]]</f>
        <v>481448.6275</v>
      </c>
      <c r="P2690" s="51">
        <f>Ugovori_OPULJP[[#This Row],[Bespovratna sredstva - EU dio - HRK]]/7.5345</f>
        <v>63899.213949167162</v>
      </c>
      <c r="Q2690" s="50">
        <f>Ugovori_OPULJP[[#This Row],[Bespovratna sredstva - Ukupno (EU+Nac) HRK
= Ukupna ugovorena vrijednost bespovratnih sredstava]]*Ugovori_OPULJP[[#This Row],[STOPA NACIONALNOG SUFINANCIRANJA %]]</f>
        <v>84961.522500000006</v>
      </c>
      <c r="R2690" s="51">
        <f>Ugovori_OPULJP[[#This Row],[Bespovratna sredstva - Nacionalni dio - HRK]]/7.5345</f>
        <v>11276.331873382442</v>
      </c>
      <c r="S2690" s="52">
        <v>566410.15</v>
      </c>
      <c r="T2690" s="53">
        <f>Ugovori_OPULJP[[#This Row],[Bespovratna sredstva - Ukupno (EU+Nac) HRK
= Ukupna ugovorena vrijednost bespovratnih sredstava]]/7.5345</f>
        <v>75175.545822549611</v>
      </c>
      <c r="U2690" s="50">
        <v>0</v>
      </c>
      <c r="V2690" s="51">
        <f>Ugovori_OPULJP[[#This Row],[Javni doprinos korisnika - HRK]]/7.5345</f>
        <v>0</v>
      </c>
      <c r="W2690" s="50">
        <v>0</v>
      </c>
      <c r="X2690" s="51">
        <f>Ugovori_OPULJP[[#This Row],[Privatni doprinos korisnika - HRK]]/7.5345</f>
        <v>0</v>
      </c>
      <c r="Y2690" s="52">
        <v>566410.15</v>
      </c>
      <c r="Z2690" s="53">
        <f>Ugovori_OPULJP[[#This Row],[UKUPNI PRIHVATLJIVI IZDACI
TOTAL ELIGIBLE EXPENDITURE
= Bespovratna sredstva ukupno + doprinos korisnika
= Ukupni prihvatljivi troškovi
= Ukupna ugovorena vrijednost projekta HRK]]/7.5345</f>
        <v>75175.545822549611</v>
      </c>
      <c r="AA2690" s="57" t="s">
        <v>38</v>
      </c>
      <c r="AB2690" s="57" t="s">
        <v>35</v>
      </c>
      <c r="AC2690" s="107" t="s">
        <v>9802</v>
      </c>
      <c r="AD2690" s="63" t="s">
        <v>6595</v>
      </c>
    </row>
    <row r="2691" spans="1:30" ht="76.5" x14ac:dyDescent="0.2">
      <c r="A2691" s="61" t="s">
        <v>9803</v>
      </c>
      <c r="B2691" s="99" t="s">
        <v>743</v>
      </c>
      <c r="C2691" s="56" t="s">
        <v>7295</v>
      </c>
      <c r="D2691" s="56" t="s">
        <v>9750</v>
      </c>
      <c r="E2691" s="57" t="s">
        <v>76</v>
      </c>
      <c r="F2691" s="62" t="s">
        <v>9804</v>
      </c>
      <c r="G2691" s="62" t="s">
        <v>9805</v>
      </c>
      <c r="H2691" s="59">
        <v>44580</v>
      </c>
      <c r="I2691" s="59">
        <v>45188</v>
      </c>
      <c r="J2691" s="48" t="str">
        <f>IF(Ugovori_OPULJP[[#This Row],[DATUM ZAVRŠETKA OPERACIJE]]&gt;DATE(2024,3,31),"u provedbi","završen")</f>
        <v>završen</v>
      </c>
      <c r="K2691" s="67" t="s">
        <v>155</v>
      </c>
      <c r="L2691" s="46" t="s">
        <v>155</v>
      </c>
      <c r="M2691" s="49">
        <v>0.85</v>
      </c>
      <c r="N2691" s="49">
        <v>0.15</v>
      </c>
      <c r="O2691" s="50">
        <f>Ugovori_OPULJP[[#This Row],[Bespovratna sredstva - Ukupno (EU+Nac) HRK
= Ukupna ugovorena vrijednost bespovratnih sredstava]]*Ugovori_OPULJP[[#This Row],[EU STOPA SUFINANCIRANJA %
EU CO-FINANCING RATE %]]</f>
        <v>2040275.3405000002</v>
      </c>
      <c r="P2691" s="51">
        <f>Ugovori_OPULJP[[#This Row],[Bespovratna sredstva - EU dio - HRK]]/7.5345</f>
        <v>270791.07313026744</v>
      </c>
      <c r="Q2691" s="50">
        <f>Ugovori_OPULJP[[#This Row],[Bespovratna sredstva - Ukupno (EU+Nac) HRK
= Ukupna ugovorena vrijednost bespovratnih sredstava]]*Ugovori_OPULJP[[#This Row],[STOPA NACIONALNOG SUFINANCIRANJA %]]</f>
        <v>360048.5895</v>
      </c>
      <c r="R2691" s="51">
        <f>Ugovori_OPULJP[[#This Row],[Bespovratna sredstva - Nacionalni dio - HRK]]/7.5345</f>
        <v>47786.659964164843</v>
      </c>
      <c r="S2691" s="52">
        <v>2400323.9300000002</v>
      </c>
      <c r="T2691" s="53">
        <f>Ugovori_OPULJP[[#This Row],[Bespovratna sredstva - Ukupno (EU+Nac) HRK
= Ukupna ugovorena vrijednost bespovratnih sredstava]]/7.5345</f>
        <v>318577.73309443227</v>
      </c>
      <c r="U2691" s="50">
        <v>0</v>
      </c>
      <c r="V2691" s="51">
        <f>Ugovori_OPULJP[[#This Row],[Javni doprinos korisnika - HRK]]/7.5345</f>
        <v>0</v>
      </c>
      <c r="W2691" s="50">
        <v>0</v>
      </c>
      <c r="X2691" s="51">
        <f>Ugovori_OPULJP[[#This Row],[Privatni doprinos korisnika - HRK]]/7.5345</f>
        <v>0</v>
      </c>
      <c r="Y2691" s="52">
        <v>2400323.9300000002</v>
      </c>
      <c r="Z2691" s="53">
        <f>Ugovori_OPULJP[[#This Row],[UKUPNI PRIHVATLJIVI IZDACI
TOTAL ELIGIBLE EXPENDITURE
= Bespovratna sredstva ukupno + doprinos korisnika
= Ukupni prihvatljivi troškovi
= Ukupna ugovorena vrijednost projekta HRK]]/7.5345</f>
        <v>318577.73309443227</v>
      </c>
      <c r="AA2691" s="57" t="s">
        <v>38</v>
      </c>
      <c r="AB2691" s="57" t="s">
        <v>35</v>
      </c>
      <c r="AC2691" s="107" t="s">
        <v>9806</v>
      </c>
      <c r="AD2691" s="63" t="s">
        <v>6595</v>
      </c>
    </row>
    <row r="2692" spans="1:30" ht="63.75" x14ac:dyDescent="0.2">
      <c r="A2692" s="61" t="s">
        <v>9807</v>
      </c>
      <c r="B2692" s="99" t="s">
        <v>743</v>
      </c>
      <c r="C2692" s="56" t="s">
        <v>7295</v>
      </c>
      <c r="D2692" s="88" t="s">
        <v>9750</v>
      </c>
      <c r="E2692" s="57" t="s">
        <v>76</v>
      </c>
      <c r="F2692" s="62" t="s">
        <v>9808</v>
      </c>
      <c r="G2692" s="62" t="s">
        <v>9809</v>
      </c>
      <c r="H2692" s="59">
        <v>44553</v>
      </c>
      <c r="I2692" s="59">
        <v>45161</v>
      </c>
      <c r="J2692" s="48" t="str">
        <f>IF(Ugovori_OPULJP[[#This Row],[DATUM ZAVRŠETKA OPERACIJE]]&gt;DATE(2024,3,31),"u provedbi","završen")</f>
        <v>završen</v>
      </c>
      <c r="K2692" s="58" t="s">
        <v>155</v>
      </c>
      <c r="L2692" s="46" t="s">
        <v>155</v>
      </c>
      <c r="M2692" s="74" t="s">
        <v>3114</v>
      </c>
      <c r="N2692" s="49">
        <v>0.15</v>
      </c>
      <c r="O2692" s="50">
        <f>Ugovori_OPULJP[[#This Row],[Bespovratna sredstva - Ukupno (EU+Nac) HRK
= Ukupna ugovorena vrijednost bespovratnih sredstava]]*Ugovori_OPULJP[[#This Row],[EU STOPA SUFINANCIRANJA %
EU CO-FINANCING RATE %]]</f>
        <v>1418748.8125</v>
      </c>
      <c r="P2692" s="51">
        <f>Ugovori_OPULJP[[#This Row],[Bespovratna sredstva - EU dio - HRK]]/7.5345</f>
        <v>188300.32682991572</v>
      </c>
      <c r="Q2692" s="50">
        <f>Ugovori_OPULJP[[#This Row],[Bespovratna sredstva - Ukupno (EU+Nac) HRK
= Ukupna ugovorena vrijednost bespovratnih sredstava]]*Ugovori_OPULJP[[#This Row],[STOPA NACIONALNOG SUFINANCIRANJA %]]</f>
        <v>250367.4375</v>
      </c>
      <c r="R2692" s="51">
        <f>Ugovori_OPULJP[[#This Row],[Bespovratna sredstva - Nacionalni dio - HRK]]/7.5345</f>
        <v>33229.469440573361</v>
      </c>
      <c r="S2692" s="52">
        <v>1669116.25</v>
      </c>
      <c r="T2692" s="53">
        <f>Ugovori_OPULJP[[#This Row],[Bespovratna sredstva - Ukupno (EU+Nac) HRK
= Ukupna ugovorena vrijednost bespovratnih sredstava]]/7.5345</f>
        <v>221529.79627048908</v>
      </c>
      <c r="U2692" s="50">
        <v>0</v>
      </c>
      <c r="V2692" s="51">
        <f>Ugovori_OPULJP[[#This Row],[Javni doprinos korisnika - HRK]]/7.5345</f>
        <v>0</v>
      </c>
      <c r="W2692" s="50">
        <v>0</v>
      </c>
      <c r="X2692" s="51">
        <f>Ugovori_OPULJP[[#This Row],[Privatni doprinos korisnika - HRK]]/7.5345</f>
        <v>0</v>
      </c>
      <c r="Y2692" s="52">
        <v>1669116.25</v>
      </c>
      <c r="Z2692" s="53">
        <f>Ugovori_OPULJP[[#This Row],[UKUPNI PRIHVATLJIVI IZDACI
TOTAL ELIGIBLE EXPENDITURE
= Bespovratna sredstva ukupno + doprinos korisnika
= Ukupni prihvatljivi troškovi
= Ukupna ugovorena vrijednost projekta HRK]]/7.5345</f>
        <v>221529.79627048908</v>
      </c>
      <c r="AA2692" s="57" t="s">
        <v>38</v>
      </c>
      <c r="AB2692" s="57" t="s">
        <v>35</v>
      </c>
      <c r="AC2692" s="107" t="s">
        <v>9786</v>
      </c>
      <c r="AD2692" s="63" t="s">
        <v>6595</v>
      </c>
    </row>
    <row r="2693" spans="1:30" ht="102" x14ac:dyDescent="0.2">
      <c r="A2693" s="61" t="s">
        <v>9810</v>
      </c>
      <c r="B2693" s="99" t="s">
        <v>743</v>
      </c>
      <c r="C2693" s="56" t="s">
        <v>7295</v>
      </c>
      <c r="D2693" s="56" t="s">
        <v>9750</v>
      </c>
      <c r="E2693" s="57" t="s">
        <v>76</v>
      </c>
      <c r="F2693" s="62" t="s">
        <v>9811</v>
      </c>
      <c r="G2693" s="45" t="s">
        <v>8355</v>
      </c>
      <c r="H2693" s="59">
        <v>44581</v>
      </c>
      <c r="I2693" s="59">
        <v>45189</v>
      </c>
      <c r="J2693" s="48" t="str">
        <f>IF(Ugovori_OPULJP[[#This Row],[DATUM ZAVRŠETKA OPERACIJE]]&gt;DATE(2024,3,31),"u provedbi","završen")</f>
        <v>završen</v>
      </c>
      <c r="K2693" s="58" t="s">
        <v>173</v>
      </c>
      <c r="L2693" s="58" t="s">
        <v>173</v>
      </c>
      <c r="M2693" s="49">
        <v>0.85</v>
      </c>
      <c r="N2693" s="49">
        <v>0.15</v>
      </c>
      <c r="O2693" s="50">
        <f>Ugovori_OPULJP[[#This Row],[Bespovratna sredstva - Ukupno (EU+Nac) HRK
= Ukupna ugovorena vrijednost bespovratnih sredstava]]*Ugovori_OPULJP[[#This Row],[EU STOPA SUFINANCIRANJA %
EU CO-FINANCING RATE %]]</f>
        <v>704093.777</v>
      </c>
      <c r="P2693" s="51">
        <f>Ugovori_OPULJP[[#This Row],[Bespovratna sredstva - EU dio - HRK]]/7.5345</f>
        <v>93449.30347070143</v>
      </c>
      <c r="Q2693" s="50">
        <f>Ugovori_OPULJP[[#This Row],[Bespovratna sredstva - Ukupno (EU+Nac) HRK
= Ukupna ugovorena vrijednost bespovratnih sredstava]]*Ugovori_OPULJP[[#This Row],[STOPA NACIONALNOG SUFINANCIRANJA %]]</f>
        <v>124251.84299999999</v>
      </c>
      <c r="R2693" s="51">
        <f>Ugovori_OPULJP[[#This Row],[Bespovratna sredstva - Nacionalni dio - HRK]]/7.5345</f>
        <v>16491.053553653193</v>
      </c>
      <c r="S2693" s="52">
        <v>828345.62</v>
      </c>
      <c r="T2693" s="53">
        <f>Ugovori_OPULJP[[#This Row],[Bespovratna sredstva - Ukupno (EU+Nac) HRK
= Ukupna ugovorena vrijednost bespovratnih sredstava]]/7.5345</f>
        <v>109940.35702435463</v>
      </c>
      <c r="U2693" s="50">
        <v>0</v>
      </c>
      <c r="V2693" s="51">
        <f>Ugovori_OPULJP[[#This Row],[Javni doprinos korisnika - HRK]]/7.5345</f>
        <v>0</v>
      </c>
      <c r="W2693" s="50">
        <v>0</v>
      </c>
      <c r="X2693" s="51">
        <f>Ugovori_OPULJP[[#This Row],[Privatni doprinos korisnika - HRK]]/7.5345</f>
        <v>0</v>
      </c>
      <c r="Y2693" s="52">
        <v>828345.62</v>
      </c>
      <c r="Z2693" s="53">
        <f>Ugovori_OPULJP[[#This Row],[UKUPNI PRIHVATLJIVI IZDACI
TOTAL ELIGIBLE EXPENDITURE
= Bespovratna sredstva ukupno + doprinos korisnika
= Ukupni prihvatljivi troškovi
= Ukupna ugovorena vrijednost projekta HRK]]/7.5345</f>
        <v>109940.35702435463</v>
      </c>
      <c r="AA2693" s="57" t="s">
        <v>38</v>
      </c>
      <c r="AB2693" s="57" t="s">
        <v>35</v>
      </c>
      <c r="AC2693" s="107" t="s">
        <v>9812</v>
      </c>
      <c r="AD2693" s="63" t="s">
        <v>6595</v>
      </c>
    </row>
    <row r="2694" spans="1:30" ht="114.75" x14ac:dyDescent="0.2">
      <c r="A2694" s="61" t="s">
        <v>9813</v>
      </c>
      <c r="B2694" s="99" t="s">
        <v>743</v>
      </c>
      <c r="C2694" s="56" t="s">
        <v>7295</v>
      </c>
      <c r="D2694" s="88" t="s">
        <v>9750</v>
      </c>
      <c r="E2694" s="57" t="s">
        <v>76</v>
      </c>
      <c r="F2694" s="62" t="s">
        <v>9814</v>
      </c>
      <c r="G2694" s="62" t="s">
        <v>9815</v>
      </c>
      <c r="H2694" s="59">
        <v>44553</v>
      </c>
      <c r="I2694" s="59">
        <v>45161</v>
      </c>
      <c r="J2694" s="48" t="str">
        <f>IF(Ugovori_OPULJP[[#This Row],[DATUM ZAVRŠETKA OPERACIJE]]&gt;DATE(2024,3,31),"u provedbi","završen")</f>
        <v>završen</v>
      </c>
      <c r="K2694" s="58" t="s">
        <v>2992</v>
      </c>
      <c r="L2694" s="58" t="s">
        <v>173</v>
      </c>
      <c r="M2694" s="74" t="s">
        <v>3114</v>
      </c>
      <c r="N2694" s="49">
        <v>0.15</v>
      </c>
      <c r="O2694" s="50">
        <f>Ugovori_OPULJP[[#This Row],[Bespovratna sredstva - Ukupno (EU+Nac) HRK
= Ukupna ugovorena vrijednost bespovratnih sredstava]]*Ugovori_OPULJP[[#This Row],[EU STOPA SUFINANCIRANJA %
EU CO-FINANCING RATE %]]</f>
        <v>2125672.0440000002</v>
      </c>
      <c r="P2694" s="51">
        <f>Ugovori_OPULJP[[#This Row],[Bespovratna sredstva - EU dio - HRK]]/7.5345</f>
        <v>282125.16344813857</v>
      </c>
      <c r="Q2694" s="50">
        <f>Ugovori_OPULJP[[#This Row],[Bespovratna sredstva - Ukupno (EU+Nac) HRK
= Ukupna ugovorena vrijednost bespovratnih sredstava]]*Ugovori_OPULJP[[#This Row],[STOPA NACIONALNOG SUFINANCIRANJA %]]</f>
        <v>375118.59600000002</v>
      </c>
      <c r="R2694" s="51">
        <f>Ugovori_OPULJP[[#This Row],[Bespovratna sredstva - Nacionalni dio - HRK]]/7.5345</f>
        <v>49786.793549671514</v>
      </c>
      <c r="S2694" s="52">
        <v>2500790.64</v>
      </c>
      <c r="T2694" s="53">
        <f>Ugovori_OPULJP[[#This Row],[Bespovratna sredstva - Ukupno (EU+Nac) HRK
= Ukupna ugovorena vrijednost bespovratnih sredstava]]/7.5345</f>
        <v>331911.95699781005</v>
      </c>
      <c r="U2694" s="50">
        <v>0</v>
      </c>
      <c r="V2694" s="51">
        <f>Ugovori_OPULJP[[#This Row],[Javni doprinos korisnika - HRK]]/7.5345</f>
        <v>0</v>
      </c>
      <c r="W2694" s="50">
        <v>0</v>
      </c>
      <c r="X2694" s="51">
        <f>Ugovori_OPULJP[[#This Row],[Privatni doprinos korisnika - HRK]]/7.5345</f>
        <v>0</v>
      </c>
      <c r="Y2694" s="52">
        <v>2500790.64</v>
      </c>
      <c r="Z2694" s="53">
        <f>Ugovori_OPULJP[[#This Row],[UKUPNI PRIHVATLJIVI IZDACI
TOTAL ELIGIBLE EXPENDITURE
= Bespovratna sredstva ukupno + doprinos korisnika
= Ukupni prihvatljivi troškovi
= Ukupna ugovorena vrijednost projekta HRK]]/7.5345</f>
        <v>331911.95699781005</v>
      </c>
      <c r="AA2694" s="57" t="s">
        <v>38</v>
      </c>
      <c r="AB2694" s="57" t="s">
        <v>35</v>
      </c>
      <c r="AC2694" s="107" t="s">
        <v>9816</v>
      </c>
      <c r="AD2694" s="63" t="s">
        <v>6595</v>
      </c>
    </row>
    <row r="2695" spans="1:30" ht="51" x14ac:dyDescent="0.2">
      <c r="A2695" s="61" t="s">
        <v>9817</v>
      </c>
      <c r="B2695" s="99" t="s">
        <v>743</v>
      </c>
      <c r="C2695" s="56" t="s">
        <v>7295</v>
      </c>
      <c r="D2695" s="88" t="s">
        <v>9750</v>
      </c>
      <c r="E2695" s="57" t="s">
        <v>76</v>
      </c>
      <c r="F2695" s="62" t="s">
        <v>9818</v>
      </c>
      <c r="G2695" s="62" t="s">
        <v>9819</v>
      </c>
      <c r="H2695" s="59">
        <v>44553</v>
      </c>
      <c r="I2695" s="59">
        <v>45161</v>
      </c>
      <c r="J2695" s="48" t="str">
        <f>IF(Ugovori_OPULJP[[#This Row],[DATUM ZAVRŠETKA OPERACIJE]]&gt;DATE(2024,3,31),"u provedbi","završen")</f>
        <v>završen</v>
      </c>
      <c r="K2695" s="67" t="s">
        <v>37</v>
      </c>
      <c r="L2695" s="58" t="s">
        <v>37</v>
      </c>
      <c r="M2695" s="74" t="s">
        <v>3114</v>
      </c>
      <c r="N2695" s="49">
        <v>0.15</v>
      </c>
      <c r="O2695" s="50">
        <f>Ugovori_OPULJP[[#This Row],[Bespovratna sredstva - Ukupno (EU+Nac) HRK
= Ukupna ugovorena vrijednost bespovratnih sredstava]]*Ugovori_OPULJP[[#This Row],[EU STOPA SUFINANCIRANJA %
EU CO-FINANCING RATE %]]</f>
        <v>1203659.2024999999</v>
      </c>
      <c r="P2695" s="51">
        <f>Ugovori_OPULJP[[#This Row],[Bespovratna sredstva - EU dio - HRK]]/7.5345</f>
        <v>159753.02972990906</v>
      </c>
      <c r="Q2695" s="50">
        <f>Ugovori_OPULJP[[#This Row],[Bespovratna sredstva - Ukupno (EU+Nac) HRK
= Ukupna ugovorena vrijednost bespovratnih sredstava]]*Ugovori_OPULJP[[#This Row],[STOPA NACIONALNOG SUFINANCIRANJA %]]</f>
        <v>212410.44749999998</v>
      </c>
      <c r="R2695" s="51">
        <f>Ugovori_OPULJP[[#This Row],[Bespovratna sredstva - Nacionalni dio - HRK]]/7.5345</f>
        <v>28191.711128807481</v>
      </c>
      <c r="S2695" s="52">
        <v>1416069.65</v>
      </c>
      <c r="T2695" s="53">
        <f>Ugovori_OPULJP[[#This Row],[Bespovratna sredstva - Ukupno (EU+Nac) HRK
= Ukupna ugovorena vrijednost bespovratnih sredstava]]/7.5345</f>
        <v>187944.74085871654</v>
      </c>
      <c r="U2695" s="50">
        <v>0</v>
      </c>
      <c r="V2695" s="51">
        <f>Ugovori_OPULJP[[#This Row],[Javni doprinos korisnika - HRK]]/7.5345</f>
        <v>0</v>
      </c>
      <c r="W2695" s="50">
        <v>0</v>
      </c>
      <c r="X2695" s="51">
        <f>Ugovori_OPULJP[[#This Row],[Privatni doprinos korisnika - HRK]]/7.5345</f>
        <v>0</v>
      </c>
      <c r="Y2695" s="52">
        <v>1416069.65</v>
      </c>
      <c r="Z2695" s="53">
        <f>Ugovori_OPULJP[[#This Row],[UKUPNI PRIHVATLJIVI IZDACI
TOTAL ELIGIBLE EXPENDITURE
= Bespovratna sredstva ukupno + doprinos korisnika
= Ukupni prihvatljivi troškovi
= Ukupna ugovorena vrijednost projekta HRK]]/7.5345</f>
        <v>187944.74085871654</v>
      </c>
      <c r="AA2695" s="57" t="s">
        <v>38</v>
      </c>
      <c r="AB2695" s="57" t="s">
        <v>35</v>
      </c>
      <c r="AC2695" s="107" t="s">
        <v>9820</v>
      </c>
      <c r="AD2695" s="63" t="s">
        <v>6595</v>
      </c>
    </row>
    <row r="2696" spans="1:30" ht="63.75" x14ac:dyDescent="0.2">
      <c r="A2696" s="66" t="s">
        <v>9821</v>
      </c>
      <c r="B2696" s="99" t="s">
        <v>743</v>
      </c>
      <c r="C2696" s="56" t="s">
        <v>7295</v>
      </c>
      <c r="D2696" s="88" t="s">
        <v>9750</v>
      </c>
      <c r="E2696" s="57" t="s">
        <v>76</v>
      </c>
      <c r="F2696" s="62" t="s">
        <v>9822</v>
      </c>
      <c r="G2696" s="62" t="s">
        <v>1978</v>
      </c>
      <c r="H2696" s="59">
        <v>44553</v>
      </c>
      <c r="I2696" s="59">
        <v>45161</v>
      </c>
      <c r="J2696" s="48" t="str">
        <f>IF(Ugovori_OPULJP[[#This Row],[DATUM ZAVRŠETKA OPERACIJE]]&gt;DATE(2024,3,31),"u provedbi","završen")</f>
        <v>završen</v>
      </c>
      <c r="K2696" s="67" t="s">
        <v>599</v>
      </c>
      <c r="L2696" s="58" t="s">
        <v>599</v>
      </c>
      <c r="M2696" s="74" t="s">
        <v>3114</v>
      </c>
      <c r="N2696" s="49">
        <v>0.15</v>
      </c>
      <c r="O2696" s="50">
        <f>Ugovori_OPULJP[[#This Row],[Bespovratna sredstva - Ukupno (EU+Nac) HRK
= Ukupna ugovorena vrijednost bespovratnih sredstava]]*Ugovori_OPULJP[[#This Row],[EU STOPA SUFINANCIRANJA %
EU CO-FINANCING RATE %]]</f>
        <v>855005.24199999997</v>
      </c>
      <c r="P2696" s="51">
        <f>Ugovori_OPULJP[[#This Row],[Bespovratna sredstva - EU dio - HRK]]/7.5345</f>
        <v>113478.69692746697</v>
      </c>
      <c r="Q2696" s="50">
        <f>Ugovori_OPULJP[[#This Row],[Bespovratna sredstva - Ukupno (EU+Nac) HRK
= Ukupna ugovorena vrijednost bespovratnih sredstava]]*Ugovori_OPULJP[[#This Row],[STOPA NACIONALNOG SUFINANCIRANJA %]]</f>
        <v>150883.27799999999</v>
      </c>
      <c r="R2696" s="51">
        <f>Ugovori_OPULJP[[#This Row],[Bespovratna sredstva - Nacionalni dio - HRK]]/7.5345</f>
        <v>20025.652398964761</v>
      </c>
      <c r="S2696" s="52">
        <v>1005888.52</v>
      </c>
      <c r="T2696" s="53">
        <f>Ugovori_OPULJP[[#This Row],[Bespovratna sredstva - Ukupno (EU+Nac) HRK
= Ukupna ugovorena vrijednost bespovratnih sredstava]]/7.5345</f>
        <v>133504.34932643175</v>
      </c>
      <c r="U2696" s="50">
        <v>0</v>
      </c>
      <c r="V2696" s="51">
        <f>Ugovori_OPULJP[[#This Row],[Javni doprinos korisnika - HRK]]/7.5345</f>
        <v>0</v>
      </c>
      <c r="W2696" s="50">
        <v>0</v>
      </c>
      <c r="X2696" s="51">
        <f>Ugovori_OPULJP[[#This Row],[Privatni doprinos korisnika - HRK]]/7.5345</f>
        <v>0</v>
      </c>
      <c r="Y2696" s="52">
        <v>1005888.52</v>
      </c>
      <c r="Z2696" s="53">
        <f>Ugovori_OPULJP[[#This Row],[UKUPNI PRIHVATLJIVI IZDACI
TOTAL ELIGIBLE EXPENDITURE
= Bespovratna sredstva ukupno + doprinos korisnika
= Ukupni prihvatljivi troškovi
= Ukupna ugovorena vrijednost projekta HRK]]/7.5345</f>
        <v>133504.34932643175</v>
      </c>
      <c r="AA2696" s="57" t="s">
        <v>38</v>
      </c>
      <c r="AB2696" s="57" t="s">
        <v>35</v>
      </c>
      <c r="AC2696" s="107" t="s">
        <v>9823</v>
      </c>
      <c r="AD2696" s="63" t="s">
        <v>6595</v>
      </c>
    </row>
    <row r="2697" spans="1:30" ht="102" x14ac:dyDescent="0.2">
      <c r="A2697" s="66" t="s">
        <v>9824</v>
      </c>
      <c r="B2697" s="99" t="s">
        <v>743</v>
      </c>
      <c r="C2697" s="56" t="s">
        <v>7295</v>
      </c>
      <c r="D2697" s="88" t="s">
        <v>9750</v>
      </c>
      <c r="E2697" s="57" t="s">
        <v>76</v>
      </c>
      <c r="F2697" s="62" t="s">
        <v>9825</v>
      </c>
      <c r="G2697" s="62" t="s">
        <v>9826</v>
      </c>
      <c r="H2697" s="59">
        <v>44553</v>
      </c>
      <c r="I2697" s="59">
        <v>45161</v>
      </c>
      <c r="J2697" s="48" t="str">
        <f>IF(Ugovori_OPULJP[[#This Row],[DATUM ZAVRŠETKA OPERACIJE]]&gt;DATE(2024,3,31),"u provedbi","završen")</f>
        <v>završen</v>
      </c>
      <c r="K2697" s="67" t="s">
        <v>37</v>
      </c>
      <c r="L2697" s="58" t="s">
        <v>37</v>
      </c>
      <c r="M2697" s="74" t="s">
        <v>3114</v>
      </c>
      <c r="N2697" s="49">
        <v>0.15</v>
      </c>
      <c r="O2697" s="50">
        <f>Ugovori_OPULJP[[#This Row],[Bespovratna sredstva - Ukupno (EU+Nac) HRK
= Ukupna ugovorena vrijednost bespovratnih sredstava]]*Ugovori_OPULJP[[#This Row],[EU STOPA SUFINANCIRANJA %
EU CO-FINANCING RATE %]]</f>
        <v>1627490.24</v>
      </c>
      <c r="P2697" s="51">
        <f>Ugovori_OPULJP[[#This Row],[Bespovratna sredstva - EU dio - HRK]]/7.5345</f>
        <v>216005.07532019375</v>
      </c>
      <c r="Q2697" s="50">
        <f>Ugovori_OPULJP[[#This Row],[Bespovratna sredstva - Ukupno (EU+Nac) HRK
= Ukupna ugovorena vrijednost bespovratnih sredstava]]*Ugovori_OPULJP[[#This Row],[STOPA NACIONALNOG SUFINANCIRANJA %]]</f>
        <v>287204.15999999997</v>
      </c>
      <c r="R2697" s="51">
        <f>Ugovori_OPULJP[[#This Row],[Bespovratna sredstva - Nacionalni dio - HRK]]/7.5345</f>
        <v>38118.542703563602</v>
      </c>
      <c r="S2697" s="52">
        <v>1914694.4</v>
      </c>
      <c r="T2697" s="53">
        <f>Ugovori_OPULJP[[#This Row],[Bespovratna sredstva - Ukupno (EU+Nac) HRK
= Ukupna ugovorena vrijednost bespovratnih sredstava]]/7.5345</f>
        <v>254123.61802375736</v>
      </c>
      <c r="U2697" s="50">
        <v>0</v>
      </c>
      <c r="V2697" s="51">
        <f>Ugovori_OPULJP[[#This Row],[Javni doprinos korisnika - HRK]]/7.5345</f>
        <v>0</v>
      </c>
      <c r="W2697" s="50">
        <v>0</v>
      </c>
      <c r="X2697" s="51">
        <f>Ugovori_OPULJP[[#This Row],[Privatni doprinos korisnika - HRK]]/7.5345</f>
        <v>0</v>
      </c>
      <c r="Y2697" s="52">
        <v>1914694.4</v>
      </c>
      <c r="Z2697" s="53">
        <f>Ugovori_OPULJP[[#This Row],[UKUPNI PRIHVATLJIVI IZDACI
TOTAL ELIGIBLE EXPENDITURE
= Bespovratna sredstva ukupno + doprinos korisnika
= Ukupni prihvatljivi troškovi
= Ukupna ugovorena vrijednost projekta HRK]]/7.5345</f>
        <v>254123.61802375736</v>
      </c>
      <c r="AA2697" s="57" t="s">
        <v>38</v>
      </c>
      <c r="AB2697" s="57" t="s">
        <v>35</v>
      </c>
      <c r="AC2697" s="107" t="s">
        <v>9827</v>
      </c>
      <c r="AD2697" s="63" t="s">
        <v>6595</v>
      </c>
    </row>
    <row r="2698" spans="1:30" ht="89.25" x14ac:dyDescent="0.2">
      <c r="A2698" s="61" t="s">
        <v>9828</v>
      </c>
      <c r="B2698" s="99" t="s">
        <v>743</v>
      </c>
      <c r="C2698" s="56" t="s">
        <v>7295</v>
      </c>
      <c r="D2698" s="56" t="s">
        <v>9750</v>
      </c>
      <c r="E2698" s="57" t="s">
        <v>76</v>
      </c>
      <c r="F2698" s="62" t="s">
        <v>9829</v>
      </c>
      <c r="G2698" s="62" t="s">
        <v>1695</v>
      </c>
      <c r="H2698" s="59">
        <v>44578</v>
      </c>
      <c r="I2698" s="59">
        <v>45186</v>
      </c>
      <c r="J2698" s="48" t="str">
        <f>IF(Ugovori_OPULJP[[#This Row],[DATUM ZAVRŠETKA OPERACIJE]]&gt;DATE(2024,3,31),"u provedbi","završen")</f>
        <v>završen</v>
      </c>
      <c r="K2698" s="58" t="s">
        <v>338</v>
      </c>
      <c r="L2698" s="58" t="s">
        <v>338</v>
      </c>
      <c r="M2698" s="49">
        <v>0.85</v>
      </c>
      <c r="N2698" s="49">
        <v>0.15</v>
      </c>
      <c r="O2698" s="50">
        <f>Ugovori_OPULJP[[#This Row],[Bespovratna sredstva - Ukupno (EU+Nac) HRK
= Ukupna ugovorena vrijednost bespovratnih sredstava]]*Ugovori_OPULJP[[#This Row],[EU STOPA SUFINANCIRANJA %
EU CO-FINANCING RATE %]]</f>
        <v>3621150.4924999997</v>
      </c>
      <c r="P2698" s="51">
        <f>Ugovori_OPULJP[[#This Row],[Bespovratna sredstva - EU dio - HRK]]/7.5345</f>
        <v>480609.26305660623</v>
      </c>
      <c r="Q2698" s="50">
        <f>Ugovori_OPULJP[[#This Row],[Bespovratna sredstva - Ukupno (EU+Nac) HRK
= Ukupna ugovorena vrijednost bespovratnih sredstava]]*Ugovori_OPULJP[[#This Row],[STOPA NACIONALNOG SUFINANCIRANJA %]]</f>
        <v>639026.5575</v>
      </c>
      <c r="R2698" s="51">
        <f>Ugovori_OPULJP[[#This Row],[Bespovratna sredstva - Nacionalni dio - HRK]]/7.5345</f>
        <v>84813.399362930519</v>
      </c>
      <c r="S2698" s="52">
        <v>4260177.05</v>
      </c>
      <c r="T2698" s="53">
        <f>Ugovori_OPULJP[[#This Row],[Bespovratna sredstva - Ukupno (EU+Nac) HRK
= Ukupna ugovorena vrijednost bespovratnih sredstava]]/7.5345</f>
        <v>565422.66241953673</v>
      </c>
      <c r="U2698" s="50">
        <v>0</v>
      </c>
      <c r="V2698" s="51">
        <f>Ugovori_OPULJP[[#This Row],[Javni doprinos korisnika - HRK]]/7.5345</f>
        <v>0</v>
      </c>
      <c r="W2698" s="50">
        <v>0</v>
      </c>
      <c r="X2698" s="51">
        <f>Ugovori_OPULJP[[#This Row],[Privatni doprinos korisnika - HRK]]/7.5345</f>
        <v>0</v>
      </c>
      <c r="Y2698" s="52">
        <v>4260177.05</v>
      </c>
      <c r="Z2698" s="53">
        <f>Ugovori_OPULJP[[#This Row],[UKUPNI PRIHVATLJIVI IZDACI
TOTAL ELIGIBLE EXPENDITURE
= Bespovratna sredstva ukupno + doprinos korisnika
= Ukupni prihvatljivi troškovi
= Ukupna ugovorena vrijednost projekta HRK]]/7.5345</f>
        <v>565422.66241953673</v>
      </c>
      <c r="AA2698" s="57" t="s">
        <v>38</v>
      </c>
      <c r="AB2698" s="57" t="s">
        <v>35</v>
      </c>
      <c r="AC2698" s="107" t="s">
        <v>9830</v>
      </c>
      <c r="AD2698" s="63" t="s">
        <v>6595</v>
      </c>
    </row>
    <row r="2699" spans="1:30" ht="34.5" customHeight="1" x14ac:dyDescent="0.2">
      <c r="A2699" s="61" t="s">
        <v>9831</v>
      </c>
      <c r="B2699" s="99" t="s">
        <v>743</v>
      </c>
      <c r="C2699" s="56" t="s">
        <v>7295</v>
      </c>
      <c r="D2699" s="88" t="s">
        <v>9750</v>
      </c>
      <c r="E2699" s="57" t="s">
        <v>76</v>
      </c>
      <c r="F2699" s="62" t="s">
        <v>9832</v>
      </c>
      <c r="G2699" s="62" t="s">
        <v>9833</v>
      </c>
      <c r="H2699" s="59">
        <v>44553</v>
      </c>
      <c r="I2699" s="59">
        <v>45161</v>
      </c>
      <c r="J2699" s="48" t="str">
        <f>IF(Ugovori_OPULJP[[#This Row],[DATUM ZAVRŠETKA OPERACIJE]]&gt;DATE(2024,3,31),"u provedbi","završen")</f>
        <v>završen</v>
      </c>
      <c r="K2699" s="67" t="s">
        <v>37</v>
      </c>
      <c r="L2699" s="58" t="s">
        <v>37</v>
      </c>
      <c r="M2699" s="74" t="s">
        <v>3114</v>
      </c>
      <c r="N2699" s="49">
        <v>0.15</v>
      </c>
      <c r="O2699" s="50">
        <f>Ugovori_OPULJP[[#This Row],[Bespovratna sredstva - Ukupno (EU+Nac) HRK
= Ukupna ugovorena vrijednost bespovratnih sredstava]]*Ugovori_OPULJP[[#This Row],[EU STOPA SUFINANCIRANJA %
EU CO-FINANCING RATE %]]</f>
        <v>1621528.459</v>
      </c>
      <c r="P2699" s="51">
        <f>Ugovori_OPULJP[[#This Row],[Bespovratna sredstva - EU dio - HRK]]/7.5345</f>
        <v>215213.81100272082</v>
      </c>
      <c r="Q2699" s="50">
        <f>Ugovori_OPULJP[[#This Row],[Bespovratna sredstva - Ukupno (EU+Nac) HRK
= Ukupna ugovorena vrijednost bespovratnih sredstava]]*Ugovori_OPULJP[[#This Row],[STOPA NACIONALNOG SUFINANCIRANJA %]]</f>
        <v>286152.08100000001</v>
      </c>
      <c r="R2699" s="51">
        <f>Ugovori_OPULJP[[#This Row],[Bespovratna sredstva - Nacionalni dio - HRK]]/7.5345</f>
        <v>37978.907824009555</v>
      </c>
      <c r="S2699" s="52">
        <v>1907680.54</v>
      </c>
      <c r="T2699" s="53">
        <f>Ugovori_OPULJP[[#This Row],[Bespovratna sredstva - Ukupno (EU+Nac) HRK
= Ukupna ugovorena vrijednost bespovratnih sredstava]]/7.5345</f>
        <v>253192.71882673036</v>
      </c>
      <c r="U2699" s="50">
        <v>0</v>
      </c>
      <c r="V2699" s="51">
        <f>Ugovori_OPULJP[[#This Row],[Javni doprinos korisnika - HRK]]/7.5345</f>
        <v>0</v>
      </c>
      <c r="W2699" s="50">
        <v>0</v>
      </c>
      <c r="X2699" s="51">
        <f>Ugovori_OPULJP[[#This Row],[Privatni doprinos korisnika - HRK]]/7.5345</f>
        <v>0</v>
      </c>
      <c r="Y2699" s="52">
        <v>1907680.54</v>
      </c>
      <c r="Z2699" s="53">
        <f>Ugovori_OPULJP[[#This Row],[UKUPNI PRIHVATLJIVI IZDACI
TOTAL ELIGIBLE EXPENDITURE
= Bespovratna sredstva ukupno + doprinos korisnika
= Ukupni prihvatljivi troškovi
= Ukupna ugovorena vrijednost projekta HRK]]/7.5345</f>
        <v>253192.71882673036</v>
      </c>
      <c r="AA2699" s="57" t="s">
        <v>38</v>
      </c>
      <c r="AB2699" s="57" t="s">
        <v>35</v>
      </c>
      <c r="AC2699" s="107" t="s">
        <v>9834</v>
      </c>
      <c r="AD2699" s="63" t="s">
        <v>6595</v>
      </c>
    </row>
    <row r="2700" spans="1:30" ht="63.75" x14ac:dyDescent="0.2">
      <c r="A2700" s="66" t="s">
        <v>9835</v>
      </c>
      <c r="B2700" s="55" t="s">
        <v>743</v>
      </c>
      <c r="C2700" s="56" t="s">
        <v>7295</v>
      </c>
      <c r="D2700" s="88" t="s">
        <v>9750</v>
      </c>
      <c r="E2700" s="57" t="s">
        <v>76</v>
      </c>
      <c r="F2700" s="62" t="s">
        <v>9836</v>
      </c>
      <c r="G2700" s="62" t="s">
        <v>9837</v>
      </c>
      <c r="H2700" s="59">
        <v>44553</v>
      </c>
      <c r="I2700" s="59">
        <v>45161</v>
      </c>
      <c r="J2700" s="48" t="str">
        <f>IF(Ugovori_OPULJP[[#This Row],[DATUM ZAVRŠETKA OPERACIJE]]&gt;DATE(2024,3,31),"u provedbi","završen")</f>
        <v>završen</v>
      </c>
      <c r="K2700" s="67" t="s">
        <v>37</v>
      </c>
      <c r="L2700" s="58" t="s">
        <v>37</v>
      </c>
      <c r="M2700" s="74" t="s">
        <v>3114</v>
      </c>
      <c r="N2700" s="49">
        <v>0.15</v>
      </c>
      <c r="O2700" s="50">
        <f>Ugovori_OPULJP[[#This Row],[Bespovratna sredstva - Ukupno (EU+Nac) HRK
= Ukupna ugovorena vrijednost bespovratnih sredstava]]*Ugovori_OPULJP[[#This Row],[EU STOPA SUFINANCIRANJA %
EU CO-FINANCING RATE %]]</f>
        <v>811948.18599999999</v>
      </c>
      <c r="P2700" s="51">
        <f>Ugovori_OPULJP[[#This Row],[Bespovratna sredstva - EU dio - HRK]]/7.5345</f>
        <v>107764.04353308115</v>
      </c>
      <c r="Q2700" s="50">
        <f>Ugovori_OPULJP[[#This Row],[Bespovratna sredstva - Ukupno (EU+Nac) HRK
= Ukupna ugovorena vrijednost bespovratnih sredstava]]*Ugovori_OPULJP[[#This Row],[STOPA NACIONALNOG SUFINANCIRANJA %]]</f>
        <v>143284.97399999999</v>
      </c>
      <c r="R2700" s="51">
        <f>Ugovori_OPULJP[[#This Row],[Bespovratna sredstva - Nacionalni dio - HRK]]/7.5345</f>
        <v>19017.184152896672</v>
      </c>
      <c r="S2700" s="52">
        <v>955233.16</v>
      </c>
      <c r="T2700" s="53">
        <f>Ugovori_OPULJP[[#This Row],[Bespovratna sredstva - Ukupno (EU+Nac) HRK
= Ukupna ugovorena vrijednost bespovratnih sredstava]]/7.5345</f>
        <v>126781.22768597784</v>
      </c>
      <c r="U2700" s="50">
        <v>0</v>
      </c>
      <c r="V2700" s="51">
        <f>Ugovori_OPULJP[[#This Row],[Javni doprinos korisnika - HRK]]/7.5345</f>
        <v>0</v>
      </c>
      <c r="W2700" s="50">
        <v>0</v>
      </c>
      <c r="X2700" s="51">
        <f>Ugovori_OPULJP[[#This Row],[Privatni doprinos korisnika - HRK]]/7.5345</f>
        <v>0</v>
      </c>
      <c r="Y2700" s="52">
        <v>955233.16</v>
      </c>
      <c r="Z2700" s="53">
        <f>Ugovori_OPULJP[[#This Row],[UKUPNI PRIHVATLJIVI IZDACI
TOTAL ELIGIBLE EXPENDITURE
= Bespovratna sredstva ukupno + doprinos korisnika
= Ukupni prihvatljivi troškovi
= Ukupna ugovorena vrijednost projekta HRK]]/7.5345</f>
        <v>126781.22768597784</v>
      </c>
      <c r="AA2700" s="57" t="s">
        <v>38</v>
      </c>
      <c r="AB2700" s="57" t="s">
        <v>35</v>
      </c>
      <c r="AC2700" s="107" t="s">
        <v>9786</v>
      </c>
      <c r="AD2700" s="63" t="s">
        <v>6595</v>
      </c>
    </row>
    <row r="2701" spans="1:30" ht="114.75" x14ac:dyDescent="0.2">
      <c r="A2701" s="66" t="s">
        <v>9838</v>
      </c>
      <c r="B2701" s="55" t="s">
        <v>743</v>
      </c>
      <c r="C2701" s="56" t="s">
        <v>7295</v>
      </c>
      <c r="D2701" s="88" t="s">
        <v>9750</v>
      </c>
      <c r="E2701" s="57" t="s">
        <v>76</v>
      </c>
      <c r="F2701" s="62" t="s">
        <v>9839</v>
      </c>
      <c r="G2701" s="45" t="s">
        <v>8388</v>
      </c>
      <c r="H2701" s="59">
        <v>44553</v>
      </c>
      <c r="I2701" s="59">
        <v>45161</v>
      </c>
      <c r="J2701" s="48" t="str">
        <f>IF(Ugovori_OPULJP[[#This Row],[DATUM ZAVRŠETKA OPERACIJE]]&gt;DATE(2024,3,31),"u provedbi","završen")</f>
        <v>završen</v>
      </c>
      <c r="K2701" s="67" t="s">
        <v>37</v>
      </c>
      <c r="L2701" s="58" t="s">
        <v>37</v>
      </c>
      <c r="M2701" s="74" t="s">
        <v>3114</v>
      </c>
      <c r="N2701" s="49">
        <v>0.15</v>
      </c>
      <c r="O2701" s="50">
        <f>Ugovori_OPULJP[[#This Row],[Bespovratna sredstva - Ukupno (EU+Nac) HRK
= Ukupna ugovorena vrijednost bespovratnih sredstava]]*Ugovori_OPULJP[[#This Row],[EU STOPA SUFINANCIRANJA %
EU CO-FINANCING RATE %]]</f>
        <v>1723675.8489999999</v>
      </c>
      <c r="P2701" s="51">
        <f>Ugovori_OPULJP[[#This Row],[Bespovratna sredstva - EU dio - HRK]]/7.5345</f>
        <v>228771.09947574488</v>
      </c>
      <c r="Q2701" s="50">
        <f>Ugovori_OPULJP[[#This Row],[Bespovratna sredstva - Ukupno (EU+Nac) HRK
= Ukupna ugovorena vrijednost bespovratnih sredstava]]*Ugovori_OPULJP[[#This Row],[STOPA NACIONALNOG SUFINANCIRANJA %]]</f>
        <v>304178.09099999996</v>
      </c>
      <c r="R2701" s="51">
        <f>Ugovori_OPULJP[[#This Row],[Bespovratna sredstva - Nacionalni dio - HRK]]/7.5345</f>
        <v>40371.370495719682</v>
      </c>
      <c r="S2701" s="52">
        <v>2027853.94</v>
      </c>
      <c r="T2701" s="53">
        <f>Ugovori_OPULJP[[#This Row],[Bespovratna sredstva - Ukupno (EU+Nac) HRK
= Ukupna ugovorena vrijednost bespovratnih sredstava]]/7.5345</f>
        <v>269142.4699714646</v>
      </c>
      <c r="U2701" s="50">
        <v>0</v>
      </c>
      <c r="V2701" s="51">
        <f>Ugovori_OPULJP[[#This Row],[Javni doprinos korisnika - HRK]]/7.5345</f>
        <v>0</v>
      </c>
      <c r="W2701" s="50">
        <v>0</v>
      </c>
      <c r="X2701" s="51">
        <f>Ugovori_OPULJP[[#This Row],[Privatni doprinos korisnika - HRK]]/7.5345</f>
        <v>0</v>
      </c>
      <c r="Y2701" s="52">
        <v>2027853.94</v>
      </c>
      <c r="Z2701" s="53">
        <f>Ugovori_OPULJP[[#This Row],[UKUPNI PRIHVATLJIVI IZDACI
TOTAL ELIGIBLE EXPENDITURE
= Bespovratna sredstva ukupno + doprinos korisnika
= Ukupni prihvatljivi troškovi
= Ukupna ugovorena vrijednost projekta HRK]]/7.5345</f>
        <v>269142.4699714646</v>
      </c>
      <c r="AA2701" s="57" t="s">
        <v>38</v>
      </c>
      <c r="AB2701" s="57" t="s">
        <v>35</v>
      </c>
      <c r="AC2701" s="107" t="s">
        <v>9840</v>
      </c>
      <c r="AD2701" s="63" t="s">
        <v>6595</v>
      </c>
    </row>
    <row r="2702" spans="1:30" ht="63.75" x14ac:dyDescent="0.2">
      <c r="A2702" s="61" t="s">
        <v>9841</v>
      </c>
      <c r="B2702" s="55" t="s">
        <v>743</v>
      </c>
      <c r="C2702" s="56" t="s">
        <v>7295</v>
      </c>
      <c r="D2702" s="88" t="s">
        <v>9750</v>
      </c>
      <c r="E2702" s="57" t="s">
        <v>76</v>
      </c>
      <c r="F2702" s="62" t="s">
        <v>9842</v>
      </c>
      <c r="G2702" s="45" t="s">
        <v>8430</v>
      </c>
      <c r="H2702" s="59">
        <v>44595</v>
      </c>
      <c r="I2702" s="59">
        <v>45202</v>
      </c>
      <c r="J2702" s="48" t="str">
        <f>IF(Ugovori_OPULJP[[#This Row],[DATUM ZAVRŠETKA OPERACIJE]]&gt;DATE(2024,3,31),"u provedbi","završen")</f>
        <v>završen</v>
      </c>
      <c r="K2702" s="67" t="s">
        <v>84</v>
      </c>
      <c r="L2702" s="46" t="s">
        <v>84</v>
      </c>
      <c r="M2702" s="49">
        <v>0.85</v>
      </c>
      <c r="N2702" s="49">
        <v>0.15</v>
      </c>
      <c r="O2702" s="50">
        <f>Ugovori_OPULJP[[#This Row],[Bespovratna sredstva - Ukupno (EU+Nac) HRK
= Ukupna ugovorena vrijednost bespovratnih sredstava]]*Ugovori_OPULJP[[#This Row],[EU STOPA SUFINANCIRANJA %
EU CO-FINANCING RATE %]]</f>
        <v>2619865.5969999996</v>
      </c>
      <c r="P2702" s="51">
        <f>Ugovori_OPULJP[[#This Row],[Bespovratna sredstva - EU dio - HRK]]/7.5345</f>
        <v>347715.91970270086</v>
      </c>
      <c r="Q2702" s="50">
        <f>Ugovori_OPULJP[[#This Row],[Bespovratna sredstva - Ukupno (EU+Nac) HRK
= Ukupna ugovorena vrijednost bespovratnih sredstava]]*Ugovori_OPULJP[[#This Row],[STOPA NACIONALNOG SUFINANCIRANJA %]]</f>
        <v>462329.22299999994</v>
      </c>
      <c r="R2702" s="51">
        <f>Ugovori_OPULJP[[#This Row],[Bespovratna sredstva - Nacionalni dio - HRK]]/7.5345</f>
        <v>61361.632888711916</v>
      </c>
      <c r="S2702" s="52">
        <v>3082194.82</v>
      </c>
      <c r="T2702" s="53">
        <f>Ugovori_OPULJP[[#This Row],[Bespovratna sredstva - Ukupno (EU+Nac) HRK
= Ukupna ugovorena vrijednost bespovratnih sredstava]]/7.5345</f>
        <v>409077.55259141279</v>
      </c>
      <c r="U2702" s="50">
        <v>0</v>
      </c>
      <c r="V2702" s="51">
        <f>Ugovori_OPULJP[[#This Row],[Javni doprinos korisnika - HRK]]/7.5345</f>
        <v>0</v>
      </c>
      <c r="W2702" s="50">
        <v>0</v>
      </c>
      <c r="X2702" s="51">
        <f>Ugovori_OPULJP[[#This Row],[Privatni doprinos korisnika - HRK]]/7.5345</f>
        <v>0</v>
      </c>
      <c r="Y2702" s="52">
        <v>3082194.82</v>
      </c>
      <c r="Z2702" s="53">
        <f>Ugovori_OPULJP[[#This Row],[UKUPNI PRIHVATLJIVI IZDACI
TOTAL ELIGIBLE EXPENDITURE
= Bespovratna sredstva ukupno + doprinos korisnika
= Ukupni prihvatljivi troškovi
= Ukupna ugovorena vrijednost projekta HRK]]/7.5345</f>
        <v>409077.55259141279</v>
      </c>
      <c r="AA2702" s="57" t="s">
        <v>38</v>
      </c>
      <c r="AB2702" s="57" t="s">
        <v>35</v>
      </c>
      <c r="AC2702" s="107" t="s">
        <v>9843</v>
      </c>
      <c r="AD2702" s="63" t="s">
        <v>6595</v>
      </c>
    </row>
    <row r="2703" spans="1:30" ht="114.75" x14ac:dyDescent="0.2">
      <c r="A2703" s="61" t="s">
        <v>9844</v>
      </c>
      <c r="B2703" s="55" t="s">
        <v>743</v>
      </c>
      <c r="C2703" s="56" t="s">
        <v>7295</v>
      </c>
      <c r="D2703" s="88" t="s">
        <v>9750</v>
      </c>
      <c r="E2703" s="57" t="s">
        <v>76</v>
      </c>
      <c r="F2703" s="62" t="s">
        <v>9845</v>
      </c>
      <c r="G2703" s="62" t="s">
        <v>6231</v>
      </c>
      <c r="H2703" s="59">
        <v>44595</v>
      </c>
      <c r="I2703" s="59">
        <v>45202</v>
      </c>
      <c r="J2703" s="48" t="str">
        <f>IF(Ugovori_OPULJP[[#This Row],[DATUM ZAVRŠETKA OPERACIJE]]&gt;DATE(2024,3,31),"u provedbi","završen")</f>
        <v>završen</v>
      </c>
      <c r="K2703" s="67" t="s">
        <v>173</v>
      </c>
      <c r="L2703" s="67" t="s">
        <v>173</v>
      </c>
      <c r="M2703" s="49">
        <v>0.85</v>
      </c>
      <c r="N2703" s="49">
        <v>0.15</v>
      </c>
      <c r="O2703" s="50">
        <f>Ugovori_OPULJP[[#This Row],[Bespovratna sredstva - Ukupno (EU+Nac) HRK
= Ukupna ugovorena vrijednost bespovratnih sredstava]]*Ugovori_OPULJP[[#This Row],[EU STOPA SUFINANCIRANJA %
EU CO-FINANCING RATE %]]</f>
        <v>499893.91649999999</v>
      </c>
      <c r="P2703" s="51">
        <f>Ugovori_OPULJP[[#This Row],[Bespovratna sredstva - EU dio - HRK]]/7.5345</f>
        <v>66347.324507266574</v>
      </c>
      <c r="Q2703" s="50">
        <f>Ugovori_OPULJP[[#This Row],[Bespovratna sredstva - Ukupno (EU+Nac) HRK
= Ukupna ugovorena vrijednost bespovratnih sredstava]]*Ugovori_OPULJP[[#This Row],[STOPA NACIONALNOG SUFINANCIRANJA %]]</f>
        <v>88216.573499999999</v>
      </c>
      <c r="R2703" s="51">
        <f>Ugovori_OPULJP[[#This Row],[Bespovratna sredstva - Nacionalni dio - HRK]]/7.5345</f>
        <v>11708.351383635278</v>
      </c>
      <c r="S2703" s="52">
        <v>588110.49</v>
      </c>
      <c r="T2703" s="53">
        <f>Ugovori_OPULJP[[#This Row],[Bespovratna sredstva - Ukupno (EU+Nac) HRK
= Ukupna ugovorena vrijednost bespovratnih sredstava]]/7.5345</f>
        <v>78055.675890901839</v>
      </c>
      <c r="U2703" s="50">
        <v>0</v>
      </c>
      <c r="V2703" s="51">
        <f>Ugovori_OPULJP[[#This Row],[Javni doprinos korisnika - HRK]]/7.5345</f>
        <v>0</v>
      </c>
      <c r="W2703" s="50">
        <v>0</v>
      </c>
      <c r="X2703" s="51">
        <f>Ugovori_OPULJP[[#This Row],[Privatni doprinos korisnika - HRK]]/7.5345</f>
        <v>0</v>
      </c>
      <c r="Y2703" s="52">
        <v>588110.49</v>
      </c>
      <c r="Z2703" s="53">
        <f>Ugovori_OPULJP[[#This Row],[UKUPNI PRIHVATLJIVI IZDACI
TOTAL ELIGIBLE EXPENDITURE
= Bespovratna sredstva ukupno + doprinos korisnika
= Ukupni prihvatljivi troškovi
= Ukupna ugovorena vrijednost projekta HRK]]/7.5345</f>
        <v>78055.675890901839</v>
      </c>
      <c r="AA2703" s="57" t="s">
        <v>38</v>
      </c>
      <c r="AB2703" s="57" t="s">
        <v>35</v>
      </c>
      <c r="AC2703" s="107" t="s">
        <v>9846</v>
      </c>
      <c r="AD2703" s="63" t="s">
        <v>6595</v>
      </c>
    </row>
    <row r="2704" spans="1:30" ht="51" x14ac:dyDescent="0.2">
      <c r="A2704" s="61" t="s">
        <v>9847</v>
      </c>
      <c r="B2704" s="55" t="s">
        <v>743</v>
      </c>
      <c r="C2704" s="56" t="s">
        <v>7295</v>
      </c>
      <c r="D2704" s="88" t="s">
        <v>9750</v>
      </c>
      <c r="E2704" s="57" t="s">
        <v>76</v>
      </c>
      <c r="F2704" s="62" t="s">
        <v>9751</v>
      </c>
      <c r="G2704" s="62" t="s">
        <v>9848</v>
      </c>
      <c r="H2704" s="59">
        <v>44585</v>
      </c>
      <c r="I2704" s="59">
        <v>45193</v>
      </c>
      <c r="J2704" s="48" t="str">
        <f>IF(Ugovori_OPULJP[[#This Row],[DATUM ZAVRŠETKA OPERACIJE]]&gt;DATE(2024,3,31),"u provedbi","završen")</f>
        <v>završen</v>
      </c>
      <c r="K2704" s="67" t="s">
        <v>155</v>
      </c>
      <c r="L2704" s="46" t="s">
        <v>155</v>
      </c>
      <c r="M2704" s="49">
        <v>0.85</v>
      </c>
      <c r="N2704" s="49">
        <v>0.15</v>
      </c>
      <c r="O2704" s="50">
        <f>Ugovori_OPULJP[[#This Row],[Bespovratna sredstva - Ukupno (EU+Nac) HRK
= Ukupna ugovorena vrijednost bespovratnih sredstava]]*Ugovori_OPULJP[[#This Row],[EU STOPA SUFINANCIRANJA %
EU CO-FINANCING RATE %]]</f>
        <v>1243526.2509999999</v>
      </c>
      <c r="P2704" s="51">
        <f>Ugovori_OPULJP[[#This Row],[Bespovratna sredstva - EU dio - HRK]]/7.5345</f>
        <v>165044.29637003117</v>
      </c>
      <c r="Q2704" s="50">
        <f>Ugovori_OPULJP[[#This Row],[Bespovratna sredstva - Ukupno (EU+Nac) HRK
= Ukupna ugovorena vrijednost bespovratnih sredstava]]*Ugovori_OPULJP[[#This Row],[STOPA NACIONALNOG SUFINANCIRANJA %]]</f>
        <v>219445.80900000001</v>
      </c>
      <c r="R2704" s="51">
        <f>Ugovori_OPULJP[[#This Row],[Bespovratna sredstva - Nacionalni dio - HRK]]/7.5345</f>
        <v>29125.46406529962</v>
      </c>
      <c r="S2704" s="52">
        <v>1462972.06</v>
      </c>
      <c r="T2704" s="53">
        <f>Ugovori_OPULJP[[#This Row],[Bespovratna sredstva - Ukupno (EU+Nac) HRK
= Ukupna ugovorena vrijednost bespovratnih sredstava]]/7.5345</f>
        <v>194169.7604353308</v>
      </c>
      <c r="U2704" s="50">
        <v>0</v>
      </c>
      <c r="V2704" s="51">
        <f>Ugovori_OPULJP[[#This Row],[Javni doprinos korisnika - HRK]]/7.5345</f>
        <v>0</v>
      </c>
      <c r="W2704" s="50">
        <v>0</v>
      </c>
      <c r="X2704" s="51">
        <f>Ugovori_OPULJP[[#This Row],[Privatni doprinos korisnika - HRK]]/7.5345</f>
        <v>0</v>
      </c>
      <c r="Y2704" s="52">
        <v>1462972.06</v>
      </c>
      <c r="Z2704" s="53">
        <f>Ugovori_OPULJP[[#This Row],[UKUPNI PRIHVATLJIVI IZDACI
TOTAL ELIGIBLE EXPENDITURE
= Bespovratna sredstva ukupno + doprinos korisnika
= Ukupni prihvatljivi troškovi
= Ukupna ugovorena vrijednost projekta HRK]]/7.5345</f>
        <v>194169.7604353308</v>
      </c>
      <c r="AA2704" s="57" t="s">
        <v>38</v>
      </c>
      <c r="AB2704" s="57" t="s">
        <v>35</v>
      </c>
      <c r="AC2704" s="107" t="s">
        <v>9849</v>
      </c>
      <c r="AD2704" s="63" t="s">
        <v>6595</v>
      </c>
    </row>
    <row r="2705" spans="1:30" ht="63.75" x14ac:dyDescent="0.2">
      <c r="A2705" s="61" t="s">
        <v>9850</v>
      </c>
      <c r="B2705" s="55" t="s">
        <v>743</v>
      </c>
      <c r="C2705" s="56" t="s">
        <v>7295</v>
      </c>
      <c r="D2705" s="88" t="s">
        <v>9750</v>
      </c>
      <c r="E2705" s="57" t="s">
        <v>76</v>
      </c>
      <c r="F2705" s="62" t="s">
        <v>9851</v>
      </c>
      <c r="G2705" s="62" t="s">
        <v>9852</v>
      </c>
      <c r="H2705" s="59">
        <v>44553</v>
      </c>
      <c r="I2705" s="59">
        <v>45161</v>
      </c>
      <c r="J2705" s="48" t="str">
        <f>IF(Ugovori_OPULJP[[#This Row],[DATUM ZAVRŠETKA OPERACIJE]]&gt;DATE(2024,3,31),"u provedbi","završen")</f>
        <v>završen</v>
      </c>
      <c r="K2705" s="58" t="s">
        <v>79</v>
      </c>
      <c r="L2705" s="58" t="s">
        <v>79</v>
      </c>
      <c r="M2705" s="74" t="s">
        <v>3114</v>
      </c>
      <c r="N2705" s="49">
        <v>0.15</v>
      </c>
      <c r="O2705" s="50">
        <f>Ugovori_OPULJP[[#This Row],[Bespovratna sredstva - Ukupno (EU+Nac) HRK
= Ukupna ugovorena vrijednost bespovratnih sredstava]]*Ugovori_OPULJP[[#This Row],[EU STOPA SUFINANCIRANJA %
EU CO-FINANCING RATE %]]</f>
        <v>1350633.578</v>
      </c>
      <c r="P2705" s="51">
        <f>Ugovori_OPULJP[[#This Row],[Bespovratna sredstva - EU dio - HRK]]/7.5345</f>
        <v>179259.88161125488</v>
      </c>
      <c r="Q2705" s="50">
        <f>Ugovori_OPULJP[[#This Row],[Bespovratna sredstva - Ukupno (EU+Nac) HRK
= Ukupna ugovorena vrijednost bespovratnih sredstava]]*Ugovori_OPULJP[[#This Row],[STOPA NACIONALNOG SUFINANCIRANJA %]]</f>
        <v>238347.10199999998</v>
      </c>
      <c r="R2705" s="51">
        <f>Ugovori_OPULJP[[#This Row],[Bespovratna sredstva - Nacionalni dio - HRK]]/7.5345</f>
        <v>31634.09675492733</v>
      </c>
      <c r="S2705" s="52">
        <v>1588980.68</v>
      </c>
      <c r="T2705" s="53">
        <f>Ugovori_OPULJP[[#This Row],[Bespovratna sredstva - Ukupno (EU+Nac) HRK
= Ukupna ugovorena vrijednost bespovratnih sredstava]]/7.5345</f>
        <v>210893.97836618221</v>
      </c>
      <c r="U2705" s="50">
        <v>0</v>
      </c>
      <c r="V2705" s="51">
        <f>Ugovori_OPULJP[[#This Row],[Javni doprinos korisnika - HRK]]/7.5345</f>
        <v>0</v>
      </c>
      <c r="W2705" s="50">
        <v>0</v>
      </c>
      <c r="X2705" s="51">
        <f>Ugovori_OPULJP[[#This Row],[Privatni doprinos korisnika - HRK]]/7.5345</f>
        <v>0</v>
      </c>
      <c r="Y2705" s="52">
        <v>1588980.68</v>
      </c>
      <c r="Z2705" s="53">
        <f>Ugovori_OPULJP[[#This Row],[UKUPNI PRIHVATLJIVI IZDACI
TOTAL ELIGIBLE EXPENDITURE
= Bespovratna sredstva ukupno + doprinos korisnika
= Ukupni prihvatljivi troškovi
= Ukupna ugovorena vrijednost projekta HRK]]/7.5345</f>
        <v>210893.97836618221</v>
      </c>
      <c r="AA2705" s="57" t="s">
        <v>38</v>
      </c>
      <c r="AB2705" s="57" t="s">
        <v>35</v>
      </c>
      <c r="AC2705" s="107" t="s">
        <v>9786</v>
      </c>
      <c r="AD2705" s="63" t="s">
        <v>6595</v>
      </c>
    </row>
    <row r="2706" spans="1:30" ht="89.25" x14ac:dyDescent="0.2">
      <c r="A2706" s="66" t="s">
        <v>9853</v>
      </c>
      <c r="B2706" s="55" t="s">
        <v>743</v>
      </c>
      <c r="C2706" s="56" t="s">
        <v>7295</v>
      </c>
      <c r="D2706" s="88" t="s">
        <v>9750</v>
      </c>
      <c r="E2706" s="57" t="s">
        <v>76</v>
      </c>
      <c r="F2706" s="62" t="s">
        <v>9854</v>
      </c>
      <c r="G2706" s="62" t="s">
        <v>1342</v>
      </c>
      <c r="H2706" s="59">
        <v>44553</v>
      </c>
      <c r="I2706" s="59">
        <v>45161</v>
      </c>
      <c r="J2706" s="48" t="str">
        <f>IF(Ugovori_OPULJP[[#This Row],[DATUM ZAVRŠETKA OPERACIJE]]&gt;DATE(2024,3,31),"u provedbi","završen")</f>
        <v>završen</v>
      </c>
      <c r="K2706" s="67" t="s">
        <v>99</v>
      </c>
      <c r="L2706" s="58" t="s">
        <v>99</v>
      </c>
      <c r="M2706" s="74" t="s">
        <v>3114</v>
      </c>
      <c r="N2706" s="49">
        <v>0.15</v>
      </c>
      <c r="O2706" s="50">
        <f>Ugovori_OPULJP[[#This Row],[Bespovratna sredstva - Ukupno (EU+Nac) HRK
= Ukupna ugovorena vrijednost bespovratnih sredstava]]*Ugovori_OPULJP[[#This Row],[EU STOPA SUFINANCIRANJA %
EU CO-FINANCING RATE %]]</f>
        <v>2084516.9395000001</v>
      </c>
      <c r="P2706" s="51">
        <f>Ugovori_OPULJP[[#This Row],[Bespovratna sredstva - EU dio - HRK]]/7.5345</f>
        <v>276662.94239830115</v>
      </c>
      <c r="Q2706" s="50">
        <f>Ugovori_OPULJP[[#This Row],[Bespovratna sredstva - Ukupno (EU+Nac) HRK
= Ukupna ugovorena vrijednost bespovratnih sredstava]]*Ugovori_OPULJP[[#This Row],[STOPA NACIONALNOG SUFINANCIRANJA %]]</f>
        <v>367855.93050000002</v>
      </c>
      <c r="R2706" s="51">
        <f>Ugovori_OPULJP[[#This Row],[Bespovratna sredstva - Nacionalni dio - HRK]]/7.5345</f>
        <v>48822.8721879355</v>
      </c>
      <c r="S2706" s="52">
        <v>2452372.87</v>
      </c>
      <c r="T2706" s="53">
        <f>Ugovori_OPULJP[[#This Row],[Bespovratna sredstva - Ukupno (EU+Nac) HRK
= Ukupna ugovorena vrijednost bespovratnih sredstava]]/7.5345</f>
        <v>325485.81458623667</v>
      </c>
      <c r="U2706" s="50">
        <v>0</v>
      </c>
      <c r="V2706" s="51">
        <f>Ugovori_OPULJP[[#This Row],[Javni doprinos korisnika - HRK]]/7.5345</f>
        <v>0</v>
      </c>
      <c r="W2706" s="50">
        <v>0</v>
      </c>
      <c r="X2706" s="51">
        <f>Ugovori_OPULJP[[#This Row],[Privatni doprinos korisnika - HRK]]/7.5345</f>
        <v>0</v>
      </c>
      <c r="Y2706" s="52">
        <v>2452372.87</v>
      </c>
      <c r="Z2706" s="53">
        <f>Ugovori_OPULJP[[#This Row],[UKUPNI PRIHVATLJIVI IZDACI
TOTAL ELIGIBLE EXPENDITURE
= Bespovratna sredstva ukupno + doprinos korisnika
= Ukupni prihvatljivi troškovi
= Ukupna ugovorena vrijednost projekta HRK]]/7.5345</f>
        <v>325485.81458623667</v>
      </c>
      <c r="AA2706" s="57" t="s">
        <v>38</v>
      </c>
      <c r="AB2706" s="57" t="s">
        <v>35</v>
      </c>
      <c r="AC2706" s="107" t="s">
        <v>9855</v>
      </c>
      <c r="AD2706" s="63" t="s">
        <v>6595</v>
      </c>
    </row>
    <row r="2707" spans="1:30" ht="89.25" x14ac:dyDescent="0.2">
      <c r="A2707" s="66" t="s">
        <v>9856</v>
      </c>
      <c r="B2707" s="55" t="s">
        <v>743</v>
      </c>
      <c r="C2707" s="56" t="s">
        <v>7295</v>
      </c>
      <c r="D2707" s="88" t="s">
        <v>9750</v>
      </c>
      <c r="E2707" s="57" t="s">
        <v>76</v>
      </c>
      <c r="F2707" s="62" t="s">
        <v>9857</v>
      </c>
      <c r="G2707" s="45" t="s">
        <v>8329</v>
      </c>
      <c r="H2707" s="59">
        <v>44553</v>
      </c>
      <c r="I2707" s="59">
        <v>45161</v>
      </c>
      <c r="J2707" s="48" t="str">
        <f>IF(Ugovori_OPULJP[[#This Row],[DATUM ZAVRŠETKA OPERACIJE]]&gt;DATE(2024,3,31),"u provedbi","završen")</f>
        <v>završen</v>
      </c>
      <c r="K2707" s="67" t="s">
        <v>84</v>
      </c>
      <c r="L2707" s="46" t="s">
        <v>84</v>
      </c>
      <c r="M2707" s="74" t="s">
        <v>3114</v>
      </c>
      <c r="N2707" s="49">
        <v>0.15</v>
      </c>
      <c r="O2707" s="50">
        <f>Ugovori_OPULJP[[#This Row],[Bespovratna sredstva - Ukupno (EU+Nac) HRK
= Ukupna ugovorena vrijednost bespovratnih sredstava]]*Ugovori_OPULJP[[#This Row],[EU STOPA SUFINANCIRANJA %
EU CO-FINANCING RATE %]]</f>
        <v>2399002.753</v>
      </c>
      <c r="P2707" s="51">
        <f>Ugovori_OPULJP[[#This Row],[Bespovratna sredstva - EU dio - HRK]]/7.5345</f>
        <v>318402.38277257944</v>
      </c>
      <c r="Q2707" s="50">
        <f>Ugovori_OPULJP[[#This Row],[Bespovratna sredstva - Ukupno (EU+Nac) HRK
= Ukupna ugovorena vrijednost bespovratnih sredstava]]*Ugovori_OPULJP[[#This Row],[STOPA NACIONALNOG SUFINANCIRANJA %]]</f>
        <v>423353.42700000003</v>
      </c>
      <c r="R2707" s="51">
        <f>Ugovori_OPULJP[[#This Row],[Bespovratna sredstva - Nacionalni dio - HRK]]/7.5345</f>
        <v>56188.655783396374</v>
      </c>
      <c r="S2707" s="52">
        <v>2822356.18</v>
      </c>
      <c r="T2707" s="53">
        <f>Ugovori_OPULJP[[#This Row],[Bespovratna sredstva - Ukupno (EU+Nac) HRK
= Ukupna ugovorena vrijednost bespovratnih sredstava]]/7.5345</f>
        <v>374591.03855597583</v>
      </c>
      <c r="U2707" s="50">
        <v>0</v>
      </c>
      <c r="V2707" s="51">
        <f>Ugovori_OPULJP[[#This Row],[Javni doprinos korisnika - HRK]]/7.5345</f>
        <v>0</v>
      </c>
      <c r="W2707" s="50">
        <v>0</v>
      </c>
      <c r="X2707" s="51">
        <f>Ugovori_OPULJP[[#This Row],[Privatni doprinos korisnika - HRK]]/7.5345</f>
        <v>0</v>
      </c>
      <c r="Y2707" s="52">
        <v>2822356.18</v>
      </c>
      <c r="Z2707" s="53">
        <f>Ugovori_OPULJP[[#This Row],[UKUPNI PRIHVATLJIVI IZDACI
TOTAL ELIGIBLE EXPENDITURE
= Bespovratna sredstva ukupno + doprinos korisnika
= Ukupni prihvatljivi troškovi
= Ukupna ugovorena vrijednost projekta HRK]]/7.5345</f>
        <v>374591.03855597583</v>
      </c>
      <c r="AA2707" s="57" t="s">
        <v>38</v>
      </c>
      <c r="AB2707" s="57" t="s">
        <v>35</v>
      </c>
      <c r="AC2707" s="107" t="s">
        <v>9858</v>
      </c>
      <c r="AD2707" s="63" t="s">
        <v>6595</v>
      </c>
    </row>
    <row r="2708" spans="1:30" ht="89.25" x14ac:dyDescent="0.2">
      <c r="A2708" s="66" t="s">
        <v>9859</v>
      </c>
      <c r="B2708" s="55" t="s">
        <v>743</v>
      </c>
      <c r="C2708" s="56" t="s">
        <v>7295</v>
      </c>
      <c r="D2708" s="88" t="s">
        <v>9750</v>
      </c>
      <c r="E2708" s="57" t="s">
        <v>76</v>
      </c>
      <c r="F2708" s="62" t="s">
        <v>9860</v>
      </c>
      <c r="G2708" s="62" t="s">
        <v>9861</v>
      </c>
      <c r="H2708" s="59">
        <v>44553</v>
      </c>
      <c r="I2708" s="59">
        <v>45161</v>
      </c>
      <c r="J2708" s="48" t="str">
        <f>IF(Ugovori_OPULJP[[#This Row],[DATUM ZAVRŠETKA OPERACIJE]]&gt;DATE(2024,3,31),"u provedbi","završen")</f>
        <v>završen</v>
      </c>
      <c r="K2708" s="67" t="s">
        <v>84</v>
      </c>
      <c r="L2708" s="46" t="s">
        <v>84</v>
      </c>
      <c r="M2708" s="74" t="s">
        <v>3114</v>
      </c>
      <c r="N2708" s="49">
        <v>0.15</v>
      </c>
      <c r="O2708" s="50">
        <f>Ugovori_OPULJP[[#This Row],[Bespovratna sredstva - Ukupno (EU+Nac) HRK
= Ukupna ugovorena vrijednost bespovratnih sredstava]]*Ugovori_OPULJP[[#This Row],[EU STOPA SUFINANCIRANJA %
EU CO-FINANCING RATE %]]</f>
        <v>3532324.5405000001</v>
      </c>
      <c r="P2708" s="51">
        <f>Ugovori_OPULJP[[#This Row],[Bespovratna sredstva - EU dio - HRK]]/7.5345</f>
        <v>468820.03324706352</v>
      </c>
      <c r="Q2708" s="50">
        <f>Ugovori_OPULJP[[#This Row],[Bespovratna sredstva - Ukupno (EU+Nac) HRK
= Ukupna ugovorena vrijednost bespovratnih sredstava]]*Ugovori_OPULJP[[#This Row],[STOPA NACIONALNOG SUFINANCIRANJA %]]</f>
        <v>623351.38950000005</v>
      </c>
      <c r="R2708" s="51">
        <f>Ugovori_OPULJP[[#This Row],[Bespovratna sredstva - Nacionalni dio - HRK]]/7.5345</f>
        <v>82732.947043599444</v>
      </c>
      <c r="S2708" s="52">
        <v>4155675.93</v>
      </c>
      <c r="T2708" s="53">
        <f>Ugovori_OPULJP[[#This Row],[Bespovratna sredstva - Ukupno (EU+Nac) HRK
= Ukupna ugovorena vrijednost bespovratnih sredstava]]/7.5345</f>
        <v>551552.98029066296</v>
      </c>
      <c r="U2708" s="50">
        <v>0</v>
      </c>
      <c r="V2708" s="51">
        <f>Ugovori_OPULJP[[#This Row],[Javni doprinos korisnika - HRK]]/7.5345</f>
        <v>0</v>
      </c>
      <c r="W2708" s="50">
        <v>0</v>
      </c>
      <c r="X2708" s="51">
        <f>Ugovori_OPULJP[[#This Row],[Privatni doprinos korisnika - HRK]]/7.5345</f>
        <v>0</v>
      </c>
      <c r="Y2708" s="52">
        <v>4155675.93</v>
      </c>
      <c r="Z2708" s="53">
        <f>Ugovori_OPULJP[[#This Row],[UKUPNI PRIHVATLJIVI IZDACI
TOTAL ELIGIBLE EXPENDITURE
= Bespovratna sredstva ukupno + doprinos korisnika
= Ukupni prihvatljivi troškovi
= Ukupna ugovorena vrijednost projekta HRK]]/7.5345</f>
        <v>551552.98029066296</v>
      </c>
      <c r="AA2708" s="57" t="s">
        <v>38</v>
      </c>
      <c r="AB2708" s="57" t="s">
        <v>35</v>
      </c>
      <c r="AC2708" s="107" t="s">
        <v>9862</v>
      </c>
      <c r="AD2708" s="63" t="s">
        <v>6595</v>
      </c>
    </row>
    <row r="2709" spans="1:30" ht="51" x14ac:dyDescent="0.2">
      <c r="A2709" s="61" t="s">
        <v>9863</v>
      </c>
      <c r="B2709" s="55" t="s">
        <v>743</v>
      </c>
      <c r="C2709" s="56" t="s">
        <v>7295</v>
      </c>
      <c r="D2709" s="56" t="s">
        <v>9750</v>
      </c>
      <c r="E2709" s="57" t="s">
        <v>76</v>
      </c>
      <c r="F2709" s="62" t="s">
        <v>9864</v>
      </c>
      <c r="G2709" s="62" t="s">
        <v>9865</v>
      </c>
      <c r="H2709" s="59">
        <v>44580</v>
      </c>
      <c r="I2709" s="59">
        <v>45188</v>
      </c>
      <c r="J2709" s="48" t="str">
        <f>IF(Ugovori_OPULJP[[#This Row],[DATUM ZAVRŠETKA OPERACIJE]]&gt;DATE(2024,3,31),"u provedbi","završen")</f>
        <v>završen</v>
      </c>
      <c r="K2709" s="58" t="s">
        <v>84</v>
      </c>
      <c r="L2709" s="46" t="s">
        <v>84</v>
      </c>
      <c r="M2709" s="49">
        <v>0.85</v>
      </c>
      <c r="N2709" s="49">
        <v>0.15</v>
      </c>
      <c r="O2709" s="50">
        <v>4150125.2379999999</v>
      </c>
      <c r="P2709" s="51">
        <f>Ugovori_OPULJP[[#This Row],[Bespovratna sredstva - EU dio - HRK]]/7.5345</f>
        <v>550816.27685977833</v>
      </c>
      <c r="Q2709" s="50">
        <v>732375.04200000002</v>
      </c>
      <c r="R2709" s="51">
        <f>Ugovori_OPULJP[[#This Row],[Bespovratna sredstva - Nacionalni dio - HRK]]/7.5345</f>
        <v>97202.872387019699</v>
      </c>
      <c r="S2709" s="52">
        <v>4882500.28</v>
      </c>
      <c r="T2709" s="53">
        <f>Ugovori_OPULJP[[#This Row],[Bespovratna sredstva - Ukupno (EU+Nac) HRK
= Ukupna ugovorena vrijednost bespovratnih sredstava]]/7.5345</f>
        <v>648019.14924679801</v>
      </c>
      <c r="U2709" s="50">
        <v>0</v>
      </c>
      <c r="V2709" s="51">
        <f>Ugovori_OPULJP[[#This Row],[Javni doprinos korisnika - HRK]]/7.5345</f>
        <v>0</v>
      </c>
      <c r="W2709" s="50">
        <v>0</v>
      </c>
      <c r="X2709" s="51">
        <f>Ugovori_OPULJP[[#This Row],[Privatni doprinos korisnika - HRK]]/7.5345</f>
        <v>0</v>
      </c>
      <c r="Y2709" s="52">
        <v>4882500.28</v>
      </c>
      <c r="Z2709" s="53">
        <f>Ugovori_OPULJP[[#This Row],[UKUPNI PRIHVATLJIVI IZDACI
TOTAL ELIGIBLE EXPENDITURE
= Bespovratna sredstva ukupno + doprinos korisnika
= Ukupni prihvatljivi troškovi
= Ukupna ugovorena vrijednost projekta HRK]]/7.5345</f>
        <v>648019.14924679801</v>
      </c>
      <c r="AA2709" s="57" t="s">
        <v>38</v>
      </c>
      <c r="AB2709" s="57" t="s">
        <v>35</v>
      </c>
      <c r="AC2709" s="107" t="s">
        <v>9866</v>
      </c>
      <c r="AD2709" s="63" t="s">
        <v>6595</v>
      </c>
    </row>
    <row r="2710" spans="1:30" ht="89.25" x14ac:dyDescent="0.2">
      <c r="A2710" s="61" t="s">
        <v>9867</v>
      </c>
      <c r="B2710" s="55" t="s">
        <v>743</v>
      </c>
      <c r="C2710" s="56" t="s">
        <v>7295</v>
      </c>
      <c r="D2710" s="88" t="s">
        <v>9750</v>
      </c>
      <c r="E2710" s="57" t="s">
        <v>76</v>
      </c>
      <c r="F2710" s="62" t="s">
        <v>9868</v>
      </c>
      <c r="G2710" s="62" t="s">
        <v>9869</v>
      </c>
      <c r="H2710" s="59">
        <v>44559</v>
      </c>
      <c r="I2710" s="59">
        <v>45167</v>
      </c>
      <c r="J2710" s="48" t="str">
        <f>IF(Ugovori_OPULJP[[#This Row],[DATUM ZAVRŠETKA OPERACIJE]]&gt;DATE(2024,3,31),"u provedbi","završen")</f>
        <v>završen</v>
      </c>
      <c r="K2710" s="67" t="s">
        <v>249</v>
      </c>
      <c r="L2710" s="58" t="s">
        <v>249</v>
      </c>
      <c r="M2710" s="74" t="s">
        <v>3114</v>
      </c>
      <c r="N2710" s="49">
        <v>0.15</v>
      </c>
      <c r="O2710" s="50">
        <f>Ugovori_OPULJP[[#This Row],[Bespovratna sredstva - Ukupno (EU+Nac) HRK
= Ukupna ugovorena vrijednost bespovratnih sredstava]]*Ugovori_OPULJP[[#This Row],[EU STOPA SUFINANCIRANJA %
EU CO-FINANCING RATE %]]</f>
        <v>644353.32049999991</v>
      </c>
      <c r="P2710" s="51">
        <f>Ugovori_OPULJP[[#This Row],[Bespovratna sredstva - EU dio - HRK]]/7.5345</f>
        <v>85520.382308049622</v>
      </c>
      <c r="Q2710" s="50">
        <f>Ugovori_OPULJP[[#This Row],[Bespovratna sredstva - Ukupno (EU+Nac) HRK
= Ukupna ugovorena vrijednost bespovratnih sredstava]]*Ugovori_OPULJP[[#This Row],[STOPA NACIONALNOG SUFINANCIRANJA %]]</f>
        <v>113709.40949999999</v>
      </c>
      <c r="R2710" s="51">
        <f>Ugovori_OPULJP[[#This Row],[Bespovratna sredstva - Nacionalni dio - HRK]]/7.5345</f>
        <v>15091.832172008759</v>
      </c>
      <c r="S2710" s="52">
        <v>758062.73</v>
      </c>
      <c r="T2710" s="53">
        <f>Ugovori_OPULJP[[#This Row],[Bespovratna sredstva - Ukupno (EU+Nac) HRK
= Ukupna ugovorena vrijednost bespovratnih sredstava]]/7.5345</f>
        <v>100612.21448005839</v>
      </c>
      <c r="U2710" s="50">
        <v>0</v>
      </c>
      <c r="V2710" s="51">
        <f>Ugovori_OPULJP[[#This Row],[Javni doprinos korisnika - HRK]]/7.5345</f>
        <v>0</v>
      </c>
      <c r="W2710" s="50">
        <v>0</v>
      </c>
      <c r="X2710" s="51">
        <f>Ugovori_OPULJP[[#This Row],[Privatni doprinos korisnika - HRK]]/7.5345</f>
        <v>0</v>
      </c>
      <c r="Y2710" s="52">
        <v>758062.73</v>
      </c>
      <c r="Z2710" s="53">
        <f>Ugovori_OPULJP[[#This Row],[UKUPNI PRIHVATLJIVI IZDACI
TOTAL ELIGIBLE EXPENDITURE
= Bespovratna sredstva ukupno + doprinos korisnika
= Ukupni prihvatljivi troškovi
= Ukupna ugovorena vrijednost projekta HRK]]/7.5345</f>
        <v>100612.21448005839</v>
      </c>
      <c r="AA2710" s="57" t="s">
        <v>38</v>
      </c>
      <c r="AB2710" s="57" t="s">
        <v>35</v>
      </c>
      <c r="AC2710" s="107" t="s">
        <v>9870</v>
      </c>
      <c r="AD2710" s="63" t="s">
        <v>6595</v>
      </c>
    </row>
    <row r="2711" spans="1:30" ht="42.75" customHeight="1" x14ac:dyDescent="0.2">
      <c r="A2711" s="66" t="s">
        <v>9871</v>
      </c>
      <c r="B2711" s="55" t="s">
        <v>743</v>
      </c>
      <c r="C2711" s="56" t="s">
        <v>7295</v>
      </c>
      <c r="D2711" s="88" t="s">
        <v>9750</v>
      </c>
      <c r="E2711" s="57" t="s">
        <v>76</v>
      </c>
      <c r="F2711" s="62" t="s">
        <v>9872</v>
      </c>
      <c r="G2711" s="62" t="s">
        <v>9873</v>
      </c>
      <c r="H2711" s="59">
        <v>44553</v>
      </c>
      <c r="I2711" s="59">
        <v>45161</v>
      </c>
      <c r="J2711" s="48" t="str">
        <f>IF(Ugovori_OPULJP[[#This Row],[DATUM ZAVRŠETKA OPERACIJE]]&gt;DATE(2024,3,31),"u provedbi","završen")</f>
        <v>završen</v>
      </c>
      <c r="K2711" s="67" t="s">
        <v>249</v>
      </c>
      <c r="L2711" s="58" t="s">
        <v>249</v>
      </c>
      <c r="M2711" s="74" t="s">
        <v>3114</v>
      </c>
      <c r="N2711" s="49">
        <v>0.15</v>
      </c>
      <c r="O2711" s="50">
        <f>Ugovori_OPULJP[[#This Row],[Bespovratna sredstva - Ukupno (EU+Nac) HRK
= Ukupna ugovorena vrijednost bespovratnih sredstava]]*Ugovori_OPULJP[[#This Row],[EU STOPA SUFINANCIRANJA %
EU CO-FINANCING RATE %]]</f>
        <v>2546326.4190000002</v>
      </c>
      <c r="P2711" s="51">
        <f>Ugovori_OPULJP[[#This Row],[Bespovratna sredstva - EU dio - HRK]]/7.5345</f>
        <v>337955.59347003786</v>
      </c>
      <c r="Q2711" s="50">
        <f>Ugovori_OPULJP[[#This Row],[Bespovratna sredstva - Ukupno (EU+Nac) HRK
= Ukupna ugovorena vrijednost bespovratnih sredstava]]*Ugovori_OPULJP[[#This Row],[STOPA NACIONALNOG SUFINANCIRANJA %]]</f>
        <v>449351.72100000002</v>
      </c>
      <c r="R2711" s="51">
        <f>Ugovori_OPULJP[[#This Row],[Bespovratna sredstva - Nacionalni dio - HRK]]/7.5345</f>
        <v>59639.222377065496</v>
      </c>
      <c r="S2711" s="52">
        <v>2995678.14</v>
      </c>
      <c r="T2711" s="53">
        <f>Ugovori_OPULJP[[#This Row],[Bespovratna sredstva - Ukupno (EU+Nac) HRK
= Ukupna ugovorena vrijednost bespovratnih sredstava]]/7.5345</f>
        <v>397594.81584710331</v>
      </c>
      <c r="U2711" s="50">
        <v>0</v>
      </c>
      <c r="V2711" s="51">
        <f>Ugovori_OPULJP[[#This Row],[Javni doprinos korisnika - HRK]]/7.5345</f>
        <v>0</v>
      </c>
      <c r="W2711" s="50">
        <v>0</v>
      </c>
      <c r="X2711" s="51">
        <f>Ugovori_OPULJP[[#This Row],[Privatni doprinos korisnika - HRK]]/7.5345</f>
        <v>0</v>
      </c>
      <c r="Y2711" s="52">
        <v>2995678.14</v>
      </c>
      <c r="Z2711" s="53">
        <f>Ugovori_OPULJP[[#This Row],[UKUPNI PRIHVATLJIVI IZDACI
TOTAL ELIGIBLE EXPENDITURE
= Bespovratna sredstva ukupno + doprinos korisnika
= Ukupni prihvatljivi troškovi
= Ukupna ugovorena vrijednost projekta HRK]]/7.5345</f>
        <v>397594.81584710331</v>
      </c>
      <c r="AA2711" s="57" t="s">
        <v>38</v>
      </c>
      <c r="AB2711" s="57" t="s">
        <v>35</v>
      </c>
      <c r="AC2711" s="107" t="s">
        <v>9874</v>
      </c>
      <c r="AD2711" s="63" t="s">
        <v>6595</v>
      </c>
    </row>
    <row r="2712" spans="1:30" ht="76.5" x14ac:dyDescent="0.2">
      <c r="A2712" s="61" t="s">
        <v>9875</v>
      </c>
      <c r="B2712" s="55" t="s">
        <v>743</v>
      </c>
      <c r="C2712" s="56" t="s">
        <v>7295</v>
      </c>
      <c r="D2712" s="88" t="s">
        <v>9750</v>
      </c>
      <c r="E2712" s="57" t="s">
        <v>76</v>
      </c>
      <c r="F2712" s="62" t="s">
        <v>9876</v>
      </c>
      <c r="G2712" s="62" t="s">
        <v>1318</v>
      </c>
      <c r="H2712" s="59">
        <v>44553</v>
      </c>
      <c r="I2712" s="59">
        <v>45161</v>
      </c>
      <c r="J2712" s="48" t="str">
        <f>IF(Ugovori_OPULJP[[#This Row],[DATUM ZAVRŠETKA OPERACIJE]]&gt;DATE(2024,3,31),"u provedbi","završen")</f>
        <v>završen</v>
      </c>
      <c r="K2712" s="46" t="s">
        <v>84</v>
      </c>
      <c r="L2712" s="46" t="s">
        <v>84</v>
      </c>
      <c r="M2712" s="74" t="s">
        <v>3114</v>
      </c>
      <c r="N2712" s="49">
        <v>0.15</v>
      </c>
      <c r="O2712" s="50">
        <f>Ugovori_OPULJP[[#This Row],[Bespovratna sredstva - Ukupno (EU+Nac) HRK
= Ukupna ugovorena vrijednost bespovratnih sredstava]]*Ugovori_OPULJP[[#This Row],[EU STOPA SUFINANCIRANJA %
EU CO-FINANCING RATE %]]</f>
        <v>2679898.9125000001</v>
      </c>
      <c r="P2712" s="51">
        <f>Ugovori_OPULJP[[#This Row],[Bespovratna sredstva - EU dio - HRK]]/7.5345</f>
        <v>355683.7099343022</v>
      </c>
      <c r="Q2712" s="50">
        <f>Ugovori_OPULJP[[#This Row],[Bespovratna sredstva - Ukupno (EU+Nac) HRK
= Ukupna ugovorena vrijednost bespovratnih sredstava]]*Ugovori_OPULJP[[#This Row],[STOPA NACIONALNOG SUFINANCIRANJA %]]</f>
        <v>472923.33749999997</v>
      </c>
      <c r="R2712" s="51">
        <f>Ugovori_OPULJP[[#This Row],[Bespovratna sredstva - Nacionalni dio - HRK]]/7.5345</f>
        <v>62767.713517818032</v>
      </c>
      <c r="S2712" s="52">
        <v>3152822.25</v>
      </c>
      <c r="T2712" s="53">
        <f>Ugovori_OPULJP[[#This Row],[Bespovratna sredstva - Ukupno (EU+Nac) HRK
= Ukupna ugovorena vrijednost bespovratnih sredstava]]/7.5345</f>
        <v>418451.42345212022</v>
      </c>
      <c r="U2712" s="50">
        <v>0</v>
      </c>
      <c r="V2712" s="51">
        <f>Ugovori_OPULJP[[#This Row],[Javni doprinos korisnika - HRK]]/7.5345</f>
        <v>0</v>
      </c>
      <c r="W2712" s="50">
        <v>0</v>
      </c>
      <c r="X2712" s="51">
        <f>Ugovori_OPULJP[[#This Row],[Privatni doprinos korisnika - HRK]]/7.5345</f>
        <v>0</v>
      </c>
      <c r="Y2712" s="52">
        <v>3152822.25</v>
      </c>
      <c r="Z2712" s="53">
        <f>Ugovori_OPULJP[[#This Row],[UKUPNI PRIHVATLJIVI IZDACI
TOTAL ELIGIBLE EXPENDITURE
= Bespovratna sredstva ukupno + doprinos korisnika
= Ukupni prihvatljivi troškovi
= Ukupna ugovorena vrijednost projekta HRK]]/7.5345</f>
        <v>418451.42345212022</v>
      </c>
      <c r="AA2712" s="57" t="s">
        <v>38</v>
      </c>
      <c r="AB2712" s="57" t="s">
        <v>35</v>
      </c>
      <c r="AC2712" s="107" t="s">
        <v>9877</v>
      </c>
      <c r="AD2712" s="63" t="s">
        <v>6595</v>
      </c>
    </row>
    <row r="2713" spans="1:30" ht="63.75" x14ac:dyDescent="0.2">
      <c r="A2713" s="61" t="s">
        <v>9878</v>
      </c>
      <c r="B2713" s="55" t="s">
        <v>743</v>
      </c>
      <c r="C2713" s="56" t="s">
        <v>7295</v>
      </c>
      <c r="D2713" s="88" t="s">
        <v>9750</v>
      </c>
      <c r="E2713" s="57" t="s">
        <v>76</v>
      </c>
      <c r="F2713" s="62" t="s">
        <v>9879</v>
      </c>
      <c r="G2713" s="62" t="s">
        <v>3043</v>
      </c>
      <c r="H2713" s="59">
        <v>44616</v>
      </c>
      <c r="I2713" s="59">
        <v>45223</v>
      </c>
      <c r="J2713" s="48" t="str">
        <f>IF(Ugovori_OPULJP[[#This Row],[DATUM ZAVRŠETKA OPERACIJE]]&gt;DATE(2024,3,31),"u provedbi","završen")</f>
        <v>završen</v>
      </c>
      <c r="K2713" s="67" t="s">
        <v>425</v>
      </c>
      <c r="L2713" s="67" t="s">
        <v>425</v>
      </c>
      <c r="M2713" s="74" t="s">
        <v>3114</v>
      </c>
      <c r="N2713" s="49">
        <v>0.15</v>
      </c>
      <c r="O2713" s="50">
        <f>Ugovori_OPULJP[[#This Row],[Bespovratna sredstva - Ukupno (EU+Nac) HRK
= Ukupna ugovorena vrijednost bespovratnih sredstava]]*Ugovori_OPULJP[[#This Row],[EU STOPA SUFINANCIRANJA %
EU CO-FINANCING RATE %]]</f>
        <v>2206260</v>
      </c>
      <c r="P2713" s="51">
        <f>Ugovori_OPULJP[[#This Row],[Bespovratna sredstva - EU dio - HRK]]/7.5345</f>
        <v>292821.02329285286</v>
      </c>
      <c r="Q2713" s="50">
        <f>Ugovori_OPULJP[[#This Row],[Bespovratna sredstva - Ukupno (EU+Nac) HRK
= Ukupna ugovorena vrijednost bespovratnih sredstava]]*Ugovori_OPULJP[[#This Row],[STOPA NACIONALNOG SUFINANCIRANJA %]]</f>
        <v>389340</v>
      </c>
      <c r="R2713" s="51">
        <f>Ugovori_OPULJP[[#This Row],[Bespovratna sredstva - Nacionalni dio - HRK]]/7.5345</f>
        <v>51674.298228150503</v>
      </c>
      <c r="S2713" s="52">
        <v>2595600</v>
      </c>
      <c r="T2713" s="53">
        <f>Ugovori_OPULJP[[#This Row],[Bespovratna sredstva - Ukupno (EU+Nac) HRK
= Ukupna ugovorena vrijednost bespovratnih sredstava]]/7.5345</f>
        <v>344495.32152100338</v>
      </c>
      <c r="U2713" s="50">
        <v>0</v>
      </c>
      <c r="V2713" s="51">
        <f>Ugovori_OPULJP[[#This Row],[Javni doprinos korisnika - HRK]]/7.5345</f>
        <v>0</v>
      </c>
      <c r="W2713" s="50">
        <v>0</v>
      </c>
      <c r="X2713" s="51">
        <f>Ugovori_OPULJP[[#This Row],[Privatni doprinos korisnika - HRK]]/7.5345</f>
        <v>0</v>
      </c>
      <c r="Y2713" s="52">
        <v>2595600</v>
      </c>
      <c r="Z2713" s="53">
        <f>Ugovori_OPULJP[[#This Row],[UKUPNI PRIHVATLJIVI IZDACI
TOTAL ELIGIBLE EXPENDITURE
= Bespovratna sredstva ukupno + doprinos korisnika
= Ukupni prihvatljivi troškovi
= Ukupna ugovorena vrijednost projekta HRK]]/7.5345</f>
        <v>344495.32152100338</v>
      </c>
      <c r="AA2713" s="57" t="s">
        <v>38</v>
      </c>
      <c r="AB2713" s="57" t="s">
        <v>35</v>
      </c>
      <c r="AC2713" s="107" t="s">
        <v>9880</v>
      </c>
      <c r="AD2713" s="63" t="s">
        <v>6595</v>
      </c>
    </row>
    <row r="2714" spans="1:30" ht="114.75" x14ac:dyDescent="0.2">
      <c r="A2714" s="66" t="s">
        <v>9881</v>
      </c>
      <c r="B2714" s="55" t="s">
        <v>743</v>
      </c>
      <c r="C2714" s="56" t="s">
        <v>7295</v>
      </c>
      <c r="D2714" s="88" t="s">
        <v>9750</v>
      </c>
      <c r="E2714" s="57" t="s">
        <v>76</v>
      </c>
      <c r="F2714" s="62" t="s">
        <v>9882</v>
      </c>
      <c r="G2714" s="62" t="s">
        <v>9883</v>
      </c>
      <c r="H2714" s="59">
        <v>44553</v>
      </c>
      <c r="I2714" s="59">
        <v>45161</v>
      </c>
      <c r="J2714" s="48" t="str">
        <f>IF(Ugovori_OPULJP[[#This Row],[DATUM ZAVRŠETKA OPERACIJE]]&gt;DATE(2024,3,31),"u provedbi","završen")</f>
        <v>završen</v>
      </c>
      <c r="K2714" s="67" t="s">
        <v>84</v>
      </c>
      <c r="L2714" s="46" t="s">
        <v>84</v>
      </c>
      <c r="M2714" s="74" t="s">
        <v>3114</v>
      </c>
      <c r="N2714" s="49">
        <v>0.15</v>
      </c>
      <c r="O2714" s="50">
        <f>Ugovori_OPULJP[[#This Row],[Bespovratna sredstva - Ukupno (EU+Nac) HRK
= Ukupna ugovorena vrijednost bespovratnih sredstava]]*Ugovori_OPULJP[[#This Row],[EU STOPA SUFINANCIRANJA %
EU CO-FINANCING RATE %]]</f>
        <v>3836560</v>
      </c>
      <c r="P2714" s="51">
        <f>Ugovori_OPULJP[[#This Row],[Bespovratna sredstva - EU dio - HRK]]/7.5345</f>
        <v>509199.01785121771</v>
      </c>
      <c r="Q2714" s="50">
        <f>Ugovori_OPULJP[[#This Row],[Bespovratna sredstva - Ukupno (EU+Nac) HRK
= Ukupna ugovorena vrijednost bespovratnih sredstava]]*Ugovori_OPULJP[[#This Row],[STOPA NACIONALNOG SUFINANCIRANJA %]]</f>
        <v>677040</v>
      </c>
      <c r="R2714" s="51">
        <f>Ugovori_OPULJP[[#This Row],[Bespovratna sredstva - Nacionalni dio - HRK]]/7.5345</f>
        <v>89858.650209038417</v>
      </c>
      <c r="S2714" s="52">
        <v>4513600</v>
      </c>
      <c r="T2714" s="53">
        <f>Ugovori_OPULJP[[#This Row],[Bespovratna sredstva - Ukupno (EU+Nac) HRK
= Ukupna ugovorena vrijednost bespovratnih sredstava]]/7.5345</f>
        <v>599057.66806025617</v>
      </c>
      <c r="U2714" s="50">
        <v>0</v>
      </c>
      <c r="V2714" s="51">
        <f>Ugovori_OPULJP[[#This Row],[Javni doprinos korisnika - HRK]]/7.5345</f>
        <v>0</v>
      </c>
      <c r="W2714" s="50">
        <v>0</v>
      </c>
      <c r="X2714" s="51">
        <f>Ugovori_OPULJP[[#This Row],[Privatni doprinos korisnika - HRK]]/7.5345</f>
        <v>0</v>
      </c>
      <c r="Y2714" s="52">
        <v>4513600</v>
      </c>
      <c r="Z2714" s="53">
        <f>Ugovori_OPULJP[[#This Row],[UKUPNI PRIHVATLJIVI IZDACI
TOTAL ELIGIBLE EXPENDITURE
= Bespovratna sredstva ukupno + doprinos korisnika
= Ukupni prihvatljivi troškovi
= Ukupna ugovorena vrijednost projekta HRK]]/7.5345</f>
        <v>599057.66806025617</v>
      </c>
      <c r="AA2714" s="57" t="s">
        <v>38</v>
      </c>
      <c r="AB2714" s="57" t="s">
        <v>35</v>
      </c>
      <c r="AC2714" s="107" t="s">
        <v>9884</v>
      </c>
      <c r="AD2714" s="63" t="s">
        <v>6595</v>
      </c>
    </row>
    <row r="2715" spans="1:30" ht="102" x14ac:dyDescent="0.2">
      <c r="A2715" s="66" t="s">
        <v>9885</v>
      </c>
      <c r="B2715" s="55" t="s">
        <v>743</v>
      </c>
      <c r="C2715" s="56" t="s">
        <v>7295</v>
      </c>
      <c r="D2715" s="88" t="s">
        <v>9750</v>
      </c>
      <c r="E2715" s="57" t="s">
        <v>76</v>
      </c>
      <c r="F2715" s="62" t="s">
        <v>9886</v>
      </c>
      <c r="G2715" s="62" t="s">
        <v>9887</v>
      </c>
      <c r="H2715" s="59">
        <v>44553</v>
      </c>
      <c r="I2715" s="59">
        <v>45161</v>
      </c>
      <c r="J2715" s="48" t="str">
        <f>IF(Ugovori_OPULJP[[#This Row],[DATUM ZAVRŠETKA OPERACIJE]]&gt;DATE(2024,3,31),"u provedbi","završen")</f>
        <v>završen</v>
      </c>
      <c r="K2715" s="67" t="s">
        <v>84</v>
      </c>
      <c r="L2715" s="46" t="s">
        <v>84</v>
      </c>
      <c r="M2715" s="74" t="s">
        <v>3114</v>
      </c>
      <c r="N2715" s="49">
        <v>0.15</v>
      </c>
      <c r="O2715" s="50">
        <f>Ugovori_OPULJP[[#This Row],[Bespovratna sredstva - Ukupno (EU+Nac) HRK
= Ukupna ugovorena vrijednost bespovratnih sredstava]]*Ugovori_OPULJP[[#This Row],[EU STOPA SUFINANCIRANJA %
EU CO-FINANCING RATE %]]</f>
        <v>1533799.0919999999</v>
      </c>
      <c r="P2715" s="51">
        <f>Ugovori_OPULJP[[#This Row],[Bespovratna sredstva - EU dio - HRK]]/7.5345</f>
        <v>203570.12303404338</v>
      </c>
      <c r="Q2715" s="50">
        <f>Ugovori_OPULJP[[#This Row],[Bespovratna sredstva - Ukupno (EU+Nac) HRK
= Ukupna ugovorena vrijednost bespovratnih sredstava]]*Ugovori_OPULJP[[#This Row],[STOPA NACIONALNOG SUFINANCIRANJA %]]</f>
        <v>270670.42800000001</v>
      </c>
      <c r="R2715" s="51">
        <f>Ugovori_OPULJP[[#This Row],[Bespovratna sredstva - Nacionalni dio - HRK]]/7.5345</f>
        <v>35924.139358948836</v>
      </c>
      <c r="S2715" s="52">
        <v>1804469.52</v>
      </c>
      <c r="T2715" s="53">
        <f>Ugovori_OPULJP[[#This Row],[Bespovratna sredstva - Ukupno (EU+Nac) HRK
= Ukupna ugovorena vrijednost bespovratnih sredstava]]/7.5345</f>
        <v>239494.26239299221</v>
      </c>
      <c r="U2715" s="50">
        <v>0</v>
      </c>
      <c r="V2715" s="51">
        <f>Ugovori_OPULJP[[#This Row],[Javni doprinos korisnika - HRK]]/7.5345</f>
        <v>0</v>
      </c>
      <c r="W2715" s="50">
        <v>0</v>
      </c>
      <c r="X2715" s="51">
        <f>Ugovori_OPULJP[[#This Row],[Privatni doprinos korisnika - HRK]]/7.5345</f>
        <v>0</v>
      </c>
      <c r="Y2715" s="52">
        <v>1804469.52</v>
      </c>
      <c r="Z2715" s="53">
        <f>Ugovori_OPULJP[[#This Row],[UKUPNI PRIHVATLJIVI IZDACI
TOTAL ELIGIBLE EXPENDITURE
= Bespovratna sredstva ukupno + doprinos korisnika
= Ukupni prihvatljivi troškovi
= Ukupna ugovorena vrijednost projekta HRK]]/7.5345</f>
        <v>239494.26239299221</v>
      </c>
      <c r="AA2715" s="57" t="s">
        <v>38</v>
      </c>
      <c r="AB2715" s="57" t="s">
        <v>35</v>
      </c>
      <c r="AC2715" s="107" t="s">
        <v>9888</v>
      </c>
      <c r="AD2715" s="63" t="s">
        <v>6595</v>
      </c>
    </row>
    <row r="2716" spans="1:30" ht="102" x14ac:dyDescent="0.2">
      <c r="A2716" s="66" t="s">
        <v>9889</v>
      </c>
      <c r="B2716" s="55" t="s">
        <v>743</v>
      </c>
      <c r="C2716" s="56" t="s">
        <v>7295</v>
      </c>
      <c r="D2716" s="88" t="s">
        <v>9750</v>
      </c>
      <c r="E2716" s="57" t="s">
        <v>76</v>
      </c>
      <c r="F2716" s="62" t="s">
        <v>9890</v>
      </c>
      <c r="G2716" s="62" t="s">
        <v>9891</v>
      </c>
      <c r="H2716" s="59">
        <v>44553</v>
      </c>
      <c r="I2716" s="59">
        <v>45161</v>
      </c>
      <c r="J2716" s="48" t="str">
        <f>IF(Ugovori_OPULJP[[#This Row],[DATUM ZAVRŠETKA OPERACIJE]]&gt;DATE(2024,3,31),"u provedbi","završen")</f>
        <v>završen</v>
      </c>
      <c r="K2716" s="67" t="s">
        <v>425</v>
      </c>
      <c r="L2716" s="46" t="s">
        <v>425</v>
      </c>
      <c r="M2716" s="74" t="s">
        <v>3114</v>
      </c>
      <c r="N2716" s="49">
        <v>0.15</v>
      </c>
      <c r="O2716" s="50">
        <f>Ugovori_OPULJP[[#This Row],[Bespovratna sredstva - Ukupno (EU+Nac) HRK
= Ukupna ugovorena vrijednost bespovratnih sredstava]]*Ugovori_OPULJP[[#This Row],[EU STOPA SUFINANCIRANJA %
EU CO-FINANCING RATE %]]</f>
        <v>1029647.5</v>
      </c>
      <c r="P2716" s="51">
        <f>Ugovori_OPULJP[[#This Row],[Bespovratna sredstva - EU dio - HRK]]/7.5345</f>
        <v>136657.70787709867</v>
      </c>
      <c r="Q2716" s="50">
        <f>Ugovori_OPULJP[[#This Row],[Bespovratna sredstva - Ukupno (EU+Nac) HRK
= Ukupna ugovorena vrijednost bespovratnih sredstava]]*Ugovori_OPULJP[[#This Row],[STOPA NACIONALNOG SUFINANCIRANJA %]]</f>
        <v>181702.5</v>
      </c>
      <c r="R2716" s="51">
        <f>Ugovori_OPULJP[[#This Row],[Bespovratna sredstva - Nacionalni dio - HRK]]/7.5345</f>
        <v>24116.066095958588</v>
      </c>
      <c r="S2716" s="52">
        <v>1211350</v>
      </c>
      <c r="T2716" s="53">
        <f>Ugovori_OPULJP[[#This Row],[Bespovratna sredstva - Ukupno (EU+Nac) HRK
= Ukupna ugovorena vrijednost bespovratnih sredstava]]/7.5345</f>
        <v>160773.77397305725</v>
      </c>
      <c r="U2716" s="50">
        <v>0</v>
      </c>
      <c r="V2716" s="51">
        <f>Ugovori_OPULJP[[#This Row],[Javni doprinos korisnika - HRK]]/7.5345</f>
        <v>0</v>
      </c>
      <c r="W2716" s="50">
        <v>0</v>
      </c>
      <c r="X2716" s="51">
        <f>Ugovori_OPULJP[[#This Row],[Privatni doprinos korisnika - HRK]]/7.5345</f>
        <v>0</v>
      </c>
      <c r="Y2716" s="52">
        <v>1211350</v>
      </c>
      <c r="Z2716" s="53">
        <f>Ugovori_OPULJP[[#This Row],[UKUPNI PRIHVATLJIVI IZDACI
TOTAL ELIGIBLE EXPENDITURE
= Bespovratna sredstva ukupno + doprinos korisnika
= Ukupni prihvatljivi troškovi
= Ukupna ugovorena vrijednost projekta HRK]]/7.5345</f>
        <v>160773.77397305725</v>
      </c>
      <c r="AA2716" s="57" t="s">
        <v>38</v>
      </c>
      <c r="AB2716" s="57" t="s">
        <v>35</v>
      </c>
      <c r="AC2716" s="107" t="s">
        <v>9892</v>
      </c>
      <c r="AD2716" s="63" t="s">
        <v>6595</v>
      </c>
    </row>
    <row r="2717" spans="1:30" ht="89.25" x14ac:dyDescent="0.2">
      <c r="A2717" s="61" t="s">
        <v>9893</v>
      </c>
      <c r="B2717" s="55" t="s">
        <v>743</v>
      </c>
      <c r="C2717" s="56" t="s">
        <v>7295</v>
      </c>
      <c r="D2717" s="88" t="s">
        <v>9750</v>
      </c>
      <c r="E2717" s="57" t="s">
        <v>76</v>
      </c>
      <c r="F2717" s="62" t="s">
        <v>9894</v>
      </c>
      <c r="G2717" s="62" t="s">
        <v>9895</v>
      </c>
      <c r="H2717" s="59">
        <v>44561</v>
      </c>
      <c r="I2717" s="59">
        <v>45169</v>
      </c>
      <c r="J2717" s="48" t="str">
        <f>IF(Ugovori_OPULJP[[#This Row],[DATUM ZAVRŠETKA OPERACIJE]]&gt;DATE(2024,3,31),"u provedbi","završen")</f>
        <v>završen</v>
      </c>
      <c r="K2717" s="58" t="s">
        <v>249</v>
      </c>
      <c r="L2717" s="58" t="s">
        <v>249</v>
      </c>
      <c r="M2717" s="74" t="s">
        <v>3114</v>
      </c>
      <c r="N2717" s="49">
        <v>0.15</v>
      </c>
      <c r="O2717" s="50">
        <f>Ugovori_OPULJP[[#This Row],[Bespovratna sredstva - Ukupno (EU+Nac) HRK
= Ukupna ugovorena vrijednost bespovratnih sredstava]]*Ugovori_OPULJP[[#This Row],[EU STOPA SUFINANCIRANJA %
EU CO-FINANCING RATE %]]</f>
        <v>3063317.7454999997</v>
      </c>
      <c r="P2717" s="51">
        <f>Ugovori_OPULJP[[#This Row],[Bespovratna sredstva - EU dio - HRK]]/7.5345</f>
        <v>406572.13424912066</v>
      </c>
      <c r="Q2717" s="50">
        <f>Ugovori_OPULJP[[#This Row],[Bespovratna sredstva - Ukupno (EU+Nac) HRK
= Ukupna ugovorena vrijednost bespovratnih sredstava]]*Ugovori_OPULJP[[#This Row],[STOPA NACIONALNOG SUFINANCIRANJA %]]</f>
        <v>540585.48450000002</v>
      </c>
      <c r="R2717" s="51">
        <f>Ugovori_OPULJP[[#This Row],[Bespovratna sredstva - Nacionalni dio - HRK]]/7.5345</f>
        <v>71748.023691021299</v>
      </c>
      <c r="S2717" s="52">
        <v>3603903.23</v>
      </c>
      <c r="T2717" s="53">
        <f>Ugovori_OPULJP[[#This Row],[Bespovratna sredstva - Ukupno (EU+Nac) HRK
= Ukupna ugovorena vrijednost bespovratnih sredstava]]/7.5345</f>
        <v>478320.15794014197</v>
      </c>
      <c r="U2717" s="50">
        <v>0</v>
      </c>
      <c r="V2717" s="51">
        <f>Ugovori_OPULJP[[#This Row],[Javni doprinos korisnika - HRK]]/7.5345</f>
        <v>0</v>
      </c>
      <c r="W2717" s="50">
        <v>0</v>
      </c>
      <c r="X2717" s="51">
        <f>Ugovori_OPULJP[[#This Row],[Privatni doprinos korisnika - HRK]]/7.5345</f>
        <v>0</v>
      </c>
      <c r="Y2717" s="52">
        <v>3603903.23</v>
      </c>
      <c r="Z2717" s="53">
        <f>Ugovori_OPULJP[[#This Row],[UKUPNI PRIHVATLJIVI IZDACI
TOTAL ELIGIBLE EXPENDITURE
= Bespovratna sredstva ukupno + doprinos korisnika
= Ukupni prihvatljivi troškovi
= Ukupna ugovorena vrijednost projekta HRK]]/7.5345</f>
        <v>478320.15794014197</v>
      </c>
      <c r="AA2717" s="57" t="s">
        <v>38</v>
      </c>
      <c r="AB2717" s="57" t="s">
        <v>35</v>
      </c>
      <c r="AC2717" s="107" t="s">
        <v>9896</v>
      </c>
      <c r="AD2717" s="63" t="s">
        <v>6595</v>
      </c>
    </row>
    <row r="2718" spans="1:30" ht="114.75" x14ac:dyDescent="0.2">
      <c r="A2718" s="61" t="s">
        <v>9897</v>
      </c>
      <c r="B2718" s="55" t="s">
        <v>743</v>
      </c>
      <c r="C2718" s="56" t="s">
        <v>7295</v>
      </c>
      <c r="D2718" s="88" t="s">
        <v>9750</v>
      </c>
      <c r="E2718" s="57" t="s">
        <v>76</v>
      </c>
      <c r="F2718" s="62" t="s">
        <v>9898</v>
      </c>
      <c r="G2718" s="62" t="s">
        <v>9899</v>
      </c>
      <c r="H2718" s="59">
        <v>44595</v>
      </c>
      <c r="I2718" s="59">
        <v>45202</v>
      </c>
      <c r="J2718" s="48" t="str">
        <f>IF(Ugovori_OPULJP[[#This Row],[DATUM ZAVRŠETKA OPERACIJE]]&gt;DATE(2024,3,31),"u provedbi","završen")</f>
        <v>završen</v>
      </c>
      <c r="K2718" s="67" t="s">
        <v>249</v>
      </c>
      <c r="L2718" s="67" t="s">
        <v>249</v>
      </c>
      <c r="M2718" s="49">
        <v>0.85</v>
      </c>
      <c r="N2718" s="49">
        <v>0.15</v>
      </c>
      <c r="O2718" s="50">
        <f>Ugovori_OPULJP[[#This Row],[Bespovratna sredstva - Ukupno (EU+Nac) HRK
= Ukupna ugovorena vrijednost bespovratnih sredstava]]*Ugovori_OPULJP[[#This Row],[EU STOPA SUFINANCIRANJA %
EU CO-FINANCING RATE %]]</f>
        <v>649036.56550000003</v>
      </c>
      <c r="P2718" s="51">
        <f>Ugovori_OPULJP[[#This Row],[Bespovratna sredstva - EU dio - HRK]]/7.5345</f>
        <v>86141.95573694339</v>
      </c>
      <c r="Q2718" s="50">
        <f>Ugovori_OPULJP[[#This Row],[Bespovratna sredstva - Ukupno (EU+Nac) HRK
= Ukupna ugovorena vrijednost bespovratnih sredstava]]*Ugovori_OPULJP[[#This Row],[STOPA NACIONALNOG SUFINANCIRANJA %]]</f>
        <v>114535.86450000001</v>
      </c>
      <c r="R2718" s="51">
        <f>Ugovori_OPULJP[[#This Row],[Bespovratna sredstva - Nacionalni dio - HRK]]/7.5345</f>
        <v>15201.52160063707</v>
      </c>
      <c r="S2718" s="52">
        <v>763572.43</v>
      </c>
      <c r="T2718" s="53">
        <f>Ugovori_OPULJP[[#This Row],[Bespovratna sredstva - Ukupno (EU+Nac) HRK
= Ukupna ugovorena vrijednost bespovratnih sredstava]]/7.5345</f>
        <v>101343.47733758047</v>
      </c>
      <c r="U2718" s="50">
        <v>0</v>
      </c>
      <c r="V2718" s="51">
        <f>Ugovori_OPULJP[[#This Row],[Javni doprinos korisnika - HRK]]/7.5345</f>
        <v>0</v>
      </c>
      <c r="W2718" s="50">
        <v>0</v>
      </c>
      <c r="X2718" s="51">
        <f>Ugovori_OPULJP[[#This Row],[Privatni doprinos korisnika - HRK]]/7.5345</f>
        <v>0</v>
      </c>
      <c r="Y2718" s="52">
        <v>763572.43</v>
      </c>
      <c r="Z2718" s="53">
        <f>Ugovori_OPULJP[[#This Row],[UKUPNI PRIHVATLJIVI IZDACI
TOTAL ELIGIBLE EXPENDITURE
= Bespovratna sredstva ukupno + doprinos korisnika
= Ukupni prihvatljivi troškovi
= Ukupna ugovorena vrijednost projekta HRK]]/7.5345</f>
        <v>101343.47733758047</v>
      </c>
      <c r="AA2718" s="57" t="s">
        <v>38</v>
      </c>
      <c r="AB2718" s="57" t="s">
        <v>35</v>
      </c>
      <c r="AC2718" s="107" t="s">
        <v>9900</v>
      </c>
      <c r="AD2718" s="63" t="s">
        <v>6595</v>
      </c>
    </row>
    <row r="2719" spans="1:30" ht="114.75" x14ac:dyDescent="0.2">
      <c r="A2719" s="61" t="s">
        <v>9901</v>
      </c>
      <c r="B2719" s="55" t="s">
        <v>743</v>
      </c>
      <c r="C2719" s="56" t="s">
        <v>7295</v>
      </c>
      <c r="D2719" s="88" t="s">
        <v>9750</v>
      </c>
      <c r="E2719" s="57" t="s">
        <v>76</v>
      </c>
      <c r="F2719" s="62" t="s">
        <v>9902</v>
      </c>
      <c r="G2719" s="62" t="s">
        <v>8520</v>
      </c>
      <c r="H2719" s="59">
        <v>44595</v>
      </c>
      <c r="I2719" s="59">
        <v>45202</v>
      </c>
      <c r="J2719" s="48" t="str">
        <f>IF(Ugovori_OPULJP[[#This Row],[DATUM ZAVRŠETKA OPERACIJE]]&gt;DATE(2024,3,31),"u provedbi","završen")</f>
        <v>završen</v>
      </c>
      <c r="K2719" s="58" t="s">
        <v>200</v>
      </c>
      <c r="L2719" s="58" t="s">
        <v>200</v>
      </c>
      <c r="M2719" s="49">
        <v>0.85</v>
      </c>
      <c r="N2719" s="49">
        <v>0.15</v>
      </c>
      <c r="O2719" s="50">
        <f>Ugovori_OPULJP[[#This Row],[Bespovratna sredstva - Ukupno (EU+Nac) HRK
= Ukupna ugovorena vrijednost bespovratnih sredstava]]*Ugovori_OPULJP[[#This Row],[EU STOPA SUFINANCIRANJA %
EU CO-FINANCING RATE %]]</f>
        <v>798111.34199999995</v>
      </c>
      <c r="P2719" s="51">
        <f>Ugovori_OPULJP[[#This Row],[Bespovratna sredstva - EU dio - HRK]]/7.5345</f>
        <v>105927.57873780608</v>
      </c>
      <c r="Q2719" s="50">
        <f>Ugovori_OPULJP[[#This Row],[Bespovratna sredstva - Ukupno (EU+Nac) HRK
= Ukupna ugovorena vrijednost bespovratnih sredstava]]*Ugovori_OPULJP[[#This Row],[STOPA NACIONALNOG SUFINANCIRANJA %]]</f>
        <v>140843.17799999999</v>
      </c>
      <c r="R2719" s="51">
        <f>Ugovori_OPULJP[[#This Row],[Bespovratna sredstva - Nacionalni dio - HRK]]/7.5345</f>
        <v>18693.10213020107</v>
      </c>
      <c r="S2719" s="52">
        <v>938954.52</v>
      </c>
      <c r="T2719" s="53">
        <f>Ugovori_OPULJP[[#This Row],[Bespovratna sredstva - Ukupno (EU+Nac) HRK
= Ukupna ugovorena vrijednost bespovratnih sredstava]]/7.5345</f>
        <v>124620.68086800716</v>
      </c>
      <c r="U2719" s="50">
        <v>0</v>
      </c>
      <c r="V2719" s="51">
        <f>Ugovori_OPULJP[[#This Row],[Javni doprinos korisnika - HRK]]/7.5345</f>
        <v>0</v>
      </c>
      <c r="W2719" s="50">
        <v>0</v>
      </c>
      <c r="X2719" s="51">
        <f>Ugovori_OPULJP[[#This Row],[Privatni doprinos korisnika - HRK]]/7.5345</f>
        <v>0</v>
      </c>
      <c r="Y2719" s="52">
        <v>938954.52</v>
      </c>
      <c r="Z2719" s="53">
        <f>Ugovori_OPULJP[[#This Row],[UKUPNI PRIHVATLJIVI IZDACI
TOTAL ELIGIBLE EXPENDITURE
= Bespovratna sredstva ukupno + doprinos korisnika
= Ukupni prihvatljivi troškovi
= Ukupna ugovorena vrijednost projekta HRK]]/7.5345</f>
        <v>124620.68086800716</v>
      </c>
      <c r="AA2719" s="57" t="s">
        <v>38</v>
      </c>
      <c r="AB2719" s="57" t="s">
        <v>35</v>
      </c>
      <c r="AC2719" s="107" t="s">
        <v>9903</v>
      </c>
      <c r="AD2719" s="63" t="s">
        <v>6595</v>
      </c>
    </row>
    <row r="2720" spans="1:30" ht="76.5" x14ac:dyDescent="0.2">
      <c r="A2720" s="61" t="s">
        <v>9904</v>
      </c>
      <c r="B2720" s="55" t="s">
        <v>743</v>
      </c>
      <c r="C2720" s="56" t="s">
        <v>7295</v>
      </c>
      <c r="D2720" s="88" t="s">
        <v>9750</v>
      </c>
      <c r="E2720" s="57" t="s">
        <v>76</v>
      </c>
      <c r="F2720" s="62" t="s">
        <v>9905</v>
      </c>
      <c r="G2720" s="62" t="s">
        <v>8366</v>
      </c>
      <c r="H2720" s="59">
        <v>44657</v>
      </c>
      <c r="I2720" s="59">
        <v>45266</v>
      </c>
      <c r="J2720" s="48" t="str">
        <f>IF(Ugovori_OPULJP[[#This Row],[DATUM ZAVRŠETKA OPERACIJE]]&gt;DATE(2024,3,31),"u provedbi","završen")</f>
        <v>završen</v>
      </c>
      <c r="K2720" s="67" t="s">
        <v>249</v>
      </c>
      <c r="L2720" s="67" t="s">
        <v>249</v>
      </c>
      <c r="M2720" s="49">
        <v>0.85</v>
      </c>
      <c r="N2720" s="49">
        <v>0.15</v>
      </c>
      <c r="O2720" s="50">
        <f>Ugovori_OPULJP[[#This Row],[Bespovratna sredstva - Ukupno (EU+Nac) HRK
= Ukupna ugovorena vrijednost bespovratnih sredstava]]*Ugovori_OPULJP[[#This Row],[EU STOPA SUFINANCIRANJA %
EU CO-FINANCING RATE %]]</f>
        <v>2159165.0274999999</v>
      </c>
      <c r="P2720" s="51">
        <f>Ugovori_OPULJP[[#This Row],[Bespovratna sredstva - EU dio - HRK]]/7.5345</f>
        <v>286570.44628044328</v>
      </c>
      <c r="Q2720" s="50">
        <f>Ugovori_OPULJP[[#This Row],[Bespovratna sredstva - Ukupno (EU+Nac) HRK
= Ukupna ugovorena vrijednost bespovratnih sredstava]]*Ugovori_OPULJP[[#This Row],[STOPA NACIONALNOG SUFINANCIRANJA %]]</f>
        <v>381029.1225</v>
      </c>
      <c r="R2720" s="51">
        <f>Ugovori_OPULJP[[#This Row],[Bespovratna sredstva - Nacionalni dio - HRK]]/7.5345</f>
        <v>50571.25522596058</v>
      </c>
      <c r="S2720" s="52">
        <v>2540194.15</v>
      </c>
      <c r="T2720" s="53">
        <f>Ugovori_OPULJP[[#This Row],[Bespovratna sredstva - Ukupno (EU+Nac) HRK
= Ukupna ugovorena vrijednost bespovratnih sredstava]]/7.5345</f>
        <v>337141.70150640386</v>
      </c>
      <c r="U2720" s="50">
        <v>0</v>
      </c>
      <c r="V2720" s="51">
        <f>Ugovori_OPULJP[[#This Row],[Javni doprinos korisnika - HRK]]/7.5345</f>
        <v>0</v>
      </c>
      <c r="W2720" s="50">
        <v>0</v>
      </c>
      <c r="X2720" s="51">
        <f>Ugovori_OPULJP[[#This Row],[Privatni doprinos korisnika - HRK]]/7.5345</f>
        <v>0</v>
      </c>
      <c r="Y2720" s="52">
        <v>2540194.15</v>
      </c>
      <c r="Z2720" s="53">
        <f>Ugovori_OPULJP[[#This Row],[UKUPNI PRIHVATLJIVI IZDACI
TOTAL ELIGIBLE EXPENDITURE
= Bespovratna sredstva ukupno + doprinos korisnika
= Ukupni prihvatljivi troškovi
= Ukupna ugovorena vrijednost projekta HRK]]/7.5345</f>
        <v>337141.70150640386</v>
      </c>
      <c r="AA2720" s="57" t="s">
        <v>38</v>
      </c>
      <c r="AB2720" s="57" t="s">
        <v>35</v>
      </c>
      <c r="AC2720" s="107" t="s">
        <v>9906</v>
      </c>
      <c r="AD2720" s="63" t="s">
        <v>6595</v>
      </c>
    </row>
    <row r="2721" spans="1:30" ht="76.5" x14ac:dyDescent="0.2">
      <c r="A2721" s="61" t="s">
        <v>9907</v>
      </c>
      <c r="B2721" s="55" t="s">
        <v>743</v>
      </c>
      <c r="C2721" s="56" t="s">
        <v>7295</v>
      </c>
      <c r="D2721" s="88" t="s">
        <v>9750</v>
      </c>
      <c r="E2721" s="57" t="s">
        <v>76</v>
      </c>
      <c r="F2721" s="62" t="s">
        <v>9908</v>
      </c>
      <c r="G2721" s="62" t="s">
        <v>9909</v>
      </c>
      <c r="H2721" s="59">
        <v>44553</v>
      </c>
      <c r="I2721" s="59">
        <v>45161</v>
      </c>
      <c r="J2721" s="48" t="str">
        <f>IF(Ugovori_OPULJP[[#This Row],[DATUM ZAVRŠETKA OPERACIJE]]&gt;DATE(2024,3,31),"u provedbi","završen")</f>
        <v>završen</v>
      </c>
      <c r="K2721" s="67" t="s">
        <v>249</v>
      </c>
      <c r="L2721" s="58" t="s">
        <v>249</v>
      </c>
      <c r="M2721" s="74" t="s">
        <v>3114</v>
      </c>
      <c r="N2721" s="49">
        <v>0.15</v>
      </c>
      <c r="O2721" s="50">
        <f>Ugovori_OPULJP[[#This Row],[Bespovratna sredstva - Ukupno (EU+Nac) HRK
= Ukupna ugovorena vrijednost bespovratnih sredstava]]*Ugovori_OPULJP[[#This Row],[EU STOPA SUFINANCIRANJA %
EU CO-FINANCING RATE %]]</f>
        <v>2100329.3024999998</v>
      </c>
      <c r="P2721" s="51">
        <f>Ugovori_OPULJP[[#This Row],[Bespovratna sredstva - EU dio - HRK]]/7.5345</f>
        <v>278761.60362333263</v>
      </c>
      <c r="Q2721" s="50">
        <f>Ugovori_OPULJP[[#This Row],[Bespovratna sredstva - Ukupno (EU+Nac) HRK
= Ukupna ugovorena vrijednost bespovratnih sredstava]]*Ugovori_OPULJP[[#This Row],[STOPA NACIONALNOG SUFINANCIRANJA %]]</f>
        <v>370646.34749999997</v>
      </c>
      <c r="R2721" s="51">
        <f>Ugovori_OPULJP[[#This Row],[Bespovratna sredstva - Nacionalni dio - HRK]]/7.5345</f>
        <v>49193.224168823406</v>
      </c>
      <c r="S2721" s="52">
        <v>2470975.65</v>
      </c>
      <c r="T2721" s="53">
        <f>Ugovori_OPULJP[[#This Row],[Bespovratna sredstva - Ukupno (EU+Nac) HRK
= Ukupna ugovorena vrijednost bespovratnih sredstava]]/7.5345</f>
        <v>327954.82779215608</v>
      </c>
      <c r="U2721" s="50">
        <v>0</v>
      </c>
      <c r="V2721" s="51">
        <f>Ugovori_OPULJP[[#This Row],[Javni doprinos korisnika - HRK]]/7.5345</f>
        <v>0</v>
      </c>
      <c r="W2721" s="50">
        <v>0</v>
      </c>
      <c r="X2721" s="51">
        <f>Ugovori_OPULJP[[#This Row],[Privatni doprinos korisnika - HRK]]/7.5345</f>
        <v>0</v>
      </c>
      <c r="Y2721" s="52">
        <v>2470975.65</v>
      </c>
      <c r="Z2721" s="53">
        <f>Ugovori_OPULJP[[#This Row],[UKUPNI PRIHVATLJIVI IZDACI
TOTAL ELIGIBLE EXPENDITURE
= Bespovratna sredstva ukupno + doprinos korisnika
= Ukupni prihvatljivi troškovi
= Ukupna ugovorena vrijednost projekta HRK]]/7.5345</f>
        <v>327954.82779215608</v>
      </c>
      <c r="AA2721" s="57" t="s">
        <v>38</v>
      </c>
      <c r="AB2721" s="57" t="s">
        <v>35</v>
      </c>
      <c r="AC2721" s="107" t="s">
        <v>9910</v>
      </c>
      <c r="AD2721" s="63" t="s">
        <v>6595</v>
      </c>
    </row>
    <row r="2722" spans="1:30" ht="102" x14ac:dyDescent="0.2">
      <c r="A2722" s="66" t="s">
        <v>9911</v>
      </c>
      <c r="B2722" s="55" t="s">
        <v>743</v>
      </c>
      <c r="C2722" s="56" t="s">
        <v>7295</v>
      </c>
      <c r="D2722" s="88" t="s">
        <v>9750</v>
      </c>
      <c r="E2722" s="57" t="s">
        <v>76</v>
      </c>
      <c r="F2722" s="62" t="s">
        <v>9912</v>
      </c>
      <c r="G2722" s="62" t="s">
        <v>9913</v>
      </c>
      <c r="H2722" s="59">
        <v>44553</v>
      </c>
      <c r="I2722" s="59">
        <v>45161</v>
      </c>
      <c r="J2722" s="48" t="str">
        <f>IF(Ugovori_OPULJP[[#This Row],[DATUM ZAVRŠETKA OPERACIJE]]&gt;DATE(2024,3,31),"u provedbi","završen")</f>
        <v>završen</v>
      </c>
      <c r="K2722" s="67" t="s">
        <v>200</v>
      </c>
      <c r="L2722" s="58" t="s">
        <v>200</v>
      </c>
      <c r="M2722" s="74" t="s">
        <v>3114</v>
      </c>
      <c r="N2722" s="49">
        <v>0.15</v>
      </c>
      <c r="O2722" s="50">
        <f>Ugovori_OPULJP[[#This Row],[Bespovratna sredstva - Ukupno (EU+Nac) HRK
= Ukupna ugovorena vrijednost bespovratnih sredstava]]*Ugovori_OPULJP[[#This Row],[EU STOPA SUFINANCIRANJA %
EU CO-FINANCING RATE %]]</f>
        <v>654140.62</v>
      </c>
      <c r="P2722" s="51">
        <f>Ugovori_OPULJP[[#This Row],[Bespovratna sredstva - EU dio - HRK]]/7.5345</f>
        <v>86819.380184484704</v>
      </c>
      <c r="Q2722" s="50">
        <f>Ugovori_OPULJP[[#This Row],[Bespovratna sredstva - Ukupno (EU+Nac) HRK
= Ukupna ugovorena vrijednost bespovratnih sredstava]]*Ugovori_OPULJP[[#This Row],[STOPA NACIONALNOG SUFINANCIRANJA %]]</f>
        <v>115436.57999999999</v>
      </c>
      <c r="R2722" s="51">
        <f>Ugovori_OPULJP[[#This Row],[Bespovratna sredstva - Nacionalni dio - HRK]]/7.5345</f>
        <v>15321.067091379651</v>
      </c>
      <c r="S2722" s="52">
        <v>769577.2</v>
      </c>
      <c r="T2722" s="53">
        <f>Ugovori_OPULJP[[#This Row],[Bespovratna sredstva - Ukupno (EU+Nac) HRK
= Ukupna ugovorena vrijednost bespovratnih sredstava]]/7.5345</f>
        <v>102140.44727586434</v>
      </c>
      <c r="U2722" s="50">
        <v>0</v>
      </c>
      <c r="V2722" s="51">
        <f>Ugovori_OPULJP[[#This Row],[Javni doprinos korisnika - HRK]]/7.5345</f>
        <v>0</v>
      </c>
      <c r="W2722" s="50">
        <v>0</v>
      </c>
      <c r="X2722" s="51">
        <f>Ugovori_OPULJP[[#This Row],[Privatni doprinos korisnika - HRK]]/7.5345</f>
        <v>0</v>
      </c>
      <c r="Y2722" s="52">
        <v>769577.2</v>
      </c>
      <c r="Z2722" s="53">
        <f>Ugovori_OPULJP[[#This Row],[UKUPNI PRIHVATLJIVI IZDACI
TOTAL ELIGIBLE EXPENDITURE
= Bespovratna sredstva ukupno + doprinos korisnika
= Ukupni prihvatljivi troškovi
= Ukupna ugovorena vrijednost projekta HRK]]/7.5345</f>
        <v>102140.44727586434</v>
      </c>
      <c r="AA2722" s="57" t="s">
        <v>38</v>
      </c>
      <c r="AB2722" s="57" t="s">
        <v>35</v>
      </c>
      <c r="AC2722" s="107" t="s">
        <v>9914</v>
      </c>
      <c r="AD2722" s="63" t="s">
        <v>6595</v>
      </c>
    </row>
    <row r="2723" spans="1:30" ht="89.25" x14ac:dyDescent="0.2">
      <c r="A2723" s="61" t="s">
        <v>9915</v>
      </c>
      <c r="B2723" s="55" t="s">
        <v>743</v>
      </c>
      <c r="C2723" s="56" t="s">
        <v>7295</v>
      </c>
      <c r="D2723" s="88" t="s">
        <v>9750</v>
      </c>
      <c r="E2723" s="57" t="s">
        <v>76</v>
      </c>
      <c r="F2723" s="62" t="s">
        <v>9916</v>
      </c>
      <c r="G2723" s="45" t="s">
        <v>8333</v>
      </c>
      <c r="H2723" s="59">
        <v>44553</v>
      </c>
      <c r="I2723" s="59">
        <v>45161</v>
      </c>
      <c r="J2723" s="48" t="str">
        <f>IF(Ugovori_OPULJP[[#This Row],[DATUM ZAVRŠETKA OPERACIJE]]&gt;DATE(2024,3,31),"u provedbi","završen")</f>
        <v>završen</v>
      </c>
      <c r="K2723" s="58" t="s">
        <v>249</v>
      </c>
      <c r="L2723" s="58" t="s">
        <v>249</v>
      </c>
      <c r="M2723" s="74" t="s">
        <v>3114</v>
      </c>
      <c r="N2723" s="49">
        <v>0.15</v>
      </c>
      <c r="O2723" s="50">
        <f>Ugovori_OPULJP[[#This Row],[Bespovratna sredstva - Ukupno (EU+Nac) HRK
= Ukupna ugovorena vrijednost bespovratnih sredstava]]*Ugovori_OPULJP[[#This Row],[EU STOPA SUFINANCIRANJA %
EU CO-FINANCING RATE %]]</f>
        <v>2952279.2705000001</v>
      </c>
      <c r="P2723" s="51">
        <f>Ugovori_OPULJP[[#This Row],[Bespovratna sredstva - EU dio - HRK]]/7.5345</f>
        <v>391834.79600504343</v>
      </c>
      <c r="Q2723" s="50">
        <f>Ugovori_OPULJP[[#This Row],[Bespovratna sredstva - Ukupno (EU+Nac) HRK
= Ukupna ugovorena vrijednost bespovratnih sredstava]]*Ugovori_OPULJP[[#This Row],[STOPA NACIONALNOG SUFINANCIRANJA %]]</f>
        <v>520990.4595</v>
      </c>
      <c r="R2723" s="51">
        <f>Ugovori_OPULJP[[#This Row],[Bespovratna sredstva - Nacionalni dio - HRK]]/7.5345</f>
        <v>69147.316942066493</v>
      </c>
      <c r="S2723" s="52">
        <v>3473269.73</v>
      </c>
      <c r="T2723" s="53">
        <f>Ugovori_OPULJP[[#This Row],[Bespovratna sredstva - Ukupno (EU+Nac) HRK
= Ukupna ugovorena vrijednost bespovratnih sredstava]]/7.5345</f>
        <v>460982.11294710991</v>
      </c>
      <c r="U2723" s="50">
        <v>0</v>
      </c>
      <c r="V2723" s="51">
        <f>Ugovori_OPULJP[[#This Row],[Javni doprinos korisnika - HRK]]/7.5345</f>
        <v>0</v>
      </c>
      <c r="W2723" s="50">
        <v>0</v>
      </c>
      <c r="X2723" s="51">
        <f>Ugovori_OPULJP[[#This Row],[Privatni doprinos korisnika - HRK]]/7.5345</f>
        <v>0</v>
      </c>
      <c r="Y2723" s="52">
        <v>3473269.73</v>
      </c>
      <c r="Z2723" s="53">
        <f>Ugovori_OPULJP[[#This Row],[UKUPNI PRIHVATLJIVI IZDACI
TOTAL ELIGIBLE EXPENDITURE
= Bespovratna sredstva ukupno + doprinos korisnika
= Ukupni prihvatljivi troškovi
= Ukupna ugovorena vrijednost projekta HRK]]/7.5345</f>
        <v>460982.11294710991</v>
      </c>
      <c r="AA2723" s="57" t="s">
        <v>38</v>
      </c>
      <c r="AB2723" s="57" t="s">
        <v>35</v>
      </c>
      <c r="AC2723" s="107" t="s">
        <v>9917</v>
      </c>
      <c r="AD2723" s="63" t="s">
        <v>6595</v>
      </c>
    </row>
    <row r="2724" spans="1:30" ht="102" x14ac:dyDescent="0.2">
      <c r="A2724" s="61" t="s">
        <v>9918</v>
      </c>
      <c r="B2724" s="55" t="s">
        <v>743</v>
      </c>
      <c r="C2724" s="56" t="s">
        <v>7295</v>
      </c>
      <c r="D2724" s="88" t="s">
        <v>9750</v>
      </c>
      <c r="E2724" s="57" t="s">
        <v>76</v>
      </c>
      <c r="F2724" s="62" t="s">
        <v>9919</v>
      </c>
      <c r="G2724" s="62" t="s">
        <v>9920</v>
      </c>
      <c r="H2724" s="59">
        <v>44553</v>
      </c>
      <c r="I2724" s="59">
        <v>45161</v>
      </c>
      <c r="J2724" s="48" t="str">
        <f>IF(Ugovori_OPULJP[[#This Row],[DATUM ZAVRŠETKA OPERACIJE]]&gt;DATE(2024,3,31),"u provedbi","završen")</f>
        <v>završen</v>
      </c>
      <c r="K2724" s="58" t="s">
        <v>79</v>
      </c>
      <c r="L2724" s="58" t="s">
        <v>79</v>
      </c>
      <c r="M2724" s="74" t="s">
        <v>3114</v>
      </c>
      <c r="N2724" s="49">
        <v>0.15</v>
      </c>
      <c r="O2724" s="50">
        <f>Ugovori_OPULJP[[#This Row],[Bespovratna sredstva - Ukupno (EU+Nac) HRK
= Ukupna ugovorena vrijednost bespovratnih sredstava]]*Ugovori_OPULJP[[#This Row],[EU STOPA SUFINANCIRANJA %
EU CO-FINANCING RATE %]]</f>
        <v>1787713.7355</v>
      </c>
      <c r="P2724" s="51">
        <f>Ugovori_OPULJP[[#This Row],[Bespovratna sredstva - EU dio - HRK]]/7.5345</f>
        <v>237270.38761696196</v>
      </c>
      <c r="Q2724" s="50">
        <f>Ugovori_OPULJP[[#This Row],[Bespovratna sredstva - Ukupno (EU+Nac) HRK
= Ukupna ugovorena vrijednost bespovratnih sredstava]]*Ugovori_OPULJP[[#This Row],[STOPA NACIONALNOG SUFINANCIRANJA %]]</f>
        <v>315478.89449999999</v>
      </c>
      <c r="R2724" s="51">
        <f>Ugovori_OPULJP[[#This Row],[Bespovratna sredstva - Nacionalni dio - HRK]]/7.5345</f>
        <v>41871.24487358152</v>
      </c>
      <c r="S2724" s="52">
        <v>2103192.63</v>
      </c>
      <c r="T2724" s="53">
        <f>Ugovori_OPULJP[[#This Row],[Bespovratna sredstva - Ukupno (EU+Nac) HRK
= Ukupna ugovorena vrijednost bespovratnih sredstava]]/7.5345</f>
        <v>279141.63249054347</v>
      </c>
      <c r="U2724" s="50">
        <v>0</v>
      </c>
      <c r="V2724" s="51">
        <f>Ugovori_OPULJP[[#This Row],[Javni doprinos korisnika - HRK]]/7.5345</f>
        <v>0</v>
      </c>
      <c r="W2724" s="50">
        <v>0</v>
      </c>
      <c r="X2724" s="51">
        <f>Ugovori_OPULJP[[#This Row],[Privatni doprinos korisnika - HRK]]/7.5345</f>
        <v>0</v>
      </c>
      <c r="Y2724" s="52">
        <v>2103192.63</v>
      </c>
      <c r="Z2724" s="53">
        <f>Ugovori_OPULJP[[#This Row],[UKUPNI PRIHVATLJIVI IZDACI
TOTAL ELIGIBLE EXPENDITURE
= Bespovratna sredstva ukupno + doprinos korisnika
= Ukupni prihvatljivi troškovi
= Ukupna ugovorena vrijednost projekta HRK]]/7.5345</f>
        <v>279141.63249054347</v>
      </c>
      <c r="AA2724" s="57" t="s">
        <v>38</v>
      </c>
      <c r="AB2724" s="57" t="s">
        <v>35</v>
      </c>
      <c r="AC2724" s="107" t="s">
        <v>9921</v>
      </c>
      <c r="AD2724" s="63" t="s">
        <v>6595</v>
      </c>
    </row>
    <row r="2725" spans="1:30" ht="89.25" x14ac:dyDescent="0.2">
      <c r="A2725" s="61" t="s">
        <v>9922</v>
      </c>
      <c r="B2725" s="55" t="s">
        <v>743</v>
      </c>
      <c r="C2725" s="56" t="s">
        <v>7295</v>
      </c>
      <c r="D2725" s="88" t="s">
        <v>9750</v>
      </c>
      <c r="E2725" s="57" t="s">
        <v>76</v>
      </c>
      <c r="F2725" s="62" t="s">
        <v>9923</v>
      </c>
      <c r="G2725" s="62" t="s">
        <v>9924</v>
      </c>
      <c r="H2725" s="59">
        <v>44553</v>
      </c>
      <c r="I2725" s="59">
        <v>45161</v>
      </c>
      <c r="J2725" s="48" t="str">
        <f>IF(Ugovori_OPULJP[[#This Row],[DATUM ZAVRŠETKA OPERACIJE]]&gt;DATE(2024,3,31),"u provedbi","završen")</f>
        <v>završen</v>
      </c>
      <c r="K2725" s="67" t="s">
        <v>249</v>
      </c>
      <c r="L2725" s="58" t="s">
        <v>249</v>
      </c>
      <c r="M2725" s="74" t="s">
        <v>3114</v>
      </c>
      <c r="N2725" s="49">
        <v>0.15</v>
      </c>
      <c r="O2725" s="50">
        <f>Ugovori_OPULJP[[#This Row],[Bespovratna sredstva - Ukupno (EU+Nac) HRK
= Ukupna ugovorena vrijednost bespovratnih sredstava]]*Ugovori_OPULJP[[#This Row],[EU STOPA SUFINANCIRANJA %
EU CO-FINANCING RATE %]]</f>
        <v>3218044.2909999997</v>
      </c>
      <c r="P2725" s="51">
        <f>Ugovori_OPULJP[[#This Row],[Bespovratna sredstva - EU dio - HRK]]/7.5345</f>
        <v>427107.87590417406</v>
      </c>
      <c r="Q2725" s="50">
        <f>Ugovori_OPULJP[[#This Row],[Bespovratna sredstva - Ukupno (EU+Nac) HRK
= Ukupna ugovorena vrijednost bespovratnih sredstava]]*Ugovori_OPULJP[[#This Row],[STOPA NACIONALNOG SUFINANCIRANJA %]]</f>
        <v>567890.16899999999</v>
      </c>
      <c r="R2725" s="51">
        <f>Ugovori_OPULJP[[#This Row],[Bespovratna sredstva - Nacionalni dio - HRK]]/7.5345</f>
        <v>75371.978100736611</v>
      </c>
      <c r="S2725" s="52">
        <v>3785934.46</v>
      </c>
      <c r="T2725" s="53">
        <f>Ugovori_OPULJP[[#This Row],[Bespovratna sredstva - Ukupno (EU+Nac) HRK
= Ukupna ugovorena vrijednost bespovratnih sredstava]]/7.5345</f>
        <v>502479.85400491074</v>
      </c>
      <c r="U2725" s="50">
        <v>0</v>
      </c>
      <c r="V2725" s="51">
        <f>Ugovori_OPULJP[[#This Row],[Javni doprinos korisnika - HRK]]/7.5345</f>
        <v>0</v>
      </c>
      <c r="W2725" s="50">
        <v>0</v>
      </c>
      <c r="X2725" s="51">
        <f>Ugovori_OPULJP[[#This Row],[Privatni doprinos korisnika - HRK]]/7.5345</f>
        <v>0</v>
      </c>
      <c r="Y2725" s="52">
        <v>3785934.46</v>
      </c>
      <c r="Z2725" s="53">
        <f>Ugovori_OPULJP[[#This Row],[UKUPNI PRIHVATLJIVI IZDACI
TOTAL ELIGIBLE EXPENDITURE
= Bespovratna sredstva ukupno + doprinos korisnika
= Ukupni prihvatljivi troškovi
= Ukupna ugovorena vrijednost projekta HRK]]/7.5345</f>
        <v>502479.85400491074</v>
      </c>
      <c r="AA2725" s="57" t="s">
        <v>38</v>
      </c>
      <c r="AB2725" s="57" t="s">
        <v>35</v>
      </c>
      <c r="AC2725" s="107" t="s">
        <v>9925</v>
      </c>
      <c r="AD2725" s="63" t="s">
        <v>6595</v>
      </c>
    </row>
    <row r="2726" spans="1:30" ht="114.75" x14ac:dyDescent="0.2">
      <c r="A2726" s="61" t="s">
        <v>9926</v>
      </c>
      <c r="B2726" s="55" t="s">
        <v>743</v>
      </c>
      <c r="C2726" s="56" t="s">
        <v>7295</v>
      </c>
      <c r="D2726" s="88" t="s">
        <v>9750</v>
      </c>
      <c r="E2726" s="57" t="s">
        <v>76</v>
      </c>
      <c r="F2726" s="62" t="s">
        <v>9927</v>
      </c>
      <c r="G2726" s="62" t="s">
        <v>9928</v>
      </c>
      <c r="H2726" s="59">
        <v>44553</v>
      </c>
      <c r="I2726" s="59">
        <v>45161</v>
      </c>
      <c r="J2726" s="48" t="str">
        <f>IF(Ugovori_OPULJP[[#This Row],[DATUM ZAVRŠETKA OPERACIJE]]&gt;DATE(2024,3,31),"u provedbi","završen")</f>
        <v>završen</v>
      </c>
      <c r="K2726" s="67" t="s">
        <v>249</v>
      </c>
      <c r="L2726" s="58" t="s">
        <v>249</v>
      </c>
      <c r="M2726" s="74" t="s">
        <v>3114</v>
      </c>
      <c r="N2726" s="49">
        <v>0.15</v>
      </c>
      <c r="O2726" s="50">
        <f>Ugovori_OPULJP[[#This Row],[Bespovratna sredstva - Ukupno (EU+Nac) HRK
= Ukupna ugovorena vrijednost bespovratnih sredstava]]*Ugovori_OPULJP[[#This Row],[EU STOPA SUFINANCIRANJA %
EU CO-FINANCING RATE %]]</f>
        <v>5037234.4445000002</v>
      </c>
      <c r="P2726" s="51">
        <f>Ugovori_OPULJP[[#This Row],[Bespovratna sredstva - EU dio - HRK]]/7.5345</f>
        <v>668555.90211692883</v>
      </c>
      <c r="Q2726" s="50">
        <f>Ugovori_OPULJP[[#This Row],[Bespovratna sredstva - Ukupno (EU+Nac) HRK
= Ukupna ugovorena vrijednost bespovratnih sredstava]]*Ugovori_OPULJP[[#This Row],[STOPA NACIONALNOG SUFINANCIRANJA %]]</f>
        <v>888923.72549999994</v>
      </c>
      <c r="R2726" s="51">
        <f>Ugovori_OPULJP[[#This Row],[Bespovratna sredstva - Nacionalni dio - HRK]]/7.5345</f>
        <v>117980.45331475213</v>
      </c>
      <c r="S2726" s="52">
        <v>5926158.1699999999</v>
      </c>
      <c r="T2726" s="53">
        <f>Ugovori_OPULJP[[#This Row],[Bespovratna sredstva - Ukupno (EU+Nac) HRK
= Ukupna ugovorena vrijednost bespovratnih sredstava]]/7.5345</f>
        <v>786536.35543168092</v>
      </c>
      <c r="U2726" s="50">
        <v>0</v>
      </c>
      <c r="V2726" s="51">
        <f>Ugovori_OPULJP[[#This Row],[Javni doprinos korisnika - HRK]]/7.5345</f>
        <v>0</v>
      </c>
      <c r="W2726" s="50">
        <v>0</v>
      </c>
      <c r="X2726" s="51">
        <f>Ugovori_OPULJP[[#This Row],[Privatni doprinos korisnika - HRK]]/7.5345</f>
        <v>0</v>
      </c>
      <c r="Y2726" s="52">
        <v>5926158.1699999999</v>
      </c>
      <c r="Z2726" s="53">
        <f>Ugovori_OPULJP[[#This Row],[UKUPNI PRIHVATLJIVI IZDACI
TOTAL ELIGIBLE EXPENDITURE
= Bespovratna sredstva ukupno + doprinos korisnika
= Ukupni prihvatljivi troškovi
= Ukupna ugovorena vrijednost projekta HRK]]/7.5345</f>
        <v>786536.35543168092</v>
      </c>
      <c r="AA2726" s="57" t="s">
        <v>38</v>
      </c>
      <c r="AB2726" s="57" t="s">
        <v>35</v>
      </c>
      <c r="AC2726" s="107" t="s">
        <v>9929</v>
      </c>
      <c r="AD2726" s="63" t="s">
        <v>6595</v>
      </c>
    </row>
    <row r="2727" spans="1:30" ht="76.5" x14ac:dyDescent="0.2">
      <c r="A2727" s="41" t="s">
        <v>9930</v>
      </c>
      <c r="B2727" s="55" t="s">
        <v>743</v>
      </c>
      <c r="C2727" s="56" t="s">
        <v>7295</v>
      </c>
      <c r="D2727" s="88" t="s">
        <v>9750</v>
      </c>
      <c r="E2727" s="57" t="s">
        <v>76</v>
      </c>
      <c r="F2727" s="62" t="s">
        <v>9931</v>
      </c>
      <c r="G2727" s="45" t="s">
        <v>8316</v>
      </c>
      <c r="H2727" s="59">
        <v>44571</v>
      </c>
      <c r="I2727" s="59">
        <v>45179</v>
      </c>
      <c r="J2727" s="48" t="str">
        <f>IF(Ugovori_OPULJP[[#This Row],[DATUM ZAVRŠETKA OPERACIJE]]&gt;DATE(2024,3,31),"u provedbi","završen")</f>
        <v>završen</v>
      </c>
      <c r="K2727" s="67" t="s">
        <v>249</v>
      </c>
      <c r="L2727" s="67" t="s">
        <v>249</v>
      </c>
      <c r="M2727" s="49">
        <v>0.85</v>
      </c>
      <c r="N2727" s="49">
        <v>0.15</v>
      </c>
      <c r="O2727" s="50">
        <f>Ugovori_OPULJP[[#This Row],[Bespovratna sredstva - Ukupno (EU+Nac) HRK
= Ukupna ugovorena vrijednost bespovratnih sredstava]]*Ugovori_OPULJP[[#This Row],[EU STOPA SUFINANCIRANJA %
EU CO-FINANCING RATE %]]</f>
        <v>2314021.9035</v>
      </c>
      <c r="P2727" s="51">
        <f>Ugovori_OPULJP[[#This Row],[Bespovratna sredstva - EU dio - HRK]]/7.5345</f>
        <v>307123.48576547881</v>
      </c>
      <c r="Q2727" s="50">
        <f>Ugovori_OPULJP[[#This Row],[Bespovratna sredstva - Ukupno (EU+Nac) HRK
= Ukupna ugovorena vrijednost bespovratnih sredstava]]*Ugovori_OPULJP[[#This Row],[STOPA NACIONALNOG SUFINANCIRANJA %]]</f>
        <v>408356.80650000001</v>
      </c>
      <c r="R2727" s="51">
        <f>Ugovori_OPULJP[[#This Row],[Bespovratna sredstva - Nacionalni dio - HRK]]/7.5345</f>
        <v>54198.26219390802</v>
      </c>
      <c r="S2727" s="52">
        <v>2722378.71</v>
      </c>
      <c r="T2727" s="53">
        <f>Ugovori_OPULJP[[#This Row],[Bespovratna sredstva - Ukupno (EU+Nac) HRK
= Ukupna ugovorena vrijednost bespovratnih sredstava]]/7.5345</f>
        <v>361321.74795938679</v>
      </c>
      <c r="U2727" s="50">
        <v>0</v>
      </c>
      <c r="V2727" s="51">
        <f>Ugovori_OPULJP[[#This Row],[Javni doprinos korisnika - HRK]]/7.5345</f>
        <v>0</v>
      </c>
      <c r="W2727" s="50">
        <v>0</v>
      </c>
      <c r="X2727" s="51">
        <f>Ugovori_OPULJP[[#This Row],[Privatni doprinos korisnika - HRK]]/7.5345</f>
        <v>0</v>
      </c>
      <c r="Y2727" s="52">
        <v>2722378.71</v>
      </c>
      <c r="Z2727" s="53">
        <f>Ugovori_OPULJP[[#This Row],[UKUPNI PRIHVATLJIVI IZDACI
TOTAL ELIGIBLE EXPENDITURE
= Bespovratna sredstva ukupno + doprinos korisnika
= Ukupni prihvatljivi troškovi
= Ukupna ugovorena vrijednost projekta HRK]]/7.5345</f>
        <v>361321.74795938679</v>
      </c>
      <c r="AA2727" s="57" t="s">
        <v>38</v>
      </c>
      <c r="AB2727" s="57" t="s">
        <v>35</v>
      </c>
      <c r="AC2727" s="107" t="s">
        <v>9932</v>
      </c>
      <c r="AD2727" s="63" t="s">
        <v>6595</v>
      </c>
    </row>
    <row r="2728" spans="1:30" ht="89.25" x14ac:dyDescent="0.2">
      <c r="A2728" s="61" t="s">
        <v>9933</v>
      </c>
      <c r="B2728" s="55" t="s">
        <v>743</v>
      </c>
      <c r="C2728" s="56" t="s">
        <v>7295</v>
      </c>
      <c r="D2728" s="88" t="s">
        <v>9750</v>
      </c>
      <c r="E2728" s="57" t="s">
        <v>76</v>
      </c>
      <c r="F2728" s="62" t="s">
        <v>9934</v>
      </c>
      <c r="G2728" s="45" t="s">
        <v>8312</v>
      </c>
      <c r="H2728" s="59">
        <v>44553</v>
      </c>
      <c r="I2728" s="59">
        <v>45161</v>
      </c>
      <c r="J2728" s="48" t="str">
        <f>IF(Ugovori_OPULJP[[#This Row],[DATUM ZAVRŠETKA OPERACIJE]]&gt;DATE(2024,3,31),"u provedbi","završen")</f>
        <v>završen</v>
      </c>
      <c r="K2728" s="67" t="s">
        <v>249</v>
      </c>
      <c r="L2728" s="58" t="s">
        <v>249</v>
      </c>
      <c r="M2728" s="74" t="s">
        <v>3114</v>
      </c>
      <c r="N2728" s="49">
        <v>0.15</v>
      </c>
      <c r="O2728" s="50">
        <f>Ugovori_OPULJP[[#This Row],[Bespovratna sredstva - Ukupno (EU+Nac) HRK
= Ukupna ugovorena vrijednost bespovratnih sredstava]]*Ugovori_OPULJP[[#This Row],[EU STOPA SUFINANCIRANJA %
EU CO-FINANCING RATE %]]</f>
        <v>1243090.6600000001</v>
      </c>
      <c r="P2728" s="51">
        <f>Ugovori_OPULJP[[#This Row],[Bespovratna sredstva - EU dio - HRK]]/7.5345</f>
        <v>164986.48350919108</v>
      </c>
      <c r="Q2728" s="50">
        <f>Ugovori_OPULJP[[#This Row],[Bespovratna sredstva - Ukupno (EU+Nac) HRK
= Ukupna ugovorena vrijednost bespovratnih sredstava]]*Ugovori_OPULJP[[#This Row],[STOPA NACIONALNOG SUFINANCIRANJA %]]</f>
        <v>219368.94</v>
      </c>
      <c r="R2728" s="51">
        <f>Ugovori_OPULJP[[#This Row],[Bespovratna sredstva - Nacionalni dio - HRK]]/7.5345</f>
        <v>29115.261795739596</v>
      </c>
      <c r="S2728" s="52">
        <v>1462459.6</v>
      </c>
      <c r="T2728" s="53">
        <f>Ugovori_OPULJP[[#This Row],[Bespovratna sredstva - Ukupno (EU+Nac) HRK
= Ukupna ugovorena vrijednost bespovratnih sredstava]]/7.5345</f>
        <v>194101.74530493066</v>
      </c>
      <c r="U2728" s="50">
        <v>0</v>
      </c>
      <c r="V2728" s="51">
        <f>Ugovori_OPULJP[[#This Row],[Javni doprinos korisnika - HRK]]/7.5345</f>
        <v>0</v>
      </c>
      <c r="W2728" s="50">
        <v>0</v>
      </c>
      <c r="X2728" s="51">
        <f>Ugovori_OPULJP[[#This Row],[Privatni doprinos korisnika - HRK]]/7.5345</f>
        <v>0</v>
      </c>
      <c r="Y2728" s="52">
        <v>1462459.6</v>
      </c>
      <c r="Z2728" s="53">
        <f>Ugovori_OPULJP[[#This Row],[UKUPNI PRIHVATLJIVI IZDACI
TOTAL ELIGIBLE EXPENDITURE
= Bespovratna sredstva ukupno + doprinos korisnika
= Ukupni prihvatljivi troškovi
= Ukupna ugovorena vrijednost projekta HRK]]/7.5345</f>
        <v>194101.74530493066</v>
      </c>
      <c r="AA2728" s="57" t="s">
        <v>38</v>
      </c>
      <c r="AB2728" s="57" t="s">
        <v>35</v>
      </c>
      <c r="AC2728" s="107" t="s">
        <v>9935</v>
      </c>
      <c r="AD2728" s="63" t="s">
        <v>6595</v>
      </c>
    </row>
    <row r="2729" spans="1:30" ht="89.25" x14ac:dyDescent="0.2">
      <c r="A2729" s="61" t="s">
        <v>9936</v>
      </c>
      <c r="B2729" s="55" t="s">
        <v>743</v>
      </c>
      <c r="C2729" s="56" t="s">
        <v>7295</v>
      </c>
      <c r="D2729" s="88" t="s">
        <v>9750</v>
      </c>
      <c r="E2729" s="57" t="s">
        <v>76</v>
      </c>
      <c r="F2729" s="62" t="s">
        <v>9937</v>
      </c>
      <c r="G2729" s="62" t="s">
        <v>8374</v>
      </c>
      <c r="H2729" s="59">
        <v>44553</v>
      </c>
      <c r="I2729" s="59">
        <v>45161</v>
      </c>
      <c r="J2729" s="48" t="str">
        <f>IF(Ugovori_OPULJP[[#This Row],[DATUM ZAVRŠETKA OPERACIJE]]&gt;DATE(2024,3,31),"u provedbi","završen")</f>
        <v>završen</v>
      </c>
      <c r="K2729" s="58" t="s">
        <v>249</v>
      </c>
      <c r="L2729" s="58" t="s">
        <v>249</v>
      </c>
      <c r="M2729" s="74" t="s">
        <v>3114</v>
      </c>
      <c r="N2729" s="49">
        <v>0.15</v>
      </c>
      <c r="O2729" s="50">
        <f>Ugovori_OPULJP[[#This Row],[Bespovratna sredstva - Ukupno (EU+Nac) HRK
= Ukupna ugovorena vrijednost bespovratnih sredstava]]*Ugovori_OPULJP[[#This Row],[EU STOPA SUFINANCIRANJA %
EU CO-FINANCING RATE %]]</f>
        <v>1672289.507</v>
      </c>
      <c r="P2729" s="51">
        <f>Ugovori_OPULJP[[#This Row],[Bespovratna sredstva - EU dio - HRK]]/7.5345</f>
        <v>221950.95985135043</v>
      </c>
      <c r="Q2729" s="50">
        <f>Ugovori_OPULJP[[#This Row],[Bespovratna sredstva - Ukupno (EU+Nac) HRK
= Ukupna ugovorena vrijednost bespovratnih sredstava]]*Ugovori_OPULJP[[#This Row],[STOPA NACIONALNOG SUFINANCIRANJA %]]</f>
        <v>295109.913</v>
      </c>
      <c r="R2729" s="51">
        <f>Ugovori_OPULJP[[#This Row],[Bespovratna sredstva - Nacionalni dio - HRK]]/7.5345</f>
        <v>39167.816444355958</v>
      </c>
      <c r="S2729" s="52">
        <v>1967399.42</v>
      </c>
      <c r="T2729" s="53">
        <f>Ugovori_OPULJP[[#This Row],[Bespovratna sredstva - Ukupno (EU+Nac) HRK
= Ukupna ugovorena vrijednost bespovratnih sredstava]]/7.5345</f>
        <v>261118.7762957064</v>
      </c>
      <c r="U2729" s="50">
        <v>0</v>
      </c>
      <c r="V2729" s="51">
        <f>Ugovori_OPULJP[[#This Row],[Javni doprinos korisnika - HRK]]/7.5345</f>
        <v>0</v>
      </c>
      <c r="W2729" s="50">
        <v>0</v>
      </c>
      <c r="X2729" s="51">
        <f>Ugovori_OPULJP[[#This Row],[Privatni doprinos korisnika - HRK]]/7.5345</f>
        <v>0</v>
      </c>
      <c r="Y2729" s="52">
        <v>1967399.42</v>
      </c>
      <c r="Z2729" s="53">
        <f>Ugovori_OPULJP[[#This Row],[UKUPNI PRIHVATLJIVI IZDACI
TOTAL ELIGIBLE EXPENDITURE
= Bespovratna sredstva ukupno + doprinos korisnika
= Ukupni prihvatljivi troškovi
= Ukupna ugovorena vrijednost projekta HRK]]/7.5345</f>
        <v>261118.7762957064</v>
      </c>
      <c r="AA2729" s="57" t="s">
        <v>38</v>
      </c>
      <c r="AB2729" s="57" t="s">
        <v>35</v>
      </c>
      <c r="AC2729" s="107" t="s">
        <v>9938</v>
      </c>
      <c r="AD2729" s="63" t="s">
        <v>6595</v>
      </c>
    </row>
    <row r="2730" spans="1:30" ht="102" x14ac:dyDescent="0.2">
      <c r="A2730" s="61" t="s">
        <v>9939</v>
      </c>
      <c r="B2730" s="55" t="s">
        <v>743</v>
      </c>
      <c r="C2730" s="56" t="s">
        <v>7295</v>
      </c>
      <c r="D2730" s="88" t="s">
        <v>9750</v>
      </c>
      <c r="E2730" s="57" t="s">
        <v>76</v>
      </c>
      <c r="F2730" s="62" t="s">
        <v>9940</v>
      </c>
      <c r="G2730" s="62" t="s">
        <v>1095</v>
      </c>
      <c r="H2730" s="59">
        <v>44621</v>
      </c>
      <c r="I2730" s="59">
        <v>45231</v>
      </c>
      <c r="J2730" s="48" t="str">
        <f>IF(Ugovori_OPULJP[[#This Row],[DATUM ZAVRŠETKA OPERACIJE]]&gt;DATE(2024,3,31),"u provedbi","završen")</f>
        <v>završen</v>
      </c>
      <c r="K2730" s="58" t="s">
        <v>200</v>
      </c>
      <c r="L2730" s="58" t="s">
        <v>200</v>
      </c>
      <c r="M2730" s="49">
        <v>0.85</v>
      </c>
      <c r="N2730" s="49">
        <v>0.15</v>
      </c>
      <c r="O2730" s="50">
        <f>Ugovori_OPULJP[[#This Row],[Bespovratna sredstva - Ukupno (EU+Nac) HRK
= Ukupna ugovorena vrijednost bespovratnih sredstava]]*Ugovori_OPULJP[[#This Row],[EU STOPA SUFINANCIRANJA %
EU CO-FINANCING RATE %]]</f>
        <v>2461465.5299999998</v>
      </c>
      <c r="P2730" s="51">
        <f>Ugovori_OPULJP[[#This Row],[Bespovratna sredstva - EU dio - HRK]]/7.5345</f>
        <v>326692.61795739591</v>
      </c>
      <c r="Q2730" s="50">
        <f>Ugovori_OPULJP[[#This Row],[Bespovratna sredstva - Ukupno (EU+Nac) HRK
= Ukupna ugovorena vrijednost bespovratnih sredstava]]*Ugovori_OPULJP[[#This Row],[STOPA NACIONALNOG SUFINANCIRANJA %]]</f>
        <v>434376.26999999996</v>
      </c>
      <c r="R2730" s="51">
        <f>Ugovori_OPULJP[[#This Row],[Bespovratna sredstva - Nacionalni dio - HRK]]/7.5345</f>
        <v>57651.638463069867</v>
      </c>
      <c r="S2730" s="52">
        <v>2895841.8</v>
      </c>
      <c r="T2730" s="53">
        <f>Ugovori_OPULJP[[#This Row],[Bespovratna sredstva - Ukupno (EU+Nac) HRK
= Ukupna ugovorena vrijednost bespovratnih sredstava]]/7.5345</f>
        <v>384344.25642046583</v>
      </c>
      <c r="U2730" s="50">
        <v>0</v>
      </c>
      <c r="V2730" s="51">
        <f>Ugovori_OPULJP[[#This Row],[Javni doprinos korisnika - HRK]]/7.5345</f>
        <v>0</v>
      </c>
      <c r="W2730" s="50">
        <v>0</v>
      </c>
      <c r="X2730" s="51">
        <f>Ugovori_OPULJP[[#This Row],[Privatni doprinos korisnika - HRK]]/7.5345</f>
        <v>0</v>
      </c>
      <c r="Y2730" s="52">
        <v>2895841.8</v>
      </c>
      <c r="Z2730" s="53">
        <f>Ugovori_OPULJP[[#This Row],[UKUPNI PRIHVATLJIVI IZDACI
TOTAL ELIGIBLE EXPENDITURE
= Bespovratna sredstva ukupno + doprinos korisnika
= Ukupni prihvatljivi troškovi
= Ukupna ugovorena vrijednost projekta HRK]]/7.5345</f>
        <v>384344.25642046583</v>
      </c>
      <c r="AA2730" s="57" t="s">
        <v>38</v>
      </c>
      <c r="AB2730" s="57" t="s">
        <v>35</v>
      </c>
      <c r="AC2730" s="107" t="s">
        <v>9941</v>
      </c>
      <c r="AD2730" s="63" t="s">
        <v>6595</v>
      </c>
    </row>
    <row r="2731" spans="1:30" ht="76.5" x14ac:dyDescent="0.2">
      <c r="A2731" s="61" t="s">
        <v>9942</v>
      </c>
      <c r="B2731" s="55" t="s">
        <v>743</v>
      </c>
      <c r="C2731" s="56" t="s">
        <v>7295</v>
      </c>
      <c r="D2731" s="88" t="s">
        <v>9750</v>
      </c>
      <c r="E2731" s="57" t="s">
        <v>76</v>
      </c>
      <c r="F2731" s="62" t="s">
        <v>9943</v>
      </c>
      <c r="G2731" s="62" t="s">
        <v>3051</v>
      </c>
      <c r="H2731" s="59">
        <v>44588</v>
      </c>
      <c r="I2731" s="59">
        <v>45196</v>
      </c>
      <c r="J2731" s="48" t="str">
        <f>IF(Ugovori_OPULJP[[#This Row],[DATUM ZAVRŠETKA OPERACIJE]]&gt;DATE(2024,3,31),"u provedbi","završen")</f>
        <v>završen</v>
      </c>
      <c r="K2731" s="67" t="s">
        <v>79</v>
      </c>
      <c r="L2731" s="67" t="s">
        <v>79</v>
      </c>
      <c r="M2731" s="49">
        <v>0.85</v>
      </c>
      <c r="N2731" s="49">
        <v>0.15</v>
      </c>
      <c r="O2731" s="50">
        <f>Ugovori_OPULJP[[#This Row],[Bespovratna sredstva - Ukupno (EU+Nac) HRK
= Ukupna ugovorena vrijednost bespovratnih sredstava]]*Ugovori_OPULJP[[#This Row],[EU STOPA SUFINANCIRANJA %
EU CO-FINANCING RATE %]]</f>
        <v>738240.41899999999</v>
      </c>
      <c r="P2731" s="51">
        <f>Ugovori_OPULJP[[#This Row],[Bespovratna sredstva - EU dio - HRK]]/7.5345</f>
        <v>97981.341694870251</v>
      </c>
      <c r="Q2731" s="50">
        <f>Ugovori_OPULJP[[#This Row],[Bespovratna sredstva - Ukupno (EU+Nac) HRK
= Ukupna ugovorena vrijednost bespovratnih sredstava]]*Ugovori_OPULJP[[#This Row],[STOPA NACIONALNOG SUFINANCIRANJA %]]</f>
        <v>130277.72099999999</v>
      </c>
      <c r="R2731" s="51">
        <f>Ugovori_OPULJP[[#This Row],[Bespovratna sredstva - Nacionalni dio - HRK]]/7.5345</f>
        <v>17290.825004977101</v>
      </c>
      <c r="S2731" s="52">
        <v>868518.14</v>
      </c>
      <c r="T2731" s="53">
        <f>Ugovori_OPULJP[[#This Row],[Bespovratna sredstva - Ukupno (EU+Nac) HRK
= Ukupna ugovorena vrijednost bespovratnih sredstava]]/7.5345</f>
        <v>115272.16669984737</v>
      </c>
      <c r="U2731" s="50">
        <v>0</v>
      </c>
      <c r="V2731" s="51">
        <f>Ugovori_OPULJP[[#This Row],[Javni doprinos korisnika - HRK]]/7.5345</f>
        <v>0</v>
      </c>
      <c r="W2731" s="50">
        <v>0</v>
      </c>
      <c r="X2731" s="51">
        <f>Ugovori_OPULJP[[#This Row],[Privatni doprinos korisnika - HRK]]/7.5345</f>
        <v>0</v>
      </c>
      <c r="Y2731" s="52">
        <v>868518.14</v>
      </c>
      <c r="Z2731" s="53">
        <f>Ugovori_OPULJP[[#This Row],[UKUPNI PRIHVATLJIVI IZDACI
TOTAL ELIGIBLE EXPENDITURE
= Bespovratna sredstva ukupno + doprinos korisnika
= Ukupni prihvatljivi troškovi
= Ukupna ugovorena vrijednost projekta HRK]]/7.5345</f>
        <v>115272.16669984737</v>
      </c>
      <c r="AA2731" s="57" t="s">
        <v>38</v>
      </c>
      <c r="AB2731" s="57" t="s">
        <v>35</v>
      </c>
      <c r="AC2731" s="107" t="s">
        <v>9944</v>
      </c>
      <c r="AD2731" s="63" t="s">
        <v>6595</v>
      </c>
    </row>
    <row r="2732" spans="1:30" ht="102" x14ac:dyDescent="0.2">
      <c r="A2732" s="66" t="s">
        <v>9945</v>
      </c>
      <c r="B2732" s="55" t="s">
        <v>743</v>
      </c>
      <c r="C2732" s="56" t="s">
        <v>7295</v>
      </c>
      <c r="D2732" s="88" t="s">
        <v>9750</v>
      </c>
      <c r="E2732" s="57" t="s">
        <v>76</v>
      </c>
      <c r="F2732" s="62" t="s">
        <v>9946</v>
      </c>
      <c r="G2732" s="62" t="s">
        <v>1202</v>
      </c>
      <c r="H2732" s="59">
        <v>44553</v>
      </c>
      <c r="I2732" s="59">
        <v>45161</v>
      </c>
      <c r="J2732" s="48" t="str">
        <f>IF(Ugovori_OPULJP[[#This Row],[DATUM ZAVRŠETKA OPERACIJE]]&gt;DATE(2024,3,31),"u provedbi","završen")</f>
        <v>završen</v>
      </c>
      <c r="K2732" s="67" t="s">
        <v>249</v>
      </c>
      <c r="L2732" s="58" t="s">
        <v>249</v>
      </c>
      <c r="M2732" s="74" t="s">
        <v>3114</v>
      </c>
      <c r="N2732" s="49">
        <v>0.15</v>
      </c>
      <c r="O2732" s="50">
        <f>Ugovori_OPULJP[[#This Row],[Bespovratna sredstva - Ukupno (EU+Nac) HRK
= Ukupna ugovorena vrijednost bespovratnih sredstava]]*Ugovori_OPULJP[[#This Row],[EU STOPA SUFINANCIRANJA %
EU CO-FINANCING RATE %]]</f>
        <v>1600788</v>
      </c>
      <c r="P2732" s="51">
        <f>Ugovori_OPULJP[[#This Row],[Bespovratna sredstva - EU dio - HRK]]/7.5345</f>
        <v>212461.07903643241</v>
      </c>
      <c r="Q2732" s="50">
        <f>Ugovori_OPULJP[[#This Row],[Bespovratna sredstva - Ukupno (EU+Nac) HRK
= Ukupna ugovorena vrijednost bespovratnih sredstava]]*Ugovori_OPULJP[[#This Row],[STOPA NACIONALNOG SUFINANCIRANJA %]]</f>
        <v>282492</v>
      </c>
      <c r="R2732" s="51">
        <f>Ugovori_OPULJP[[#This Row],[Bespovratna sredstva - Nacionalni dio - HRK]]/7.5345</f>
        <v>37493.131594664541</v>
      </c>
      <c r="S2732" s="52">
        <v>1883280</v>
      </c>
      <c r="T2732" s="53">
        <f>Ugovori_OPULJP[[#This Row],[Bespovratna sredstva - Ukupno (EU+Nac) HRK
= Ukupna ugovorena vrijednost bespovratnih sredstava]]/7.5345</f>
        <v>249954.21063109694</v>
      </c>
      <c r="U2732" s="50">
        <v>0</v>
      </c>
      <c r="V2732" s="51">
        <f>Ugovori_OPULJP[[#This Row],[Javni doprinos korisnika - HRK]]/7.5345</f>
        <v>0</v>
      </c>
      <c r="W2732" s="50">
        <v>0</v>
      </c>
      <c r="X2732" s="51">
        <f>Ugovori_OPULJP[[#This Row],[Privatni doprinos korisnika - HRK]]/7.5345</f>
        <v>0</v>
      </c>
      <c r="Y2732" s="52">
        <v>1883280</v>
      </c>
      <c r="Z2732" s="53">
        <f>Ugovori_OPULJP[[#This Row],[UKUPNI PRIHVATLJIVI IZDACI
TOTAL ELIGIBLE EXPENDITURE
= Bespovratna sredstva ukupno + doprinos korisnika
= Ukupni prihvatljivi troškovi
= Ukupna ugovorena vrijednost projekta HRK]]/7.5345</f>
        <v>249954.21063109694</v>
      </c>
      <c r="AA2732" s="57" t="s">
        <v>38</v>
      </c>
      <c r="AB2732" s="57" t="s">
        <v>35</v>
      </c>
      <c r="AC2732" s="107" t="s">
        <v>9947</v>
      </c>
      <c r="AD2732" s="63" t="s">
        <v>6595</v>
      </c>
    </row>
    <row r="2733" spans="1:30" ht="89.25" x14ac:dyDescent="0.2">
      <c r="A2733" s="66" t="s">
        <v>9948</v>
      </c>
      <c r="B2733" s="55" t="s">
        <v>743</v>
      </c>
      <c r="C2733" s="56" t="s">
        <v>7295</v>
      </c>
      <c r="D2733" s="88" t="s">
        <v>9750</v>
      </c>
      <c r="E2733" s="57" t="s">
        <v>76</v>
      </c>
      <c r="F2733" s="62" t="s">
        <v>9949</v>
      </c>
      <c r="G2733" s="45" t="s">
        <v>8341</v>
      </c>
      <c r="H2733" s="59">
        <v>44553</v>
      </c>
      <c r="I2733" s="59">
        <v>45161</v>
      </c>
      <c r="J2733" s="48" t="str">
        <f>IF(Ugovori_OPULJP[[#This Row],[DATUM ZAVRŠETKA OPERACIJE]]&gt;DATE(2024,3,31),"u provedbi","završen")</f>
        <v>završen</v>
      </c>
      <c r="K2733" s="67" t="s">
        <v>249</v>
      </c>
      <c r="L2733" s="58" t="s">
        <v>249</v>
      </c>
      <c r="M2733" s="74" t="s">
        <v>3114</v>
      </c>
      <c r="N2733" s="49">
        <v>0.15</v>
      </c>
      <c r="O2733" s="50">
        <f>Ugovori_OPULJP[[#This Row],[Bespovratna sredstva - Ukupno (EU+Nac) HRK
= Ukupna ugovorena vrijednost bespovratnih sredstava]]*Ugovori_OPULJP[[#This Row],[EU STOPA SUFINANCIRANJA %
EU CO-FINANCING RATE %]]</f>
        <v>4760809.2</v>
      </c>
      <c r="P2733" s="51">
        <f>Ugovori_OPULJP[[#This Row],[Bespovratna sredstva - EU dio - HRK]]/7.5345</f>
        <v>631867.96735018911</v>
      </c>
      <c r="Q2733" s="50">
        <f>Ugovori_OPULJP[[#This Row],[Bespovratna sredstva - Ukupno (EU+Nac) HRK
= Ukupna ugovorena vrijednost bespovratnih sredstava]]*Ugovori_OPULJP[[#This Row],[STOPA NACIONALNOG SUFINANCIRANJA %]]</f>
        <v>840142.79999999993</v>
      </c>
      <c r="R2733" s="51">
        <f>Ugovori_OPULJP[[#This Row],[Bespovratna sredstva - Nacionalni dio - HRK]]/7.5345</f>
        <v>111506.11188532748</v>
      </c>
      <c r="S2733" s="52">
        <v>5600952</v>
      </c>
      <c r="T2733" s="53">
        <f>Ugovori_OPULJP[[#This Row],[Bespovratna sredstva - Ukupno (EU+Nac) HRK
= Ukupna ugovorena vrijednost bespovratnih sredstava]]/7.5345</f>
        <v>743374.0792355166</v>
      </c>
      <c r="U2733" s="50">
        <v>0</v>
      </c>
      <c r="V2733" s="51">
        <f>Ugovori_OPULJP[[#This Row],[Javni doprinos korisnika - HRK]]/7.5345</f>
        <v>0</v>
      </c>
      <c r="W2733" s="50">
        <v>0</v>
      </c>
      <c r="X2733" s="51">
        <f>Ugovori_OPULJP[[#This Row],[Privatni doprinos korisnika - HRK]]/7.5345</f>
        <v>0</v>
      </c>
      <c r="Y2733" s="52">
        <v>5600952</v>
      </c>
      <c r="Z2733" s="53">
        <f>Ugovori_OPULJP[[#This Row],[UKUPNI PRIHVATLJIVI IZDACI
TOTAL ELIGIBLE EXPENDITURE
= Bespovratna sredstva ukupno + doprinos korisnika
= Ukupni prihvatljivi troškovi
= Ukupna ugovorena vrijednost projekta HRK]]/7.5345</f>
        <v>743374.0792355166</v>
      </c>
      <c r="AA2733" s="57" t="s">
        <v>38</v>
      </c>
      <c r="AB2733" s="57" t="s">
        <v>35</v>
      </c>
      <c r="AC2733" s="107" t="s">
        <v>9950</v>
      </c>
      <c r="AD2733" s="63" t="s">
        <v>6595</v>
      </c>
    </row>
    <row r="2734" spans="1:30" ht="89.25" x14ac:dyDescent="0.2">
      <c r="A2734" s="66" t="s">
        <v>9951</v>
      </c>
      <c r="B2734" s="55" t="s">
        <v>743</v>
      </c>
      <c r="C2734" s="56" t="s">
        <v>7295</v>
      </c>
      <c r="D2734" s="88" t="s">
        <v>9750</v>
      </c>
      <c r="E2734" s="57" t="s">
        <v>76</v>
      </c>
      <c r="F2734" s="62" t="s">
        <v>9952</v>
      </c>
      <c r="G2734" s="62" t="s">
        <v>9953</v>
      </c>
      <c r="H2734" s="59">
        <v>44553</v>
      </c>
      <c r="I2734" s="59">
        <v>45161</v>
      </c>
      <c r="J2734" s="48" t="str">
        <f>IF(Ugovori_OPULJP[[#This Row],[DATUM ZAVRŠETKA OPERACIJE]]&gt;DATE(2024,3,31),"u provedbi","završen")</f>
        <v>završen</v>
      </c>
      <c r="K2734" s="67" t="s">
        <v>249</v>
      </c>
      <c r="L2734" s="58" t="s">
        <v>249</v>
      </c>
      <c r="M2734" s="74" t="s">
        <v>3114</v>
      </c>
      <c r="N2734" s="49">
        <v>0.15</v>
      </c>
      <c r="O2734" s="50">
        <f>Ugovori_OPULJP[[#This Row],[Bespovratna sredstva - Ukupno (EU+Nac) HRK
= Ukupna ugovorena vrijednost bespovratnih sredstava]]*Ugovori_OPULJP[[#This Row],[EU STOPA SUFINANCIRANJA %
EU CO-FINANCING RATE %]]</f>
        <v>1112459.2515</v>
      </c>
      <c r="P2734" s="51">
        <f>Ugovori_OPULJP[[#This Row],[Bespovratna sredstva - EU dio - HRK]]/7.5345</f>
        <v>147648.71610591278</v>
      </c>
      <c r="Q2734" s="50">
        <f>Ugovori_OPULJP[[#This Row],[Bespovratna sredstva - Ukupno (EU+Nac) HRK
= Ukupna ugovorena vrijednost bespovratnih sredstava]]*Ugovori_OPULJP[[#This Row],[STOPA NACIONALNOG SUFINANCIRANJA %]]</f>
        <v>196316.33850000001</v>
      </c>
      <c r="R2734" s="51">
        <f>Ugovori_OPULJP[[#This Row],[Bespovratna sredstva - Nacionalni dio - HRK]]/7.5345</f>
        <v>26055.655783396378</v>
      </c>
      <c r="S2734" s="52">
        <v>1308775.5900000001</v>
      </c>
      <c r="T2734" s="53">
        <f>Ugovori_OPULJP[[#This Row],[Bespovratna sredstva - Ukupno (EU+Nac) HRK
= Ukupna ugovorena vrijednost bespovratnih sredstava]]/7.5345</f>
        <v>173704.37188930917</v>
      </c>
      <c r="U2734" s="50">
        <v>0</v>
      </c>
      <c r="V2734" s="51">
        <f>Ugovori_OPULJP[[#This Row],[Javni doprinos korisnika - HRK]]/7.5345</f>
        <v>0</v>
      </c>
      <c r="W2734" s="50">
        <v>0</v>
      </c>
      <c r="X2734" s="51">
        <f>Ugovori_OPULJP[[#This Row],[Privatni doprinos korisnika - HRK]]/7.5345</f>
        <v>0</v>
      </c>
      <c r="Y2734" s="52">
        <v>1308775.5900000001</v>
      </c>
      <c r="Z2734" s="53">
        <f>Ugovori_OPULJP[[#This Row],[UKUPNI PRIHVATLJIVI IZDACI
TOTAL ELIGIBLE EXPENDITURE
= Bespovratna sredstva ukupno + doprinos korisnika
= Ukupni prihvatljivi troškovi
= Ukupna ugovorena vrijednost projekta HRK]]/7.5345</f>
        <v>173704.37188930917</v>
      </c>
      <c r="AA2734" s="57" t="s">
        <v>38</v>
      </c>
      <c r="AB2734" s="57" t="s">
        <v>35</v>
      </c>
      <c r="AC2734" s="107" t="s">
        <v>9954</v>
      </c>
      <c r="AD2734" s="63" t="s">
        <v>6595</v>
      </c>
    </row>
    <row r="2735" spans="1:30" ht="89.25" x14ac:dyDescent="0.2">
      <c r="A2735" s="41" t="s">
        <v>9955</v>
      </c>
      <c r="B2735" s="55" t="s">
        <v>743</v>
      </c>
      <c r="C2735" s="56" t="s">
        <v>7295</v>
      </c>
      <c r="D2735" s="88" t="s">
        <v>9750</v>
      </c>
      <c r="E2735" s="57" t="s">
        <v>76</v>
      </c>
      <c r="F2735" s="62" t="s">
        <v>9956</v>
      </c>
      <c r="G2735" s="62" t="s">
        <v>9957</v>
      </c>
      <c r="H2735" s="59">
        <v>44564</v>
      </c>
      <c r="I2735" s="59">
        <v>45172</v>
      </c>
      <c r="J2735" s="48" t="str">
        <f>IF(Ugovori_OPULJP[[#This Row],[DATUM ZAVRŠETKA OPERACIJE]]&gt;DATE(2024,3,31),"u provedbi","završen")</f>
        <v>završen</v>
      </c>
      <c r="K2735" s="67" t="s">
        <v>9958</v>
      </c>
      <c r="L2735" s="67" t="s">
        <v>249</v>
      </c>
      <c r="M2735" s="49">
        <v>0.85</v>
      </c>
      <c r="N2735" s="49">
        <v>0.15</v>
      </c>
      <c r="O2735" s="50">
        <f>Ugovori_OPULJP[[#This Row],[Bespovratna sredstva - Ukupno (EU+Nac) HRK
= Ukupna ugovorena vrijednost bespovratnih sredstava]]*Ugovori_OPULJP[[#This Row],[EU STOPA SUFINANCIRANJA %
EU CO-FINANCING RATE %]]</f>
        <v>1416202.3229999999</v>
      </c>
      <c r="P2735" s="51">
        <f>Ugovori_OPULJP[[#This Row],[Bespovratna sredstva - EU dio - HRK]]/7.5345</f>
        <v>187962.34959187734</v>
      </c>
      <c r="Q2735" s="50">
        <f>Ugovori_OPULJP[[#This Row],[Bespovratna sredstva - Ukupno (EU+Nac) HRK
= Ukupna ugovorena vrijednost bespovratnih sredstava]]*Ugovori_OPULJP[[#This Row],[STOPA NACIONALNOG SUFINANCIRANJA %]]</f>
        <v>249918.05699999997</v>
      </c>
      <c r="R2735" s="51">
        <f>Ugovori_OPULJP[[#This Row],[Bespovratna sredstva - Nacionalni dio - HRK]]/7.5345</f>
        <v>33169.826398566591</v>
      </c>
      <c r="S2735" s="52">
        <v>1666120.38</v>
      </c>
      <c r="T2735" s="53">
        <f>Ugovori_OPULJP[[#This Row],[Bespovratna sredstva - Ukupno (EU+Nac) HRK
= Ukupna ugovorena vrijednost bespovratnih sredstava]]/7.5345</f>
        <v>221132.17599044394</v>
      </c>
      <c r="U2735" s="50">
        <v>0</v>
      </c>
      <c r="V2735" s="51">
        <f>Ugovori_OPULJP[[#This Row],[Javni doprinos korisnika - HRK]]/7.5345</f>
        <v>0</v>
      </c>
      <c r="W2735" s="50">
        <v>0</v>
      </c>
      <c r="X2735" s="51">
        <f>Ugovori_OPULJP[[#This Row],[Privatni doprinos korisnika - HRK]]/7.5345</f>
        <v>0</v>
      </c>
      <c r="Y2735" s="52">
        <v>1666120.38</v>
      </c>
      <c r="Z2735" s="53">
        <f>Ugovori_OPULJP[[#This Row],[UKUPNI PRIHVATLJIVI IZDACI
TOTAL ELIGIBLE EXPENDITURE
= Bespovratna sredstva ukupno + doprinos korisnika
= Ukupni prihvatljivi troškovi
= Ukupna ugovorena vrijednost projekta HRK]]/7.5345</f>
        <v>221132.17599044394</v>
      </c>
      <c r="AA2735" s="57" t="s">
        <v>38</v>
      </c>
      <c r="AB2735" s="57" t="s">
        <v>35</v>
      </c>
      <c r="AC2735" s="107" t="s">
        <v>9959</v>
      </c>
      <c r="AD2735" s="63" t="s">
        <v>6595</v>
      </c>
    </row>
    <row r="2736" spans="1:30" ht="102" x14ac:dyDescent="0.2">
      <c r="A2736" s="61" t="s">
        <v>9960</v>
      </c>
      <c r="B2736" s="55" t="s">
        <v>743</v>
      </c>
      <c r="C2736" s="56" t="s">
        <v>7295</v>
      </c>
      <c r="D2736" s="88" t="s">
        <v>9750</v>
      </c>
      <c r="E2736" s="57" t="s">
        <v>76</v>
      </c>
      <c r="F2736" s="62" t="s">
        <v>9961</v>
      </c>
      <c r="G2736" s="45" t="s">
        <v>2013</v>
      </c>
      <c r="H2736" s="59">
        <v>44553</v>
      </c>
      <c r="I2736" s="59">
        <v>45161</v>
      </c>
      <c r="J2736" s="48" t="str">
        <f>IF(Ugovori_OPULJP[[#This Row],[DATUM ZAVRŠETKA OPERACIJE]]&gt;DATE(2024,3,31),"u provedbi","završen")</f>
        <v>završen</v>
      </c>
      <c r="K2736" s="58" t="s">
        <v>249</v>
      </c>
      <c r="L2736" s="58" t="s">
        <v>249</v>
      </c>
      <c r="M2736" s="74" t="s">
        <v>3114</v>
      </c>
      <c r="N2736" s="49">
        <v>0.15</v>
      </c>
      <c r="O2736" s="50">
        <f>Ugovori_OPULJP[[#This Row],[Bespovratna sredstva - Ukupno (EU+Nac) HRK
= Ukupna ugovorena vrijednost bespovratnih sredstava]]*Ugovori_OPULJP[[#This Row],[EU STOPA SUFINANCIRANJA %
EU CO-FINANCING RATE %]]</f>
        <v>1648150</v>
      </c>
      <c r="P2736" s="51">
        <f>Ugovori_OPULJP[[#This Row],[Bespovratna sredstva - EU dio - HRK]]/7.5345</f>
        <v>218747.09668856591</v>
      </c>
      <c r="Q2736" s="50">
        <f>Ugovori_OPULJP[[#This Row],[Bespovratna sredstva - Ukupno (EU+Nac) HRK
= Ukupna ugovorena vrijednost bespovratnih sredstava]]*Ugovori_OPULJP[[#This Row],[STOPA NACIONALNOG SUFINANCIRANJA %]]</f>
        <v>290850</v>
      </c>
      <c r="R2736" s="51">
        <f>Ugovori_OPULJP[[#This Row],[Bespovratna sredstva - Nacionalni dio - HRK]]/7.5345</f>
        <v>38602.428827393982</v>
      </c>
      <c r="S2736" s="52">
        <v>1939000</v>
      </c>
      <c r="T2736" s="53">
        <f>Ugovori_OPULJP[[#This Row],[Bespovratna sredstva - Ukupno (EU+Nac) HRK
= Ukupna ugovorena vrijednost bespovratnih sredstava]]/7.5345</f>
        <v>257349.52551595989</v>
      </c>
      <c r="U2736" s="50">
        <v>0</v>
      </c>
      <c r="V2736" s="51">
        <f>Ugovori_OPULJP[[#This Row],[Javni doprinos korisnika - HRK]]/7.5345</f>
        <v>0</v>
      </c>
      <c r="W2736" s="50">
        <v>0</v>
      </c>
      <c r="X2736" s="51">
        <f>Ugovori_OPULJP[[#This Row],[Privatni doprinos korisnika - HRK]]/7.5345</f>
        <v>0</v>
      </c>
      <c r="Y2736" s="52">
        <v>1939000</v>
      </c>
      <c r="Z2736" s="53">
        <f>Ugovori_OPULJP[[#This Row],[UKUPNI PRIHVATLJIVI IZDACI
TOTAL ELIGIBLE EXPENDITURE
= Bespovratna sredstva ukupno + doprinos korisnika
= Ukupni prihvatljivi troškovi
= Ukupna ugovorena vrijednost projekta HRK]]/7.5345</f>
        <v>257349.52551595989</v>
      </c>
      <c r="AA2736" s="57" t="s">
        <v>38</v>
      </c>
      <c r="AB2736" s="57" t="s">
        <v>35</v>
      </c>
      <c r="AC2736" s="107" t="s">
        <v>9962</v>
      </c>
      <c r="AD2736" s="63" t="s">
        <v>6595</v>
      </c>
    </row>
    <row r="2737" spans="1:30" ht="114.75" x14ac:dyDescent="0.2">
      <c r="A2737" s="61" t="s">
        <v>9963</v>
      </c>
      <c r="B2737" s="55" t="s">
        <v>743</v>
      </c>
      <c r="C2737" s="56" t="s">
        <v>7295</v>
      </c>
      <c r="D2737" s="56" t="s">
        <v>9750</v>
      </c>
      <c r="E2737" s="57" t="s">
        <v>76</v>
      </c>
      <c r="F2737" s="62" t="s">
        <v>9964</v>
      </c>
      <c r="G2737" s="62" t="s">
        <v>9965</v>
      </c>
      <c r="H2737" s="59">
        <v>44579</v>
      </c>
      <c r="I2737" s="59">
        <v>45187</v>
      </c>
      <c r="J2737" s="48" t="str">
        <f>IF(Ugovori_OPULJP[[#This Row],[DATUM ZAVRŠETKA OPERACIJE]]&gt;DATE(2024,3,31),"u provedbi","završen")</f>
        <v>završen</v>
      </c>
      <c r="K2737" s="58" t="s">
        <v>200</v>
      </c>
      <c r="L2737" s="58" t="s">
        <v>200</v>
      </c>
      <c r="M2737" s="49">
        <v>0.85</v>
      </c>
      <c r="N2737" s="49">
        <v>0.15</v>
      </c>
      <c r="O2737" s="50">
        <f>Ugovori_OPULJP[[#This Row],[Bespovratna sredstva - Ukupno (EU+Nac) HRK
= Ukupna ugovorena vrijednost bespovratnih sredstava]]*Ugovori_OPULJP[[#This Row],[EU STOPA SUFINANCIRANJA %
EU CO-FINANCING RATE %]]</f>
        <v>378960.25999999995</v>
      </c>
      <c r="P2737" s="51">
        <f>Ugovori_OPULJP[[#This Row],[Bespovratna sredstva - EU dio - HRK]]/7.5345</f>
        <v>50296.669984736865</v>
      </c>
      <c r="Q2737" s="50">
        <f>Ugovori_OPULJP[[#This Row],[Bespovratna sredstva - Ukupno (EU+Nac) HRK
= Ukupna ugovorena vrijednost bespovratnih sredstava]]*Ugovori_OPULJP[[#This Row],[STOPA NACIONALNOG SUFINANCIRANJA %]]</f>
        <v>66875.34</v>
      </c>
      <c r="R2737" s="51">
        <f>Ugovori_OPULJP[[#This Row],[Bespovratna sredstva - Nacionalni dio - HRK]]/7.5345</f>
        <v>8875.8829384829769</v>
      </c>
      <c r="S2737" s="52">
        <v>445835.6</v>
      </c>
      <c r="T2737" s="53">
        <f>Ugovori_OPULJP[[#This Row],[Bespovratna sredstva - Ukupno (EU+Nac) HRK
= Ukupna ugovorena vrijednost bespovratnih sredstava]]/7.5345</f>
        <v>59172.552923219846</v>
      </c>
      <c r="U2737" s="50">
        <v>0</v>
      </c>
      <c r="V2737" s="51">
        <f>Ugovori_OPULJP[[#This Row],[Javni doprinos korisnika - HRK]]/7.5345</f>
        <v>0</v>
      </c>
      <c r="W2737" s="50">
        <v>0</v>
      </c>
      <c r="X2737" s="51">
        <f>Ugovori_OPULJP[[#This Row],[Privatni doprinos korisnika - HRK]]/7.5345</f>
        <v>0</v>
      </c>
      <c r="Y2737" s="52">
        <v>445835.6</v>
      </c>
      <c r="Z2737" s="53">
        <f>Ugovori_OPULJP[[#This Row],[UKUPNI PRIHVATLJIVI IZDACI
TOTAL ELIGIBLE EXPENDITURE
= Bespovratna sredstva ukupno + doprinos korisnika
= Ukupni prihvatljivi troškovi
= Ukupna ugovorena vrijednost projekta HRK]]/7.5345</f>
        <v>59172.552923219846</v>
      </c>
      <c r="AA2737" s="57" t="s">
        <v>38</v>
      </c>
      <c r="AB2737" s="57" t="s">
        <v>35</v>
      </c>
      <c r="AC2737" s="107" t="s">
        <v>9966</v>
      </c>
      <c r="AD2737" s="63" t="s">
        <v>6595</v>
      </c>
    </row>
    <row r="2738" spans="1:30" ht="102" x14ac:dyDescent="0.2">
      <c r="A2738" s="61" t="s">
        <v>9967</v>
      </c>
      <c r="B2738" s="55" t="s">
        <v>743</v>
      </c>
      <c r="C2738" s="56" t="s">
        <v>7295</v>
      </c>
      <c r="D2738" s="56" t="s">
        <v>9750</v>
      </c>
      <c r="E2738" s="57" t="s">
        <v>76</v>
      </c>
      <c r="F2738" s="62" t="s">
        <v>9968</v>
      </c>
      <c r="G2738" s="62" t="s">
        <v>3278</v>
      </c>
      <c r="H2738" s="59">
        <v>44581</v>
      </c>
      <c r="I2738" s="59">
        <v>45189</v>
      </c>
      <c r="J2738" s="48" t="str">
        <f>IF(Ugovori_OPULJP[[#This Row],[DATUM ZAVRŠETKA OPERACIJE]]&gt;DATE(2024,3,31),"u provedbi","završen")</f>
        <v>završen</v>
      </c>
      <c r="K2738" s="58" t="s">
        <v>594</v>
      </c>
      <c r="L2738" s="58" t="s">
        <v>594</v>
      </c>
      <c r="M2738" s="49">
        <v>0.85</v>
      </c>
      <c r="N2738" s="49">
        <v>0.15</v>
      </c>
      <c r="O2738" s="50">
        <f>Ugovori_OPULJP[[#This Row],[Bespovratna sredstva - Ukupno (EU+Nac) HRK
= Ukupna ugovorena vrijednost bespovratnih sredstava]]*Ugovori_OPULJP[[#This Row],[EU STOPA SUFINANCIRANJA %
EU CO-FINANCING RATE %]]</f>
        <v>2772158.074</v>
      </c>
      <c r="P2738" s="51">
        <f>Ugovori_OPULJP[[#This Row],[Bespovratna sredstva - EU dio - HRK]]/7.5345</f>
        <v>367928.60495056072</v>
      </c>
      <c r="Q2738" s="50">
        <f>Ugovori_OPULJP[[#This Row],[Bespovratna sredstva - Ukupno (EU+Nac) HRK
= Ukupna ugovorena vrijednost bespovratnih sredstava]]*Ugovori_OPULJP[[#This Row],[STOPA NACIONALNOG SUFINANCIRANJA %]]</f>
        <v>489204.36599999998</v>
      </c>
      <c r="R2738" s="51">
        <f>Ugovori_OPULJP[[#This Row],[Bespovratna sredstva - Nacionalni dio - HRK]]/7.5345</f>
        <v>64928.577344216596</v>
      </c>
      <c r="S2738" s="52">
        <v>3261362.44</v>
      </c>
      <c r="T2738" s="53">
        <f>Ugovori_OPULJP[[#This Row],[Bespovratna sredstva - Ukupno (EU+Nac) HRK
= Ukupna ugovorena vrijednost bespovratnih sredstava]]/7.5345</f>
        <v>432857.1822947773</v>
      </c>
      <c r="U2738" s="50">
        <v>0</v>
      </c>
      <c r="V2738" s="51">
        <f>Ugovori_OPULJP[[#This Row],[Javni doprinos korisnika - HRK]]/7.5345</f>
        <v>0</v>
      </c>
      <c r="W2738" s="50">
        <v>0</v>
      </c>
      <c r="X2738" s="51">
        <f>Ugovori_OPULJP[[#This Row],[Privatni doprinos korisnika - HRK]]/7.5345</f>
        <v>0</v>
      </c>
      <c r="Y2738" s="52">
        <v>3261362.44</v>
      </c>
      <c r="Z2738" s="53">
        <f>Ugovori_OPULJP[[#This Row],[UKUPNI PRIHVATLJIVI IZDACI
TOTAL ELIGIBLE EXPENDITURE
= Bespovratna sredstva ukupno + doprinos korisnika
= Ukupni prihvatljivi troškovi
= Ukupna ugovorena vrijednost projekta HRK]]/7.5345</f>
        <v>432857.1822947773</v>
      </c>
      <c r="AA2738" s="57" t="s">
        <v>38</v>
      </c>
      <c r="AB2738" s="57" t="s">
        <v>35</v>
      </c>
      <c r="AC2738" s="107" t="s">
        <v>9969</v>
      </c>
      <c r="AD2738" s="63" t="s">
        <v>6595</v>
      </c>
    </row>
    <row r="2739" spans="1:30" ht="102" x14ac:dyDescent="0.2">
      <c r="A2739" s="61" t="s">
        <v>9970</v>
      </c>
      <c r="B2739" s="55" t="s">
        <v>743</v>
      </c>
      <c r="C2739" s="56" t="s">
        <v>7295</v>
      </c>
      <c r="D2739" s="88" t="s">
        <v>9750</v>
      </c>
      <c r="E2739" s="57" t="s">
        <v>76</v>
      </c>
      <c r="F2739" s="62" t="s">
        <v>9971</v>
      </c>
      <c r="G2739" s="62" t="s">
        <v>9972</v>
      </c>
      <c r="H2739" s="59">
        <v>44620</v>
      </c>
      <c r="I2739" s="59">
        <v>45227</v>
      </c>
      <c r="J2739" s="48" t="str">
        <f>IF(Ugovori_OPULJP[[#This Row],[DATUM ZAVRŠETKA OPERACIJE]]&gt;DATE(2024,3,31),"u provedbi","završen")</f>
        <v>završen</v>
      </c>
      <c r="K2739" s="58" t="s">
        <v>594</v>
      </c>
      <c r="L2739" s="58" t="s">
        <v>594</v>
      </c>
      <c r="M2739" s="49">
        <v>0.85</v>
      </c>
      <c r="N2739" s="49">
        <v>0.15</v>
      </c>
      <c r="O2739" s="50">
        <f>Ugovori_OPULJP[[#This Row],[Bespovratna sredstva - Ukupno (EU+Nac) HRK
= Ukupna ugovorena vrijednost bespovratnih sredstava]]*Ugovori_OPULJP[[#This Row],[EU STOPA SUFINANCIRANJA %
EU CO-FINANCING RATE %]]</f>
        <v>2208736.3899999997</v>
      </c>
      <c r="P2739" s="51">
        <f>Ugovori_OPULJP[[#This Row],[Bespovratna sredstva - EU dio - HRK]]/7.5345</f>
        <v>293149.69672838273</v>
      </c>
      <c r="Q2739" s="50">
        <f>Ugovori_OPULJP[[#This Row],[Bespovratna sredstva - Ukupno (EU+Nac) HRK
= Ukupna ugovorena vrijednost bespovratnih sredstava]]*Ugovori_OPULJP[[#This Row],[STOPA NACIONALNOG SUFINANCIRANJA %]]</f>
        <v>389777.00999999995</v>
      </c>
      <c r="R2739" s="51">
        <f>Ugovori_OPULJP[[#This Row],[Bespovratna sredstva - Nacionalni dio - HRK]]/7.5345</f>
        <v>51732.299422655771</v>
      </c>
      <c r="S2739" s="52">
        <v>2598513.4</v>
      </c>
      <c r="T2739" s="53">
        <f>Ugovori_OPULJP[[#This Row],[Bespovratna sredstva - Ukupno (EU+Nac) HRK
= Ukupna ugovorena vrijednost bespovratnih sredstava]]/7.5345</f>
        <v>344881.9961510385</v>
      </c>
      <c r="U2739" s="50">
        <v>0</v>
      </c>
      <c r="V2739" s="51">
        <f>Ugovori_OPULJP[[#This Row],[Javni doprinos korisnika - HRK]]/7.5345</f>
        <v>0</v>
      </c>
      <c r="W2739" s="50">
        <v>0</v>
      </c>
      <c r="X2739" s="51">
        <f>Ugovori_OPULJP[[#This Row],[Privatni doprinos korisnika - HRK]]/7.5345</f>
        <v>0</v>
      </c>
      <c r="Y2739" s="52">
        <v>2598513.4</v>
      </c>
      <c r="Z2739" s="53">
        <f>Ugovori_OPULJP[[#This Row],[UKUPNI PRIHVATLJIVI IZDACI
TOTAL ELIGIBLE EXPENDITURE
= Bespovratna sredstva ukupno + doprinos korisnika
= Ukupni prihvatljivi troškovi
= Ukupna ugovorena vrijednost projekta HRK]]/7.5345</f>
        <v>344881.9961510385</v>
      </c>
      <c r="AA2739" s="57" t="s">
        <v>38</v>
      </c>
      <c r="AB2739" s="57" t="s">
        <v>35</v>
      </c>
      <c r="AC2739" s="107" t="s">
        <v>9973</v>
      </c>
      <c r="AD2739" s="63" t="s">
        <v>6595</v>
      </c>
    </row>
    <row r="2740" spans="1:30" ht="102" x14ac:dyDescent="0.2">
      <c r="A2740" s="66" t="s">
        <v>9974</v>
      </c>
      <c r="B2740" s="55" t="s">
        <v>743</v>
      </c>
      <c r="C2740" s="56" t="s">
        <v>7295</v>
      </c>
      <c r="D2740" s="88" t="s">
        <v>9750</v>
      </c>
      <c r="E2740" s="57" t="s">
        <v>76</v>
      </c>
      <c r="F2740" s="62" t="s">
        <v>9975</v>
      </c>
      <c r="G2740" s="45" t="s">
        <v>8486</v>
      </c>
      <c r="H2740" s="59">
        <v>44553</v>
      </c>
      <c r="I2740" s="59">
        <v>45161</v>
      </c>
      <c r="J2740" s="48" t="str">
        <f>IF(Ugovori_OPULJP[[#This Row],[DATUM ZAVRŠETKA OPERACIJE]]&gt;DATE(2024,3,31),"u provedbi","završen")</f>
        <v>završen</v>
      </c>
      <c r="K2740" s="67" t="s">
        <v>99</v>
      </c>
      <c r="L2740" s="58" t="s">
        <v>99</v>
      </c>
      <c r="M2740" s="74" t="s">
        <v>3114</v>
      </c>
      <c r="N2740" s="49">
        <v>0.15</v>
      </c>
      <c r="O2740" s="50">
        <f>Ugovori_OPULJP[[#This Row],[Bespovratna sredstva - Ukupno (EU+Nac) HRK
= Ukupna ugovorena vrijednost bespovratnih sredstava]]*Ugovori_OPULJP[[#This Row],[EU STOPA SUFINANCIRANJA %
EU CO-FINANCING RATE %]]</f>
        <v>3072329.5389999999</v>
      </c>
      <c r="P2740" s="51">
        <f>Ugovori_OPULJP[[#This Row],[Bespovratna sredstva - EU dio - HRK]]/7.5345</f>
        <v>407768.20479129336</v>
      </c>
      <c r="Q2740" s="50">
        <f>Ugovori_OPULJP[[#This Row],[Bespovratna sredstva - Ukupno (EU+Nac) HRK
= Ukupna ugovorena vrijednost bespovratnih sredstava]]*Ugovori_OPULJP[[#This Row],[STOPA NACIONALNOG SUFINANCIRANJA %]]</f>
        <v>542175.80099999998</v>
      </c>
      <c r="R2740" s="51">
        <f>Ugovori_OPULJP[[#This Row],[Bespovratna sredstva - Nacionalni dio - HRK]]/7.5345</f>
        <v>71959.094963169409</v>
      </c>
      <c r="S2740" s="52">
        <v>3614505.34</v>
      </c>
      <c r="T2740" s="53">
        <f>Ugovori_OPULJP[[#This Row],[Bespovratna sredstva - Ukupno (EU+Nac) HRK
= Ukupna ugovorena vrijednost bespovratnih sredstava]]/7.5345</f>
        <v>479727.29975446279</v>
      </c>
      <c r="U2740" s="50">
        <v>0</v>
      </c>
      <c r="V2740" s="51">
        <f>Ugovori_OPULJP[[#This Row],[Javni doprinos korisnika - HRK]]/7.5345</f>
        <v>0</v>
      </c>
      <c r="W2740" s="50">
        <v>0</v>
      </c>
      <c r="X2740" s="51">
        <f>Ugovori_OPULJP[[#This Row],[Privatni doprinos korisnika - HRK]]/7.5345</f>
        <v>0</v>
      </c>
      <c r="Y2740" s="52">
        <v>3614505.34</v>
      </c>
      <c r="Z2740" s="53">
        <f>Ugovori_OPULJP[[#This Row],[UKUPNI PRIHVATLJIVI IZDACI
TOTAL ELIGIBLE EXPENDITURE
= Bespovratna sredstva ukupno + doprinos korisnika
= Ukupni prihvatljivi troškovi
= Ukupna ugovorena vrijednost projekta HRK]]/7.5345</f>
        <v>479727.29975446279</v>
      </c>
      <c r="AA2740" s="57" t="s">
        <v>38</v>
      </c>
      <c r="AB2740" s="57" t="s">
        <v>35</v>
      </c>
      <c r="AC2740" s="107" t="s">
        <v>9976</v>
      </c>
      <c r="AD2740" s="63" t="s">
        <v>6595</v>
      </c>
    </row>
    <row r="2741" spans="1:30" ht="89.25" x14ac:dyDescent="0.2">
      <c r="A2741" s="61" t="s">
        <v>9977</v>
      </c>
      <c r="B2741" s="55" t="s">
        <v>743</v>
      </c>
      <c r="C2741" s="56" t="s">
        <v>7295</v>
      </c>
      <c r="D2741" s="56" t="s">
        <v>9750</v>
      </c>
      <c r="E2741" s="57" t="s">
        <v>76</v>
      </c>
      <c r="F2741" s="62" t="s">
        <v>9978</v>
      </c>
      <c r="G2741" s="62" t="s">
        <v>3031</v>
      </c>
      <c r="H2741" s="59">
        <v>44581</v>
      </c>
      <c r="I2741" s="59">
        <v>45189</v>
      </c>
      <c r="J2741" s="48" t="str">
        <f>IF(Ugovori_OPULJP[[#This Row],[DATUM ZAVRŠETKA OPERACIJE]]&gt;DATE(2024,3,31),"u provedbi","završen")</f>
        <v>završen</v>
      </c>
      <c r="K2741" s="58" t="s">
        <v>94</v>
      </c>
      <c r="L2741" s="58" t="s">
        <v>94</v>
      </c>
      <c r="M2741" s="49">
        <v>0.85</v>
      </c>
      <c r="N2741" s="49">
        <v>0.15</v>
      </c>
      <c r="O2741" s="50">
        <f>Ugovori_OPULJP[[#This Row],[Bespovratna sredstva - Ukupno (EU+Nac) HRK
= Ukupna ugovorena vrijednost bespovratnih sredstava]]*Ugovori_OPULJP[[#This Row],[EU STOPA SUFINANCIRANJA %
EU CO-FINANCING RATE %]]</f>
        <v>2619844.1940000001</v>
      </c>
      <c r="P2741" s="51">
        <f>Ugovori_OPULJP[[#This Row],[Bespovratna sredstva - EU dio - HRK]]/7.5345</f>
        <v>347713.07903643243</v>
      </c>
      <c r="Q2741" s="50">
        <f>Ugovori_OPULJP[[#This Row],[Bespovratna sredstva - Ukupno (EU+Nac) HRK
= Ukupna ugovorena vrijednost bespovratnih sredstava]]*Ugovori_OPULJP[[#This Row],[STOPA NACIONALNOG SUFINANCIRANJA %]]</f>
        <v>462325.446</v>
      </c>
      <c r="R2741" s="51">
        <f>Ugovori_OPULJP[[#This Row],[Bespovratna sredstva - Nacionalni dio - HRK]]/7.5345</f>
        <v>61361.131594664541</v>
      </c>
      <c r="S2741" s="52">
        <v>3082169.64</v>
      </c>
      <c r="T2741" s="53">
        <f>Ugovori_OPULJP[[#This Row],[Bespovratna sredstva - Ukupno (EU+Nac) HRK
= Ukupna ugovorena vrijednost bespovratnih sredstava]]/7.5345</f>
        <v>409074.21063109697</v>
      </c>
      <c r="U2741" s="50">
        <v>0</v>
      </c>
      <c r="V2741" s="51">
        <f>Ugovori_OPULJP[[#This Row],[Javni doprinos korisnika - HRK]]/7.5345</f>
        <v>0</v>
      </c>
      <c r="W2741" s="50">
        <v>0</v>
      </c>
      <c r="X2741" s="51">
        <f>Ugovori_OPULJP[[#This Row],[Privatni doprinos korisnika - HRK]]/7.5345</f>
        <v>0</v>
      </c>
      <c r="Y2741" s="52">
        <v>3082169.64</v>
      </c>
      <c r="Z2741" s="53">
        <f>Ugovori_OPULJP[[#This Row],[UKUPNI PRIHVATLJIVI IZDACI
TOTAL ELIGIBLE EXPENDITURE
= Bespovratna sredstva ukupno + doprinos korisnika
= Ukupni prihvatljivi troškovi
= Ukupna ugovorena vrijednost projekta HRK]]/7.5345</f>
        <v>409074.21063109697</v>
      </c>
      <c r="AA2741" s="57" t="s">
        <v>38</v>
      </c>
      <c r="AB2741" s="57" t="s">
        <v>35</v>
      </c>
      <c r="AC2741" s="107" t="s">
        <v>9979</v>
      </c>
      <c r="AD2741" s="63" t="s">
        <v>6595</v>
      </c>
    </row>
    <row r="2742" spans="1:30" ht="51" x14ac:dyDescent="0.2">
      <c r="A2742" s="61" t="s">
        <v>9980</v>
      </c>
      <c r="B2742" s="55" t="s">
        <v>743</v>
      </c>
      <c r="C2742" s="56" t="s">
        <v>7295</v>
      </c>
      <c r="D2742" s="56" t="s">
        <v>9750</v>
      </c>
      <c r="E2742" s="57" t="s">
        <v>76</v>
      </c>
      <c r="F2742" s="62" t="s">
        <v>9981</v>
      </c>
      <c r="G2742" s="62" t="s">
        <v>1175</v>
      </c>
      <c r="H2742" s="59">
        <v>44579</v>
      </c>
      <c r="I2742" s="59">
        <v>45187</v>
      </c>
      <c r="J2742" s="48" t="str">
        <f>IF(Ugovori_OPULJP[[#This Row],[DATUM ZAVRŠETKA OPERACIJE]]&gt;DATE(2024,3,31),"u provedbi","završen")</f>
        <v>završen</v>
      </c>
      <c r="K2742" s="58" t="s">
        <v>333</v>
      </c>
      <c r="L2742" s="58" t="s">
        <v>333</v>
      </c>
      <c r="M2742" s="49">
        <v>0.85</v>
      </c>
      <c r="N2742" s="49">
        <v>0.15</v>
      </c>
      <c r="O2742" s="50">
        <v>1049416.97</v>
      </c>
      <c r="P2742" s="51">
        <f>Ugovori_OPULJP[[#This Row],[Bespovratna sredstva - EU dio - HRK]]/7.5345</f>
        <v>139281.56745636737</v>
      </c>
      <c r="Q2742" s="50">
        <v>185191.22999999998</v>
      </c>
      <c r="R2742" s="51">
        <f>Ugovori_OPULJP[[#This Row],[Bespovratna sredstva - Nacionalni dio - HRK]]/7.5345</f>
        <v>24579.100139358947</v>
      </c>
      <c r="S2742" s="52">
        <v>1234608.2</v>
      </c>
      <c r="T2742" s="53">
        <f>Ugovori_OPULJP[[#This Row],[Bespovratna sredstva - Ukupno (EU+Nac) HRK
= Ukupna ugovorena vrijednost bespovratnih sredstava]]/7.5345</f>
        <v>163860.66759572632</v>
      </c>
      <c r="U2742" s="50">
        <v>0</v>
      </c>
      <c r="V2742" s="51">
        <f>Ugovori_OPULJP[[#This Row],[Javni doprinos korisnika - HRK]]/7.5345</f>
        <v>0</v>
      </c>
      <c r="W2742" s="50">
        <v>0</v>
      </c>
      <c r="X2742" s="51">
        <f>Ugovori_OPULJP[[#This Row],[Privatni doprinos korisnika - HRK]]/7.5345</f>
        <v>0</v>
      </c>
      <c r="Y2742" s="52">
        <v>1234608.2</v>
      </c>
      <c r="Z2742" s="53">
        <f>Ugovori_OPULJP[[#This Row],[UKUPNI PRIHVATLJIVI IZDACI
TOTAL ELIGIBLE EXPENDITURE
= Bespovratna sredstva ukupno + doprinos korisnika
= Ukupni prihvatljivi troškovi
= Ukupna ugovorena vrijednost projekta HRK]]/7.5345</f>
        <v>163860.66759572632</v>
      </c>
      <c r="AA2742" s="57" t="s">
        <v>38</v>
      </c>
      <c r="AB2742" s="57" t="s">
        <v>35</v>
      </c>
      <c r="AC2742" s="107" t="s">
        <v>9982</v>
      </c>
      <c r="AD2742" s="63" t="s">
        <v>6595</v>
      </c>
    </row>
    <row r="2743" spans="1:30" ht="114.75" x14ac:dyDescent="0.2">
      <c r="A2743" s="61" t="s">
        <v>9983</v>
      </c>
      <c r="B2743" s="55" t="s">
        <v>743</v>
      </c>
      <c r="C2743" s="56" t="s">
        <v>7295</v>
      </c>
      <c r="D2743" s="88" t="s">
        <v>9750</v>
      </c>
      <c r="E2743" s="57" t="s">
        <v>76</v>
      </c>
      <c r="F2743" s="62" t="s">
        <v>9984</v>
      </c>
      <c r="G2743" s="62" t="s">
        <v>9985</v>
      </c>
      <c r="H2743" s="59">
        <v>44595</v>
      </c>
      <c r="I2743" s="59">
        <v>45202</v>
      </c>
      <c r="J2743" s="48" t="str">
        <f>IF(Ugovori_OPULJP[[#This Row],[DATUM ZAVRŠETKA OPERACIJE]]&gt;DATE(2024,3,31),"u provedbi","završen")</f>
        <v>završen</v>
      </c>
      <c r="K2743" s="67" t="s">
        <v>333</v>
      </c>
      <c r="L2743" s="67" t="s">
        <v>333</v>
      </c>
      <c r="M2743" s="49">
        <v>0.85</v>
      </c>
      <c r="N2743" s="49">
        <v>0.15</v>
      </c>
      <c r="O2743" s="50">
        <f>Ugovori_OPULJP[[#This Row],[Bespovratna sredstva - Ukupno (EU+Nac) HRK
= Ukupna ugovorena vrijednost bespovratnih sredstava]]*Ugovori_OPULJP[[#This Row],[EU STOPA SUFINANCIRANJA %
EU CO-FINANCING RATE %]]</f>
        <v>997777.32799999986</v>
      </c>
      <c r="P2743" s="51">
        <f>Ugovori_OPULJP[[#This Row],[Bespovratna sredstva - EU dio - HRK]]/7.5345</f>
        <v>132427.80914460149</v>
      </c>
      <c r="Q2743" s="50">
        <f>Ugovori_OPULJP[[#This Row],[Bespovratna sredstva - Ukupno (EU+Nac) HRK
= Ukupna ugovorena vrijednost bespovratnih sredstava]]*Ugovori_OPULJP[[#This Row],[STOPA NACIONALNOG SUFINANCIRANJA %]]</f>
        <v>176078.35199999998</v>
      </c>
      <c r="R2743" s="51">
        <f>Ugovori_OPULJP[[#This Row],[Bespovratna sredstva - Nacionalni dio - HRK]]/7.5345</f>
        <v>23369.613378459086</v>
      </c>
      <c r="S2743" s="52">
        <v>1173855.68</v>
      </c>
      <c r="T2743" s="53">
        <f>Ugovori_OPULJP[[#This Row],[Bespovratna sredstva - Ukupno (EU+Nac) HRK
= Ukupna ugovorena vrijednost bespovratnih sredstava]]/7.5345</f>
        <v>155797.42252306058</v>
      </c>
      <c r="U2743" s="50">
        <v>0</v>
      </c>
      <c r="V2743" s="51">
        <f>Ugovori_OPULJP[[#This Row],[Javni doprinos korisnika - HRK]]/7.5345</f>
        <v>0</v>
      </c>
      <c r="W2743" s="50">
        <v>0</v>
      </c>
      <c r="X2743" s="51">
        <f>Ugovori_OPULJP[[#This Row],[Privatni doprinos korisnika - HRK]]/7.5345</f>
        <v>0</v>
      </c>
      <c r="Y2743" s="52">
        <v>1173855.68</v>
      </c>
      <c r="Z2743" s="53">
        <f>Ugovori_OPULJP[[#This Row],[UKUPNI PRIHVATLJIVI IZDACI
TOTAL ELIGIBLE EXPENDITURE
= Bespovratna sredstva ukupno + doprinos korisnika
= Ukupni prihvatljivi troškovi
= Ukupna ugovorena vrijednost projekta HRK]]/7.5345</f>
        <v>155797.42252306058</v>
      </c>
      <c r="AA2743" s="57" t="s">
        <v>38</v>
      </c>
      <c r="AB2743" s="57" t="s">
        <v>35</v>
      </c>
      <c r="AC2743" s="107" t="s">
        <v>9986</v>
      </c>
      <c r="AD2743" s="63" t="s">
        <v>6595</v>
      </c>
    </row>
    <row r="2744" spans="1:30" ht="102" x14ac:dyDescent="0.2">
      <c r="A2744" s="66" t="s">
        <v>9987</v>
      </c>
      <c r="B2744" s="55" t="s">
        <v>743</v>
      </c>
      <c r="C2744" s="56" t="s">
        <v>7295</v>
      </c>
      <c r="D2744" s="88" t="s">
        <v>9750</v>
      </c>
      <c r="E2744" s="57" t="s">
        <v>76</v>
      </c>
      <c r="F2744" s="62" t="s">
        <v>9988</v>
      </c>
      <c r="G2744" s="62" t="s">
        <v>9989</v>
      </c>
      <c r="H2744" s="59">
        <v>44553</v>
      </c>
      <c r="I2744" s="59">
        <v>45161</v>
      </c>
      <c r="J2744" s="48" t="str">
        <f>IF(Ugovori_OPULJP[[#This Row],[DATUM ZAVRŠETKA OPERACIJE]]&gt;DATE(2024,3,31),"u provedbi","završen")</f>
        <v>završen</v>
      </c>
      <c r="K2744" s="67" t="s">
        <v>99</v>
      </c>
      <c r="L2744" s="58" t="s">
        <v>99</v>
      </c>
      <c r="M2744" s="74" t="s">
        <v>3114</v>
      </c>
      <c r="N2744" s="49">
        <v>0.15</v>
      </c>
      <c r="O2744" s="50">
        <f>Ugovori_OPULJP[[#This Row],[Bespovratna sredstva - Ukupno (EU+Nac) HRK
= Ukupna ugovorena vrijednost bespovratnih sredstava]]*Ugovori_OPULJP[[#This Row],[EU STOPA SUFINANCIRANJA %
EU CO-FINANCING RATE %]]</f>
        <v>3458874.3829999999</v>
      </c>
      <c r="P2744" s="51">
        <f>Ugovori_OPULJP[[#This Row],[Bespovratna sredstva - EU dio - HRK]]/7.5345</f>
        <v>459071.52206516685</v>
      </c>
      <c r="Q2744" s="50">
        <f>Ugovori_OPULJP[[#This Row],[Bespovratna sredstva - Ukupno (EU+Nac) HRK
= Ukupna ugovorena vrijednost bespovratnih sredstava]]*Ugovori_OPULJP[[#This Row],[STOPA NACIONALNOG SUFINANCIRANJA %]]</f>
        <v>610389.59699999995</v>
      </c>
      <c r="R2744" s="51">
        <f>Ugovori_OPULJP[[#This Row],[Bespovratna sredstva - Nacionalni dio - HRK]]/7.5345</f>
        <v>81012.621540911801</v>
      </c>
      <c r="S2744" s="52">
        <v>4069263.98</v>
      </c>
      <c r="T2744" s="53">
        <f>Ugovori_OPULJP[[#This Row],[Bespovratna sredstva - Ukupno (EU+Nac) HRK
= Ukupna ugovorena vrijednost bespovratnih sredstava]]/7.5345</f>
        <v>540084.14360607869</v>
      </c>
      <c r="U2744" s="50">
        <v>0</v>
      </c>
      <c r="V2744" s="51">
        <f>Ugovori_OPULJP[[#This Row],[Javni doprinos korisnika - HRK]]/7.5345</f>
        <v>0</v>
      </c>
      <c r="W2744" s="50">
        <v>0</v>
      </c>
      <c r="X2744" s="51">
        <f>Ugovori_OPULJP[[#This Row],[Privatni doprinos korisnika - HRK]]/7.5345</f>
        <v>0</v>
      </c>
      <c r="Y2744" s="52">
        <v>4069263.98</v>
      </c>
      <c r="Z2744" s="53">
        <f>Ugovori_OPULJP[[#This Row],[UKUPNI PRIHVATLJIVI IZDACI
TOTAL ELIGIBLE EXPENDITURE
= Bespovratna sredstva ukupno + doprinos korisnika
= Ukupni prihvatljivi troškovi
= Ukupna ugovorena vrijednost projekta HRK]]/7.5345</f>
        <v>540084.14360607869</v>
      </c>
      <c r="AA2744" s="57" t="s">
        <v>38</v>
      </c>
      <c r="AB2744" s="57" t="s">
        <v>35</v>
      </c>
      <c r="AC2744" s="107" t="s">
        <v>9990</v>
      </c>
      <c r="AD2744" s="63" t="s">
        <v>6595</v>
      </c>
    </row>
    <row r="2745" spans="1:30" ht="76.5" x14ac:dyDescent="0.2">
      <c r="A2745" s="61" t="s">
        <v>9991</v>
      </c>
      <c r="B2745" s="55" t="s">
        <v>743</v>
      </c>
      <c r="C2745" s="56" t="s">
        <v>7295</v>
      </c>
      <c r="D2745" s="88" t="s">
        <v>9750</v>
      </c>
      <c r="E2745" s="57" t="s">
        <v>76</v>
      </c>
      <c r="F2745" s="62" t="s">
        <v>9992</v>
      </c>
      <c r="G2745" s="62" t="s">
        <v>9993</v>
      </c>
      <c r="H2745" s="59">
        <v>44553</v>
      </c>
      <c r="I2745" s="59">
        <v>45161</v>
      </c>
      <c r="J2745" s="48" t="str">
        <f>IF(Ugovori_OPULJP[[#This Row],[DATUM ZAVRŠETKA OPERACIJE]]&gt;DATE(2024,3,31),"u provedbi","završen")</f>
        <v>završen</v>
      </c>
      <c r="K2745" s="58" t="s">
        <v>333</v>
      </c>
      <c r="L2745" s="58" t="s">
        <v>333</v>
      </c>
      <c r="M2745" s="74" t="s">
        <v>3114</v>
      </c>
      <c r="N2745" s="49">
        <v>0.15</v>
      </c>
      <c r="O2745" s="50">
        <f>Ugovori_OPULJP[[#This Row],[Bespovratna sredstva - Ukupno (EU+Nac) HRK
= Ukupna ugovorena vrijednost bespovratnih sredstava]]*Ugovori_OPULJP[[#This Row],[EU STOPA SUFINANCIRANJA %
EU CO-FINANCING RATE %]]</f>
        <v>684029.70549999992</v>
      </c>
      <c r="P2745" s="51">
        <f>Ugovori_OPULJP[[#This Row],[Bespovratna sredstva - EU dio - HRK]]/7.5345</f>
        <v>90786.343552989565</v>
      </c>
      <c r="Q2745" s="50">
        <f>Ugovori_OPULJP[[#This Row],[Bespovratna sredstva - Ukupno (EU+Nac) HRK
= Ukupna ugovorena vrijednost bespovratnih sredstava]]*Ugovori_OPULJP[[#This Row],[STOPA NACIONALNOG SUFINANCIRANJA %]]</f>
        <v>120711.12449999999</v>
      </c>
      <c r="R2745" s="51">
        <f>Ugovori_OPULJP[[#This Row],[Bespovratna sredstva - Nacionalni dio - HRK]]/7.5345</f>
        <v>16021.119450527571</v>
      </c>
      <c r="S2745" s="52">
        <v>804740.83</v>
      </c>
      <c r="T2745" s="53">
        <f>Ugovori_OPULJP[[#This Row],[Bespovratna sredstva - Ukupno (EU+Nac) HRK
= Ukupna ugovorena vrijednost bespovratnih sredstava]]/7.5345</f>
        <v>106807.46300351714</v>
      </c>
      <c r="U2745" s="50">
        <v>0</v>
      </c>
      <c r="V2745" s="51">
        <f>Ugovori_OPULJP[[#This Row],[Javni doprinos korisnika - HRK]]/7.5345</f>
        <v>0</v>
      </c>
      <c r="W2745" s="50">
        <v>0</v>
      </c>
      <c r="X2745" s="51">
        <f>Ugovori_OPULJP[[#This Row],[Privatni doprinos korisnika - HRK]]/7.5345</f>
        <v>0</v>
      </c>
      <c r="Y2745" s="52">
        <v>804740.83</v>
      </c>
      <c r="Z2745" s="53">
        <f>Ugovori_OPULJP[[#This Row],[UKUPNI PRIHVATLJIVI IZDACI
TOTAL ELIGIBLE EXPENDITURE
= Bespovratna sredstva ukupno + doprinos korisnika
= Ukupni prihvatljivi troškovi
= Ukupna ugovorena vrijednost projekta HRK]]/7.5345</f>
        <v>106807.46300351714</v>
      </c>
      <c r="AA2745" s="57" t="s">
        <v>38</v>
      </c>
      <c r="AB2745" s="57" t="s">
        <v>35</v>
      </c>
      <c r="AC2745" s="107" t="s">
        <v>9994</v>
      </c>
      <c r="AD2745" s="63" t="s">
        <v>6595</v>
      </c>
    </row>
    <row r="2746" spans="1:30" ht="89.25" x14ac:dyDescent="0.2">
      <c r="A2746" s="61" t="s">
        <v>9995</v>
      </c>
      <c r="B2746" s="55" t="s">
        <v>743</v>
      </c>
      <c r="C2746" s="56" t="s">
        <v>7295</v>
      </c>
      <c r="D2746" s="88" t="s">
        <v>9750</v>
      </c>
      <c r="E2746" s="57" t="s">
        <v>76</v>
      </c>
      <c r="F2746" s="62" t="s">
        <v>9996</v>
      </c>
      <c r="G2746" s="45" t="s">
        <v>8395</v>
      </c>
      <c r="H2746" s="59">
        <v>44553</v>
      </c>
      <c r="I2746" s="59">
        <v>45161</v>
      </c>
      <c r="J2746" s="48" t="str">
        <f>IF(Ugovori_OPULJP[[#This Row],[DATUM ZAVRŠETKA OPERACIJE]]&gt;DATE(2024,3,31),"u provedbi","završen")</f>
        <v>završen</v>
      </c>
      <c r="K2746" s="67" t="s">
        <v>37</v>
      </c>
      <c r="L2746" s="58" t="s">
        <v>37</v>
      </c>
      <c r="M2746" s="74" t="s">
        <v>3114</v>
      </c>
      <c r="N2746" s="49">
        <v>0.15</v>
      </c>
      <c r="O2746" s="50">
        <f>Ugovori_OPULJP[[#This Row],[Bespovratna sredstva - Ukupno (EU+Nac) HRK
= Ukupna ugovorena vrijednost bespovratnih sredstava]]*Ugovori_OPULJP[[#This Row],[EU STOPA SUFINANCIRANJA %
EU CO-FINANCING RATE %]]</f>
        <v>2906805.4350000001</v>
      </c>
      <c r="P2746" s="51">
        <f>Ugovori_OPULJP[[#This Row],[Bespovratna sredstva - EU dio - HRK]]/7.5345</f>
        <v>385799.38084809872</v>
      </c>
      <c r="Q2746" s="50">
        <f>Ugovori_OPULJP[[#This Row],[Bespovratna sredstva - Ukupno (EU+Nac) HRK
= Ukupna ugovorena vrijednost bespovratnih sredstava]]*Ugovori_OPULJP[[#This Row],[STOPA NACIONALNOG SUFINANCIRANJA %]]</f>
        <v>512965.66499999998</v>
      </c>
      <c r="R2746" s="51">
        <f>Ugovori_OPULJP[[#This Row],[Bespovratna sredstva - Nacionalni dio - HRK]]/7.5345</f>
        <v>68082.243679076244</v>
      </c>
      <c r="S2746" s="52">
        <v>3419771.1</v>
      </c>
      <c r="T2746" s="53">
        <f>Ugovori_OPULJP[[#This Row],[Bespovratna sredstva - Ukupno (EU+Nac) HRK
= Ukupna ugovorena vrijednost bespovratnih sredstava]]/7.5345</f>
        <v>453881.62452717498</v>
      </c>
      <c r="U2746" s="50">
        <v>0</v>
      </c>
      <c r="V2746" s="51">
        <f>Ugovori_OPULJP[[#This Row],[Javni doprinos korisnika - HRK]]/7.5345</f>
        <v>0</v>
      </c>
      <c r="W2746" s="50">
        <v>0</v>
      </c>
      <c r="X2746" s="51">
        <f>Ugovori_OPULJP[[#This Row],[Privatni doprinos korisnika - HRK]]/7.5345</f>
        <v>0</v>
      </c>
      <c r="Y2746" s="52">
        <v>3419771.1</v>
      </c>
      <c r="Z2746" s="53">
        <f>Ugovori_OPULJP[[#This Row],[UKUPNI PRIHVATLJIVI IZDACI
TOTAL ELIGIBLE EXPENDITURE
= Bespovratna sredstva ukupno + doprinos korisnika
= Ukupni prihvatljivi troškovi
= Ukupna ugovorena vrijednost projekta HRK]]/7.5345</f>
        <v>453881.62452717498</v>
      </c>
      <c r="AA2746" s="57" t="s">
        <v>38</v>
      </c>
      <c r="AB2746" s="57" t="s">
        <v>35</v>
      </c>
      <c r="AC2746" s="107" t="s">
        <v>9997</v>
      </c>
      <c r="AD2746" s="63" t="s">
        <v>6595</v>
      </c>
    </row>
    <row r="2747" spans="1:30" ht="114.75" x14ac:dyDescent="0.2">
      <c r="A2747" s="41" t="s">
        <v>9998</v>
      </c>
      <c r="B2747" s="55" t="s">
        <v>743</v>
      </c>
      <c r="C2747" s="56" t="s">
        <v>7295</v>
      </c>
      <c r="D2747" s="88" t="s">
        <v>9750</v>
      </c>
      <c r="E2747" s="57" t="s">
        <v>76</v>
      </c>
      <c r="F2747" s="45" t="s">
        <v>9999</v>
      </c>
      <c r="G2747" s="62" t="s">
        <v>913</v>
      </c>
      <c r="H2747" s="59">
        <v>44575</v>
      </c>
      <c r="I2747" s="59">
        <v>45121</v>
      </c>
      <c r="J2747" s="48" t="str">
        <f>IF(Ugovori_OPULJP[[#This Row],[DATUM ZAVRŠETKA OPERACIJE]]&gt;DATE(2024,3,31),"u provedbi","završen")</f>
        <v>završen</v>
      </c>
      <c r="K2747" s="67" t="s">
        <v>594</v>
      </c>
      <c r="L2747" s="67" t="s">
        <v>594</v>
      </c>
      <c r="M2747" s="49">
        <v>0.85</v>
      </c>
      <c r="N2747" s="49">
        <v>0.15</v>
      </c>
      <c r="O2747" s="50">
        <f>Ugovori_OPULJP[[#This Row],[Bespovratna sredstva - Ukupno (EU+Nac) HRK
= Ukupna ugovorena vrijednost bespovratnih sredstava]]*Ugovori_OPULJP[[#This Row],[EU STOPA SUFINANCIRANJA %
EU CO-FINANCING RATE %]]</f>
        <v>5099923.5</v>
      </c>
      <c r="P2747" s="51">
        <f>Ugovori_OPULJP[[#This Row],[Bespovratna sredstva - EU dio - HRK]]/7.5345</f>
        <v>676876.16961974907</v>
      </c>
      <c r="Q2747" s="50">
        <f>Ugovori_OPULJP[[#This Row],[Bespovratna sredstva - Ukupno (EU+Nac) HRK
= Ukupna ugovorena vrijednost bespovratnih sredstava]]*Ugovori_OPULJP[[#This Row],[STOPA NACIONALNOG SUFINANCIRANJA %]]</f>
        <v>899986.5</v>
      </c>
      <c r="R2747" s="51">
        <f>Ugovori_OPULJP[[#This Row],[Bespovratna sredstva - Nacionalni dio - HRK]]/7.5345</f>
        <v>119448.73581524985</v>
      </c>
      <c r="S2747" s="52">
        <v>5999910</v>
      </c>
      <c r="T2747" s="53">
        <f>Ugovori_OPULJP[[#This Row],[Bespovratna sredstva - Ukupno (EU+Nac) HRK
= Ukupna ugovorena vrijednost bespovratnih sredstava]]/7.5345</f>
        <v>796324.90543499892</v>
      </c>
      <c r="U2747" s="50">
        <v>0</v>
      </c>
      <c r="V2747" s="51">
        <f>Ugovori_OPULJP[[#This Row],[Javni doprinos korisnika - HRK]]/7.5345</f>
        <v>0</v>
      </c>
      <c r="W2747" s="50">
        <v>0</v>
      </c>
      <c r="X2747" s="51">
        <f>Ugovori_OPULJP[[#This Row],[Privatni doprinos korisnika - HRK]]/7.5345</f>
        <v>0</v>
      </c>
      <c r="Y2747" s="52">
        <v>5999910</v>
      </c>
      <c r="Z2747" s="53">
        <f>Ugovori_OPULJP[[#This Row],[UKUPNI PRIHVATLJIVI IZDACI
TOTAL ELIGIBLE EXPENDITURE
= Bespovratna sredstva ukupno + doprinos korisnika
= Ukupni prihvatljivi troškovi
= Ukupna ugovorena vrijednost projekta HRK]]/7.5345</f>
        <v>796324.90543499892</v>
      </c>
      <c r="AA2747" s="57" t="s">
        <v>38</v>
      </c>
      <c r="AB2747" s="57" t="s">
        <v>35</v>
      </c>
      <c r="AC2747" s="107" t="s">
        <v>10000</v>
      </c>
      <c r="AD2747" s="63" t="s">
        <v>6595</v>
      </c>
    </row>
    <row r="2748" spans="1:30" ht="114.75" x14ac:dyDescent="0.2">
      <c r="A2748" s="61" t="s">
        <v>10001</v>
      </c>
      <c r="B2748" s="55" t="s">
        <v>743</v>
      </c>
      <c r="C2748" s="56" t="s">
        <v>7295</v>
      </c>
      <c r="D2748" s="88" t="s">
        <v>9750</v>
      </c>
      <c r="E2748" s="57" t="s">
        <v>76</v>
      </c>
      <c r="F2748" s="62" t="s">
        <v>10002</v>
      </c>
      <c r="G2748" s="62" t="s">
        <v>3266</v>
      </c>
      <c r="H2748" s="59">
        <v>44553</v>
      </c>
      <c r="I2748" s="59">
        <v>45161</v>
      </c>
      <c r="J2748" s="48" t="str">
        <f>IF(Ugovori_OPULJP[[#This Row],[DATUM ZAVRŠETKA OPERACIJE]]&gt;DATE(2024,3,31),"u provedbi","završen")</f>
        <v>završen</v>
      </c>
      <c r="K2748" s="58" t="s">
        <v>130</v>
      </c>
      <c r="L2748" s="58" t="s">
        <v>130</v>
      </c>
      <c r="M2748" s="74" t="s">
        <v>3114</v>
      </c>
      <c r="N2748" s="49">
        <v>0.15</v>
      </c>
      <c r="O2748" s="50">
        <f>Ugovori_OPULJP[[#This Row],[Bespovratna sredstva - Ukupno (EU+Nac) HRK
= Ukupna ugovorena vrijednost bespovratnih sredstava]]*Ugovori_OPULJP[[#This Row],[EU STOPA SUFINANCIRANJA %
EU CO-FINANCING RATE %]]</f>
        <v>952287.98</v>
      </c>
      <c r="P2748" s="51">
        <f>Ugovori_OPULJP[[#This Row],[Bespovratna sredstva - EU dio - HRK]]/7.5345</f>
        <v>126390.33512509124</v>
      </c>
      <c r="Q2748" s="50">
        <f>Ugovori_OPULJP[[#This Row],[Bespovratna sredstva - Ukupno (EU+Nac) HRK
= Ukupna ugovorena vrijednost bespovratnih sredstava]]*Ugovori_OPULJP[[#This Row],[STOPA NACIONALNOG SUFINANCIRANJA %]]</f>
        <v>168050.82</v>
      </c>
      <c r="R2748" s="51">
        <f>Ugovori_OPULJP[[#This Row],[Bespovratna sredstva - Nacionalni dio - HRK]]/7.5345</f>
        <v>22304.176786780808</v>
      </c>
      <c r="S2748" s="52">
        <v>1120338.8</v>
      </c>
      <c r="T2748" s="53">
        <f>Ugovori_OPULJP[[#This Row],[Bespovratna sredstva - Ukupno (EU+Nac) HRK
= Ukupna ugovorena vrijednost bespovratnih sredstava]]/7.5345</f>
        <v>148694.51191187205</v>
      </c>
      <c r="U2748" s="50">
        <v>0</v>
      </c>
      <c r="V2748" s="51">
        <f>Ugovori_OPULJP[[#This Row],[Javni doprinos korisnika - HRK]]/7.5345</f>
        <v>0</v>
      </c>
      <c r="W2748" s="50">
        <v>0</v>
      </c>
      <c r="X2748" s="51">
        <f>Ugovori_OPULJP[[#This Row],[Privatni doprinos korisnika - HRK]]/7.5345</f>
        <v>0</v>
      </c>
      <c r="Y2748" s="52">
        <v>1120338.8</v>
      </c>
      <c r="Z2748" s="53">
        <f>Ugovori_OPULJP[[#This Row],[UKUPNI PRIHVATLJIVI IZDACI
TOTAL ELIGIBLE EXPENDITURE
= Bespovratna sredstva ukupno + doprinos korisnika
= Ukupni prihvatljivi troškovi
= Ukupna ugovorena vrijednost projekta HRK]]/7.5345</f>
        <v>148694.51191187205</v>
      </c>
      <c r="AA2748" s="57" t="s">
        <v>38</v>
      </c>
      <c r="AB2748" s="57" t="s">
        <v>35</v>
      </c>
      <c r="AC2748" s="107" t="s">
        <v>10003</v>
      </c>
      <c r="AD2748" s="63" t="s">
        <v>6595</v>
      </c>
    </row>
    <row r="2749" spans="1:30" ht="76.5" x14ac:dyDescent="0.2">
      <c r="A2749" s="61" t="s">
        <v>10004</v>
      </c>
      <c r="B2749" s="55" t="s">
        <v>743</v>
      </c>
      <c r="C2749" s="56" t="s">
        <v>7295</v>
      </c>
      <c r="D2749" s="56" t="s">
        <v>9750</v>
      </c>
      <c r="E2749" s="57" t="s">
        <v>76</v>
      </c>
      <c r="F2749" s="62" t="s">
        <v>10005</v>
      </c>
      <c r="G2749" s="45" t="s">
        <v>8411</v>
      </c>
      <c r="H2749" s="59">
        <v>44580</v>
      </c>
      <c r="I2749" s="59">
        <v>45188</v>
      </c>
      <c r="J2749" s="48" t="str">
        <f>IF(Ugovori_OPULJP[[#This Row],[DATUM ZAVRŠETKA OPERACIJE]]&gt;DATE(2024,3,31),"u provedbi","završen")</f>
        <v>završen</v>
      </c>
      <c r="K2749" s="58" t="s">
        <v>173</v>
      </c>
      <c r="L2749" s="58" t="s">
        <v>173</v>
      </c>
      <c r="M2749" s="49">
        <v>0.85</v>
      </c>
      <c r="N2749" s="49">
        <v>0.15</v>
      </c>
      <c r="O2749" s="50">
        <v>800895.88249999995</v>
      </c>
      <c r="P2749" s="51">
        <f>Ugovori_OPULJP[[#This Row],[Bespovratna sredstva - EU dio - HRK]]/7.5345</f>
        <v>106297.15077311035</v>
      </c>
      <c r="Q2749" s="50">
        <v>141334.56749999998</v>
      </c>
      <c r="R2749" s="51">
        <f>Ugovori_OPULJP[[#This Row],[Bespovratna sredstva - Nacionalni dio - HRK]]/7.5345</f>
        <v>18758.32072466653</v>
      </c>
      <c r="S2749" s="52">
        <v>942230.45</v>
      </c>
      <c r="T2749" s="53">
        <f>Ugovori_OPULJP[[#This Row],[Bespovratna sredstva - Ukupno (EU+Nac) HRK
= Ukupna ugovorena vrijednost bespovratnih sredstava]]/7.5345</f>
        <v>125055.47149777687</v>
      </c>
      <c r="U2749" s="50">
        <v>0</v>
      </c>
      <c r="V2749" s="51">
        <f>Ugovori_OPULJP[[#This Row],[Javni doprinos korisnika - HRK]]/7.5345</f>
        <v>0</v>
      </c>
      <c r="W2749" s="50">
        <v>0</v>
      </c>
      <c r="X2749" s="51">
        <f>Ugovori_OPULJP[[#This Row],[Privatni doprinos korisnika - HRK]]/7.5345</f>
        <v>0</v>
      </c>
      <c r="Y2749" s="52">
        <v>942230.45</v>
      </c>
      <c r="Z2749" s="53">
        <f>Ugovori_OPULJP[[#This Row],[UKUPNI PRIHVATLJIVI IZDACI
TOTAL ELIGIBLE EXPENDITURE
= Bespovratna sredstva ukupno + doprinos korisnika
= Ukupni prihvatljivi troškovi
= Ukupna ugovorena vrijednost projekta HRK]]/7.5345</f>
        <v>125055.47149777687</v>
      </c>
      <c r="AA2749" s="57" t="s">
        <v>38</v>
      </c>
      <c r="AB2749" s="57" t="s">
        <v>35</v>
      </c>
      <c r="AC2749" s="107" t="s">
        <v>10006</v>
      </c>
      <c r="AD2749" s="63" t="s">
        <v>6595</v>
      </c>
    </row>
    <row r="2750" spans="1:30" ht="51" x14ac:dyDescent="0.2">
      <c r="A2750" s="66" t="s">
        <v>10007</v>
      </c>
      <c r="B2750" s="55" t="s">
        <v>743</v>
      </c>
      <c r="C2750" s="56" t="s">
        <v>7295</v>
      </c>
      <c r="D2750" s="88" t="s">
        <v>9750</v>
      </c>
      <c r="E2750" s="57" t="s">
        <v>76</v>
      </c>
      <c r="F2750" s="62" t="s">
        <v>10008</v>
      </c>
      <c r="G2750" s="62" t="s">
        <v>10009</v>
      </c>
      <c r="H2750" s="59">
        <v>44553</v>
      </c>
      <c r="I2750" s="59">
        <v>45161</v>
      </c>
      <c r="J2750" s="48" t="str">
        <f>IF(Ugovori_OPULJP[[#This Row],[DATUM ZAVRŠETKA OPERACIJE]]&gt;DATE(2024,3,31),"u provedbi","završen")</f>
        <v>završen</v>
      </c>
      <c r="K2750" s="58" t="s">
        <v>104</v>
      </c>
      <c r="L2750" s="58" t="s">
        <v>104</v>
      </c>
      <c r="M2750" s="74" t="s">
        <v>3114</v>
      </c>
      <c r="N2750" s="49">
        <v>0.15</v>
      </c>
      <c r="O2750" s="50">
        <f>Ugovori_OPULJP[[#This Row],[Bespovratna sredstva - Ukupno (EU+Nac) HRK
= Ukupna ugovorena vrijednost bespovratnih sredstava]]*Ugovori_OPULJP[[#This Row],[EU STOPA SUFINANCIRANJA %
EU CO-FINANCING RATE %]]</f>
        <v>1380092.385</v>
      </c>
      <c r="P2750" s="51">
        <f>Ugovori_OPULJP[[#This Row],[Bespovratna sredstva - EU dio - HRK]]/7.5345</f>
        <v>183169.73720883933</v>
      </c>
      <c r="Q2750" s="50">
        <f>Ugovori_OPULJP[[#This Row],[Bespovratna sredstva - Ukupno (EU+Nac) HRK
= Ukupna ugovorena vrijednost bespovratnih sredstava]]*Ugovori_OPULJP[[#This Row],[STOPA NACIONALNOG SUFINANCIRANJA %]]</f>
        <v>243545.715</v>
      </c>
      <c r="R2750" s="51">
        <f>Ugovori_OPULJP[[#This Row],[Bespovratna sredstva - Nacionalni dio - HRK]]/7.5345</f>
        <v>32324.071272148118</v>
      </c>
      <c r="S2750" s="52">
        <v>1623638.1</v>
      </c>
      <c r="T2750" s="53">
        <f>Ugovori_OPULJP[[#This Row],[Bespovratna sredstva - Ukupno (EU+Nac) HRK
= Ukupna ugovorena vrijednost bespovratnih sredstava]]/7.5345</f>
        <v>215493.80848098747</v>
      </c>
      <c r="U2750" s="50">
        <v>0</v>
      </c>
      <c r="V2750" s="51">
        <f>Ugovori_OPULJP[[#This Row],[Javni doprinos korisnika - HRK]]/7.5345</f>
        <v>0</v>
      </c>
      <c r="W2750" s="50">
        <v>0</v>
      </c>
      <c r="X2750" s="51">
        <f>Ugovori_OPULJP[[#This Row],[Privatni doprinos korisnika - HRK]]/7.5345</f>
        <v>0</v>
      </c>
      <c r="Y2750" s="52">
        <v>1623638.1</v>
      </c>
      <c r="Z2750" s="53">
        <f>Ugovori_OPULJP[[#This Row],[UKUPNI PRIHVATLJIVI IZDACI
TOTAL ELIGIBLE EXPENDITURE
= Bespovratna sredstva ukupno + doprinos korisnika
= Ukupni prihvatljivi troškovi
= Ukupna ugovorena vrijednost projekta HRK]]/7.5345</f>
        <v>215493.80848098747</v>
      </c>
      <c r="AA2750" s="57" t="s">
        <v>38</v>
      </c>
      <c r="AB2750" s="57" t="s">
        <v>35</v>
      </c>
      <c r="AC2750" s="107" t="s">
        <v>10010</v>
      </c>
      <c r="AD2750" s="63" t="s">
        <v>6595</v>
      </c>
    </row>
    <row r="2751" spans="1:30" ht="76.5" x14ac:dyDescent="0.2">
      <c r="A2751" s="61" t="s">
        <v>10011</v>
      </c>
      <c r="B2751" s="55" t="s">
        <v>743</v>
      </c>
      <c r="C2751" s="56" t="s">
        <v>7295</v>
      </c>
      <c r="D2751" s="88" t="s">
        <v>9750</v>
      </c>
      <c r="E2751" s="57" t="s">
        <v>76</v>
      </c>
      <c r="F2751" s="62" t="s">
        <v>10012</v>
      </c>
      <c r="G2751" s="62" t="s">
        <v>10013</v>
      </c>
      <c r="H2751" s="59">
        <v>44553</v>
      </c>
      <c r="I2751" s="59">
        <v>45161</v>
      </c>
      <c r="J2751" s="48" t="str">
        <f>IF(Ugovori_OPULJP[[#This Row],[DATUM ZAVRŠETKA OPERACIJE]]&gt;DATE(2024,3,31),"u provedbi","završen")</f>
        <v>završen</v>
      </c>
      <c r="K2751" s="58" t="s">
        <v>130</v>
      </c>
      <c r="L2751" s="58" t="s">
        <v>130</v>
      </c>
      <c r="M2751" s="74" t="s">
        <v>3114</v>
      </c>
      <c r="N2751" s="49">
        <v>0.15</v>
      </c>
      <c r="O2751" s="50">
        <f>Ugovori_OPULJP[[#This Row],[Bespovratna sredstva - Ukupno (EU+Nac) HRK
= Ukupna ugovorena vrijednost bespovratnih sredstava]]*Ugovori_OPULJP[[#This Row],[EU STOPA SUFINANCIRANJA %
EU CO-FINANCING RATE %]]</f>
        <v>2687980.3299999996</v>
      </c>
      <c r="P2751" s="51">
        <f>Ugovori_OPULJP[[#This Row],[Bespovratna sredstva - EU dio - HRK]]/7.5345</f>
        <v>356756.29836087325</v>
      </c>
      <c r="Q2751" s="50">
        <f>Ugovori_OPULJP[[#This Row],[Bespovratna sredstva - Ukupno (EU+Nac) HRK
= Ukupna ugovorena vrijednost bespovratnih sredstava]]*Ugovori_OPULJP[[#This Row],[STOPA NACIONALNOG SUFINANCIRANJA %]]</f>
        <v>474349.47</v>
      </c>
      <c r="R2751" s="51">
        <f>Ugovori_OPULJP[[#This Row],[Bespovratna sredstva - Nacionalni dio - HRK]]/7.5345</f>
        <v>62956.993828389401</v>
      </c>
      <c r="S2751" s="52">
        <v>3162329.8</v>
      </c>
      <c r="T2751" s="53">
        <f>Ugovori_OPULJP[[#This Row],[Bespovratna sredstva - Ukupno (EU+Nac) HRK
= Ukupna ugovorena vrijednost bespovratnih sredstava]]/7.5345</f>
        <v>419713.29218926269</v>
      </c>
      <c r="U2751" s="50">
        <v>0</v>
      </c>
      <c r="V2751" s="51">
        <f>Ugovori_OPULJP[[#This Row],[Javni doprinos korisnika - HRK]]/7.5345</f>
        <v>0</v>
      </c>
      <c r="W2751" s="50">
        <v>0</v>
      </c>
      <c r="X2751" s="51">
        <f>Ugovori_OPULJP[[#This Row],[Privatni doprinos korisnika - HRK]]/7.5345</f>
        <v>0</v>
      </c>
      <c r="Y2751" s="52">
        <v>3162329.8</v>
      </c>
      <c r="Z2751" s="53">
        <f>Ugovori_OPULJP[[#This Row],[UKUPNI PRIHVATLJIVI IZDACI
TOTAL ELIGIBLE EXPENDITURE
= Bespovratna sredstva ukupno + doprinos korisnika
= Ukupni prihvatljivi troškovi
= Ukupna ugovorena vrijednost projekta HRK]]/7.5345</f>
        <v>419713.29218926269</v>
      </c>
      <c r="AA2751" s="57" t="s">
        <v>38</v>
      </c>
      <c r="AB2751" s="57" t="s">
        <v>35</v>
      </c>
      <c r="AC2751" s="107" t="s">
        <v>10014</v>
      </c>
      <c r="AD2751" s="63" t="s">
        <v>6595</v>
      </c>
    </row>
    <row r="2752" spans="1:30" ht="63.75" x14ac:dyDescent="0.2">
      <c r="A2752" s="61" t="s">
        <v>10015</v>
      </c>
      <c r="B2752" s="55" t="s">
        <v>743</v>
      </c>
      <c r="C2752" s="56" t="s">
        <v>7295</v>
      </c>
      <c r="D2752" s="88" t="s">
        <v>9750</v>
      </c>
      <c r="E2752" s="57" t="s">
        <v>76</v>
      </c>
      <c r="F2752" s="62" t="s">
        <v>10016</v>
      </c>
      <c r="G2752" s="62" t="s">
        <v>10017</v>
      </c>
      <c r="H2752" s="59">
        <v>44595</v>
      </c>
      <c r="I2752" s="59">
        <v>45202</v>
      </c>
      <c r="J2752" s="48" t="str">
        <f>IF(Ugovori_OPULJP[[#This Row],[DATUM ZAVRŠETKA OPERACIJE]]&gt;DATE(2024,3,31),"u provedbi","završen")</f>
        <v>završen</v>
      </c>
      <c r="K2752" s="46" t="s">
        <v>37</v>
      </c>
      <c r="L2752" s="46" t="s">
        <v>37</v>
      </c>
      <c r="M2752" s="49">
        <v>0.85</v>
      </c>
      <c r="N2752" s="49">
        <v>0.15</v>
      </c>
      <c r="O2752" s="50">
        <f>Ugovori_OPULJP[[#This Row],[Bespovratna sredstva - Ukupno (EU+Nac) HRK
= Ukupna ugovorena vrijednost bespovratnih sredstava]]*Ugovori_OPULJP[[#This Row],[EU STOPA SUFINANCIRANJA %
EU CO-FINANCING RATE %]]</f>
        <v>1109450.4725000001</v>
      </c>
      <c r="P2752" s="51">
        <f>Ugovori_OPULJP[[#This Row],[Bespovratna sredstva - EU dio - HRK]]/7.5345</f>
        <v>147249.38250713385</v>
      </c>
      <c r="Q2752" s="50">
        <f>Ugovori_OPULJP[[#This Row],[Bespovratna sredstva - Ukupno (EU+Nac) HRK
= Ukupna ugovorena vrijednost bespovratnih sredstava]]*Ugovori_OPULJP[[#This Row],[STOPA NACIONALNOG SUFINANCIRANJA %]]</f>
        <v>195785.3775</v>
      </c>
      <c r="R2752" s="51">
        <f>Ugovori_OPULJP[[#This Row],[Bespovratna sredstva - Nacionalni dio - HRK]]/7.5345</f>
        <v>25985.185148317738</v>
      </c>
      <c r="S2752" s="52">
        <v>1305235.8500000001</v>
      </c>
      <c r="T2752" s="53">
        <f>Ugovori_OPULJP[[#This Row],[Bespovratna sredstva - Ukupno (EU+Nac) HRK
= Ukupna ugovorena vrijednost bespovratnih sredstava]]/7.5345</f>
        <v>173234.5676554516</v>
      </c>
      <c r="U2752" s="50">
        <v>0</v>
      </c>
      <c r="V2752" s="51">
        <f>Ugovori_OPULJP[[#This Row],[Javni doprinos korisnika - HRK]]/7.5345</f>
        <v>0</v>
      </c>
      <c r="W2752" s="50">
        <v>0</v>
      </c>
      <c r="X2752" s="51">
        <f>Ugovori_OPULJP[[#This Row],[Privatni doprinos korisnika - HRK]]/7.5345</f>
        <v>0</v>
      </c>
      <c r="Y2752" s="52">
        <v>1305235.8500000001</v>
      </c>
      <c r="Z2752" s="53">
        <f>Ugovori_OPULJP[[#This Row],[UKUPNI PRIHVATLJIVI IZDACI
TOTAL ELIGIBLE EXPENDITURE
= Bespovratna sredstva ukupno + doprinos korisnika
= Ukupni prihvatljivi troškovi
= Ukupna ugovorena vrijednost projekta HRK]]/7.5345</f>
        <v>173234.5676554516</v>
      </c>
      <c r="AA2752" s="57" t="s">
        <v>38</v>
      </c>
      <c r="AB2752" s="57" t="s">
        <v>35</v>
      </c>
      <c r="AC2752" s="107" t="s">
        <v>10018</v>
      </c>
      <c r="AD2752" s="63" t="s">
        <v>6595</v>
      </c>
    </row>
    <row r="2753" spans="1:30" ht="89.25" x14ac:dyDescent="0.2">
      <c r="A2753" s="61" t="s">
        <v>10019</v>
      </c>
      <c r="B2753" s="55" t="s">
        <v>743</v>
      </c>
      <c r="C2753" s="56" t="s">
        <v>7295</v>
      </c>
      <c r="D2753" s="88" t="s">
        <v>9750</v>
      </c>
      <c r="E2753" s="57" t="s">
        <v>76</v>
      </c>
      <c r="F2753" s="62" t="s">
        <v>10020</v>
      </c>
      <c r="G2753" s="62" t="s">
        <v>8345</v>
      </c>
      <c r="H2753" s="59">
        <v>44595</v>
      </c>
      <c r="I2753" s="59">
        <v>45202</v>
      </c>
      <c r="J2753" s="48" t="str">
        <f>IF(Ugovori_OPULJP[[#This Row],[DATUM ZAVRŠETKA OPERACIJE]]&gt;DATE(2024,3,31),"u provedbi","završen")</f>
        <v>završen</v>
      </c>
      <c r="K2753" s="67" t="s">
        <v>333</v>
      </c>
      <c r="L2753" s="67" t="s">
        <v>333</v>
      </c>
      <c r="M2753" s="49">
        <v>0.85</v>
      </c>
      <c r="N2753" s="49">
        <v>0.15</v>
      </c>
      <c r="O2753" s="50">
        <f>Ugovori_OPULJP[[#This Row],[Bespovratna sredstva - Ukupno (EU+Nac) HRK
= Ukupna ugovorena vrijednost bespovratnih sredstava]]*Ugovori_OPULJP[[#This Row],[EU STOPA SUFINANCIRANJA %
EU CO-FINANCING RATE %]]</f>
        <v>459423.68249999994</v>
      </c>
      <c r="P2753" s="51">
        <f>Ugovori_OPULJP[[#This Row],[Bespovratna sredstva - EU dio - HRK]]/7.5345</f>
        <v>60976.001393589475</v>
      </c>
      <c r="Q2753" s="50">
        <f>Ugovori_OPULJP[[#This Row],[Bespovratna sredstva - Ukupno (EU+Nac) HRK
= Ukupna ugovorena vrijednost bespovratnih sredstava]]*Ugovori_OPULJP[[#This Row],[STOPA NACIONALNOG SUFINANCIRANJA %]]</f>
        <v>81074.767499999987</v>
      </c>
      <c r="R2753" s="51">
        <f>Ugovori_OPULJP[[#This Row],[Bespovratna sredstva - Nacionalni dio - HRK]]/7.5345</f>
        <v>10760.470834162848</v>
      </c>
      <c r="S2753" s="52">
        <v>540498.44999999995</v>
      </c>
      <c r="T2753" s="53">
        <f>Ugovori_OPULJP[[#This Row],[Bespovratna sredstva - Ukupno (EU+Nac) HRK
= Ukupna ugovorena vrijednost bespovratnih sredstava]]/7.5345</f>
        <v>71736.472227752325</v>
      </c>
      <c r="U2753" s="50">
        <v>0</v>
      </c>
      <c r="V2753" s="51">
        <f>Ugovori_OPULJP[[#This Row],[Javni doprinos korisnika - HRK]]/7.5345</f>
        <v>0</v>
      </c>
      <c r="W2753" s="50">
        <v>0</v>
      </c>
      <c r="X2753" s="51">
        <f>Ugovori_OPULJP[[#This Row],[Privatni doprinos korisnika - HRK]]/7.5345</f>
        <v>0</v>
      </c>
      <c r="Y2753" s="52">
        <v>540498.44999999995</v>
      </c>
      <c r="Z2753" s="53">
        <f>Ugovori_OPULJP[[#This Row],[UKUPNI PRIHVATLJIVI IZDACI
TOTAL ELIGIBLE EXPENDITURE
= Bespovratna sredstva ukupno + doprinos korisnika
= Ukupni prihvatljivi troškovi
= Ukupna ugovorena vrijednost projekta HRK]]/7.5345</f>
        <v>71736.472227752325</v>
      </c>
      <c r="AA2753" s="57" t="s">
        <v>38</v>
      </c>
      <c r="AB2753" s="57" t="s">
        <v>35</v>
      </c>
      <c r="AC2753" s="107" t="s">
        <v>10021</v>
      </c>
      <c r="AD2753" s="63" t="s">
        <v>6595</v>
      </c>
    </row>
    <row r="2754" spans="1:30" ht="89.25" x14ac:dyDescent="0.2">
      <c r="A2754" s="61" t="s">
        <v>10022</v>
      </c>
      <c r="B2754" s="55" t="s">
        <v>743</v>
      </c>
      <c r="C2754" s="56" t="s">
        <v>7295</v>
      </c>
      <c r="D2754" s="88" t="s">
        <v>9750</v>
      </c>
      <c r="E2754" s="57" t="s">
        <v>76</v>
      </c>
      <c r="F2754" s="62" t="s">
        <v>10023</v>
      </c>
      <c r="G2754" s="62" t="s">
        <v>10024</v>
      </c>
      <c r="H2754" s="59">
        <v>44553</v>
      </c>
      <c r="I2754" s="59">
        <v>45161</v>
      </c>
      <c r="J2754" s="48" t="str">
        <f>IF(Ugovori_OPULJP[[#This Row],[DATUM ZAVRŠETKA OPERACIJE]]&gt;DATE(2024,3,31),"u provedbi","završen")</f>
        <v>završen</v>
      </c>
      <c r="K2754" s="58" t="s">
        <v>200</v>
      </c>
      <c r="L2754" s="58" t="s">
        <v>200</v>
      </c>
      <c r="M2754" s="74" t="s">
        <v>3114</v>
      </c>
      <c r="N2754" s="49">
        <v>0.15</v>
      </c>
      <c r="O2754" s="50">
        <f>Ugovori_OPULJP[[#This Row],[Bespovratna sredstva - Ukupno (EU+Nac) HRK
= Ukupna ugovorena vrijednost bespovratnih sredstava]]*Ugovori_OPULJP[[#This Row],[EU STOPA SUFINANCIRANJA %
EU CO-FINANCING RATE %]]</f>
        <v>531799.96699999995</v>
      </c>
      <c r="P2754" s="51">
        <f>Ugovori_OPULJP[[#This Row],[Bespovratna sredstva - EU dio - HRK]]/7.5345</f>
        <v>70581.985135045441</v>
      </c>
      <c r="Q2754" s="50">
        <f>Ugovori_OPULJP[[#This Row],[Bespovratna sredstva - Ukupno (EU+Nac) HRK
= Ukupna ugovorena vrijednost bespovratnih sredstava]]*Ugovori_OPULJP[[#This Row],[STOPA NACIONALNOG SUFINANCIRANJA %]]</f>
        <v>93847.053</v>
      </c>
      <c r="R2754" s="51">
        <f>Ugovori_OPULJP[[#This Row],[Bespovratna sredstva - Nacionalni dio - HRK]]/7.5345</f>
        <v>12455.644435596256</v>
      </c>
      <c r="S2754" s="52">
        <v>625647.02</v>
      </c>
      <c r="T2754" s="53">
        <f>Ugovori_OPULJP[[#This Row],[Bespovratna sredstva - Ukupno (EU+Nac) HRK
= Ukupna ugovorena vrijednost bespovratnih sredstava]]/7.5345</f>
        <v>83037.629570641715</v>
      </c>
      <c r="U2754" s="50">
        <v>0</v>
      </c>
      <c r="V2754" s="51">
        <f>Ugovori_OPULJP[[#This Row],[Javni doprinos korisnika - HRK]]/7.5345</f>
        <v>0</v>
      </c>
      <c r="W2754" s="50">
        <v>0</v>
      </c>
      <c r="X2754" s="51">
        <f>Ugovori_OPULJP[[#This Row],[Privatni doprinos korisnika - HRK]]/7.5345</f>
        <v>0</v>
      </c>
      <c r="Y2754" s="52">
        <v>625647.02</v>
      </c>
      <c r="Z2754" s="53">
        <f>Ugovori_OPULJP[[#This Row],[UKUPNI PRIHVATLJIVI IZDACI
TOTAL ELIGIBLE EXPENDITURE
= Bespovratna sredstva ukupno + doprinos korisnika
= Ukupni prihvatljivi troškovi
= Ukupna ugovorena vrijednost projekta HRK]]/7.5345</f>
        <v>83037.629570641715</v>
      </c>
      <c r="AA2754" s="57" t="s">
        <v>38</v>
      </c>
      <c r="AB2754" s="57" t="s">
        <v>35</v>
      </c>
      <c r="AC2754" s="107" t="s">
        <v>10025</v>
      </c>
      <c r="AD2754" s="63" t="s">
        <v>6595</v>
      </c>
    </row>
    <row r="2755" spans="1:30" ht="102" x14ac:dyDescent="0.2">
      <c r="A2755" s="61" t="s">
        <v>10026</v>
      </c>
      <c r="B2755" s="55" t="s">
        <v>743</v>
      </c>
      <c r="C2755" s="56" t="s">
        <v>7295</v>
      </c>
      <c r="D2755" s="88" t="s">
        <v>9750</v>
      </c>
      <c r="E2755" s="57" t="s">
        <v>76</v>
      </c>
      <c r="F2755" s="62" t="s">
        <v>10027</v>
      </c>
      <c r="G2755" s="45" t="s">
        <v>8454</v>
      </c>
      <c r="H2755" s="59">
        <v>44595</v>
      </c>
      <c r="I2755" s="59">
        <v>45202</v>
      </c>
      <c r="J2755" s="48" t="str">
        <f>IF(Ugovori_OPULJP[[#This Row],[DATUM ZAVRŠETKA OPERACIJE]]&gt;DATE(2024,3,31),"u provedbi","završen")</f>
        <v>završen</v>
      </c>
      <c r="K2755" s="67" t="s">
        <v>371</v>
      </c>
      <c r="L2755" s="67" t="s">
        <v>371</v>
      </c>
      <c r="M2755" s="49">
        <v>0.85</v>
      </c>
      <c r="N2755" s="49">
        <v>0.15</v>
      </c>
      <c r="O2755" s="50">
        <f>Ugovori_OPULJP[[#This Row],[Bespovratna sredstva - Ukupno (EU+Nac) HRK
= Ukupna ugovorena vrijednost bespovratnih sredstava]]*Ugovori_OPULJP[[#This Row],[EU STOPA SUFINANCIRANJA %
EU CO-FINANCING RATE %]]</f>
        <v>1303387.1185000001</v>
      </c>
      <c r="P2755" s="51">
        <f>Ugovori_OPULJP[[#This Row],[Bespovratna sredstva - EU dio - HRK]]/7.5345</f>
        <v>172989.19881876701</v>
      </c>
      <c r="Q2755" s="50">
        <f>Ugovori_OPULJP[[#This Row],[Bespovratna sredstva - Ukupno (EU+Nac) HRK
= Ukupna ugovorena vrijednost bespovratnih sredstava]]*Ugovori_OPULJP[[#This Row],[STOPA NACIONALNOG SUFINANCIRANJA %]]</f>
        <v>230009.4915</v>
      </c>
      <c r="R2755" s="51">
        <f>Ugovori_OPULJP[[#This Row],[Bespovratna sredstva - Nacionalni dio - HRK]]/7.5345</f>
        <v>30527.505673900057</v>
      </c>
      <c r="S2755" s="52">
        <v>1533396.61</v>
      </c>
      <c r="T2755" s="53">
        <f>Ugovori_OPULJP[[#This Row],[Bespovratna sredstva - Ukupno (EU+Nac) HRK
= Ukupna ugovorena vrijednost bespovratnih sredstava]]/7.5345</f>
        <v>203516.70449266708</v>
      </c>
      <c r="U2755" s="50">
        <v>0</v>
      </c>
      <c r="V2755" s="51">
        <f>Ugovori_OPULJP[[#This Row],[Javni doprinos korisnika - HRK]]/7.5345</f>
        <v>0</v>
      </c>
      <c r="W2755" s="50">
        <v>0</v>
      </c>
      <c r="X2755" s="51">
        <f>Ugovori_OPULJP[[#This Row],[Privatni doprinos korisnika - HRK]]/7.5345</f>
        <v>0</v>
      </c>
      <c r="Y2755" s="52">
        <v>1533396.61</v>
      </c>
      <c r="Z2755" s="53">
        <f>Ugovori_OPULJP[[#This Row],[UKUPNI PRIHVATLJIVI IZDACI
TOTAL ELIGIBLE EXPENDITURE
= Bespovratna sredstva ukupno + doprinos korisnika
= Ukupni prihvatljivi troškovi
= Ukupna ugovorena vrijednost projekta HRK]]/7.5345</f>
        <v>203516.70449266708</v>
      </c>
      <c r="AA2755" s="57" t="s">
        <v>38</v>
      </c>
      <c r="AB2755" s="57" t="s">
        <v>35</v>
      </c>
      <c r="AC2755" s="107" t="s">
        <v>10028</v>
      </c>
      <c r="AD2755" s="63" t="s">
        <v>6595</v>
      </c>
    </row>
    <row r="2756" spans="1:30" ht="89.25" x14ac:dyDescent="0.2">
      <c r="A2756" s="61" t="s">
        <v>10029</v>
      </c>
      <c r="B2756" s="55" t="s">
        <v>743</v>
      </c>
      <c r="C2756" s="56" t="s">
        <v>7295</v>
      </c>
      <c r="D2756" s="88" t="s">
        <v>9750</v>
      </c>
      <c r="E2756" s="57" t="s">
        <v>76</v>
      </c>
      <c r="F2756" s="62" t="s">
        <v>10030</v>
      </c>
      <c r="G2756" s="45" t="s">
        <v>3711</v>
      </c>
      <c r="H2756" s="59">
        <v>44553</v>
      </c>
      <c r="I2756" s="59">
        <v>45161</v>
      </c>
      <c r="J2756" s="48" t="str">
        <f>IF(Ugovori_OPULJP[[#This Row],[DATUM ZAVRŠETKA OPERACIJE]]&gt;DATE(2024,3,31),"u provedbi","završen")</f>
        <v>završen</v>
      </c>
      <c r="K2756" s="58" t="s">
        <v>186</v>
      </c>
      <c r="L2756" s="58" t="s">
        <v>186</v>
      </c>
      <c r="M2756" s="74" t="s">
        <v>3114</v>
      </c>
      <c r="N2756" s="49">
        <v>0.15</v>
      </c>
      <c r="O2756" s="50">
        <f>Ugovori_OPULJP[[#This Row],[Bespovratna sredstva - Ukupno (EU+Nac) HRK
= Ukupna ugovorena vrijednost bespovratnih sredstava]]*Ugovori_OPULJP[[#This Row],[EU STOPA SUFINANCIRANJA %
EU CO-FINANCING RATE %]]</f>
        <v>1284585.3905</v>
      </c>
      <c r="P2756" s="51">
        <f>Ugovori_OPULJP[[#This Row],[Bespovratna sredstva - EU dio - HRK]]/7.5345</f>
        <v>170493.78067555907</v>
      </c>
      <c r="Q2756" s="50">
        <f>Ugovori_OPULJP[[#This Row],[Bespovratna sredstva - Ukupno (EU+Nac) HRK
= Ukupna ugovorena vrijednost bespovratnih sredstava]]*Ugovori_OPULJP[[#This Row],[STOPA NACIONALNOG SUFINANCIRANJA %]]</f>
        <v>226691.53949999998</v>
      </c>
      <c r="R2756" s="51">
        <f>Ugovori_OPULJP[[#This Row],[Bespovratna sredstva - Nacionalni dio - HRK]]/7.5345</f>
        <v>30087.137766275129</v>
      </c>
      <c r="S2756" s="52">
        <v>1511276.93</v>
      </c>
      <c r="T2756" s="53">
        <f>Ugovori_OPULJP[[#This Row],[Bespovratna sredstva - Ukupno (EU+Nac) HRK
= Ukupna ugovorena vrijednost bespovratnih sredstava]]/7.5345</f>
        <v>200580.91844183422</v>
      </c>
      <c r="U2756" s="50">
        <v>0</v>
      </c>
      <c r="V2756" s="51">
        <f>Ugovori_OPULJP[[#This Row],[Javni doprinos korisnika - HRK]]/7.5345</f>
        <v>0</v>
      </c>
      <c r="W2756" s="50">
        <v>0</v>
      </c>
      <c r="X2756" s="51">
        <f>Ugovori_OPULJP[[#This Row],[Privatni doprinos korisnika - HRK]]/7.5345</f>
        <v>0</v>
      </c>
      <c r="Y2756" s="52">
        <v>1511276.93</v>
      </c>
      <c r="Z2756" s="53">
        <f>Ugovori_OPULJP[[#This Row],[UKUPNI PRIHVATLJIVI IZDACI
TOTAL ELIGIBLE EXPENDITURE
= Bespovratna sredstva ukupno + doprinos korisnika
= Ukupni prihvatljivi troškovi
= Ukupna ugovorena vrijednost projekta HRK]]/7.5345</f>
        <v>200580.91844183422</v>
      </c>
      <c r="AA2756" s="57" t="s">
        <v>38</v>
      </c>
      <c r="AB2756" s="57" t="s">
        <v>35</v>
      </c>
      <c r="AC2756" s="107" t="s">
        <v>10031</v>
      </c>
      <c r="AD2756" s="63" t="s">
        <v>6595</v>
      </c>
    </row>
    <row r="2757" spans="1:30" ht="114.75" x14ac:dyDescent="0.2">
      <c r="A2757" s="61" t="s">
        <v>10032</v>
      </c>
      <c r="B2757" s="55" t="s">
        <v>743</v>
      </c>
      <c r="C2757" s="56" t="s">
        <v>7295</v>
      </c>
      <c r="D2757" s="88" t="s">
        <v>9750</v>
      </c>
      <c r="E2757" s="57" t="s">
        <v>76</v>
      </c>
      <c r="F2757" s="62" t="s">
        <v>10033</v>
      </c>
      <c r="G2757" s="62" t="s">
        <v>10034</v>
      </c>
      <c r="H2757" s="59">
        <v>44595</v>
      </c>
      <c r="I2757" s="59">
        <v>45202</v>
      </c>
      <c r="J2757" s="48" t="str">
        <f>IF(Ugovori_OPULJP[[#This Row],[DATUM ZAVRŠETKA OPERACIJE]]&gt;DATE(2024,3,31),"u provedbi","završen")</f>
        <v>završen</v>
      </c>
      <c r="K2757" s="58" t="s">
        <v>338</v>
      </c>
      <c r="L2757" s="58" t="s">
        <v>338</v>
      </c>
      <c r="M2757" s="49">
        <v>0.85</v>
      </c>
      <c r="N2757" s="49">
        <v>0.15</v>
      </c>
      <c r="O2757" s="50">
        <f>Ugovori_OPULJP[[#This Row],[Bespovratna sredstva - Ukupno (EU+Nac) HRK
= Ukupna ugovorena vrijednost bespovratnih sredstava]]*Ugovori_OPULJP[[#This Row],[EU STOPA SUFINANCIRANJA %
EU CO-FINANCING RATE %]]</f>
        <v>4048673.9044999997</v>
      </c>
      <c r="P2757" s="51">
        <f>Ugovori_OPULJP[[#This Row],[Bespovratna sredstva - EU dio - HRK]]/7.5345</f>
        <v>537351.37096024945</v>
      </c>
      <c r="Q2757" s="50">
        <f>Ugovori_OPULJP[[#This Row],[Bespovratna sredstva - Ukupno (EU+Nac) HRK
= Ukupna ugovorena vrijednost bespovratnih sredstava]]*Ugovori_OPULJP[[#This Row],[STOPA NACIONALNOG SUFINANCIRANJA %]]</f>
        <v>714471.86549999996</v>
      </c>
      <c r="R2757" s="51">
        <f>Ugovori_OPULJP[[#This Row],[Bespovratna sredstva - Nacionalni dio - HRK]]/7.5345</f>
        <v>94826.712522396963</v>
      </c>
      <c r="S2757" s="52">
        <v>4763145.7699999996</v>
      </c>
      <c r="T2757" s="53">
        <f>Ugovori_OPULJP[[#This Row],[Bespovratna sredstva - Ukupno (EU+Nac) HRK
= Ukupna ugovorena vrijednost bespovratnih sredstava]]/7.5345</f>
        <v>632178.08348264638</v>
      </c>
      <c r="U2757" s="50">
        <v>0</v>
      </c>
      <c r="V2757" s="51">
        <f>Ugovori_OPULJP[[#This Row],[Javni doprinos korisnika - HRK]]/7.5345</f>
        <v>0</v>
      </c>
      <c r="W2757" s="50">
        <v>0</v>
      </c>
      <c r="X2757" s="51">
        <f>Ugovori_OPULJP[[#This Row],[Privatni doprinos korisnika - HRK]]/7.5345</f>
        <v>0</v>
      </c>
      <c r="Y2757" s="52">
        <v>4763145.7699999996</v>
      </c>
      <c r="Z2757" s="53">
        <f>Ugovori_OPULJP[[#This Row],[UKUPNI PRIHVATLJIVI IZDACI
TOTAL ELIGIBLE EXPENDITURE
= Bespovratna sredstva ukupno + doprinos korisnika
= Ukupni prihvatljivi troškovi
= Ukupna ugovorena vrijednost projekta HRK]]/7.5345</f>
        <v>632178.08348264638</v>
      </c>
      <c r="AA2757" s="57" t="s">
        <v>38</v>
      </c>
      <c r="AB2757" s="57" t="s">
        <v>35</v>
      </c>
      <c r="AC2757" s="107" t="s">
        <v>10035</v>
      </c>
      <c r="AD2757" s="63" t="s">
        <v>6595</v>
      </c>
    </row>
    <row r="2758" spans="1:30" ht="102" x14ac:dyDescent="0.2">
      <c r="A2758" s="61" t="s">
        <v>10036</v>
      </c>
      <c r="B2758" s="55" t="s">
        <v>743</v>
      </c>
      <c r="C2758" s="56" t="s">
        <v>7295</v>
      </c>
      <c r="D2758" s="56" t="s">
        <v>9750</v>
      </c>
      <c r="E2758" s="57" t="s">
        <v>76</v>
      </c>
      <c r="F2758" s="62" t="s">
        <v>10037</v>
      </c>
      <c r="G2758" s="62" t="s">
        <v>10038</v>
      </c>
      <c r="H2758" s="59">
        <v>44585</v>
      </c>
      <c r="I2758" s="59">
        <v>45193</v>
      </c>
      <c r="J2758" s="48" t="str">
        <f>IF(Ugovori_OPULJP[[#This Row],[DATUM ZAVRŠETKA OPERACIJE]]&gt;DATE(2024,3,31),"u provedbi","završen")</f>
        <v>završen</v>
      </c>
      <c r="K2758" s="58" t="s">
        <v>338</v>
      </c>
      <c r="L2758" s="58" t="s">
        <v>338</v>
      </c>
      <c r="M2758" s="49">
        <v>0.85</v>
      </c>
      <c r="N2758" s="49">
        <v>0.15</v>
      </c>
      <c r="O2758" s="50">
        <f>Ugovori_OPULJP[[#This Row],[Bespovratna sredstva - Ukupno (EU+Nac) HRK
= Ukupna ugovorena vrijednost bespovratnih sredstava]]*Ugovori_OPULJP[[#This Row],[EU STOPA SUFINANCIRANJA %
EU CO-FINANCING RATE %]]</f>
        <v>1019559.2069999999</v>
      </c>
      <c r="P2758" s="51">
        <f>Ugovori_OPULJP[[#This Row],[Bespovratna sredstva - EU dio - HRK]]/7.5345</f>
        <v>135318.76129802904</v>
      </c>
      <c r="Q2758" s="50">
        <f>Ugovori_OPULJP[[#This Row],[Bespovratna sredstva - Ukupno (EU+Nac) HRK
= Ukupna ugovorena vrijednost bespovratnih sredstava]]*Ugovori_OPULJP[[#This Row],[STOPA NACIONALNOG SUFINANCIRANJA %]]</f>
        <v>179922.21299999999</v>
      </c>
      <c r="R2758" s="51">
        <f>Ugovori_OPULJP[[#This Row],[Bespovratna sredstva - Nacionalni dio - HRK]]/7.5345</f>
        <v>23879.781405534537</v>
      </c>
      <c r="S2758" s="52">
        <v>1199481.42</v>
      </c>
      <c r="T2758" s="53">
        <f>Ugovori_OPULJP[[#This Row],[Bespovratna sredstva - Ukupno (EU+Nac) HRK
= Ukupna ugovorena vrijednost bespovratnih sredstava]]/7.5345</f>
        <v>159198.54270356358</v>
      </c>
      <c r="U2758" s="50">
        <v>0</v>
      </c>
      <c r="V2758" s="51">
        <f>Ugovori_OPULJP[[#This Row],[Javni doprinos korisnika - HRK]]/7.5345</f>
        <v>0</v>
      </c>
      <c r="W2758" s="50">
        <v>0</v>
      </c>
      <c r="X2758" s="51">
        <f>Ugovori_OPULJP[[#This Row],[Privatni doprinos korisnika - HRK]]/7.5345</f>
        <v>0</v>
      </c>
      <c r="Y2758" s="52">
        <v>1199481.42</v>
      </c>
      <c r="Z2758" s="53">
        <f>Ugovori_OPULJP[[#This Row],[UKUPNI PRIHVATLJIVI IZDACI
TOTAL ELIGIBLE EXPENDITURE
= Bespovratna sredstva ukupno + doprinos korisnika
= Ukupni prihvatljivi troškovi
= Ukupna ugovorena vrijednost projekta HRK]]/7.5345</f>
        <v>159198.54270356358</v>
      </c>
      <c r="AA2758" s="57" t="s">
        <v>38</v>
      </c>
      <c r="AB2758" s="57" t="s">
        <v>35</v>
      </c>
      <c r="AC2758" s="107" t="s">
        <v>10039</v>
      </c>
      <c r="AD2758" s="63" t="s">
        <v>6595</v>
      </c>
    </row>
    <row r="2759" spans="1:30" ht="89.25" x14ac:dyDescent="0.2">
      <c r="A2759" s="61" t="s">
        <v>10040</v>
      </c>
      <c r="B2759" s="55" t="s">
        <v>743</v>
      </c>
      <c r="C2759" s="56" t="s">
        <v>7295</v>
      </c>
      <c r="D2759" s="56" t="s">
        <v>9750</v>
      </c>
      <c r="E2759" s="57" t="s">
        <v>76</v>
      </c>
      <c r="F2759" s="62" t="s">
        <v>10041</v>
      </c>
      <c r="G2759" s="62" t="s">
        <v>1171</v>
      </c>
      <c r="H2759" s="59">
        <v>44585</v>
      </c>
      <c r="I2759" s="59">
        <v>45193</v>
      </c>
      <c r="J2759" s="48" t="str">
        <f>IF(Ugovori_OPULJP[[#This Row],[DATUM ZAVRŠETKA OPERACIJE]]&gt;DATE(2024,3,31),"u provedbi","završen")</f>
        <v>završen</v>
      </c>
      <c r="K2759" s="58" t="s">
        <v>333</v>
      </c>
      <c r="L2759" s="58" t="s">
        <v>333</v>
      </c>
      <c r="M2759" s="49">
        <v>0.85</v>
      </c>
      <c r="N2759" s="49">
        <v>0.15</v>
      </c>
      <c r="O2759" s="50">
        <v>1563108.3159999999</v>
      </c>
      <c r="P2759" s="51">
        <f>Ugovori_OPULJP[[#This Row],[Bespovratna sredstva - EU dio - HRK]]/7.5345</f>
        <v>207460.12555577673</v>
      </c>
      <c r="Q2759" s="50">
        <v>275842.64399999997</v>
      </c>
      <c r="R2759" s="51">
        <f>Ugovori_OPULJP[[#This Row],[Bespovratna sredstva - Nacionalni dio - HRK]]/7.5345</f>
        <v>36610.610392195893</v>
      </c>
      <c r="S2759" s="52">
        <v>1838950.96</v>
      </c>
      <c r="T2759" s="53">
        <f>Ugovori_OPULJP[[#This Row],[Bespovratna sredstva - Ukupno (EU+Nac) HRK
= Ukupna ugovorena vrijednost bespovratnih sredstava]]/7.5345</f>
        <v>244070.73594797263</v>
      </c>
      <c r="U2759" s="50">
        <v>0</v>
      </c>
      <c r="V2759" s="51">
        <f>Ugovori_OPULJP[[#This Row],[Javni doprinos korisnika - HRK]]/7.5345</f>
        <v>0</v>
      </c>
      <c r="W2759" s="50">
        <v>0</v>
      </c>
      <c r="X2759" s="51">
        <f>Ugovori_OPULJP[[#This Row],[Privatni doprinos korisnika - HRK]]/7.5345</f>
        <v>0</v>
      </c>
      <c r="Y2759" s="52">
        <v>1838950.96</v>
      </c>
      <c r="Z2759" s="53">
        <f>Ugovori_OPULJP[[#This Row],[UKUPNI PRIHVATLJIVI IZDACI
TOTAL ELIGIBLE EXPENDITURE
= Bespovratna sredstva ukupno + doprinos korisnika
= Ukupni prihvatljivi troškovi
= Ukupna ugovorena vrijednost projekta HRK]]/7.5345</f>
        <v>244070.73594797263</v>
      </c>
      <c r="AA2759" s="57" t="s">
        <v>38</v>
      </c>
      <c r="AB2759" s="57" t="s">
        <v>35</v>
      </c>
      <c r="AC2759" s="107" t="s">
        <v>10042</v>
      </c>
      <c r="AD2759" s="63" t="s">
        <v>6595</v>
      </c>
    </row>
    <row r="2760" spans="1:30" ht="89.25" x14ac:dyDescent="0.2">
      <c r="A2760" s="61" t="s">
        <v>10043</v>
      </c>
      <c r="B2760" s="55" t="s">
        <v>743</v>
      </c>
      <c r="C2760" s="56" t="s">
        <v>7295</v>
      </c>
      <c r="D2760" s="88" t="s">
        <v>9750</v>
      </c>
      <c r="E2760" s="57" t="s">
        <v>76</v>
      </c>
      <c r="F2760" s="62" t="s">
        <v>10044</v>
      </c>
      <c r="G2760" s="62" t="s">
        <v>10045</v>
      </c>
      <c r="H2760" s="59">
        <v>44553</v>
      </c>
      <c r="I2760" s="59">
        <v>45161</v>
      </c>
      <c r="J2760" s="48" t="str">
        <f>IF(Ugovori_OPULJP[[#This Row],[DATUM ZAVRŠETKA OPERACIJE]]&gt;DATE(2024,3,31),"u provedbi","završen")</f>
        <v>završen</v>
      </c>
      <c r="K2760" s="58" t="s">
        <v>155</v>
      </c>
      <c r="L2760" s="46" t="s">
        <v>155</v>
      </c>
      <c r="M2760" s="74" t="s">
        <v>3114</v>
      </c>
      <c r="N2760" s="49">
        <v>0.15</v>
      </c>
      <c r="O2760" s="50">
        <f>Ugovori_OPULJP[[#This Row],[Bespovratna sredstva - Ukupno (EU+Nac) HRK
= Ukupna ugovorena vrijednost bespovratnih sredstava]]*Ugovori_OPULJP[[#This Row],[EU STOPA SUFINANCIRANJA %
EU CO-FINANCING RATE %]]</f>
        <v>4989075</v>
      </c>
      <c r="P2760" s="51">
        <f>Ugovori_OPULJP[[#This Row],[Bespovratna sredstva - EU dio - HRK]]/7.5345</f>
        <v>662164.04539120046</v>
      </c>
      <c r="Q2760" s="50">
        <f>Ugovori_OPULJP[[#This Row],[Bespovratna sredstva - Ukupno (EU+Nac) HRK
= Ukupna ugovorena vrijednost bespovratnih sredstava]]*Ugovori_OPULJP[[#This Row],[STOPA NACIONALNOG SUFINANCIRANJA %]]</f>
        <v>880425</v>
      </c>
      <c r="R2760" s="51">
        <f>Ugovori_OPULJP[[#This Row],[Bespovratna sredstva - Nacionalni dio - HRK]]/7.5345</f>
        <v>116852.47859844714</v>
      </c>
      <c r="S2760" s="52">
        <v>5869500</v>
      </c>
      <c r="T2760" s="53">
        <f>Ugovori_OPULJP[[#This Row],[Bespovratna sredstva - Ukupno (EU+Nac) HRK
= Ukupna ugovorena vrijednost bespovratnih sredstava]]/7.5345</f>
        <v>779016.52398964763</v>
      </c>
      <c r="U2760" s="50">
        <v>0</v>
      </c>
      <c r="V2760" s="51">
        <f>Ugovori_OPULJP[[#This Row],[Javni doprinos korisnika - HRK]]/7.5345</f>
        <v>0</v>
      </c>
      <c r="W2760" s="50">
        <v>0</v>
      </c>
      <c r="X2760" s="51">
        <f>Ugovori_OPULJP[[#This Row],[Privatni doprinos korisnika - HRK]]/7.5345</f>
        <v>0</v>
      </c>
      <c r="Y2760" s="52">
        <v>5869500</v>
      </c>
      <c r="Z2760" s="53">
        <f>Ugovori_OPULJP[[#This Row],[UKUPNI PRIHVATLJIVI IZDACI
TOTAL ELIGIBLE EXPENDITURE
= Bespovratna sredstva ukupno + doprinos korisnika
= Ukupni prihvatljivi troškovi
= Ukupna ugovorena vrijednost projekta HRK]]/7.5345</f>
        <v>779016.52398964763</v>
      </c>
      <c r="AA2760" s="57" t="s">
        <v>38</v>
      </c>
      <c r="AB2760" s="57" t="s">
        <v>35</v>
      </c>
      <c r="AC2760" s="107" t="s">
        <v>10046</v>
      </c>
      <c r="AD2760" s="63" t="s">
        <v>6595</v>
      </c>
    </row>
    <row r="2761" spans="1:30" ht="51" x14ac:dyDescent="0.2">
      <c r="A2761" s="61" t="s">
        <v>10047</v>
      </c>
      <c r="B2761" s="55" t="s">
        <v>743</v>
      </c>
      <c r="C2761" s="56" t="s">
        <v>7295</v>
      </c>
      <c r="D2761" s="56" t="s">
        <v>9750</v>
      </c>
      <c r="E2761" s="57" t="s">
        <v>76</v>
      </c>
      <c r="F2761" s="62" t="s">
        <v>10048</v>
      </c>
      <c r="G2761" s="62" t="s">
        <v>10049</v>
      </c>
      <c r="H2761" s="59">
        <v>44578</v>
      </c>
      <c r="I2761" s="59">
        <v>45186</v>
      </c>
      <c r="J2761" s="48" t="str">
        <f>IF(Ugovori_OPULJP[[#This Row],[DATUM ZAVRŠETKA OPERACIJE]]&gt;DATE(2024,3,31),"u provedbi","završen")</f>
        <v>završen</v>
      </c>
      <c r="K2761" s="58" t="s">
        <v>99</v>
      </c>
      <c r="L2761" s="58" t="s">
        <v>99</v>
      </c>
      <c r="M2761" s="49">
        <v>0.85</v>
      </c>
      <c r="N2761" s="49">
        <v>0.15</v>
      </c>
      <c r="O2761" s="50">
        <v>806905.70549999992</v>
      </c>
      <c r="P2761" s="51">
        <f>Ugovori_OPULJP[[#This Row],[Bespovratna sredstva - EU dio - HRK]]/7.5345</f>
        <v>107094.79135974516</v>
      </c>
      <c r="Q2761" s="50">
        <v>142395.12449999998</v>
      </c>
      <c r="R2761" s="51">
        <f>Ugovori_OPULJP[[#This Row],[Bespovratna sredstva - Nacionalni dio - HRK]]/7.5345</f>
        <v>18899.080828190319</v>
      </c>
      <c r="S2761" s="52">
        <v>949300.83</v>
      </c>
      <c r="T2761" s="53">
        <f>Ugovori_OPULJP[[#This Row],[Bespovratna sredstva - Ukupno (EU+Nac) HRK
= Ukupna ugovorena vrijednost bespovratnih sredstava]]/7.5345</f>
        <v>125993.87218793549</v>
      </c>
      <c r="U2761" s="50">
        <v>0</v>
      </c>
      <c r="V2761" s="51">
        <f>Ugovori_OPULJP[[#This Row],[Javni doprinos korisnika - HRK]]/7.5345</f>
        <v>0</v>
      </c>
      <c r="W2761" s="50">
        <v>0</v>
      </c>
      <c r="X2761" s="51">
        <f>Ugovori_OPULJP[[#This Row],[Privatni doprinos korisnika - HRK]]/7.5345</f>
        <v>0</v>
      </c>
      <c r="Y2761" s="52">
        <v>949300.83</v>
      </c>
      <c r="Z2761" s="53">
        <f>Ugovori_OPULJP[[#This Row],[UKUPNI PRIHVATLJIVI IZDACI
TOTAL ELIGIBLE EXPENDITURE
= Bespovratna sredstva ukupno + doprinos korisnika
= Ukupni prihvatljivi troškovi
= Ukupna ugovorena vrijednost projekta HRK]]/7.5345</f>
        <v>125993.87218793549</v>
      </c>
      <c r="AA2761" s="57" t="s">
        <v>38</v>
      </c>
      <c r="AB2761" s="57" t="s">
        <v>35</v>
      </c>
      <c r="AC2761" s="107" t="s">
        <v>10050</v>
      </c>
      <c r="AD2761" s="63" t="s">
        <v>6595</v>
      </c>
    </row>
    <row r="2762" spans="1:30" ht="63.75" x14ac:dyDescent="0.2">
      <c r="A2762" s="61" t="s">
        <v>10051</v>
      </c>
      <c r="B2762" s="55" t="s">
        <v>743</v>
      </c>
      <c r="C2762" s="56" t="s">
        <v>7295</v>
      </c>
      <c r="D2762" s="88" t="s">
        <v>9750</v>
      </c>
      <c r="E2762" s="57" t="s">
        <v>76</v>
      </c>
      <c r="F2762" s="62" t="s">
        <v>10052</v>
      </c>
      <c r="G2762" s="62" t="s">
        <v>10053</v>
      </c>
      <c r="H2762" s="59">
        <v>44621</v>
      </c>
      <c r="I2762" s="59">
        <v>45231</v>
      </c>
      <c r="J2762" s="48" t="str">
        <f>IF(Ugovori_OPULJP[[#This Row],[DATUM ZAVRŠETKA OPERACIJE]]&gt;DATE(2024,3,31),"u provedbi","završen")</f>
        <v>završen</v>
      </c>
      <c r="K2762" s="67" t="s">
        <v>37</v>
      </c>
      <c r="L2762" s="58" t="s">
        <v>37</v>
      </c>
      <c r="M2762" s="49">
        <v>0.85</v>
      </c>
      <c r="N2762" s="49">
        <v>0.15</v>
      </c>
      <c r="O2762" s="50">
        <f>Ugovori_OPULJP[[#This Row],[Bespovratna sredstva - Ukupno (EU+Nac) HRK
= Ukupna ugovorena vrijednost bespovratnih sredstava]]*Ugovori_OPULJP[[#This Row],[EU STOPA SUFINANCIRANJA %
EU CO-FINANCING RATE %]]</f>
        <v>2089878</v>
      </c>
      <c r="P2762" s="51">
        <f>Ugovori_OPULJP[[#This Row],[Bespovratna sredstva - EU dio - HRK]]/7.5345</f>
        <v>277374.47740394186</v>
      </c>
      <c r="Q2762" s="50">
        <f>Ugovori_OPULJP[[#This Row],[Bespovratna sredstva - Ukupno (EU+Nac) HRK
= Ukupna ugovorena vrijednost bespovratnih sredstava]]*Ugovori_OPULJP[[#This Row],[STOPA NACIONALNOG SUFINANCIRANJA %]]</f>
        <v>368802</v>
      </c>
      <c r="R2762" s="51">
        <f>Ugovori_OPULJP[[#This Row],[Bespovratna sredstva - Nacionalni dio - HRK]]/7.5345</f>
        <v>48948.437188930919</v>
      </c>
      <c r="S2762" s="52">
        <v>2458680</v>
      </c>
      <c r="T2762" s="53">
        <f>Ugovori_OPULJP[[#This Row],[Bespovratna sredstva - Ukupno (EU+Nac) HRK
= Ukupna ugovorena vrijednost bespovratnih sredstava]]/7.5345</f>
        <v>326322.91459287278</v>
      </c>
      <c r="U2762" s="50">
        <v>0</v>
      </c>
      <c r="V2762" s="51">
        <f>Ugovori_OPULJP[[#This Row],[Javni doprinos korisnika - HRK]]/7.5345</f>
        <v>0</v>
      </c>
      <c r="W2762" s="50">
        <v>0</v>
      </c>
      <c r="X2762" s="51">
        <f>Ugovori_OPULJP[[#This Row],[Privatni doprinos korisnika - HRK]]/7.5345</f>
        <v>0</v>
      </c>
      <c r="Y2762" s="52">
        <v>2458680</v>
      </c>
      <c r="Z2762" s="53">
        <f>Ugovori_OPULJP[[#This Row],[UKUPNI PRIHVATLJIVI IZDACI
TOTAL ELIGIBLE EXPENDITURE
= Bespovratna sredstva ukupno + doprinos korisnika
= Ukupni prihvatljivi troškovi
= Ukupna ugovorena vrijednost projekta HRK]]/7.5345</f>
        <v>326322.91459287278</v>
      </c>
      <c r="AA2762" s="57" t="s">
        <v>38</v>
      </c>
      <c r="AB2762" s="57" t="s">
        <v>35</v>
      </c>
      <c r="AC2762" s="107" t="s">
        <v>10054</v>
      </c>
      <c r="AD2762" s="63" t="s">
        <v>6595</v>
      </c>
    </row>
    <row r="2763" spans="1:30" ht="51" x14ac:dyDescent="0.2">
      <c r="A2763" s="61" t="s">
        <v>10055</v>
      </c>
      <c r="B2763" s="55" t="s">
        <v>743</v>
      </c>
      <c r="C2763" s="56" t="s">
        <v>7295</v>
      </c>
      <c r="D2763" s="88" t="s">
        <v>9750</v>
      </c>
      <c r="E2763" s="57" t="s">
        <v>76</v>
      </c>
      <c r="F2763" s="62" t="s">
        <v>10056</v>
      </c>
      <c r="G2763" s="62" t="s">
        <v>6478</v>
      </c>
      <c r="H2763" s="59">
        <v>44595</v>
      </c>
      <c r="I2763" s="59">
        <v>45202</v>
      </c>
      <c r="J2763" s="48" t="str">
        <f>IF(Ugovori_OPULJP[[#This Row],[DATUM ZAVRŠETKA OPERACIJE]]&gt;DATE(2024,3,31),"u provedbi","završen")</f>
        <v>završen</v>
      </c>
      <c r="K2763" s="67" t="s">
        <v>104</v>
      </c>
      <c r="L2763" s="67" t="s">
        <v>104</v>
      </c>
      <c r="M2763" s="49">
        <v>0.85</v>
      </c>
      <c r="N2763" s="49">
        <v>0.15</v>
      </c>
      <c r="O2763" s="50">
        <f>Ugovori_OPULJP[[#This Row],[Bespovratna sredstva - Ukupno (EU+Nac) HRK
= Ukupna ugovorena vrijednost bespovratnih sredstava]]*Ugovori_OPULJP[[#This Row],[EU STOPA SUFINANCIRANJA %
EU CO-FINANCING RATE %]]</f>
        <v>2939106.0214999998</v>
      </c>
      <c r="P2763" s="51">
        <f>Ugovori_OPULJP[[#This Row],[Bespovratna sredstva - EU dio - HRK]]/7.5345</f>
        <v>390086.40540181828</v>
      </c>
      <c r="Q2763" s="50">
        <f>Ugovori_OPULJP[[#This Row],[Bespovratna sredstva - Ukupno (EU+Nac) HRK
= Ukupna ugovorena vrijednost bespovratnih sredstava]]*Ugovori_OPULJP[[#This Row],[STOPA NACIONALNOG SUFINANCIRANJA %]]</f>
        <v>518665.76850000001</v>
      </c>
      <c r="R2763" s="51">
        <f>Ugovori_OPULJP[[#This Row],[Bespovratna sredstva - Nacionalni dio - HRK]]/7.5345</f>
        <v>68838.77742385029</v>
      </c>
      <c r="S2763" s="52">
        <v>3457771.79</v>
      </c>
      <c r="T2763" s="53">
        <f>Ugovori_OPULJP[[#This Row],[Bespovratna sredstva - Ukupno (EU+Nac) HRK
= Ukupna ugovorena vrijednost bespovratnih sredstava]]/7.5345</f>
        <v>458925.1828256686</v>
      </c>
      <c r="U2763" s="50">
        <v>0</v>
      </c>
      <c r="V2763" s="51">
        <f>Ugovori_OPULJP[[#This Row],[Javni doprinos korisnika - HRK]]/7.5345</f>
        <v>0</v>
      </c>
      <c r="W2763" s="50">
        <v>0</v>
      </c>
      <c r="X2763" s="51">
        <f>Ugovori_OPULJP[[#This Row],[Privatni doprinos korisnika - HRK]]/7.5345</f>
        <v>0</v>
      </c>
      <c r="Y2763" s="52">
        <v>3457771.79</v>
      </c>
      <c r="Z2763" s="53">
        <f>Ugovori_OPULJP[[#This Row],[UKUPNI PRIHVATLJIVI IZDACI
TOTAL ELIGIBLE EXPENDITURE
= Bespovratna sredstva ukupno + doprinos korisnika
= Ukupni prihvatljivi troškovi
= Ukupna ugovorena vrijednost projekta HRK]]/7.5345</f>
        <v>458925.1828256686</v>
      </c>
      <c r="AA2763" s="57" t="s">
        <v>38</v>
      </c>
      <c r="AB2763" s="57" t="s">
        <v>35</v>
      </c>
      <c r="AC2763" s="107" t="s">
        <v>10057</v>
      </c>
      <c r="AD2763" s="63" t="s">
        <v>6595</v>
      </c>
    </row>
    <row r="2764" spans="1:30" ht="75" customHeight="1" x14ac:dyDescent="0.2">
      <c r="A2764" s="61" t="s">
        <v>10058</v>
      </c>
      <c r="B2764" s="55" t="s">
        <v>743</v>
      </c>
      <c r="C2764" s="56" t="s">
        <v>7295</v>
      </c>
      <c r="D2764" s="88" t="s">
        <v>9750</v>
      </c>
      <c r="E2764" s="57" t="s">
        <v>76</v>
      </c>
      <c r="F2764" s="62" t="s">
        <v>10059</v>
      </c>
      <c r="G2764" s="62" t="s">
        <v>10060</v>
      </c>
      <c r="H2764" s="59">
        <v>44621</v>
      </c>
      <c r="I2764" s="59">
        <v>45231</v>
      </c>
      <c r="J2764" s="48" t="str">
        <f>IF(Ugovori_OPULJP[[#This Row],[DATUM ZAVRŠETKA OPERACIJE]]&gt;DATE(2024,3,31),"u provedbi","završen")</f>
        <v>završen</v>
      </c>
      <c r="K2764" s="58" t="s">
        <v>186</v>
      </c>
      <c r="L2764" s="58" t="s">
        <v>186</v>
      </c>
      <c r="M2764" s="49">
        <v>0.85</v>
      </c>
      <c r="N2764" s="49">
        <v>0.15</v>
      </c>
      <c r="O2764" s="50">
        <f>Ugovori_OPULJP[[#This Row],[Bespovratna sredstva - Ukupno (EU+Nac) HRK
= Ukupna ugovorena vrijednost bespovratnih sredstava]]*Ugovori_OPULJP[[#This Row],[EU STOPA SUFINANCIRANJA %
EU CO-FINANCING RATE %]]</f>
        <v>1044499.9835</v>
      </c>
      <c r="P2764" s="51">
        <f>Ugovori_OPULJP[[#This Row],[Bespovratna sredstva - EU dio - HRK]]/7.5345</f>
        <v>138628.97119915058</v>
      </c>
      <c r="Q2764" s="50">
        <f>Ugovori_OPULJP[[#This Row],[Bespovratna sredstva - Ukupno (EU+Nac) HRK
= Ukupna ugovorena vrijednost bespovratnih sredstava]]*Ugovori_OPULJP[[#This Row],[STOPA NACIONALNOG SUFINANCIRANJA %]]</f>
        <v>184323.52650000001</v>
      </c>
      <c r="R2764" s="51">
        <f>Ugovori_OPULJP[[#This Row],[Bespovratna sredstva - Nacionalni dio - HRK]]/7.5345</f>
        <v>24463.936093967746</v>
      </c>
      <c r="S2764" s="52">
        <v>1228823.51</v>
      </c>
      <c r="T2764" s="53">
        <f>Ugovori_OPULJP[[#This Row],[Bespovratna sredstva - Ukupno (EU+Nac) HRK
= Ukupna ugovorena vrijednost bespovratnih sredstava]]/7.5345</f>
        <v>163092.9072931183</v>
      </c>
      <c r="U2764" s="50">
        <v>0</v>
      </c>
      <c r="V2764" s="51">
        <f>Ugovori_OPULJP[[#This Row],[Javni doprinos korisnika - HRK]]/7.5345</f>
        <v>0</v>
      </c>
      <c r="W2764" s="50">
        <v>0</v>
      </c>
      <c r="X2764" s="51">
        <f>Ugovori_OPULJP[[#This Row],[Privatni doprinos korisnika - HRK]]/7.5345</f>
        <v>0</v>
      </c>
      <c r="Y2764" s="52">
        <v>1228823.51</v>
      </c>
      <c r="Z2764" s="53">
        <f>Ugovori_OPULJP[[#This Row],[UKUPNI PRIHVATLJIVI IZDACI
TOTAL ELIGIBLE EXPENDITURE
= Bespovratna sredstva ukupno + doprinos korisnika
= Ukupni prihvatljivi troškovi
= Ukupna ugovorena vrijednost projekta HRK]]/7.5345</f>
        <v>163092.9072931183</v>
      </c>
      <c r="AA2764" s="57" t="s">
        <v>38</v>
      </c>
      <c r="AB2764" s="57" t="s">
        <v>35</v>
      </c>
      <c r="AC2764" s="107" t="s">
        <v>10061</v>
      </c>
      <c r="AD2764" s="63" t="s">
        <v>6595</v>
      </c>
    </row>
    <row r="2765" spans="1:30" ht="89.25" x14ac:dyDescent="0.2">
      <c r="A2765" s="61" t="s">
        <v>10062</v>
      </c>
      <c r="B2765" s="55" t="s">
        <v>743</v>
      </c>
      <c r="C2765" s="56" t="s">
        <v>7295</v>
      </c>
      <c r="D2765" s="88" t="s">
        <v>9750</v>
      </c>
      <c r="E2765" s="57" t="s">
        <v>76</v>
      </c>
      <c r="F2765" s="62" t="s">
        <v>10063</v>
      </c>
      <c r="G2765" s="62" t="s">
        <v>10064</v>
      </c>
      <c r="H2765" s="59">
        <v>44553</v>
      </c>
      <c r="I2765" s="59">
        <v>45161</v>
      </c>
      <c r="J2765" s="48" t="str">
        <f>IF(Ugovori_OPULJP[[#This Row],[DATUM ZAVRŠETKA OPERACIJE]]&gt;DATE(2024,3,31),"u provedbi","završen")</f>
        <v>završen</v>
      </c>
      <c r="K2765" s="58" t="s">
        <v>37</v>
      </c>
      <c r="L2765" s="58" t="s">
        <v>37</v>
      </c>
      <c r="M2765" s="74" t="s">
        <v>3114</v>
      </c>
      <c r="N2765" s="49">
        <v>0.15</v>
      </c>
      <c r="O2765" s="50">
        <f>Ugovori_OPULJP[[#This Row],[Bespovratna sredstva - Ukupno (EU+Nac) HRK
= Ukupna ugovorena vrijednost bespovratnih sredstava]]*Ugovori_OPULJP[[#This Row],[EU STOPA SUFINANCIRANJA %
EU CO-FINANCING RATE %]]</f>
        <v>1577471.0804999999</v>
      </c>
      <c r="P2765" s="51">
        <f>Ugovori_OPULJP[[#This Row],[Bespovratna sredstva - EU dio - HRK]]/7.5345</f>
        <v>209366.39199681464</v>
      </c>
      <c r="Q2765" s="50">
        <f>Ugovori_OPULJP[[#This Row],[Bespovratna sredstva - Ukupno (EU+Nac) HRK
= Ukupna ugovorena vrijednost bespovratnih sredstava]]*Ugovori_OPULJP[[#This Row],[STOPA NACIONALNOG SUFINANCIRANJA %]]</f>
        <v>278377.24949999998</v>
      </c>
      <c r="R2765" s="51">
        <f>Ugovori_OPULJP[[#This Row],[Bespovratna sredstva - Nacionalni dio - HRK]]/7.5345</f>
        <v>36947.010352379053</v>
      </c>
      <c r="S2765" s="52">
        <v>1855848.33</v>
      </c>
      <c r="T2765" s="53">
        <f>Ugovori_OPULJP[[#This Row],[Bespovratna sredstva - Ukupno (EU+Nac) HRK
= Ukupna ugovorena vrijednost bespovratnih sredstava]]/7.5345</f>
        <v>246313.4023491937</v>
      </c>
      <c r="U2765" s="50">
        <v>0</v>
      </c>
      <c r="V2765" s="51">
        <f>Ugovori_OPULJP[[#This Row],[Javni doprinos korisnika - HRK]]/7.5345</f>
        <v>0</v>
      </c>
      <c r="W2765" s="50">
        <v>0</v>
      </c>
      <c r="X2765" s="51">
        <f>Ugovori_OPULJP[[#This Row],[Privatni doprinos korisnika - HRK]]/7.5345</f>
        <v>0</v>
      </c>
      <c r="Y2765" s="52">
        <v>1855848.33</v>
      </c>
      <c r="Z2765" s="53">
        <f>Ugovori_OPULJP[[#This Row],[UKUPNI PRIHVATLJIVI IZDACI
TOTAL ELIGIBLE EXPENDITURE
= Bespovratna sredstva ukupno + doprinos korisnika
= Ukupni prihvatljivi troškovi
= Ukupna ugovorena vrijednost projekta HRK]]/7.5345</f>
        <v>246313.4023491937</v>
      </c>
      <c r="AA2765" s="57" t="s">
        <v>38</v>
      </c>
      <c r="AB2765" s="57" t="s">
        <v>35</v>
      </c>
      <c r="AC2765" s="107" t="s">
        <v>10065</v>
      </c>
      <c r="AD2765" s="63" t="s">
        <v>6595</v>
      </c>
    </row>
    <row r="2766" spans="1:30" ht="89.25" x14ac:dyDescent="0.2">
      <c r="A2766" s="61" t="s">
        <v>10066</v>
      </c>
      <c r="B2766" s="55" t="s">
        <v>743</v>
      </c>
      <c r="C2766" s="56" t="s">
        <v>7295</v>
      </c>
      <c r="D2766" s="88" t="s">
        <v>9750</v>
      </c>
      <c r="E2766" s="57" t="s">
        <v>76</v>
      </c>
      <c r="F2766" s="62" t="s">
        <v>10067</v>
      </c>
      <c r="G2766" s="62" t="s">
        <v>37</v>
      </c>
      <c r="H2766" s="59">
        <v>44627</v>
      </c>
      <c r="I2766" s="59">
        <v>45237</v>
      </c>
      <c r="J2766" s="48" t="str">
        <f>IF(Ugovori_OPULJP[[#This Row],[DATUM ZAVRŠETKA OPERACIJE]]&gt;DATE(2024,3,31),"u provedbi","završen")</f>
        <v>završen</v>
      </c>
      <c r="K2766" s="58" t="s">
        <v>37</v>
      </c>
      <c r="L2766" s="58" t="s">
        <v>37</v>
      </c>
      <c r="M2766" s="49">
        <v>0.85</v>
      </c>
      <c r="N2766" s="49">
        <v>0.15</v>
      </c>
      <c r="O2766" s="50">
        <f>Ugovori_OPULJP[[#This Row],[Bespovratna sredstva - Ukupno (EU+Nac) HRK
= Ukupna ugovorena vrijednost bespovratnih sredstava]]*Ugovori_OPULJP[[#This Row],[EU STOPA SUFINANCIRANJA %
EU CO-FINANCING RATE %]]</f>
        <v>4471574.9145</v>
      </c>
      <c r="P2766" s="51">
        <f>Ugovori_OPULJP[[#This Row],[Bespovratna sredstva - EU dio - HRK]]/7.5345</f>
        <v>593479.9806888313</v>
      </c>
      <c r="Q2766" s="50">
        <f>Ugovori_OPULJP[[#This Row],[Bespovratna sredstva - Ukupno (EU+Nac) HRK
= Ukupna ugovorena vrijednost bespovratnih sredstava]]*Ugovori_OPULJP[[#This Row],[STOPA NACIONALNOG SUFINANCIRANJA %]]</f>
        <v>789101.45550000004</v>
      </c>
      <c r="R2766" s="51">
        <f>Ugovori_OPULJP[[#This Row],[Bespovratna sredstva - Nacionalni dio - HRK]]/7.5345</f>
        <v>104731.76129802907</v>
      </c>
      <c r="S2766" s="52">
        <v>5260676.37</v>
      </c>
      <c r="T2766" s="53">
        <f>Ugovori_OPULJP[[#This Row],[Bespovratna sredstva - Ukupno (EU+Nac) HRK
= Ukupna ugovorena vrijednost bespovratnih sredstava]]/7.5345</f>
        <v>698211.7419868604</v>
      </c>
      <c r="U2766" s="50">
        <v>0</v>
      </c>
      <c r="V2766" s="51">
        <f>Ugovori_OPULJP[[#This Row],[Javni doprinos korisnika - HRK]]/7.5345</f>
        <v>0</v>
      </c>
      <c r="W2766" s="50">
        <v>0</v>
      </c>
      <c r="X2766" s="51">
        <f>Ugovori_OPULJP[[#This Row],[Privatni doprinos korisnika - HRK]]/7.5345</f>
        <v>0</v>
      </c>
      <c r="Y2766" s="52">
        <v>5260676.37</v>
      </c>
      <c r="Z2766" s="53">
        <f>Ugovori_OPULJP[[#This Row],[UKUPNI PRIHVATLJIVI IZDACI
TOTAL ELIGIBLE EXPENDITURE
= Bespovratna sredstva ukupno + doprinos korisnika
= Ukupni prihvatljivi troškovi
= Ukupna ugovorena vrijednost projekta HRK]]/7.5345</f>
        <v>698211.7419868604</v>
      </c>
      <c r="AA2766" s="57" t="s">
        <v>38</v>
      </c>
      <c r="AB2766" s="57" t="s">
        <v>35</v>
      </c>
      <c r="AC2766" s="107" t="s">
        <v>10068</v>
      </c>
      <c r="AD2766" s="63" t="s">
        <v>6595</v>
      </c>
    </row>
    <row r="2767" spans="1:30" ht="89.25" x14ac:dyDescent="0.2">
      <c r="A2767" s="61" t="s">
        <v>10069</v>
      </c>
      <c r="B2767" s="55" t="s">
        <v>743</v>
      </c>
      <c r="C2767" s="56" t="s">
        <v>7295</v>
      </c>
      <c r="D2767" s="88" t="s">
        <v>9750</v>
      </c>
      <c r="E2767" s="57" t="s">
        <v>76</v>
      </c>
      <c r="F2767" s="62" t="s">
        <v>10070</v>
      </c>
      <c r="G2767" s="62" t="s">
        <v>10071</v>
      </c>
      <c r="H2767" s="59">
        <v>44600</v>
      </c>
      <c r="I2767" s="59">
        <v>45207</v>
      </c>
      <c r="J2767" s="48" t="str">
        <f>IF(Ugovori_OPULJP[[#This Row],[DATUM ZAVRŠETKA OPERACIJE]]&gt;DATE(2024,3,31),"u provedbi","završen")</f>
        <v>završen</v>
      </c>
      <c r="K2767" s="46" t="s">
        <v>37</v>
      </c>
      <c r="L2767" s="46" t="s">
        <v>37</v>
      </c>
      <c r="M2767" s="49">
        <v>0.85</v>
      </c>
      <c r="N2767" s="49">
        <v>0.15</v>
      </c>
      <c r="O2767" s="50">
        <f>Ugovori_OPULJP[[#This Row],[Bespovratna sredstva - Ukupno (EU+Nac) HRK
= Ukupna ugovorena vrijednost bespovratnih sredstava]]*Ugovori_OPULJP[[#This Row],[EU STOPA SUFINANCIRANJA %
EU CO-FINANCING RATE %]]</f>
        <v>1298293.5699999998</v>
      </c>
      <c r="P2767" s="51">
        <f>Ugovori_OPULJP[[#This Row],[Bespovratna sredstva - EU dio - HRK]]/7.5345</f>
        <v>172313.16875705088</v>
      </c>
      <c r="Q2767" s="50">
        <f>Ugovori_OPULJP[[#This Row],[Bespovratna sredstva - Ukupno (EU+Nac) HRK
= Ukupna ugovorena vrijednost bespovratnih sredstava]]*Ugovori_OPULJP[[#This Row],[STOPA NACIONALNOG SUFINANCIRANJA %]]</f>
        <v>229110.62999999998</v>
      </c>
      <c r="R2767" s="51">
        <f>Ugovori_OPULJP[[#This Row],[Bespovratna sredstva - Nacionalni dio - HRK]]/7.5345</f>
        <v>30408.206251244272</v>
      </c>
      <c r="S2767" s="52">
        <v>1527404.2</v>
      </c>
      <c r="T2767" s="53">
        <f>Ugovori_OPULJP[[#This Row],[Bespovratna sredstva - Ukupno (EU+Nac) HRK
= Ukupna ugovorena vrijednost bespovratnih sredstava]]/7.5345</f>
        <v>202721.37500829514</v>
      </c>
      <c r="U2767" s="50">
        <v>0</v>
      </c>
      <c r="V2767" s="51">
        <f>Ugovori_OPULJP[[#This Row],[Javni doprinos korisnika - HRK]]/7.5345</f>
        <v>0</v>
      </c>
      <c r="W2767" s="50">
        <v>0</v>
      </c>
      <c r="X2767" s="51">
        <f>Ugovori_OPULJP[[#This Row],[Privatni doprinos korisnika - HRK]]/7.5345</f>
        <v>0</v>
      </c>
      <c r="Y2767" s="52">
        <v>1527404.2</v>
      </c>
      <c r="Z2767" s="53">
        <f>Ugovori_OPULJP[[#This Row],[UKUPNI PRIHVATLJIVI IZDACI
TOTAL ELIGIBLE EXPENDITURE
= Bespovratna sredstva ukupno + doprinos korisnika
= Ukupni prihvatljivi troškovi
= Ukupna ugovorena vrijednost projekta HRK]]/7.5345</f>
        <v>202721.37500829514</v>
      </c>
      <c r="AA2767" s="57" t="s">
        <v>38</v>
      </c>
      <c r="AB2767" s="57" t="s">
        <v>35</v>
      </c>
      <c r="AC2767" s="107" t="s">
        <v>10072</v>
      </c>
      <c r="AD2767" s="63" t="s">
        <v>6595</v>
      </c>
    </row>
    <row r="2768" spans="1:30" ht="89.25" x14ac:dyDescent="0.2">
      <c r="A2768" s="61" t="s">
        <v>10073</v>
      </c>
      <c r="B2768" s="55" t="s">
        <v>743</v>
      </c>
      <c r="C2768" s="56" t="s">
        <v>7295</v>
      </c>
      <c r="D2768" s="88" t="s">
        <v>9750</v>
      </c>
      <c r="E2768" s="57" t="s">
        <v>76</v>
      </c>
      <c r="F2768" s="62" t="s">
        <v>10074</v>
      </c>
      <c r="G2768" s="62" t="s">
        <v>10075</v>
      </c>
      <c r="H2768" s="59">
        <v>44553</v>
      </c>
      <c r="I2768" s="59">
        <v>45161</v>
      </c>
      <c r="J2768" s="48" t="str">
        <f>IF(Ugovori_OPULJP[[#This Row],[DATUM ZAVRŠETKA OPERACIJE]]&gt;DATE(2024,3,31),"u provedbi","završen")</f>
        <v>završen</v>
      </c>
      <c r="K2768" s="58" t="s">
        <v>173</v>
      </c>
      <c r="L2768" s="58" t="s">
        <v>173</v>
      </c>
      <c r="M2768" s="74" t="s">
        <v>3114</v>
      </c>
      <c r="N2768" s="49">
        <v>0.15</v>
      </c>
      <c r="O2768" s="50">
        <f>Ugovori_OPULJP[[#This Row],[Bespovratna sredstva - Ukupno (EU+Nac) HRK
= Ukupna ugovorena vrijednost bespovratnih sredstava]]*Ugovori_OPULJP[[#This Row],[EU STOPA SUFINANCIRANJA %
EU CO-FINANCING RATE %]]</f>
        <v>546261.76500000001</v>
      </c>
      <c r="P2768" s="51">
        <f>Ugovori_OPULJP[[#This Row],[Bespovratna sredstva - EU dio - HRK]]/7.5345</f>
        <v>72501.395580330471</v>
      </c>
      <c r="Q2768" s="50">
        <f>Ugovori_OPULJP[[#This Row],[Bespovratna sredstva - Ukupno (EU+Nac) HRK
= Ukupna ugovorena vrijednost bespovratnih sredstava]]*Ugovori_OPULJP[[#This Row],[STOPA NACIONALNOG SUFINANCIRANJA %]]</f>
        <v>96399.134999999995</v>
      </c>
      <c r="R2768" s="51">
        <f>Ugovori_OPULJP[[#This Row],[Bespovratna sredstva - Nacionalni dio - HRK]]/7.5345</f>
        <v>12794.363925940672</v>
      </c>
      <c r="S2768" s="52">
        <v>642660.9</v>
      </c>
      <c r="T2768" s="53">
        <f>Ugovori_OPULJP[[#This Row],[Bespovratna sredstva - Ukupno (EU+Nac) HRK
= Ukupna ugovorena vrijednost bespovratnih sredstava]]/7.5345</f>
        <v>85295.759506271148</v>
      </c>
      <c r="U2768" s="50">
        <v>0</v>
      </c>
      <c r="V2768" s="51">
        <f>Ugovori_OPULJP[[#This Row],[Javni doprinos korisnika - HRK]]/7.5345</f>
        <v>0</v>
      </c>
      <c r="W2768" s="50">
        <v>0</v>
      </c>
      <c r="X2768" s="51">
        <f>Ugovori_OPULJP[[#This Row],[Privatni doprinos korisnika - HRK]]/7.5345</f>
        <v>0</v>
      </c>
      <c r="Y2768" s="52">
        <v>642660.9</v>
      </c>
      <c r="Z2768" s="53">
        <f>Ugovori_OPULJP[[#This Row],[UKUPNI PRIHVATLJIVI IZDACI
TOTAL ELIGIBLE EXPENDITURE
= Bespovratna sredstva ukupno + doprinos korisnika
= Ukupni prihvatljivi troškovi
= Ukupna ugovorena vrijednost projekta HRK]]/7.5345</f>
        <v>85295.759506271148</v>
      </c>
      <c r="AA2768" s="57" t="s">
        <v>38</v>
      </c>
      <c r="AB2768" s="57" t="s">
        <v>35</v>
      </c>
      <c r="AC2768" s="107" t="s">
        <v>10076</v>
      </c>
      <c r="AD2768" s="63" t="s">
        <v>6595</v>
      </c>
    </row>
    <row r="2769" spans="1:30" ht="76.5" x14ac:dyDescent="0.2">
      <c r="A2769" s="61" t="s">
        <v>10077</v>
      </c>
      <c r="B2769" s="55" t="s">
        <v>743</v>
      </c>
      <c r="C2769" s="56" t="s">
        <v>7295</v>
      </c>
      <c r="D2769" s="88" t="s">
        <v>9750</v>
      </c>
      <c r="E2769" s="57" t="s">
        <v>76</v>
      </c>
      <c r="F2769" s="62" t="s">
        <v>10078</v>
      </c>
      <c r="G2769" s="62" t="s">
        <v>10079</v>
      </c>
      <c r="H2769" s="59">
        <v>44560</v>
      </c>
      <c r="I2769" s="59">
        <v>45168</v>
      </c>
      <c r="J2769" s="48" t="str">
        <f>IF(Ugovori_OPULJP[[#This Row],[DATUM ZAVRŠETKA OPERACIJE]]&gt;DATE(2024,3,31),"u provedbi","završen")</f>
        <v>završen</v>
      </c>
      <c r="K2769" s="58" t="s">
        <v>155</v>
      </c>
      <c r="L2769" s="46" t="s">
        <v>155</v>
      </c>
      <c r="M2769" s="74" t="s">
        <v>3114</v>
      </c>
      <c r="N2769" s="49">
        <v>0.15</v>
      </c>
      <c r="O2769" s="50">
        <f>Ugovori_OPULJP[[#This Row],[Bespovratna sredstva - Ukupno (EU+Nac) HRK
= Ukupna ugovorena vrijednost bespovratnih sredstava]]*Ugovori_OPULJP[[#This Row],[EU STOPA SUFINANCIRANJA %
EU CO-FINANCING RATE %]]</f>
        <v>834575.55999999994</v>
      </c>
      <c r="P2769" s="51">
        <f>Ugovori_OPULJP[[#This Row],[Bespovratna sredstva - EU dio - HRK]]/7.5345</f>
        <v>110767.21215740923</v>
      </c>
      <c r="Q2769" s="50">
        <f>Ugovori_OPULJP[[#This Row],[Bespovratna sredstva - Ukupno (EU+Nac) HRK
= Ukupna ugovorena vrijednost bespovratnih sredstava]]*Ugovori_OPULJP[[#This Row],[STOPA NACIONALNOG SUFINANCIRANJA %]]</f>
        <v>147278.03999999998</v>
      </c>
      <c r="R2769" s="51">
        <f>Ugovori_OPULJP[[#This Row],[Bespovratna sredstva - Nacionalni dio - HRK]]/7.5345</f>
        <v>19547.15508660163</v>
      </c>
      <c r="S2769" s="52">
        <v>981853.6</v>
      </c>
      <c r="T2769" s="53">
        <f>Ugovori_OPULJP[[#This Row],[Bespovratna sredstva - Ukupno (EU+Nac) HRK
= Ukupna ugovorena vrijednost bespovratnih sredstava]]/7.5345</f>
        <v>130314.36724401088</v>
      </c>
      <c r="U2769" s="50">
        <v>0</v>
      </c>
      <c r="V2769" s="51">
        <f>Ugovori_OPULJP[[#This Row],[Javni doprinos korisnika - HRK]]/7.5345</f>
        <v>0</v>
      </c>
      <c r="W2769" s="50">
        <v>0</v>
      </c>
      <c r="X2769" s="51">
        <f>Ugovori_OPULJP[[#This Row],[Privatni doprinos korisnika - HRK]]/7.5345</f>
        <v>0</v>
      </c>
      <c r="Y2769" s="52">
        <v>981853.6</v>
      </c>
      <c r="Z2769" s="53">
        <f>Ugovori_OPULJP[[#This Row],[UKUPNI PRIHVATLJIVI IZDACI
TOTAL ELIGIBLE EXPENDITURE
= Bespovratna sredstva ukupno + doprinos korisnika
= Ukupni prihvatljivi troškovi
= Ukupna ugovorena vrijednost projekta HRK]]/7.5345</f>
        <v>130314.36724401088</v>
      </c>
      <c r="AA2769" s="57" t="s">
        <v>38</v>
      </c>
      <c r="AB2769" s="57" t="s">
        <v>35</v>
      </c>
      <c r="AC2769" s="107" t="s">
        <v>10080</v>
      </c>
      <c r="AD2769" s="63" t="s">
        <v>6595</v>
      </c>
    </row>
    <row r="2770" spans="1:30" ht="63.75" x14ac:dyDescent="0.2">
      <c r="A2770" s="61" t="s">
        <v>10081</v>
      </c>
      <c r="B2770" s="55" t="s">
        <v>743</v>
      </c>
      <c r="C2770" s="56" t="s">
        <v>7295</v>
      </c>
      <c r="D2770" s="56" t="s">
        <v>9750</v>
      </c>
      <c r="E2770" s="57" t="s">
        <v>76</v>
      </c>
      <c r="F2770" s="62" t="s">
        <v>10082</v>
      </c>
      <c r="G2770" s="62" t="s">
        <v>10083</v>
      </c>
      <c r="H2770" s="59">
        <v>44579</v>
      </c>
      <c r="I2770" s="59">
        <v>45187</v>
      </c>
      <c r="J2770" s="48" t="str">
        <f>IF(Ugovori_OPULJP[[#This Row],[DATUM ZAVRŠETKA OPERACIJE]]&gt;DATE(2024,3,31),"u provedbi","završen")</f>
        <v>završen</v>
      </c>
      <c r="K2770" s="58" t="s">
        <v>79</v>
      </c>
      <c r="L2770" s="58" t="s">
        <v>79</v>
      </c>
      <c r="M2770" s="49">
        <v>0.85</v>
      </c>
      <c r="N2770" s="49">
        <v>0.15</v>
      </c>
      <c r="O2770" s="50">
        <f>Ugovori_OPULJP[[#This Row],[Bespovratna sredstva - Ukupno (EU+Nac) HRK
= Ukupna ugovorena vrijednost bespovratnih sredstava]]*Ugovori_OPULJP[[#This Row],[EU STOPA SUFINANCIRANJA %
EU CO-FINANCING RATE %]]</f>
        <v>1582148.4265000001</v>
      </c>
      <c r="P2770" s="51">
        <f>Ugovori_OPULJP[[#This Row],[Bespovratna sredstva - EU dio - HRK]]/7.5345</f>
        <v>209987.18249386156</v>
      </c>
      <c r="Q2770" s="50">
        <f>Ugovori_OPULJP[[#This Row],[Bespovratna sredstva - Ukupno (EU+Nac) HRK
= Ukupna ugovorena vrijednost bespovratnih sredstava]]*Ugovori_OPULJP[[#This Row],[STOPA NACIONALNOG SUFINANCIRANJA %]]</f>
        <v>279202.66350000002</v>
      </c>
      <c r="R2770" s="51">
        <f>Ugovori_OPULJP[[#This Row],[Bespovratna sredstva - Nacionalni dio - HRK]]/7.5345</f>
        <v>37056.561616563806</v>
      </c>
      <c r="S2770" s="52">
        <v>1861351.09</v>
      </c>
      <c r="T2770" s="53">
        <f>Ugovori_OPULJP[[#This Row],[Bespovratna sredstva - Ukupno (EU+Nac) HRK
= Ukupna ugovorena vrijednost bespovratnih sredstava]]/7.5345</f>
        <v>247043.74411042538</v>
      </c>
      <c r="U2770" s="50">
        <v>0</v>
      </c>
      <c r="V2770" s="51">
        <f>Ugovori_OPULJP[[#This Row],[Javni doprinos korisnika - HRK]]/7.5345</f>
        <v>0</v>
      </c>
      <c r="W2770" s="50">
        <v>0</v>
      </c>
      <c r="X2770" s="51">
        <f>Ugovori_OPULJP[[#This Row],[Privatni doprinos korisnika - HRK]]/7.5345</f>
        <v>0</v>
      </c>
      <c r="Y2770" s="52">
        <v>1861351.09</v>
      </c>
      <c r="Z2770" s="53">
        <f>Ugovori_OPULJP[[#This Row],[UKUPNI PRIHVATLJIVI IZDACI
TOTAL ELIGIBLE EXPENDITURE
= Bespovratna sredstva ukupno + doprinos korisnika
= Ukupni prihvatljivi troškovi
= Ukupna ugovorena vrijednost projekta HRK]]/7.5345</f>
        <v>247043.74411042538</v>
      </c>
      <c r="AA2770" s="57" t="s">
        <v>38</v>
      </c>
      <c r="AB2770" s="57" t="s">
        <v>35</v>
      </c>
      <c r="AC2770" s="107" t="s">
        <v>10084</v>
      </c>
      <c r="AD2770" s="63" t="s">
        <v>6595</v>
      </c>
    </row>
    <row r="2771" spans="1:30" ht="114.75" x14ac:dyDescent="0.2">
      <c r="A2771" s="61" t="s">
        <v>10085</v>
      </c>
      <c r="B2771" s="55" t="s">
        <v>743</v>
      </c>
      <c r="C2771" s="56" t="s">
        <v>7295</v>
      </c>
      <c r="D2771" s="88" t="s">
        <v>9750</v>
      </c>
      <c r="E2771" s="57" t="s">
        <v>76</v>
      </c>
      <c r="F2771" s="62" t="s">
        <v>10086</v>
      </c>
      <c r="G2771" s="62" t="s">
        <v>10087</v>
      </c>
      <c r="H2771" s="59">
        <v>44595</v>
      </c>
      <c r="I2771" s="59">
        <v>45202</v>
      </c>
      <c r="J2771" s="48" t="str">
        <f>IF(Ugovori_OPULJP[[#This Row],[DATUM ZAVRŠETKA OPERACIJE]]&gt;DATE(2024,3,31),"u provedbi","završen")</f>
        <v>završen</v>
      </c>
      <c r="K2771" s="58" t="s">
        <v>79</v>
      </c>
      <c r="L2771" s="58" t="s">
        <v>79</v>
      </c>
      <c r="M2771" s="49">
        <v>0.85</v>
      </c>
      <c r="N2771" s="49">
        <v>0.15</v>
      </c>
      <c r="O2771" s="50">
        <f>Ugovori_OPULJP[[#This Row],[Bespovratna sredstva - Ukupno (EU+Nac) HRK
= Ukupna ugovorena vrijednost bespovratnih sredstava]]*Ugovori_OPULJP[[#This Row],[EU STOPA SUFINANCIRANJA %
EU CO-FINANCING RATE %]]</f>
        <v>945551.47499999998</v>
      </c>
      <c r="P2771" s="51">
        <f>Ugovori_OPULJP[[#This Row],[Bespovratna sredstva - EU dio - HRK]]/7.5345</f>
        <v>125496.24726259206</v>
      </c>
      <c r="Q2771" s="50">
        <f>Ugovori_OPULJP[[#This Row],[Bespovratna sredstva - Ukupno (EU+Nac) HRK
= Ukupna ugovorena vrijednost bespovratnih sredstava]]*Ugovori_OPULJP[[#This Row],[STOPA NACIONALNOG SUFINANCIRANJA %]]</f>
        <v>166862.02499999999</v>
      </c>
      <c r="R2771" s="51">
        <f>Ugovori_OPULJP[[#This Row],[Bespovratna sredstva - Nacionalni dio - HRK]]/7.5345</f>
        <v>22146.39657575154</v>
      </c>
      <c r="S2771" s="52">
        <v>1112413.5</v>
      </c>
      <c r="T2771" s="53">
        <f>Ugovori_OPULJP[[#This Row],[Bespovratna sredstva - Ukupno (EU+Nac) HRK
= Ukupna ugovorena vrijednost bespovratnih sredstava]]/7.5345</f>
        <v>147642.64383834362</v>
      </c>
      <c r="U2771" s="50">
        <v>0</v>
      </c>
      <c r="V2771" s="51">
        <f>Ugovori_OPULJP[[#This Row],[Javni doprinos korisnika - HRK]]/7.5345</f>
        <v>0</v>
      </c>
      <c r="W2771" s="50">
        <v>0</v>
      </c>
      <c r="X2771" s="51">
        <f>Ugovori_OPULJP[[#This Row],[Privatni doprinos korisnika - HRK]]/7.5345</f>
        <v>0</v>
      </c>
      <c r="Y2771" s="52">
        <v>1112413.5</v>
      </c>
      <c r="Z2771" s="53">
        <f>Ugovori_OPULJP[[#This Row],[UKUPNI PRIHVATLJIVI IZDACI
TOTAL ELIGIBLE EXPENDITURE
= Bespovratna sredstva ukupno + doprinos korisnika
= Ukupni prihvatljivi troškovi
= Ukupna ugovorena vrijednost projekta HRK]]/7.5345</f>
        <v>147642.64383834362</v>
      </c>
      <c r="AA2771" s="57" t="s">
        <v>38</v>
      </c>
      <c r="AB2771" s="57" t="s">
        <v>35</v>
      </c>
      <c r="AC2771" s="107" t="s">
        <v>10088</v>
      </c>
      <c r="AD2771" s="63" t="s">
        <v>6595</v>
      </c>
    </row>
    <row r="2772" spans="1:30" ht="114.75" x14ac:dyDescent="0.2">
      <c r="A2772" s="61" t="s">
        <v>10089</v>
      </c>
      <c r="B2772" s="55" t="s">
        <v>743</v>
      </c>
      <c r="C2772" s="56" t="s">
        <v>7295</v>
      </c>
      <c r="D2772" s="88" t="s">
        <v>9750</v>
      </c>
      <c r="E2772" s="57" t="s">
        <v>76</v>
      </c>
      <c r="F2772" s="62" t="s">
        <v>10090</v>
      </c>
      <c r="G2772" s="45" t="s">
        <v>8434</v>
      </c>
      <c r="H2772" s="59">
        <v>44553</v>
      </c>
      <c r="I2772" s="59">
        <v>45161</v>
      </c>
      <c r="J2772" s="48" t="str">
        <f>IF(Ugovori_OPULJP[[#This Row],[DATUM ZAVRŠETKA OPERACIJE]]&gt;DATE(2024,3,31),"u provedbi","završen")</f>
        <v>završen</v>
      </c>
      <c r="K2772" s="58" t="s">
        <v>84</v>
      </c>
      <c r="L2772" s="46" t="s">
        <v>84</v>
      </c>
      <c r="M2772" s="74" t="s">
        <v>3114</v>
      </c>
      <c r="N2772" s="49">
        <v>0.15</v>
      </c>
      <c r="O2772" s="50">
        <f>Ugovori_OPULJP[[#This Row],[Bespovratna sredstva - Ukupno (EU+Nac) HRK
= Ukupna ugovorena vrijednost bespovratnih sredstava]]*Ugovori_OPULJP[[#This Row],[EU STOPA SUFINANCIRANJA %
EU CO-FINANCING RATE %]]</f>
        <v>2795487.7859999998</v>
      </c>
      <c r="P2772" s="51">
        <f>Ugovori_OPULJP[[#This Row],[Bespovratna sredstva - EU dio - HRK]]/7.5345</f>
        <v>371024.98984670511</v>
      </c>
      <c r="Q2772" s="50">
        <f>Ugovori_OPULJP[[#This Row],[Bespovratna sredstva - Ukupno (EU+Nac) HRK
= Ukupna ugovorena vrijednost bespovratnih sredstava]]*Ugovori_OPULJP[[#This Row],[STOPA NACIONALNOG SUFINANCIRANJA %]]</f>
        <v>493321.37400000001</v>
      </c>
      <c r="R2772" s="51">
        <f>Ugovori_OPULJP[[#This Row],[Bespovratna sredstva - Nacionalni dio - HRK]]/7.5345</f>
        <v>65474.998208242083</v>
      </c>
      <c r="S2772" s="52">
        <v>3288809.16</v>
      </c>
      <c r="T2772" s="53">
        <f>Ugovori_OPULJP[[#This Row],[Bespovratna sredstva - Ukupno (EU+Nac) HRK
= Ukupna ugovorena vrijednost bespovratnih sredstava]]/7.5345</f>
        <v>436499.98805494723</v>
      </c>
      <c r="U2772" s="50">
        <v>0</v>
      </c>
      <c r="V2772" s="51">
        <f>Ugovori_OPULJP[[#This Row],[Javni doprinos korisnika - HRK]]/7.5345</f>
        <v>0</v>
      </c>
      <c r="W2772" s="50">
        <v>0</v>
      </c>
      <c r="X2772" s="51">
        <f>Ugovori_OPULJP[[#This Row],[Privatni doprinos korisnika - HRK]]/7.5345</f>
        <v>0</v>
      </c>
      <c r="Y2772" s="52">
        <v>3288809.16</v>
      </c>
      <c r="Z2772" s="53">
        <f>Ugovori_OPULJP[[#This Row],[UKUPNI PRIHVATLJIVI IZDACI
TOTAL ELIGIBLE EXPENDITURE
= Bespovratna sredstva ukupno + doprinos korisnika
= Ukupni prihvatljivi troškovi
= Ukupna ugovorena vrijednost projekta HRK]]/7.5345</f>
        <v>436499.98805494723</v>
      </c>
      <c r="AA2772" s="57" t="s">
        <v>38</v>
      </c>
      <c r="AB2772" s="57" t="s">
        <v>35</v>
      </c>
      <c r="AC2772" s="107" t="s">
        <v>10091</v>
      </c>
      <c r="AD2772" s="63" t="s">
        <v>6595</v>
      </c>
    </row>
    <row r="2773" spans="1:30" ht="76.5" x14ac:dyDescent="0.2">
      <c r="A2773" s="41" t="s">
        <v>10092</v>
      </c>
      <c r="B2773" s="55" t="s">
        <v>743</v>
      </c>
      <c r="C2773" s="56" t="s">
        <v>7295</v>
      </c>
      <c r="D2773" s="88" t="s">
        <v>9750</v>
      </c>
      <c r="E2773" s="57" t="s">
        <v>76</v>
      </c>
      <c r="F2773" s="62" t="s">
        <v>10093</v>
      </c>
      <c r="G2773" s="62" t="s">
        <v>1589</v>
      </c>
      <c r="H2773" s="59">
        <v>44562</v>
      </c>
      <c r="I2773" s="59">
        <v>45170</v>
      </c>
      <c r="J2773" s="48" t="str">
        <f>IF(Ugovori_OPULJP[[#This Row],[DATUM ZAVRŠETKA OPERACIJE]]&gt;DATE(2024,3,31),"u provedbi","završen")</f>
        <v>završen</v>
      </c>
      <c r="K2773" s="67" t="s">
        <v>99</v>
      </c>
      <c r="L2773" s="67" t="s">
        <v>99</v>
      </c>
      <c r="M2773" s="49">
        <v>0.85</v>
      </c>
      <c r="N2773" s="49">
        <v>0.15</v>
      </c>
      <c r="O2773" s="50">
        <f>Ugovori_OPULJP[[#This Row],[Bespovratna sredstva - Ukupno (EU+Nac) HRK
= Ukupna ugovorena vrijednost bespovratnih sredstava]]*Ugovori_OPULJP[[#This Row],[EU STOPA SUFINANCIRANJA %
EU CO-FINANCING RATE %]]</f>
        <v>896823.21899999992</v>
      </c>
      <c r="P2773" s="51">
        <f>Ugovori_OPULJP[[#This Row],[Bespovratna sredstva - EU dio - HRK]]/7.5345</f>
        <v>119028.89627712521</v>
      </c>
      <c r="Q2773" s="50">
        <f>Ugovori_OPULJP[[#This Row],[Bespovratna sredstva - Ukupno (EU+Nac) HRK
= Ukupna ugovorena vrijednost bespovratnih sredstava]]*Ugovori_OPULJP[[#This Row],[STOPA NACIONALNOG SUFINANCIRANJA %]]</f>
        <v>158262.92099999997</v>
      </c>
      <c r="R2773" s="51">
        <f>Ugovori_OPULJP[[#This Row],[Bespovratna sredstva - Nacionalni dio - HRK]]/7.5345</f>
        <v>21005.099343022095</v>
      </c>
      <c r="S2773" s="52">
        <v>1055086.1399999999</v>
      </c>
      <c r="T2773" s="53">
        <f>Ugovori_OPULJP[[#This Row],[Bespovratna sredstva - Ukupno (EU+Nac) HRK
= Ukupna ugovorena vrijednost bespovratnih sredstava]]/7.5345</f>
        <v>140033.9956201473</v>
      </c>
      <c r="U2773" s="50">
        <v>0</v>
      </c>
      <c r="V2773" s="51">
        <f>Ugovori_OPULJP[[#This Row],[Javni doprinos korisnika - HRK]]/7.5345</f>
        <v>0</v>
      </c>
      <c r="W2773" s="50">
        <v>0</v>
      </c>
      <c r="X2773" s="51">
        <f>Ugovori_OPULJP[[#This Row],[Privatni doprinos korisnika - HRK]]/7.5345</f>
        <v>0</v>
      </c>
      <c r="Y2773" s="52">
        <v>1055086.1399999999</v>
      </c>
      <c r="Z2773" s="53">
        <f>Ugovori_OPULJP[[#This Row],[UKUPNI PRIHVATLJIVI IZDACI
TOTAL ELIGIBLE EXPENDITURE
= Bespovratna sredstva ukupno + doprinos korisnika
= Ukupni prihvatljivi troškovi
= Ukupna ugovorena vrijednost projekta HRK]]/7.5345</f>
        <v>140033.9956201473</v>
      </c>
      <c r="AA2773" s="57" t="s">
        <v>38</v>
      </c>
      <c r="AB2773" s="57" t="s">
        <v>35</v>
      </c>
      <c r="AC2773" s="107" t="s">
        <v>10094</v>
      </c>
      <c r="AD2773" s="63" t="s">
        <v>6595</v>
      </c>
    </row>
    <row r="2774" spans="1:30" ht="76.5" x14ac:dyDescent="0.2">
      <c r="A2774" s="61" t="s">
        <v>10095</v>
      </c>
      <c r="B2774" s="55" t="s">
        <v>743</v>
      </c>
      <c r="C2774" s="56" t="s">
        <v>7295</v>
      </c>
      <c r="D2774" s="88" t="s">
        <v>9750</v>
      </c>
      <c r="E2774" s="57" t="s">
        <v>76</v>
      </c>
      <c r="F2774" s="62" t="s">
        <v>10096</v>
      </c>
      <c r="G2774" s="45" t="s">
        <v>8407</v>
      </c>
      <c r="H2774" s="59">
        <v>44553</v>
      </c>
      <c r="I2774" s="59">
        <v>45161</v>
      </c>
      <c r="J2774" s="48" t="str">
        <f>IF(Ugovori_OPULJP[[#This Row],[DATUM ZAVRŠETKA OPERACIJE]]&gt;DATE(2024,3,31),"u provedbi","završen")</f>
        <v>završen</v>
      </c>
      <c r="K2774" s="58" t="s">
        <v>249</v>
      </c>
      <c r="L2774" s="58" t="s">
        <v>249</v>
      </c>
      <c r="M2774" s="74" t="s">
        <v>3114</v>
      </c>
      <c r="N2774" s="49">
        <v>0.15</v>
      </c>
      <c r="O2774" s="50">
        <f>Ugovori_OPULJP[[#This Row],[Bespovratna sredstva - Ukupno (EU+Nac) HRK
= Ukupna ugovorena vrijednost bespovratnih sredstava]]*Ugovori_OPULJP[[#This Row],[EU STOPA SUFINANCIRANJA %
EU CO-FINANCING RATE %]]</f>
        <v>900304.94649999996</v>
      </c>
      <c r="P2774" s="51">
        <f>Ugovori_OPULJP[[#This Row],[Bespovratna sredstva - EU dio - HRK]]/7.5345</f>
        <v>119491.00092905965</v>
      </c>
      <c r="Q2774" s="50">
        <f>Ugovori_OPULJP[[#This Row],[Bespovratna sredstva - Ukupno (EU+Nac) HRK
= Ukupna ugovorena vrijednost bespovratnih sredstava]]*Ugovori_OPULJP[[#This Row],[STOPA NACIONALNOG SUFINANCIRANJA %]]</f>
        <v>158877.34349999999</v>
      </c>
      <c r="R2774" s="51">
        <f>Ugovori_OPULJP[[#This Row],[Bespovratna sredstva - Nacionalni dio - HRK]]/7.5345</f>
        <v>21086.647222775231</v>
      </c>
      <c r="S2774" s="52">
        <v>1059182.29</v>
      </c>
      <c r="T2774" s="53">
        <f>Ugovori_OPULJP[[#This Row],[Bespovratna sredstva - Ukupno (EU+Nac) HRK
= Ukupna ugovorena vrijednost bespovratnih sredstava]]/7.5345</f>
        <v>140577.6481518349</v>
      </c>
      <c r="U2774" s="50">
        <v>0</v>
      </c>
      <c r="V2774" s="51">
        <f>Ugovori_OPULJP[[#This Row],[Javni doprinos korisnika - HRK]]/7.5345</f>
        <v>0</v>
      </c>
      <c r="W2774" s="50">
        <v>0</v>
      </c>
      <c r="X2774" s="51">
        <f>Ugovori_OPULJP[[#This Row],[Privatni doprinos korisnika - HRK]]/7.5345</f>
        <v>0</v>
      </c>
      <c r="Y2774" s="52">
        <v>1059182.29</v>
      </c>
      <c r="Z2774" s="53">
        <f>Ugovori_OPULJP[[#This Row],[UKUPNI PRIHVATLJIVI IZDACI
TOTAL ELIGIBLE EXPENDITURE
= Bespovratna sredstva ukupno + doprinos korisnika
= Ukupni prihvatljivi troškovi
= Ukupna ugovorena vrijednost projekta HRK]]/7.5345</f>
        <v>140577.6481518349</v>
      </c>
      <c r="AA2774" s="57" t="s">
        <v>38</v>
      </c>
      <c r="AB2774" s="57" t="s">
        <v>35</v>
      </c>
      <c r="AC2774" s="107" t="s">
        <v>10097</v>
      </c>
      <c r="AD2774" s="63" t="s">
        <v>6595</v>
      </c>
    </row>
    <row r="2775" spans="1:30" ht="89.25" x14ac:dyDescent="0.2">
      <c r="A2775" s="61" t="s">
        <v>10098</v>
      </c>
      <c r="B2775" s="55" t="s">
        <v>743</v>
      </c>
      <c r="C2775" s="56" t="s">
        <v>7295</v>
      </c>
      <c r="D2775" s="88" t="s">
        <v>9750</v>
      </c>
      <c r="E2775" s="57" t="s">
        <v>76</v>
      </c>
      <c r="F2775" s="62" t="s">
        <v>10099</v>
      </c>
      <c r="G2775" s="62" t="s">
        <v>2983</v>
      </c>
      <c r="H2775" s="59">
        <v>44553</v>
      </c>
      <c r="I2775" s="59">
        <v>45161</v>
      </c>
      <c r="J2775" s="48" t="str">
        <f>IF(Ugovori_OPULJP[[#This Row],[DATUM ZAVRŠETKA OPERACIJE]]&gt;DATE(2024,3,31),"u provedbi","završen")</f>
        <v>završen</v>
      </c>
      <c r="K2775" s="58" t="s">
        <v>249</v>
      </c>
      <c r="L2775" s="58" t="s">
        <v>249</v>
      </c>
      <c r="M2775" s="74" t="s">
        <v>3114</v>
      </c>
      <c r="N2775" s="49">
        <v>0.15</v>
      </c>
      <c r="O2775" s="50">
        <f>Ugovori_OPULJP[[#This Row],[Bespovratna sredstva - Ukupno (EU+Nac) HRK
= Ukupna ugovorena vrijednost bespovratnih sredstava]]*Ugovori_OPULJP[[#This Row],[EU STOPA SUFINANCIRANJA %
EU CO-FINANCING RATE %]]</f>
        <v>3913910</v>
      </c>
      <c r="P2775" s="51">
        <f>Ugovori_OPULJP[[#This Row],[Bespovratna sredstva - EU dio - HRK]]/7.5345</f>
        <v>519465.12708208902</v>
      </c>
      <c r="Q2775" s="50">
        <f>Ugovori_OPULJP[[#This Row],[Bespovratna sredstva - Ukupno (EU+Nac) HRK
= Ukupna ugovorena vrijednost bespovratnih sredstava]]*Ugovori_OPULJP[[#This Row],[STOPA NACIONALNOG SUFINANCIRANJA %]]</f>
        <v>690690</v>
      </c>
      <c r="R2775" s="51">
        <f>Ugovori_OPULJP[[#This Row],[Bespovratna sredstva - Nacionalni dio - HRK]]/7.5345</f>
        <v>91670.316543898065</v>
      </c>
      <c r="S2775" s="52">
        <v>4604600</v>
      </c>
      <c r="T2775" s="53">
        <f>Ugovori_OPULJP[[#This Row],[Bespovratna sredstva - Ukupno (EU+Nac) HRK
= Ukupna ugovorena vrijednost bespovratnih sredstava]]/7.5345</f>
        <v>611135.44362598704</v>
      </c>
      <c r="U2775" s="50">
        <v>0</v>
      </c>
      <c r="V2775" s="51">
        <f>Ugovori_OPULJP[[#This Row],[Javni doprinos korisnika - HRK]]/7.5345</f>
        <v>0</v>
      </c>
      <c r="W2775" s="50">
        <v>0</v>
      </c>
      <c r="X2775" s="51">
        <f>Ugovori_OPULJP[[#This Row],[Privatni doprinos korisnika - HRK]]/7.5345</f>
        <v>0</v>
      </c>
      <c r="Y2775" s="52">
        <v>4604600</v>
      </c>
      <c r="Z2775" s="53">
        <f>Ugovori_OPULJP[[#This Row],[UKUPNI PRIHVATLJIVI IZDACI
TOTAL ELIGIBLE EXPENDITURE
= Bespovratna sredstva ukupno + doprinos korisnika
= Ukupni prihvatljivi troškovi
= Ukupna ugovorena vrijednost projekta HRK]]/7.5345</f>
        <v>611135.44362598704</v>
      </c>
      <c r="AA2775" s="57" t="s">
        <v>38</v>
      </c>
      <c r="AB2775" s="57" t="s">
        <v>35</v>
      </c>
      <c r="AC2775" s="107" t="s">
        <v>10100</v>
      </c>
      <c r="AD2775" s="63" t="s">
        <v>6595</v>
      </c>
    </row>
    <row r="2776" spans="1:30" ht="76.5" x14ac:dyDescent="0.2">
      <c r="A2776" s="61" t="s">
        <v>10101</v>
      </c>
      <c r="B2776" s="55" t="s">
        <v>743</v>
      </c>
      <c r="C2776" s="56" t="s">
        <v>7295</v>
      </c>
      <c r="D2776" s="88" t="s">
        <v>9750</v>
      </c>
      <c r="E2776" s="57" t="s">
        <v>76</v>
      </c>
      <c r="F2776" s="62" t="s">
        <v>10102</v>
      </c>
      <c r="G2776" s="62" t="s">
        <v>1736</v>
      </c>
      <c r="H2776" s="59">
        <v>44553</v>
      </c>
      <c r="I2776" s="59">
        <v>45161</v>
      </c>
      <c r="J2776" s="48" t="str">
        <f>IF(Ugovori_OPULJP[[#This Row],[DATUM ZAVRŠETKA OPERACIJE]]&gt;DATE(2024,3,31),"u provedbi","završen")</f>
        <v>završen</v>
      </c>
      <c r="K2776" s="58" t="s">
        <v>99</v>
      </c>
      <c r="L2776" s="58" t="s">
        <v>99</v>
      </c>
      <c r="M2776" s="74" t="s">
        <v>3114</v>
      </c>
      <c r="N2776" s="49">
        <v>0.15</v>
      </c>
      <c r="O2776" s="50">
        <f>Ugovori_OPULJP[[#This Row],[Bespovratna sredstva - Ukupno (EU+Nac) HRK
= Ukupna ugovorena vrijednost bespovratnih sredstava]]*Ugovori_OPULJP[[#This Row],[EU STOPA SUFINANCIRANJA %
EU CO-FINANCING RATE %]]</f>
        <v>2149282.6894999999</v>
      </c>
      <c r="P2776" s="51">
        <f>Ugovori_OPULJP[[#This Row],[Bespovratna sredstva - EU dio - HRK]]/7.5345</f>
        <v>285258.83462738065</v>
      </c>
      <c r="Q2776" s="50">
        <f>Ugovori_OPULJP[[#This Row],[Bespovratna sredstva - Ukupno (EU+Nac) HRK
= Ukupna ugovorena vrijednost bespovratnih sredstava]]*Ugovori_OPULJP[[#This Row],[STOPA NACIONALNOG SUFINANCIRANJA %]]</f>
        <v>379285.18050000002</v>
      </c>
      <c r="R2776" s="51">
        <f>Ugovori_OPULJP[[#This Row],[Bespovratna sredstva - Nacionalni dio - HRK]]/7.5345</f>
        <v>50339.794346008362</v>
      </c>
      <c r="S2776" s="52">
        <v>2528567.87</v>
      </c>
      <c r="T2776" s="53">
        <f>Ugovori_OPULJP[[#This Row],[Bespovratna sredstva - Ukupno (EU+Nac) HRK
= Ukupna ugovorena vrijednost bespovratnih sredstava]]/7.5345</f>
        <v>335598.62897338904</v>
      </c>
      <c r="U2776" s="50">
        <v>0</v>
      </c>
      <c r="V2776" s="51">
        <f>Ugovori_OPULJP[[#This Row],[Javni doprinos korisnika - HRK]]/7.5345</f>
        <v>0</v>
      </c>
      <c r="W2776" s="50">
        <v>0</v>
      </c>
      <c r="X2776" s="51">
        <f>Ugovori_OPULJP[[#This Row],[Privatni doprinos korisnika - HRK]]/7.5345</f>
        <v>0</v>
      </c>
      <c r="Y2776" s="52">
        <v>2528567.87</v>
      </c>
      <c r="Z2776" s="53">
        <f>Ugovori_OPULJP[[#This Row],[UKUPNI PRIHVATLJIVI IZDACI
TOTAL ELIGIBLE EXPENDITURE
= Bespovratna sredstva ukupno + doprinos korisnika
= Ukupni prihvatljivi troškovi
= Ukupna ugovorena vrijednost projekta HRK]]/7.5345</f>
        <v>335598.62897338904</v>
      </c>
      <c r="AA2776" s="57" t="s">
        <v>38</v>
      </c>
      <c r="AB2776" s="57" t="s">
        <v>35</v>
      </c>
      <c r="AC2776" s="107" t="s">
        <v>10103</v>
      </c>
      <c r="AD2776" s="63" t="s">
        <v>6595</v>
      </c>
    </row>
    <row r="2777" spans="1:30" ht="76.5" x14ac:dyDescent="0.2">
      <c r="A2777" s="61" t="s">
        <v>10104</v>
      </c>
      <c r="B2777" s="55" t="s">
        <v>743</v>
      </c>
      <c r="C2777" s="56" t="s">
        <v>7295</v>
      </c>
      <c r="D2777" s="56" t="s">
        <v>9750</v>
      </c>
      <c r="E2777" s="57" t="s">
        <v>76</v>
      </c>
      <c r="F2777" s="62" t="s">
        <v>10105</v>
      </c>
      <c r="G2777" s="62" t="s">
        <v>10106</v>
      </c>
      <c r="H2777" s="59">
        <v>44580</v>
      </c>
      <c r="I2777" s="59">
        <v>45188</v>
      </c>
      <c r="J2777" s="48" t="str">
        <f>IF(Ugovori_OPULJP[[#This Row],[DATUM ZAVRŠETKA OPERACIJE]]&gt;DATE(2024,3,31),"u provedbi","završen")</f>
        <v>završen</v>
      </c>
      <c r="K2777" s="58" t="s">
        <v>200</v>
      </c>
      <c r="L2777" s="58" t="s">
        <v>200</v>
      </c>
      <c r="M2777" s="49">
        <v>0.85</v>
      </c>
      <c r="N2777" s="49">
        <v>0.15</v>
      </c>
      <c r="O2777" s="50">
        <f>Ugovori_OPULJP[[#This Row],[Bespovratna sredstva - Ukupno (EU+Nac) HRK
= Ukupna ugovorena vrijednost bespovratnih sredstava]]*Ugovori_OPULJP[[#This Row],[EU STOPA SUFINANCIRANJA %
EU CO-FINANCING RATE %]]</f>
        <v>859222.86550000007</v>
      </c>
      <c r="P2777" s="51">
        <f>Ugovori_OPULJP[[#This Row],[Bespovratna sredstva - EU dio - HRK]]/7.5345</f>
        <v>114038.47176322251</v>
      </c>
      <c r="Q2777" s="50">
        <f>Ugovori_OPULJP[[#This Row],[Bespovratna sredstva - Ukupno (EU+Nac) HRK
= Ukupna ugovorena vrijednost bespovratnih sredstava]]*Ugovori_OPULJP[[#This Row],[STOPA NACIONALNOG SUFINANCIRANJA %]]</f>
        <v>151627.56450000001</v>
      </c>
      <c r="R2777" s="51">
        <f>Ugovori_OPULJP[[#This Row],[Bespovratna sredstva - Nacionalni dio - HRK]]/7.5345</f>
        <v>20124.436193509853</v>
      </c>
      <c r="S2777" s="52">
        <v>1010850.43</v>
      </c>
      <c r="T2777" s="53">
        <f>Ugovori_OPULJP[[#This Row],[Bespovratna sredstva - Ukupno (EU+Nac) HRK
= Ukupna ugovorena vrijednost bespovratnih sredstava]]/7.5345</f>
        <v>134162.90795673235</v>
      </c>
      <c r="U2777" s="50">
        <v>0</v>
      </c>
      <c r="V2777" s="51">
        <f>Ugovori_OPULJP[[#This Row],[Javni doprinos korisnika - HRK]]/7.5345</f>
        <v>0</v>
      </c>
      <c r="W2777" s="50">
        <v>0</v>
      </c>
      <c r="X2777" s="51">
        <f>Ugovori_OPULJP[[#This Row],[Privatni doprinos korisnika - HRK]]/7.5345</f>
        <v>0</v>
      </c>
      <c r="Y2777" s="52">
        <v>1010850.43</v>
      </c>
      <c r="Z2777" s="53">
        <f>Ugovori_OPULJP[[#This Row],[UKUPNI PRIHVATLJIVI IZDACI
TOTAL ELIGIBLE EXPENDITURE
= Bespovratna sredstva ukupno + doprinos korisnika
= Ukupni prihvatljivi troškovi
= Ukupna ugovorena vrijednost projekta HRK]]/7.5345</f>
        <v>134162.90795673235</v>
      </c>
      <c r="AA2777" s="57" t="s">
        <v>38</v>
      </c>
      <c r="AB2777" s="57" t="s">
        <v>35</v>
      </c>
      <c r="AC2777" s="107" t="s">
        <v>10107</v>
      </c>
      <c r="AD2777" s="63" t="s">
        <v>6595</v>
      </c>
    </row>
    <row r="2778" spans="1:30" ht="102" x14ac:dyDescent="0.2">
      <c r="A2778" s="61" t="s">
        <v>10108</v>
      </c>
      <c r="B2778" s="55" t="s">
        <v>743</v>
      </c>
      <c r="C2778" s="56" t="s">
        <v>7295</v>
      </c>
      <c r="D2778" s="56" t="s">
        <v>9750</v>
      </c>
      <c r="E2778" s="57" t="s">
        <v>76</v>
      </c>
      <c r="F2778" s="62" t="s">
        <v>10109</v>
      </c>
      <c r="G2778" s="62" t="s">
        <v>2441</v>
      </c>
      <c r="H2778" s="59">
        <v>44581</v>
      </c>
      <c r="I2778" s="59">
        <v>45189</v>
      </c>
      <c r="J2778" s="48" t="str">
        <f>IF(Ugovori_OPULJP[[#This Row],[DATUM ZAVRŠETKA OPERACIJE]]&gt;DATE(2024,3,31),"u provedbi","završen")</f>
        <v>završen</v>
      </c>
      <c r="K2778" s="58" t="s">
        <v>271</v>
      </c>
      <c r="L2778" s="58" t="s">
        <v>271</v>
      </c>
      <c r="M2778" s="49">
        <v>0.85</v>
      </c>
      <c r="N2778" s="49">
        <v>0.15</v>
      </c>
      <c r="O2778" s="50">
        <f>Ugovori_OPULJP[[#This Row],[Bespovratna sredstva - Ukupno (EU+Nac) HRK
= Ukupna ugovorena vrijednost bespovratnih sredstava]]*Ugovori_OPULJP[[#This Row],[EU STOPA SUFINANCIRANJA %
EU CO-FINANCING RATE %]]</f>
        <v>5019659.0965</v>
      </c>
      <c r="P2778" s="51">
        <f>Ugovori_OPULJP[[#This Row],[Bespovratna sredstva - EU dio - HRK]]/7.5345</f>
        <v>666223.25257150433</v>
      </c>
      <c r="Q2778" s="50">
        <f>Ugovori_OPULJP[[#This Row],[Bespovratna sredstva - Ukupno (EU+Nac) HRK
= Ukupna ugovorena vrijednost bespovratnih sredstava]]*Ugovori_OPULJP[[#This Row],[STOPA NACIONALNOG SUFINANCIRANJA %]]</f>
        <v>885822.19349999994</v>
      </c>
      <c r="R2778" s="51">
        <f>Ugovori_OPULJP[[#This Row],[Bespovratna sredstva - Nacionalni dio - HRK]]/7.5345</f>
        <v>117568.8092773243</v>
      </c>
      <c r="S2778" s="52">
        <v>5905481.29</v>
      </c>
      <c r="T2778" s="53">
        <f>Ugovori_OPULJP[[#This Row],[Bespovratna sredstva - Ukupno (EU+Nac) HRK
= Ukupna ugovorena vrijednost bespovratnih sredstava]]/7.5345</f>
        <v>783792.06184882869</v>
      </c>
      <c r="U2778" s="50">
        <v>0</v>
      </c>
      <c r="V2778" s="51">
        <f>Ugovori_OPULJP[[#This Row],[Javni doprinos korisnika - HRK]]/7.5345</f>
        <v>0</v>
      </c>
      <c r="W2778" s="50">
        <v>0</v>
      </c>
      <c r="X2778" s="51">
        <f>Ugovori_OPULJP[[#This Row],[Privatni doprinos korisnika - HRK]]/7.5345</f>
        <v>0</v>
      </c>
      <c r="Y2778" s="52">
        <v>5905481.29</v>
      </c>
      <c r="Z2778" s="53">
        <f>Ugovori_OPULJP[[#This Row],[UKUPNI PRIHVATLJIVI IZDACI
TOTAL ELIGIBLE EXPENDITURE
= Bespovratna sredstva ukupno + doprinos korisnika
= Ukupni prihvatljivi troškovi
= Ukupna ugovorena vrijednost projekta HRK]]/7.5345</f>
        <v>783792.06184882869</v>
      </c>
      <c r="AA2778" s="57" t="s">
        <v>38</v>
      </c>
      <c r="AB2778" s="57" t="s">
        <v>35</v>
      </c>
      <c r="AC2778" s="107" t="s">
        <v>10110</v>
      </c>
      <c r="AD2778" s="63" t="s">
        <v>6595</v>
      </c>
    </row>
    <row r="2779" spans="1:30" ht="76.5" x14ac:dyDescent="0.2">
      <c r="A2779" s="61" t="s">
        <v>10111</v>
      </c>
      <c r="B2779" s="55" t="s">
        <v>743</v>
      </c>
      <c r="C2779" s="56" t="s">
        <v>7295</v>
      </c>
      <c r="D2779" s="88" t="s">
        <v>9750</v>
      </c>
      <c r="E2779" s="57" t="s">
        <v>76</v>
      </c>
      <c r="F2779" s="62" t="s">
        <v>10112</v>
      </c>
      <c r="G2779" s="62" t="s">
        <v>10113</v>
      </c>
      <c r="H2779" s="59">
        <v>44553</v>
      </c>
      <c r="I2779" s="59">
        <v>45161</v>
      </c>
      <c r="J2779" s="48" t="str">
        <f>IF(Ugovori_OPULJP[[#This Row],[DATUM ZAVRŠETKA OPERACIJE]]&gt;DATE(2024,3,31),"u provedbi","završen")</f>
        <v>završen</v>
      </c>
      <c r="K2779" s="58" t="s">
        <v>249</v>
      </c>
      <c r="L2779" s="58" t="s">
        <v>249</v>
      </c>
      <c r="M2779" s="74" t="s">
        <v>3114</v>
      </c>
      <c r="N2779" s="49">
        <v>0.15</v>
      </c>
      <c r="O2779" s="50">
        <f>Ugovori_OPULJP[[#This Row],[Bespovratna sredstva - Ukupno (EU+Nac) HRK
= Ukupna ugovorena vrijednost bespovratnih sredstava]]*Ugovori_OPULJP[[#This Row],[EU STOPA SUFINANCIRANJA %
EU CO-FINANCING RATE %]]</f>
        <v>1074318.9354999999</v>
      </c>
      <c r="P2779" s="51">
        <f>Ugovori_OPULJP[[#This Row],[Bespovratna sredstva - EU dio - HRK]]/7.5345</f>
        <v>142586.62625257147</v>
      </c>
      <c r="Q2779" s="50">
        <f>Ugovori_OPULJP[[#This Row],[Bespovratna sredstva - Ukupno (EU+Nac) HRK
= Ukupna ugovorena vrijednost bespovratnih sredstava]]*Ugovori_OPULJP[[#This Row],[STOPA NACIONALNOG SUFINANCIRANJA %]]</f>
        <v>189585.69449999998</v>
      </c>
      <c r="R2779" s="51">
        <f>Ugovori_OPULJP[[#This Row],[Bespovratna sredstva - Nacionalni dio - HRK]]/7.5345</f>
        <v>25162.345809277322</v>
      </c>
      <c r="S2779" s="52">
        <v>1263904.6299999999</v>
      </c>
      <c r="T2779" s="53">
        <f>Ugovori_OPULJP[[#This Row],[Bespovratna sredstva - Ukupno (EU+Nac) HRK
= Ukupna ugovorena vrijednost bespovratnih sredstava]]/7.5345</f>
        <v>167748.97206184879</v>
      </c>
      <c r="U2779" s="50">
        <v>0</v>
      </c>
      <c r="V2779" s="51">
        <f>Ugovori_OPULJP[[#This Row],[Javni doprinos korisnika - HRK]]/7.5345</f>
        <v>0</v>
      </c>
      <c r="W2779" s="50">
        <v>0</v>
      </c>
      <c r="X2779" s="51">
        <f>Ugovori_OPULJP[[#This Row],[Privatni doprinos korisnika - HRK]]/7.5345</f>
        <v>0</v>
      </c>
      <c r="Y2779" s="52">
        <v>1263904.6299999999</v>
      </c>
      <c r="Z2779" s="53">
        <f>Ugovori_OPULJP[[#This Row],[UKUPNI PRIHVATLJIVI IZDACI
TOTAL ELIGIBLE EXPENDITURE
= Bespovratna sredstva ukupno + doprinos korisnika
= Ukupni prihvatljivi troškovi
= Ukupna ugovorena vrijednost projekta HRK]]/7.5345</f>
        <v>167748.97206184879</v>
      </c>
      <c r="AA2779" s="57" t="s">
        <v>38</v>
      </c>
      <c r="AB2779" s="57" t="s">
        <v>35</v>
      </c>
      <c r="AC2779" s="107" t="s">
        <v>10114</v>
      </c>
      <c r="AD2779" s="63" t="s">
        <v>6595</v>
      </c>
    </row>
    <row r="2780" spans="1:30" ht="63.75" x14ac:dyDescent="0.2">
      <c r="A2780" s="61" t="s">
        <v>10115</v>
      </c>
      <c r="B2780" s="55" t="s">
        <v>743</v>
      </c>
      <c r="C2780" s="56" t="s">
        <v>7295</v>
      </c>
      <c r="D2780" s="88" t="s">
        <v>9750</v>
      </c>
      <c r="E2780" s="57" t="s">
        <v>76</v>
      </c>
      <c r="F2780" s="62" t="s">
        <v>10116</v>
      </c>
      <c r="G2780" s="62" t="s">
        <v>10117</v>
      </c>
      <c r="H2780" s="59">
        <v>44553</v>
      </c>
      <c r="I2780" s="59">
        <v>45161</v>
      </c>
      <c r="J2780" s="48" t="str">
        <f>IF(Ugovori_OPULJP[[#This Row],[DATUM ZAVRŠETKA OPERACIJE]]&gt;DATE(2024,3,31),"u provedbi","završen")</f>
        <v>završen</v>
      </c>
      <c r="K2780" s="58" t="s">
        <v>79</v>
      </c>
      <c r="L2780" s="58" t="s">
        <v>79</v>
      </c>
      <c r="M2780" s="74" t="s">
        <v>3114</v>
      </c>
      <c r="N2780" s="49">
        <v>0.15</v>
      </c>
      <c r="O2780" s="50">
        <f>Ugovori_OPULJP[[#This Row],[Bespovratna sredstva - Ukupno (EU+Nac) HRK
= Ukupna ugovorena vrijednost bespovratnih sredstava]]*Ugovori_OPULJP[[#This Row],[EU STOPA SUFINANCIRANJA %
EU CO-FINANCING RATE %]]</f>
        <v>1582660.135</v>
      </c>
      <c r="P2780" s="51">
        <f>Ugovori_OPULJP[[#This Row],[Bespovratna sredstva - EU dio - HRK]]/7.5345</f>
        <v>210055.0978830712</v>
      </c>
      <c r="Q2780" s="50">
        <f>Ugovori_OPULJP[[#This Row],[Bespovratna sredstva - Ukupno (EU+Nac) HRK
= Ukupna ugovorena vrijednost bespovratnih sredstava]]*Ugovori_OPULJP[[#This Row],[STOPA NACIONALNOG SUFINANCIRANJA %]]</f>
        <v>279292.96500000003</v>
      </c>
      <c r="R2780" s="51">
        <f>Ugovori_OPULJP[[#This Row],[Bespovratna sredstva - Nacionalni dio - HRK]]/7.5345</f>
        <v>37068.546685247864</v>
      </c>
      <c r="S2780" s="52">
        <v>1861953.1</v>
      </c>
      <c r="T2780" s="53">
        <f>Ugovori_OPULJP[[#This Row],[Bespovratna sredstva - Ukupno (EU+Nac) HRK
= Ukupna ugovorena vrijednost bespovratnih sredstava]]/7.5345</f>
        <v>247123.64456831905</v>
      </c>
      <c r="U2780" s="50">
        <v>0</v>
      </c>
      <c r="V2780" s="51">
        <f>Ugovori_OPULJP[[#This Row],[Javni doprinos korisnika - HRK]]/7.5345</f>
        <v>0</v>
      </c>
      <c r="W2780" s="50">
        <v>0</v>
      </c>
      <c r="X2780" s="51">
        <f>Ugovori_OPULJP[[#This Row],[Privatni doprinos korisnika - HRK]]/7.5345</f>
        <v>0</v>
      </c>
      <c r="Y2780" s="52">
        <v>1861953.1</v>
      </c>
      <c r="Z2780" s="53">
        <f>Ugovori_OPULJP[[#This Row],[UKUPNI PRIHVATLJIVI IZDACI
TOTAL ELIGIBLE EXPENDITURE
= Bespovratna sredstva ukupno + doprinos korisnika
= Ukupni prihvatljivi troškovi
= Ukupna ugovorena vrijednost projekta HRK]]/7.5345</f>
        <v>247123.64456831905</v>
      </c>
      <c r="AA2780" s="57" t="s">
        <v>38</v>
      </c>
      <c r="AB2780" s="57" t="s">
        <v>35</v>
      </c>
      <c r="AC2780" s="107" t="s">
        <v>9786</v>
      </c>
      <c r="AD2780" s="63" t="s">
        <v>6595</v>
      </c>
    </row>
    <row r="2781" spans="1:30" ht="89.25" x14ac:dyDescent="0.2">
      <c r="A2781" s="61" t="s">
        <v>10118</v>
      </c>
      <c r="B2781" s="55" t="s">
        <v>743</v>
      </c>
      <c r="C2781" s="56" t="s">
        <v>7295</v>
      </c>
      <c r="D2781" s="56" t="s">
        <v>9750</v>
      </c>
      <c r="E2781" s="57" t="s">
        <v>76</v>
      </c>
      <c r="F2781" s="62" t="s">
        <v>10119</v>
      </c>
      <c r="G2781" s="62" t="s">
        <v>10120</v>
      </c>
      <c r="H2781" s="59">
        <v>44582</v>
      </c>
      <c r="I2781" s="59">
        <v>45190</v>
      </c>
      <c r="J2781" s="48" t="str">
        <f>IF(Ugovori_OPULJP[[#This Row],[DATUM ZAVRŠETKA OPERACIJE]]&gt;DATE(2024,3,31),"u provedbi","završen")</f>
        <v>završen</v>
      </c>
      <c r="K2781" s="58" t="s">
        <v>155</v>
      </c>
      <c r="L2781" s="46" t="s">
        <v>155</v>
      </c>
      <c r="M2781" s="49">
        <v>0.85</v>
      </c>
      <c r="N2781" s="49">
        <v>0.15</v>
      </c>
      <c r="O2781" s="50">
        <f>Ugovori_OPULJP[[#This Row],[Bespovratna sredstva - Ukupno (EU+Nac) HRK
= Ukupna ugovorena vrijednost bespovratnih sredstava]]*Ugovori_OPULJP[[#This Row],[EU STOPA SUFINANCIRANJA %
EU CO-FINANCING RATE %]]</f>
        <v>1527175.0845000001</v>
      </c>
      <c r="P2781" s="51">
        <f>Ugovori_OPULJP[[#This Row],[Bespovratna sredstva - EU dio - HRK]]/7.5345</f>
        <v>202690.96615568385</v>
      </c>
      <c r="Q2781" s="50">
        <f>Ugovori_OPULJP[[#This Row],[Bespovratna sredstva - Ukupno (EU+Nac) HRK
= Ukupna ugovorena vrijednost bespovratnih sredstava]]*Ugovori_OPULJP[[#This Row],[STOPA NACIONALNOG SUFINANCIRANJA %]]</f>
        <v>269501.48550000001</v>
      </c>
      <c r="R2781" s="51">
        <f>Ugovori_OPULJP[[#This Row],[Bespovratna sredstva - Nacionalni dio - HRK]]/7.5345</f>
        <v>35768.994027473622</v>
      </c>
      <c r="S2781" s="52">
        <v>1796676.57</v>
      </c>
      <c r="T2781" s="53">
        <f>Ugovori_OPULJP[[#This Row],[Bespovratna sredstva - Ukupno (EU+Nac) HRK
= Ukupna ugovorena vrijednost bespovratnih sredstava]]/7.5345</f>
        <v>238459.96018315747</v>
      </c>
      <c r="U2781" s="50">
        <v>0</v>
      </c>
      <c r="V2781" s="51">
        <f>Ugovori_OPULJP[[#This Row],[Javni doprinos korisnika - HRK]]/7.5345</f>
        <v>0</v>
      </c>
      <c r="W2781" s="50">
        <v>0</v>
      </c>
      <c r="X2781" s="51">
        <f>Ugovori_OPULJP[[#This Row],[Privatni doprinos korisnika - HRK]]/7.5345</f>
        <v>0</v>
      </c>
      <c r="Y2781" s="52">
        <v>1796676.57</v>
      </c>
      <c r="Z2781" s="53">
        <f>Ugovori_OPULJP[[#This Row],[UKUPNI PRIHVATLJIVI IZDACI
TOTAL ELIGIBLE EXPENDITURE
= Bespovratna sredstva ukupno + doprinos korisnika
= Ukupni prihvatljivi troškovi
= Ukupna ugovorena vrijednost projekta HRK]]/7.5345</f>
        <v>238459.96018315747</v>
      </c>
      <c r="AA2781" s="57" t="s">
        <v>38</v>
      </c>
      <c r="AB2781" s="57" t="s">
        <v>35</v>
      </c>
      <c r="AC2781" s="107" t="s">
        <v>10121</v>
      </c>
      <c r="AD2781" s="63" t="s">
        <v>6595</v>
      </c>
    </row>
    <row r="2782" spans="1:30" ht="114.75" x14ac:dyDescent="0.2">
      <c r="A2782" s="61" t="s">
        <v>10122</v>
      </c>
      <c r="B2782" s="55" t="s">
        <v>743</v>
      </c>
      <c r="C2782" s="56" t="s">
        <v>7295</v>
      </c>
      <c r="D2782" s="88" t="s">
        <v>9750</v>
      </c>
      <c r="E2782" s="57" t="s">
        <v>76</v>
      </c>
      <c r="F2782" s="62" t="s">
        <v>10123</v>
      </c>
      <c r="G2782" s="62" t="s">
        <v>10124</v>
      </c>
      <c r="H2782" s="59">
        <v>44621</v>
      </c>
      <c r="I2782" s="59">
        <v>45231</v>
      </c>
      <c r="J2782" s="48" t="str">
        <f>IF(Ugovori_OPULJP[[#This Row],[DATUM ZAVRŠETKA OPERACIJE]]&gt;DATE(2024,3,31),"u provedbi","završen")</f>
        <v>završen</v>
      </c>
      <c r="K2782" s="58" t="s">
        <v>271</v>
      </c>
      <c r="L2782" s="58" t="s">
        <v>271</v>
      </c>
      <c r="M2782" s="49">
        <v>0.85</v>
      </c>
      <c r="N2782" s="49">
        <v>0.15</v>
      </c>
      <c r="O2782" s="50">
        <f>Ugovori_OPULJP[[#This Row],[Bespovratna sredstva - Ukupno (EU+Nac) HRK
= Ukupna ugovorena vrijednost bespovratnih sredstava]]*Ugovori_OPULJP[[#This Row],[EU STOPA SUFINANCIRANJA %
EU CO-FINANCING RATE %]]</f>
        <v>849243.5</v>
      </c>
      <c r="P2782" s="51">
        <f>Ugovori_OPULJP[[#This Row],[Bespovratna sredstva - EU dio - HRK]]/7.5345</f>
        <v>112713.98234786648</v>
      </c>
      <c r="Q2782" s="50">
        <f>Ugovori_OPULJP[[#This Row],[Bespovratna sredstva - Ukupno (EU+Nac) HRK
= Ukupna ugovorena vrijednost bespovratnih sredstava]]*Ugovori_OPULJP[[#This Row],[STOPA NACIONALNOG SUFINANCIRANJA %]]</f>
        <v>149866.5</v>
      </c>
      <c r="R2782" s="51">
        <f>Ugovori_OPULJP[[#This Row],[Bespovratna sredstva - Nacionalni dio - HRK]]/7.5345</f>
        <v>19890.702767270555</v>
      </c>
      <c r="S2782" s="52">
        <v>999110</v>
      </c>
      <c r="T2782" s="53">
        <f>Ugovori_OPULJP[[#This Row],[Bespovratna sredstva - Ukupno (EU+Nac) HRK
= Ukupna ugovorena vrijednost bespovratnih sredstava]]/7.5345</f>
        <v>132604.68511513702</v>
      </c>
      <c r="U2782" s="50">
        <v>0</v>
      </c>
      <c r="V2782" s="51">
        <f>Ugovori_OPULJP[[#This Row],[Javni doprinos korisnika - HRK]]/7.5345</f>
        <v>0</v>
      </c>
      <c r="W2782" s="50">
        <v>0</v>
      </c>
      <c r="X2782" s="51">
        <f>Ugovori_OPULJP[[#This Row],[Privatni doprinos korisnika - HRK]]/7.5345</f>
        <v>0</v>
      </c>
      <c r="Y2782" s="52">
        <v>999110</v>
      </c>
      <c r="Z2782" s="53">
        <f>Ugovori_OPULJP[[#This Row],[UKUPNI PRIHVATLJIVI IZDACI
TOTAL ELIGIBLE EXPENDITURE
= Bespovratna sredstva ukupno + doprinos korisnika
= Ukupni prihvatljivi troškovi
= Ukupna ugovorena vrijednost projekta HRK]]/7.5345</f>
        <v>132604.68511513702</v>
      </c>
      <c r="AA2782" s="57" t="s">
        <v>38</v>
      </c>
      <c r="AB2782" s="57" t="s">
        <v>35</v>
      </c>
      <c r="AC2782" s="107" t="s">
        <v>10125</v>
      </c>
      <c r="AD2782" s="63" t="s">
        <v>6595</v>
      </c>
    </row>
    <row r="2783" spans="1:30" ht="102" x14ac:dyDescent="0.2">
      <c r="A2783" s="61" t="s">
        <v>10126</v>
      </c>
      <c r="B2783" s="55" t="s">
        <v>743</v>
      </c>
      <c r="C2783" s="56" t="s">
        <v>7295</v>
      </c>
      <c r="D2783" s="56" t="s">
        <v>9750</v>
      </c>
      <c r="E2783" s="57" t="s">
        <v>76</v>
      </c>
      <c r="F2783" s="62" t="s">
        <v>10127</v>
      </c>
      <c r="G2783" s="62" t="s">
        <v>10128</v>
      </c>
      <c r="H2783" s="59">
        <v>44579</v>
      </c>
      <c r="I2783" s="59">
        <v>45187</v>
      </c>
      <c r="J2783" s="48" t="str">
        <f>IF(Ugovori_OPULJP[[#This Row],[DATUM ZAVRŠETKA OPERACIJE]]&gt;DATE(2024,3,31),"u provedbi","završen")</f>
        <v>završen</v>
      </c>
      <c r="K2783" s="58" t="s">
        <v>104</v>
      </c>
      <c r="L2783" s="46" t="s">
        <v>104</v>
      </c>
      <c r="M2783" s="49">
        <v>0.85</v>
      </c>
      <c r="N2783" s="49">
        <v>0.15</v>
      </c>
      <c r="O2783" s="50">
        <f>Ugovori_OPULJP[[#This Row],[Bespovratna sredstva - Ukupno (EU+Nac) HRK
= Ukupna ugovorena vrijednost bespovratnih sredstava]]*Ugovori_OPULJP[[#This Row],[EU STOPA SUFINANCIRANJA %
EU CO-FINANCING RATE %]]</f>
        <v>887128.22100000002</v>
      </c>
      <c r="P2783" s="51">
        <f>Ugovori_OPULJP[[#This Row],[Bespovratna sredstva - EU dio - HRK]]/7.5345</f>
        <v>117742.14891499103</v>
      </c>
      <c r="Q2783" s="50">
        <f>Ugovori_OPULJP[[#This Row],[Bespovratna sredstva - Ukupno (EU+Nac) HRK
= Ukupna ugovorena vrijednost bespovratnih sredstava]]*Ugovori_OPULJP[[#This Row],[STOPA NACIONALNOG SUFINANCIRANJA %]]</f>
        <v>156552.03899999999</v>
      </c>
      <c r="R2783" s="51">
        <f>Ugovori_OPULJP[[#This Row],[Bespovratna sredstva - Nacionalni dio - HRK]]/7.5345</f>
        <v>20778.026279116064</v>
      </c>
      <c r="S2783" s="52">
        <v>1043680.26</v>
      </c>
      <c r="T2783" s="53">
        <f>Ugovori_OPULJP[[#This Row],[Bespovratna sredstva - Ukupno (EU+Nac) HRK
= Ukupna ugovorena vrijednost bespovratnih sredstava]]/7.5345</f>
        <v>138520.17519410711</v>
      </c>
      <c r="U2783" s="50">
        <v>0</v>
      </c>
      <c r="V2783" s="51">
        <f>Ugovori_OPULJP[[#This Row],[Javni doprinos korisnika - HRK]]/7.5345</f>
        <v>0</v>
      </c>
      <c r="W2783" s="50">
        <v>0</v>
      </c>
      <c r="X2783" s="51">
        <f>Ugovori_OPULJP[[#This Row],[Privatni doprinos korisnika - HRK]]/7.5345</f>
        <v>0</v>
      </c>
      <c r="Y2783" s="52">
        <v>1043680.26</v>
      </c>
      <c r="Z2783" s="53">
        <f>Ugovori_OPULJP[[#This Row],[UKUPNI PRIHVATLJIVI IZDACI
TOTAL ELIGIBLE EXPENDITURE
= Bespovratna sredstva ukupno + doprinos korisnika
= Ukupni prihvatljivi troškovi
= Ukupna ugovorena vrijednost projekta HRK]]/7.5345</f>
        <v>138520.17519410711</v>
      </c>
      <c r="AA2783" s="57" t="s">
        <v>38</v>
      </c>
      <c r="AB2783" s="57" t="s">
        <v>35</v>
      </c>
      <c r="AC2783" s="107" t="s">
        <v>10129</v>
      </c>
      <c r="AD2783" s="63" t="s">
        <v>6595</v>
      </c>
    </row>
    <row r="2784" spans="1:30" ht="102" x14ac:dyDescent="0.2">
      <c r="A2784" s="61" t="s">
        <v>10130</v>
      </c>
      <c r="B2784" s="55" t="s">
        <v>743</v>
      </c>
      <c r="C2784" s="56" t="s">
        <v>7295</v>
      </c>
      <c r="D2784" s="56" t="s">
        <v>9750</v>
      </c>
      <c r="E2784" s="57" t="s">
        <v>76</v>
      </c>
      <c r="F2784" s="62" t="s">
        <v>10131</v>
      </c>
      <c r="G2784" s="62" t="s">
        <v>10132</v>
      </c>
      <c r="H2784" s="59">
        <v>44620</v>
      </c>
      <c r="I2784" s="59">
        <v>45227</v>
      </c>
      <c r="J2784" s="48" t="str">
        <f>IF(Ugovori_OPULJP[[#This Row],[DATUM ZAVRŠETKA OPERACIJE]]&gt;DATE(2024,3,31),"u provedbi","završen")</f>
        <v>završen</v>
      </c>
      <c r="K2784" s="67" t="s">
        <v>425</v>
      </c>
      <c r="L2784" s="58" t="s">
        <v>425</v>
      </c>
      <c r="M2784" s="49">
        <v>0.85</v>
      </c>
      <c r="N2784" s="49">
        <v>0.15</v>
      </c>
      <c r="O2784" s="50">
        <f>Ugovori_OPULJP[[#This Row],[Bespovratna sredstva - Ukupno (EU+Nac) HRK
= Ukupna ugovorena vrijednost bespovratnih sredstava]]*Ugovori_OPULJP[[#This Row],[EU STOPA SUFINANCIRANJA %
EU CO-FINANCING RATE %]]</f>
        <v>950271.43149999983</v>
      </c>
      <c r="P2784" s="51">
        <f>Ugovori_OPULJP[[#This Row],[Bespovratna sredstva - EU dio - HRK]]/7.5345</f>
        <v>126122.69314486692</v>
      </c>
      <c r="Q2784" s="50">
        <f>Ugovori_OPULJP[[#This Row],[Bespovratna sredstva - Ukupno (EU+Nac) HRK
= Ukupna ugovorena vrijednost bespovratnih sredstava]]*Ugovori_OPULJP[[#This Row],[STOPA NACIONALNOG SUFINANCIRANJA %]]</f>
        <v>167694.95849999998</v>
      </c>
      <c r="R2784" s="51">
        <f>Ugovori_OPULJP[[#This Row],[Bespovratna sredstva - Nacionalni dio - HRK]]/7.5345</f>
        <v>22256.945849094162</v>
      </c>
      <c r="S2784" s="52">
        <v>1117966.3899999999</v>
      </c>
      <c r="T2784" s="53">
        <f>Ugovori_OPULJP[[#This Row],[Bespovratna sredstva - Ukupno (EU+Nac) HRK
= Ukupna ugovorena vrijednost bespovratnih sredstava]]/7.5345</f>
        <v>148379.6389939611</v>
      </c>
      <c r="U2784" s="50">
        <v>0</v>
      </c>
      <c r="V2784" s="51">
        <f>Ugovori_OPULJP[[#This Row],[Javni doprinos korisnika - HRK]]/7.5345</f>
        <v>0</v>
      </c>
      <c r="W2784" s="50">
        <v>0</v>
      </c>
      <c r="X2784" s="51">
        <f>Ugovori_OPULJP[[#This Row],[Privatni doprinos korisnika - HRK]]/7.5345</f>
        <v>0</v>
      </c>
      <c r="Y2784" s="52">
        <v>1117966.3899999999</v>
      </c>
      <c r="Z2784" s="53">
        <f>Ugovori_OPULJP[[#This Row],[UKUPNI PRIHVATLJIVI IZDACI
TOTAL ELIGIBLE EXPENDITURE
= Bespovratna sredstva ukupno + doprinos korisnika
= Ukupni prihvatljivi troškovi
= Ukupna ugovorena vrijednost projekta HRK]]/7.5345</f>
        <v>148379.6389939611</v>
      </c>
      <c r="AA2784" s="57" t="s">
        <v>38</v>
      </c>
      <c r="AB2784" s="57" t="s">
        <v>35</v>
      </c>
      <c r="AC2784" s="107" t="s">
        <v>9941</v>
      </c>
      <c r="AD2784" s="63" t="s">
        <v>6595</v>
      </c>
    </row>
    <row r="2785" spans="1:30" ht="89.25" x14ac:dyDescent="0.2">
      <c r="A2785" s="61" t="s">
        <v>10133</v>
      </c>
      <c r="B2785" s="55" t="s">
        <v>743</v>
      </c>
      <c r="C2785" s="56" t="s">
        <v>7295</v>
      </c>
      <c r="D2785" s="88" t="s">
        <v>9750</v>
      </c>
      <c r="E2785" s="57" t="s">
        <v>76</v>
      </c>
      <c r="F2785" s="62" t="s">
        <v>10134</v>
      </c>
      <c r="G2785" s="62" t="s">
        <v>917</v>
      </c>
      <c r="H2785" s="59">
        <v>44586</v>
      </c>
      <c r="I2785" s="59">
        <v>45194</v>
      </c>
      <c r="J2785" s="48" t="str">
        <f>IF(Ugovori_OPULJP[[#This Row],[DATUM ZAVRŠETKA OPERACIJE]]&gt;DATE(2024,3,31),"u provedbi","završen")</f>
        <v>završen</v>
      </c>
      <c r="K2785" s="67" t="s">
        <v>130</v>
      </c>
      <c r="L2785" s="67" t="s">
        <v>130</v>
      </c>
      <c r="M2785" s="49">
        <v>0.85</v>
      </c>
      <c r="N2785" s="49">
        <v>0.15</v>
      </c>
      <c r="O2785" s="50">
        <f>Ugovori_OPULJP[[#This Row],[Bespovratna sredstva - Ukupno (EU+Nac) HRK
= Ukupna ugovorena vrijednost bespovratnih sredstava]]*Ugovori_OPULJP[[#This Row],[EU STOPA SUFINANCIRANJA %
EU CO-FINANCING RATE %]]</f>
        <v>2409826.5425</v>
      </c>
      <c r="P2785" s="51">
        <f>Ugovori_OPULJP[[#This Row],[Bespovratna sredstva - EU dio - HRK]]/7.5345</f>
        <v>319838.94651270821</v>
      </c>
      <c r="Q2785" s="50">
        <f>Ugovori_OPULJP[[#This Row],[Bespovratna sredstva - Ukupno (EU+Nac) HRK
= Ukupna ugovorena vrijednost bespovratnih sredstava]]*Ugovori_OPULJP[[#This Row],[STOPA NACIONALNOG SUFINANCIRANJA %]]</f>
        <v>425263.50749999995</v>
      </c>
      <c r="R2785" s="51">
        <f>Ugovori_OPULJP[[#This Row],[Bespovratna sredstva - Nacionalni dio - HRK]]/7.5345</f>
        <v>56442.167031654382</v>
      </c>
      <c r="S2785" s="52">
        <v>2835090.05</v>
      </c>
      <c r="T2785" s="53">
        <f>Ugovori_OPULJP[[#This Row],[Bespovratna sredstva - Ukupno (EU+Nac) HRK
= Ukupna ugovorena vrijednost bespovratnih sredstava]]/7.5345</f>
        <v>376281.11354436254</v>
      </c>
      <c r="U2785" s="50">
        <v>0</v>
      </c>
      <c r="V2785" s="51">
        <f>Ugovori_OPULJP[[#This Row],[Javni doprinos korisnika - HRK]]/7.5345</f>
        <v>0</v>
      </c>
      <c r="W2785" s="50">
        <v>0</v>
      </c>
      <c r="X2785" s="51">
        <f>Ugovori_OPULJP[[#This Row],[Privatni doprinos korisnika - HRK]]/7.5345</f>
        <v>0</v>
      </c>
      <c r="Y2785" s="52">
        <v>2835090.05</v>
      </c>
      <c r="Z2785" s="53">
        <f>Ugovori_OPULJP[[#This Row],[UKUPNI PRIHVATLJIVI IZDACI
TOTAL ELIGIBLE EXPENDITURE
= Bespovratna sredstva ukupno + doprinos korisnika
= Ukupni prihvatljivi troškovi
= Ukupna ugovorena vrijednost projekta HRK]]/7.5345</f>
        <v>376281.11354436254</v>
      </c>
      <c r="AA2785" s="57" t="s">
        <v>38</v>
      </c>
      <c r="AB2785" s="57" t="s">
        <v>35</v>
      </c>
      <c r="AC2785" s="107" t="s">
        <v>10135</v>
      </c>
      <c r="AD2785" s="63" t="s">
        <v>6595</v>
      </c>
    </row>
    <row r="2786" spans="1:30" ht="76.5" x14ac:dyDescent="0.2">
      <c r="A2786" s="61" t="s">
        <v>10136</v>
      </c>
      <c r="B2786" s="55" t="s">
        <v>743</v>
      </c>
      <c r="C2786" s="56" t="s">
        <v>7295</v>
      </c>
      <c r="D2786" s="56" t="s">
        <v>9750</v>
      </c>
      <c r="E2786" s="57" t="s">
        <v>76</v>
      </c>
      <c r="F2786" s="62" t="s">
        <v>10137</v>
      </c>
      <c r="G2786" s="62" t="s">
        <v>10138</v>
      </c>
      <c r="H2786" s="59">
        <v>44574</v>
      </c>
      <c r="I2786" s="59">
        <v>45182</v>
      </c>
      <c r="J2786" s="48" t="str">
        <f>IF(Ugovori_OPULJP[[#This Row],[DATUM ZAVRŠETKA OPERACIJE]]&gt;DATE(2024,3,31),"u provedbi","završen")</f>
        <v>završen</v>
      </c>
      <c r="K2786" s="58" t="s">
        <v>594</v>
      </c>
      <c r="L2786" s="58" t="s">
        <v>594</v>
      </c>
      <c r="M2786" s="49">
        <v>0.85</v>
      </c>
      <c r="N2786" s="49">
        <v>0.15</v>
      </c>
      <c r="O2786" s="50">
        <f>Ugovori_OPULJP[[#This Row],[Bespovratna sredstva - Ukupno (EU+Nac) HRK
= Ukupna ugovorena vrijednost bespovratnih sredstava]]*Ugovori_OPULJP[[#This Row],[EU STOPA SUFINANCIRANJA %
EU CO-FINANCING RATE %]]</f>
        <v>2839288.8299999996</v>
      </c>
      <c r="P2786" s="51">
        <f>Ugovori_OPULJP[[#This Row],[Bespovratna sredstva - EU dio - HRK]]/7.5345</f>
        <v>376838.38741787768</v>
      </c>
      <c r="Q2786" s="50">
        <f>Ugovori_OPULJP[[#This Row],[Bespovratna sredstva - Ukupno (EU+Nac) HRK
= Ukupna ugovorena vrijednost bespovratnih sredstava]]*Ugovori_OPULJP[[#This Row],[STOPA NACIONALNOG SUFINANCIRANJA %]]</f>
        <v>501050.97</v>
      </c>
      <c r="R2786" s="51">
        <f>Ugovori_OPULJP[[#This Row],[Bespovratna sredstva - Nacionalni dio - HRK]]/7.5345</f>
        <v>66500.891897272537</v>
      </c>
      <c r="S2786" s="52">
        <v>3340339.8</v>
      </c>
      <c r="T2786" s="53">
        <f>Ugovori_OPULJP[[#This Row],[Bespovratna sredstva - Ukupno (EU+Nac) HRK
= Ukupna ugovorena vrijednost bespovratnih sredstava]]/7.5345</f>
        <v>443339.27931515028</v>
      </c>
      <c r="U2786" s="50">
        <v>0</v>
      </c>
      <c r="V2786" s="51">
        <f>Ugovori_OPULJP[[#This Row],[Javni doprinos korisnika - HRK]]/7.5345</f>
        <v>0</v>
      </c>
      <c r="W2786" s="50">
        <v>0</v>
      </c>
      <c r="X2786" s="51">
        <f>Ugovori_OPULJP[[#This Row],[Privatni doprinos korisnika - HRK]]/7.5345</f>
        <v>0</v>
      </c>
      <c r="Y2786" s="52">
        <v>3340339.8</v>
      </c>
      <c r="Z2786" s="53">
        <f>Ugovori_OPULJP[[#This Row],[UKUPNI PRIHVATLJIVI IZDACI
TOTAL ELIGIBLE EXPENDITURE
= Bespovratna sredstva ukupno + doprinos korisnika
= Ukupni prihvatljivi troškovi
= Ukupna ugovorena vrijednost projekta HRK]]/7.5345</f>
        <v>443339.27931515028</v>
      </c>
      <c r="AA2786" s="57" t="s">
        <v>38</v>
      </c>
      <c r="AB2786" s="57" t="s">
        <v>35</v>
      </c>
      <c r="AC2786" s="107" t="s">
        <v>10139</v>
      </c>
      <c r="AD2786" s="63" t="s">
        <v>6595</v>
      </c>
    </row>
    <row r="2787" spans="1:30" ht="89.25" x14ac:dyDescent="0.2">
      <c r="A2787" s="61" t="s">
        <v>10140</v>
      </c>
      <c r="B2787" s="55" t="s">
        <v>743</v>
      </c>
      <c r="C2787" s="56" t="s">
        <v>7295</v>
      </c>
      <c r="D2787" s="88" t="s">
        <v>9750</v>
      </c>
      <c r="E2787" s="57" t="s">
        <v>76</v>
      </c>
      <c r="F2787" s="62" t="s">
        <v>10141</v>
      </c>
      <c r="G2787" s="62" t="s">
        <v>10142</v>
      </c>
      <c r="H2787" s="59">
        <v>44553</v>
      </c>
      <c r="I2787" s="59">
        <v>45161</v>
      </c>
      <c r="J2787" s="48" t="str">
        <f>IF(Ugovori_OPULJP[[#This Row],[DATUM ZAVRŠETKA OPERACIJE]]&gt;DATE(2024,3,31),"u provedbi","završen")</f>
        <v>završen</v>
      </c>
      <c r="K2787" s="58" t="s">
        <v>249</v>
      </c>
      <c r="L2787" s="58" t="s">
        <v>249</v>
      </c>
      <c r="M2787" s="74" t="s">
        <v>3114</v>
      </c>
      <c r="N2787" s="49">
        <v>0.15</v>
      </c>
      <c r="O2787" s="50">
        <f>Ugovori_OPULJP[[#This Row],[Bespovratna sredstva - Ukupno (EU+Nac) HRK
= Ukupna ugovorena vrijednost bespovratnih sredstava]]*Ugovori_OPULJP[[#This Row],[EU STOPA SUFINANCIRANJA %
EU CO-FINANCING RATE %]]</f>
        <v>2624854.9610000001</v>
      </c>
      <c r="P2787" s="51">
        <f>Ugovori_OPULJP[[#This Row],[Bespovratna sredstva - EU dio - HRK]]/7.5345</f>
        <v>348378.12210498372</v>
      </c>
      <c r="Q2787" s="50">
        <f>Ugovori_OPULJP[[#This Row],[Bespovratna sredstva - Ukupno (EU+Nac) HRK
= Ukupna ugovorena vrijednost bespovratnih sredstava]]*Ugovori_OPULJP[[#This Row],[STOPA NACIONALNOG SUFINANCIRANJA %]]</f>
        <v>463209.69900000002</v>
      </c>
      <c r="R2787" s="51">
        <f>Ugovori_OPULJP[[#This Row],[Bespovratna sredstva - Nacionalni dio - HRK]]/7.5345</f>
        <v>61478.492136173598</v>
      </c>
      <c r="S2787" s="52">
        <v>3088064.66</v>
      </c>
      <c r="T2787" s="53">
        <f>Ugovori_OPULJP[[#This Row],[Bespovratna sredstva - Ukupno (EU+Nac) HRK
= Ukupna ugovorena vrijednost bespovratnih sredstava]]/7.5345</f>
        <v>409856.61424115737</v>
      </c>
      <c r="U2787" s="50">
        <v>0</v>
      </c>
      <c r="V2787" s="51">
        <f>Ugovori_OPULJP[[#This Row],[Javni doprinos korisnika - HRK]]/7.5345</f>
        <v>0</v>
      </c>
      <c r="W2787" s="50">
        <v>0</v>
      </c>
      <c r="X2787" s="51">
        <f>Ugovori_OPULJP[[#This Row],[Privatni doprinos korisnika - HRK]]/7.5345</f>
        <v>0</v>
      </c>
      <c r="Y2787" s="52">
        <v>3088064.66</v>
      </c>
      <c r="Z2787" s="53">
        <f>Ugovori_OPULJP[[#This Row],[UKUPNI PRIHVATLJIVI IZDACI
TOTAL ELIGIBLE EXPENDITURE
= Bespovratna sredstva ukupno + doprinos korisnika
= Ukupni prihvatljivi troškovi
= Ukupna ugovorena vrijednost projekta HRK]]/7.5345</f>
        <v>409856.61424115737</v>
      </c>
      <c r="AA2787" s="57" t="s">
        <v>38</v>
      </c>
      <c r="AB2787" s="57" t="s">
        <v>35</v>
      </c>
      <c r="AC2787" s="107" t="s">
        <v>10143</v>
      </c>
      <c r="AD2787" s="63" t="s">
        <v>6595</v>
      </c>
    </row>
    <row r="2788" spans="1:30" ht="114.75" x14ac:dyDescent="0.2">
      <c r="A2788" s="61" t="s">
        <v>10144</v>
      </c>
      <c r="B2788" s="55" t="s">
        <v>743</v>
      </c>
      <c r="C2788" s="56" t="s">
        <v>7295</v>
      </c>
      <c r="D2788" s="88" t="s">
        <v>9750</v>
      </c>
      <c r="E2788" s="57" t="s">
        <v>76</v>
      </c>
      <c r="F2788" s="62" t="s">
        <v>10145</v>
      </c>
      <c r="G2788" s="62" t="s">
        <v>3413</v>
      </c>
      <c r="H2788" s="59">
        <v>44553</v>
      </c>
      <c r="I2788" s="59">
        <v>45161</v>
      </c>
      <c r="J2788" s="48" t="str">
        <f>IF(Ugovori_OPULJP[[#This Row],[DATUM ZAVRŠETKA OPERACIJE]]&gt;DATE(2024,3,31),"u provedbi","završen")</f>
        <v>završen</v>
      </c>
      <c r="K2788" s="58" t="s">
        <v>249</v>
      </c>
      <c r="L2788" s="58" t="s">
        <v>249</v>
      </c>
      <c r="M2788" s="74" t="s">
        <v>3114</v>
      </c>
      <c r="N2788" s="49">
        <v>0.15</v>
      </c>
      <c r="O2788" s="50">
        <f>Ugovori_OPULJP[[#This Row],[Bespovratna sredstva - Ukupno (EU+Nac) HRK
= Ukupna ugovorena vrijednost bespovratnih sredstava]]*Ugovori_OPULJP[[#This Row],[EU STOPA SUFINANCIRANJA %
EU CO-FINANCING RATE %]]</f>
        <v>1133212.605</v>
      </c>
      <c r="P2788" s="51">
        <f>Ugovori_OPULJP[[#This Row],[Bespovratna sredstva - EU dio - HRK]]/7.5345</f>
        <v>150403.15946645429</v>
      </c>
      <c r="Q2788" s="50">
        <f>Ugovori_OPULJP[[#This Row],[Bespovratna sredstva - Ukupno (EU+Nac) HRK
= Ukupna ugovorena vrijednost bespovratnih sredstava]]*Ugovori_OPULJP[[#This Row],[STOPA NACIONALNOG SUFINANCIRANJA %]]</f>
        <v>199978.69500000001</v>
      </c>
      <c r="R2788" s="51">
        <f>Ugovori_OPULJP[[#This Row],[Bespovratna sredstva - Nacionalni dio - HRK]]/7.5345</f>
        <v>26541.734023491936</v>
      </c>
      <c r="S2788" s="52">
        <v>1333191.3</v>
      </c>
      <c r="T2788" s="53">
        <f>Ugovori_OPULJP[[#This Row],[Bespovratna sredstva - Ukupno (EU+Nac) HRK
= Ukupna ugovorena vrijednost bespovratnih sredstava]]/7.5345</f>
        <v>176944.89348994623</v>
      </c>
      <c r="U2788" s="50">
        <v>0</v>
      </c>
      <c r="V2788" s="51">
        <f>Ugovori_OPULJP[[#This Row],[Javni doprinos korisnika - HRK]]/7.5345</f>
        <v>0</v>
      </c>
      <c r="W2788" s="50">
        <v>0</v>
      </c>
      <c r="X2788" s="51">
        <f>Ugovori_OPULJP[[#This Row],[Privatni doprinos korisnika - HRK]]/7.5345</f>
        <v>0</v>
      </c>
      <c r="Y2788" s="52">
        <v>1333191.3</v>
      </c>
      <c r="Z2788" s="53">
        <f>Ugovori_OPULJP[[#This Row],[UKUPNI PRIHVATLJIVI IZDACI
TOTAL ELIGIBLE EXPENDITURE
= Bespovratna sredstva ukupno + doprinos korisnika
= Ukupni prihvatljivi troškovi
= Ukupna ugovorena vrijednost projekta HRK]]/7.5345</f>
        <v>176944.89348994623</v>
      </c>
      <c r="AA2788" s="57" t="s">
        <v>38</v>
      </c>
      <c r="AB2788" s="57" t="s">
        <v>35</v>
      </c>
      <c r="AC2788" s="107" t="s">
        <v>10146</v>
      </c>
      <c r="AD2788" s="63" t="s">
        <v>6595</v>
      </c>
    </row>
    <row r="2789" spans="1:30" ht="76.5" x14ac:dyDescent="0.2">
      <c r="A2789" s="61" t="s">
        <v>10147</v>
      </c>
      <c r="B2789" s="55" t="s">
        <v>743</v>
      </c>
      <c r="C2789" s="56" t="s">
        <v>7295</v>
      </c>
      <c r="D2789" s="88" t="s">
        <v>9750</v>
      </c>
      <c r="E2789" s="57" t="s">
        <v>76</v>
      </c>
      <c r="F2789" s="62" t="s">
        <v>10148</v>
      </c>
      <c r="G2789" s="62" t="s">
        <v>665</v>
      </c>
      <c r="H2789" s="59">
        <v>44559</v>
      </c>
      <c r="I2789" s="59">
        <v>45167</v>
      </c>
      <c r="J2789" s="48" t="str">
        <f>IF(Ugovori_OPULJP[[#This Row],[DATUM ZAVRŠETKA OPERACIJE]]&gt;DATE(2024,3,31),"u provedbi","završen")</f>
        <v>završen</v>
      </c>
      <c r="K2789" s="67" t="s">
        <v>244</v>
      </c>
      <c r="L2789" s="58" t="s">
        <v>244</v>
      </c>
      <c r="M2789" s="87" t="s">
        <v>3114</v>
      </c>
      <c r="N2789" s="49">
        <v>0.15</v>
      </c>
      <c r="O2789" s="50">
        <f>Ugovori_OPULJP[[#This Row],[Bespovratna sredstva - Ukupno (EU+Nac) HRK
= Ukupna ugovorena vrijednost bespovratnih sredstava]]*Ugovori_OPULJP[[#This Row],[EU STOPA SUFINANCIRANJA %
EU CO-FINANCING RATE %]]</f>
        <v>1665928.1239999998</v>
      </c>
      <c r="P2789" s="51">
        <f>Ugovori_OPULJP[[#This Row],[Bespovratna sredstva - EU dio - HRK]]/7.5345</f>
        <v>221106.65923418937</v>
      </c>
      <c r="Q2789" s="50">
        <f>Ugovori_OPULJP[[#This Row],[Bespovratna sredstva - Ukupno (EU+Nac) HRK
= Ukupna ugovorena vrijednost bespovratnih sredstava]]*Ugovori_OPULJP[[#This Row],[STOPA NACIONALNOG SUFINANCIRANJA %]]</f>
        <v>293987.31599999999</v>
      </c>
      <c r="R2789" s="51">
        <f>Ugovori_OPULJP[[#This Row],[Bespovratna sredstva - Nacionalni dio - HRK]]/7.5345</f>
        <v>39018.822217798122</v>
      </c>
      <c r="S2789" s="52">
        <v>1959915.44</v>
      </c>
      <c r="T2789" s="53">
        <f>Ugovori_OPULJP[[#This Row],[Bespovratna sredstva - Ukupno (EU+Nac) HRK
= Ukupna ugovorena vrijednost bespovratnih sredstava]]/7.5345</f>
        <v>260125.48145198749</v>
      </c>
      <c r="U2789" s="50">
        <v>0</v>
      </c>
      <c r="V2789" s="51">
        <f>Ugovori_OPULJP[[#This Row],[Javni doprinos korisnika - HRK]]/7.5345</f>
        <v>0</v>
      </c>
      <c r="W2789" s="50">
        <v>0</v>
      </c>
      <c r="X2789" s="51">
        <f>Ugovori_OPULJP[[#This Row],[Privatni doprinos korisnika - HRK]]/7.5345</f>
        <v>0</v>
      </c>
      <c r="Y2789" s="52">
        <v>1959915.44</v>
      </c>
      <c r="Z2789" s="53">
        <f>Ugovori_OPULJP[[#This Row],[UKUPNI PRIHVATLJIVI IZDACI
TOTAL ELIGIBLE EXPENDITURE
= Bespovratna sredstva ukupno + doprinos korisnika
= Ukupni prihvatljivi troškovi
= Ukupna ugovorena vrijednost projekta HRK]]/7.5345</f>
        <v>260125.48145198749</v>
      </c>
      <c r="AA2789" s="57" t="s">
        <v>38</v>
      </c>
      <c r="AB2789" s="57" t="s">
        <v>35</v>
      </c>
      <c r="AC2789" s="107" t="s">
        <v>10149</v>
      </c>
      <c r="AD2789" s="63" t="s">
        <v>6595</v>
      </c>
    </row>
    <row r="2790" spans="1:30" ht="76.5" x14ac:dyDescent="0.2">
      <c r="A2790" s="61" t="s">
        <v>10150</v>
      </c>
      <c r="B2790" s="55" t="s">
        <v>743</v>
      </c>
      <c r="C2790" s="56" t="s">
        <v>7295</v>
      </c>
      <c r="D2790" s="88" t="s">
        <v>9750</v>
      </c>
      <c r="E2790" s="57" t="s">
        <v>76</v>
      </c>
      <c r="F2790" s="62" t="s">
        <v>10151</v>
      </c>
      <c r="G2790" s="62" t="s">
        <v>10152</v>
      </c>
      <c r="H2790" s="59">
        <v>44561</v>
      </c>
      <c r="I2790" s="59">
        <v>45169</v>
      </c>
      <c r="J2790" s="48" t="str">
        <f>IF(Ugovori_OPULJP[[#This Row],[DATUM ZAVRŠETKA OPERACIJE]]&gt;DATE(2024,3,31),"u provedbi","završen")</f>
        <v>završen</v>
      </c>
      <c r="K2790" s="58" t="s">
        <v>249</v>
      </c>
      <c r="L2790" s="58" t="s">
        <v>249</v>
      </c>
      <c r="M2790" s="87" t="s">
        <v>3114</v>
      </c>
      <c r="N2790" s="49">
        <v>0.15</v>
      </c>
      <c r="O2790" s="50">
        <f>Ugovori_OPULJP[[#This Row],[Bespovratna sredstva - Ukupno (EU+Nac) HRK
= Ukupna ugovorena vrijednost bespovratnih sredstava]]*Ugovori_OPULJP[[#This Row],[EU STOPA SUFINANCIRANJA %
EU CO-FINANCING RATE %]]</f>
        <v>3615077.1999999997</v>
      </c>
      <c r="P2790" s="51">
        <f>Ugovori_OPULJP[[#This Row],[Bespovratna sredstva - EU dio - HRK]]/7.5345</f>
        <v>479803.19861968275</v>
      </c>
      <c r="Q2790" s="50">
        <f>Ugovori_OPULJP[[#This Row],[Bespovratna sredstva - Ukupno (EU+Nac) HRK
= Ukupna ugovorena vrijednost bespovratnih sredstava]]*Ugovori_OPULJP[[#This Row],[STOPA NACIONALNOG SUFINANCIRANJA %]]</f>
        <v>637954.79999999993</v>
      </c>
      <c r="R2790" s="51">
        <f>Ugovori_OPULJP[[#This Row],[Bespovratna sredstva - Nacionalni dio - HRK]]/7.5345</f>
        <v>84671.152697591067</v>
      </c>
      <c r="S2790" s="52">
        <v>4253032</v>
      </c>
      <c r="T2790" s="53">
        <f>Ugovori_OPULJP[[#This Row],[Bespovratna sredstva - Ukupno (EU+Nac) HRK
= Ukupna ugovorena vrijednost bespovratnih sredstava]]/7.5345</f>
        <v>564474.3513172738</v>
      </c>
      <c r="U2790" s="50">
        <v>0</v>
      </c>
      <c r="V2790" s="51">
        <f>Ugovori_OPULJP[[#This Row],[Javni doprinos korisnika - HRK]]/7.5345</f>
        <v>0</v>
      </c>
      <c r="W2790" s="50">
        <v>0</v>
      </c>
      <c r="X2790" s="51">
        <f>Ugovori_OPULJP[[#This Row],[Privatni doprinos korisnika - HRK]]/7.5345</f>
        <v>0</v>
      </c>
      <c r="Y2790" s="52">
        <v>4253032</v>
      </c>
      <c r="Z2790" s="53">
        <f>Ugovori_OPULJP[[#This Row],[UKUPNI PRIHVATLJIVI IZDACI
TOTAL ELIGIBLE EXPENDITURE
= Bespovratna sredstva ukupno + doprinos korisnika
= Ukupni prihvatljivi troškovi
= Ukupna ugovorena vrijednost projekta HRK]]/7.5345</f>
        <v>564474.3513172738</v>
      </c>
      <c r="AA2790" s="57" t="s">
        <v>38</v>
      </c>
      <c r="AB2790" s="57" t="s">
        <v>35</v>
      </c>
      <c r="AC2790" s="107" t="s">
        <v>10153</v>
      </c>
      <c r="AD2790" s="63" t="s">
        <v>6595</v>
      </c>
    </row>
    <row r="2791" spans="1:30" ht="76.5" x14ac:dyDescent="0.2">
      <c r="A2791" s="61" t="s">
        <v>10154</v>
      </c>
      <c r="B2791" s="55" t="s">
        <v>743</v>
      </c>
      <c r="C2791" s="56" t="s">
        <v>7295</v>
      </c>
      <c r="D2791" s="88" t="s">
        <v>9750</v>
      </c>
      <c r="E2791" s="57" t="s">
        <v>76</v>
      </c>
      <c r="F2791" s="62" t="s">
        <v>10155</v>
      </c>
      <c r="G2791" s="45" t="s">
        <v>8305</v>
      </c>
      <c r="H2791" s="59">
        <v>44595</v>
      </c>
      <c r="I2791" s="59">
        <v>45202</v>
      </c>
      <c r="J2791" s="48" t="str">
        <f>IF(Ugovori_OPULJP[[#This Row],[DATUM ZAVRŠETKA OPERACIJE]]&gt;DATE(2024,3,31),"u provedbi","završen")</f>
        <v>završen</v>
      </c>
      <c r="K2791" s="46" t="s">
        <v>37</v>
      </c>
      <c r="L2791" s="46" t="s">
        <v>37</v>
      </c>
      <c r="M2791" s="49">
        <v>0.85</v>
      </c>
      <c r="N2791" s="49">
        <v>0.15</v>
      </c>
      <c r="O2791" s="50">
        <f>Ugovori_OPULJP[[#This Row],[Bespovratna sredstva - Ukupno (EU+Nac) HRK
= Ukupna ugovorena vrijednost bespovratnih sredstava]]*Ugovori_OPULJP[[#This Row],[EU STOPA SUFINANCIRANJA %
EU CO-FINANCING RATE %]]</f>
        <v>3021954.2719999999</v>
      </c>
      <c r="P2791" s="51">
        <f>Ugovori_OPULJP[[#This Row],[Bespovratna sredstva - EU dio - HRK]]/7.5345</f>
        <v>401082.2578804167</v>
      </c>
      <c r="Q2791" s="50">
        <f>Ugovori_OPULJP[[#This Row],[Bespovratna sredstva - Ukupno (EU+Nac) HRK
= Ukupna ugovorena vrijednost bespovratnih sredstava]]*Ugovori_OPULJP[[#This Row],[STOPA NACIONALNOG SUFINANCIRANJA %]]</f>
        <v>533286.04799999995</v>
      </c>
      <c r="R2791" s="51">
        <f>Ugovori_OPULJP[[#This Row],[Bespovratna sredstva - Nacionalni dio - HRK]]/7.5345</f>
        <v>70779.221978897069</v>
      </c>
      <c r="S2791" s="52">
        <v>3555240.32</v>
      </c>
      <c r="T2791" s="53">
        <f>Ugovori_OPULJP[[#This Row],[Bespovratna sredstva - Ukupno (EU+Nac) HRK
= Ukupna ugovorena vrijednost bespovratnih sredstava]]/7.5345</f>
        <v>471861.47985931375</v>
      </c>
      <c r="U2791" s="50">
        <v>0</v>
      </c>
      <c r="V2791" s="51">
        <f>Ugovori_OPULJP[[#This Row],[Javni doprinos korisnika - HRK]]/7.5345</f>
        <v>0</v>
      </c>
      <c r="W2791" s="50">
        <v>0</v>
      </c>
      <c r="X2791" s="51">
        <f>Ugovori_OPULJP[[#This Row],[Privatni doprinos korisnika - HRK]]/7.5345</f>
        <v>0</v>
      </c>
      <c r="Y2791" s="52">
        <v>3555240.32</v>
      </c>
      <c r="Z2791" s="53">
        <f>Ugovori_OPULJP[[#This Row],[UKUPNI PRIHVATLJIVI IZDACI
TOTAL ELIGIBLE EXPENDITURE
= Bespovratna sredstva ukupno + doprinos korisnika
= Ukupni prihvatljivi troškovi
= Ukupna ugovorena vrijednost projekta HRK]]/7.5345</f>
        <v>471861.47985931375</v>
      </c>
      <c r="AA2791" s="57" t="s">
        <v>38</v>
      </c>
      <c r="AB2791" s="57" t="s">
        <v>35</v>
      </c>
      <c r="AC2791" s="107" t="s">
        <v>10156</v>
      </c>
      <c r="AD2791" s="63" t="s">
        <v>6595</v>
      </c>
    </row>
    <row r="2792" spans="1:30" ht="89.25" x14ac:dyDescent="0.2">
      <c r="A2792" s="61" t="s">
        <v>10157</v>
      </c>
      <c r="B2792" s="55" t="s">
        <v>743</v>
      </c>
      <c r="C2792" s="56" t="s">
        <v>7295</v>
      </c>
      <c r="D2792" s="56" t="s">
        <v>9750</v>
      </c>
      <c r="E2792" s="57" t="s">
        <v>76</v>
      </c>
      <c r="F2792" s="62" t="s">
        <v>10158</v>
      </c>
      <c r="G2792" s="45" t="s">
        <v>10159</v>
      </c>
      <c r="H2792" s="59">
        <v>44580</v>
      </c>
      <c r="I2792" s="59">
        <v>45188</v>
      </c>
      <c r="J2792" s="48" t="str">
        <f>IF(Ugovori_OPULJP[[#This Row],[DATUM ZAVRŠETKA OPERACIJE]]&gt;DATE(2024,3,31),"u provedbi","završen")</f>
        <v>završen</v>
      </c>
      <c r="K2792" s="58" t="s">
        <v>244</v>
      </c>
      <c r="L2792" s="58" t="s">
        <v>244</v>
      </c>
      <c r="M2792" s="49">
        <v>0.85</v>
      </c>
      <c r="N2792" s="49">
        <v>0.15</v>
      </c>
      <c r="O2792" s="50">
        <f>Ugovori_OPULJP[[#This Row],[Bespovratna sredstva - Ukupno (EU+Nac) HRK
= Ukupna ugovorena vrijednost bespovratnih sredstava]]*Ugovori_OPULJP[[#This Row],[EU STOPA SUFINANCIRANJA %
EU CO-FINANCING RATE %]]</f>
        <v>4767600.5894999998</v>
      </c>
      <c r="P2792" s="51">
        <f>Ugovori_OPULJP[[#This Row],[Bespovratna sredstva - EU dio - HRK]]/7.5345</f>
        <v>632769.33963766671</v>
      </c>
      <c r="Q2792" s="50">
        <f>Ugovori_OPULJP[[#This Row],[Bespovratna sredstva - Ukupno (EU+Nac) HRK
= Ukupna ugovorena vrijednost bespovratnih sredstava]]*Ugovori_OPULJP[[#This Row],[STOPA NACIONALNOG SUFINANCIRANJA %]]</f>
        <v>841341.28049999999</v>
      </c>
      <c r="R2792" s="51">
        <f>Ugovori_OPULJP[[#This Row],[Bespovratna sredstva - Nacionalni dio - HRK]]/7.5345</f>
        <v>111665.17758311765</v>
      </c>
      <c r="S2792" s="52">
        <v>5608941.8700000001</v>
      </c>
      <c r="T2792" s="53">
        <f>Ugovori_OPULJP[[#This Row],[Bespovratna sredstva - Ukupno (EU+Nac) HRK
= Ukupna ugovorena vrijednost bespovratnih sredstava]]/7.5345</f>
        <v>744434.51722078433</v>
      </c>
      <c r="U2792" s="50">
        <v>0</v>
      </c>
      <c r="V2792" s="51">
        <f>Ugovori_OPULJP[[#This Row],[Javni doprinos korisnika - HRK]]/7.5345</f>
        <v>0</v>
      </c>
      <c r="W2792" s="50">
        <v>0</v>
      </c>
      <c r="X2792" s="51">
        <f>Ugovori_OPULJP[[#This Row],[Privatni doprinos korisnika - HRK]]/7.5345</f>
        <v>0</v>
      </c>
      <c r="Y2792" s="52">
        <v>5608941.8700000001</v>
      </c>
      <c r="Z2792" s="53">
        <f>Ugovori_OPULJP[[#This Row],[UKUPNI PRIHVATLJIVI IZDACI
TOTAL ELIGIBLE EXPENDITURE
= Bespovratna sredstva ukupno + doprinos korisnika
= Ukupni prihvatljivi troškovi
= Ukupna ugovorena vrijednost projekta HRK]]/7.5345</f>
        <v>744434.51722078433</v>
      </c>
      <c r="AA2792" s="57" t="s">
        <v>38</v>
      </c>
      <c r="AB2792" s="57" t="s">
        <v>35</v>
      </c>
      <c r="AC2792" s="107" t="s">
        <v>10160</v>
      </c>
      <c r="AD2792" s="63" t="s">
        <v>6595</v>
      </c>
    </row>
    <row r="2793" spans="1:30" ht="102" x14ac:dyDescent="0.2">
      <c r="A2793" s="41" t="s">
        <v>10161</v>
      </c>
      <c r="B2793" s="55" t="s">
        <v>743</v>
      </c>
      <c r="C2793" s="56" t="s">
        <v>7295</v>
      </c>
      <c r="D2793" s="88" t="s">
        <v>9750</v>
      </c>
      <c r="E2793" s="57" t="s">
        <v>76</v>
      </c>
      <c r="F2793" s="62" t="s">
        <v>10162</v>
      </c>
      <c r="G2793" s="62" t="s">
        <v>6280</v>
      </c>
      <c r="H2793" s="59">
        <v>44564</v>
      </c>
      <c r="I2793" s="59">
        <v>45172</v>
      </c>
      <c r="J2793" s="48" t="str">
        <f>IF(Ugovori_OPULJP[[#This Row],[DATUM ZAVRŠETKA OPERACIJE]]&gt;DATE(2024,3,31),"u provedbi","završen")</f>
        <v>završen</v>
      </c>
      <c r="K2793" s="67" t="s">
        <v>244</v>
      </c>
      <c r="L2793" s="67" t="s">
        <v>244</v>
      </c>
      <c r="M2793" s="49">
        <v>0.85</v>
      </c>
      <c r="N2793" s="49">
        <v>0.15</v>
      </c>
      <c r="O2793" s="50">
        <f>Ugovori_OPULJP[[#This Row],[Bespovratna sredstva - Ukupno (EU+Nac) HRK
= Ukupna ugovorena vrijednost bespovratnih sredstava]]*Ugovori_OPULJP[[#This Row],[EU STOPA SUFINANCIRANJA %
EU CO-FINANCING RATE %]]</f>
        <v>1211518.6765000001</v>
      </c>
      <c r="P2793" s="51">
        <f>Ugovori_OPULJP[[#This Row],[Bespovratna sredstva - EU dio - HRK]]/7.5345</f>
        <v>160796.16119185081</v>
      </c>
      <c r="Q2793" s="50">
        <f>Ugovori_OPULJP[[#This Row],[Bespovratna sredstva - Ukupno (EU+Nac) HRK
= Ukupna ugovorena vrijednost bespovratnih sredstava]]*Ugovori_OPULJP[[#This Row],[STOPA NACIONALNOG SUFINANCIRANJA %]]</f>
        <v>213797.4135</v>
      </c>
      <c r="R2793" s="51">
        <f>Ugovori_OPULJP[[#This Row],[Bespovratna sredstva - Nacionalni dio - HRK]]/7.5345</f>
        <v>28375.793151503083</v>
      </c>
      <c r="S2793" s="52">
        <v>1425316.09</v>
      </c>
      <c r="T2793" s="53">
        <f>Ugovori_OPULJP[[#This Row],[Bespovratna sredstva - Ukupno (EU+Nac) HRK
= Ukupna ugovorena vrijednost bespovratnih sredstava]]/7.5345</f>
        <v>189171.95434335389</v>
      </c>
      <c r="U2793" s="50">
        <v>0</v>
      </c>
      <c r="V2793" s="51">
        <f>Ugovori_OPULJP[[#This Row],[Javni doprinos korisnika - HRK]]/7.5345</f>
        <v>0</v>
      </c>
      <c r="W2793" s="50">
        <v>0</v>
      </c>
      <c r="X2793" s="51">
        <f>Ugovori_OPULJP[[#This Row],[Privatni doprinos korisnika - HRK]]/7.5345</f>
        <v>0</v>
      </c>
      <c r="Y2793" s="52">
        <v>1425316.09</v>
      </c>
      <c r="Z2793" s="53">
        <f>Ugovori_OPULJP[[#This Row],[UKUPNI PRIHVATLJIVI IZDACI
TOTAL ELIGIBLE EXPENDITURE
= Bespovratna sredstva ukupno + doprinos korisnika
= Ukupni prihvatljivi troškovi
= Ukupna ugovorena vrijednost projekta HRK]]/7.5345</f>
        <v>189171.95434335389</v>
      </c>
      <c r="AA2793" s="57" t="s">
        <v>38</v>
      </c>
      <c r="AB2793" s="57" t="s">
        <v>35</v>
      </c>
      <c r="AC2793" s="107" t="s">
        <v>10163</v>
      </c>
      <c r="AD2793" s="63" t="s">
        <v>6595</v>
      </c>
    </row>
    <row r="2794" spans="1:30" ht="51" x14ac:dyDescent="0.2">
      <c r="A2794" s="61" t="s">
        <v>10164</v>
      </c>
      <c r="B2794" s="55" t="s">
        <v>743</v>
      </c>
      <c r="C2794" s="56" t="s">
        <v>7295</v>
      </c>
      <c r="D2794" s="88" t="s">
        <v>9750</v>
      </c>
      <c r="E2794" s="57" t="s">
        <v>76</v>
      </c>
      <c r="F2794" s="62" t="s">
        <v>10165</v>
      </c>
      <c r="G2794" s="62" t="s">
        <v>10166</v>
      </c>
      <c r="H2794" s="59">
        <v>44553</v>
      </c>
      <c r="I2794" s="59">
        <v>45161</v>
      </c>
      <c r="J2794" s="48" t="str">
        <f>IF(Ugovori_OPULJP[[#This Row],[DATUM ZAVRŠETKA OPERACIJE]]&gt;DATE(2024,3,31),"u provedbi","završen")</f>
        <v>završen</v>
      </c>
      <c r="K2794" s="58" t="s">
        <v>94</v>
      </c>
      <c r="L2794" s="58" t="s">
        <v>94</v>
      </c>
      <c r="M2794" s="74" t="s">
        <v>3114</v>
      </c>
      <c r="N2794" s="49">
        <v>0.15</v>
      </c>
      <c r="O2794" s="50">
        <f>Ugovori_OPULJP[[#This Row],[Bespovratna sredstva - Ukupno (EU+Nac) HRK
= Ukupna ugovorena vrijednost bespovratnih sredstava]]*Ugovori_OPULJP[[#This Row],[EU STOPA SUFINANCIRANJA %
EU CO-FINANCING RATE %]]</f>
        <v>1037962.914</v>
      </c>
      <c r="P2794" s="51">
        <f>Ugovori_OPULJP[[#This Row],[Bespovratna sredstva - EU dio - HRK]]/7.5345</f>
        <v>137761.35297630896</v>
      </c>
      <c r="Q2794" s="50">
        <f>Ugovori_OPULJP[[#This Row],[Bespovratna sredstva - Ukupno (EU+Nac) HRK
= Ukupna ugovorena vrijednost bespovratnih sredstava]]*Ugovori_OPULJP[[#This Row],[STOPA NACIONALNOG SUFINANCIRANJA %]]</f>
        <v>183169.92600000001</v>
      </c>
      <c r="R2794" s="51">
        <f>Ugovori_OPULJP[[#This Row],[Bespovratna sredstva - Nacionalni dio - HRK]]/7.5345</f>
        <v>24310.826995819232</v>
      </c>
      <c r="S2794" s="52">
        <v>1221132.8400000001</v>
      </c>
      <c r="T2794" s="53">
        <f>Ugovori_OPULJP[[#This Row],[Bespovratna sredstva - Ukupno (EU+Nac) HRK
= Ukupna ugovorena vrijednost bespovratnih sredstava]]/7.5345</f>
        <v>162072.17997212822</v>
      </c>
      <c r="U2794" s="50">
        <v>0</v>
      </c>
      <c r="V2794" s="51">
        <f>Ugovori_OPULJP[[#This Row],[Javni doprinos korisnika - HRK]]/7.5345</f>
        <v>0</v>
      </c>
      <c r="W2794" s="50">
        <v>0</v>
      </c>
      <c r="X2794" s="51">
        <f>Ugovori_OPULJP[[#This Row],[Privatni doprinos korisnika - HRK]]/7.5345</f>
        <v>0</v>
      </c>
      <c r="Y2794" s="52">
        <v>1221132.8400000001</v>
      </c>
      <c r="Z2794" s="53">
        <f>Ugovori_OPULJP[[#This Row],[UKUPNI PRIHVATLJIVI IZDACI
TOTAL ELIGIBLE EXPENDITURE
= Bespovratna sredstva ukupno + doprinos korisnika
= Ukupni prihvatljivi troškovi
= Ukupna ugovorena vrijednost projekta HRK]]/7.5345</f>
        <v>162072.17997212822</v>
      </c>
      <c r="AA2794" s="57" t="s">
        <v>38</v>
      </c>
      <c r="AB2794" s="57" t="s">
        <v>35</v>
      </c>
      <c r="AC2794" s="107" t="s">
        <v>10167</v>
      </c>
      <c r="AD2794" s="63" t="s">
        <v>6595</v>
      </c>
    </row>
    <row r="2795" spans="1:30" ht="102" x14ac:dyDescent="0.2">
      <c r="A2795" s="61" t="s">
        <v>10168</v>
      </c>
      <c r="B2795" s="55" t="s">
        <v>743</v>
      </c>
      <c r="C2795" s="56" t="s">
        <v>7295</v>
      </c>
      <c r="D2795" s="88" t="s">
        <v>9750</v>
      </c>
      <c r="E2795" s="57" t="s">
        <v>76</v>
      </c>
      <c r="F2795" s="62" t="s">
        <v>10169</v>
      </c>
      <c r="G2795" s="62" t="s">
        <v>10170</v>
      </c>
      <c r="H2795" s="59">
        <v>44595</v>
      </c>
      <c r="I2795" s="59">
        <v>45202</v>
      </c>
      <c r="J2795" s="48" t="str">
        <f>IF(Ugovori_OPULJP[[#This Row],[DATUM ZAVRŠETKA OPERACIJE]]&gt;DATE(2024,3,31),"u provedbi","završen")</f>
        <v>završen</v>
      </c>
      <c r="K2795" s="58" t="s">
        <v>599</v>
      </c>
      <c r="L2795" s="58" t="s">
        <v>599</v>
      </c>
      <c r="M2795" s="68">
        <v>0.85</v>
      </c>
      <c r="N2795" s="49">
        <v>0.15</v>
      </c>
      <c r="O2795" s="50">
        <f>Ugovori_OPULJP[[#This Row],[Bespovratna sredstva - Ukupno (EU+Nac) HRK
= Ukupna ugovorena vrijednost bespovratnih sredstava]]*Ugovori_OPULJP[[#This Row],[EU STOPA SUFINANCIRANJA %
EU CO-FINANCING RATE %]]</f>
        <v>1282940.4024999999</v>
      </c>
      <c r="P2795" s="51">
        <f>Ugovori_OPULJP[[#This Row],[Bespovratna sredstva - EU dio - HRK]]/7.5345</f>
        <v>170275.4532483907</v>
      </c>
      <c r="Q2795" s="50">
        <f>Ugovori_OPULJP[[#This Row],[Bespovratna sredstva - Ukupno (EU+Nac) HRK
= Ukupna ugovorena vrijednost bespovratnih sredstava]]*Ugovori_OPULJP[[#This Row],[STOPA NACIONALNOG SUFINANCIRANJA %]]</f>
        <v>226401.24749999997</v>
      </c>
      <c r="R2795" s="51">
        <f>Ugovori_OPULJP[[#This Row],[Bespovratna sredstva - Nacionalni dio - HRK]]/7.5345</f>
        <v>30048.609396774831</v>
      </c>
      <c r="S2795" s="50">
        <v>1509341.65</v>
      </c>
      <c r="T2795" s="51">
        <f>Ugovori_OPULJP[[#This Row],[Bespovratna sredstva - Ukupno (EU+Nac) HRK
= Ukupna ugovorena vrijednost bespovratnih sredstava]]/7.5345</f>
        <v>200324.06264516554</v>
      </c>
      <c r="U2795" s="50">
        <v>0</v>
      </c>
      <c r="V2795" s="51">
        <f>Ugovori_OPULJP[[#This Row],[Javni doprinos korisnika - HRK]]/7.5345</f>
        <v>0</v>
      </c>
      <c r="W2795" s="50">
        <v>0</v>
      </c>
      <c r="X2795" s="51">
        <f>Ugovori_OPULJP[[#This Row],[Privatni doprinos korisnika - HRK]]/7.5345</f>
        <v>0</v>
      </c>
      <c r="Y2795" s="52">
        <v>1509341.65</v>
      </c>
      <c r="Z2795" s="53">
        <f>Ugovori_OPULJP[[#This Row],[UKUPNI PRIHVATLJIVI IZDACI
TOTAL ELIGIBLE EXPENDITURE
= Bespovratna sredstva ukupno + doprinos korisnika
= Ukupni prihvatljivi troškovi
= Ukupna ugovorena vrijednost projekta HRK]]/7.5345</f>
        <v>200324.06264516554</v>
      </c>
      <c r="AA2795" s="57" t="s">
        <v>38</v>
      </c>
      <c r="AB2795" s="57" t="s">
        <v>35</v>
      </c>
      <c r="AC2795" s="107" t="s">
        <v>10171</v>
      </c>
      <c r="AD2795" s="63" t="s">
        <v>6595</v>
      </c>
    </row>
    <row r="2796" spans="1:30" ht="63.75" x14ac:dyDescent="0.2">
      <c r="A2796" s="61" t="s">
        <v>10172</v>
      </c>
      <c r="B2796" s="55" t="s">
        <v>743</v>
      </c>
      <c r="C2796" s="56" t="s">
        <v>7295</v>
      </c>
      <c r="D2796" s="88" t="s">
        <v>9750</v>
      </c>
      <c r="E2796" s="57" t="s">
        <v>76</v>
      </c>
      <c r="F2796" s="62" t="s">
        <v>10173</v>
      </c>
      <c r="G2796" s="62" t="s">
        <v>10174</v>
      </c>
      <c r="H2796" s="59">
        <v>44553</v>
      </c>
      <c r="I2796" s="59">
        <v>45161</v>
      </c>
      <c r="J2796" s="48" t="str">
        <f>IF(Ugovori_OPULJP[[#This Row],[DATUM ZAVRŠETKA OPERACIJE]]&gt;DATE(2024,3,31),"u provedbi","završen")</f>
        <v>završen</v>
      </c>
      <c r="K2796" s="58" t="s">
        <v>37</v>
      </c>
      <c r="L2796" s="58" t="s">
        <v>37</v>
      </c>
      <c r="M2796" s="74" t="s">
        <v>3114</v>
      </c>
      <c r="N2796" s="49">
        <v>0.15</v>
      </c>
      <c r="O2796" s="50">
        <f>Ugovori_OPULJP[[#This Row],[Bespovratna sredstva - Ukupno (EU+Nac) HRK
= Ukupna ugovorena vrijednost bespovratnih sredstava]]*Ugovori_OPULJP[[#This Row],[EU STOPA SUFINANCIRANJA %
EU CO-FINANCING RATE %]]</f>
        <v>1787516.7309999999</v>
      </c>
      <c r="P2796" s="51">
        <f>Ugovori_OPULJP[[#This Row],[Bespovratna sredstva - EU dio - HRK]]/7.5345</f>
        <v>237244.24062645162</v>
      </c>
      <c r="Q2796" s="50">
        <f>Ugovori_OPULJP[[#This Row],[Bespovratna sredstva - Ukupno (EU+Nac) HRK
= Ukupna ugovorena vrijednost bespovratnih sredstava]]*Ugovori_OPULJP[[#This Row],[STOPA NACIONALNOG SUFINANCIRANJA %]]</f>
        <v>315444.12899999996</v>
      </c>
      <c r="R2796" s="51">
        <f>Ugovori_OPULJP[[#This Row],[Bespovratna sredstva - Nacionalni dio - HRK]]/7.5345</f>
        <v>41866.630698785579</v>
      </c>
      <c r="S2796" s="52">
        <v>2102960.86</v>
      </c>
      <c r="T2796" s="53">
        <f>Ugovori_OPULJP[[#This Row],[Bespovratna sredstva - Ukupno (EU+Nac) HRK
= Ukupna ugovorena vrijednost bespovratnih sredstava]]/7.5345</f>
        <v>279110.87132523721</v>
      </c>
      <c r="U2796" s="50">
        <v>0</v>
      </c>
      <c r="V2796" s="51">
        <f>Ugovori_OPULJP[[#This Row],[Javni doprinos korisnika - HRK]]/7.5345</f>
        <v>0</v>
      </c>
      <c r="W2796" s="50">
        <v>0</v>
      </c>
      <c r="X2796" s="51">
        <f>Ugovori_OPULJP[[#This Row],[Privatni doprinos korisnika - HRK]]/7.5345</f>
        <v>0</v>
      </c>
      <c r="Y2796" s="52">
        <v>2102960.86</v>
      </c>
      <c r="Z2796" s="53">
        <f>Ugovori_OPULJP[[#This Row],[UKUPNI PRIHVATLJIVI IZDACI
TOTAL ELIGIBLE EXPENDITURE
= Bespovratna sredstva ukupno + doprinos korisnika
= Ukupni prihvatljivi troškovi
= Ukupna ugovorena vrijednost projekta HRK]]/7.5345</f>
        <v>279110.87132523721</v>
      </c>
      <c r="AA2796" s="57" t="s">
        <v>38</v>
      </c>
      <c r="AB2796" s="57" t="s">
        <v>35</v>
      </c>
      <c r="AC2796" s="107" t="s">
        <v>10175</v>
      </c>
      <c r="AD2796" s="63" t="s">
        <v>6595</v>
      </c>
    </row>
    <row r="2797" spans="1:30" ht="89.25" x14ac:dyDescent="0.2">
      <c r="A2797" s="61" t="s">
        <v>10176</v>
      </c>
      <c r="B2797" s="55" t="s">
        <v>743</v>
      </c>
      <c r="C2797" s="56" t="s">
        <v>7295</v>
      </c>
      <c r="D2797" s="88" t="s">
        <v>9750</v>
      </c>
      <c r="E2797" s="57" t="s">
        <v>76</v>
      </c>
      <c r="F2797" s="62" t="s">
        <v>10177</v>
      </c>
      <c r="G2797" s="62" t="s">
        <v>10178</v>
      </c>
      <c r="H2797" s="59">
        <v>44595</v>
      </c>
      <c r="I2797" s="59">
        <v>45202</v>
      </c>
      <c r="J2797" s="48" t="str">
        <f>IF(Ugovori_OPULJP[[#This Row],[DATUM ZAVRŠETKA OPERACIJE]]&gt;DATE(2024,3,31),"u provedbi","završen")</f>
        <v>završen</v>
      </c>
      <c r="K2797" s="67" t="s">
        <v>244</v>
      </c>
      <c r="L2797" s="67" t="s">
        <v>244</v>
      </c>
      <c r="M2797" s="49">
        <v>0.85</v>
      </c>
      <c r="N2797" s="49">
        <v>0.15</v>
      </c>
      <c r="O2797" s="50">
        <f>Ugovori_OPULJP[[#This Row],[Bespovratna sredstva - Ukupno (EU+Nac) HRK
= Ukupna ugovorena vrijednost bespovratnih sredstava]]*Ugovori_OPULJP[[#This Row],[EU STOPA SUFINANCIRANJA %
EU CO-FINANCING RATE %]]</f>
        <v>1692716.095</v>
      </c>
      <c r="P2797" s="51">
        <f>Ugovori_OPULJP[[#This Row],[Bespovratna sredstva - EU dio - HRK]]/7.5345</f>
        <v>224662.03397703893</v>
      </c>
      <c r="Q2797" s="50">
        <f>Ugovori_OPULJP[[#This Row],[Bespovratna sredstva - Ukupno (EU+Nac) HRK
= Ukupna ugovorena vrijednost bespovratnih sredstava]]*Ugovori_OPULJP[[#This Row],[STOPA NACIONALNOG SUFINANCIRANJA %]]</f>
        <v>298714.60499999998</v>
      </c>
      <c r="R2797" s="51">
        <f>Ugovori_OPULJP[[#This Row],[Bespovratna sredstva - Nacionalni dio - HRK]]/7.5345</f>
        <v>39646.241290065693</v>
      </c>
      <c r="S2797" s="52">
        <v>1991430.7</v>
      </c>
      <c r="T2797" s="53">
        <f>Ugovori_OPULJP[[#This Row],[Bespovratna sredstva - Ukupno (EU+Nac) HRK
= Ukupna ugovorena vrijednost bespovratnih sredstava]]/7.5345</f>
        <v>264308.27526710462</v>
      </c>
      <c r="U2797" s="50">
        <v>0</v>
      </c>
      <c r="V2797" s="51">
        <f>Ugovori_OPULJP[[#This Row],[Javni doprinos korisnika - HRK]]/7.5345</f>
        <v>0</v>
      </c>
      <c r="W2797" s="50">
        <v>0</v>
      </c>
      <c r="X2797" s="51">
        <f>Ugovori_OPULJP[[#This Row],[Privatni doprinos korisnika - HRK]]/7.5345</f>
        <v>0</v>
      </c>
      <c r="Y2797" s="52">
        <v>1991430.7</v>
      </c>
      <c r="Z2797" s="53">
        <f>Ugovori_OPULJP[[#This Row],[UKUPNI PRIHVATLJIVI IZDACI
TOTAL ELIGIBLE EXPENDITURE
= Bespovratna sredstva ukupno + doprinos korisnika
= Ukupni prihvatljivi troškovi
= Ukupna ugovorena vrijednost projekta HRK]]/7.5345</f>
        <v>264308.27526710462</v>
      </c>
      <c r="AA2797" s="57" t="s">
        <v>38</v>
      </c>
      <c r="AB2797" s="57" t="s">
        <v>35</v>
      </c>
      <c r="AC2797" s="107" t="s">
        <v>10179</v>
      </c>
      <c r="AD2797" s="63" t="s">
        <v>6595</v>
      </c>
    </row>
    <row r="2798" spans="1:30" ht="114.75" x14ac:dyDescent="0.2">
      <c r="A2798" s="66" t="s">
        <v>10180</v>
      </c>
      <c r="B2798" s="55" t="s">
        <v>743</v>
      </c>
      <c r="C2798" s="56" t="s">
        <v>7295</v>
      </c>
      <c r="D2798" s="88" t="s">
        <v>10181</v>
      </c>
      <c r="E2798" s="44" t="s">
        <v>232</v>
      </c>
      <c r="F2798" s="62" t="s">
        <v>10182</v>
      </c>
      <c r="G2798" s="62" t="s">
        <v>10183</v>
      </c>
      <c r="H2798" s="59">
        <v>44631</v>
      </c>
      <c r="I2798" s="59">
        <v>45241</v>
      </c>
      <c r="J2798" s="48" t="str">
        <f>IF(Ugovori_OPULJP[[#This Row],[DATUM ZAVRŠETKA OPERACIJE]]&gt;DATE(2024,3,31),"u provedbi","završen")</f>
        <v>završen</v>
      </c>
      <c r="K2798" s="67" t="s">
        <v>37</v>
      </c>
      <c r="L2798" s="58" t="s">
        <v>37</v>
      </c>
      <c r="M2798" s="49">
        <v>0.85</v>
      </c>
      <c r="N2798" s="49">
        <v>0.15</v>
      </c>
      <c r="O2798" s="50">
        <f>Ugovori_OPULJP[[#This Row],[Bespovratna sredstva - Ukupno (EU+Nac) HRK
= Ukupna ugovorena vrijednost bespovratnih sredstava]]*Ugovori_OPULJP[[#This Row],[EU STOPA SUFINANCIRANJA %
EU CO-FINANCING RATE %]]</f>
        <v>1939330.4709999997</v>
      </c>
      <c r="P2798" s="51">
        <f>Ugovori_OPULJP[[#This Row],[Bespovratna sredstva - EU dio - HRK]]/7.5345</f>
        <v>257393.38655517946</v>
      </c>
      <c r="Q2798" s="50">
        <f>Ugovori_OPULJP[[#This Row],[Bespovratna sredstva - Ukupno (EU+Nac) HRK
= Ukupna ugovorena vrijednost bespovratnih sredstava]]*Ugovori_OPULJP[[#This Row],[STOPA NACIONALNOG SUFINANCIRANJA %]]</f>
        <v>342234.78899999993</v>
      </c>
      <c r="R2798" s="51">
        <f>Ugovori_OPULJP[[#This Row],[Bespovratna sredstva - Nacionalni dio - HRK]]/7.5345</f>
        <v>45422.362333266959</v>
      </c>
      <c r="S2798" s="52">
        <v>2281565.2599999998</v>
      </c>
      <c r="T2798" s="53">
        <f>Ugovori_OPULJP[[#This Row],[Bespovratna sredstva - Ukupno (EU+Nac) HRK
= Ukupna ugovorena vrijednost bespovratnih sredstava]]/7.5345</f>
        <v>302815.74888844643</v>
      </c>
      <c r="U2798" s="50">
        <v>0</v>
      </c>
      <c r="V2798" s="51">
        <f>Ugovori_OPULJP[[#This Row],[Javni doprinos korisnika - HRK]]/7.5345</f>
        <v>0</v>
      </c>
      <c r="W2798" s="50">
        <v>0</v>
      </c>
      <c r="X2798" s="51">
        <f>Ugovori_OPULJP[[#This Row],[Privatni doprinos korisnika - HRK]]/7.5345</f>
        <v>0</v>
      </c>
      <c r="Y2798" s="52">
        <v>2281565.2599999998</v>
      </c>
      <c r="Z2798" s="53">
        <f>Ugovori_OPULJP[[#This Row],[UKUPNI PRIHVATLJIVI IZDACI
TOTAL ELIGIBLE EXPENDITURE
= Bespovratna sredstva ukupno + doprinos korisnika
= Ukupni prihvatljivi troškovi
= Ukupna ugovorena vrijednost projekta HRK]]/7.5345</f>
        <v>302815.74888844643</v>
      </c>
      <c r="AA2798" s="57" t="s">
        <v>7633</v>
      </c>
      <c r="AB2798" s="57" t="s">
        <v>35</v>
      </c>
      <c r="AC2798" s="107" t="s">
        <v>10184</v>
      </c>
      <c r="AD2798" s="63" t="s">
        <v>747</v>
      </c>
    </row>
    <row r="2799" spans="1:30" ht="114.75" x14ac:dyDescent="0.2">
      <c r="A2799" s="61" t="s">
        <v>10185</v>
      </c>
      <c r="B2799" s="55" t="s">
        <v>743</v>
      </c>
      <c r="C2799" s="56" t="s">
        <v>7295</v>
      </c>
      <c r="D2799" s="88" t="s">
        <v>10181</v>
      </c>
      <c r="E2799" s="44" t="s">
        <v>232</v>
      </c>
      <c r="F2799" s="62" t="s">
        <v>10186</v>
      </c>
      <c r="G2799" s="62" t="s">
        <v>10187</v>
      </c>
      <c r="H2799" s="59">
        <v>44631</v>
      </c>
      <c r="I2799" s="59">
        <v>45088</v>
      </c>
      <c r="J2799" s="48" t="str">
        <f>IF(Ugovori_OPULJP[[#This Row],[DATUM ZAVRŠETKA OPERACIJE]]&gt;DATE(2024,3,31),"u provedbi","završen")</f>
        <v>završen</v>
      </c>
      <c r="K2799" s="67" t="s">
        <v>10188</v>
      </c>
      <c r="L2799" s="67" t="s">
        <v>244</v>
      </c>
      <c r="M2799" s="49">
        <v>0.85</v>
      </c>
      <c r="N2799" s="49">
        <v>0.15</v>
      </c>
      <c r="O2799" s="50">
        <f>Ugovori_OPULJP[[#This Row],[Bespovratna sredstva - Ukupno (EU+Nac) HRK
= Ukupna ugovorena vrijednost bespovratnih sredstava]]*Ugovori_OPULJP[[#This Row],[EU STOPA SUFINANCIRANJA %
EU CO-FINANCING RATE %]]</f>
        <v>2089485.0110000002</v>
      </c>
      <c r="P2799" s="51">
        <f>Ugovori_OPULJP[[#This Row],[Bespovratna sredstva - EU dio - HRK]]/7.5345</f>
        <v>277322.31880018581</v>
      </c>
      <c r="Q2799" s="50">
        <f>Ugovori_OPULJP[[#This Row],[Bespovratna sredstva - Ukupno (EU+Nac) HRK
= Ukupna ugovorena vrijednost bespovratnih sredstava]]*Ugovori_OPULJP[[#This Row],[STOPA NACIONALNOG SUFINANCIRANJA %]]</f>
        <v>368732.64900000003</v>
      </c>
      <c r="R2799" s="51">
        <f>Ugovori_OPULJP[[#This Row],[Bespovratna sredstva - Nacionalni dio - HRK]]/7.5345</f>
        <v>48939.232729444557</v>
      </c>
      <c r="S2799" s="52">
        <v>2458217.66</v>
      </c>
      <c r="T2799" s="53">
        <f>Ugovori_OPULJP[[#This Row],[Bespovratna sredstva - Ukupno (EU+Nac) HRK
= Ukupna ugovorena vrijednost bespovratnih sredstava]]/7.5345</f>
        <v>326261.55152963038</v>
      </c>
      <c r="U2799" s="50">
        <v>0</v>
      </c>
      <c r="V2799" s="51">
        <f>Ugovori_OPULJP[[#This Row],[Javni doprinos korisnika - HRK]]/7.5345</f>
        <v>0</v>
      </c>
      <c r="W2799" s="50">
        <v>0</v>
      </c>
      <c r="X2799" s="51">
        <f>Ugovori_OPULJP[[#This Row],[Privatni doprinos korisnika - HRK]]/7.5345</f>
        <v>0</v>
      </c>
      <c r="Y2799" s="52">
        <v>2458217.66</v>
      </c>
      <c r="Z2799" s="53">
        <f>Ugovori_OPULJP[[#This Row],[UKUPNI PRIHVATLJIVI IZDACI
TOTAL ELIGIBLE EXPENDITURE
= Bespovratna sredstva ukupno + doprinos korisnika
= Ukupni prihvatljivi troškovi
= Ukupna ugovorena vrijednost projekta HRK]]/7.5345</f>
        <v>326261.55152963038</v>
      </c>
      <c r="AA2799" s="57" t="s">
        <v>7633</v>
      </c>
      <c r="AB2799" s="57" t="s">
        <v>35</v>
      </c>
      <c r="AC2799" s="107" t="s">
        <v>10189</v>
      </c>
      <c r="AD2799" s="63" t="s">
        <v>747</v>
      </c>
    </row>
    <row r="2800" spans="1:30" ht="89.25" x14ac:dyDescent="0.2">
      <c r="A2800" s="61" t="s">
        <v>10190</v>
      </c>
      <c r="B2800" s="55" t="s">
        <v>743</v>
      </c>
      <c r="C2800" s="56" t="s">
        <v>7295</v>
      </c>
      <c r="D2800" s="88" t="s">
        <v>10181</v>
      </c>
      <c r="E2800" s="44" t="s">
        <v>232</v>
      </c>
      <c r="F2800" s="62" t="s">
        <v>10191</v>
      </c>
      <c r="G2800" s="62" t="s">
        <v>10192</v>
      </c>
      <c r="H2800" s="59">
        <v>44631</v>
      </c>
      <c r="I2800" s="59">
        <v>45280</v>
      </c>
      <c r="J2800" s="48" t="str">
        <f>IF(Ugovori_OPULJP[[#This Row],[DATUM ZAVRŠETKA OPERACIJE]]&gt;DATE(2024,3,31),"u provedbi","završen")</f>
        <v>završen</v>
      </c>
      <c r="K2800" s="67" t="s">
        <v>10193</v>
      </c>
      <c r="L2800" s="67" t="s">
        <v>37</v>
      </c>
      <c r="M2800" s="49">
        <v>0.85</v>
      </c>
      <c r="N2800" s="49">
        <v>0.15</v>
      </c>
      <c r="O2800" s="50">
        <f>Ugovori_OPULJP[[#This Row],[Bespovratna sredstva - Ukupno (EU+Nac) HRK
= Ukupna ugovorena vrijednost bespovratnih sredstava]]*Ugovori_OPULJP[[#This Row],[EU STOPA SUFINANCIRANJA %
EU CO-FINANCING RATE %]]</f>
        <v>1951128.828</v>
      </c>
      <c r="P2800" s="51">
        <f>Ugovori_OPULJP[[#This Row],[Bespovratna sredstva - EU dio - HRK]]/7.5345</f>
        <v>258959.29763089784</v>
      </c>
      <c r="Q2800" s="50">
        <f>Ugovori_OPULJP[[#This Row],[Bespovratna sredstva - Ukupno (EU+Nac) HRK
= Ukupna ugovorena vrijednost bespovratnih sredstava]]*Ugovori_OPULJP[[#This Row],[STOPA NACIONALNOG SUFINANCIRANJA %]]</f>
        <v>344316.85200000001</v>
      </c>
      <c r="R2800" s="51">
        <f>Ugovori_OPULJP[[#This Row],[Bespovratna sredstva - Nacionalni dio - HRK]]/7.5345</f>
        <v>45698.699581923152</v>
      </c>
      <c r="S2800" s="52">
        <v>2295445.6800000002</v>
      </c>
      <c r="T2800" s="53">
        <f>Ugovori_OPULJP[[#This Row],[Bespovratna sredstva - Ukupno (EU+Nac) HRK
= Ukupna ugovorena vrijednost bespovratnih sredstava]]/7.5345</f>
        <v>304657.99721282104</v>
      </c>
      <c r="U2800" s="50">
        <v>0</v>
      </c>
      <c r="V2800" s="51">
        <f>Ugovori_OPULJP[[#This Row],[Javni doprinos korisnika - HRK]]/7.5345</f>
        <v>0</v>
      </c>
      <c r="W2800" s="50">
        <v>0</v>
      </c>
      <c r="X2800" s="51">
        <f>Ugovori_OPULJP[[#This Row],[Privatni doprinos korisnika - HRK]]/7.5345</f>
        <v>0</v>
      </c>
      <c r="Y2800" s="52">
        <v>2295445.6800000002</v>
      </c>
      <c r="Z2800" s="53">
        <f>Ugovori_OPULJP[[#This Row],[UKUPNI PRIHVATLJIVI IZDACI
TOTAL ELIGIBLE EXPENDITURE
= Bespovratna sredstva ukupno + doprinos korisnika
= Ukupni prihvatljivi troškovi
= Ukupna ugovorena vrijednost projekta HRK]]/7.5345</f>
        <v>304657.99721282104</v>
      </c>
      <c r="AA2800" s="57" t="s">
        <v>7633</v>
      </c>
      <c r="AB2800" s="57" t="s">
        <v>35</v>
      </c>
      <c r="AC2800" s="107" t="s">
        <v>10194</v>
      </c>
      <c r="AD2800" s="63" t="s">
        <v>747</v>
      </c>
    </row>
    <row r="2801" spans="1:30" ht="89.25" x14ac:dyDescent="0.2">
      <c r="A2801" s="61" t="s">
        <v>10195</v>
      </c>
      <c r="B2801" s="55" t="s">
        <v>743</v>
      </c>
      <c r="C2801" s="56" t="s">
        <v>7295</v>
      </c>
      <c r="D2801" s="88" t="s">
        <v>10181</v>
      </c>
      <c r="E2801" s="44" t="s">
        <v>232</v>
      </c>
      <c r="F2801" s="62" t="s">
        <v>10196</v>
      </c>
      <c r="G2801" s="62" t="s">
        <v>7724</v>
      </c>
      <c r="H2801" s="59">
        <v>44631</v>
      </c>
      <c r="I2801" s="59">
        <v>45241</v>
      </c>
      <c r="J2801" s="48" t="str">
        <f>IF(Ugovori_OPULJP[[#This Row],[DATUM ZAVRŠETKA OPERACIJE]]&gt;DATE(2024,3,31),"u provedbi","završen")</f>
        <v>završen</v>
      </c>
      <c r="K2801" s="58" t="s">
        <v>892</v>
      </c>
      <c r="L2801" s="58" t="s">
        <v>37</v>
      </c>
      <c r="M2801" s="49">
        <v>0.85</v>
      </c>
      <c r="N2801" s="49">
        <v>0.15</v>
      </c>
      <c r="O2801" s="50">
        <f>Ugovori_OPULJP[[#This Row],[Bespovratna sredstva - Ukupno (EU+Nac) HRK
= Ukupna ugovorena vrijednost bespovratnih sredstava]]*Ugovori_OPULJP[[#This Row],[EU STOPA SUFINANCIRANJA %
EU CO-FINANCING RATE %]]</f>
        <v>1727664.8735</v>
      </c>
      <c r="P2801" s="51">
        <f>Ugovori_OPULJP[[#This Row],[Bespovratna sredstva - EU dio - HRK]]/7.5345</f>
        <v>229300.53401021965</v>
      </c>
      <c r="Q2801" s="50">
        <f>Ugovori_OPULJP[[#This Row],[Bespovratna sredstva - Ukupno (EU+Nac) HRK
= Ukupna ugovorena vrijednost bespovratnih sredstava]]*Ugovori_OPULJP[[#This Row],[STOPA NACIONALNOG SUFINANCIRANJA %]]</f>
        <v>304882.03649999999</v>
      </c>
      <c r="R2801" s="51">
        <f>Ugovori_OPULJP[[#This Row],[Bespovratna sredstva - Nacionalni dio - HRK]]/7.5345</f>
        <v>40464.800119450527</v>
      </c>
      <c r="S2801" s="52">
        <v>2032546.91</v>
      </c>
      <c r="T2801" s="53">
        <f>Ugovori_OPULJP[[#This Row],[Bespovratna sredstva - Ukupno (EU+Nac) HRK
= Ukupna ugovorena vrijednost bespovratnih sredstava]]/7.5345</f>
        <v>269765.33412967017</v>
      </c>
      <c r="U2801" s="50">
        <v>0</v>
      </c>
      <c r="V2801" s="51">
        <f>Ugovori_OPULJP[[#This Row],[Javni doprinos korisnika - HRK]]/7.5345</f>
        <v>0</v>
      </c>
      <c r="W2801" s="50">
        <v>0</v>
      </c>
      <c r="X2801" s="51">
        <f>Ugovori_OPULJP[[#This Row],[Privatni doprinos korisnika - HRK]]/7.5345</f>
        <v>0</v>
      </c>
      <c r="Y2801" s="52">
        <v>2032546.91</v>
      </c>
      <c r="Z2801" s="53">
        <f>Ugovori_OPULJP[[#This Row],[UKUPNI PRIHVATLJIVI IZDACI
TOTAL ELIGIBLE EXPENDITURE
= Bespovratna sredstva ukupno + doprinos korisnika
= Ukupni prihvatljivi troškovi
= Ukupna ugovorena vrijednost projekta HRK]]/7.5345</f>
        <v>269765.33412967017</v>
      </c>
      <c r="AA2801" s="57" t="s">
        <v>7633</v>
      </c>
      <c r="AB2801" s="57" t="s">
        <v>35</v>
      </c>
      <c r="AC2801" s="107" t="s">
        <v>10197</v>
      </c>
      <c r="AD2801" s="63" t="s">
        <v>747</v>
      </c>
    </row>
    <row r="2802" spans="1:30" ht="102" x14ac:dyDescent="0.2">
      <c r="A2802" s="61" t="s">
        <v>10198</v>
      </c>
      <c r="B2802" s="55" t="s">
        <v>743</v>
      </c>
      <c r="C2802" s="56" t="s">
        <v>7295</v>
      </c>
      <c r="D2802" s="88" t="s">
        <v>10181</v>
      </c>
      <c r="E2802" s="44" t="s">
        <v>232</v>
      </c>
      <c r="F2802" s="62" t="s">
        <v>10199</v>
      </c>
      <c r="G2802" s="62" t="s">
        <v>3102</v>
      </c>
      <c r="H2802" s="59">
        <v>44631</v>
      </c>
      <c r="I2802" s="59">
        <v>45241</v>
      </c>
      <c r="J2802" s="48" t="str">
        <f>IF(Ugovori_OPULJP[[#This Row],[DATUM ZAVRŠETKA OPERACIJE]]&gt;DATE(2024,3,31),"u provedbi","završen")</f>
        <v>završen</v>
      </c>
      <c r="K2802" s="67" t="s">
        <v>109</v>
      </c>
      <c r="L2802" s="67" t="s">
        <v>99</v>
      </c>
      <c r="M2802" s="49">
        <v>0.85</v>
      </c>
      <c r="N2802" s="49">
        <v>0.15</v>
      </c>
      <c r="O2802" s="50">
        <f>Ugovori_OPULJP[[#This Row],[Bespovratna sredstva - Ukupno (EU+Nac) HRK
= Ukupna ugovorena vrijednost bespovratnih sredstava]]*Ugovori_OPULJP[[#This Row],[EU STOPA SUFINANCIRANJA %
EU CO-FINANCING RATE %]]</f>
        <v>1968978.5219999999</v>
      </c>
      <c r="P2802" s="51">
        <f>Ugovori_OPULJP[[#This Row],[Bespovratna sredstva - EU dio - HRK]]/7.5345</f>
        <v>261328.35914791955</v>
      </c>
      <c r="Q2802" s="50">
        <f>Ugovori_OPULJP[[#This Row],[Bespovratna sredstva - Ukupno (EU+Nac) HRK
= Ukupna ugovorena vrijednost bespovratnih sredstava]]*Ugovori_OPULJP[[#This Row],[STOPA NACIONALNOG SUFINANCIRANJA %]]</f>
        <v>347466.79799999995</v>
      </c>
      <c r="R2802" s="51">
        <f>Ugovori_OPULJP[[#This Row],[Bespovratna sredstva - Nacionalni dio - HRK]]/7.5345</f>
        <v>46116.76926139756</v>
      </c>
      <c r="S2802" s="52">
        <v>2316445.3199999998</v>
      </c>
      <c r="T2802" s="53">
        <f>Ugovori_OPULJP[[#This Row],[Bespovratna sredstva - Ukupno (EU+Nac) HRK
= Ukupna ugovorena vrijednost bespovratnih sredstava]]/7.5345</f>
        <v>307445.12840931711</v>
      </c>
      <c r="U2802" s="50">
        <v>0</v>
      </c>
      <c r="V2802" s="51">
        <f>Ugovori_OPULJP[[#This Row],[Javni doprinos korisnika - HRK]]/7.5345</f>
        <v>0</v>
      </c>
      <c r="W2802" s="50">
        <v>0</v>
      </c>
      <c r="X2802" s="51">
        <f>Ugovori_OPULJP[[#This Row],[Privatni doprinos korisnika - HRK]]/7.5345</f>
        <v>0</v>
      </c>
      <c r="Y2802" s="52">
        <v>2316445.3199999998</v>
      </c>
      <c r="Z2802" s="53">
        <f>Ugovori_OPULJP[[#This Row],[UKUPNI PRIHVATLJIVI IZDACI
TOTAL ELIGIBLE EXPENDITURE
= Bespovratna sredstva ukupno + doprinos korisnika
= Ukupni prihvatljivi troškovi
= Ukupna ugovorena vrijednost projekta HRK]]/7.5345</f>
        <v>307445.12840931711</v>
      </c>
      <c r="AA2802" s="57" t="s">
        <v>7633</v>
      </c>
      <c r="AB2802" s="57" t="s">
        <v>35</v>
      </c>
      <c r="AC2802" s="107" t="s">
        <v>10200</v>
      </c>
      <c r="AD2802" s="63" t="s">
        <v>747</v>
      </c>
    </row>
    <row r="2803" spans="1:30" ht="76.5" x14ac:dyDescent="0.2">
      <c r="A2803" s="61" t="s">
        <v>10201</v>
      </c>
      <c r="B2803" s="55" t="s">
        <v>743</v>
      </c>
      <c r="C2803" s="56" t="s">
        <v>7295</v>
      </c>
      <c r="D2803" s="88" t="s">
        <v>10181</v>
      </c>
      <c r="E2803" s="44" t="s">
        <v>232</v>
      </c>
      <c r="F2803" s="62" t="s">
        <v>10202</v>
      </c>
      <c r="G2803" s="62" t="s">
        <v>525</v>
      </c>
      <c r="H2803" s="59">
        <v>44631</v>
      </c>
      <c r="I2803" s="59">
        <v>45241</v>
      </c>
      <c r="J2803" s="48" t="str">
        <f>IF(Ugovori_OPULJP[[#This Row],[DATUM ZAVRŠETKA OPERACIJE]]&gt;DATE(2024,3,31),"u provedbi","završen")</f>
        <v>završen</v>
      </c>
      <c r="K2803" s="67" t="s">
        <v>10203</v>
      </c>
      <c r="L2803" s="67" t="s">
        <v>200</v>
      </c>
      <c r="M2803" s="49">
        <v>0.85</v>
      </c>
      <c r="N2803" s="49">
        <v>0.15</v>
      </c>
      <c r="O2803" s="50">
        <f>Ugovori_OPULJP[[#This Row],[Bespovratna sredstva - Ukupno (EU+Nac) HRK
= Ukupna ugovorena vrijednost bespovratnih sredstava]]*Ugovori_OPULJP[[#This Row],[EU STOPA SUFINANCIRANJA %
EU CO-FINANCING RATE %]]</f>
        <v>1955916.5125</v>
      </c>
      <c r="P2803" s="51">
        <f>Ugovori_OPULJP[[#This Row],[Bespovratna sredstva - EU dio - HRK]]/7.5345</f>
        <v>259594.73256354104</v>
      </c>
      <c r="Q2803" s="50">
        <f>Ugovori_OPULJP[[#This Row],[Bespovratna sredstva - Ukupno (EU+Nac) HRK
= Ukupna ugovorena vrijednost bespovratnih sredstava]]*Ugovori_OPULJP[[#This Row],[STOPA NACIONALNOG SUFINANCIRANJA %]]</f>
        <v>345161.73749999999</v>
      </c>
      <c r="R2803" s="51">
        <f>Ugovori_OPULJP[[#This Row],[Bespovratna sredstva - Nacionalni dio - HRK]]/7.5345</f>
        <v>45810.835158271948</v>
      </c>
      <c r="S2803" s="52">
        <v>2301078.25</v>
      </c>
      <c r="T2803" s="53">
        <f>Ugovori_OPULJP[[#This Row],[Bespovratna sredstva - Ukupno (EU+Nac) HRK
= Ukupna ugovorena vrijednost bespovratnih sredstava]]/7.5345</f>
        <v>305405.56772181299</v>
      </c>
      <c r="U2803" s="50">
        <v>0</v>
      </c>
      <c r="V2803" s="51">
        <f>Ugovori_OPULJP[[#This Row],[Javni doprinos korisnika - HRK]]/7.5345</f>
        <v>0</v>
      </c>
      <c r="W2803" s="50">
        <v>0</v>
      </c>
      <c r="X2803" s="51">
        <f>Ugovori_OPULJP[[#This Row],[Privatni doprinos korisnika - HRK]]/7.5345</f>
        <v>0</v>
      </c>
      <c r="Y2803" s="52">
        <v>2301078.25</v>
      </c>
      <c r="Z2803" s="53">
        <f>Ugovori_OPULJP[[#This Row],[UKUPNI PRIHVATLJIVI IZDACI
TOTAL ELIGIBLE EXPENDITURE
= Bespovratna sredstva ukupno + doprinos korisnika
= Ukupni prihvatljivi troškovi
= Ukupna ugovorena vrijednost projekta HRK]]/7.5345</f>
        <v>305405.56772181299</v>
      </c>
      <c r="AA2803" s="57" t="s">
        <v>7633</v>
      </c>
      <c r="AB2803" s="57" t="s">
        <v>35</v>
      </c>
      <c r="AC2803" s="107" t="s">
        <v>10204</v>
      </c>
      <c r="AD2803" s="63" t="s">
        <v>747</v>
      </c>
    </row>
    <row r="2804" spans="1:30" ht="76.5" x14ac:dyDescent="0.2">
      <c r="A2804" s="61" t="s">
        <v>10205</v>
      </c>
      <c r="B2804" s="55" t="s">
        <v>743</v>
      </c>
      <c r="C2804" s="56" t="s">
        <v>7295</v>
      </c>
      <c r="D2804" s="88" t="s">
        <v>10181</v>
      </c>
      <c r="E2804" s="44" t="s">
        <v>232</v>
      </c>
      <c r="F2804" s="62" t="s">
        <v>10206</v>
      </c>
      <c r="G2804" s="62" t="s">
        <v>7632</v>
      </c>
      <c r="H2804" s="59">
        <v>44631</v>
      </c>
      <c r="I2804" s="59">
        <v>45291</v>
      </c>
      <c r="J2804" s="48" t="str">
        <f>IF(Ugovori_OPULJP[[#This Row],[DATUM ZAVRŠETKA OPERACIJE]]&gt;DATE(2024,3,31),"u provedbi","završen")</f>
        <v>završen</v>
      </c>
      <c r="K2804" s="67" t="s">
        <v>10207</v>
      </c>
      <c r="L2804" s="67" t="s">
        <v>84</v>
      </c>
      <c r="M2804" s="49">
        <v>0.85</v>
      </c>
      <c r="N2804" s="49">
        <v>0.15</v>
      </c>
      <c r="O2804" s="50">
        <f>Ugovori_OPULJP[[#This Row],[Bespovratna sredstva - Ukupno (EU+Nac) HRK
= Ukupna ugovorena vrijednost bespovratnih sredstava]]*Ugovori_OPULJP[[#This Row],[EU STOPA SUFINANCIRANJA %
EU CO-FINANCING RATE %]]</f>
        <v>1426827.8499999999</v>
      </c>
      <c r="P2804" s="51">
        <f>Ugovori_OPULJP[[#This Row],[Bespovratna sredstva - EU dio - HRK]]/7.5345</f>
        <v>189372.59937620276</v>
      </c>
      <c r="Q2804" s="50">
        <f>Ugovori_OPULJP[[#This Row],[Bespovratna sredstva - Ukupno (EU+Nac) HRK
= Ukupna ugovorena vrijednost bespovratnih sredstava]]*Ugovori_OPULJP[[#This Row],[STOPA NACIONALNOG SUFINANCIRANJA %]]</f>
        <v>251793.15</v>
      </c>
      <c r="R2804" s="51">
        <f>Ugovori_OPULJP[[#This Row],[Bespovratna sredstva - Nacionalni dio - HRK]]/7.5345</f>
        <v>33418.694007565195</v>
      </c>
      <c r="S2804" s="52">
        <v>1678621</v>
      </c>
      <c r="T2804" s="53">
        <f>Ugovori_OPULJP[[#This Row],[Bespovratna sredstva - Ukupno (EU+Nac) HRK
= Ukupna ugovorena vrijednost bespovratnih sredstava]]/7.5345</f>
        <v>222791.29338376797</v>
      </c>
      <c r="U2804" s="50">
        <v>0</v>
      </c>
      <c r="V2804" s="51">
        <f>Ugovori_OPULJP[[#This Row],[Javni doprinos korisnika - HRK]]/7.5345</f>
        <v>0</v>
      </c>
      <c r="W2804" s="50">
        <v>0</v>
      </c>
      <c r="X2804" s="51">
        <f>Ugovori_OPULJP[[#This Row],[Privatni doprinos korisnika - HRK]]/7.5345</f>
        <v>0</v>
      </c>
      <c r="Y2804" s="52">
        <v>1678621</v>
      </c>
      <c r="Z2804" s="53">
        <f>Ugovori_OPULJP[[#This Row],[UKUPNI PRIHVATLJIVI IZDACI
TOTAL ELIGIBLE EXPENDITURE
= Bespovratna sredstva ukupno + doprinos korisnika
= Ukupni prihvatljivi troškovi
= Ukupna ugovorena vrijednost projekta HRK]]/7.5345</f>
        <v>222791.29338376797</v>
      </c>
      <c r="AA2804" s="57" t="s">
        <v>7633</v>
      </c>
      <c r="AB2804" s="57" t="s">
        <v>35</v>
      </c>
      <c r="AC2804" s="107" t="s">
        <v>10208</v>
      </c>
      <c r="AD2804" s="63" t="s">
        <v>747</v>
      </c>
    </row>
    <row r="2805" spans="1:30" ht="102" x14ac:dyDescent="0.2">
      <c r="A2805" s="61" t="s">
        <v>10209</v>
      </c>
      <c r="B2805" s="55" t="s">
        <v>743</v>
      </c>
      <c r="C2805" s="56" t="s">
        <v>7295</v>
      </c>
      <c r="D2805" s="88" t="s">
        <v>10181</v>
      </c>
      <c r="E2805" s="44" t="s">
        <v>232</v>
      </c>
      <c r="F2805" s="62" t="s">
        <v>10210</v>
      </c>
      <c r="G2805" s="62" t="s">
        <v>308</v>
      </c>
      <c r="H2805" s="59">
        <v>44631</v>
      </c>
      <c r="I2805" s="59">
        <v>45241</v>
      </c>
      <c r="J2805" s="48" t="str">
        <f>IF(Ugovori_OPULJP[[#This Row],[DATUM ZAVRŠETKA OPERACIJE]]&gt;DATE(2024,3,31),"u provedbi","završen")</f>
        <v>završen</v>
      </c>
      <c r="K2805" s="67" t="s">
        <v>37</v>
      </c>
      <c r="L2805" s="58" t="s">
        <v>37</v>
      </c>
      <c r="M2805" s="49">
        <v>0.85</v>
      </c>
      <c r="N2805" s="49">
        <v>0.15</v>
      </c>
      <c r="O2805" s="50">
        <f>Ugovori_OPULJP[[#This Row],[Bespovratna sredstva - Ukupno (EU+Nac) HRK
= Ukupna ugovorena vrijednost bespovratnih sredstava]]*Ugovori_OPULJP[[#This Row],[EU STOPA SUFINANCIRANJA %
EU CO-FINANCING RATE %]]</f>
        <v>1736168.4435000001</v>
      </c>
      <c r="P2805" s="51">
        <f>Ugovori_OPULJP[[#This Row],[Bespovratna sredstva - EU dio - HRK]]/7.5345</f>
        <v>230429.15170217</v>
      </c>
      <c r="Q2805" s="50">
        <f>Ugovori_OPULJP[[#This Row],[Bespovratna sredstva - Ukupno (EU+Nac) HRK
= Ukupna ugovorena vrijednost bespovratnih sredstava]]*Ugovori_OPULJP[[#This Row],[STOPA NACIONALNOG SUFINANCIRANJA %]]</f>
        <v>306382.66649999999</v>
      </c>
      <c r="R2805" s="51">
        <f>Ugovori_OPULJP[[#This Row],[Bespovratna sredstva - Nacionalni dio - HRK]]/7.5345</f>
        <v>40663.967947441764</v>
      </c>
      <c r="S2805" s="52">
        <v>2042551.11</v>
      </c>
      <c r="T2805" s="53">
        <f>Ugovori_OPULJP[[#This Row],[Bespovratna sredstva - Ukupno (EU+Nac) HRK
= Ukupna ugovorena vrijednost bespovratnih sredstava]]/7.5345</f>
        <v>271093.11964961176</v>
      </c>
      <c r="U2805" s="50">
        <v>0</v>
      </c>
      <c r="V2805" s="51">
        <f>Ugovori_OPULJP[[#This Row],[Javni doprinos korisnika - HRK]]/7.5345</f>
        <v>0</v>
      </c>
      <c r="W2805" s="50">
        <v>0</v>
      </c>
      <c r="X2805" s="51">
        <f>Ugovori_OPULJP[[#This Row],[Privatni doprinos korisnika - HRK]]/7.5345</f>
        <v>0</v>
      </c>
      <c r="Y2805" s="52">
        <v>2042551.11</v>
      </c>
      <c r="Z2805" s="53">
        <f>Ugovori_OPULJP[[#This Row],[UKUPNI PRIHVATLJIVI IZDACI
TOTAL ELIGIBLE EXPENDITURE
= Bespovratna sredstva ukupno + doprinos korisnika
= Ukupni prihvatljivi troškovi
= Ukupna ugovorena vrijednost projekta HRK]]/7.5345</f>
        <v>271093.11964961176</v>
      </c>
      <c r="AA2805" s="57" t="s">
        <v>7633</v>
      </c>
      <c r="AB2805" s="57" t="s">
        <v>35</v>
      </c>
      <c r="AC2805" s="107" t="s">
        <v>10211</v>
      </c>
      <c r="AD2805" s="63" t="s">
        <v>747</v>
      </c>
    </row>
    <row r="2806" spans="1:30" ht="114.75" x14ac:dyDescent="0.2">
      <c r="A2806" s="61" t="s">
        <v>10212</v>
      </c>
      <c r="B2806" s="55" t="s">
        <v>743</v>
      </c>
      <c r="C2806" s="56" t="s">
        <v>7295</v>
      </c>
      <c r="D2806" s="88" t="s">
        <v>10181</v>
      </c>
      <c r="E2806" s="44" t="s">
        <v>232</v>
      </c>
      <c r="F2806" s="62" t="s">
        <v>10213</v>
      </c>
      <c r="G2806" s="45" t="s">
        <v>7716</v>
      </c>
      <c r="H2806" s="59">
        <v>44631</v>
      </c>
      <c r="I2806" s="59">
        <v>45241</v>
      </c>
      <c r="J2806" s="48" t="str">
        <f>IF(Ugovori_OPULJP[[#This Row],[DATUM ZAVRŠETKA OPERACIJE]]&gt;DATE(2024,3,31),"u provedbi","završen")</f>
        <v>završen</v>
      </c>
      <c r="K2806" s="67" t="s">
        <v>2768</v>
      </c>
      <c r="L2806" s="67" t="s">
        <v>200</v>
      </c>
      <c r="M2806" s="49">
        <v>0.85</v>
      </c>
      <c r="N2806" s="49">
        <v>0.15</v>
      </c>
      <c r="O2806" s="50">
        <f>Ugovori_OPULJP[[#This Row],[Bespovratna sredstva - Ukupno (EU+Nac) HRK
= Ukupna ugovorena vrijednost bespovratnih sredstava]]*Ugovori_OPULJP[[#This Row],[EU STOPA SUFINANCIRANJA %
EU CO-FINANCING RATE %]]</f>
        <v>1054375.513</v>
      </c>
      <c r="P2806" s="51">
        <f>Ugovori_OPULJP[[#This Row],[Bespovratna sredstva - EU dio - HRK]]/7.5345</f>
        <v>139939.67920897205</v>
      </c>
      <c r="Q2806" s="50">
        <f>Ugovori_OPULJP[[#This Row],[Bespovratna sredstva - Ukupno (EU+Nac) HRK
= Ukupna ugovorena vrijednost bespovratnih sredstava]]*Ugovori_OPULJP[[#This Row],[STOPA NACIONALNOG SUFINANCIRANJA %]]</f>
        <v>186066.26699999999</v>
      </c>
      <c r="R2806" s="51">
        <f>Ugovori_OPULJP[[#This Row],[Bespovratna sredstva - Nacionalni dio - HRK]]/7.5345</f>
        <v>24695.237507465656</v>
      </c>
      <c r="S2806" s="52">
        <v>1240441.78</v>
      </c>
      <c r="T2806" s="53">
        <f>Ugovori_OPULJP[[#This Row],[Bespovratna sredstva - Ukupno (EU+Nac) HRK
= Ukupna ugovorena vrijednost bespovratnih sredstava]]/7.5345</f>
        <v>164634.91671643773</v>
      </c>
      <c r="U2806" s="50">
        <v>0</v>
      </c>
      <c r="V2806" s="51">
        <f>Ugovori_OPULJP[[#This Row],[Javni doprinos korisnika - HRK]]/7.5345</f>
        <v>0</v>
      </c>
      <c r="W2806" s="50">
        <v>0</v>
      </c>
      <c r="X2806" s="51">
        <f>Ugovori_OPULJP[[#This Row],[Privatni doprinos korisnika - HRK]]/7.5345</f>
        <v>0</v>
      </c>
      <c r="Y2806" s="52">
        <v>1240441.78</v>
      </c>
      <c r="Z2806" s="53">
        <f>Ugovori_OPULJP[[#This Row],[UKUPNI PRIHVATLJIVI IZDACI
TOTAL ELIGIBLE EXPENDITURE
= Bespovratna sredstva ukupno + doprinos korisnika
= Ukupni prihvatljivi troškovi
= Ukupna ugovorena vrijednost projekta HRK]]/7.5345</f>
        <v>164634.91671643773</v>
      </c>
      <c r="AA2806" s="57" t="s">
        <v>7633</v>
      </c>
      <c r="AB2806" s="57" t="s">
        <v>35</v>
      </c>
      <c r="AC2806" s="107" t="s">
        <v>10214</v>
      </c>
      <c r="AD2806" s="63" t="s">
        <v>747</v>
      </c>
    </row>
    <row r="2807" spans="1:30" ht="102" x14ac:dyDescent="0.2">
      <c r="A2807" s="61" t="s">
        <v>10215</v>
      </c>
      <c r="B2807" s="55" t="s">
        <v>743</v>
      </c>
      <c r="C2807" s="56" t="s">
        <v>7295</v>
      </c>
      <c r="D2807" s="88" t="s">
        <v>10181</v>
      </c>
      <c r="E2807" s="44" t="s">
        <v>232</v>
      </c>
      <c r="F2807" s="62" t="s">
        <v>10216</v>
      </c>
      <c r="G2807" s="62" t="s">
        <v>7739</v>
      </c>
      <c r="H2807" s="59">
        <v>44631</v>
      </c>
      <c r="I2807" s="59">
        <v>45241</v>
      </c>
      <c r="J2807" s="48" t="str">
        <f>IF(Ugovori_OPULJP[[#This Row],[DATUM ZAVRŠETKA OPERACIJE]]&gt;DATE(2024,3,31),"u provedbi","završen")</f>
        <v>završen</v>
      </c>
      <c r="K2807" s="67" t="s">
        <v>10217</v>
      </c>
      <c r="L2807" s="67" t="s">
        <v>37</v>
      </c>
      <c r="M2807" s="49">
        <v>0.85</v>
      </c>
      <c r="N2807" s="49">
        <v>0.15</v>
      </c>
      <c r="O2807" s="50">
        <f>Ugovori_OPULJP[[#This Row],[Bespovratna sredstva - Ukupno (EU+Nac) HRK
= Ukupna ugovorena vrijednost bespovratnih sredstava]]*Ugovori_OPULJP[[#This Row],[EU STOPA SUFINANCIRANJA %
EU CO-FINANCING RATE %]]</f>
        <v>1843015.3559999999</v>
      </c>
      <c r="P2807" s="51">
        <f>Ugovori_OPULJP[[#This Row],[Bespovratna sredstva - EU dio - HRK]]/7.5345</f>
        <v>244610.1739996018</v>
      </c>
      <c r="Q2807" s="50">
        <f>Ugovori_OPULJP[[#This Row],[Bespovratna sredstva - Ukupno (EU+Nac) HRK
= Ukupna ugovorena vrijednost bespovratnih sredstava]]*Ugovori_OPULJP[[#This Row],[STOPA NACIONALNOG SUFINANCIRANJA %]]</f>
        <v>325238.00399999996</v>
      </c>
      <c r="R2807" s="51">
        <f>Ugovori_OPULJP[[#This Row],[Bespovratna sredstva - Nacionalni dio - HRK]]/7.5345</f>
        <v>43166.501294047375</v>
      </c>
      <c r="S2807" s="52">
        <v>2168253.36</v>
      </c>
      <c r="T2807" s="53">
        <f>Ugovori_OPULJP[[#This Row],[Bespovratna sredstva - Ukupno (EU+Nac) HRK
= Ukupna ugovorena vrijednost bespovratnih sredstava]]/7.5345</f>
        <v>287776.6752936492</v>
      </c>
      <c r="U2807" s="50">
        <v>0</v>
      </c>
      <c r="V2807" s="51">
        <f>Ugovori_OPULJP[[#This Row],[Javni doprinos korisnika - HRK]]/7.5345</f>
        <v>0</v>
      </c>
      <c r="W2807" s="50">
        <v>0</v>
      </c>
      <c r="X2807" s="51">
        <f>Ugovori_OPULJP[[#This Row],[Privatni doprinos korisnika - HRK]]/7.5345</f>
        <v>0</v>
      </c>
      <c r="Y2807" s="52">
        <v>2168253.36</v>
      </c>
      <c r="Z2807" s="53">
        <f>Ugovori_OPULJP[[#This Row],[UKUPNI PRIHVATLJIVI IZDACI
TOTAL ELIGIBLE EXPENDITURE
= Bespovratna sredstva ukupno + doprinos korisnika
= Ukupni prihvatljivi troškovi
= Ukupna ugovorena vrijednost projekta HRK]]/7.5345</f>
        <v>287776.6752936492</v>
      </c>
      <c r="AA2807" s="57" t="s">
        <v>7633</v>
      </c>
      <c r="AB2807" s="57" t="s">
        <v>35</v>
      </c>
      <c r="AC2807" s="107" t="s">
        <v>10218</v>
      </c>
      <c r="AD2807" s="63" t="s">
        <v>747</v>
      </c>
    </row>
    <row r="2808" spans="1:30" ht="102" x14ac:dyDescent="0.2">
      <c r="A2808" s="61" t="s">
        <v>10219</v>
      </c>
      <c r="B2808" s="55" t="s">
        <v>743</v>
      </c>
      <c r="C2808" s="56" t="s">
        <v>7295</v>
      </c>
      <c r="D2808" s="88" t="s">
        <v>10181</v>
      </c>
      <c r="E2808" s="44" t="s">
        <v>232</v>
      </c>
      <c r="F2808" s="62" t="s">
        <v>10220</v>
      </c>
      <c r="G2808" s="62" t="s">
        <v>379</v>
      </c>
      <c r="H2808" s="59">
        <v>44631</v>
      </c>
      <c r="I2808" s="59">
        <v>45180</v>
      </c>
      <c r="J2808" s="48" t="str">
        <f>IF(Ugovori_OPULJP[[#This Row],[DATUM ZAVRŠETKA OPERACIJE]]&gt;DATE(2024,3,31),"u provedbi","završen")</f>
        <v>završen</v>
      </c>
      <c r="K2808" s="58" t="s">
        <v>37</v>
      </c>
      <c r="L2808" s="58" t="s">
        <v>37</v>
      </c>
      <c r="M2808" s="49">
        <v>0.85</v>
      </c>
      <c r="N2808" s="49">
        <v>0.15</v>
      </c>
      <c r="O2808" s="50">
        <f>Ugovori_OPULJP[[#This Row],[Bespovratna sredstva - Ukupno (EU+Nac) HRK
= Ukupna ugovorena vrijednost bespovratnih sredstava]]*Ugovori_OPULJP[[#This Row],[EU STOPA SUFINANCIRANJA %
EU CO-FINANCING RATE %]]</f>
        <v>852658.41749999998</v>
      </c>
      <c r="P2808" s="51">
        <f>Ugovori_OPULJP[[#This Row],[Bespovratna sredstva - EU dio - HRK]]/7.5345</f>
        <v>113167.21978897073</v>
      </c>
      <c r="Q2808" s="50">
        <f>Ugovori_OPULJP[[#This Row],[Bespovratna sredstva - Ukupno (EU+Nac) HRK
= Ukupna ugovorena vrijednost bespovratnih sredstava]]*Ugovori_OPULJP[[#This Row],[STOPA NACIONALNOG SUFINANCIRANJA %]]</f>
        <v>150469.13250000001</v>
      </c>
      <c r="R2808" s="51">
        <f>Ugovori_OPULJP[[#This Row],[Bespovratna sredstva - Nacionalni dio - HRK]]/7.5345</f>
        <v>19970.685845112483</v>
      </c>
      <c r="S2808" s="52">
        <v>1003127.55</v>
      </c>
      <c r="T2808" s="53">
        <f>Ugovori_OPULJP[[#This Row],[Bespovratna sredstva - Ukupno (EU+Nac) HRK
= Ukupna ugovorena vrijednost bespovratnih sredstava]]/7.5345</f>
        <v>133137.9056340832</v>
      </c>
      <c r="U2808" s="50">
        <v>0</v>
      </c>
      <c r="V2808" s="51">
        <f>Ugovori_OPULJP[[#This Row],[Javni doprinos korisnika - HRK]]/7.5345</f>
        <v>0</v>
      </c>
      <c r="W2808" s="50">
        <v>0</v>
      </c>
      <c r="X2808" s="51">
        <f>Ugovori_OPULJP[[#This Row],[Privatni doprinos korisnika - HRK]]/7.5345</f>
        <v>0</v>
      </c>
      <c r="Y2808" s="52">
        <v>1003127.55</v>
      </c>
      <c r="Z2808" s="53">
        <f>Ugovori_OPULJP[[#This Row],[UKUPNI PRIHVATLJIVI IZDACI
TOTAL ELIGIBLE EXPENDITURE
= Bespovratna sredstva ukupno + doprinos korisnika
= Ukupni prihvatljivi troškovi
= Ukupna ugovorena vrijednost projekta HRK]]/7.5345</f>
        <v>133137.9056340832</v>
      </c>
      <c r="AA2808" s="57" t="s">
        <v>7633</v>
      </c>
      <c r="AB2808" s="57" t="s">
        <v>35</v>
      </c>
      <c r="AC2808" s="107" t="s">
        <v>10221</v>
      </c>
      <c r="AD2808" s="63" t="s">
        <v>747</v>
      </c>
    </row>
    <row r="2809" spans="1:30" ht="102" x14ac:dyDescent="0.2">
      <c r="A2809" s="61" t="s">
        <v>10222</v>
      </c>
      <c r="B2809" s="55" t="s">
        <v>743</v>
      </c>
      <c r="C2809" s="56" t="s">
        <v>7295</v>
      </c>
      <c r="D2809" s="88" t="s">
        <v>10181</v>
      </c>
      <c r="E2809" s="44" t="s">
        <v>232</v>
      </c>
      <c r="F2809" s="62" t="s">
        <v>10223</v>
      </c>
      <c r="G2809" s="45" t="s">
        <v>7677</v>
      </c>
      <c r="H2809" s="59">
        <v>44631</v>
      </c>
      <c r="I2809" s="59">
        <v>45241</v>
      </c>
      <c r="J2809" s="48" t="str">
        <f>IF(Ugovori_OPULJP[[#This Row],[DATUM ZAVRŠETKA OPERACIJE]]&gt;DATE(2024,3,31),"u provedbi","završen")</f>
        <v>završen</v>
      </c>
      <c r="K2809" s="67" t="s">
        <v>10224</v>
      </c>
      <c r="L2809" s="67" t="s">
        <v>173</v>
      </c>
      <c r="M2809" s="49">
        <v>0.85</v>
      </c>
      <c r="N2809" s="49">
        <v>0.15</v>
      </c>
      <c r="O2809" s="50">
        <f>Ugovori_OPULJP[[#This Row],[Bespovratna sredstva - Ukupno (EU+Nac) HRK
= Ukupna ugovorena vrijednost bespovratnih sredstava]]*Ugovori_OPULJP[[#This Row],[EU STOPA SUFINANCIRANJA %
EU CO-FINANCING RATE %]]</f>
        <v>1462689.18</v>
      </c>
      <c r="P2809" s="51">
        <f>Ugovori_OPULJP[[#This Row],[Bespovratna sredstva - EU dio - HRK]]/7.5345</f>
        <v>194132.21580728647</v>
      </c>
      <c r="Q2809" s="50">
        <f>Ugovori_OPULJP[[#This Row],[Bespovratna sredstva - Ukupno (EU+Nac) HRK
= Ukupna ugovorena vrijednost bespovratnih sredstava]]*Ugovori_OPULJP[[#This Row],[STOPA NACIONALNOG SUFINANCIRANJA %]]</f>
        <v>258121.62</v>
      </c>
      <c r="R2809" s="51">
        <f>Ugovori_OPULJP[[#This Row],[Bespovratna sredstva - Nacionalni dio - HRK]]/7.5345</f>
        <v>34258.626318932904</v>
      </c>
      <c r="S2809" s="52">
        <v>1720810.8</v>
      </c>
      <c r="T2809" s="53">
        <f>Ugovori_OPULJP[[#This Row],[Bespovratna sredstva - Ukupno (EU+Nac) HRK
= Ukupna ugovorena vrijednost bespovratnih sredstava]]/7.5345</f>
        <v>228390.84212621939</v>
      </c>
      <c r="U2809" s="50">
        <v>0</v>
      </c>
      <c r="V2809" s="51">
        <f>Ugovori_OPULJP[[#This Row],[Javni doprinos korisnika - HRK]]/7.5345</f>
        <v>0</v>
      </c>
      <c r="W2809" s="50">
        <v>0</v>
      </c>
      <c r="X2809" s="51">
        <f>Ugovori_OPULJP[[#This Row],[Privatni doprinos korisnika - HRK]]/7.5345</f>
        <v>0</v>
      </c>
      <c r="Y2809" s="52">
        <v>1720810.8</v>
      </c>
      <c r="Z2809" s="53">
        <f>Ugovori_OPULJP[[#This Row],[UKUPNI PRIHVATLJIVI IZDACI
TOTAL ELIGIBLE EXPENDITURE
= Bespovratna sredstva ukupno + doprinos korisnika
= Ukupni prihvatljivi troškovi
= Ukupna ugovorena vrijednost projekta HRK]]/7.5345</f>
        <v>228390.84212621939</v>
      </c>
      <c r="AA2809" s="57" t="s">
        <v>7633</v>
      </c>
      <c r="AB2809" s="57" t="s">
        <v>35</v>
      </c>
      <c r="AC2809" s="107" t="s">
        <v>10225</v>
      </c>
      <c r="AD2809" s="63" t="s">
        <v>747</v>
      </c>
    </row>
    <row r="2810" spans="1:30" ht="114.75" x14ac:dyDescent="0.2">
      <c r="A2810" s="61" t="s">
        <v>10226</v>
      </c>
      <c r="B2810" s="55" t="s">
        <v>743</v>
      </c>
      <c r="C2810" s="56" t="s">
        <v>7295</v>
      </c>
      <c r="D2810" s="88" t="s">
        <v>10181</v>
      </c>
      <c r="E2810" s="44" t="s">
        <v>232</v>
      </c>
      <c r="F2810" s="62" t="s">
        <v>10227</v>
      </c>
      <c r="G2810" s="62" t="s">
        <v>5030</v>
      </c>
      <c r="H2810" s="59">
        <v>44643</v>
      </c>
      <c r="I2810" s="59">
        <v>45253</v>
      </c>
      <c r="J2810" s="48" t="str">
        <f>IF(Ugovori_OPULJP[[#This Row],[DATUM ZAVRŠETKA OPERACIJE]]&gt;DATE(2024,3,31),"u provedbi","završen")</f>
        <v>završen</v>
      </c>
      <c r="K2810" s="67" t="s">
        <v>8608</v>
      </c>
      <c r="L2810" s="58" t="s">
        <v>37</v>
      </c>
      <c r="M2810" s="49">
        <v>0.85</v>
      </c>
      <c r="N2810" s="49">
        <v>0.15</v>
      </c>
      <c r="O2810" s="50">
        <f>Ugovori_OPULJP[[#This Row],[Bespovratna sredstva - Ukupno (EU+Nac) HRK
= Ukupna ugovorena vrijednost bespovratnih sredstava]]*Ugovori_OPULJP[[#This Row],[EU STOPA SUFINANCIRANJA %
EU CO-FINANCING RATE %]]</f>
        <v>2079406</v>
      </c>
      <c r="P2810" s="51">
        <f>Ugovori_OPULJP[[#This Row],[Bespovratna sredstva - EU dio - HRK]]/7.5345</f>
        <v>275984.60415422387</v>
      </c>
      <c r="Q2810" s="50">
        <f>Ugovori_OPULJP[[#This Row],[Bespovratna sredstva - Ukupno (EU+Nac) HRK
= Ukupna ugovorena vrijednost bespovratnih sredstava]]*Ugovori_OPULJP[[#This Row],[STOPA NACIONALNOG SUFINANCIRANJA %]]</f>
        <v>366954</v>
      </c>
      <c r="R2810" s="51">
        <f>Ugovori_OPULJP[[#This Row],[Bespovratna sredstva - Nacionalni dio - HRK]]/7.5345</f>
        <v>48703.165438980686</v>
      </c>
      <c r="S2810" s="52">
        <v>2446360</v>
      </c>
      <c r="T2810" s="53">
        <f>Ugovori_OPULJP[[#This Row],[Bespovratna sredstva - Ukupno (EU+Nac) HRK
= Ukupna ugovorena vrijednost bespovratnih sredstava]]/7.5345</f>
        <v>324687.76959320455</v>
      </c>
      <c r="U2810" s="50">
        <v>0</v>
      </c>
      <c r="V2810" s="51">
        <f>Ugovori_OPULJP[[#This Row],[Javni doprinos korisnika - HRK]]/7.5345</f>
        <v>0</v>
      </c>
      <c r="W2810" s="50">
        <v>0</v>
      </c>
      <c r="X2810" s="51">
        <f>Ugovori_OPULJP[[#This Row],[Privatni doprinos korisnika - HRK]]/7.5345</f>
        <v>0</v>
      </c>
      <c r="Y2810" s="52">
        <v>2446360</v>
      </c>
      <c r="Z2810" s="53">
        <f>Ugovori_OPULJP[[#This Row],[UKUPNI PRIHVATLJIVI IZDACI
TOTAL ELIGIBLE EXPENDITURE
= Bespovratna sredstva ukupno + doprinos korisnika
= Ukupni prihvatljivi troškovi
= Ukupna ugovorena vrijednost projekta HRK]]/7.5345</f>
        <v>324687.76959320455</v>
      </c>
      <c r="AA2810" s="57" t="s">
        <v>7633</v>
      </c>
      <c r="AB2810" s="57" t="s">
        <v>35</v>
      </c>
      <c r="AC2810" s="107" t="s">
        <v>10228</v>
      </c>
      <c r="AD2810" s="63" t="s">
        <v>747</v>
      </c>
    </row>
    <row r="2811" spans="1:30" ht="114.75" x14ac:dyDescent="0.2">
      <c r="A2811" s="61" t="s">
        <v>10229</v>
      </c>
      <c r="B2811" s="55" t="s">
        <v>743</v>
      </c>
      <c r="C2811" s="56" t="s">
        <v>7295</v>
      </c>
      <c r="D2811" s="88" t="s">
        <v>10181</v>
      </c>
      <c r="E2811" s="44" t="s">
        <v>232</v>
      </c>
      <c r="F2811" s="62" t="s">
        <v>10230</v>
      </c>
      <c r="G2811" s="62" t="s">
        <v>10231</v>
      </c>
      <c r="H2811" s="59">
        <v>44631</v>
      </c>
      <c r="I2811" s="59">
        <v>45241</v>
      </c>
      <c r="J2811" s="48" t="str">
        <f>IF(Ugovori_OPULJP[[#This Row],[DATUM ZAVRŠETKA OPERACIJE]]&gt;DATE(2024,3,31),"u provedbi","završen")</f>
        <v>završen</v>
      </c>
      <c r="K2811" s="67" t="s">
        <v>104</v>
      </c>
      <c r="L2811" s="58" t="s">
        <v>104</v>
      </c>
      <c r="M2811" s="49">
        <v>0.85</v>
      </c>
      <c r="N2811" s="49">
        <v>0.15</v>
      </c>
      <c r="O2811" s="50">
        <f>Ugovori_OPULJP[[#This Row],[Bespovratna sredstva - Ukupno (EU+Nac) HRK
= Ukupna ugovorena vrijednost bespovratnih sredstava]]*Ugovori_OPULJP[[#This Row],[EU STOPA SUFINANCIRANJA %
EU CO-FINANCING RATE %]]</f>
        <v>1064389.9664999999</v>
      </c>
      <c r="P2811" s="51">
        <f>Ugovori_OPULJP[[#This Row],[Bespovratna sredstva - EU dio - HRK]]/7.5345</f>
        <v>141268.82560222971</v>
      </c>
      <c r="Q2811" s="50">
        <f>Ugovori_OPULJP[[#This Row],[Bespovratna sredstva - Ukupno (EU+Nac) HRK
= Ukupna ugovorena vrijednost bespovratnih sredstava]]*Ugovori_OPULJP[[#This Row],[STOPA NACIONALNOG SUFINANCIRANJA %]]</f>
        <v>187833.52349999998</v>
      </c>
      <c r="R2811" s="51">
        <f>Ugovori_OPULJP[[#This Row],[Bespovratna sredstva - Nacionalni dio - HRK]]/7.5345</f>
        <v>24929.792753334656</v>
      </c>
      <c r="S2811" s="52">
        <v>1252223.49</v>
      </c>
      <c r="T2811" s="53">
        <f>Ugovori_OPULJP[[#This Row],[Bespovratna sredstva - Ukupno (EU+Nac) HRK
= Ukupna ugovorena vrijednost bespovratnih sredstava]]/7.5345</f>
        <v>166198.61835556439</v>
      </c>
      <c r="U2811" s="50">
        <v>0</v>
      </c>
      <c r="V2811" s="51">
        <f>Ugovori_OPULJP[[#This Row],[Javni doprinos korisnika - HRK]]/7.5345</f>
        <v>0</v>
      </c>
      <c r="W2811" s="50">
        <v>0</v>
      </c>
      <c r="X2811" s="51">
        <f>Ugovori_OPULJP[[#This Row],[Privatni doprinos korisnika - HRK]]/7.5345</f>
        <v>0</v>
      </c>
      <c r="Y2811" s="52">
        <v>1252223.49</v>
      </c>
      <c r="Z2811" s="53">
        <f>Ugovori_OPULJP[[#This Row],[UKUPNI PRIHVATLJIVI IZDACI
TOTAL ELIGIBLE EXPENDITURE
= Bespovratna sredstva ukupno + doprinos korisnika
= Ukupni prihvatljivi troškovi
= Ukupna ugovorena vrijednost projekta HRK]]/7.5345</f>
        <v>166198.61835556439</v>
      </c>
      <c r="AA2811" s="57" t="s">
        <v>7633</v>
      </c>
      <c r="AB2811" s="57" t="s">
        <v>35</v>
      </c>
      <c r="AC2811" s="107" t="s">
        <v>10232</v>
      </c>
      <c r="AD2811" s="63" t="s">
        <v>747</v>
      </c>
    </row>
    <row r="2812" spans="1:30" ht="114.75" x14ac:dyDescent="0.2">
      <c r="A2812" s="41" t="s">
        <v>10233</v>
      </c>
      <c r="B2812" s="42" t="s">
        <v>743</v>
      </c>
      <c r="C2812" s="43" t="s">
        <v>10234</v>
      </c>
      <c r="D2812" s="43" t="s">
        <v>10235</v>
      </c>
      <c r="E2812" s="57" t="s">
        <v>232</v>
      </c>
      <c r="F2812" s="45" t="s">
        <v>10236</v>
      </c>
      <c r="G2812" s="45" t="s">
        <v>10237</v>
      </c>
      <c r="H2812" s="47">
        <v>42887</v>
      </c>
      <c r="I2812" s="47">
        <v>43251</v>
      </c>
      <c r="J2812" s="48" t="str">
        <f>IF(Ugovori_OPULJP[[#This Row],[DATUM ZAVRŠETKA OPERACIJE]]&gt;DATE(2024,3,31),"u provedbi","završen")</f>
        <v>završen</v>
      </c>
      <c r="K2812" s="46" t="s">
        <v>7114</v>
      </c>
      <c r="L2812" s="46" t="s">
        <v>37</v>
      </c>
      <c r="M2812" s="49">
        <v>0.85</v>
      </c>
      <c r="N2812" s="49">
        <v>0.15</v>
      </c>
      <c r="O2812" s="50">
        <f>Ugovori_OPULJP[[#This Row],[Bespovratna sredstva - Ukupno (EU+Nac) HRK
= Ukupna ugovorena vrijednost bespovratnih sredstava]]*Ugovori_OPULJP[[#This Row],[EU STOPA SUFINANCIRANJA %
EU CO-FINANCING RATE %]]</f>
        <v>421168.41249999998</v>
      </c>
      <c r="P2812" s="51">
        <f>Ugovori_OPULJP[[#This Row],[Bespovratna sredstva - EU dio - HRK]]/7.5345</f>
        <v>55898.654522529694</v>
      </c>
      <c r="Q2812" s="50">
        <f>Ugovori_OPULJP[[#This Row],[Bespovratna sredstva - Ukupno (EU+Nac) HRK
= Ukupna ugovorena vrijednost bespovratnih sredstava]]*Ugovori_OPULJP[[#This Row],[STOPA NACIONALNOG SUFINANCIRANJA %]]</f>
        <v>74323.837499999994</v>
      </c>
      <c r="R2812" s="51">
        <f>Ugovori_OPULJP[[#This Row],[Bespovratna sredstva - Nacionalni dio - HRK]]/7.5345</f>
        <v>9864.468445152299</v>
      </c>
      <c r="S2812" s="50">
        <v>495492.25</v>
      </c>
      <c r="T2812" s="51">
        <f>Ugovori_OPULJP[[#This Row],[Bespovratna sredstva - Ukupno (EU+Nac) HRK
= Ukupna ugovorena vrijednost bespovratnih sredstava]]/7.5345</f>
        <v>65763.122967681993</v>
      </c>
      <c r="U2812" s="50">
        <v>0</v>
      </c>
      <c r="V2812" s="51">
        <f>Ugovori_OPULJP[[#This Row],[Javni doprinos korisnika - HRK]]/7.5345</f>
        <v>0</v>
      </c>
      <c r="W2812" s="50">
        <v>0</v>
      </c>
      <c r="X2812" s="51">
        <f>Ugovori_OPULJP[[#This Row],[Privatni doprinos korisnika - HRK]]/7.5345</f>
        <v>0</v>
      </c>
      <c r="Y2812" s="52">
        <v>495492.25</v>
      </c>
      <c r="Z2812" s="53">
        <f>Ugovori_OPULJP[[#This Row],[UKUPNI PRIHVATLJIVI IZDACI
TOTAL ELIGIBLE EXPENDITURE
= Bespovratna sredstva ukupno + doprinos korisnika
= Ukupni prihvatljivi troškovi
= Ukupna ugovorena vrijednost projekta HRK]]/7.5345</f>
        <v>65763.122967681993</v>
      </c>
      <c r="AA2812" s="44" t="s">
        <v>38</v>
      </c>
      <c r="AB2812" s="44" t="s">
        <v>753</v>
      </c>
      <c r="AC2812" s="114" t="s">
        <v>10238</v>
      </c>
      <c r="AD2812" s="43" t="s">
        <v>10239</v>
      </c>
    </row>
    <row r="2813" spans="1:30" ht="102" x14ac:dyDescent="0.2">
      <c r="A2813" s="41" t="s">
        <v>10240</v>
      </c>
      <c r="B2813" s="42" t="s">
        <v>743</v>
      </c>
      <c r="C2813" s="43" t="s">
        <v>10234</v>
      </c>
      <c r="D2813" s="43" t="s">
        <v>10235</v>
      </c>
      <c r="E2813" s="57" t="s">
        <v>232</v>
      </c>
      <c r="F2813" s="45" t="s">
        <v>10241</v>
      </c>
      <c r="G2813" s="45" t="s">
        <v>10242</v>
      </c>
      <c r="H2813" s="47">
        <v>42887</v>
      </c>
      <c r="I2813" s="47">
        <v>43251</v>
      </c>
      <c r="J2813" s="48" t="str">
        <f>IF(Ugovori_OPULJP[[#This Row],[DATUM ZAVRŠETKA OPERACIJE]]&gt;DATE(2024,3,31),"u provedbi","završen")</f>
        <v>završen</v>
      </c>
      <c r="K2813" s="46" t="s">
        <v>10243</v>
      </c>
      <c r="L2813" s="46" t="s">
        <v>104</v>
      </c>
      <c r="M2813" s="49">
        <v>0.85</v>
      </c>
      <c r="N2813" s="49">
        <v>0.15</v>
      </c>
      <c r="O2813" s="50">
        <f>Ugovori_OPULJP[[#This Row],[Bespovratna sredstva - Ukupno (EU+Nac) HRK
= Ukupna ugovorena vrijednost bespovratnih sredstava]]*Ugovori_OPULJP[[#This Row],[EU STOPA SUFINANCIRANJA %
EU CO-FINANCING RATE %]]</f>
        <v>482839.44</v>
      </c>
      <c r="P2813" s="51">
        <f>Ugovori_OPULJP[[#This Row],[Bespovratna sredstva - EU dio - HRK]]/7.5345</f>
        <v>64083.806490145325</v>
      </c>
      <c r="Q2813" s="50">
        <f>Ugovori_OPULJP[[#This Row],[Bespovratna sredstva - Ukupno (EU+Nac) HRK
= Ukupna ugovorena vrijednost bespovratnih sredstava]]*Ugovori_OPULJP[[#This Row],[STOPA NACIONALNOG SUFINANCIRANJA %]]</f>
        <v>85206.96</v>
      </c>
      <c r="R2813" s="51">
        <f>Ugovori_OPULJP[[#This Row],[Bespovratna sredstva - Nacionalni dio - HRK]]/7.5345</f>
        <v>11308.907027672705</v>
      </c>
      <c r="S2813" s="50">
        <v>568046.4</v>
      </c>
      <c r="T2813" s="51">
        <f>Ugovori_OPULJP[[#This Row],[Bespovratna sredstva - Ukupno (EU+Nac) HRK
= Ukupna ugovorena vrijednost bespovratnih sredstava]]/7.5345</f>
        <v>75392.713517818032</v>
      </c>
      <c r="U2813" s="50">
        <v>0</v>
      </c>
      <c r="V2813" s="51">
        <f>Ugovori_OPULJP[[#This Row],[Javni doprinos korisnika - HRK]]/7.5345</f>
        <v>0</v>
      </c>
      <c r="W2813" s="50">
        <v>0</v>
      </c>
      <c r="X2813" s="51">
        <f>Ugovori_OPULJP[[#This Row],[Privatni doprinos korisnika - HRK]]/7.5345</f>
        <v>0</v>
      </c>
      <c r="Y2813" s="52">
        <v>568046.4</v>
      </c>
      <c r="Z2813" s="53">
        <f>Ugovori_OPULJP[[#This Row],[UKUPNI PRIHVATLJIVI IZDACI
TOTAL ELIGIBLE EXPENDITURE
= Bespovratna sredstva ukupno + doprinos korisnika
= Ukupni prihvatljivi troškovi
= Ukupna ugovorena vrijednost projekta HRK]]/7.5345</f>
        <v>75392.713517818032</v>
      </c>
      <c r="AA2813" s="44" t="s">
        <v>38</v>
      </c>
      <c r="AB2813" s="44" t="s">
        <v>753</v>
      </c>
      <c r="AC2813" s="114" t="s">
        <v>10244</v>
      </c>
      <c r="AD2813" s="43" t="s">
        <v>10239</v>
      </c>
    </row>
    <row r="2814" spans="1:30" ht="89.25" x14ac:dyDescent="0.2">
      <c r="A2814" s="41" t="s">
        <v>10245</v>
      </c>
      <c r="B2814" s="42" t="s">
        <v>743</v>
      </c>
      <c r="C2814" s="43" t="s">
        <v>10234</v>
      </c>
      <c r="D2814" s="43" t="s">
        <v>10235</v>
      </c>
      <c r="E2814" s="57" t="s">
        <v>232</v>
      </c>
      <c r="F2814" s="45" t="s">
        <v>10246</v>
      </c>
      <c r="G2814" s="45" t="s">
        <v>2570</v>
      </c>
      <c r="H2814" s="47">
        <v>42887</v>
      </c>
      <c r="I2814" s="47">
        <v>43251</v>
      </c>
      <c r="J2814" s="48" t="str">
        <f>IF(Ugovori_OPULJP[[#This Row],[DATUM ZAVRŠETKA OPERACIJE]]&gt;DATE(2024,3,31),"u provedbi","završen")</f>
        <v>završen</v>
      </c>
      <c r="K2814" s="46" t="s">
        <v>338</v>
      </c>
      <c r="L2814" s="46" t="s">
        <v>338</v>
      </c>
      <c r="M2814" s="49">
        <v>0.85</v>
      </c>
      <c r="N2814" s="49">
        <v>0.15</v>
      </c>
      <c r="O2814" s="50">
        <f>Ugovori_OPULJP[[#This Row],[Bespovratna sredstva - Ukupno (EU+Nac) HRK
= Ukupna ugovorena vrijednost bespovratnih sredstava]]*Ugovori_OPULJP[[#This Row],[EU STOPA SUFINANCIRANJA %
EU CO-FINANCING RATE %]]</f>
        <v>434706.76199999999</v>
      </c>
      <c r="P2814" s="51">
        <f>Ugovori_OPULJP[[#This Row],[Bespovratna sredstva - EU dio - HRK]]/7.5345</f>
        <v>57695.502289468437</v>
      </c>
      <c r="Q2814" s="50">
        <f>Ugovori_OPULJP[[#This Row],[Bespovratna sredstva - Ukupno (EU+Nac) HRK
= Ukupna ugovorena vrijednost bespovratnih sredstava]]*Ugovori_OPULJP[[#This Row],[STOPA NACIONALNOG SUFINANCIRANJA %]]</f>
        <v>76712.957999999999</v>
      </c>
      <c r="R2814" s="51">
        <f>Ugovori_OPULJP[[#This Row],[Bespovratna sredstva - Nacionalni dio - HRK]]/7.5345</f>
        <v>10181.559227553254</v>
      </c>
      <c r="S2814" s="50">
        <v>511419.72</v>
      </c>
      <c r="T2814" s="51">
        <f>Ugovori_OPULJP[[#This Row],[Bespovratna sredstva - Ukupno (EU+Nac) HRK
= Ukupna ugovorena vrijednost bespovratnih sredstava]]/7.5345</f>
        <v>67877.061517021692</v>
      </c>
      <c r="U2814" s="50">
        <v>0</v>
      </c>
      <c r="V2814" s="51">
        <f>Ugovori_OPULJP[[#This Row],[Javni doprinos korisnika - HRK]]/7.5345</f>
        <v>0</v>
      </c>
      <c r="W2814" s="50">
        <v>0</v>
      </c>
      <c r="X2814" s="51">
        <f>Ugovori_OPULJP[[#This Row],[Privatni doprinos korisnika - HRK]]/7.5345</f>
        <v>0</v>
      </c>
      <c r="Y2814" s="52">
        <v>511419.72</v>
      </c>
      <c r="Z2814" s="53">
        <f>Ugovori_OPULJP[[#This Row],[UKUPNI PRIHVATLJIVI IZDACI
TOTAL ELIGIBLE EXPENDITURE
= Bespovratna sredstva ukupno + doprinos korisnika
= Ukupni prihvatljivi troškovi
= Ukupna ugovorena vrijednost projekta HRK]]/7.5345</f>
        <v>67877.061517021692</v>
      </c>
      <c r="AA2814" s="44" t="s">
        <v>38</v>
      </c>
      <c r="AB2814" s="44" t="s">
        <v>753</v>
      </c>
      <c r="AC2814" s="114" t="s">
        <v>10247</v>
      </c>
      <c r="AD2814" s="43" t="s">
        <v>10239</v>
      </c>
    </row>
    <row r="2815" spans="1:30" ht="102" x14ac:dyDescent="0.2">
      <c r="A2815" s="41" t="s">
        <v>10248</v>
      </c>
      <c r="B2815" s="42" t="s">
        <v>743</v>
      </c>
      <c r="C2815" s="43" t="s">
        <v>10234</v>
      </c>
      <c r="D2815" s="43" t="s">
        <v>10235</v>
      </c>
      <c r="E2815" s="57" t="s">
        <v>232</v>
      </c>
      <c r="F2815" s="45" t="s">
        <v>10249</v>
      </c>
      <c r="G2815" s="45" t="s">
        <v>10250</v>
      </c>
      <c r="H2815" s="47">
        <v>42887</v>
      </c>
      <c r="I2815" s="47">
        <v>43251</v>
      </c>
      <c r="J2815" s="48" t="str">
        <f>IF(Ugovori_OPULJP[[#This Row],[DATUM ZAVRŠETKA OPERACIJE]]&gt;DATE(2024,3,31),"u provedbi","završen")</f>
        <v>završen</v>
      </c>
      <c r="K2815" s="46" t="s">
        <v>10251</v>
      </c>
      <c r="L2815" s="46" t="s">
        <v>37</v>
      </c>
      <c r="M2815" s="49">
        <v>0.85</v>
      </c>
      <c r="N2815" s="49">
        <v>0.15</v>
      </c>
      <c r="O2815" s="50">
        <f>Ugovori_OPULJP[[#This Row],[Bespovratna sredstva - Ukupno (EU+Nac) HRK
= Ukupna ugovorena vrijednost bespovratnih sredstava]]*Ugovori_OPULJP[[#This Row],[EU STOPA SUFINANCIRANJA %
EU CO-FINANCING RATE %]]</f>
        <v>621663.72649999999</v>
      </c>
      <c r="P2815" s="51">
        <f>Ugovori_OPULJP[[#This Row],[Bespovratna sredstva - EU dio - HRK]]/7.5345</f>
        <v>82508.955670581985</v>
      </c>
      <c r="Q2815" s="50">
        <f>Ugovori_OPULJP[[#This Row],[Bespovratna sredstva - Ukupno (EU+Nac) HRK
= Ukupna ugovorena vrijednost bespovratnih sredstava]]*Ugovori_OPULJP[[#This Row],[STOPA NACIONALNOG SUFINANCIRANJA %]]</f>
        <v>109705.36349999999</v>
      </c>
      <c r="R2815" s="51">
        <f>Ugovori_OPULJP[[#This Row],[Bespovratna sredstva - Nacionalni dio - HRK]]/7.5345</f>
        <v>14560.403941867407</v>
      </c>
      <c r="S2815" s="50">
        <v>731369.09</v>
      </c>
      <c r="T2815" s="51">
        <f>Ugovori_OPULJP[[#This Row],[Bespovratna sredstva - Ukupno (EU+Nac) HRK
= Ukupna ugovorena vrijednost bespovratnih sredstava]]/7.5345</f>
        <v>97069.359612449392</v>
      </c>
      <c r="U2815" s="50">
        <v>0</v>
      </c>
      <c r="V2815" s="51">
        <f>Ugovori_OPULJP[[#This Row],[Javni doprinos korisnika - HRK]]/7.5345</f>
        <v>0</v>
      </c>
      <c r="W2815" s="50">
        <v>0</v>
      </c>
      <c r="X2815" s="51">
        <f>Ugovori_OPULJP[[#This Row],[Privatni doprinos korisnika - HRK]]/7.5345</f>
        <v>0</v>
      </c>
      <c r="Y2815" s="52">
        <v>731369.09</v>
      </c>
      <c r="Z2815" s="53">
        <f>Ugovori_OPULJP[[#This Row],[UKUPNI PRIHVATLJIVI IZDACI
TOTAL ELIGIBLE EXPENDITURE
= Bespovratna sredstva ukupno + doprinos korisnika
= Ukupni prihvatljivi troškovi
= Ukupna ugovorena vrijednost projekta HRK]]/7.5345</f>
        <v>97069.359612449392</v>
      </c>
      <c r="AA2815" s="44" t="s">
        <v>38</v>
      </c>
      <c r="AB2815" s="44" t="s">
        <v>753</v>
      </c>
      <c r="AC2815" s="114" t="s">
        <v>10252</v>
      </c>
      <c r="AD2815" s="43" t="s">
        <v>10239</v>
      </c>
    </row>
    <row r="2816" spans="1:30" ht="51" x14ac:dyDescent="0.2">
      <c r="A2816" s="41" t="s">
        <v>10253</v>
      </c>
      <c r="B2816" s="42" t="s">
        <v>743</v>
      </c>
      <c r="C2816" s="43" t="s">
        <v>10234</v>
      </c>
      <c r="D2816" s="43" t="s">
        <v>10235</v>
      </c>
      <c r="E2816" s="57" t="s">
        <v>232</v>
      </c>
      <c r="F2816" s="45" t="s">
        <v>10254</v>
      </c>
      <c r="G2816" s="45" t="s">
        <v>485</v>
      </c>
      <c r="H2816" s="47">
        <v>42887</v>
      </c>
      <c r="I2816" s="47">
        <v>43251</v>
      </c>
      <c r="J2816" s="48" t="str">
        <f>IF(Ugovori_OPULJP[[#This Row],[DATUM ZAVRŠETKA OPERACIJE]]&gt;DATE(2024,3,31),"u provedbi","završen")</f>
        <v>završen</v>
      </c>
      <c r="K2816" s="46" t="s">
        <v>186</v>
      </c>
      <c r="L2816" s="46" t="s">
        <v>186</v>
      </c>
      <c r="M2816" s="49">
        <v>0.85</v>
      </c>
      <c r="N2816" s="49">
        <v>0.15</v>
      </c>
      <c r="O2816" s="50">
        <f>Ugovori_OPULJP[[#This Row],[Bespovratna sredstva - Ukupno (EU+Nac) HRK
= Ukupna ugovorena vrijednost bespovratnih sredstava]]*Ugovori_OPULJP[[#This Row],[EU STOPA SUFINANCIRANJA %
EU CO-FINANCING RATE %]]</f>
        <v>345359.59849999996</v>
      </c>
      <c r="P2816" s="51">
        <f>Ugovori_OPULJP[[#This Row],[Bespovratna sredstva - EU dio - HRK]]/7.5345</f>
        <v>45837.095825867669</v>
      </c>
      <c r="Q2816" s="50">
        <f>Ugovori_OPULJP[[#This Row],[Bespovratna sredstva - Ukupno (EU+Nac) HRK
= Ukupna ugovorena vrijednost bespovratnih sredstava]]*Ugovori_OPULJP[[#This Row],[STOPA NACIONALNOG SUFINANCIRANJA %]]</f>
        <v>60945.811499999996</v>
      </c>
      <c r="R2816" s="51">
        <f>Ugovori_OPULJP[[#This Row],[Bespovratna sredstva - Nacionalni dio - HRK]]/7.5345</f>
        <v>8088.8992633884127</v>
      </c>
      <c r="S2816" s="50">
        <v>406305.41</v>
      </c>
      <c r="T2816" s="51">
        <f>Ugovori_OPULJP[[#This Row],[Bespovratna sredstva - Ukupno (EU+Nac) HRK
= Ukupna ugovorena vrijednost bespovratnih sredstava]]/7.5345</f>
        <v>53925.995089256081</v>
      </c>
      <c r="U2816" s="50">
        <v>0</v>
      </c>
      <c r="V2816" s="51">
        <f>Ugovori_OPULJP[[#This Row],[Javni doprinos korisnika - HRK]]/7.5345</f>
        <v>0</v>
      </c>
      <c r="W2816" s="50">
        <v>0</v>
      </c>
      <c r="X2816" s="51">
        <f>Ugovori_OPULJP[[#This Row],[Privatni doprinos korisnika - HRK]]/7.5345</f>
        <v>0</v>
      </c>
      <c r="Y2816" s="52">
        <v>406305.41</v>
      </c>
      <c r="Z2816" s="53">
        <f>Ugovori_OPULJP[[#This Row],[UKUPNI PRIHVATLJIVI IZDACI
TOTAL ELIGIBLE EXPENDITURE
= Bespovratna sredstva ukupno + doprinos korisnika
= Ukupni prihvatljivi troškovi
= Ukupna ugovorena vrijednost projekta HRK]]/7.5345</f>
        <v>53925.995089256081</v>
      </c>
      <c r="AA2816" s="44" t="s">
        <v>38</v>
      </c>
      <c r="AB2816" s="44" t="s">
        <v>753</v>
      </c>
      <c r="AC2816" s="114" t="s">
        <v>10255</v>
      </c>
      <c r="AD2816" s="43" t="s">
        <v>10239</v>
      </c>
    </row>
    <row r="2817" spans="1:30" ht="114.75" x14ac:dyDescent="0.2">
      <c r="A2817" s="41" t="s">
        <v>10256</v>
      </c>
      <c r="B2817" s="42" t="s">
        <v>743</v>
      </c>
      <c r="C2817" s="43" t="s">
        <v>10234</v>
      </c>
      <c r="D2817" s="43" t="s">
        <v>10235</v>
      </c>
      <c r="E2817" s="57" t="s">
        <v>232</v>
      </c>
      <c r="F2817" s="45" t="s">
        <v>10257</v>
      </c>
      <c r="G2817" s="45" t="s">
        <v>10258</v>
      </c>
      <c r="H2817" s="47">
        <v>42887</v>
      </c>
      <c r="I2817" s="47">
        <v>43251</v>
      </c>
      <c r="J2817" s="48" t="str">
        <f>IF(Ugovori_OPULJP[[#This Row],[DATUM ZAVRŠETKA OPERACIJE]]&gt;DATE(2024,3,31),"u provedbi","završen")</f>
        <v>završen</v>
      </c>
      <c r="K2817" s="46" t="s">
        <v>10259</v>
      </c>
      <c r="L2817" s="46" t="s">
        <v>594</v>
      </c>
      <c r="M2817" s="49">
        <v>0.85</v>
      </c>
      <c r="N2817" s="49">
        <v>0.15</v>
      </c>
      <c r="O2817" s="50">
        <f>Ugovori_OPULJP[[#This Row],[Bespovratna sredstva - Ukupno (EU+Nac) HRK
= Ukupna ugovorena vrijednost bespovratnih sredstava]]*Ugovori_OPULJP[[#This Row],[EU STOPA SUFINANCIRANJA %
EU CO-FINANCING RATE %]]</f>
        <v>674208.15949999995</v>
      </c>
      <c r="P2817" s="51">
        <f>Ugovori_OPULJP[[#This Row],[Bespovratna sredstva - EU dio - HRK]]/7.5345</f>
        <v>89482.800384896138</v>
      </c>
      <c r="Q2817" s="50">
        <f>Ugovori_OPULJP[[#This Row],[Bespovratna sredstva - Ukupno (EU+Nac) HRK
= Ukupna ugovorena vrijednost bespovratnih sredstava]]*Ugovori_OPULJP[[#This Row],[STOPA NACIONALNOG SUFINANCIRANJA %]]</f>
        <v>118977.91049999998</v>
      </c>
      <c r="R2817" s="51">
        <f>Ugovori_OPULJP[[#This Row],[Bespovratna sredstva - Nacionalni dio - HRK]]/7.5345</f>
        <v>15791.082420864022</v>
      </c>
      <c r="S2817" s="50">
        <v>793186.07</v>
      </c>
      <c r="T2817" s="51">
        <f>Ugovori_OPULJP[[#This Row],[Bespovratna sredstva - Ukupno (EU+Nac) HRK
= Ukupna ugovorena vrijednost bespovratnih sredstava]]/7.5345</f>
        <v>105273.88280576016</v>
      </c>
      <c r="U2817" s="50">
        <v>0</v>
      </c>
      <c r="V2817" s="51">
        <f>Ugovori_OPULJP[[#This Row],[Javni doprinos korisnika - HRK]]/7.5345</f>
        <v>0</v>
      </c>
      <c r="W2817" s="50">
        <v>0</v>
      </c>
      <c r="X2817" s="51">
        <f>Ugovori_OPULJP[[#This Row],[Privatni doprinos korisnika - HRK]]/7.5345</f>
        <v>0</v>
      </c>
      <c r="Y2817" s="52">
        <v>793186.07</v>
      </c>
      <c r="Z2817" s="53">
        <f>Ugovori_OPULJP[[#This Row],[UKUPNI PRIHVATLJIVI IZDACI
TOTAL ELIGIBLE EXPENDITURE
= Bespovratna sredstva ukupno + doprinos korisnika
= Ukupni prihvatljivi troškovi
= Ukupna ugovorena vrijednost projekta HRK]]/7.5345</f>
        <v>105273.88280576016</v>
      </c>
      <c r="AA2817" s="44" t="s">
        <v>38</v>
      </c>
      <c r="AB2817" s="44" t="s">
        <v>753</v>
      </c>
      <c r="AC2817" s="114" t="s">
        <v>10260</v>
      </c>
      <c r="AD2817" s="43" t="s">
        <v>10239</v>
      </c>
    </row>
    <row r="2818" spans="1:30" ht="114.75" x14ac:dyDescent="0.2">
      <c r="A2818" s="41" t="s">
        <v>10261</v>
      </c>
      <c r="B2818" s="42" t="s">
        <v>743</v>
      </c>
      <c r="C2818" s="43" t="s">
        <v>10234</v>
      </c>
      <c r="D2818" s="43" t="s">
        <v>10235</v>
      </c>
      <c r="E2818" s="57" t="s">
        <v>232</v>
      </c>
      <c r="F2818" s="45" t="s">
        <v>10262</v>
      </c>
      <c r="G2818" s="45" t="s">
        <v>1659</v>
      </c>
      <c r="H2818" s="47">
        <v>42887</v>
      </c>
      <c r="I2818" s="47">
        <v>43251</v>
      </c>
      <c r="J2818" s="48" t="str">
        <f>IF(Ugovori_OPULJP[[#This Row],[DATUM ZAVRŠETKA OPERACIJE]]&gt;DATE(2024,3,31),"u provedbi","završen")</f>
        <v>završen</v>
      </c>
      <c r="K2818" s="46" t="s">
        <v>155</v>
      </c>
      <c r="L2818" s="46" t="s">
        <v>155</v>
      </c>
      <c r="M2818" s="49">
        <v>0.85</v>
      </c>
      <c r="N2818" s="49">
        <v>0.15</v>
      </c>
      <c r="O2818" s="50">
        <f>Ugovori_OPULJP[[#This Row],[Bespovratna sredstva - Ukupno (EU+Nac) HRK
= Ukupna ugovorena vrijednost bespovratnih sredstava]]*Ugovori_OPULJP[[#This Row],[EU STOPA SUFINANCIRANJA %
EU CO-FINANCING RATE %]]</f>
        <v>469851.10849999997</v>
      </c>
      <c r="P2818" s="51">
        <f>Ugovori_OPULJP[[#This Row],[Bespovratna sredstva - EU dio - HRK]]/7.5345</f>
        <v>62359.95865684517</v>
      </c>
      <c r="Q2818" s="50">
        <f>Ugovori_OPULJP[[#This Row],[Bespovratna sredstva - Ukupno (EU+Nac) HRK
= Ukupna ugovorena vrijednost bespovratnih sredstava]]*Ugovori_OPULJP[[#This Row],[STOPA NACIONALNOG SUFINANCIRANJA %]]</f>
        <v>82914.901499999993</v>
      </c>
      <c r="R2818" s="51">
        <f>Ugovori_OPULJP[[#This Row],[Bespovratna sredstva - Nacionalni dio - HRK]]/7.5345</f>
        <v>11004.698586502089</v>
      </c>
      <c r="S2818" s="50">
        <v>552766.01</v>
      </c>
      <c r="T2818" s="51">
        <f>Ugovori_OPULJP[[#This Row],[Bespovratna sredstva - Ukupno (EU+Nac) HRK
= Ukupna ugovorena vrijednost bespovratnih sredstava]]/7.5345</f>
        <v>73364.657243347261</v>
      </c>
      <c r="U2818" s="50">
        <v>0</v>
      </c>
      <c r="V2818" s="51">
        <f>Ugovori_OPULJP[[#This Row],[Javni doprinos korisnika - HRK]]/7.5345</f>
        <v>0</v>
      </c>
      <c r="W2818" s="50">
        <v>0</v>
      </c>
      <c r="X2818" s="51">
        <f>Ugovori_OPULJP[[#This Row],[Privatni doprinos korisnika - HRK]]/7.5345</f>
        <v>0</v>
      </c>
      <c r="Y2818" s="52">
        <v>552766.01</v>
      </c>
      <c r="Z2818" s="53">
        <f>Ugovori_OPULJP[[#This Row],[UKUPNI PRIHVATLJIVI IZDACI
TOTAL ELIGIBLE EXPENDITURE
= Bespovratna sredstva ukupno + doprinos korisnika
= Ukupni prihvatljivi troškovi
= Ukupna ugovorena vrijednost projekta HRK]]/7.5345</f>
        <v>73364.657243347261</v>
      </c>
      <c r="AA2818" s="44" t="s">
        <v>38</v>
      </c>
      <c r="AB2818" s="44" t="s">
        <v>753</v>
      </c>
      <c r="AC2818" s="114" t="s">
        <v>10263</v>
      </c>
      <c r="AD2818" s="43" t="s">
        <v>10239</v>
      </c>
    </row>
    <row r="2819" spans="1:30" ht="89.25" x14ac:dyDescent="0.2">
      <c r="A2819" s="41" t="s">
        <v>10264</v>
      </c>
      <c r="B2819" s="42" t="s">
        <v>743</v>
      </c>
      <c r="C2819" s="43" t="s">
        <v>10234</v>
      </c>
      <c r="D2819" s="43" t="s">
        <v>10235</v>
      </c>
      <c r="E2819" s="57" t="s">
        <v>232</v>
      </c>
      <c r="F2819" s="45" t="s">
        <v>10265</v>
      </c>
      <c r="G2819" s="45" t="s">
        <v>10266</v>
      </c>
      <c r="H2819" s="47">
        <v>42887</v>
      </c>
      <c r="I2819" s="47">
        <v>43312</v>
      </c>
      <c r="J2819" s="48" t="str">
        <f>IF(Ugovori_OPULJP[[#This Row],[DATUM ZAVRŠETKA OPERACIJE]]&gt;DATE(2024,3,31),"u provedbi","završen")</f>
        <v>završen</v>
      </c>
      <c r="K2819" s="46" t="s">
        <v>2970</v>
      </c>
      <c r="L2819" s="46" t="s">
        <v>200</v>
      </c>
      <c r="M2819" s="49">
        <v>0.85</v>
      </c>
      <c r="N2819" s="49">
        <v>0.15</v>
      </c>
      <c r="O2819" s="50">
        <f>Ugovori_OPULJP[[#This Row],[Bespovratna sredstva - Ukupno (EU+Nac) HRK
= Ukupna ugovorena vrijednost bespovratnih sredstava]]*Ugovori_OPULJP[[#This Row],[EU STOPA SUFINANCIRANJA %
EU CO-FINANCING RATE %]]</f>
        <v>677546.04149999993</v>
      </c>
      <c r="P2819" s="51">
        <f>Ugovori_OPULJP[[#This Row],[Bespovratna sredstva - EU dio - HRK]]/7.5345</f>
        <v>89925.813458092758</v>
      </c>
      <c r="Q2819" s="50">
        <f>Ugovori_OPULJP[[#This Row],[Bespovratna sredstva - Ukupno (EU+Nac) HRK
= Ukupna ugovorena vrijednost bespovratnih sredstava]]*Ugovori_OPULJP[[#This Row],[STOPA NACIONALNOG SUFINANCIRANJA %]]</f>
        <v>119566.9485</v>
      </c>
      <c r="R2819" s="51">
        <f>Ugovori_OPULJP[[#This Row],[Bespovratna sredstva - Nacionalni dio - HRK]]/7.5345</f>
        <v>15869.261198486958</v>
      </c>
      <c r="S2819" s="50">
        <v>797112.99</v>
      </c>
      <c r="T2819" s="51">
        <f>Ugovori_OPULJP[[#This Row],[Bespovratna sredstva - Ukupno (EU+Nac) HRK
= Ukupna ugovorena vrijednost bespovratnih sredstava]]/7.5345</f>
        <v>105795.07465657973</v>
      </c>
      <c r="U2819" s="50">
        <v>0</v>
      </c>
      <c r="V2819" s="51">
        <f>Ugovori_OPULJP[[#This Row],[Javni doprinos korisnika - HRK]]/7.5345</f>
        <v>0</v>
      </c>
      <c r="W2819" s="50">
        <v>0</v>
      </c>
      <c r="X2819" s="51">
        <f>Ugovori_OPULJP[[#This Row],[Privatni doprinos korisnika - HRK]]/7.5345</f>
        <v>0</v>
      </c>
      <c r="Y2819" s="52">
        <v>797112.99</v>
      </c>
      <c r="Z2819" s="53">
        <f>Ugovori_OPULJP[[#This Row],[UKUPNI PRIHVATLJIVI IZDACI
TOTAL ELIGIBLE EXPENDITURE
= Bespovratna sredstva ukupno + doprinos korisnika
= Ukupni prihvatljivi troškovi
= Ukupna ugovorena vrijednost projekta HRK]]/7.5345</f>
        <v>105795.07465657973</v>
      </c>
      <c r="AA2819" s="44" t="s">
        <v>38</v>
      </c>
      <c r="AB2819" s="44" t="s">
        <v>753</v>
      </c>
      <c r="AC2819" s="114" t="s">
        <v>10267</v>
      </c>
      <c r="AD2819" s="43" t="s">
        <v>10239</v>
      </c>
    </row>
    <row r="2820" spans="1:30" ht="114.75" x14ac:dyDescent="0.2">
      <c r="A2820" s="41" t="s">
        <v>10268</v>
      </c>
      <c r="B2820" s="42" t="s">
        <v>743</v>
      </c>
      <c r="C2820" s="43" t="s">
        <v>10234</v>
      </c>
      <c r="D2820" s="43" t="s">
        <v>10235</v>
      </c>
      <c r="E2820" s="57" t="s">
        <v>232</v>
      </c>
      <c r="F2820" s="45" t="s">
        <v>10269</v>
      </c>
      <c r="G2820" s="45" t="s">
        <v>10270</v>
      </c>
      <c r="H2820" s="47">
        <v>42887</v>
      </c>
      <c r="I2820" s="47">
        <v>43251</v>
      </c>
      <c r="J2820" s="48" t="str">
        <f>IF(Ugovori_OPULJP[[#This Row],[DATUM ZAVRŠETKA OPERACIJE]]&gt;DATE(2024,3,31),"u provedbi","završen")</f>
        <v>završen</v>
      </c>
      <c r="K2820" s="46" t="s">
        <v>10271</v>
      </c>
      <c r="L2820" s="46" t="s">
        <v>37</v>
      </c>
      <c r="M2820" s="49">
        <v>0.85</v>
      </c>
      <c r="N2820" s="49">
        <v>0.15</v>
      </c>
      <c r="O2820" s="50">
        <f>Ugovori_OPULJP[[#This Row],[Bespovratna sredstva - Ukupno (EU+Nac) HRK
= Ukupna ugovorena vrijednost bespovratnih sredstava]]*Ugovori_OPULJP[[#This Row],[EU STOPA SUFINANCIRANJA %
EU CO-FINANCING RATE %]]</f>
        <v>461725.64399999997</v>
      </c>
      <c r="P2820" s="51">
        <f>Ugovori_OPULJP[[#This Row],[Bespovratna sredstva - EU dio - HRK]]/7.5345</f>
        <v>61281.524188731826</v>
      </c>
      <c r="Q2820" s="50">
        <f>Ugovori_OPULJP[[#This Row],[Bespovratna sredstva - Ukupno (EU+Nac) HRK
= Ukupna ugovorena vrijednost bespovratnih sredstava]]*Ugovori_OPULJP[[#This Row],[STOPA NACIONALNOG SUFINANCIRANJA %]]</f>
        <v>81480.995999999999</v>
      </c>
      <c r="R2820" s="51">
        <f>Ugovori_OPULJP[[#This Row],[Bespovratna sredstva - Nacionalni dio - HRK]]/7.5345</f>
        <v>10814.386621540911</v>
      </c>
      <c r="S2820" s="50">
        <v>543206.64</v>
      </c>
      <c r="T2820" s="51">
        <f>Ugovori_OPULJP[[#This Row],[Bespovratna sredstva - Ukupno (EU+Nac) HRK
= Ukupna ugovorena vrijednost bespovratnih sredstava]]/7.5345</f>
        <v>72095.910810272748</v>
      </c>
      <c r="U2820" s="50">
        <v>0</v>
      </c>
      <c r="V2820" s="51">
        <f>Ugovori_OPULJP[[#This Row],[Javni doprinos korisnika - HRK]]/7.5345</f>
        <v>0</v>
      </c>
      <c r="W2820" s="50">
        <v>0</v>
      </c>
      <c r="X2820" s="51">
        <f>Ugovori_OPULJP[[#This Row],[Privatni doprinos korisnika - HRK]]/7.5345</f>
        <v>0</v>
      </c>
      <c r="Y2820" s="52">
        <v>543206.64</v>
      </c>
      <c r="Z2820" s="53">
        <f>Ugovori_OPULJP[[#This Row],[UKUPNI PRIHVATLJIVI IZDACI
TOTAL ELIGIBLE EXPENDITURE
= Bespovratna sredstva ukupno + doprinos korisnika
= Ukupni prihvatljivi troškovi
= Ukupna ugovorena vrijednost projekta HRK]]/7.5345</f>
        <v>72095.910810272748</v>
      </c>
      <c r="AA2820" s="44" t="s">
        <v>38</v>
      </c>
      <c r="AB2820" s="44" t="s">
        <v>753</v>
      </c>
      <c r="AC2820" s="114" t="s">
        <v>10272</v>
      </c>
      <c r="AD2820" s="43" t="s">
        <v>10239</v>
      </c>
    </row>
    <row r="2821" spans="1:30" ht="114.75" x14ac:dyDescent="0.2">
      <c r="A2821" s="41" t="s">
        <v>10273</v>
      </c>
      <c r="B2821" s="42" t="s">
        <v>743</v>
      </c>
      <c r="C2821" s="43" t="s">
        <v>10234</v>
      </c>
      <c r="D2821" s="43" t="s">
        <v>10235</v>
      </c>
      <c r="E2821" s="57" t="s">
        <v>232</v>
      </c>
      <c r="F2821" s="45" t="s">
        <v>10274</v>
      </c>
      <c r="G2821" s="45" t="s">
        <v>636</v>
      </c>
      <c r="H2821" s="47">
        <v>42887</v>
      </c>
      <c r="I2821" s="47">
        <v>43251</v>
      </c>
      <c r="J2821" s="48" t="str">
        <f>IF(Ugovori_OPULJP[[#This Row],[DATUM ZAVRŠETKA OPERACIJE]]&gt;DATE(2024,3,31),"u provedbi","završen")</f>
        <v>završen</v>
      </c>
      <c r="K2821" s="46" t="s">
        <v>425</v>
      </c>
      <c r="L2821" s="46" t="s">
        <v>425</v>
      </c>
      <c r="M2821" s="49">
        <v>0.85</v>
      </c>
      <c r="N2821" s="49">
        <v>0.15</v>
      </c>
      <c r="O2821" s="50">
        <f>Ugovori_OPULJP[[#This Row],[Bespovratna sredstva - Ukupno (EU+Nac) HRK
= Ukupna ugovorena vrijednost bespovratnih sredstava]]*Ugovori_OPULJP[[#This Row],[EU STOPA SUFINANCIRANJA %
EU CO-FINANCING RATE %]]</f>
        <v>390469.25999999995</v>
      </c>
      <c r="P2821" s="51">
        <f>Ugovori_OPULJP[[#This Row],[Bespovratna sredstva - EU dio - HRK]]/7.5345</f>
        <v>51824.176786780801</v>
      </c>
      <c r="Q2821" s="50">
        <f>Ugovori_OPULJP[[#This Row],[Bespovratna sredstva - Ukupno (EU+Nac) HRK
= Ukupna ugovorena vrijednost bespovratnih sredstava]]*Ugovori_OPULJP[[#This Row],[STOPA NACIONALNOG SUFINANCIRANJA %]]</f>
        <v>68906.34</v>
      </c>
      <c r="R2821" s="51">
        <f>Ugovori_OPULJP[[#This Row],[Bespovratna sredstva - Nacionalni dio - HRK]]/7.5345</f>
        <v>9145.442962373083</v>
      </c>
      <c r="S2821" s="50">
        <v>459375.6</v>
      </c>
      <c r="T2821" s="51">
        <f>Ugovori_OPULJP[[#This Row],[Bespovratna sredstva - Ukupno (EU+Nac) HRK
= Ukupna ugovorena vrijednost bespovratnih sredstava]]/7.5345</f>
        <v>60969.619749153884</v>
      </c>
      <c r="U2821" s="50">
        <v>0</v>
      </c>
      <c r="V2821" s="51">
        <f>Ugovori_OPULJP[[#This Row],[Javni doprinos korisnika - HRK]]/7.5345</f>
        <v>0</v>
      </c>
      <c r="W2821" s="50">
        <v>6982</v>
      </c>
      <c r="X2821" s="51">
        <f>Ugovori_OPULJP[[#This Row],[Privatni doprinos korisnika - HRK]]/7.5345</f>
        <v>926.67064835091901</v>
      </c>
      <c r="Y2821" s="52">
        <v>466357.6</v>
      </c>
      <c r="Z2821" s="53">
        <f>Ugovori_OPULJP[[#This Row],[UKUPNI PRIHVATLJIVI IZDACI
TOTAL ELIGIBLE EXPENDITURE
= Bespovratna sredstva ukupno + doprinos korisnika
= Ukupni prihvatljivi troškovi
= Ukupna ugovorena vrijednost projekta HRK]]/7.5345</f>
        <v>61896.290397504803</v>
      </c>
      <c r="AA2821" s="44" t="s">
        <v>38</v>
      </c>
      <c r="AB2821" s="44" t="s">
        <v>753</v>
      </c>
      <c r="AC2821" s="114" t="s">
        <v>10275</v>
      </c>
      <c r="AD2821" s="43" t="s">
        <v>10239</v>
      </c>
    </row>
    <row r="2822" spans="1:30" ht="102" x14ac:dyDescent="0.2">
      <c r="A2822" s="41" t="s">
        <v>10276</v>
      </c>
      <c r="B2822" s="42" t="s">
        <v>743</v>
      </c>
      <c r="C2822" s="43" t="s">
        <v>10234</v>
      </c>
      <c r="D2822" s="43" t="s">
        <v>10235</v>
      </c>
      <c r="E2822" s="57" t="s">
        <v>232</v>
      </c>
      <c r="F2822" s="45" t="s">
        <v>10277</v>
      </c>
      <c r="G2822" s="45" t="s">
        <v>10278</v>
      </c>
      <c r="H2822" s="47">
        <v>42887</v>
      </c>
      <c r="I2822" s="47">
        <v>43251</v>
      </c>
      <c r="J2822" s="48" t="str">
        <f>IF(Ugovori_OPULJP[[#This Row],[DATUM ZAVRŠETKA OPERACIJE]]&gt;DATE(2024,3,31),"u provedbi","završen")</f>
        <v>završen</v>
      </c>
      <c r="K2822" s="46" t="s">
        <v>333</v>
      </c>
      <c r="L2822" s="46" t="s">
        <v>333</v>
      </c>
      <c r="M2822" s="49">
        <v>0.85</v>
      </c>
      <c r="N2822" s="49">
        <v>0.15</v>
      </c>
      <c r="O2822" s="50">
        <f>Ugovori_OPULJP[[#This Row],[Bespovratna sredstva - Ukupno (EU+Nac) HRK
= Ukupna ugovorena vrijednost bespovratnih sredstava]]*Ugovori_OPULJP[[#This Row],[EU STOPA SUFINANCIRANJA %
EU CO-FINANCING RATE %]]</f>
        <v>519672.31999999995</v>
      </c>
      <c r="P2822" s="51">
        <f>Ugovori_OPULJP[[#This Row],[Bespovratna sredstva - EU dio - HRK]]/7.5345</f>
        <v>68972.369765744239</v>
      </c>
      <c r="Q2822" s="50">
        <f>Ugovori_OPULJP[[#This Row],[Bespovratna sredstva - Ukupno (EU+Nac) HRK
= Ukupna ugovorena vrijednost bespovratnih sredstava]]*Ugovori_OPULJP[[#This Row],[STOPA NACIONALNOG SUFINANCIRANJA %]]</f>
        <v>91706.87999999999</v>
      </c>
      <c r="R2822" s="51">
        <f>Ugovori_OPULJP[[#This Row],[Bespovratna sredstva - Nacionalni dio - HRK]]/7.5345</f>
        <v>12171.594664543099</v>
      </c>
      <c r="S2822" s="50">
        <v>611379.19999999995</v>
      </c>
      <c r="T2822" s="51">
        <f>Ugovori_OPULJP[[#This Row],[Bespovratna sredstva - Ukupno (EU+Nac) HRK
= Ukupna ugovorena vrijednost bespovratnih sredstava]]/7.5345</f>
        <v>81143.964430287335</v>
      </c>
      <c r="U2822" s="50">
        <v>0</v>
      </c>
      <c r="V2822" s="51">
        <f>Ugovori_OPULJP[[#This Row],[Javni doprinos korisnika - HRK]]/7.5345</f>
        <v>0</v>
      </c>
      <c r="W2822" s="50">
        <v>0</v>
      </c>
      <c r="X2822" s="51">
        <f>Ugovori_OPULJP[[#This Row],[Privatni doprinos korisnika - HRK]]/7.5345</f>
        <v>0</v>
      </c>
      <c r="Y2822" s="52">
        <v>611379.19999999995</v>
      </c>
      <c r="Z2822" s="53">
        <f>Ugovori_OPULJP[[#This Row],[UKUPNI PRIHVATLJIVI IZDACI
TOTAL ELIGIBLE EXPENDITURE
= Bespovratna sredstva ukupno + doprinos korisnika
= Ukupni prihvatljivi troškovi
= Ukupna ugovorena vrijednost projekta HRK]]/7.5345</f>
        <v>81143.964430287335</v>
      </c>
      <c r="AA2822" s="44" t="s">
        <v>38</v>
      </c>
      <c r="AB2822" s="44" t="s">
        <v>753</v>
      </c>
      <c r="AC2822" s="114" t="s">
        <v>10279</v>
      </c>
      <c r="AD2822" s="43" t="s">
        <v>10239</v>
      </c>
    </row>
    <row r="2823" spans="1:30" ht="114.75" x14ac:dyDescent="0.2">
      <c r="A2823" s="41" t="s">
        <v>10280</v>
      </c>
      <c r="B2823" s="42" t="s">
        <v>743</v>
      </c>
      <c r="C2823" s="43" t="s">
        <v>10234</v>
      </c>
      <c r="D2823" s="43" t="s">
        <v>10235</v>
      </c>
      <c r="E2823" s="57" t="s">
        <v>232</v>
      </c>
      <c r="F2823" s="45" t="s">
        <v>10281</v>
      </c>
      <c r="G2823" s="45" t="s">
        <v>466</v>
      </c>
      <c r="H2823" s="47">
        <v>42887</v>
      </c>
      <c r="I2823" s="47">
        <v>43251</v>
      </c>
      <c r="J2823" s="48" t="str">
        <f>IF(Ugovori_OPULJP[[#This Row],[DATUM ZAVRŠETKA OPERACIJE]]&gt;DATE(2024,3,31),"u provedbi","završen")</f>
        <v>završen</v>
      </c>
      <c r="K2823" s="46" t="s">
        <v>94</v>
      </c>
      <c r="L2823" s="46" t="s">
        <v>94</v>
      </c>
      <c r="M2823" s="49">
        <v>0.85</v>
      </c>
      <c r="N2823" s="49">
        <v>0.15</v>
      </c>
      <c r="O2823" s="50">
        <f>Ugovori_OPULJP[[#This Row],[Bespovratna sredstva - Ukupno (EU+Nac) HRK
= Ukupna ugovorena vrijednost bespovratnih sredstava]]*Ugovori_OPULJP[[#This Row],[EU STOPA SUFINANCIRANJA %
EU CO-FINANCING RATE %]]</f>
        <v>543658.70799999998</v>
      </c>
      <c r="P2823" s="51">
        <f>Ugovori_OPULJP[[#This Row],[Bespovratna sredstva - EU dio - HRK]]/7.5345</f>
        <v>72155.910544827129</v>
      </c>
      <c r="Q2823" s="50">
        <f>Ugovori_OPULJP[[#This Row],[Bespovratna sredstva - Ukupno (EU+Nac) HRK
= Ukupna ugovorena vrijednost bespovratnih sredstava]]*Ugovori_OPULJP[[#This Row],[STOPA NACIONALNOG SUFINANCIRANJA %]]</f>
        <v>95939.771999999997</v>
      </c>
      <c r="R2823" s="51">
        <f>Ugovori_OPULJP[[#This Row],[Bespovratna sredstva - Nacionalni dio - HRK]]/7.5345</f>
        <v>12733.395978498904</v>
      </c>
      <c r="S2823" s="50">
        <v>639598.48</v>
      </c>
      <c r="T2823" s="51">
        <f>Ugovori_OPULJP[[#This Row],[Bespovratna sredstva - Ukupno (EU+Nac) HRK
= Ukupna ugovorena vrijednost bespovratnih sredstava]]/7.5345</f>
        <v>84889.306523326028</v>
      </c>
      <c r="U2823" s="50">
        <v>0</v>
      </c>
      <c r="V2823" s="51">
        <f>Ugovori_OPULJP[[#This Row],[Javni doprinos korisnika - HRK]]/7.5345</f>
        <v>0</v>
      </c>
      <c r="W2823" s="50">
        <v>0</v>
      </c>
      <c r="X2823" s="51">
        <f>Ugovori_OPULJP[[#This Row],[Privatni doprinos korisnika - HRK]]/7.5345</f>
        <v>0</v>
      </c>
      <c r="Y2823" s="52">
        <v>639598.48</v>
      </c>
      <c r="Z2823" s="53">
        <f>Ugovori_OPULJP[[#This Row],[UKUPNI PRIHVATLJIVI IZDACI
TOTAL ELIGIBLE EXPENDITURE
= Bespovratna sredstva ukupno + doprinos korisnika
= Ukupni prihvatljivi troškovi
= Ukupna ugovorena vrijednost projekta HRK]]/7.5345</f>
        <v>84889.306523326028</v>
      </c>
      <c r="AA2823" s="44" t="s">
        <v>38</v>
      </c>
      <c r="AB2823" s="44" t="s">
        <v>753</v>
      </c>
      <c r="AC2823" s="114" t="s">
        <v>10282</v>
      </c>
      <c r="AD2823" s="43" t="s">
        <v>10239</v>
      </c>
    </row>
    <row r="2824" spans="1:30" ht="89.25" x14ac:dyDescent="0.2">
      <c r="A2824" s="41" t="s">
        <v>10283</v>
      </c>
      <c r="B2824" s="42" t="s">
        <v>743</v>
      </c>
      <c r="C2824" s="43" t="s">
        <v>10234</v>
      </c>
      <c r="D2824" s="43" t="s">
        <v>10235</v>
      </c>
      <c r="E2824" s="57" t="s">
        <v>232</v>
      </c>
      <c r="F2824" s="45" t="s">
        <v>10284</v>
      </c>
      <c r="G2824" s="45" t="s">
        <v>1557</v>
      </c>
      <c r="H2824" s="47">
        <v>42887</v>
      </c>
      <c r="I2824" s="47">
        <v>43251</v>
      </c>
      <c r="J2824" s="48" t="str">
        <f>IF(Ugovori_OPULJP[[#This Row],[DATUM ZAVRŠETKA OPERACIJE]]&gt;DATE(2024,3,31),"u provedbi","završen")</f>
        <v>završen</v>
      </c>
      <c r="K2824" s="46" t="s">
        <v>84</v>
      </c>
      <c r="L2824" s="46" t="s">
        <v>84</v>
      </c>
      <c r="M2824" s="49">
        <v>0.85</v>
      </c>
      <c r="N2824" s="49">
        <v>0.15</v>
      </c>
      <c r="O2824" s="50">
        <f>Ugovori_OPULJP[[#This Row],[Bespovratna sredstva - Ukupno (EU+Nac) HRK
= Ukupna ugovorena vrijednost bespovratnih sredstava]]*Ugovori_OPULJP[[#This Row],[EU STOPA SUFINANCIRANJA %
EU CO-FINANCING RATE %]]</f>
        <v>371042.95199999999</v>
      </c>
      <c r="P2824" s="51">
        <f>Ugovori_OPULJP[[#This Row],[Bespovratna sredstva - EU dio - HRK]]/7.5345</f>
        <v>49245.862631893287</v>
      </c>
      <c r="Q2824" s="50">
        <f>Ugovori_OPULJP[[#This Row],[Bespovratna sredstva - Ukupno (EU+Nac) HRK
= Ukupna ugovorena vrijednost bespovratnih sredstava]]*Ugovori_OPULJP[[#This Row],[STOPA NACIONALNOG SUFINANCIRANJA %]]</f>
        <v>65478.167999999998</v>
      </c>
      <c r="R2824" s="51">
        <f>Ugovori_OPULJP[[#This Row],[Bespovratna sredstva - Nacionalni dio - HRK]]/7.5345</f>
        <v>8690.4463468046979</v>
      </c>
      <c r="S2824" s="50">
        <v>436521.12</v>
      </c>
      <c r="T2824" s="51">
        <f>Ugovori_OPULJP[[#This Row],[Bespovratna sredstva - Ukupno (EU+Nac) HRK
= Ukupna ugovorena vrijednost bespovratnih sredstava]]/7.5345</f>
        <v>57936.308978697984</v>
      </c>
      <c r="U2824" s="50">
        <v>43113.54</v>
      </c>
      <c r="V2824" s="51">
        <f>Ugovori_OPULJP[[#This Row],[Javni doprinos korisnika - HRK]]/7.5345</f>
        <v>5722.1501094963169</v>
      </c>
      <c r="W2824" s="50">
        <v>11678.74</v>
      </c>
      <c r="X2824" s="51">
        <f>Ugovori_OPULJP[[#This Row],[Privatni doprinos korisnika - HRK]]/7.5345</f>
        <v>1550.0351715442298</v>
      </c>
      <c r="Y2824" s="52">
        <v>491313.39999999997</v>
      </c>
      <c r="Z2824" s="53">
        <f>Ugovori_OPULJP[[#This Row],[UKUPNI PRIHVATLJIVI IZDACI
TOTAL ELIGIBLE EXPENDITURE
= Bespovratna sredstva ukupno + doprinos korisnika
= Ukupni prihvatljivi troškovi
= Ukupna ugovorena vrijednost projekta HRK]]/7.5345</f>
        <v>65208.494259738531</v>
      </c>
      <c r="AA2824" s="44" t="s">
        <v>38</v>
      </c>
      <c r="AB2824" s="44" t="s">
        <v>753</v>
      </c>
      <c r="AC2824" s="114" t="s">
        <v>10285</v>
      </c>
      <c r="AD2824" s="43" t="s">
        <v>10239</v>
      </c>
    </row>
    <row r="2825" spans="1:30" ht="102" x14ac:dyDescent="0.2">
      <c r="A2825" s="41" t="s">
        <v>10286</v>
      </c>
      <c r="B2825" s="42" t="s">
        <v>743</v>
      </c>
      <c r="C2825" s="43" t="s">
        <v>10234</v>
      </c>
      <c r="D2825" s="43" t="s">
        <v>10235</v>
      </c>
      <c r="E2825" s="57" t="s">
        <v>232</v>
      </c>
      <c r="F2825" s="45" t="s">
        <v>10287</v>
      </c>
      <c r="G2825" s="45" t="s">
        <v>10288</v>
      </c>
      <c r="H2825" s="47">
        <v>42887</v>
      </c>
      <c r="I2825" s="47">
        <v>43251</v>
      </c>
      <c r="J2825" s="48" t="str">
        <f>IF(Ugovori_OPULJP[[#This Row],[DATUM ZAVRŠETKA OPERACIJE]]&gt;DATE(2024,3,31),"u provedbi","završen")</f>
        <v>završen</v>
      </c>
      <c r="K2825" s="46" t="s">
        <v>99</v>
      </c>
      <c r="L2825" s="46" t="s">
        <v>99</v>
      </c>
      <c r="M2825" s="49">
        <v>0.85</v>
      </c>
      <c r="N2825" s="49">
        <v>0.15</v>
      </c>
      <c r="O2825" s="50">
        <f>Ugovori_OPULJP[[#This Row],[Bespovratna sredstva - Ukupno (EU+Nac) HRK
= Ukupna ugovorena vrijednost bespovratnih sredstava]]*Ugovori_OPULJP[[#This Row],[EU STOPA SUFINANCIRANJA %
EU CO-FINANCING RATE %]]</f>
        <v>600324.39150000003</v>
      </c>
      <c r="P2825" s="51">
        <f>Ugovori_OPULJP[[#This Row],[Bespovratna sredstva - EU dio - HRK]]/7.5345</f>
        <v>79676.739199681469</v>
      </c>
      <c r="Q2825" s="50">
        <f>Ugovori_OPULJP[[#This Row],[Bespovratna sredstva - Ukupno (EU+Nac) HRK
= Ukupna ugovorena vrijednost bespovratnih sredstava]]*Ugovori_OPULJP[[#This Row],[STOPA NACIONALNOG SUFINANCIRANJA %]]</f>
        <v>105939.59849999999</v>
      </c>
      <c r="R2825" s="51">
        <f>Ugovori_OPULJP[[#This Row],[Bespovratna sredstva - Nacionalni dio - HRK]]/7.5345</f>
        <v>14060.601035237903</v>
      </c>
      <c r="S2825" s="50">
        <v>706263.99</v>
      </c>
      <c r="T2825" s="51">
        <f>Ugovori_OPULJP[[#This Row],[Bespovratna sredstva - Ukupno (EU+Nac) HRK
= Ukupna ugovorena vrijednost bespovratnih sredstava]]/7.5345</f>
        <v>93737.340234919364</v>
      </c>
      <c r="U2825" s="50">
        <v>0</v>
      </c>
      <c r="V2825" s="51">
        <f>Ugovori_OPULJP[[#This Row],[Javni doprinos korisnika - HRK]]/7.5345</f>
        <v>0</v>
      </c>
      <c r="W2825" s="50">
        <v>0</v>
      </c>
      <c r="X2825" s="51">
        <f>Ugovori_OPULJP[[#This Row],[Privatni doprinos korisnika - HRK]]/7.5345</f>
        <v>0</v>
      </c>
      <c r="Y2825" s="52">
        <v>706263.99</v>
      </c>
      <c r="Z2825" s="53">
        <f>Ugovori_OPULJP[[#This Row],[UKUPNI PRIHVATLJIVI IZDACI
TOTAL ELIGIBLE EXPENDITURE
= Bespovratna sredstva ukupno + doprinos korisnika
= Ukupni prihvatljivi troškovi
= Ukupna ugovorena vrijednost projekta HRK]]/7.5345</f>
        <v>93737.340234919364</v>
      </c>
      <c r="AA2825" s="44" t="s">
        <v>38</v>
      </c>
      <c r="AB2825" s="44" t="s">
        <v>753</v>
      </c>
      <c r="AC2825" s="114" t="s">
        <v>10289</v>
      </c>
      <c r="AD2825" s="43" t="s">
        <v>10239</v>
      </c>
    </row>
    <row r="2826" spans="1:30" ht="114.75" x14ac:dyDescent="0.2">
      <c r="A2826" s="41" t="s">
        <v>10290</v>
      </c>
      <c r="B2826" s="42" t="s">
        <v>743</v>
      </c>
      <c r="C2826" s="43" t="s">
        <v>10234</v>
      </c>
      <c r="D2826" s="43" t="s">
        <v>10235</v>
      </c>
      <c r="E2826" s="57" t="s">
        <v>232</v>
      </c>
      <c r="F2826" s="45" t="s">
        <v>10291</v>
      </c>
      <c r="G2826" s="45" t="s">
        <v>538</v>
      </c>
      <c r="H2826" s="47">
        <v>42887</v>
      </c>
      <c r="I2826" s="47">
        <v>43251</v>
      </c>
      <c r="J2826" s="48" t="str">
        <f>IF(Ugovori_OPULJP[[#This Row],[DATUM ZAVRŠETKA OPERACIJE]]&gt;DATE(2024,3,31),"u provedbi","završen")</f>
        <v>završen</v>
      </c>
      <c r="K2826" s="46" t="s">
        <v>10292</v>
      </c>
      <c r="L2826" s="46" t="s">
        <v>249</v>
      </c>
      <c r="M2826" s="49">
        <v>0.85</v>
      </c>
      <c r="N2826" s="49">
        <v>0.15</v>
      </c>
      <c r="O2826" s="50">
        <f>Ugovori_OPULJP[[#This Row],[Bespovratna sredstva - Ukupno (EU+Nac) HRK
= Ukupna ugovorena vrijednost bespovratnih sredstava]]*Ugovori_OPULJP[[#This Row],[EU STOPA SUFINANCIRANJA %
EU CO-FINANCING RATE %]]</f>
        <v>440232.84149999998</v>
      </c>
      <c r="P2826" s="51">
        <f>Ugovori_OPULJP[[#This Row],[Bespovratna sredstva - EU dio - HRK]]/7.5345</f>
        <v>58428.939080230935</v>
      </c>
      <c r="Q2826" s="50">
        <f>Ugovori_OPULJP[[#This Row],[Bespovratna sredstva - Ukupno (EU+Nac) HRK
= Ukupna ugovorena vrijednost bespovratnih sredstava]]*Ugovori_OPULJP[[#This Row],[STOPA NACIONALNOG SUFINANCIRANJA %]]</f>
        <v>77688.148499999996</v>
      </c>
      <c r="R2826" s="51">
        <f>Ugovori_OPULJP[[#This Row],[Bespovratna sredstva - Nacionalni dio - HRK]]/7.5345</f>
        <v>10310.989249452517</v>
      </c>
      <c r="S2826" s="50">
        <v>517920.99</v>
      </c>
      <c r="T2826" s="51">
        <f>Ugovori_OPULJP[[#This Row],[Bespovratna sredstva - Ukupno (EU+Nac) HRK
= Ukupna ugovorena vrijednost bespovratnih sredstava]]/7.5345</f>
        <v>68739.928329683447</v>
      </c>
      <c r="U2826" s="50">
        <v>0</v>
      </c>
      <c r="V2826" s="51">
        <f>Ugovori_OPULJP[[#This Row],[Javni doprinos korisnika - HRK]]/7.5345</f>
        <v>0</v>
      </c>
      <c r="W2826" s="50">
        <v>0</v>
      </c>
      <c r="X2826" s="51">
        <f>Ugovori_OPULJP[[#This Row],[Privatni doprinos korisnika - HRK]]/7.5345</f>
        <v>0</v>
      </c>
      <c r="Y2826" s="52">
        <v>517920.99</v>
      </c>
      <c r="Z2826" s="53">
        <f>Ugovori_OPULJP[[#This Row],[UKUPNI PRIHVATLJIVI IZDACI
TOTAL ELIGIBLE EXPENDITURE
= Bespovratna sredstva ukupno + doprinos korisnika
= Ukupni prihvatljivi troškovi
= Ukupna ugovorena vrijednost projekta HRK]]/7.5345</f>
        <v>68739.928329683447</v>
      </c>
      <c r="AA2826" s="44" t="s">
        <v>38</v>
      </c>
      <c r="AB2826" s="44" t="s">
        <v>753</v>
      </c>
      <c r="AC2826" s="114" t="s">
        <v>10293</v>
      </c>
      <c r="AD2826" s="43" t="s">
        <v>10239</v>
      </c>
    </row>
    <row r="2827" spans="1:30" ht="102" x14ac:dyDescent="0.2">
      <c r="A2827" s="41" t="s">
        <v>10294</v>
      </c>
      <c r="B2827" s="42" t="s">
        <v>743</v>
      </c>
      <c r="C2827" s="43" t="s">
        <v>10234</v>
      </c>
      <c r="D2827" s="43" t="s">
        <v>10235</v>
      </c>
      <c r="E2827" s="57" t="s">
        <v>232</v>
      </c>
      <c r="F2827" s="45" t="s">
        <v>10295</v>
      </c>
      <c r="G2827" s="45" t="s">
        <v>1278</v>
      </c>
      <c r="H2827" s="47">
        <v>42887</v>
      </c>
      <c r="I2827" s="47">
        <v>43251</v>
      </c>
      <c r="J2827" s="48" t="str">
        <f>IF(Ugovori_OPULJP[[#This Row],[DATUM ZAVRŠETKA OPERACIJE]]&gt;DATE(2024,3,31),"u provedbi","završen")</f>
        <v>završen</v>
      </c>
      <c r="K2827" s="46" t="s">
        <v>333</v>
      </c>
      <c r="L2827" s="46" t="s">
        <v>333</v>
      </c>
      <c r="M2827" s="49">
        <v>0.85</v>
      </c>
      <c r="N2827" s="49">
        <v>0.15</v>
      </c>
      <c r="O2827" s="50">
        <f>Ugovori_OPULJP[[#This Row],[Bespovratna sredstva - Ukupno (EU+Nac) HRK
= Ukupna ugovorena vrijednost bespovratnih sredstava]]*Ugovori_OPULJP[[#This Row],[EU STOPA SUFINANCIRANJA %
EU CO-FINANCING RATE %]]</f>
        <v>565897.16449999996</v>
      </c>
      <c r="P2827" s="51">
        <f>Ugovori_OPULJP[[#This Row],[Bespovratna sredstva - EU dio - HRK]]/7.5345</f>
        <v>75107.460946313615</v>
      </c>
      <c r="Q2827" s="50">
        <f>Ugovori_OPULJP[[#This Row],[Bespovratna sredstva - Ukupno (EU+Nac) HRK
= Ukupna ugovorena vrijednost bespovratnih sredstava]]*Ugovori_OPULJP[[#This Row],[STOPA NACIONALNOG SUFINANCIRANJA %]]</f>
        <v>99864.205499999996</v>
      </c>
      <c r="R2827" s="51">
        <f>Ugovori_OPULJP[[#This Row],[Bespovratna sredstva - Nacionalni dio - HRK]]/7.5345</f>
        <v>13254.257814055345</v>
      </c>
      <c r="S2827" s="50">
        <v>665761.37</v>
      </c>
      <c r="T2827" s="51">
        <f>Ugovori_OPULJP[[#This Row],[Bespovratna sredstva - Ukupno (EU+Nac) HRK
= Ukupna ugovorena vrijednost bespovratnih sredstava]]/7.5345</f>
        <v>88361.718760368967</v>
      </c>
      <c r="U2827" s="50">
        <v>0</v>
      </c>
      <c r="V2827" s="51">
        <f>Ugovori_OPULJP[[#This Row],[Javni doprinos korisnika - HRK]]/7.5345</f>
        <v>0</v>
      </c>
      <c r="W2827" s="50">
        <v>0</v>
      </c>
      <c r="X2827" s="51">
        <f>Ugovori_OPULJP[[#This Row],[Privatni doprinos korisnika - HRK]]/7.5345</f>
        <v>0</v>
      </c>
      <c r="Y2827" s="52">
        <v>665761.37</v>
      </c>
      <c r="Z2827" s="53">
        <f>Ugovori_OPULJP[[#This Row],[UKUPNI PRIHVATLJIVI IZDACI
TOTAL ELIGIBLE EXPENDITURE
= Bespovratna sredstva ukupno + doprinos korisnika
= Ukupni prihvatljivi troškovi
= Ukupna ugovorena vrijednost projekta HRK]]/7.5345</f>
        <v>88361.718760368967</v>
      </c>
      <c r="AA2827" s="44" t="s">
        <v>38</v>
      </c>
      <c r="AB2827" s="44" t="s">
        <v>753</v>
      </c>
      <c r="AC2827" s="114" t="s">
        <v>10296</v>
      </c>
      <c r="AD2827" s="43" t="s">
        <v>10239</v>
      </c>
    </row>
    <row r="2828" spans="1:30" ht="51" x14ac:dyDescent="0.2">
      <c r="A2828" s="41" t="s">
        <v>10297</v>
      </c>
      <c r="B2828" s="42" t="s">
        <v>743</v>
      </c>
      <c r="C2828" s="43" t="s">
        <v>10234</v>
      </c>
      <c r="D2828" s="43" t="s">
        <v>10235</v>
      </c>
      <c r="E2828" s="57" t="s">
        <v>232</v>
      </c>
      <c r="F2828" s="45" t="s">
        <v>10298</v>
      </c>
      <c r="G2828" s="45" t="s">
        <v>10299</v>
      </c>
      <c r="H2828" s="47">
        <v>42887</v>
      </c>
      <c r="I2828" s="47">
        <v>43251</v>
      </c>
      <c r="J2828" s="48" t="str">
        <f>IF(Ugovori_OPULJP[[#This Row],[DATUM ZAVRŠETKA OPERACIJE]]&gt;DATE(2024,3,31),"u provedbi","završen")</f>
        <v>završen</v>
      </c>
      <c r="K2828" s="46" t="s">
        <v>10300</v>
      </c>
      <c r="L2828" s="46" t="s">
        <v>37</v>
      </c>
      <c r="M2828" s="49">
        <v>0.85</v>
      </c>
      <c r="N2828" s="49">
        <v>0.15</v>
      </c>
      <c r="O2828" s="50">
        <f>Ugovori_OPULJP[[#This Row],[Bespovratna sredstva - Ukupno (EU+Nac) HRK
= Ukupna ugovorena vrijednost bespovratnih sredstava]]*Ugovori_OPULJP[[#This Row],[EU STOPA SUFINANCIRANJA %
EU CO-FINANCING RATE %]]</f>
        <v>361452.11300000001</v>
      </c>
      <c r="P2828" s="51">
        <f>Ugovori_OPULJP[[#This Row],[Bespovratna sredstva - EU dio - HRK]]/7.5345</f>
        <v>47972.939544760768</v>
      </c>
      <c r="Q2828" s="50">
        <f>Ugovori_OPULJP[[#This Row],[Bespovratna sredstva - Ukupno (EU+Nac) HRK
= Ukupna ugovorena vrijednost bespovratnih sredstava]]*Ugovori_OPULJP[[#This Row],[STOPA NACIONALNOG SUFINANCIRANJA %]]</f>
        <v>63785.667000000001</v>
      </c>
      <c r="R2828" s="51">
        <f>Ugovori_OPULJP[[#This Row],[Bespovratna sredstva - Nacionalni dio - HRK]]/7.5345</f>
        <v>8465.8128608401348</v>
      </c>
      <c r="S2828" s="50">
        <v>425237.78</v>
      </c>
      <c r="T2828" s="51">
        <f>Ugovori_OPULJP[[#This Row],[Bespovratna sredstva - Ukupno (EU+Nac) HRK
= Ukupna ugovorena vrijednost bespovratnih sredstava]]/7.5345</f>
        <v>56438.752405600906</v>
      </c>
      <c r="U2828" s="50">
        <v>0</v>
      </c>
      <c r="V2828" s="51">
        <f>Ugovori_OPULJP[[#This Row],[Javni doprinos korisnika - HRK]]/7.5345</f>
        <v>0</v>
      </c>
      <c r="W2828" s="50">
        <v>0</v>
      </c>
      <c r="X2828" s="51">
        <f>Ugovori_OPULJP[[#This Row],[Privatni doprinos korisnika - HRK]]/7.5345</f>
        <v>0</v>
      </c>
      <c r="Y2828" s="52">
        <v>425237.78</v>
      </c>
      <c r="Z2828" s="53">
        <f>Ugovori_OPULJP[[#This Row],[UKUPNI PRIHVATLJIVI IZDACI
TOTAL ELIGIBLE EXPENDITURE
= Bespovratna sredstva ukupno + doprinos korisnika
= Ukupni prihvatljivi troškovi
= Ukupna ugovorena vrijednost projekta HRK]]/7.5345</f>
        <v>56438.752405600906</v>
      </c>
      <c r="AA2828" s="44" t="s">
        <v>38</v>
      </c>
      <c r="AB2828" s="44" t="s">
        <v>753</v>
      </c>
      <c r="AC2828" s="114" t="s">
        <v>10301</v>
      </c>
      <c r="AD2828" s="43" t="s">
        <v>10239</v>
      </c>
    </row>
    <row r="2829" spans="1:30" ht="114.75" x14ac:dyDescent="0.2">
      <c r="A2829" s="41" t="s">
        <v>10302</v>
      </c>
      <c r="B2829" s="42" t="s">
        <v>743</v>
      </c>
      <c r="C2829" s="43" t="s">
        <v>10234</v>
      </c>
      <c r="D2829" s="43" t="s">
        <v>10303</v>
      </c>
      <c r="E2829" s="57" t="s">
        <v>34</v>
      </c>
      <c r="F2829" s="45" t="s">
        <v>10303</v>
      </c>
      <c r="G2829" s="45" t="s">
        <v>56</v>
      </c>
      <c r="H2829" s="47">
        <v>42736</v>
      </c>
      <c r="I2829" s="47">
        <v>43281</v>
      </c>
      <c r="J2829" s="48" t="str">
        <f>IF(Ugovori_OPULJP[[#This Row],[DATUM ZAVRŠETKA OPERACIJE]]&gt;DATE(2024,3,31),"u provedbi","završen")</f>
        <v>završen</v>
      </c>
      <c r="K2829" s="46" t="s">
        <v>36</v>
      </c>
      <c r="L2829" s="46" t="s">
        <v>37</v>
      </c>
      <c r="M2829" s="49">
        <v>0.85</v>
      </c>
      <c r="N2829" s="49">
        <v>0.15</v>
      </c>
      <c r="O2829" s="50">
        <f>Ugovori_OPULJP[[#This Row],[Bespovratna sredstva - Ukupno (EU+Nac) HRK
= Ukupna ugovorena vrijednost bespovratnih sredstava]]*Ugovori_OPULJP[[#This Row],[EU STOPA SUFINANCIRANJA %
EU CO-FINANCING RATE %]]</f>
        <v>1812573.983</v>
      </c>
      <c r="P2829" s="51">
        <f>Ugovori_OPULJP[[#This Row],[Bespovratna sredstva - EU dio - HRK]]/7.5345</f>
        <v>240569.90948304464</v>
      </c>
      <c r="Q2829" s="50">
        <f>Ugovori_OPULJP[[#This Row],[Bespovratna sredstva - Ukupno (EU+Nac) HRK
= Ukupna ugovorena vrijednost bespovratnih sredstava]]*Ugovori_OPULJP[[#This Row],[STOPA NACIONALNOG SUFINANCIRANJA %]]</f>
        <v>319865.99699999997</v>
      </c>
      <c r="R2829" s="51">
        <f>Ugovori_OPULJP[[#This Row],[Bespovratna sredstva - Nacionalni dio - HRK]]/7.5345</f>
        <v>42453.513438184345</v>
      </c>
      <c r="S2829" s="50">
        <v>2132439.98</v>
      </c>
      <c r="T2829" s="51">
        <f>Ugovori_OPULJP[[#This Row],[Bespovratna sredstva - Ukupno (EU+Nac) HRK
= Ukupna ugovorena vrijednost bespovratnih sredstava]]/7.5345</f>
        <v>283023.42292122898</v>
      </c>
      <c r="U2829" s="50">
        <v>0</v>
      </c>
      <c r="V2829" s="51">
        <f>Ugovori_OPULJP[[#This Row],[Javni doprinos korisnika - HRK]]/7.5345</f>
        <v>0</v>
      </c>
      <c r="W2829" s="50">
        <v>0</v>
      </c>
      <c r="X2829" s="51">
        <f>Ugovori_OPULJP[[#This Row],[Privatni doprinos korisnika - HRK]]/7.5345</f>
        <v>0</v>
      </c>
      <c r="Y2829" s="52">
        <v>2132439.98</v>
      </c>
      <c r="Z2829" s="53">
        <f>Ugovori_OPULJP[[#This Row],[UKUPNI PRIHVATLJIVI IZDACI
TOTAL ELIGIBLE EXPENDITURE
= Bespovratna sredstva ukupno + doprinos korisnika
= Ukupni prihvatljivi troškovi
= Ukupna ugovorena vrijednost projekta HRK]]/7.5345</f>
        <v>283023.42292122898</v>
      </c>
      <c r="AA2829" s="44" t="s">
        <v>38</v>
      </c>
      <c r="AB2829" s="44" t="s">
        <v>753</v>
      </c>
      <c r="AC2829" s="114" t="s">
        <v>10304</v>
      </c>
      <c r="AD2829" s="43" t="s">
        <v>10239</v>
      </c>
    </row>
    <row r="2830" spans="1:30" ht="51" x14ac:dyDescent="0.2">
      <c r="A2830" s="41" t="s">
        <v>10305</v>
      </c>
      <c r="B2830" s="42" t="s">
        <v>743</v>
      </c>
      <c r="C2830" s="43" t="s">
        <v>10234</v>
      </c>
      <c r="D2830" s="43" t="s">
        <v>10306</v>
      </c>
      <c r="E2830" s="44" t="s">
        <v>76</v>
      </c>
      <c r="F2830" s="45" t="s">
        <v>10307</v>
      </c>
      <c r="G2830" s="45" t="s">
        <v>10308</v>
      </c>
      <c r="H2830" s="47">
        <v>44091</v>
      </c>
      <c r="I2830" s="47">
        <v>44882</v>
      </c>
      <c r="J2830" s="48" t="str">
        <f>IF(Ugovori_OPULJP[[#This Row],[DATUM ZAVRŠETKA OPERACIJE]]&gt;DATE(2024,3,31),"u provedbi","završen")</f>
        <v>završen</v>
      </c>
      <c r="K2830" s="46" t="s">
        <v>249</v>
      </c>
      <c r="L2830" s="46" t="s">
        <v>249</v>
      </c>
      <c r="M2830" s="49">
        <v>0.85</v>
      </c>
      <c r="N2830" s="49">
        <v>0.15</v>
      </c>
      <c r="O2830" s="50">
        <f>Ugovori_OPULJP[[#This Row],[Bespovratna sredstva - Ukupno (EU+Nac) HRK
= Ukupna ugovorena vrijednost bespovratnih sredstava]]*Ugovori_OPULJP[[#This Row],[EU STOPA SUFINANCIRANJA %
EU CO-FINANCING RATE %]]</f>
        <v>962764.38299999991</v>
      </c>
      <c r="P2830" s="51">
        <f>Ugovori_OPULJP[[#This Row],[Bespovratna sredstva - EU dio - HRK]]/7.5345</f>
        <v>127780.79275333464</v>
      </c>
      <c r="Q2830" s="50">
        <f>Ugovori_OPULJP[[#This Row],[Bespovratna sredstva - Ukupno (EU+Nac) HRK
= Ukupna ugovorena vrijednost bespovratnih sredstava]]*Ugovori_OPULJP[[#This Row],[STOPA NACIONALNOG SUFINANCIRANJA %]]</f>
        <v>169899.59699999998</v>
      </c>
      <c r="R2830" s="51">
        <f>Ugovori_OPULJP[[#This Row],[Bespovratna sredstva - Nacionalni dio - HRK]]/7.5345</f>
        <v>22549.551662353173</v>
      </c>
      <c r="S2830" s="50">
        <v>1132663.98</v>
      </c>
      <c r="T2830" s="51">
        <f>Ugovori_OPULJP[[#This Row],[Bespovratna sredstva - Ukupno (EU+Nac) HRK
= Ukupna ugovorena vrijednost bespovratnih sredstava]]/7.5345</f>
        <v>150330.34441568784</v>
      </c>
      <c r="U2830" s="50">
        <v>0</v>
      </c>
      <c r="V2830" s="51">
        <f>Ugovori_OPULJP[[#This Row],[Javni doprinos korisnika - HRK]]/7.5345</f>
        <v>0</v>
      </c>
      <c r="W2830" s="50">
        <v>0</v>
      </c>
      <c r="X2830" s="51">
        <f>Ugovori_OPULJP[[#This Row],[Privatni doprinos korisnika - HRK]]/7.5345</f>
        <v>0</v>
      </c>
      <c r="Y2830" s="52">
        <v>1132663.98</v>
      </c>
      <c r="Z2830" s="53">
        <f>Ugovori_OPULJP[[#This Row],[UKUPNI PRIHVATLJIVI IZDACI
TOTAL ELIGIBLE EXPENDITURE
= Bespovratna sredstva ukupno + doprinos korisnika
= Ukupni prihvatljivi troškovi
= Ukupna ugovorena vrijednost projekta HRK]]/7.5345</f>
        <v>150330.34441568784</v>
      </c>
      <c r="AA2830" s="44" t="s">
        <v>38</v>
      </c>
      <c r="AB2830" s="44" t="s">
        <v>753</v>
      </c>
      <c r="AC2830" s="115" t="s">
        <v>10309</v>
      </c>
      <c r="AD2830" s="43" t="s">
        <v>10239</v>
      </c>
    </row>
    <row r="2831" spans="1:30" ht="114.75" x14ac:dyDescent="0.2">
      <c r="A2831" s="41" t="s">
        <v>10310</v>
      </c>
      <c r="B2831" s="42" t="s">
        <v>743</v>
      </c>
      <c r="C2831" s="43" t="s">
        <v>10234</v>
      </c>
      <c r="D2831" s="43" t="s">
        <v>10306</v>
      </c>
      <c r="E2831" s="116" t="s">
        <v>76</v>
      </c>
      <c r="F2831" s="45" t="s">
        <v>10311</v>
      </c>
      <c r="G2831" s="45" t="s">
        <v>190</v>
      </c>
      <c r="H2831" s="47">
        <v>44091</v>
      </c>
      <c r="I2831" s="47">
        <v>45002</v>
      </c>
      <c r="J2831" s="48" t="str">
        <f>IF(Ugovori_OPULJP[[#This Row],[DATUM ZAVRŠETKA OPERACIJE]]&gt;DATE(2024,3,31),"u provedbi","završen")</f>
        <v>završen</v>
      </c>
      <c r="K2831" s="46" t="s">
        <v>8932</v>
      </c>
      <c r="L2831" s="46" t="s">
        <v>84</v>
      </c>
      <c r="M2831" s="49">
        <v>0.85</v>
      </c>
      <c r="N2831" s="49">
        <v>0.15</v>
      </c>
      <c r="O2831" s="50">
        <f>Ugovori_OPULJP[[#This Row],[Bespovratna sredstva - Ukupno (EU+Nac) HRK
= Ukupna ugovorena vrijednost bespovratnih sredstava]]*Ugovori_OPULJP[[#This Row],[EU STOPA SUFINANCIRANJA %
EU CO-FINANCING RATE %]]</f>
        <v>982430</v>
      </c>
      <c r="P2831" s="51">
        <f>Ugovori_OPULJP[[#This Row],[Bespovratna sredstva - EU dio - HRK]]/7.5345</f>
        <v>130390.86867078107</v>
      </c>
      <c r="Q2831" s="50">
        <f>Ugovori_OPULJP[[#This Row],[Bespovratna sredstva - Ukupno (EU+Nac) HRK
= Ukupna ugovorena vrijednost bespovratnih sredstava]]*Ugovori_OPULJP[[#This Row],[STOPA NACIONALNOG SUFINANCIRANJA %]]</f>
        <v>173370</v>
      </c>
      <c r="R2831" s="51">
        <f>Ugovori_OPULJP[[#This Row],[Bespovratna sredstva - Nacionalni dio - HRK]]/7.5345</f>
        <v>23010.153294843716</v>
      </c>
      <c r="S2831" s="50">
        <v>1155800</v>
      </c>
      <c r="T2831" s="51">
        <f>Ugovori_OPULJP[[#This Row],[Bespovratna sredstva - Ukupno (EU+Nac) HRK
= Ukupna ugovorena vrijednost bespovratnih sredstava]]/7.5345</f>
        <v>153401.02196562479</v>
      </c>
      <c r="U2831" s="50">
        <v>0</v>
      </c>
      <c r="V2831" s="51">
        <f>Ugovori_OPULJP[[#This Row],[Javni doprinos korisnika - HRK]]/7.5345</f>
        <v>0</v>
      </c>
      <c r="W2831" s="50">
        <v>0</v>
      </c>
      <c r="X2831" s="51">
        <f>Ugovori_OPULJP[[#This Row],[Privatni doprinos korisnika - HRK]]/7.5345</f>
        <v>0</v>
      </c>
      <c r="Y2831" s="52">
        <v>1155800</v>
      </c>
      <c r="Z2831" s="53">
        <f>Ugovori_OPULJP[[#This Row],[UKUPNI PRIHVATLJIVI IZDACI
TOTAL ELIGIBLE EXPENDITURE
= Bespovratna sredstva ukupno + doprinos korisnika
= Ukupni prihvatljivi troškovi
= Ukupna ugovorena vrijednost projekta HRK]]/7.5345</f>
        <v>153401.02196562479</v>
      </c>
      <c r="AA2831" s="44" t="s">
        <v>38</v>
      </c>
      <c r="AB2831" s="44" t="s">
        <v>753</v>
      </c>
      <c r="AC2831" s="115" t="s">
        <v>10312</v>
      </c>
      <c r="AD2831" s="43" t="s">
        <v>10239</v>
      </c>
    </row>
    <row r="2832" spans="1:30" ht="114.75" x14ac:dyDescent="0.2">
      <c r="A2832" s="41" t="s">
        <v>10313</v>
      </c>
      <c r="B2832" s="42" t="s">
        <v>743</v>
      </c>
      <c r="C2832" s="43" t="s">
        <v>10234</v>
      </c>
      <c r="D2832" s="43" t="s">
        <v>10306</v>
      </c>
      <c r="E2832" s="116" t="s">
        <v>76</v>
      </c>
      <c r="F2832" s="81" t="s">
        <v>10314</v>
      </c>
      <c r="G2832" s="81" t="s">
        <v>10315</v>
      </c>
      <c r="H2832" s="117">
        <v>44109</v>
      </c>
      <c r="I2832" s="117">
        <v>44597</v>
      </c>
      <c r="J2832" s="48" t="str">
        <f>IF(Ugovori_OPULJP[[#This Row],[DATUM ZAVRŠETKA OPERACIJE]]&gt;DATE(2024,3,31),"u provedbi","završen")</f>
        <v>završen</v>
      </c>
      <c r="K2832" s="46" t="s">
        <v>37</v>
      </c>
      <c r="L2832" s="82" t="s">
        <v>37</v>
      </c>
      <c r="M2832" s="49">
        <v>0.85</v>
      </c>
      <c r="N2832" s="49">
        <v>0.15</v>
      </c>
      <c r="O2832" s="50">
        <f>Ugovori_OPULJP[[#This Row],[Bespovratna sredstva - Ukupno (EU+Nac) HRK
= Ukupna ugovorena vrijednost bespovratnih sredstava]]*Ugovori_OPULJP[[#This Row],[EU STOPA SUFINANCIRANJA %
EU CO-FINANCING RATE %]]</f>
        <v>458541.69699999993</v>
      </c>
      <c r="P2832" s="51">
        <f>Ugovori_OPULJP[[#This Row],[Bespovratna sredstva - EU dio - HRK]]/7.5345</f>
        <v>60858.941801048495</v>
      </c>
      <c r="Q2832" s="79">
        <f>Ugovori_OPULJP[[#This Row],[Bespovratna sredstva - Ukupno (EU+Nac) HRK
= Ukupna ugovorena vrijednost bespovratnih sredstava]]*Ugovori_OPULJP[[#This Row],[STOPA NACIONALNOG SUFINANCIRANJA %]]</f>
        <v>80919.122999999992</v>
      </c>
      <c r="R2832" s="80">
        <f>Ugovori_OPULJP[[#This Row],[Bespovratna sredstva - Nacionalni dio - HRK]]/7.5345</f>
        <v>10739.813259008559</v>
      </c>
      <c r="S2832" s="50">
        <v>539460.81999999995</v>
      </c>
      <c r="T2832" s="51">
        <f>Ugovori_OPULJP[[#This Row],[Bespovratna sredstva - Ukupno (EU+Nac) HRK
= Ukupna ugovorena vrijednost bespovratnih sredstava]]/7.5345</f>
        <v>71598.755060057054</v>
      </c>
      <c r="U2832" s="79">
        <v>0</v>
      </c>
      <c r="V2832" s="80">
        <f>Ugovori_OPULJP[[#This Row],[Javni doprinos korisnika - HRK]]/7.5345</f>
        <v>0</v>
      </c>
      <c r="W2832" s="50">
        <v>0</v>
      </c>
      <c r="X2832" s="51">
        <f>Ugovori_OPULJP[[#This Row],[Privatni doprinos korisnika - HRK]]/7.5345</f>
        <v>0</v>
      </c>
      <c r="Y2832" s="52">
        <v>539460.81999999995</v>
      </c>
      <c r="Z2832" s="53">
        <f>Ugovori_OPULJP[[#This Row],[UKUPNI PRIHVATLJIVI IZDACI
TOTAL ELIGIBLE EXPENDITURE
= Bespovratna sredstva ukupno + doprinos korisnika
= Ukupni prihvatljivi troškovi
= Ukupna ugovorena vrijednost projekta HRK]]/7.5345</f>
        <v>71598.755060057054</v>
      </c>
      <c r="AA2832" s="44" t="s">
        <v>38</v>
      </c>
      <c r="AB2832" s="44" t="s">
        <v>753</v>
      </c>
      <c r="AC2832" s="114" t="s">
        <v>10316</v>
      </c>
      <c r="AD2832" s="43" t="s">
        <v>10239</v>
      </c>
    </row>
    <row r="2833" spans="1:30" ht="102" x14ac:dyDescent="0.2">
      <c r="A2833" s="41" t="s">
        <v>10317</v>
      </c>
      <c r="B2833" s="42" t="s">
        <v>743</v>
      </c>
      <c r="C2833" s="43" t="s">
        <v>10234</v>
      </c>
      <c r="D2833" s="43" t="s">
        <v>10306</v>
      </c>
      <c r="E2833" s="116" t="s">
        <v>76</v>
      </c>
      <c r="F2833" s="45" t="s">
        <v>10318</v>
      </c>
      <c r="G2833" s="45" t="s">
        <v>10319</v>
      </c>
      <c r="H2833" s="47">
        <v>44091</v>
      </c>
      <c r="I2833" s="47">
        <v>45002</v>
      </c>
      <c r="J2833" s="48" t="str">
        <f>IF(Ugovori_OPULJP[[#This Row],[DATUM ZAVRŠETKA OPERACIJE]]&gt;DATE(2024,3,31),"u provedbi","završen")</f>
        <v>završen</v>
      </c>
      <c r="K2833" s="46" t="s">
        <v>2475</v>
      </c>
      <c r="L2833" s="46" t="s">
        <v>84</v>
      </c>
      <c r="M2833" s="49">
        <v>0.85</v>
      </c>
      <c r="N2833" s="49">
        <v>0.15</v>
      </c>
      <c r="O2833" s="50">
        <f>Ugovori_OPULJP[[#This Row],[Bespovratna sredstva - Ukupno (EU+Nac) HRK
= Ukupna ugovorena vrijednost bespovratnih sredstava]]*Ugovori_OPULJP[[#This Row],[EU STOPA SUFINANCIRANJA %
EU CO-FINANCING RATE %]]</f>
        <v>903436.1</v>
      </c>
      <c r="P2833" s="51">
        <f>Ugovori_OPULJP[[#This Row],[Bespovratna sredstva - EU dio - HRK]]/7.5345</f>
        <v>119906.57641515693</v>
      </c>
      <c r="Q2833" s="50">
        <f>Ugovori_OPULJP[[#This Row],[Bespovratna sredstva - Ukupno (EU+Nac) HRK
= Ukupna ugovorena vrijednost bespovratnih sredstava]]*Ugovori_OPULJP[[#This Row],[STOPA NACIONALNOG SUFINANCIRANJA %]]</f>
        <v>159429.9</v>
      </c>
      <c r="R2833" s="51">
        <f>Ugovori_OPULJP[[#This Row],[Bespovratna sredstva - Nacionalni dio - HRK]]/7.5345</f>
        <v>21159.984073262989</v>
      </c>
      <c r="S2833" s="50">
        <v>1062866</v>
      </c>
      <c r="T2833" s="51">
        <f>Ugovori_OPULJP[[#This Row],[Bespovratna sredstva - Ukupno (EU+Nac) HRK
= Ukupna ugovorena vrijednost bespovratnih sredstava]]/7.5345</f>
        <v>141066.56048841993</v>
      </c>
      <c r="U2833" s="50">
        <v>0</v>
      </c>
      <c r="V2833" s="51">
        <f>Ugovori_OPULJP[[#This Row],[Javni doprinos korisnika - HRK]]/7.5345</f>
        <v>0</v>
      </c>
      <c r="W2833" s="50">
        <v>0</v>
      </c>
      <c r="X2833" s="51">
        <f>Ugovori_OPULJP[[#This Row],[Privatni doprinos korisnika - HRK]]/7.5345</f>
        <v>0</v>
      </c>
      <c r="Y2833" s="52">
        <v>1062866</v>
      </c>
      <c r="Z2833" s="53">
        <f>Ugovori_OPULJP[[#This Row],[UKUPNI PRIHVATLJIVI IZDACI
TOTAL ELIGIBLE EXPENDITURE
= Bespovratna sredstva ukupno + doprinos korisnika
= Ukupni prihvatljivi troškovi
= Ukupna ugovorena vrijednost projekta HRK]]/7.5345</f>
        <v>141066.56048841993</v>
      </c>
      <c r="AA2833" s="44" t="s">
        <v>38</v>
      </c>
      <c r="AB2833" s="44" t="s">
        <v>753</v>
      </c>
      <c r="AC2833" s="115" t="s">
        <v>10320</v>
      </c>
      <c r="AD2833" s="43" t="s">
        <v>10239</v>
      </c>
    </row>
    <row r="2834" spans="1:30" ht="89.25" x14ac:dyDescent="0.2">
      <c r="A2834" s="41" t="s">
        <v>10321</v>
      </c>
      <c r="B2834" s="42" t="s">
        <v>743</v>
      </c>
      <c r="C2834" s="43" t="s">
        <v>10234</v>
      </c>
      <c r="D2834" s="43" t="s">
        <v>10306</v>
      </c>
      <c r="E2834" s="116" t="s">
        <v>76</v>
      </c>
      <c r="F2834" s="81" t="s">
        <v>10322</v>
      </c>
      <c r="G2834" s="81" t="s">
        <v>10323</v>
      </c>
      <c r="H2834" s="117">
        <v>44105</v>
      </c>
      <c r="I2834" s="117">
        <v>44805</v>
      </c>
      <c r="J2834" s="48" t="str">
        <f>IF(Ugovori_OPULJP[[#This Row],[DATUM ZAVRŠETKA OPERACIJE]]&gt;DATE(2024,3,31),"u provedbi","završen")</f>
        <v>završen</v>
      </c>
      <c r="K2834" s="46" t="s">
        <v>10324</v>
      </c>
      <c r="L2834" s="82" t="s">
        <v>186</v>
      </c>
      <c r="M2834" s="49">
        <v>0.85</v>
      </c>
      <c r="N2834" s="49">
        <v>0.15</v>
      </c>
      <c r="O2834" s="50">
        <f>Ugovori_OPULJP[[#This Row],[Bespovratna sredstva - Ukupno (EU+Nac) HRK
= Ukupna ugovorena vrijednost bespovratnih sredstava]]*Ugovori_OPULJP[[#This Row],[EU STOPA SUFINANCIRANJA %
EU CO-FINANCING RATE %]]</f>
        <v>730857.2</v>
      </c>
      <c r="P2834" s="51">
        <f>Ugovori_OPULJP[[#This Row],[Bespovratna sredstva - EU dio - HRK]]/7.5345</f>
        <v>97001.420134050029</v>
      </c>
      <c r="Q2834" s="79">
        <f>Ugovori_OPULJP[[#This Row],[Bespovratna sredstva - Ukupno (EU+Nac) HRK
= Ukupna ugovorena vrijednost bespovratnih sredstava]]*Ugovori_OPULJP[[#This Row],[STOPA NACIONALNOG SUFINANCIRANJA %]]</f>
        <v>128974.79999999999</v>
      </c>
      <c r="R2834" s="80">
        <f>Ugovori_OPULJP[[#This Row],[Bespovratna sredstva - Nacionalni dio - HRK]]/7.5345</f>
        <v>17117.897670714709</v>
      </c>
      <c r="S2834" s="50">
        <v>859832</v>
      </c>
      <c r="T2834" s="51">
        <f>Ugovori_OPULJP[[#This Row],[Bespovratna sredstva - Ukupno (EU+Nac) HRK
= Ukupna ugovorena vrijednost bespovratnih sredstava]]/7.5345</f>
        <v>114119.31780476474</v>
      </c>
      <c r="U2834" s="79">
        <v>0</v>
      </c>
      <c r="V2834" s="80">
        <f>Ugovori_OPULJP[[#This Row],[Javni doprinos korisnika - HRK]]/7.5345</f>
        <v>0</v>
      </c>
      <c r="W2834" s="50">
        <v>0</v>
      </c>
      <c r="X2834" s="51">
        <f>Ugovori_OPULJP[[#This Row],[Privatni doprinos korisnika - HRK]]/7.5345</f>
        <v>0</v>
      </c>
      <c r="Y2834" s="52">
        <v>859832</v>
      </c>
      <c r="Z2834" s="53">
        <f>Ugovori_OPULJP[[#This Row],[UKUPNI PRIHVATLJIVI IZDACI
TOTAL ELIGIBLE EXPENDITURE
= Bespovratna sredstva ukupno + doprinos korisnika
= Ukupni prihvatljivi troškovi
= Ukupna ugovorena vrijednost projekta HRK]]/7.5345</f>
        <v>114119.31780476474</v>
      </c>
      <c r="AA2834" s="44" t="s">
        <v>38</v>
      </c>
      <c r="AB2834" s="44" t="s">
        <v>753</v>
      </c>
      <c r="AC2834" s="114" t="s">
        <v>10325</v>
      </c>
      <c r="AD2834" s="43" t="s">
        <v>10239</v>
      </c>
    </row>
    <row r="2835" spans="1:30" ht="102" x14ac:dyDescent="0.2">
      <c r="A2835" s="41" t="s">
        <v>10326</v>
      </c>
      <c r="B2835" s="42" t="s">
        <v>743</v>
      </c>
      <c r="C2835" s="43" t="s">
        <v>10234</v>
      </c>
      <c r="D2835" s="43" t="s">
        <v>10306</v>
      </c>
      <c r="E2835" s="116" t="s">
        <v>76</v>
      </c>
      <c r="F2835" s="45" t="s">
        <v>10327</v>
      </c>
      <c r="G2835" s="45" t="s">
        <v>6389</v>
      </c>
      <c r="H2835" s="47">
        <v>44118</v>
      </c>
      <c r="I2835" s="47">
        <v>45030</v>
      </c>
      <c r="J2835" s="48" t="str">
        <f>IF(Ugovori_OPULJP[[#This Row],[DATUM ZAVRŠETKA OPERACIJE]]&gt;DATE(2024,3,31),"u provedbi","završen")</f>
        <v>završen</v>
      </c>
      <c r="K2835" s="46" t="s">
        <v>8932</v>
      </c>
      <c r="L2835" s="46" t="s">
        <v>425</v>
      </c>
      <c r="M2835" s="49">
        <v>0.85</v>
      </c>
      <c r="N2835" s="49">
        <v>0.15</v>
      </c>
      <c r="O2835" s="50">
        <f>Ugovori_OPULJP[[#This Row],[Bespovratna sredstva - Ukupno (EU+Nac) HRK
= Ukupna ugovorena vrijednost bespovratnih sredstava]]*Ugovori_OPULJP[[#This Row],[EU STOPA SUFINANCIRANJA %
EU CO-FINANCING RATE %]]</f>
        <v>954694.5</v>
      </c>
      <c r="P2835" s="51">
        <f>Ugovori_OPULJP[[#This Row],[Bespovratna sredstva - EU dio - HRK]]/7.5345</f>
        <v>126709.73521799721</v>
      </c>
      <c r="Q2835" s="50">
        <f>Ugovori_OPULJP[[#This Row],[Bespovratna sredstva - Ukupno (EU+Nac) HRK
= Ukupna ugovorena vrijednost bespovratnih sredstava]]*Ugovori_OPULJP[[#This Row],[STOPA NACIONALNOG SUFINANCIRANJA %]]</f>
        <v>168475.5</v>
      </c>
      <c r="R2835" s="51">
        <f>Ugovori_OPULJP[[#This Row],[Bespovratna sredstva - Nacionalni dio - HRK]]/7.5345</f>
        <v>22360.54150905833</v>
      </c>
      <c r="S2835" s="50">
        <v>1123170</v>
      </c>
      <c r="T2835" s="51">
        <f>Ugovori_OPULJP[[#This Row],[Bespovratna sredstva - Ukupno (EU+Nac) HRK
= Ukupna ugovorena vrijednost bespovratnih sredstava]]/7.5345</f>
        <v>149070.27672705555</v>
      </c>
      <c r="U2835" s="50">
        <v>0</v>
      </c>
      <c r="V2835" s="51">
        <f>Ugovori_OPULJP[[#This Row],[Javni doprinos korisnika - HRK]]/7.5345</f>
        <v>0</v>
      </c>
      <c r="W2835" s="50">
        <v>0</v>
      </c>
      <c r="X2835" s="51">
        <f>Ugovori_OPULJP[[#This Row],[Privatni doprinos korisnika - HRK]]/7.5345</f>
        <v>0</v>
      </c>
      <c r="Y2835" s="52">
        <v>1123170</v>
      </c>
      <c r="Z2835" s="53">
        <f>Ugovori_OPULJP[[#This Row],[UKUPNI PRIHVATLJIVI IZDACI
TOTAL ELIGIBLE EXPENDITURE
= Bespovratna sredstva ukupno + doprinos korisnika
= Ukupni prihvatljivi troškovi
= Ukupna ugovorena vrijednost projekta HRK]]/7.5345</f>
        <v>149070.27672705555</v>
      </c>
      <c r="AA2835" s="44" t="s">
        <v>38</v>
      </c>
      <c r="AB2835" s="44" t="s">
        <v>753</v>
      </c>
      <c r="AC2835" s="114" t="s">
        <v>10328</v>
      </c>
      <c r="AD2835" s="43" t="s">
        <v>10239</v>
      </c>
    </row>
    <row r="2836" spans="1:30" ht="102" x14ac:dyDescent="0.2">
      <c r="A2836" s="41" t="s">
        <v>10329</v>
      </c>
      <c r="B2836" s="42" t="s">
        <v>743</v>
      </c>
      <c r="C2836" s="43" t="s">
        <v>10234</v>
      </c>
      <c r="D2836" s="43" t="s">
        <v>10306</v>
      </c>
      <c r="E2836" s="116" t="s">
        <v>76</v>
      </c>
      <c r="F2836" s="45" t="s">
        <v>10330</v>
      </c>
      <c r="G2836" s="45" t="s">
        <v>10331</v>
      </c>
      <c r="H2836" s="47">
        <v>44091</v>
      </c>
      <c r="I2836" s="47">
        <v>44974</v>
      </c>
      <c r="J2836" s="48" t="str">
        <f>IF(Ugovori_OPULJP[[#This Row],[DATUM ZAVRŠETKA OPERACIJE]]&gt;DATE(2024,3,31),"u provedbi","završen")</f>
        <v>završen</v>
      </c>
      <c r="K2836" s="46" t="s">
        <v>84</v>
      </c>
      <c r="L2836" s="46" t="s">
        <v>84</v>
      </c>
      <c r="M2836" s="49">
        <v>0.85</v>
      </c>
      <c r="N2836" s="49">
        <v>0.15</v>
      </c>
      <c r="O2836" s="50">
        <f>Ugovori_OPULJP[[#This Row],[Bespovratna sredstva - Ukupno (EU+Nac) HRK
= Ukupna ugovorena vrijednost bespovratnih sredstava]]*Ugovori_OPULJP[[#This Row],[EU STOPA SUFINANCIRANJA %
EU CO-FINANCING RATE %]]</f>
        <v>357120.61499999999</v>
      </c>
      <c r="P2836" s="51">
        <f>Ugovori_OPULJP[[#This Row],[Bespovratna sredstva - EU dio - HRK]]/7.5345</f>
        <v>47398.050965558425</v>
      </c>
      <c r="Q2836" s="50">
        <f>Ugovori_OPULJP[[#This Row],[Bespovratna sredstva - Ukupno (EU+Nac) HRK
= Ukupna ugovorena vrijednost bespovratnih sredstava]]*Ugovori_OPULJP[[#This Row],[STOPA NACIONALNOG SUFINANCIRANJA %]]</f>
        <v>63021.285000000003</v>
      </c>
      <c r="R2836" s="51">
        <f>Ugovori_OPULJP[[#This Row],[Bespovratna sredstva - Nacionalni dio - HRK]]/7.5345</f>
        <v>8364.3619350985464</v>
      </c>
      <c r="S2836" s="50">
        <v>420141.9</v>
      </c>
      <c r="T2836" s="51">
        <f>Ugovori_OPULJP[[#This Row],[Bespovratna sredstva - Ukupno (EU+Nac) HRK
= Ukupna ugovorena vrijednost bespovratnih sredstava]]/7.5345</f>
        <v>55762.412900656978</v>
      </c>
      <c r="U2836" s="50">
        <v>0</v>
      </c>
      <c r="V2836" s="51">
        <f>Ugovori_OPULJP[[#This Row],[Javni doprinos korisnika - HRK]]/7.5345</f>
        <v>0</v>
      </c>
      <c r="W2836" s="50">
        <v>0</v>
      </c>
      <c r="X2836" s="51">
        <f>Ugovori_OPULJP[[#This Row],[Privatni doprinos korisnika - HRK]]/7.5345</f>
        <v>0</v>
      </c>
      <c r="Y2836" s="52">
        <v>420141.9</v>
      </c>
      <c r="Z2836" s="53">
        <f>Ugovori_OPULJP[[#This Row],[UKUPNI PRIHVATLJIVI IZDACI
TOTAL ELIGIBLE EXPENDITURE
= Bespovratna sredstva ukupno + doprinos korisnika
= Ukupni prihvatljivi troškovi
= Ukupna ugovorena vrijednost projekta HRK]]/7.5345</f>
        <v>55762.412900656978</v>
      </c>
      <c r="AA2836" s="44" t="s">
        <v>38</v>
      </c>
      <c r="AB2836" s="44" t="s">
        <v>753</v>
      </c>
      <c r="AC2836" s="115" t="s">
        <v>10332</v>
      </c>
      <c r="AD2836" s="43" t="s">
        <v>10239</v>
      </c>
    </row>
    <row r="2837" spans="1:30" ht="89.25" x14ac:dyDescent="0.2">
      <c r="A2837" s="41" t="s">
        <v>10333</v>
      </c>
      <c r="B2837" s="42" t="s">
        <v>743</v>
      </c>
      <c r="C2837" s="43" t="s">
        <v>10234</v>
      </c>
      <c r="D2837" s="43" t="s">
        <v>10306</v>
      </c>
      <c r="E2837" s="116" t="s">
        <v>76</v>
      </c>
      <c r="F2837" s="45" t="s">
        <v>10334</v>
      </c>
      <c r="G2837" s="45" t="s">
        <v>2748</v>
      </c>
      <c r="H2837" s="47">
        <v>44091</v>
      </c>
      <c r="I2837" s="47">
        <v>45002</v>
      </c>
      <c r="J2837" s="48" t="str">
        <f>IF(Ugovori_OPULJP[[#This Row],[DATUM ZAVRŠETKA OPERACIJE]]&gt;DATE(2024,3,31),"u provedbi","završen")</f>
        <v>završen</v>
      </c>
      <c r="K2837" s="46" t="s">
        <v>84</v>
      </c>
      <c r="L2837" s="46" t="s">
        <v>84</v>
      </c>
      <c r="M2837" s="49">
        <v>0.85</v>
      </c>
      <c r="N2837" s="49">
        <v>0.15</v>
      </c>
      <c r="O2837" s="50">
        <f>Ugovori_OPULJP[[#This Row],[Bespovratna sredstva - Ukupno (EU+Nac) HRK
= Ukupna ugovorena vrijednost bespovratnih sredstava]]*Ugovori_OPULJP[[#This Row],[EU STOPA SUFINANCIRANJA %
EU CO-FINANCING RATE %]]</f>
        <v>997220</v>
      </c>
      <c r="P2837" s="51">
        <f>Ugovori_OPULJP[[#This Row],[Bespovratna sredstva - EU dio - HRK]]/7.5345</f>
        <v>132353.83900723339</v>
      </c>
      <c r="Q2837" s="50">
        <f>Ugovori_OPULJP[[#This Row],[Bespovratna sredstva - Ukupno (EU+Nac) HRK
= Ukupna ugovorena vrijednost bespovratnih sredstava]]*Ugovori_OPULJP[[#This Row],[STOPA NACIONALNOG SUFINANCIRANJA %]]</f>
        <v>175980</v>
      </c>
      <c r="R2837" s="51">
        <f>Ugovori_OPULJP[[#This Row],[Bespovratna sredstva - Nacionalni dio - HRK]]/7.5345</f>
        <v>23356.559824805892</v>
      </c>
      <c r="S2837" s="50">
        <v>1173200</v>
      </c>
      <c r="T2837" s="51">
        <f>Ugovori_OPULJP[[#This Row],[Bespovratna sredstva - Ukupno (EU+Nac) HRK
= Ukupna ugovorena vrijednost bespovratnih sredstava]]/7.5345</f>
        <v>155710.39883203927</v>
      </c>
      <c r="U2837" s="50">
        <v>0</v>
      </c>
      <c r="V2837" s="51">
        <f>Ugovori_OPULJP[[#This Row],[Javni doprinos korisnika - HRK]]/7.5345</f>
        <v>0</v>
      </c>
      <c r="W2837" s="50">
        <v>0</v>
      </c>
      <c r="X2837" s="51">
        <f>Ugovori_OPULJP[[#This Row],[Privatni doprinos korisnika - HRK]]/7.5345</f>
        <v>0</v>
      </c>
      <c r="Y2837" s="52">
        <v>1173200</v>
      </c>
      <c r="Z2837" s="53">
        <f>Ugovori_OPULJP[[#This Row],[UKUPNI PRIHVATLJIVI IZDACI
TOTAL ELIGIBLE EXPENDITURE
= Bespovratna sredstva ukupno + doprinos korisnika
= Ukupni prihvatljivi troškovi
= Ukupna ugovorena vrijednost projekta HRK]]/7.5345</f>
        <v>155710.39883203927</v>
      </c>
      <c r="AA2837" s="44" t="s">
        <v>38</v>
      </c>
      <c r="AB2837" s="44" t="s">
        <v>753</v>
      </c>
      <c r="AC2837" s="115" t="s">
        <v>10335</v>
      </c>
      <c r="AD2837" s="43" t="s">
        <v>10239</v>
      </c>
    </row>
    <row r="2838" spans="1:30" ht="102" x14ac:dyDescent="0.2">
      <c r="A2838" s="41" t="s">
        <v>10336</v>
      </c>
      <c r="B2838" s="42" t="s">
        <v>743</v>
      </c>
      <c r="C2838" s="43" t="s">
        <v>10234</v>
      </c>
      <c r="D2838" s="43" t="s">
        <v>10306</v>
      </c>
      <c r="E2838" s="116" t="s">
        <v>76</v>
      </c>
      <c r="F2838" s="81" t="s">
        <v>10337</v>
      </c>
      <c r="G2838" s="81" t="s">
        <v>3420</v>
      </c>
      <c r="H2838" s="117">
        <v>44109</v>
      </c>
      <c r="I2838" s="117">
        <v>45021</v>
      </c>
      <c r="J2838" s="48" t="str">
        <f>IF(Ugovori_OPULJP[[#This Row],[DATUM ZAVRŠETKA OPERACIJE]]&gt;DATE(2024,3,31),"u provedbi","završen")</f>
        <v>završen</v>
      </c>
      <c r="K2838" s="46" t="s">
        <v>333</v>
      </c>
      <c r="L2838" s="82" t="s">
        <v>333</v>
      </c>
      <c r="M2838" s="49">
        <v>0.85</v>
      </c>
      <c r="N2838" s="49">
        <v>0.15</v>
      </c>
      <c r="O2838" s="50">
        <f>Ugovori_OPULJP[[#This Row],[Bespovratna sredstva - Ukupno (EU+Nac) HRK
= Ukupna ugovorena vrijednost bespovratnih sredstava]]*Ugovori_OPULJP[[#This Row],[EU STOPA SUFINANCIRANJA %
EU CO-FINANCING RATE %]]</f>
        <v>435132</v>
      </c>
      <c r="P2838" s="51">
        <f>Ugovori_OPULJP[[#This Row],[Bespovratna sredstva - EU dio - HRK]]/7.5345</f>
        <v>57751.941071073059</v>
      </c>
      <c r="Q2838" s="79">
        <f>Ugovori_OPULJP[[#This Row],[Bespovratna sredstva - Ukupno (EU+Nac) HRK
= Ukupna ugovorena vrijednost bespovratnih sredstava]]*Ugovori_OPULJP[[#This Row],[STOPA NACIONALNOG SUFINANCIRANJA %]]</f>
        <v>76788</v>
      </c>
      <c r="R2838" s="80">
        <f>Ugovori_OPULJP[[#This Row],[Bespovratna sredstva - Nacionalni dio - HRK]]/7.5345</f>
        <v>10191.519012542305</v>
      </c>
      <c r="S2838" s="50">
        <v>511920</v>
      </c>
      <c r="T2838" s="51">
        <f>Ugovori_OPULJP[[#This Row],[Bespovratna sredstva - Ukupno (EU+Nac) HRK
= Ukupna ugovorena vrijednost bespovratnih sredstava]]/7.5345</f>
        <v>67943.46008361537</v>
      </c>
      <c r="U2838" s="79">
        <v>0</v>
      </c>
      <c r="V2838" s="80">
        <f>Ugovori_OPULJP[[#This Row],[Javni doprinos korisnika - HRK]]/7.5345</f>
        <v>0</v>
      </c>
      <c r="W2838" s="50">
        <v>0</v>
      </c>
      <c r="X2838" s="51">
        <f>Ugovori_OPULJP[[#This Row],[Privatni doprinos korisnika - HRK]]/7.5345</f>
        <v>0</v>
      </c>
      <c r="Y2838" s="52">
        <v>511920</v>
      </c>
      <c r="Z2838" s="53">
        <f>Ugovori_OPULJP[[#This Row],[UKUPNI PRIHVATLJIVI IZDACI
TOTAL ELIGIBLE EXPENDITURE
= Bespovratna sredstva ukupno + doprinos korisnika
= Ukupni prihvatljivi troškovi
= Ukupna ugovorena vrijednost projekta HRK]]/7.5345</f>
        <v>67943.46008361537</v>
      </c>
      <c r="AA2838" s="44" t="s">
        <v>38</v>
      </c>
      <c r="AB2838" s="44" t="s">
        <v>753</v>
      </c>
      <c r="AC2838" s="114" t="s">
        <v>10338</v>
      </c>
      <c r="AD2838" s="43" t="s">
        <v>10239</v>
      </c>
    </row>
    <row r="2839" spans="1:30" ht="51" x14ac:dyDescent="0.2">
      <c r="A2839" s="41" t="s">
        <v>10339</v>
      </c>
      <c r="B2839" s="42" t="s">
        <v>743</v>
      </c>
      <c r="C2839" s="43" t="s">
        <v>10234</v>
      </c>
      <c r="D2839" s="43" t="s">
        <v>10306</v>
      </c>
      <c r="E2839" s="116" t="s">
        <v>76</v>
      </c>
      <c r="F2839" s="81" t="s">
        <v>9796</v>
      </c>
      <c r="G2839" s="81" t="s">
        <v>10340</v>
      </c>
      <c r="H2839" s="117">
        <v>44105</v>
      </c>
      <c r="I2839" s="117">
        <v>45017</v>
      </c>
      <c r="J2839" s="48" t="str">
        <f>IF(Ugovori_OPULJP[[#This Row],[DATUM ZAVRŠETKA OPERACIJE]]&gt;DATE(2024,3,31),"u provedbi","završen")</f>
        <v>završen</v>
      </c>
      <c r="K2839" s="46" t="s">
        <v>84</v>
      </c>
      <c r="L2839" s="46" t="s">
        <v>84</v>
      </c>
      <c r="M2839" s="49">
        <v>0.85</v>
      </c>
      <c r="N2839" s="49">
        <v>0.15</v>
      </c>
      <c r="O2839" s="50">
        <f>Ugovori_OPULJP[[#This Row],[Bespovratna sredstva - Ukupno (EU+Nac) HRK
= Ukupna ugovorena vrijednost bespovratnih sredstava]]*Ugovori_OPULJP[[#This Row],[EU STOPA SUFINANCIRANJA %
EU CO-FINANCING RATE %]]</f>
        <v>1676916.7625</v>
      </c>
      <c r="P2839" s="51">
        <f>Ugovori_OPULJP[[#This Row],[Bespovratna sredstva - EU dio - HRK]]/7.5345</f>
        <v>222565.10219656245</v>
      </c>
      <c r="Q2839" s="79">
        <f>Ugovori_OPULJP[[#This Row],[Bespovratna sredstva - Ukupno (EU+Nac) HRK
= Ukupna ugovorena vrijednost bespovratnih sredstava]]*Ugovori_OPULJP[[#This Row],[STOPA NACIONALNOG SUFINANCIRANJA %]]</f>
        <v>295926.48749999999</v>
      </c>
      <c r="R2839" s="80">
        <f>Ugovori_OPULJP[[#This Row],[Bespovratna sredstva - Nacionalni dio - HRK]]/7.5345</f>
        <v>39276.194505275729</v>
      </c>
      <c r="S2839" s="50">
        <v>1972843.25</v>
      </c>
      <c r="T2839" s="51">
        <f>Ugovori_OPULJP[[#This Row],[Bespovratna sredstva - Ukupno (EU+Nac) HRK
= Ukupna ugovorena vrijednost bespovratnih sredstava]]/7.5345</f>
        <v>261841.2967018382</v>
      </c>
      <c r="U2839" s="79">
        <v>0</v>
      </c>
      <c r="V2839" s="80">
        <f>Ugovori_OPULJP[[#This Row],[Javni doprinos korisnika - HRK]]/7.5345</f>
        <v>0</v>
      </c>
      <c r="W2839" s="50">
        <v>348000</v>
      </c>
      <c r="X2839" s="51">
        <f>Ugovori_OPULJP[[#This Row],[Privatni doprinos korisnika - HRK]]/7.5345</f>
        <v>46187.537328289865</v>
      </c>
      <c r="Y2839" s="52">
        <v>2320843.25</v>
      </c>
      <c r="Z2839" s="53">
        <f>Ugovori_OPULJP[[#This Row],[UKUPNI PRIHVATLJIVI IZDACI
TOTAL ELIGIBLE EXPENDITURE
= Bespovratna sredstva ukupno + doprinos korisnika
= Ukupni prihvatljivi troškovi
= Ukupna ugovorena vrijednost projekta HRK]]/7.5345</f>
        <v>308028.83403012808</v>
      </c>
      <c r="AA2839" s="44" t="s">
        <v>38</v>
      </c>
      <c r="AB2839" s="44" t="s">
        <v>753</v>
      </c>
      <c r="AC2839" s="114" t="s">
        <v>10341</v>
      </c>
      <c r="AD2839" s="43" t="s">
        <v>10239</v>
      </c>
    </row>
    <row r="2840" spans="1:30" ht="114.75" x14ac:dyDescent="0.2">
      <c r="A2840" s="41" t="s">
        <v>10342</v>
      </c>
      <c r="B2840" s="42" t="s">
        <v>743</v>
      </c>
      <c r="C2840" s="43" t="s">
        <v>10234</v>
      </c>
      <c r="D2840" s="43" t="s">
        <v>10306</v>
      </c>
      <c r="E2840" s="116" t="s">
        <v>76</v>
      </c>
      <c r="F2840" s="81" t="s">
        <v>10343</v>
      </c>
      <c r="G2840" s="45" t="s">
        <v>7987</v>
      </c>
      <c r="H2840" s="117">
        <v>44109</v>
      </c>
      <c r="I2840" s="117">
        <v>44931</v>
      </c>
      <c r="J2840" s="48" t="str">
        <f>IF(Ugovori_OPULJP[[#This Row],[DATUM ZAVRŠETKA OPERACIJE]]&gt;DATE(2024,3,31),"u provedbi","završen")</f>
        <v>završen</v>
      </c>
      <c r="K2840" s="46" t="s">
        <v>36</v>
      </c>
      <c r="L2840" s="82" t="s">
        <v>37</v>
      </c>
      <c r="M2840" s="49">
        <v>0.85</v>
      </c>
      <c r="N2840" s="49">
        <v>0.15</v>
      </c>
      <c r="O2840" s="50">
        <f>Ugovori_OPULJP[[#This Row],[Bespovratna sredstva - Ukupno (EU+Nac) HRK
= Ukupna ugovorena vrijednost bespovratnih sredstava]]*Ugovori_OPULJP[[#This Row],[EU STOPA SUFINANCIRANJA %
EU CO-FINANCING RATE %]]</f>
        <v>942222.875</v>
      </c>
      <c r="P2840" s="51">
        <f>Ugovori_OPULJP[[#This Row],[Bespovratna sredstva - EU dio - HRK]]/7.5345</f>
        <v>125054.46612250315</v>
      </c>
      <c r="Q2840" s="79">
        <f>Ugovori_OPULJP[[#This Row],[Bespovratna sredstva - Ukupno (EU+Nac) HRK
= Ukupna ugovorena vrijednost bespovratnih sredstava]]*Ugovori_OPULJP[[#This Row],[STOPA NACIONALNOG SUFINANCIRANJA %]]</f>
        <v>166274.625</v>
      </c>
      <c r="R2840" s="80">
        <f>Ugovori_OPULJP[[#This Row],[Bespovratna sredstva - Nacionalni dio - HRK]]/7.5345</f>
        <v>22068.435198088791</v>
      </c>
      <c r="S2840" s="50">
        <v>1108497.5</v>
      </c>
      <c r="T2840" s="51">
        <f>Ugovori_OPULJP[[#This Row],[Bespovratna sredstva - Ukupno (EU+Nac) HRK
= Ukupna ugovorena vrijednost bespovratnih sredstava]]/7.5345</f>
        <v>147122.90132059195</v>
      </c>
      <c r="U2840" s="79">
        <v>0</v>
      </c>
      <c r="V2840" s="80">
        <f>Ugovori_OPULJP[[#This Row],[Javni doprinos korisnika - HRK]]/7.5345</f>
        <v>0</v>
      </c>
      <c r="W2840" s="50">
        <v>0</v>
      </c>
      <c r="X2840" s="51">
        <f>Ugovori_OPULJP[[#This Row],[Privatni doprinos korisnika - HRK]]/7.5345</f>
        <v>0</v>
      </c>
      <c r="Y2840" s="52">
        <v>1108497.5</v>
      </c>
      <c r="Z2840" s="53">
        <f>Ugovori_OPULJP[[#This Row],[UKUPNI PRIHVATLJIVI IZDACI
TOTAL ELIGIBLE EXPENDITURE
= Bespovratna sredstva ukupno + doprinos korisnika
= Ukupni prihvatljivi troškovi
= Ukupna ugovorena vrijednost projekta HRK]]/7.5345</f>
        <v>147122.90132059195</v>
      </c>
      <c r="AA2840" s="44" t="s">
        <v>38</v>
      </c>
      <c r="AB2840" s="44" t="s">
        <v>753</v>
      </c>
      <c r="AC2840" s="114" t="s">
        <v>10344</v>
      </c>
      <c r="AD2840" s="43" t="s">
        <v>10239</v>
      </c>
    </row>
    <row r="2841" spans="1:30" ht="89.25" x14ac:dyDescent="0.2">
      <c r="A2841" s="41" t="s">
        <v>10345</v>
      </c>
      <c r="B2841" s="42" t="s">
        <v>743</v>
      </c>
      <c r="C2841" s="43" t="s">
        <v>10234</v>
      </c>
      <c r="D2841" s="43" t="s">
        <v>10306</v>
      </c>
      <c r="E2841" s="116" t="s">
        <v>76</v>
      </c>
      <c r="F2841" s="81" t="s">
        <v>10346</v>
      </c>
      <c r="G2841" s="81" t="s">
        <v>10347</v>
      </c>
      <c r="H2841" s="47">
        <v>44109</v>
      </c>
      <c r="I2841" s="117">
        <v>44839</v>
      </c>
      <c r="J2841" s="48" t="str">
        <f>IF(Ugovori_OPULJP[[#This Row],[DATUM ZAVRŠETKA OPERACIJE]]&gt;DATE(2024,3,31),"u provedbi","završen")</f>
        <v>završen</v>
      </c>
      <c r="K2841" s="46" t="s">
        <v>37</v>
      </c>
      <c r="L2841" s="82" t="s">
        <v>37</v>
      </c>
      <c r="M2841" s="49">
        <v>0.85</v>
      </c>
      <c r="N2841" s="49">
        <v>0.15</v>
      </c>
      <c r="O2841" s="50">
        <f>Ugovori_OPULJP[[#This Row],[Bespovratna sredstva - Ukupno (EU+Nac) HRK
= Ukupna ugovorena vrijednost bespovratnih sredstava]]*Ugovori_OPULJP[[#This Row],[EU STOPA SUFINANCIRANJA %
EU CO-FINANCING RATE %]]</f>
        <v>533471.696</v>
      </c>
      <c r="P2841" s="51">
        <f>Ugovori_OPULJP[[#This Row],[Bespovratna sredstva - EU dio - HRK]]/7.5345</f>
        <v>70803.86170283363</v>
      </c>
      <c r="Q2841" s="79">
        <f>Ugovori_OPULJP[[#This Row],[Bespovratna sredstva - Ukupno (EU+Nac) HRK
= Ukupna ugovorena vrijednost bespovratnih sredstava]]*Ugovori_OPULJP[[#This Row],[STOPA NACIONALNOG SUFINANCIRANJA %]]</f>
        <v>94142.063999999998</v>
      </c>
      <c r="R2841" s="80">
        <f>Ugovori_OPULJP[[#This Row],[Bespovratna sredstva - Nacionalni dio - HRK]]/7.5345</f>
        <v>12494.799124029463</v>
      </c>
      <c r="S2841" s="50">
        <v>627613.76</v>
      </c>
      <c r="T2841" s="51">
        <f>Ugovori_OPULJP[[#This Row],[Bespovratna sredstva - Ukupno (EU+Nac) HRK
= Ukupna ugovorena vrijednost bespovratnih sredstava]]/7.5345</f>
        <v>83298.660826863095</v>
      </c>
      <c r="U2841" s="79">
        <v>0</v>
      </c>
      <c r="V2841" s="80">
        <f>Ugovori_OPULJP[[#This Row],[Javni doprinos korisnika - HRK]]/7.5345</f>
        <v>0</v>
      </c>
      <c r="W2841" s="50">
        <v>0</v>
      </c>
      <c r="X2841" s="51">
        <f>Ugovori_OPULJP[[#This Row],[Privatni doprinos korisnika - HRK]]/7.5345</f>
        <v>0</v>
      </c>
      <c r="Y2841" s="52">
        <v>627613.76</v>
      </c>
      <c r="Z2841" s="53">
        <f>Ugovori_OPULJP[[#This Row],[UKUPNI PRIHVATLJIVI IZDACI
TOTAL ELIGIBLE EXPENDITURE
= Bespovratna sredstva ukupno + doprinos korisnika
= Ukupni prihvatljivi troškovi
= Ukupna ugovorena vrijednost projekta HRK]]/7.5345</f>
        <v>83298.660826863095</v>
      </c>
      <c r="AA2841" s="44" t="s">
        <v>38</v>
      </c>
      <c r="AB2841" s="44" t="s">
        <v>753</v>
      </c>
      <c r="AC2841" s="114" t="s">
        <v>10348</v>
      </c>
      <c r="AD2841" s="43" t="s">
        <v>10239</v>
      </c>
    </row>
    <row r="2842" spans="1:30" ht="114.75" x14ac:dyDescent="0.2">
      <c r="A2842" s="41" t="s">
        <v>10349</v>
      </c>
      <c r="B2842" s="42" t="s">
        <v>743</v>
      </c>
      <c r="C2842" s="43" t="s">
        <v>10234</v>
      </c>
      <c r="D2842" s="43" t="s">
        <v>10306</v>
      </c>
      <c r="E2842" s="116" t="s">
        <v>76</v>
      </c>
      <c r="F2842" s="81" t="s">
        <v>10350</v>
      </c>
      <c r="G2842" s="81" t="s">
        <v>10351</v>
      </c>
      <c r="H2842" s="47">
        <v>44116</v>
      </c>
      <c r="I2842" s="117">
        <v>44604</v>
      </c>
      <c r="J2842" s="48" t="str">
        <f>IF(Ugovori_OPULJP[[#This Row],[DATUM ZAVRŠETKA OPERACIJE]]&gt;DATE(2024,3,31),"u provedbi","završen")</f>
        <v>završen</v>
      </c>
      <c r="K2842" s="46" t="s">
        <v>37</v>
      </c>
      <c r="L2842" s="82" t="s">
        <v>37</v>
      </c>
      <c r="M2842" s="49">
        <v>0.85</v>
      </c>
      <c r="N2842" s="49">
        <v>0.15</v>
      </c>
      <c r="O2842" s="50">
        <f>Ugovori_OPULJP[[#This Row],[Bespovratna sredstva - Ukupno (EU+Nac) HRK
= Ukupna ugovorena vrijednost bespovratnih sredstava]]*Ugovori_OPULJP[[#This Row],[EU STOPA SUFINANCIRANJA %
EU CO-FINANCING RATE %]]</f>
        <v>411106.92</v>
      </c>
      <c r="P2842" s="51">
        <f>Ugovori_OPULJP[[#This Row],[Bespovratna sredstva - EU dio - HRK]]/7.5345</f>
        <v>54563.264981086992</v>
      </c>
      <c r="Q2842" s="79">
        <f>Ugovori_OPULJP[[#This Row],[Bespovratna sredstva - Ukupno (EU+Nac) HRK
= Ukupna ugovorena vrijednost bespovratnih sredstava]]*Ugovori_OPULJP[[#This Row],[STOPA NACIONALNOG SUFINANCIRANJA %]]</f>
        <v>72548.28</v>
      </c>
      <c r="R2842" s="80">
        <f>Ugovori_OPULJP[[#This Row],[Bespovratna sredstva - Nacionalni dio - HRK]]/7.5345</f>
        <v>9628.8114672506472</v>
      </c>
      <c r="S2842" s="50">
        <v>483655.2</v>
      </c>
      <c r="T2842" s="51">
        <f>Ugovori_OPULJP[[#This Row],[Bespovratna sredstva - Ukupno (EU+Nac) HRK
= Ukupna ugovorena vrijednost bespovratnih sredstava]]/7.5345</f>
        <v>64192.076448337648</v>
      </c>
      <c r="U2842" s="79">
        <v>0</v>
      </c>
      <c r="V2842" s="80">
        <f>Ugovori_OPULJP[[#This Row],[Javni doprinos korisnika - HRK]]/7.5345</f>
        <v>0</v>
      </c>
      <c r="W2842" s="50">
        <v>0</v>
      </c>
      <c r="X2842" s="51">
        <f>Ugovori_OPULJP[[#This Row],[Privatni doprinos korisnika - HRK]]/7.5345</f>
        <v>0</v>
      </c>
      <c r="Y2842" s="52">
        <v>483655.2</v>
      </c>
      <c r="Z2842" s="53">
        <f>Ugovori_OPULJP[[#This Row],[UKUPNI PRIHVATLJIVI IZDACI
TOTAL ELIGIBLE EXPENDITURE
= Bespovratna sredstva ukupno + doprinos korisnika
= Ukupni prihvatljivi troškovi
= Ukupna ugovorena vrijednost projekta HRK]]/7.5345</f>
        <v>64192.076448337648</v>
      </c>
      <c r="AA2842" s="44" t="s">
        <v>38</v>
      </c>
      <c r="AB2842" s="44" t="s">
        <v>753</v>
      </c>
      <c r="AC2842" s="114" t="s">
        <v>10352</v>
      </c>
      <c r="AD2842" s="43" t="s">
        <v>10239</v>
      </c>
    </row>
    <row r="2843" spans="1:30" ht="89.25" x14ac:dyDescent="0.2">
      <c r="A2843" s="41" t="s">
        <v>10353</v>
      </c>
      <c r="B2843" s="42" t="s">
        <v>743</v>
      </c>
      <c r="C2843" s="43" t="s">
        <v>10234</v>
      </c>
      <c r="D2843" s="43" t="s">
        <v>10306</v>
      </c>
      <c r="E2843" s="116" t="s">
        <v>76</v>
      </c>
      <c r="F2843" s="45" t="s">
        <v>10354</v>
      </c>
      <c r="G2843" s="45" t="s">
        <v>10355</v>
      </c>
      <c r="H2843" s="47">
        <v>44091</v>
      </c>
      <c r="I2843" s="47">
        <v>45002</v>
      </c>
      <c r="J2843" s="48" t="str">
        <f>IF(Ugovori_OPULJP[[#This Row],[DATUM ZAVRŠETKA OPERACIJE]]&gt;DATE(2024,3,31),"u provedbi","završen")</f>
        <v>završen</v>
      </c>
      <c r="K2843" s="46" t="s">
        <v>84</v>
      </c>
      <c r="L2843" s="46" t="s">
        <v>84</v>
      </c>
      <c r="M2843" s="49">
        <v>0.85</v>
      </c>
      <c r="N2843" s="49">
        <v>0.15</v>
      </c>
      <c r="O2843" s="50">
        <f>Ugovori_OPULJP[[#This Row],[Bespovratna sredstva - Ukupno (EU+Nac) HRK
= Ukupna ugovorena vrijednost bespovratnih sredstava]]*Ugovori_OPULJP[[#This Row],[EU STOPA SUFINANCIRANJA %
EU CO-FINANCING RATE %]]</f>
        <v>973598.5</v>
      </c>
      <c r="P2843" s="51">
        <f>Ugovori_OPULJP[[#This Row],[Bespovratna sredstva - EU dio - HRK]]/7.5345</f>
        <v>129218.72718826729</v>
      </c>
      <c r="Q2843" s="50">
        <f>Ugovori_OPULJP[[#This Row],[Bespovratna sredstva - Ukupno (EU+Nac) HRK
= Ukupna ugovorena vrijednost bespovratnih sredstava]]*Ugovori_OPULJP[[#This Row],[STOPA NACIONALNOG SUFINANCIRANJA %]]</f>
        <v>171811.5</v>
      </c>
      <c r="R2843" s="51">
        <f>Ugovori_OPULJP[[#This Row],[Bespovratna sredstva - Nacionalni dio - HRK]]/7.5345</f>
        <v>22803.304797929522</v>
      </c>
      <c r="S2843" s="50">
        <v>1145410</v>
      </c>
      <c r="T2843" s="51">
        <f>Ugovori_OPULJP[[#This Row],[Bespovratna sredstva - Ukupno (EU+Nac) HRK
= Ukupna ugovorena vrijednost bespovratnih sredstava]]/7.5345</f>
        <v>152022.03198619682</v>
      </c>
      <c r="U2843" s="50">
        <v>0</v>
      </c>
      <c r="V2843" s="51">
        <f>Ugovori_OPULJP[[#This Row],[Javni doprinos korisnika - HRK]]/7.5345</f>
        <v>0</v>
      </c>
      <c r="W2843" s="50">
        <v>0</v>
      </c>
      <c r="X2843" s="51">
        <f>Ugovori_OPULJP[[#This Row],[Privatni doprinos korisnika - HRK]]/7.5345</f>
        <v>0</v>
      </c>
      <c r="Y2843" s="52">
        <v>1145410</v>
      </c>
      <c r="Z2843" s="53">
        <f>Ugovori_OPULJP[[#This Row],[UKUPNI PRIHVATLJIVI IZDACI
TOTAL ELIGIBLE EXPENDITURE
= Bespovratna sredstva ukupno + doprinos korisnika
= Ukupni prihvatljivi troškovi
= Ukupna ugovorena vrijednost projekta HRK]]/7.5345</f>
        <v>152022.03198619682</v>
      </c>
      <c r="AA2843" s="44" t="s">
        <v>38</v>
      </c>
      <c r="AB2843" s="44" t="s">
        <v>753</v>
      </c>
      <c r="AC2843" s="115" t="s">
        <v>10356</v>
      </c>
      <c r="AD2843" s="43" t="s">
        <v>10239</v>
      </c>
    </row>
    <row r="2844" spans="1:30" ht="89.25" x14ac:dyDescent="0.2">
      <c r="A2844" s="41" t="s">
        <v>10357</v>
      </c>
      <c r="B2844" s="42" t="s">
        <v>743</v>
      </c>
      <c r="C2844" s="43" t="s">
        <v>10234</v>
      </c>
      <c r="D2844" s="43" t="s">
        <v>10306</v>
      </c>
      <c r="E2844" s="116" t="s">
        <v>76</v>
      </c>
      <c r="F2844" s="81" t="s">
        <v>10358</v>
      </c>
      <c r="G2844" s="81" t="s">
        <v>10359</v>
      </c>
      <c r="H2844" s="47">
        <v>44105</v>
      </c>
      <c r="I2844" s="117">
        <v>45017</v>
      </c>
      <c r="J2844" s="48" t="str">
        <f>IF(Ugovori_OPULJP[[#This Row],[DATUM ZAVRŠETKA OPERACIJE]]&gt;DATE(2024,3,31),"u provedbi","završen")</f>
        <v>završen</v>
      </c>
      <c r="K2844" s="46" t="s">
        <v>186</v>
      </c>
      <c r="L2844" s="82" t="s">
        <v>186</v>
      </c>
      <c r="M2844" s="49">
        <v>0.85</v>
      </c>
      <c r="N2844" s="49">
        <v>0.15</v>
      </c>
      <c r="O2844" s="50">
        <f>Ugovori_OPULJP[[#This Row],[Bespovratna sredstva - Ukupno (EU+Nac) HRK
= Ukupna ugovorena vrijednost bespovratnih sredstava]]*Ugovori_OPULJP[[#This Row],[EU STOPA SUFINANCIRANJA %
EU CO-FINANCING RATE %]]</f>
        <v>956965.62349999987</v>
      </c>
      <c r="P2844" s="51">
        <f>Ugovori_OPULJP[[#This Row],[Bespovratna sredstva - EU dio - HRK]]/7.5345</f>
        <v>127011.16510717364</v>
      </c>
      <c r="Q2844" s="79">
        <f>Ugovori_OPULJP[[#This Row],[Bespovratna sredstva - Ukupno (EU+Nac) HRK
= Ukupna ugovorena vrijednost bespovratnih sredstava]]*Ugovori_OPULJP[[#This Row],[STOPA NACIONALNOG SUFINANCIRANJA %]]</f>
        <v>168876.28649999999</v>
      </c>
      <c r="R2844" s="80">
        <f>Ugovori_OPULJP[[#This Row],[Bespovratna sredstva - Nacionalni dio - HRK]]/7.5345</f>
        <v>22413.735018912997</v>
      </c>
      <c r="S2844" s="50">
        <v>1125841.9099999999</v>
      </c>
      <c r="T2844" s="51">
        <f>Ugovori_OPULJP[[#This Row],[Bespovratna sredstva - Ukupno (EU+Nac) HRK
= Ukupna ugovorena vrijednost bespovratnih sredstava]]/7.5345</f>
        <v>149424.90012608664</v>
      </c>
      <c r="U2844" s="79">
        <v>0</v>
      </c>
      <c r="V2844" s="80">
        <f>Ugovori_OPULJP[[#This Row],[Javni doprinos korisnika - HRK]]/7.5345</f>
        <v>0</v>
      </c>
      <c r="W2844" s="50">
        <v>0</v>
      </c>
      <c r="X2844" s="51">
        <f>Ugovori_OPULJP[[#This Row],[Privatni doprinos korisnika - HRK]]/7.5345</f>
        <v>0</v>
      </c>
      <c r="Y2844" s="52">
        <v>1125841.9099999999</v>
      </c>
      <c r="Z2844" s="53">
        <f>Ugovori_OPULJP[[#This Row],[UKUPNI PRIHVATLJIVI IZDACI
TOTAL ELIGIBLE EXPENDITURE
= Bespovratna sredstva ukupno + doprinos korisnika
= Ukupni prihvatljivi troškovi
= Ukupna ugovorena vrijednost projekta HRK]]/7.5345</f>
        <v>149424.90012608664</v>
      </c>
      <c r="AA2844" s="44" t="s">
        <v>38</v>
      </c>
      <c r="AB2844" s="44" t="s">
        <v>753</v>
      </c>
      <c r="AC2844" s="114" t="s">
        <v>10360</v>
      </c>
      <c r="AD2844" s="43" t="s">
        <v>10239</v>
      </c>
    </row>
    <row r="2845" spans="1:30" ht="114.75" x14ac:dyDescent="0.2">
      <c r="A2845" s="41" t="s">
        <v>10361</v>
      </c>
      <c r="B2845" s="42" t="s">
        <v>743</v>
      </c>
      <c r="C2845" s="43" t="s">
        <v>10234</v>
      </c>
      <c r="D2845" s="43" t="s">
        <v>10306</v>
      </c>
      <c r="E2845" s="116" t="s">
        <v>76</v>
      </c>
      <c r="F2845" s="81" t="s">
        <v>10362</v>
      </c>
      <c r="G2845" s="81" t="s">
        <v>10363</v>
      </c>
      <c r="H2845" s="117">
        <v>44105</v>
      </c>
      <c r="I2845" s="117">
        <v>44682</v>
      </c>
      <c r="J2845" s="48" t="str">
        <f>IF(Ugovori_OPULJP[[#This Row],[DATUM ZAVRŠETKA OPERACIJE]]&gt;DATE(2024,3,31),"u provedbi","završen")</f>
        <v>završen</v>
      </c>
      <c r="K2845" s="46" t="s">
        <v>1833</v>
      </c>
      <c r="L2845" s="82" t="s">
        <v>271</v>
      </c>
      <c r="M2845" s="49">
        <v>0.85</v>
      </c>
      <c r="N2845" s="49">
        <v>0.15</v>
      </c>
      <c r="O2845" s="50">
        <f>Ugovori_OPULJP[[#This Row],[Bespovratna sredstva - Ukupno (EU+Nac) HRK
= Ukupna ugovorena vrijednost bespovratnih sredstava]]*Ugovori_OPULJP[[#This Row],[EU STOPA SUFINANCIRANJA %
EU CO-FINANCING RATE %]]</f>
        <v>949890.6314999999</v>
      </c>
      <c r="P2845" s="51">
        <f>Ugovori_OPULJP[[#This Row],[Bespovratna sredstva - EU dio - HRK]]/7.5345</f>
        <v>126072.15229942264</v>
      </c>
      <c r="Q2845" s="79">
        <f>Ugovori_OPULJP[[#This Row],[Bespovratna sredstva - Ukupno (EU+Nac) HRK
= Ukupna ugovorena vrijednost bespovratnih sredstava]]*Ugovori_OPULJP[[#This Row],[STOPA NACIONALNOG SUFINANCIRANJA %]]</f>
        <v>167627.75849999997</v>
      </c>
      <c r="R2845" s="80">
        <f>Ugovori_OPULJP[[#This Row],[Bespovratna sredstva - Nacionalni dio - HRK]]/7.5345</f>
        <v>22248.026876368698</v>
      </c>
      <c r="S2845" s="50">
        <v>1117518.3899999999</v>
      </c>
      <c r="T2845" s="51">
        <f>Ugovori_OPULJP[[#This Row],[Bespovratna sredstva - Ukupno (EU+Nac) HRK
= Ukupna ugovorena vrijednost bespovratnih sredstava]]/7.5345</f>
        <v>148320.17917579133</v>
      </c>
      <c r="U2845" s="79">
        <v>0</v>
      </c>
      <c r="V2845" s="80">
        <f>Ugovori_OPULJP[[#This Row],[Javni doprinos korisnika - HRK]]/7.5345</f>
        <v>0</v>
      </c>
      <c r="W2845" s="50">
        <v>0</v>
      </c>
      <c r="X2845" s="51">
        <f>Ugovori_OPULJP[[#This Row],[Privatni doprinos korisnika - HRK]]/7.5345</f>
        <v>0</v>
      </c>
      <c r="Y2845" s="52">
        <v>1117518.3899999999</v>
      </c>
      <c r="Z2845" s="53">
        <f>Ugovori_OPULJP[[#This Row],[UKUPNI PRIHVATLJIVI IZDACI
TOTAL ELIGIBLE EXPENDITURE
= Bespovratna sredstva ukupno + doprinos korisnika
= Ukupni prihvatljivi troškovi
= Ukupna ugovorena vrijednost projekta HRK]]/7.5345</f>
        <v>148320.17917579133</v>
      </c>
      <c r="AA2845" s="44" t="s">
        <v>38</v>
      </c>
      <c r="AB2845" s="44" t="s">
        <v>753</v>
      </c>
      <c r="AC2845" s="114" t="s">
        <v>10364</v>
      </c>
      <c r="AD2845" s="43" t="s">
        <v>10239</v>
      </c>
    </row>
    <row r="2846" spans="1:30" ht="63.75" x14ac:dyDescent="0.2">
      <c r="A2846" s="41" t="s">
        <v>10365</v>
      </c>
      <c r="B2846" s="42" t="s">
        <v>743</v>
      </c>
      <c r="C2846" s="43" t="s">
        <v>10234</v>
      </c>
      <c r="D2846" s="43" t="s">
        <v>10306</v>
      </c>
      <c r="E2846" s="116" t="s">
        <v>76</v>
      </c>
      <c r="F2846" s="81" t="s">
        <v>10366</v>
      </c>
      <c r="G2846" s="62" t="s">
        <v>10367</v>
      </c>
      <c r="H2846" s="117">
        <v>44104</v>
      </c>
      <c r="I2846" s="117">
        <v>44834</v>
      </c>
      <c r="J2846" s="48" t="str">
        <f>IF(Ugovori_OPULJP[[#This Row],[DATUM ZAVRŠETKA OPERACIJE]]&gt;DATE(2024,3,31),"u provedbi","završen")</f>
        <v>završen</v>
      </c>
      <c r="K2846" s="46" t="s">
        <v>10368</v>
      </c>
      <c r="L2846" s="82" t="s">
        <v>37</v>
      </c>
      <c r="M2846" s="49">
        <v>0.85</v>
      </c>
      <c r="N2846" s="49">
        <v>0.15</v>
      </c>
      <c r="O2846" s="50">
        <f>Ugovori_OPULJP[[#This Row],[Bespovratna sredstva - Ukupno (EU+Nac) HRK
= Ukupna ugovorena vrijednost bespovratnih sredstava]]*Ugovori_OPULJP[[#This Row],[EU STOPA SUFINANCIRANJA %
EU CO-FINANCING RATE %]]</f>
        <v>972863.40299999993</v>
      </c>
      <c r="P2846" s="51">
        <f>Ugovori_OPULJP[[#This Row],[Bespovratna sredstva - EU dio - HRK]]/7.5345</f>
        <v>129121.16304997013</v>
      </c>
      <c r="Q2846" s="79">
        <f>Ugovori_OPULJP[[#This Row],[Bespovratna sredstva - Ukupno (EU+Nac) HRK
= Ukupna ugovorena vrijednost bespovratnih sredstava]]*Ugovori_OPULJP[[#This Row],[STOPA NACIONALNOG SUFINANCIRANJA %]]</f>
        <v>171681.77699999997</v>
      </c>
      <c r="R2846" s="80">
        <f>Ugovori_OPULJP[[#This Row],[Bespovratna sredstva - Nacionalni dio - HRK]]/7.5345</f>
        <v>22786.087597053549</v>
      </c>
      <c r="S2846" s="50">
        <v>1144545.18</v>
      </c>
      <c r="T2846" s="51">
        <f>Ugovori_OPULJP[[#This Row],[Bespovratna sredstva - Ukupno (EU+Nac) HRK
= Ukupna ugovorena vrijednost bespovratnih sredstava]]/7.5345</f>
        <v>151907.25064702367</v>
      </c>
      <c r="U2846" s="79">
        <v>0</v>
      </c>
      <c r="V2846" s="80">
        <f>Ugovori_OPULJP[[#This Row],[Javni doprinos korisnika - HRK]]/7.5345</f>
        <v>0</v>
      </c>
      <c r="W2846" s="50">
        <v>0</v>
      </c>
      <c r="X2846" s="51">
        <f>Ugovori_OPULJP[[#This Row],[Privatni doprinos korisnika - HRK]]/7.5345</f>
        <v>0</v>
      </c>
      <c r="Y2846" s="52">
        <v>1144545.18</v>
      </c>
      <c r="Z2846" s="53">
        <f>Ugovori_OPULJP[[#This Row],[UKUPNI PRIHVATLJIVI IZDACI
TOTAL ELIGIBLE EXPENDITURE
= Bespovratna sredstva ukupno + doprinos korisnika
= Ukupni prihvatljivi troškovi
= Ukupna ugovorena vrijednost projekta HRK]]/7.5345</f>
        <v>151907.25064702367</v>
      </c>
      <c r="AA2846" s="44" t="s">
        <v>38</v>
      </c>
      <c r="AB2846" s="44" t="s">
        <v>753</v>
      </c>
      <c r="AC2846" s="114" t="s">
        <v>10369</v>
      </c>
      <c r="AD2846" s="43" t="s">
        <v>10239</v>
      </c>
    </row>
    <row r="2847" spans="1:30" ht="102" x14ac:dyDescent="0.2">
      <c r="A2847" s="41" t="s">
        <v>10370</v>
      </c>
      <c r="B2847" s="42" t="s">
        <v>743</v>
      </c>
      <c r="C2847" s="43" t="s">
        <v>10234</v>
      </c>
      <c r="D2847" s="43" t="s">
        <v>10306</v>
      </c>
      <c r="E2847" s="116" t="s">
        <v>76</v>
      </c>
      <c r="F2847" s="81" t="s">
        <v>10371</v>
      </c>
      <c r="G2847" s="81" t="s">
        <v>10372</v>
      </c>
      <c r="H2847" s="117">
        <v>44109</v>
      </c>
      <c r="I2847" s="117">
        <v>44656</v>
      </c>
      <c r="J2847" s="48" t="str">
        <f>IF(Ugovori_OPULJP[[#This Row],[DATUM ZAVRŠETKA OPERACIJE]]&gt;DATE(2024,3,31),"u provedbi","završen")</f>
        <v>završen</v>
      </c>
      <c r="K2847" s="46" t="s">
        <v>99</v>
      </c>
      <c r="L2847" s="82" t="s">
        <v>99</v>
      </c>
      <c r="M2847" s="49">
        <v>0.85</v>
      </c>
      <c r="N2847" s="49">
        <v>0.15</v>
      </c>
      <c r="O2847" s="50">
        <f>Ugovori_OPULJP[[#This Row],[Bespovratna sredstva - Ukupno (EU+Nac) HRK
= Ukupna ugovorena vrijednost bespovratnih sredstava]]*Ugovori_OPULJP[[#This Row],[EU STOPA SUFINANCIRANJA %
EU CO-FINANCING RATE %]]</f>
        <v>985700.84250000003</v>
      </c>
      <c r="P2847" s="51">
        <f>Ugovori_OPULJP[[#This Row],[Bespovratna sredstva - EU dio - HRK]]/7.5345</f>
        <v>130824.98407326298</v>
      </c>
      <c r="Q2847" s="79">
        <f>Ugovori_OPULJP[[#This Row],[Bespovratna sredstva - Ukupno (EU+Nac) HRK
= Ukupna ugovorena vrijednost bespovratnih sredstava]]*Ugovori_OPULJP[[#This Row],[STOPA NACIONALNOG SUFINANCIRANJA %]]</f>
        <v>173947.20749999999</v>
      </c>
      <c r="R2847" s="80">
        <f>Ugovori_OPULJP[[#This Row],[Bespovratna sredstva - Nacionalni dio - HRK]]/7.5345</f>
        <v>23086.761895281703</v>
      </c>
      <c r="S2847" s="50">
        <v>1159648.05</v>
      </c>
      <c r="T2847" s="51">
        <f>Ugovori_OPULJP[[#This Row],[Bespovratna sredstva - Ukupno (EU+Nac) HRK
= Ukupna ugovorena vrijednost bespovratnih sredstava]]/7.5345</f>
        <v>153911.74596854468</v>
      </c>
      <c r="U2847" s="79">
        <v>0</v>
      </c>
      <c r="V2847" s="80">
        <f>Ugovori_OPULJP[[#This Row],[Javni doprinos korisnika - HRK]]/7.5345</f>
        <v>0</v>
      </c>
      <c r="W2847" s="50">
        <v>466983.09</v>
      </c>
      <c r="X2847" s="51">
        <f>Ugovori_OPULJP[[#This Row],[Privatni doprinos korisnika - HRK]]/7.5345</f>
        <v>61979.307186940074</v>
      </c>
      <c r="Y2847" s="52">
        <v>1626631.1400000001</v>
      </c>
      <c r="Z2847" s="53">
        <f>Ugovori_OPULJP[[#This Row],[UKUPNI PRIHVATLJIVI IZDACI
TOTAL ELIGIBLE EXPENDITURE
= Bespovratna sredstva ukupno + doprinos korisnika
= Ukupni prihvatljivi troškovi
= Ukupna ugovorena vrijednost projekta HRK]]/7.5345</f>
        <v>215891.05315548478</v>
      </c>
      <c r="AA2847" s="44" t="s">
        <v>38</v>
      </c>
      <c r="AB2847" s="44" t="s">
        <v>753</v>
      </c>
      <c r="AC2847" s="114" t="s">
        <v>10373</v>
      </c>
      <c r="AD2847" s="43" t="s">
        <v>10239</v>
      </c>
    </row>
    <row r="2848" spans="1:30" ht="114.75" x14ac:dyDescent="0.2">
      <c r="A2848" s="41" t="s">
        <v>10374</v>
      </c>
      <c r="B2848" s="42" t="s">
        <v>743</v>
      </c>
      <c r="C2848" s="43" t="s">
        <v>10234</v>
      </c>
      <c r="D2848" s="43" t="s">
        <v>10306</v>
      </c>
      <c r="E2848" s="116" t="s">
        <v>76</v>
      </c>
      <c r="F2848" s="81" t="s">
        <v>10375</v>
      </c>
      <c r="G2848" s="81" t="s">
        <v>10376</v>
      </c>
      <c r="H2848" s="47">
        <v>44105</v>
      </c>
      <c r="I2848" s="117">
        <v>44682</v>
      </c>
      <c r="J2848" s="48" t="str">
        <f>IF(Ugovori_OPULJP[[#This Row],[DATUM ZAVRŠETKA OPERACIJE]]&gt;DATE(2024,3,31),"u provedbi","završen")</f>
        <v>završen</v>
      </c>
      <c r="K2848" s="46" t="s">
        <v>36</v>
      </c>
      <c r="L2848" s="82" t="s">
        <v>37</v>
      </c>
      <c r="M2848" s="49">
        <v>0.85</v>
      </c>
      <c r="N2848" s="49">
        <v>0.15</v>
      </c>
      <c r="O2848" s="50">
        <f>Ugovori_OPULJP[[#This Row],[Bespovratna sredstva - Ukupno (EU+Nac) HRK
= Ukupna ugovorena vrijednost bespovratnih sredstava]]*Ugovori_OPULJP[[#This Row],[EU STOPA SUFINANCIRANJA %
EU CO-FINANCING RATE %]]</f>
        <v>733415.25799999991</v>
      </c>
      <c r="P2848" s="51">
        <f>Ugovori_OPULJP[[#This Row],[Bespovratna sredstva - EU dio - HRK]]/7.5345</f>
        <v>97340.932775897527</v>
      </c>
      <c r="Q2848" s="79">
        <f>Ugovori_OPULJP[[#This Row],[Bespovratna sredstva - Ukupno (EU+Nac) HRK
= Ukupna ugovorena vrijednost bespovratnih sredstava]]*Ugovori_OPULJP[[#This Row],[STOPA NACIONALNOG SUFINANCIRANJA %]]</f>
        <v>129426.22199999999</v>
      </c>
      <c r="R2848" s="80">
        <f>Ugovori_OPULJP[[#This Row],[Bespovratna sredstva - Nacionalni dio - HRK]]/7.5345</f>
        <v>17177.811666334859</v>
      </c>
      <c r="S2848" s="50">
        <v>862841.48</v>
      </c>
      <c r="T2848" s="51">
        <f>Ugovori_OPULJP[[#This Row],[Bespovratna sredstva - Ukupno (EU+Nac) HRK
= Ukupna ugovorena vrijednost bespovratnih sredstava]]/7.5345</f>
        <v>114518.74444223239</v>
      </c>
      <c r="U2848" s="79">
        <v>0</v>
      </c>
      <c r="V2848" s="80">
        <f>Ugovori_OPULJP[[#This Row],[Javni doprinos korisnika - HRK]]/7.5345</f>
        <v>0</v>
      </c>
      <c r="W2848" s="50">
        <v>0</v>
      </c>
      <c r="X2848" s="51">
        <f>Ugovori_OPULJP[[#This Row],[Privatni doprinos korisnika - HRK]]/7.5345</f>
        <v>0</v>
      </c>
      <c r="Y2848" s="52">
        <v>862841.48</v>
      </c>
      <c r="Z2848" s="53">
        <f>Ugovori_OPULJP[[#This Row],[UKUPNI PRIHVATLJIVI IZDACI
TOTAL ELIGIBLE EXPENDITURE
= Bespovratna sredstva ukupno + doprinos korisnika
= Ukupni prihvatljivi troškovi
= Ukupna ugovorena vrijednost projekta HRK]]/7.5345</f>
        <v>114518.74444223239</v>
      </c>
      <c r="AA2848" s="44" t="s">
        <v>38</v>
      </c>
      <c r="AB2848" s="44" t="s">
        <v>753</v>
      </c>
      <c r="AC2848" s="114" t="s">
        <v>10377</v>
      </c>
      <c r="AD2848" s="43" t="s">
        <v>10239</v>
      </c>
    </row>
    <row r="2849" spans="1:30" ht="114.75" x14ac:dyDescent="0.2">
      <c r="A2849" s="41" t="s">
        <v>10378</v>
      </c>
      <c r="B2849" s="42" t="s">
        <v>743</v>
      </c>
      <c r="C2849" s="43" t="s">
        <v>10234</v>
      </c>
      <c r="D2849" s="43" t="s">
        <v>10306</v>
      </c>
      <c r="E2849" s="116" t="s">
        <v>76</v>
      </c>
      <c r="F2849" s="45" t="s">
        <v>10379</v>
      </c>
      <c r="G2849" s="45" t="s">
        <v>10380</v>
      </c>
      <c r="H2849" s="47">
        <v>44091</v>
      </c>
      <c r="I2849" s="47">
        <v>44943</v>
      </c>
      <c r="J2849" s="48" t="str">
        <f>IF(Ugovori_OPULJP[[#This Row],[DATUM ZAVRŠETKA OPERACIJE]]&gt;DATE(2024,3,31),"u provedbi","završen")</f>
        <v>završen</v>
      </c>
      <c r="K2849" s="46" t="s">
        <v>84</v>
      </c>
      <c r="L2849" s="46" t="s">
        <v>84</v>
      </c>
      <c r="M2849" s="49">
        <v>0.85</v>
      </c>
      <c r="N2849" s="49">
        <v>0.15</v>
      </c>
      <c r="O2849" s="50">
        <f>Ugovori_OPULJP[[#This Row],[Bespovratna sredstva - Ukupno (EU+Nac) HRK
= Ukupna ugovorena vrijednost bespovratnih sredstava]]*Ugovori_OPULJP[[#This Row],[EU STOPA SUFINANCIRANJA %
EU CO-FINANCING RATE %]]</f>
        <v>871794</v>
      </c>
      <c r="P2849" s="51">
        <f>Ugovori_OPULJP[[#This Row],[Bespovratna sredstva - EU dio - HRK]]/7.5345</f>
        <v>115706.9480390205</v>
      </c>
      <c r="Q2849" s="50">
        <f>Ugovori_OPULJP[[#This Row],[Bespovratna sredstva - Ukupno (EU+Nac) HRK
= Ukupna ugovorena vrijednost bespovratnih sredstava]]*Ugovori_OPULJP[[#This Row],[STOPA NACIONALNOG SUFINANCIRANJA %]]</f>
        <v>153846</v>
      </c>
      <c r="R2849" s="51">
        <f>Ugovori_OPULJP[[#This Row],[Bespovratna sredstva - Nacionalni dio - HRK]]/7.5345</f>
        <v>20418.873183356558</v>
      </c>
      <c r="S2849" s="50">
        <v>1025640</v>
      </c>
      <c r="T2849" s="51">
        <f>Ugovori_OPULJP[[#This Row],[Bespovratna sredstva - Ukupno (EU+Nac) HRK
= Ukupna ugovorena vrijednost bespovratnih sredstava]]/7.5345</f>
        <v>136125.82122237707</v>
      </c>
      <c r="U2849" s="50">
        <v>0</v>
      </c>
      <c r="V2849" s="51">
        <f>Ugovori_OPULJP[[#This Row],[Javni doprinos korisnika - HRK]]/7.5345</f>
        <v>0</v>
      </c>
      <c r="W2849" s="50">
        <v>0</v>
      </c>
      <c r="X2849" s="51">
        <f>Ugovori_OPULJP[[#This Row],[Privatni doprinos korisnika - HRK]]/7.5345</f>
        <v>0</v>
      </c>
      <c r="Y2849" s="52">
        <v>1025640</v>
      </c>
      <c r="Z2849" s="53">
        <f>Ugovori_OPULJP[[#This Row],[UKUPNI PRIHVATLJIVI IZDACI
TOTAL ELIGIBLE EXPENDITURE
= Bespovratna sredstva ukupno + doprinos korisnika
= Ukupni prihvatljivi troškovi
= Ukupna ugovorena vrijednost projekta HRK]]/7.5345</f>
        <v>136125.82122237707</v>
      </c>
      <c r="AA2849" s="44" t="s">
        <v>38</v>
      </c>
      <c r="AB2849" s="44" t="s">
        <v>753</v>
      </c>
      <c r="AC2849" s="115" t="s">
        <v>10381</v>
      </c>
      <c r="AD2849" s="43" t="s">
        <v>10239</v>
      </c>
    </row>
    <row r="2850" spans="1:30" ht="102" x14ac:dyDescent="0.2">
      <c r="A2850" s="41" t="s">
        <v>10382</v>
      </c>
      <c r="B2850" s="42" t="s">
        <v>743</v>
      </c>
      <c r="C2850" s="43" t="s">
        <v>10234</v>
      </c>
      <c r="D2850" s="43" t="s">
        <v>10306</v>
      </c>
      <c r="E2850" s="116" t="s">
        <v>76</v>
      </c>
      <c r="F2850" s="81" t="s">
        <v>10383</v>
      </c>
      <c r="G2850" s="81" t="s">
        <v>4614</v>
      </c>
      <c r="H2850" s="117">
        <v>44110</v>
      </c>
      <c r="I2850" s="117">
        <v>45022</v>
      </c>
      <c r="J2850" s="48" t="str">
        <f>IF(Ugovori_OPULJP[[#This Row],[DATUM ZAVRŠETKA OPERACIJE]]&gt;DATE(2024,3,31),"u provedbi","završen")</f>
        <v>završen</v>
      </c>
      <c r="K2850" s="46" t="s">
        <v>36</v>
      </c>
      <c r="L2850" s="82" t="s">
        <v>37</v>
      </c>
      <c r="M2850" s="49">
        <v>0.85</v>
      </c>
      <c r="N2850" s="49">
        <v>0.15</v>
      </c>
      <c r="O2850" s="50">
        <f>Ugovori_OPULJP[[#This Row],[Bespovratna sredstva - Ukupno (EU+Nac) HRK
= Ukupna ugovorena vrijednost bespovratnih sredstava]]*Ugovori_OPULJP[[#This Row],[EU STOPA SUFINANCIRANJA %
EU CO-FINANCING RATE %]]</f>
        <v>933968.76300000004</v>
      </c>
      <c r="P2850" s="51">
        <f>Ugovori_OPULJP[[#This Row],[Bespovratna sredstva - EU dio - HRK]]/7.5345</f>
        <v>123958.95719689429</v>
      </c>
      <c r="Q2850" s="79">
        <f>Ugovori_OPULJP[[#This Row],[Bespovratna sredstva - Ukupno (EU+Nac) HRK
= Ukupna ugovorena vrijednost bespovratnih sredstava]]*Ugovori_OPULJP[[#This Row],[STOPA NACIONALNOG SUFINANCIRANJA %]]</f>
        <v>164818.01699999999</v>
      </c>
      <c r="R2850" s="80">
        <f>Ugovori_OPULJP[[#This Row],[Bespovratna sredstva - Nacionalni dio - HRK]]/7.5345</f>
        <v>21875.110093569579</v>
      </c>
      <c r="S2850" s="50">
        <v>1098786.78</v>
      </c>
      <c r="T2850" s="51">
        <f>Ugovori_OPULJP[[#This Row],[Bespovratna sredstva - Ukupno (EU+Nac) HRK
= Ukupna ugovorena vrijednost bespovratnih sredstava]]/7.5345</f>
        <v>145834.06729046386</v>
      </c>
      <c r="U2850" s="79">
        <v>0</v>
      </c>
      <c r="V2850" s="80">
        <f>Ugovori_OPULJP[[#This Row],[Javni doprinos korisnika - HRK]]/7.5345</f>
        <v>0</v>
      </c>
      <c r="W2850" s="50">
        <v>0</v>
      </c>
      <c r="X2850" s="51">
        <f>Ugovori_OPULJP[[#This Row],[Privatni doprinos korisnika - HRK]]/7.5345</f>
        <v>0</v>
      </c>
      <c r="Y2850" s="52">
        <v>1098786.78</v>
      </c>
      <c r="Z2850" s="53">
        <f>Ugovori_OPULJP[[#This Row],[UKUPNI PRIHVATLJIVI IZDACI
TOTAL ELIGIBLE EXPENDITURE
= Bespovratna sredstva ukupno + doprinos korisnika
= Ukupni prihvatljivi troškovi
= Ukupna ugovorena vrijednost projekta HRK]]/7.5345</f>
        <v>145834.06729046386</v>
      </c>
      <c r="AA2850" s="44" t="s">
        <v>38</v>
      </c>
      <c r="AB2850" s="44" t="s">
        <v>753</v>
      </c>
      <c r="AC2850" s="114" t="s">
        <v>10384</v>
      </c>
      <c r="AD2850" s="43" t="s">
        <v>10239</v>
      </c>
    </row>
    <row r="2851" spans="1:30" ht="102" x14ac:dyDescent="0.2">
      <c r="A2851" s="41" t="s">
        <v>10385</v>
      </c>
      <c r="B2851" s="42" t="s">
        <v>743</v>
      </c>
      <c r="C2851" s="43" t="s">
        <v>10234</v>
      </c>
      <c r="D2851" s="43" t="s">
        <v>10306</v>
      </c>
      <c r="E2851" s="116" t="s">
        <v>76</v>
      </c>
      <c r="F2851" s="81" t="s">
        <v>10386</v>
      </c>
      <c r="G2851" s="81" t="s">
        <v>10387</v>
      </c>
      <c r="H2851" s="117">
        <v>44105</v>
      </c>
      <c r="I2851" s="117">
        <v>45017</v>
      </c>
      <c r="J2851" s="48" t="str">
        <f>IF(Ugovori_OPULJP[[#This Row],[DATUM ZAVRŠETKA OPERACIJE]]&gt;DATE(2024,3,31),"u provedbi","završen")</f>
        <v>završen</v>
      </c>
      <c r="K2851" s="46" t="s">
        <v>186</v>
      </c>
      <c r="L2851" s="82" t="s">
        <v>186</v>
      </c>
      <c r="M2851" s="49">
        <v>0.85</v>
      </c>
      <c r="N2851" s="49">
        <v>0.15</v>
      </c>
      <c r="O2851" s="50">
        <f>Ugovori_OPULJP[[#This Row],[Bespovratna sredstva - Ukupno (EU+Nac) HRK
= Ukupna ugovorena vrijednost bespovratnih sredstava]]*Ugovori_OPULJP[[#This Row],[EU STOPA SUFINANCIRANJA %
EU CO-FINANCING RATE %]]</f>
        <v>784193.82449999999</v>
      </c>
      <c r="P2851" s="51">
        <f>Ugovori_OPULJP[[#This Row],[Bespovratna sredstva - EU dio - HRK]]/7.5345</f>
        <v>104080.40672904639</v>
      </c>
      <c r="Q2851" s="79">
        <f>Ugovori_OPULJP[[#This Row],[Bespovratna sredstva - Ukupno (EU+Nac) HRK
= Ukupna ugovorena vrijednost bespovratnih sredstava]]*Ugovori_OPULJP[[#This Row],[STOPA NACIONALNOG SUFINANCIRANJA %]]</f>
        <v>138387.14549999998</v>
      </c>
      <c r="R2851" s="80">
        <f>Ugovori_OPULJP[[#This Row],[Bespovratna sredstva - Nacionalni dio - HRK]]/7.5345</f>
        <v>18367.130599243475</v>
      </c>
      <c r="S2851" s="50">
        <v>922580.97</v>
      </c>
      <c r="T2851" s="51">
        <f>Ugovori_OPULJP[[#This Row],[Bespovratna sredstva - Ukupno (EU+Nac) HRK
= Ukupna ugovorena vrijednost bespovratnih sredstava]]/7.5345</f>
        <v>122447.53732828985</v>
      </c>
      <c r="U2851" s="79">
        <v>0</v>
      </c>
      <c r="V2851" s="80">
        <f>Ugovori_OPULJP[[#This Row],[Javni doprinos korisnika - HRK]]/7.5345</f>
        <v>0</v>
      </c>
      <c r="W2851" s="50">
        <v>0</v>
      </c>
      <c r="X2851" s="51">
        <f>Ugovori_OPULJP[[#This Row],[Privatni doprinos korisnika - HRK]]/7.5345</f>
        <v>0</v>
      </c>
      <c r="Y2851" s="52">
        <v>922580.97</v>
      </c>
      <c r="Z2851" s="53">
        <f>Ugovori_OPULJP[[#This Row],[UKUPNI PRIHVATLJIVI IZDACI
TOTAL ELIGIBLE EXPENDITURE
= Bespovratna sredstva ukupno + doprinos korisnika
= Ukupni prihvatljivi troškovi
= Ukupna ugovorena vrijednost projekta HRK]]/7.5345</f>
        <v>122447.53732828985</v>
      </c>
      <c r="AA2851" s="44" t="s">
        <v>38</v>
      </c>
      <c r="AB2851" s="44" t="s">
        <v>753</v>
      </c>
      <c r="AC2851" s="114" t="s">
        <v>10388</v>
      </c>
      <c r="AD2851" s="43" t="s">
        <v>10239</v>
      </c>
    </row>
    <row r="2852" spans="1:30" ht="89.25" x14ac:dyDescent="0.2">
      <c r="A2852" s="41" t="s">
        <v>10389</v>
      </c>
      <c r="B2852" s="42" t="s">
        <v>743</v>
      </c>
      <c r="C2852" s="43" t="s">
        <v>10234</v>
      </c>
      <c r="D2852" s="43" t="s">
        <v>10306</v>
      </c>
      <c r="E2852" s="116" t="s">
        <v>76</v>
      </c>
      <c r="F2852" s="81" t="s">
        <v>10390</v>
      </c>
      <c r="G2852" s="81" t="s">
        <v>4836</v>
      </c>
      <c r="H2852" s="47">
        <v>44105</v>
      </c>
      <c r="I2852" s="117">
        <v>44713</v>
      </c>
      <c r="J2852" s="48" t="str">
        <f>IF(Ugovori_OPULJP[[#This Row],[DATUM ZAVRŠETKA OPERACIJE]]&gt;DATE(2024,3,31),"u provedbi","završen")</f>
        <v>završen</v>
      </c>
      <c r="K2852" s="46" t="s">
        <v>186</v>
      </c>
      <c r="L2852" s="82" t="s">
        <v>186</v>
      </c>
      <c r="M2852" s="49">
        <v>0.85</v>
      </c>
      <c r="N2852" s="49">
        <v>0.15</v>
      </c>
      <c r="O2852" s="50">
        <f>Ugovori_OPULJP[[#This Row],[Bespovratna sredstva - Ukupno (EU+Nac) HRK
= Ukupna ugovorena vrijednost bespovratnih sredstava]]*Ugovori_OPULJP[[#This Row],[EU STOPA SUFINANCIRANJA %
EU CO-FINANCING RATE %]]</f>
        <v>884236.07900000003</v>
      </c>
      <c r="P2852" s="51">
        <f>Ugovori_OPULJP[[#This Row],[Bespovratna sredstva - EU dio - HRK]]/7.5345</f>
        <v>117358.29570641715</v>
      </c>
      <c r="Q2852" s="79">
        <f>Ugovori_OPULJP[[#This Row],[Bespovratna sredstva - Ukupno (EU+Nac) HRK
= Ukupna ugovorena vrijednost bespovratnih sredstava]]*Ugovori_OPULJP[[#This Row],[STOPA NACIONALNOG SUFINANCIRANJA %]]</f>
        <v>156041.66099999999</v>
      </c>
      <c r="R2852" s="80">
        <f>Ugovori_OPULJP[[#This Row],[Bespovratna sredstva - Nacionalni dio - HRK]]/7.5345</f>
        <v>20710.287477603026</v>
      </c>
      <c r="S2852" s="50">
        <v>1040277.74</v>
      </c>
      <c r="T2852" s="51">
        <f>Ugovori_OPULJP[[#This Row],[Bespovratna sredstva - Ukupno (EU+Nac) HRK
= Ukupna ugovorena vrijednost bespovratnih sredstava]]/7.5345</f>
        <v>138068.58318402016</v>
      </c>
      <c r="U2852" s="79">
        <v>0</v>
      </c>
      <c r="V2852" s="80">
        <f>Ugovori_OPULJP[[#This Row],[Javni doprinos korisnika - HRK]]/7.5345</f>
        <v>0</v>
      </c>
      <c r="W2852" s="50">
        <v>0</v>
      </c>
      <c r="X2852" s="51">
        <f>Ugovori_OPULJP[[#This Row],[Privatni doprinos korisnika - HRK]]/7.5345</f>
        <v>0</v>
      </c>
      <c r="Y2852" s="52">
        <v>1040277.74</v>
      </c>
      <c r="Z2852" s="53">
        <f>Ugovori_OPULJP[[#This Row],[UKUPNI PRIHVATLJIVI IZDACI
TOTAL ELIGIBLE EXPENDITURE
= Bespovratna sredstva ukupno + doprinos korisnika
= Ukupni prihvatljivi troškovi
= Ukupna ugovorena vrijednost projekta HRK]]/7.5345</f>
        <v>138068.58318402016</v>
      </c>
      <c r="AA2852" s="44" t="s">
        <v>38</v>
      </c>
      <c r="AB2852" s="44" t="s">
        <v>753</v>
      </c>
      <c r="AC2852" s="114" t="s">
        <v>10391</v>
      </c>
      <c r="AD2852" s="43" t="s">
        <v>10239</v>
      </c>
    </row>
    <row r="2853" spans="1:30" ht="114.75" customHeight="1" x14ac:dyDescent="0.2">
      <c r="A2853" s="41" t="s">
        <v>10392</v>
      </c>
      <c r="B2853" s="42" t="s">
        <v>743</v>
      </c>
      <c r="C2853" s="43" t="s">
        <v>10234</v>
      </c>
      <c r="D2853" s="43" t="s">
        <v>10306</v>
      </c>
      <c r="E2853" s="116" t="s">
        <v>76</v>
      </c>
      <c r="F2853" s="45" t="s">
        <v>10393</v>
      </c>
      <c r="G2853" s="45" t="s">
        <v>10394</v>
      </c>
      <c r="H2853" s="47">
        <v>44103</v>
      </c>
      <c r="I2853" s="47">
        <v>45014</v>
      </c>
      <c r="J2853" s="48" t="str">
        <f>IF(Ugovori_OPULJP[[#This Row],[DATUM ZAVRŠETKA OPERACIJE]]&gt;DATE(2024,3,31),"u provedbi","završen")</f>
        <v>završen</v>
      </c>
      <c r="K2853" s="46" t="s">
        <v>37</v>
      </c>
      <c r="L2853" s="46" t="s">
        <v>37</v>
      </c>
      <c r="M2853" s="49">
        <v>0.85</v>
      </c>
      <c r="N2853" s="49">
        <v>0.15</v>
      </c>
      <c r="O2853" s="50">
        <f>Ugovori_OPULJP[[#This Row],[Bespovratna sredstva - Ukupno (EU+Nac) HRK
= Ukupna ugovorena vrijednost bespovratnih sredstava]]*Ugovori_OPULJP[[#This Row],[EU STOPA SUFINANCIRANJA %
EU CO-FINANCING RATE %]]</f>
        <v>707354.53</v>
      </c>
      <c r="P2853" s="51">
        <f>Ugovori_OPULJP[[#This Row],[Bespovratna sredstva - EU dio - HRK]]/7.5345</f>
        <v>93882.079766407856</v>
      </c>
      <c r="Q2853" s="50">
        <f>Ugovori_OPULJP[[#This Row],[Bespovratna sredstva - Ukupno (EU+Nac) HRK
= Ukupna ugovorena vrijednost bespovratnih sredstava]]*Ugovori_OPULJP[[#This Row],[STOPA NACIONALNOG SUFINANCIRANJA %]]</f>
        <v>124827.27</v>
      </c>
      <c r="R2853" s="51">
        <f>Ugovori_OPULJP[[#This Row],[Bespovratna sredstva - Nacionalni dio - HRK]]/7.5345</f>
        <v>16567.425841130796</v>
      </c>
      <c r="S2853" s="50">
        <v>832181.8</v>
      </c>
      <c r="T2853" s="51">
        <f>Ugovori_OPULJP[[#This Row],[Bespovratna sredstva - Ukupno (EU+Nac) HRK
= Ukupna ugovorena vrijednost bespovratnih sredstava]]/7.5345</f>
        <v>110449.50560753865</v>
      </c>
      <c r="U2853" s="50">
        <v>0</v>
      </c>
      <c r="V2853" s="51">
        <f>Ugovori_OPULJP[[#This Row],[Javni doprinos korisnika - HRK]]/7.5345</f>
        <v>0</v>
      </c>
      <c r="W2853" s="50">
        <v>184093.2</v>
      </c>
      <c r="X2853" s="51">
        <f>Ugovori_OPULJP[[#This Row],[Privatni doprinos korisnika - HRK]]/7.5345</f>
        <v>24433.366514035439</v>
      </c>
      <c r="Y2853" s="52">
        <v>1016275</v>
      </c>
      <c r="Z2853" s="53">
        <f>Ugovori_OPULJP[[#This Row],[UKUPNI PRIHVATLJIVI IZDACI
TOTAL ELIGIBLE EXPENDITURE
= Bespovratna sredstva ukupno + doprinos korisnika
= Ukupni prihvatljivi troškovi
= Ukupna ugovorena vrijednost projekta HRK]]/7.5345</f>
        <v>134882.8721215741</v>
      </c>
      <c r="AA2853" s="44" t="s">
        <v>38</v>
      </c>
      <c r="AB2853" s="44" t="s">
        <v>753</v>
      </c>
      <c r="AC2853" s="115" t="s">
        <v>10395</v>
      </c>
      <c r="AD2853" s="43" t="s">
        <v>10239</v>
      </c>
    </row>
    <row r="2854" spans="1:30" ht="102" x14ac:dyDescent="0.2">
      <c r="A2854" s="41" t="s">
        <v>10396</v>
      </c>
      <c r="B2854" s="42" t="s">
        <v>743</v>
      </c>
      <c r="C2854" s="43" t="s">
        <v>10234</v>
      </c>
      <c r="D2854" s="43" t="s">
        <v>10306</v>
      </c>
      <c r="E2854" s="116" t="s">
        <v>76</v>
      </c>
      <c r="F2854" s="81" t="s">
        <v>10397</v>
      </c>
      <c r="G2854" s="81" t="s">
        <v>10398</v>
      </c>
      <c r="H2854" s="117">
        <v>44105</v>
      </c>
      <c r="I2854" s="117">
        <v>45017</v>
      </c>
      <c r="J2854" s="48" t="str">
        <f>IF(Ugovori_OPULJP[[#This Row],[DATUM ZAVRŠETKA OPERACIJE]]&gt;DATE(2024,3,31),"u provedbi","završen")</f>
        <v>završen</v>
      </c>
      <c r="K2854" s="46" t="s">
        <v>186</v>
      </c>
      <c r="L2854" s="82" t="s">
        <v>186</v>
      </c>
      <c r="M2854" s="49">
        <v>0.85</v>
      </c>
      <c r="N2854" s="49">
        <v>0.15</v>
      </c>
      <c r="O2854" s="50">
        <f>Ugovori_OPULJP[[#This Row],[Bespovratna sredstva - Ukupno (EU+Nac) HRK
= Ukupna ugovorena vrijednost bespovratnih sredstava]]*Ugovori_OPULJP[[#This Row],[EU STOPA SUFINANCIRANJA %
EU CO-FINANCING RATE %]]</f>
        <v>1008956.7574999999</v>
      </c>
      <c r="P2854" s="51">
        <f>Ugovori_OPULJP[[#This Row],[Bespovratna sredstva - EU dio - HRK]]/7.5345</f>
        <v>133911.57442431481</v>
      </c>
      <c r="Q2854" s="79">
        <f>Ugovori_OPULJP[[#This Row],[Bespovratna sredstva - Ukupno (EU+Nac) HRK
= Ukupna ugovorena vrijednost bespovratnih sredstava]]*Ugovori_OPULJP[[#This Row],[STOPA NACIONALNOG SUFINANCIRANJA %]]</f>
        <v>178051.19249999998</v>
      </c>
      <c r="R2854" s="80">
        <f>Ugovori_OPULJP[[#This Row],[Bespovratna sredstva - Nacionalni dio - HRK]]/7.5345</f>
        <v>23631.454310173198</v>
      </c>
      <c r="S2854" s="50">
        <v>1187007.95</v>
      </c>
      <c r="T2854" s="51">
        <f>Ugovori_OPULJP[[#This Row],[Bespovratna sredstva - Ukupno (EU+Nac) HRK
= Ukupna ugovorena vrijednost bespovratnih sredstava]]/7.5345</f>
        <v>157543.02873448801</v>
      </c>
      <c r="U2854" s="79">
        <v>0</v>
      </c>
      <c r="V2854" s="80">
        <f>Ugovori_OPULJP[[#This Row],[Javni doprinos korisnika - HRK]]/7.5345</f>
        <v>0</v>
      </c>
      <c r="W2854" s="50">
        <v>0</v>
      </c>
      <c r="X2854" s="51">
        <f>Ugovori_OPULJP[[#This Row],[Privatni doprinos korisnika - HRK]]/7.5345</f>
        <v>0</v>
      </c>
      <c r="Y2854" s="52">
        <v>1187007.95</v>
      </c>
      <c r="Z2854" s="53">
        <f>Ugovori_OPULJP[[#This Row],[UKUPNI PRIHVATLJIVI IZDACI
TOTAL ELIGIBLE EXPENDITURE
= Bespovratna sredstva ukupno + doprinos korisnika
= Ukupni prihvatljivi troškovi
= Ukupna ugovorena vrijednost projekta HRK]]/7.5345</f>
        <v>157543.02873448801</v>
      </c>
      <c r="AA2854" s="44" t="s">
        <v>38</v>
      </c>
      <c r="AB2854" s="44" t="s">
        <v>753</v>
      </c>
      <c r="AC2854" s="114" t="s">
        <v>10399</v>
      </c>
      <c r="AD2854" s="43" t="s">
        <v>10239</v>
      </c>
    </row>
    <row r="2855" spans="1:30" ht="114.75" x14ac:dyDescent="0.2">
      <c r="A2855" s="41" t="s">
        <v>10400</v>
      </c>
      <c r="B2855" s="42" t="s">
        <v>743</v>
      </c>
      <c r="C2855" s="43" t="s">
        <v>10234</v>
      </c>
      <c r="D2855" s="43" t="s">
        <v>10306</v>
      </c>
      <c r="E2855" s="116" t="s">
        <v>76</v>
      </c>
      <c r="F2855" s="81" t="s">
        <v>10401</v>
      </c>
      <c r="G2855" s="45" t="s">
        <v>10402</v>
      </c>
      <c r="H2855" s="117">
        <v>44105</v>
      </c>
      <c r="I2855" s="117">
        <v>45017</v>
      </c>
      <c r="J2855" s="48" t="str">
        <f>IF(Ugovori_OPULJP[[#This Row],[DATUM ZAVRŠETKA OPERACIJE]]&gt;DATE(2024,3,31),"u provedbi","završen")</f>
        <v>završen</v>
      </c>
      <c r="K2855" s="46" t="s">
        <v>594</v>
      </c>
      <c r="L2855" s="82" t="s">
        <v>594</v>
      </c>
      <c r="M2855" s="49">
        <v>0.85</v>
      </c>
      <c r="N2855" s="49">
        <v>0.15</v>
      </c>
      <c r="O2855" s="50">
        <f>Ugovori_OPULJP[[#This Row],[Bespovratna sredstva - Ukupno (EU+Nac) HRK
= Ukupna ugovorena vrijednost bespovratnih sredstava]]*Ugovori_OPULJP[[#This Row],[EU STOPA SUFINANCIRANJA %
EU CO-FINANCING RATE %]]</f>
        <v>1010824.7939999999</v>
      </c>
      <c r="P2855" s="51">
        <f>Ugovori_OPULJP[[#This Row],[Bespovratna sredstva - EU dio - HRK]]/7.5345</f>
        <v>134159.50547481581</v>
      </c>
      <c r="Q2855" s="79">
        <f>Ugovori_OPULJP[[#This Row],[Bespovratna sredstva - Ukupno (EU+Nac) HRK
= Ukupna ugovorena vrijednost bespovratnih sredstava]]*Ugovori_OPULJP[[#This Row],[STOPA NACIONALNOG SUFINANCIRANJA %]]</f>
        <v>178380.84599999999</v>
      </c>
      <c r="R2855" s="80">
        <f>Ugovori_OPULJP[[#This Row],[Bespovratna sredstva - Nacionalni dio - HRK]]/7.5345</f>
        <v>23675.206848496913</v>
      </c>
      <c r="S2855" s="50">
        <v>1189205.6399999999</v>
      </c>
      <c r="T2855" s="51">
        <f>Ugovori_OPULJP[[#This Row],[Bespovratna sredstva - Ukupno (EU+Nac) HRK
= Ukupna ugovorena vrijednost bespovratnih sredstava]]/7.5345</f>
        <v>157834.71232331273</v>
      </c>
      <c r="U2855" s="79">
        <v>0</v>
      </c>
      <c r="V2855" s="80">
        <f>Ugovori_OPULJP[[#This Row],[Javni doprinos korisnika - HRK]]/7.5345</f>
        <v>0</v>
      </c>
      <c r="W2855" s="50">
        <v>0</v>
      </c>
      <c r="X2855" s="51">
        <f>Ugovori_OPULJP[[#This Row],[Privatni doprinos korisnika - HRK]]/7.5345</f>
        <v>0</v>
      </c>
      <c r="Y2855" s="52">
        <v>1189205.6399999999</v>
      </c>
      <c r="Z2855" s="53">
        <f>Ugovori_OPULJP[[#This Row],[UKUPNI PRIHVATLJIVI IZDACI
TOTAL ELIGIBLE EXPENDITURE
= Bespovratna sredstva ukupno + doprinos korisnika
= Ukupni prihvatljivi troškovi
= Ukupna ugovorena vrijednost projekta HRK]]/7.5345</f>
        <v>157834.71232331273</v>
      </c>
      <c r="AA2855" s="44" t="s">
        <v>38</v>
      </c>
      <c r="AB2855" s="44" t="s">
        <v>753</v>
      </c>
      <c r="AC2855" s="114" t="s">
        <v>10403</v>
      </c>
      <c r="AD2855" s="43" t="s">
        <v>10239</v>
      </c>
    </row>
    <row r="2856" spans="1:30" ht="114.75" customHeight="1" x14ac:dyDescent="0.2">
      <c r="A2856" s="41" t="s">
        <v>10404</v>
      </c>
      <c r="B2856" s="42" t="s">
        <v>743</v>
      </c>
      <c r="C2856" s="43" t="s">
        <v>10234</v>
      </c>
      <c r="D2856" s="43" t="s">
        <v>10306</v>
      </c>
      <c r="E2856" s="116" t="s">
        <v>76</v>
      </c>
      <c r="F2856" s="81" t="s">
        <v>10405</v>
      </c>
      <c r="G2856" s="81" t="s">
        <v>10406</v>
      </c>
      <c r="H2856" s="117">
        <v>44105</v>
      </c>
      <c r="I2856" s="117">
        <v>44561</v>
      </c>
      <c r="J2856" s="48" t="str">
        <f>IF(Ugovori_OPULJP[[#This Row],[DATUM ZAVRŠETKA OPERACIJE]]&gt;DATE(2024,3,31),"u provedbi","završen")</f>
        <v>završen</v>
      </c>
      <c r="K2856" s="46" t="s">
        <v>10407</v>
      </c>
      <c r="L2856" s="82" t="s">
        <v>271</v>
      </c>
      <c r="M2856" s="49">
        <v>0.85</v>
      </c>
      <c r="N2856" s="49">
        <v>0.15</v>
      </c>
      <c r="O2856" s="50">
        <f>Ugovori_OPULJP[[#This Row],[Bespovratna sredstva - Ukupno (EU+Nac) HRK
= Ukupna ugovorena vrijednost bespovratnih sredstava]]*Ugovori_OPULJP[[#This Row],[EU STOPA SUFINANCIRANJA %
EU CO-FINANCING RATE %]]</f>
        <v>980007.27049999998</v>
      </c>
      <c r="P2856" s="51">
        <f>Ugovori_OPULJP[[#This Row],[Bespovratna sredstva - EU dio - HRK]]/7.5345</f>
        <v>130069.3172075121</v>
      </c>
      <c r="Q2856" s="79">
        <f>Ugovori_OPULJP[[#This Row],[Bespovratna sredstva - Ukupno (EU+Nac) HRK
= Ukupna ugovorena vrijednost bespovratnih sredstava]]*Ugovori_OPULJP[[#This Row],[STOPA NACIONALNOG SUFINANCIRANJA %]]</f>
        <v>172942.4595</v>
      </c>
      <c r="R2856" s="80">
        <f>Ugovori_OPULJP[[#This Row],[Bespovratna sredstva - Nacionalni dio - HRK]]/7.5345</f>
        <v>22953.408918972724</v>
      </c>
      <c r="S2856" s="50">
        <v>1152949.73</v>
      </c>
      <c r="T2856" s="51">
        <f>Ugovori_OPULJP[[#This Row],[Bespovratna sredstva - Ukupno (EU+Nac) HRK
= Ukupna ugovorena vrijednost bespovratnih sredstava]]/7.5345</f>
        <v>153022.72612648483</v>
      </c>
      <c r="U2856" s="79">
        <v>0</v>
      </c>
      <c r="V2856" s="80">
        <f>Ugovori_OPULJP[[#This Row],[Javni doprinos korisnika - HRK]]/7.5345</f>
        <v>0</v>
      </c>
      <c r="W2856" s="50">
        <v>0</v>
      </c>
      <c r="X2856" s="51">
        <f>Ugovori_OPULJP[[#This Row],[Privatni doprinos korisnika - HRK]]/7.5345</f>
        <v>0</v>
      </c>
      <c r="Y2856" s="52">
        <v>1152949.73</v>
      </c>
      <c r="Z2856" s="53">
        <f>Ugovori_OPULJP[[#This Row],[UKUPNI PRIHVATLJIVI IZDACI
TOTAL ELIGIBLE EXPENDITURE
= Bespovratna sredstva ukupno + doprinos korisnika
= Ukupni prihvatljivi troškovi
= Ukupna ugovorena vrijednost projekta HRK]]/7.5345</f>
        <v>153022.72612648483</v>
      </c>
      <c r="AA2856" s="44" t="s">
        <v>38</v>
      </c>
      <c r="AB2856" s="44" t="s">
        <v>753</v>
      </c>
      <c r="AC2856" s="114" t="s">
        <v>10408</v>
      </c>
      <c r="AD2856" s="43" t="s">
        <v>10239</v>
      </c>
    </row>
    <row r="2857" spans="1:30" ht="114.75" customHeight="1" x14ac:dyDescent="0.2">
      <c r="A2857" s="41" t="s">
        <v>10409</v>
      </c>
      <c r="B2857" s="42" t="s">
        <v>743</v>
      </c>
      <c r="C2857" s="43" t="s">
        <v>10234</v>
      </c>
      <c r="D2857" s="43" t="s">
        <v>10306</v>
      </c>
      <c r="E2857" s="116" t="s">
        <v>76</v>
      </c>
      <c r="F2857" s="81" t="s">
        <v>10410</v>
      </c>
      <c r="G2857" s="81" t="s">
        <v>209</v>
      </c>
      <c r="H2857" s="117">
        <v>44105</v>
      </c>
      <c r="I2857" s="117">
        <v>44835</v>
      </c>
      <c r="J2857" s="48" t="str">
        <f>IF(Ugovori_OPULJP[[#This Row],[DATUM ZAVRŠETKA OPERACIJE]]&gt;DATE(2024,3,31),"u provedbi","završen")</f>
        <v>završen</v>
      </c>
      <c r="K2857" s="46" t="s">
        <v>10411</v>
      </c>
      <c r="L2857" s="82" t="s">
        <v>211</v>
      </c>
      <c r="M2857" s="49">
        <v>0.85</v>
      </c>
      <c r="N2857" s="49">
        <v>0.15</v>
      </c>
      <c r="O2857" s="50">
        <f>Ugovori_OPULJP[[#This Row],[Bespovratna sredstva - Ukupno (EU+Nac) HRK
= Ukupna ugovorena vrijednost bespovratnih sredstava]]*Ugovori_OPULJP[[#This Row],[EU STOPA SUFINANCIRANJA %
EU CO-FINANCING RATE %]]</f>
        <v>1005750.3705</v>
      </c>
      <c r="P2857" s="51">
        <f>Ugovori_OPULJP[[#This Row],[Bespovratna sredstva - EU dio - HRK]]/7.5345</f>
        <v>133486.01373681065</v>
      </c>
      <c r="Q2857" s="79">
        <f>Ugovori_OPULJP[[#This Row],[Bespovratna sredstva - Ukupno (EU+Nac) HRK
= Ukupna ugovorena vrijednost bespovratnih sredstava]]*Ugovori_OPULJP[[#This Row],[STOPA NACIONALNOG SUFINANCIRANJA %]]</f>
        <v>177485.35949999999</v>
      </c>
      <c r="R2857" s="80">
        <f>Ugovori_OPULJP[[#This Row],[Bespovratna sredstva - Nacionalni dio - HRK]]/7.5345</f>
        <v>23556.355365319527</v>
      </c>
      <c r="S2857" s="50">
        <v>1183235.73</v>
      </c>
      <c r="T2857" s="51">
        <f>Ugovori_OPULJP[[#This Row],[Bespovratna sredstva - Ukupno (EU+Nac) HRK
= Ukupna ugovorena vrijednost bespovratnih sredstava]]/7.5345</f>
        <v>157042.36910213018</v>
      </c>
      <c r="U2857" s="79">
        <v>0</v>
      </c>
      <c r="V2857" s="80">
        <f>Ugovori_OPULJP[[#This Row],[Javni doprinos korisnika - HRK]]/7.5345</f>
        <v>0</v>
      </c>
      <c r="W2857" s="50">
        <v>0</v>
      </c>
      <c r="X2857" s="51">
        <f>Ugovori_OPULJP[[#This Row],[Privatni doprinos korisnika - HRK]]/7.5345</f>
        <v>0</v>
      </c>
      <c r="Y2857" s="52">
        <v>1183235.73</v>
      </c>
      <c r="Z2857" s="53">
        <f>Ugovori_OPULJP[[#This Row],[UKUPNI PRIHVATLJIVI IZDACI
TOTAL ELIGIBLE EXPENDITURE
= Bespovratna sredstva ukupno + doprinos korisnika
= Ukupni prihvatljivi troškovi
= Ukupna ugovorena vrijednost projekta HRK]]/7.5345</f>
        <v>157042.36910213018</v>
      </c>
      <c r="AA2857" s="44" t="s">
        <v>38</v>
      </c>
      <c r="AB2857" s="44" t="s">
        <v>753</v>
      </c>
      <c r="AC2857" s="114" t="s">
        <v>10412</v>
      </c>
      <c r="AD2857" s="43" t="s">
        <v>10239</v>
      </c>
    </row>
    <row r="2858" spans="1:30" ht="114.75" x14ac:dyDescent="0.2">
      <c r="A2858" s="41" t="s">
        <v>10413</v>
      </c>
      <c r="B2858" s="42" t="s">
        <v>743</v>
      </c>
      <c r="C2858" s="43" t="s">
        <v>10234</v>
      </c>
      <c r="D2858" s="43" t="s">
        <v>10306</v>
      </c>
      <c r="E2858" s="116" t="s">
        <v>76</v>
      </c>
      <c r="F2858" s="118" t="s">
        <v>10414</v>
      </c>
      <c r="G2858" s="118" t="s">
        <v>10415</v>
      </c>
      <c r="H2858" s="47">
        <v>44105</v>
      </c>
      <c r="I2858" s="117">
        <v>44835</v>
      </c>
      <c r="J2858" s="48" t="str">
        <f>IF(Ugovori_OPULJP[[#This Row],[DATUM ZAVRŠETKA OPERACIJE]]&gt;DATE(2024,3,31),"u provedbi","završen")</f>
        <v>završen</v>
      </c>
      <c r="K2858" s="46" t="s">
        <v>2936</v>
      </c>
      <c r="L2858" s="82" t="s">
        <v>37</v>
      </c>
      <c r="M2858" s="49">
        <v>0.85</v>
      </c>
      <c r="N2858" s="49">
        <v>0.15</v>
      </c>
      <c r="O2858" s="50">
        <f>Ugovori_OPULJP[[#This Row],[Bespovratna sredstva - Ukupno (EU+Nac) HRK
= Ukupna ugovorena vrijednost bespovratnih sredstava]]*Ugovori_OPULJP[[#This Row],[EU STOPA SUFINANCIRANJA %
EU CO-FINANCING RATE %]]</f>
        <v>892887.6</v>
      </c>
      <c r="P2858" s="51">
        <f>Ugovori_OPULJP[[#This Row],[Bespovratna sredstva - EU dio - HRK]]/7.5345</f>
        <v>118506.54987059525</v>
      </c>
      <c r="Q2858" s="79">
        <f>Ugovori_OPULJP[[#This Row],[Bespovratna sredstva - Ukupno (EU+Nac) HRK
= Ukupna ugovorena vrijednost bespovratnih sredstava]]*Ugovori_OPULJP[[#This Row],[STOPA NACIONALNOG SUFINANCIRANJA %]]</f>
        <v>157568.4</v>
      </c>
      <c r="R2858" s="80">
        <f>Ugovori_OPULJP[[#This Row],[Bespovratna sredstva - Nacionalni dio - HRK]]/7.5345</f>
        <v>20912.920565399163</v>
      </c>
      <c r="S2858" s="50">
        <v>1050456</v>
      </c>
      <c r="T2858" s="51">
        <f>Ugovori_OPULJP[[#This Row],[Bespovratna sredstva - Ukupno (EU+Nac) HRK
= Ukupna ugovorena vrijednost bespovratnih sredstava]]/7.5345</f>
        <v>139419.47043599442</v>
      </c>
      <c r="U2858" s="79">
        <v>0</v>
      </c>
      <c r="V2858" s="80">
        <f>Ugovori_OPULJP[[#This Row],[Javni doprinos korisnika - HRK]]/7.5345</f>
        <v>0</v>
      </c>
      <c r="W2858" s="50">
        <v>0</v>
      </c>
      <c r="X2858" s="51">
        <f>Ugovori_OPULJP[[#This Row],[Privatni doprinos korisnika - HRK]]/7.5345</f>
        <v>0</v>
      </c>
      <c r="Y2858" s="52">
        <v>1050456</v>
      </c>
      <c r="Z2858" s="53">
        <f>Ugovori_OPULJP[[#This Row],[UKUPNI PRIHVATLJIVI IZDACI
TOTAL ELIGIBLE EXPENDITURE
= Bespovratna sredstva ukupno + doprinos korisnika
= Ukupni prihvatljivi troškovi
= Ukupna ugovorena vrijednost projekta HRK]]/7.5345</f>
        <v>139419.47043599442</v>
      </c>
      <c r="AA2858" s="44" t="s">
        <v>38</v>
      </c>
      <c r="AB2858" s="44" t="s">
        <v>753</v>
      </c>
      <c r="AC2858" s="119" t="s">
        <v>10416</v>
      </c>
      <c r="AD2858" s="43" t="s">
        <v>10239</v>
      </c>
    </row>
    <row r="2859" spans="1:30" ht="114.75" x14ac:dyDescent="0.2">
      <c r="A2859" s="41" t="s">
        <v>10417</v>
      </c>
      <c r="B2859" s="42" t="s">
        <v>743</v>
      </c>
      <c r="C2859" s="43" t="s">
        <v>10234</v>
      </c>
      <c r="D2859" s="43" t="s">
        <v>10306</v>
      </c>
      <c r="E2859" s="116" t="s">
        <v>76</v>
      </c>
      <c r="F2859" s="81" t="s">
        <v>10418</v>
      </c>
      <c r="G2859" s="81" t="s">
        <v>10419</v>
      </c>
      <c r="H2859" s="117">
        <v>44110</v>
      </c>
      <c r="I2859" s="117">
        <v>45022</v>
      </c>
      <c r="J2859" s="48" t="str">
        <f>IF(Ugovori_OPULJP[[#This Row],[DATUM ZAVRŠETKA OPERACIJE]]&gt;DATE(2024,3,31),"u provedbi","završen")</f>
        <v>završen</v>
      </c>
      <c r="K2859" s="46" t="s">
        <v>10420</v>
      </c>
      <c r="L2859" s="82" t="s">
        <v>37</v>
      </c>
      <c r="M2859" s="49">
        <v>0.85</v>
      </c>
      <c r="N2859" s="49">
        <v>0.15</v>
      </c>
      <c r="O2859" s="50">
        <f>Ugovori_OPULJP[[#This Row],[Bespovratna sredstva - Ukupno (EU+Nac) HRK
= Ukupna ugovorena vrijednost bespovratnih sredstava]]*Ugovori_OPULJP[[#This Row],[EU STOPA SUFINANCIRANJA %
EU CO-FINANCING RATE %]]</f>
        <v>741134.40549999999</v>
      </c>
      <c r="P2859" s="51">
        <f>Ugovori_OPULJP[[#This Row],[Bespovratna sredstva - EU dio - HRK]]/7.5345</f>
        <v>98365.439710664272</v>
      </c>
      <c r="Q2859" s="79">
        <f>Ugovori_OPULJP[[#This Row],[Bespovratna sredstva - Ukupno (EU+Nac) HRK
= Ukupna ugovorena vrijednost bespovratnih sredstava]]*Ugovori_OPULJP[[#This Row],[STOPA NACIONALNOG SUFINANCIRANJA %]]</f>
        <v>130788.42449999999</v>
      </c>
      <c r="R2859" s="80">
        <f>Ugovori_OPULJP[[#This Row],[Bespovratna sredstva - Nacionalni dio - HRK]]/7.5345</f>
        <v>17358.607007764283</v>
      </c>
      <c r="S2859" s="50">
        <v>871922.83</v>
      </c>
      <c r="T2859" s="51">
        <f>Ugovori_OPULJP[[#This Row],[Bespovratna sredstva - Ukupno (EU+Nac) HRK
= Ukupna ugovorena vrijednost bespovratnih sredstava]]/7.5345</f>
        <v>115724.04671842855</v>
      </c>
      <c r="U2859" s="79">
        <v>0</v>
      </c>
      <c r="V2859" s="80">
        <f>Ugovori_OPULJP[[#This Row],[Javni doprinos korisnika - HRK]]/7.5345</f>
        <v>0</v>
      </c>
      <c r="W2859" s="50">
        <v>0</v>
      </c>
      <c r="X2859" s="51">
        <f>Ugovori_OPULJP[[#This Row],[Privatni doprinos korisnika - HRK]]/7.5345</f>
        <v>0</v>
      </c>
      <c r="Y2859" s="52">
        <v>871922.83</v>
      </c>
      <c r="Z2859" s="53">
        <f>Ugovori_OPULJP[[#This Row],[UKUPNI PRIHVATLJIVI IZDACI
TOTAL ELIGIBLE EXPENDITURE
= Bespovratna sredstva ukupno + doprinos korisnika
= Ukupni prihvatljivi troškovi
= Ukupna ugovorena vrijednost projekta HRK]]/7.5345</f>
        <v>115724.04671842855</v>
      </c>
      <c r="AA2859" s="44" t="s">
        <v>38</v>
      </c>
      <c r="AB2859" s="44" t="s">
        <v>753</v>
      </c>
      <c r="AC2859" s="114" t="s">
        <v>10421</v>
      </c>
      <c r="AD2859" s="43" t="s">
        <v>10239</v>
      </c>
    </row>
    <row r="2860" spans="1:30" ht="76.5" x14ac:dyDescent="0.2">
      <c r="A2860" s="41" t="s">
        <v>10422</v>
      </c>
      <c r="B2860" s="42" t="s">
        <v>743</v>
      </c>
      <c r="C2860" s="43" t="s">
        <v>10234</v>
      </c>
      <c r="D2860" s="43" t="s">
        <v>10306</v>
      </c>
      <c r="E2860" s="116" t="s">
        <v>76</v>
      </c>
      <c r="F2860" s="81" t="s">
        <v>10423</v>
      </c>
      <c r="G2860" s="81" t="s">
        <v>10424</v>
      </c>
      <c r="H2860" s="117">
        <v>44105</v>
      </c>
      <c r="I2860" s="117">
        <v>44835</v>
      </c>
      <c r="J2860" s="48" t="str">
        <f>IF(Ugovori_OPULJP[[#This Row],[DATUM ZAVRŠETKA OPERACIJE]]&gt;DATE(2024,3,31),"u provedbi","završen")</f>
        <v>završen</v>
      </c>
      <c r="K2860" s="46" t="s">
        <v>10425</v>
      </c>
      <c r="L2860" s="82" t="s">
        <v>37</v>
      </c>
      <c r="M2860" s="49">
        <v>0.85</v>
      </c>
      <c r="N2860" s="49">
        <v>0.15</v>
      </c>
      <c r="O2860" s="50">
        <f>Ugovori_OPULJP[[#This Row],[Bespovratna sredstva - Ukupno (EU+Nac) HRK
= Ukupna ugovorena vrijednost bespovratnih sredstava]]*Ugovori_OPULJP[[#This Row],[EU STOPA SUFINANCIRANJA %
EU CO-FINANCING RATE %]]</f>
        <v>1015944.5140000001</v>
      </c>
      <c r="P2860" s="51">
        <f>Ugovori_OPULJP[[#This Row],[Bespovratna sredstva - EU dio - HRK]]/7.5345</f>
        <v>134839.00909151239</v>
      </c>
      <c r="Q2860" s="79">
        <f>Ugovori_OPULJP[[#This Row],[Bespovratna sredstva - Ukupno (EU+Nac) HRK
= Ukupna ugovorena vrijednost bespovratnih sredstava]]*Ugovori_OPULJP[[#This Row],[STOPA NACIONALNOG SUFINANCIRANJA %]]</f>
        <v>179284.326</v>
      </c>
      <c r="R2860" s="80">
        <f>Ugovori_OPULJP[[#This Row],[Bespovratna sredstva - Nacionalni dio - HRK]]/7.5345</f>
        <v>23795.119251443361</v>
      </c>
      <c r="S2860" s="50">
        <v>1195228.8400000001</v>
      </c>
      <c r="T2860" s="51">
        <f>Ugovori_OPULJP[[#This Row],[Bespovratna sredstva - Ukupno (EU+Nac) HRK
= Ukupna ugovorena vrijednost bespovratnih sredstava]]/7.5345</f>
        <v>158634.12834295575</v>
      </c>
      <c r="U2860" s="79">
        <v>0</v>
      </c>
      <c r="V2860" s="80">
        <f>Ugovori_OPULJP[[#This Row],[Javni doprinos korisnika - HRK]]/7.5345</f>
        <v>0</v>
      </c>
      <c r="W2860" s="50">
        <v>0</v>
      </c>
      <c r="X2860" s="51">
        <f>Ugovori_OPULJP[[#This Row],[Privatni doprinos korisnika - HRK]]/7.5345</f>
        <v>0</v>
      </c>
      <c r="Y2860" s="52">
        <v>1195228.8400000001</v>
      </c>
      <c r="Z2860" s="53">
        <f>Ugovori_OPULJP[[#This Row],[UKUPNI PRIHVATLJIVI IZDACI
TOTAL ELIGIBLE EXPENDITURE
= Bespovratna sredstva ukupno + doprinos korisnika
= Ukupni prihvatljivi troškovi
= Ukupna ugovorena vrijednost projekta HRK]]/7.5345</f>
        <v>158634.12834295575</v>
      </c>
      <c r="AA2860" s="44" t="s">
        <v>38</v>
      </c>
      <c r="AB2860" s="44" t="s">
        <v>753</v>
      </c>
      <c r="AC2860" s="114" t="s">
        <v>10426</v>
      </c>
      <c r="AD2860" s="43" t="s">
        <v>10239</v>
      </c>
    </row>
    <row r="2861" spans="1:30" ht="63.75" x14ac:dyDescent="0.2">
      <c r="A2861" s="41" t="s">
        <v>10427</v>
      </c>
      <c r="B2861" s="42" t="s">
        <v>743</v>
      </c>
      <c r="C2861" s="43" t="s">
        <v>10234</v>
      </c>
      <c r="D2861" s="43" t="s">
        <v>10306</v>
      </c>
      <c r="E2861" s="116" t="s">
        <v>76</v>
      </c>
      <c r="F2861" s="81" t="s">
        <v>10428</v>
      </c>
      <c r="G2861" s="81" t="s">
        <v>10429</v>
      </c>
      <c r="H2861" s="117">
        <v>44105</v>
      </c>
      <c r="I2861" s="117">
        <v>45017</v>
      </c>
      <c r="J2861" s="48" t="str">
        <f>IF(Ugovori_OPULJP[[#This Row],[DATUM ZAVRŠETKA OPERACIJE]]&gt;DATE(2024,3,31),"u provedbi","završen")</f>
        <v>završen</v>
      </c>
      <c r="K2861" s="46" t="s">
        <v>37</v>
      </c>
      <c r="L2861" s="82" t="s">
        <v>37</v>
      </c>
      <c r="M2861" s="49">
        <v>0.85</v>
      </c>
      <c r="N2861" s="49">
        <v>0.15</v>
      </c>
      <c r="O2861" s="50">
        <f>Ugovori_OPULJP[[#This Row],[Bespovratna sredstva - Ukupno (EU+Nac) HRK
= Ukupna ugovorena vrijednost bespovratnih sredstava]]*Ugovori_OPULJP[[#This Row],[EU STOPA SUFINANCIRANJA %
EU CO-FINANCING RATE %]]</f>
        <v>1486813.7355</v>
      </c>
      <c r="P2861" s="51">
        <f>Ugovori_OPULJP[[#This Row],[Bespovratna sredstva - EU dio - HRK]]/7.5345</f>
        <v>197334.09456500097</v>
      </c>
      <c r="Q2861" s="79">
        <f>Ugovori_OPULJP[[#This Row],[Bespovratna sredstva - Ukupno (EU+Nac) HRK
= Ukupna ugovorena vrijednost bespovratnih sredstava]]*Ugovori_OPULJP[[#This Row],[STOPA NACIONALNOG SUFINANCIRANJA %]]</f>
        <v>262378.89449999999</v>
      </c>
      <c r="R2861" s="80">
        <f>Ugovori_OPULJP[[#This Row],[Bespovratna sredstva - Nacionalni dio - HRK]]/7.5345</f>
        <v>34823.663746764876</v>
      </c>
      <c r="S2861" s="50">
        <v>1749192.63</v>
      </c>
      <c r="T2861" s="51">
        <f>Ugovori_OPULJP[[#This Row],[Bespovratna sredstva - Ukupno (EU+Nac) HRK
= Ukupna ugovorena vrijednost bespovratnih sredstava]]/7.5345</f>
        <v>232157.75831176585</v>
      </c>
      <c r="U2861" s="79">
        <v>0</v>
      </c>
      <c r="V2861" s="80">
        <f>Ugovori_OPULJP[[#This Row],[Javni doprinos korisnika - HRK]]/7.5345</f>
        <v>0</v>
      </c>
      <c r="W2861" s="50">
        <v>506561.37</v>
      </c>
      <c r="X2861" s="51">
        <f>Ugovori_OPULJP[[#This Row],[Privatni doprinos korisnika - HRK]]/7.5345</f>
        <v>67232.247660760491</v>
      </c>
      <c r="Y2861" s="52">
        <v>2255754</v>
      </c>
      <c r="Z2861" s="53">
        <f>Ugovori_OPULJP[[#This Row],[UKUPNI PRIHVATLJIVI IZDACI
TOTAL ELIGIBLE EXPENDITURE
= Bespovratna sredstva ukupno + doprinos korisnika
= Ukupni prihvatljivi troškovi
= Ukupna ugovorena vrijednost projekta HRK]]/7.5345</f>
        <v>299390.00597252639</v>
      </c>
      <c r="AA2861" s="44" t="s">
        <v>38</v>
      </c>
      <c r="AB2861" s="44" t="s">
        <v>753</v>
      </c>
      <c r="AC2861" s="114" t="s">
        <v>10430</v>
      </c>
      <c r="AD2861" s="43" t="s">
        <v>10239</v>
      </c>
    </row>
    <row r="2862" spans="1:30" ht="102" x14ac:dyDescent="0.2">
      <c r="A2862" s="41" t="s">
        <v>10431</v>
      </c>
      <c r="B2862" s="42" t="s">
        <v>743</v>
      </c>
      <c r="C2862" s="43" t="s">
        <v>10234</v>
      </c>
      <c r="D2862" s="43" t="s">
        <v>10306</v>
      </c>
      <c r="E2862" s="116" t="s">
        <v>76</v>
      </c>
      <c r="F2862" s="45" t="s">
        <v>10432</v>
      </c>
      <c r="G2862" s="45" t="s">
        <v>10433</v>
      </c>
      <c r="H2862" s="47">
        <v>44091</v>
      </c>
      <c r="I2862" s="47">
        <v>44637</v>
      </c>
      <c r="J2862" s="48" t="str">
        <f>IF(Ugovori_OPULJP[[#This Row],[DATUM ZAVRŠETKA OPERACIJE]]&gt;DATE(2024,3,31),"u provedbi","završen")</f>
        <v>završen</v>
      </c>
      <c r="K2862" s="46" t="s">
        <v>249</v>
      </c>
      <c r="L2862" s="46" t="s">
        <v>249</v>
      </c>
      <c r="M2862" s="49">
        <v>0.85</v>
      </c>
      <c r="N2862" s="49">
        <v>0.15</v>
      </c>
      <c r="O2862" s="50">
        <f>Ugovori_OPULJP[[#This Row],[Bespovratna sredstva - Ukupno (EU+Nac) HRK
= Ukupna ugovorena vrijednost bespovratnih sredstava]]*Ugovori_OPULJP[[#This Row],[EU STOPA SUFINANCIRANJA %
EU CO-FINANCING RATE %]]</f>
        <v>957272.52449999994</v>
      </c>
      <c r="P2862" s="51">
        <f>Ugovori_OPULJP[[#This Row],[Bespovratna sredstva - EU dio - HRK]]/7.5345</f>
        <v>127051.89786979891</v>
      </c>
      <c r="Q2862" s="50">
        <f>Ugovori_OPULJP[[#This Row],[Bespovratna sredstva - Ukupno (EU+Nac) HRK
= Ukupna ugovorena vrijednost bespovratnih sredstava]]*Ugovori_OPULJP[[#This Row],[STOPA NACIONALNOG SUFINANCIRANJA %]]</f>
        <v>168930.4455</v>
      </c>
      <c r="R2862" s="51">
        <f>Ugovori_OPULJP[[#This Row],[Bespovratna sredstva - Nacionalni dio - HRK]]/7.5345</f>
        <v>22420.923153493928</v>
      </c>
      <c r="S2862" s="50">
        <v>1126202.97</v>
      </c>
      <c r="T2862" s="51">
        <f>Ugovori_OPULJP[[#This Row],[Bespovratna sredstva - Ukupno (EU+Nac) HRK
= Ukupna ugovorena vrijednost bespovratnih sredstava]]/7.5345</f>
        <v>149472.82102329284</v>
      </c>
      <c r="U2862" s="50">
        <v>0</v>
      </c>
      <c r="V2862" s="51">
        <f>Ugovori_OPULJP[[#This Row],[Javni doprinos korisnika - HRK]]/7.5345</f>
        <v>0</v>
      </c>
      <c r="W2862" s="50">
        <v>0</v>
      </c>
      <c r="X2862" s="51">
        <f>Ugovori_OPULJP[[#This Row],[Privatni doprinos korisnika - HRK]]/7.5345</f>
        <v>0</v>
      </c>
      <c r="Y2862" s="52">
        <v>1126202.97</v>
      </c>
      <c r="Z2862" s="53">
        <f>Ugovori_OPULJP[[#This Row],[UKUPNI PRIHVATLJIVI IZDACI
TOTAL ELIGIBLE EXPENDITURE
= Bespovratna sredstva ukupno + doprinos korisnika
= Ukupni prihvatljivi troškovi
= Ukupna ugovorena vrijednost projekta HRK]]/7.5345</f>
        <v>149472.82102329284</v>
      </c>
      <c r="AA2862" s="44" t="s">
        <v>38</v>
      </c>
      <c r="AB2862" s="44" t="s">
        <v>753</v>
      </c>
      <c r="AC2862" s="115" t="s">
        <v>10434</v>
      </c>
      <c r="AD2862" s="43" t="s">
        <v>10239</v>
      </c>
    </row>
    <row r="2863" spans="1:30" ht="102" x14ac:dyDescent="0.2">
      <c r="A2863" s="41" t="s">
        <v>10435</v>
      </c>
      <c r="B2863" s="42" t="s">
        <v>743</v>
      </c>
      <c r="C2863" s="43" t="s">
        <v>10234</v>
      </c>
      <c r="D2863" s="43" t="s">
        <v>10306</v>
      </c>
      <c r="E2863" s="116" t="s">
        <v>76</v>
      </c>
      <c r="F2863" s="45" t="s">
        <v>10436</v>
      </c>
      <c r="G2863" s="45" t="s">
        <v>10437</v>
      </c>
      <c r="H2863" s="47">
        <v>44103</v>
      </c>
      <c r="I2863" s="47">
        <v>44833</v>
      </c>
      <c r="J2863" s="48" t="str">
        <f>IF(Ugovori_OPULJP[[#This Row],[DATUM ZAVRŠETKA OPERACIJE]]&gt;DATE(2024,3,31),"u provedbi","završen")</f>
        <v>završen</v>
      </c>
      <c r="K2863" s="46" t="s">
        <v>10438</v>
      </c>
      <c r="L2863" s="46" t="s">
        <v>37</v>
      </c>
      <c r="M2863" s="49">
        <v>0.85</v>
      </c>
      <c r="N2863" s="49">
        <v>0.15</v>
      </c>
      <c r="O2863" s="50">
        <f>Ugovori_OPULJP[[#This Row],[Bespovratna sredstva - Ukupno (EU+Nac) HRK
= Ukupna ugovorena vrijednost bespovratnih sredstava]]*Ugovori_OPULJP[[#This Row],[EU STOPA SUFINANCIRANJA %
EU CO-FINANCING RATE %]]</f>
        <v>1017961.7425000001</v>
      </c>
      <c r="P2863" s="51">
        <f>Ugovori_OPULJP[[#This Row],[Bespovratna sredstva - EU dio - HRK]]/7.5345</f>
        <v>135106.74132324639</v>
      </c>
      <c r="Q2863" s="50">
        <f>Ugovori_OPULJP[[#This Row],[Bespovratna sredstva - Ukupno (EU+Nac) HRK
= Ukupna ugovorena vrijednost bespovratnih sredstava]]*Ugovori_OPULJP[[#This Row],[STOPA NACIONALNOG SUFINANCIRANJA %]]</f>
        <v>179640.3075</v>
      </c>
      <c r="R2863" s="51">
        <f>Ugovori_OPULJP[[#This Row],[Bespovratna sredstva - Nacionalni dio - HRK]]/7.5345</f>
        <v>23842.366115867011</v>
      </c>
      <c r="S2863" s="50">
        <v>1197602.05</v>
      </c>
      <c r="T2863" s="51">
        <f>Ugovori_OPULJP[[#This Row],[Bespovratna sredstva - Ukupno (EU+Nac) HRK
= Ukupna ugovorena vrijednost bespovratnih sredstava]]/7.5345</f>
        <v>158949.1074391134</v>
      </c>
      <c r="U2863" s="50">
        <v>0</v>
      </c>
      <c r="V2863" s="51">
        <f>Ugovori_OPULJP[[#This Row],[Javni doprinos korisnika - HRK]]/7.5345</f>
        <v>0</v>
      </c>
      <c r="W2863" s="50">
        <v>0</v>
      </c>
      <c r="X2863" s="51">
        <f>Ugovori_OPULJP[[#This Row],[Privatni doprinos korisnika - HRK]]/7.5345</f>
        <v>0</v>
      </c>
      <c r="Y2863" s="52">
        <v>1197602.05</v>
      </c>
      <c r="Z2863" s="53">
        <f>Ugovori_OPULJP[[#This Row],[UKUPNI PRIHVATLJIVI IZDACI
TOTAL ELIGIBLE EXPENDITURE
= Bespovratna sredstva ukupno + doprinos korisnika
= Ukupni prihvatljivi troškovi
= Ukupna ugovorena vrijednost projekta HRK]]/7.5345</f>
        <v>158949.1074391134</v>
      </c>
      <c r="AA2863" s="44" t="s">
        <v>38</v>
      </c>
      <c r="AB2863" s="44" t="s">
        <v>753</v>
      </c>
      <c r="AC2863" s="115" t="s">
        <v>10439</v>
      </c>
      <c r="AD2863" s="43" t="s">
        <v>10239</v>
      </c>
    </row>
    <row r="2864" spans="1:30" ht="63.75" x14ac:dyDescent="0.2">
      <c r="A2864" s="41" t="s">
        <v>10440</v>
      </c>
      <c r="B2864" s="42" t="s">
        <v>743</v>
      </c>
      <c r="C2864" s="43" t="s">
        <v>10234</v>
      </c>
      <c r="D2864" s="43" t="s">
        <v>10306</v>
      </c>
      <c r="E2864" s="116" t="s">
        <v>76</v>
      </c>
      <c r="F2864" s="81" t="s">
        <v>10441</v>
      </c>
      <c r="G2864" s="81" t="s">
        <v>10442</v>
      </c>
      <c r="H2864" s="117">
        <v>44105</v>
      </c>
      <c r="I2864" s="117">
        <v>45017</v>
      </c>
      <c r="J2864" s="48" t="str">
        <f>IF(Ugovori_OPULJP[[#This Row],[DATUM ZAVRŠETKA OPERACIJE]]&gt;DATE(2024,3,31),"u provedbi","završen")</f>
        <v>završen</v>
      </c>
      <c r="K2864" s="46" t="s">
        <v>271</v>
      </c>
      <c r="L2864" s="82" t="s">
        <v>271</v>
      </c>
      <c r="M2864" s="49">
        <v>0.85</v>
      </c>
      <c r="N2864" s="49">
        <v>0.15</v>
      </c>
      <c r="O2864" s="50">
        <f>Ugovori_OPULJP[[#This Row],[Bespovratna sredstva - Ukupno (EU+Nac) HRK
= Ukupna ugovorena vrijednost bespovratnih sredstava]]*Ugovori_OPULJP[[#This Row],[EU STOPA SUFINANCIRANJA %
EU CO-FINANCING RATE %]]</f>
        <v>825435</v>
      </c>
      <c r="P2864" s="51">
        <f>Ugovori_OPULJP[[#This Row],[Bespovratna sredstva - EU dio - HRK]]/7.5345</f>
        <v>109554.05136372685</v>
      </c>
      <c r="Q2864" s="79">
        <f>Ugovori_OPULJP[[#This Row],[Bespovratna sredstva - Ukupno (EU+Nac) HRK
= Ukupna ugovorena vrijednost bespovratnih sredstava]]*Ugovori_OPULJP[[#This Row],[STOPA NACIONALNOG SUFINANCIRANJA %]]</f>
        <v>145665</v>
      </c>
      <c r="R2864" s="80">
        <f>Ugovori_OPULJP[[#This Row],[Bespovratna sredstva - Nacionalni dio - HRK]]/7.5345</f>
        <v>19333.067887716505</v>
      </c>
      <c r="S2864" s="50">
        <v>971100</v>
      </c>
      <c r="T2864" s="51">
        <f>Ugovori_OPULJP[[#This Row],[Bespovratna sredstva - Ukupno (EU+Nac) HRK
= Ukupna ugovorena vrijednost bespovratnih sredstava]]/7.5345</f>
        <v>128887.11925144335</v>
      </c>
      <c r="U2864" s="79">
        <v>0</v>
      </c>
      <c r="V2864" s="80">
        <f>Ugovori_OPULJP[[#This Row],[Javni doprinos korisnika - HRK]]/7.5345</f>
        <v>0</v>
      </c>
      <c r="W2864" s="50">
        <v>0</v>
      </c>
      <c r="X2864" s="51">
        <f>Ugovori_OPULJP[[#This Row],[Privatni doprinos korisnika - HRK]]/7.5345</f>
        <v>0</v>
      </c>
      <c r="Y2864" s="52">
        <v>971100</v>
      </c>
      <c r="Z2864" s="53">
        <f>Ugovori_OPULJP[[#This Row],[UKUPNI PRIHVATLJIVI IZDACI
TOTAL ELIGIBLE EXPENDITURE
= Bespovratna sredstva ukupno + doprinos korisnika
= Ukupni prihvatljivi troškovi
= Ukupna ugovorena vrijednost projekta HRK]]/7.5345</f>
        <v>128887.11925144335</v>
      </c>
      <c r="AA2864" s="44" t="s">
        <v>38</v>
      </c>
      <c r="AB2864" s="44" t="s">
        <v>753</v>
      </c>
      <c r="AC2864" s="114" t="s">
        <v>10443</v>
      </c>
      <c r="AD2864" s="43" t="s">
        <v>10239</v>
      </c>
    </row>
    <row r="2865" spans="1:30" ht="114.75" x14ac:dyDescent="0.2">
      <c r="A2865" s="41" t="s">
        <v>10444</v>
      </c>
      <c r="B2865" s="42" t="s">
        <v>743</v>
      </c>
      <c r="C2865" s="43" t="s">
        <v>10234</v>
      </c>
      <c r="D2865" s="43" t="s">
        <v>10306</v>
      </c>
      <c r="E2865" s="116" t="s">
        <v>76</v>
      </c>
      <c r="F2865" s="81" t="s">
        <v>10445</v>
      </c>
      <c r="G2865" s="45" t="s">
        <v>10258</v>
      </c>
      <c r="H2865" s="47">
        <v>44105</v>
      </c>
      <c r="I2865" s="117">
        <v>44652</v>
      </c>
      <c r="J2865" s="48" t="str">
        <f>IF(Ugovori_OPULJP[[#This Row],[DATUM ZAVRŠETKA OPERACIJE]]&gt;DATE(2024,3,31),"u provedbi","završen")</f>
        <v>završen</v>
      </c>
      <c r="K2865" s="46" t="s">
        <v>10425</v>
      </c>
      <c r="L2865" s="82" t="s">
        <v>594</v>
      </c>
      <c r="M2865" s="49">
        <v>0.85</v>
      </c>
      <c r="N2865" s="49">
        <v>0.15</v>
      </c>
      <c r="O2865" s="50">
        <f>Ugovori_OPULJP[[#This Row],[Bespovratna sredstva - Ukupno (EU+Nac) HRK
= Ukupna ugovorena vrijednost bespovratnih sredstava]]*Ugovori_OPULJP[[#This Row],[EU STOPA SUFINANCIRANJA %
EU CO-FINANCING RATE %]]</f>
        <v>613830.73849999998</v>
      </c>
      <c r="P2865" s="51">
        <f>Ugovori_OPULJP[[#This Row],[Bespovratna sredstva - EU dio - HRK]]/7.5345</f>
        <v>81469.339504943913</v>
      </c>
      <c r="Q2865" s="79">
        <f>Ugovori_OPULJP[[#This Row],[Bespovratna sredstva - Ukupno (EU+Nac) HRK
= Ukupna ugovorena vrijednost bespovratnih sredstava]]*Ugovori_OPULJP[[#This Row],[STOPA NACIONALNOG SUFINANCIRANJA %]]</f>
        <v>108323.07150000001</v>
      </c>
      <c r="R2865" s="80">
        <f>Ugovori_OPULJP[[#This Row],[Bespovratna sredstva - Nacionalni dio - HRK]]/7.5345</f>
        <v>14376.94226557834</v>
      </c>
      <c r="S2865" s="50">
        <v>722153.81</v>
      </c>
      <c r="T2865" s="51">
        <f>Ugovori_OPULJP[[#This Row],[Bespovratna sredstva - Ukupno (EU+Nac) HRK
= Ukupna ugovorena vrijednost bespovratnih sredstava]]/7.5345</f>
        <v>95846.28177052227</v>
      </c>
      <c r="U2865" s="79">
        <v>0</v>
      </c>
      <c r="V2865" s="80">
        <f>Ugovori_OPULJP[[#This Row],[Javni doprinos korisnika - HRK]]/7.5345</f>
        <v>0</v>
      </c>
      <c r="W2865" s="50">
        <v>115887.53</v>
      </c>
      <c r="X2865" s="51">
        <f>Ugovori_OPULJP[[#This Row],[Privatni doprinos korisnika - HRK]]/7.5345</f>
        <v>15380.918441834228</v>
      </c>
      <c r="Y2865" s="52">
        <v>838041.34000000008</v>
      </c>
      <c r="Z2865" s="53">
        <f>Ugovori_OPULJP[[#This Row],[UKUPNI PRIHVATLJIVI IZDACI
TOTAL ELIGIBLE EXPENDITURE
= Bespovratna sredstva ukupno + doprinos korisnika
= Ukupni prihvatljivi troškovi
= Ukupna ugovorena vrijednost projekta HRK]]/7.5345</f>
        <v>111227.2002123565</v>
      </c>
      <c r="AA2865" s="44" t="s">
        <v>38</v>
      </c>
      <c r="AB2865" s="44" t="s">
        <v>753</v>
      </c>
      <c r="AC2865" s="114" t="s">
        <v>10446</v>
      </c>
      <c r="AD2865" s="43" t="s">
        <v>10239</v>
      </c>
    </row>
    <row r="2866" spans="1:30" ht="114.75" x14ac:dyDescent="0.2">
      <c r="A2866" s="41" t="s">
        <v>10447</v>
      </c>
      <c r="B2866" s="42" t="s">
        <v>743</v>
      </c>
      <c r="C2866" s="43" t="s">
        <v>10234</v>
      </c>
      <c r="D2866" s="43" t="s">
        <v>10306</v>
      </c>
      <c r="E2866" s="116" t="s">
        <v>76</v>
      </c>
      <c r="F2866" s="81" t="s">
        <v>10448</v>
      </c>
      <c r="G2866" s="81" t="s">
        <v>10449</v>
      </c>
      <c r="H2866" s="117">
        <v>44109</v>
      </c>
      <c r="I2866" s="117">
        <v>45021</v>
      </c>
      <c r="J2866" s="48" t="str">
        <f>IF(Ugovori_OPULJP[[#This Row],[DATUM ZAVRŠETKA OPERACIJE]]&gt;DATE(2024,3,31),"u provedbi","završen")</f>
        <v>završen</v>
      </c>
      <c r="K2866" s="46" t="s">
        <v>99</v>
      </c>
      <c r="L2866" s="82" t="s">
        <v>99</v>
      </c>
      <c r="M2866" s="49">
        <v>0.85</v>
      </c>
      <c r="N2866" s="49">
        <v>0.15</v>
      </c>
      <c r="O2866" s="50">
        <f>Ugovori_OPULJP[[#This Row],[Bespovratna sredstva - Ukupno (EU+Nac) HRK
= Ukupna ugovorena vrijednost bespovratnih sredstava]]*Ugovori_OPULJP[[#This Row],[EU STOPA SUFINANCIRANJA %
EU CO-FINANCING RATE %]]</f>
        <v>1019932.7734999999</v>
      </c>
      <c r="P2866" s="51">
        <f>Ugovori_OPULJP[[#This Row],[Bespovratna sredstva - EU dio - HRK]]/7.5345</f>
        <v>135368.34209303866</v>
      </c>
      <c r="Q2866" s="79">
        <f>Ugovori_OPULJP[[#This Row],[Bespovratna sredstva - Ukupno (EU+Nac) HRK
= Ukupna ugovorena vrijednost bespovratnih sredstava]]*Ugovori_OPULJP[[#This Row],[STOPA NACIONALNOG SUFINANCIRANJA %]]</f>
        <v>179988.13649999999</v>
      </c>
      <c r="R2866" s="80">
        <f>Ugovori_OPULJP[[#This Row],[Bespovratna sredstva - Nacionalni dio - HRK]]/7.5345</f>
        <v>23888.53095759506</v>
      </c>
      <c r="S2866" s="50">
        <v>1199920.9099999999</v>
      </c>
      <c r="T2866" s="51">
        <f>Ugovori_OPULJP[[#This Row],[Bespovratna sredstva - Ukupno (EU+Nac) HRK
= Ukupna ugovorena vrijednost bespovratnih sredstava]]/7.5345</f>
        <v>159256.87305063373</v>
      </c>
      <c r="U2866" s="79">
        <v>0</v>
      </c>
      <c r="V2866" s="80">
        <f>Ugovori_OPULJP[[#This Row],[Javni doprinos korisnika - HRK]]/7.5345</f>
        <v>0</v>
      </c>
      <c r="W2866" s="50">
        <v>0</v>
      </c>
      <c r="X2866" s="51">
        <f>Ugovori_OPULJP[[#This Row],[Privatni doprinos korisnika - HRK]]/7.5345</f>
        <v>0</v>
      </c>
      <c r="Y2866" s="52">
        <v>1199920.9099999999</v>
      </c>
      <c r="Z2866" s="53">
        <f>Ugovori_OPULJP[[#This Row],[UKUPNI PRIHVATLJIVI IZDACI
TOTAL ELIGIBLE EXPENDITURE
= Bespovratna sredstva ukupno + doprinos korisnika
= Ukupni prihvatljivi troškovi
= Ukupna ugovorena vrijednost projekta HRK]]/7.5345</f>
        <v>159256.87305063373</v>
      </c>
      <c r="AA2866" s="44" t="s">
        <v>38</v>
      </c>
      <c r="AB2866" s="44" t="s">
        <v>753</v>
      </c>
      <c r="AC2866" s="114" t="s">
        <v>10450</v>
      </c>
      <c r="AD2866" s="43" t="s">
        <v>10239</v>
      </c>
    </row>
    <row r="2867" spans="1:30" ht="114.75" x14ac:dyDescent="0.2">
      <c r="A2867" s="41" t="s">
        <v>10451</v>
      </c>
      <c r="B2867" s="42" t="s">
        <v>743</v>
      </c>
      <c r="C2867" s="43" t="s">
        <v>10234</v>
      </c>
      <c r="D2867" s="43" t="s">
        <v>10306</v>
      </c>
      <c r="E2867" s="116" t="s">
        <v>76</v>
      </c>
      <c r="F2867" s="45" t="s">
        <v>10452</v>
      </c>
      <c r="G2867" s="62" t="s">
        <v>6331</v>
      </c>
      <c r="H2867" s="47">
        <v>44091</v>
      </c>
      <c r="I2867" s="47">
        <v>44698</v>
      </c>
      <c r="J2867" s="48" t="str">
        <f>IF(Ugovori_OPULJP[[#This Row],[DATUM ZAVRŠETKA OPERACIJE]]&gt;DATE(2024,3,31),"u provedbi","završen")</f>
        <v>završen</v>
      </c>
      <c r="K2867" s="46" t="s">
        <v>249</v>
      </c>
      <c r="L2867" s="46" t="s">
        <v>249</v>
      </c>
      <c r="M2867" s="49">
        <v>0.85</v>
      </c>
      <c r="N2867" s="49">
        <v>0.15</v>
      </c>
      <c r="O2867" s="50">
        <f>Ugovori_OPULJP[[#This Row],[Bespovratna sredstva - Ukupno (EU+Nac) HRK
= Ukupna ugovorena vrijednost bespovratnih sredstava]]*Ugovori_OPULJP[[#This Row],[EU STOPA SUFINANCIRANJA %
EU CO-FINANCING RATE %]]</f>
        <v>999940</v>
      </c>
      <c r="P2867" s="51">
        <f>Ugovori_OPULJP[[#This Row],[Bespovratna sredstva - EU dio - HRK]]/7.5345</f>
        <v>132714.84504612116</v>
      </c>
      <c r="Q2867" s="50">
        <f>Ugovori_OPULJP[[#This Row],[Bespovratna sredstva - Ukupno (EU+Nac) HRK
= Ukupna ugovorena vrijednost bespovratnih sredstava]]*Ugovori_OPULJP[[#This Row],[STOPA NACIONALNOG SUFINANCIRANJA %]]</f>
        <v>176460</v>
      </c>
      <c r="R2867" s="51">
        <f>Ugovori_OPULJP[[#This Row],[Bespovratna sredstva - Nacionalni dio - HRK]]/7.5345</f>
        <v>23420.266772844912</v>
      </c>
      <c r="S2867" s="50">
        <v>1176400</v>
      </c>
      <c r="T2867" s="51">
        <f>Ugovori_OPULJP[[#This Row],[Bespovratna sredstva - Ukupno (EU+Nac) HRK
= Ukupna ugovorena vrijednost bespovratnih sredstava]]/7.5345</f>
        <v>156135.11181896608</v>
      </c>
      <c r="U2867" s="50">
        <v>0</v>
      </c>
      <c r="V2867" s="51">
        <f>Ugovori_OPULJP[[#This Row],[Javni doprinos korisnika - HRK]]/7.5345</f>
        <v>0</v>
      </c>
      <c r="W2867" s="50">
        <v>0</v>
      </c>
      <c r="X2867" s="51">
        <f>Ugovori_OPULJP[[#This Row],[Privatni doprinos korisnika - HRK]]/7.5345</f>
        <v>0</v>
      </c>
      <c r="Y2867" s="52">
        <v>1176400</v>
      </c>
      <c r="Z2867" s="53">
        <f>Ugovori_OPULJP[[#This Row],[UKUPNI PRIHVATLJIVI IZDACI
TOTAL ELIGIBLE EXPENDITURE
= Bespovratna sredstva ukupno + doprinos korisnika
= Ukupni prihvatljivi troškovi
= Ukupna ugovorena vrijednost projekta HRK]]/7.5345</f>
        <v>156135.11181896608</v>
      </c>
      <c r="AA2867" s="44" t="s">
        <v>38</v>
      </c>
      <c r="AB2867" s="44" t="s">
        <v>753</v>
      </c>
      <c r="AC2867" s="115" t="s">
        <v>10453</v>
      </c>
      <c r="AD2867" s="43" t="s">
        <v>10239</v>
      </c>
    </row>
    <row r="2868" spans="1:30" ht="102" x14ac:dyDescent="0.2">
      <c r="A2868" s="41" t="s">
        <v>10454</v>
      </c>
      <c r="B2868" s="42" t="s">
        <v>743</v>
      </c>
      <c r="C2868" s="43" t="s">
        <v>10234</v>
      </c>
      <c r="D2868" s="43" t="s">
        <v>10306</v>
      </c>
      <c r="E2868" s="116" t="s">
        <v>76</v>
      </c>
      <c r="F2868" s="81" t="s">
        <v>10455</v>
      </c>
      <c r="G2868" s="45" t="s">
        <v>10288</v>
      </c>
      <c r="H2868" s="117">
        <v>44109</v>
      </c>
      <c r="I2868" s="117">
        <v>45021</v>
      </c>
      <c r="J2868" s="48" t="str">
        <f>IF(Ugovori_OPULJP[[#This Row],[DATUM ZAVRŠETKA OPERACIJE]]&gt;DATE(2024,3,31),"u provedbi","završen")</f>
        <v>završen</v>
      </c>
      <c r="K2868" s="46" t="s">
        <v>99</v>
      </c>
      <c r="L2868" s="82" t="s">
        <v>99</v>
      </c>
      <c r="M2868" s="49">
        <v>0.85</v>
      </c>
      <c r="N2868" s="49">
        <v>0.15</v>
      </c>
      <c r="O2868" s="50">
        <f>Ugovori_OPULJP[[#This Row],[Bespovratna sredstva - Ukupno (EU+Nac) HRK
= Ukupna ugovorena vrijednost bespovratnih sredstava]]*Ugovori_OPULJP[[#This Row],[EU STOPA SUFINANCIRANJA %
EU CO-FINANCING RATE %]]</f>
        <v>1557676.3060000001</v>
      </c>
      <c r="P2868" s="51">
        <f>Ugovori_OPULJP[[#This Row],[Bespovratna sredstva - EU dio - HRK]]/7.5345</f>
        <v>206739.17393324044</v>
      </c>
      <c r="Q2868" s="79">
        <f>Ugovori_OPULJP[[#This Row],[Bespovratna sredstva - Ukupno (EU+Nac) HRK
= Ukupna ugovorena vrijednost bespovratnih sredstava]]*Ugovori_OPULJP[[#This Row],[STOPA NACIONALNOG SUFINANCIRANJA %]]</f>
        <v>274884.054</v>
      </c>
      <c r="R2868" s="80">
        <f>Ugovori_OPULJP[[#This Row],[Bespovratna sredstva - Nacionalni dio - HRK]]/7.5345</f>
        <v>36483.383635277722</v>
      </c>
      <c r="S2868" s="50">
        <v>1832560.36</v>
      </c>
      <c r="T2868" s="51">
        <f>Ugovori_OPULJP[[#This Row],[Bespovratna sredstva - Ukupno (EU+Nac) HRK
= Ukupna ugovorena vrijednost bespovratnih sredstava]]/7.5345</f>
        <v>243222.55756851815</v>
      </c>
      <c r="U2868" s="79">
        <v>0</v>
      </c>
      <c r="V2868" s="80">
        <f>Ugovori_OPULJP[[#This Row],[Javni doprinos korisnika - HRK]]/7.5345</f>
        <v>0</v>
      </c>
      <c r="W2868" s="50">
        <v>137864.54999999999</v>
      </c>
      <c r="X2868" s="51">
        <f>Ugovori_OPULJP[[#This Row],[Privatni doprinos korisnika - HRK]]/7.5345</f>
        <v>18297.770256818632</v>
      </c>
      <c r="Y2868" s="52">
        <v>1970424.9100000001</v>
      </c>
      <c r="Z2868" s="53">
        <f>Ugovori_OPULJP[[#This Row],[UKUPNI PRIHVATLJIVI IZDACI
TOTAL ELIGIBLE EXPENDITURE
= Bespovratna sredstva ukupno + doprinos korisnika
= Ukupni prihvatljivi troškovi
= Ukupna ugovorena vrijednost projekta HRK]]/7.5345</f>
        <v>261520.32782533678</v>
      </c>
      <c r="AA2868" s="44" t="s">
        <v>38</v>
      </c>
      <c r="AB2868" s="44" t="s">
        <v>753</v>
      </c>
      <c r="AC2868" s="114" t="s">
        <v>10456</v>
      </c>
      <c r="AD2868" s="43" t="s">
        <v>10239</v>
      </c>
    </row>
    <row r="2869" spans="1:30" ht="114.75" x14ac:dyDescent="0.2">
      <c r="A2869" s="41" t="s">
        <v>10457</v>
      </c>
      <c r="B2869" s="42" t="s">
        <v>743</v>
      </c>
      <c r="C2869" s="43" t="s">
        <v>10234</v>
      </c>
      <c r="D2869" s="43" t="s">
        <v>10306</v>
      </c>
      <c r="E2869" s="116" t="s">
        <v>76</v>
      </c>
      <c r="F2869" s="81" t="s">
        <v>10458</v>
      </c>
      <c r="G2869" s="81" t="s">
        <v>10459</v>
      </c>
      <c r="H2869" s="117">
        <v>44105</v>
      </c>
      <c r="I2869" s="117">
        <v>44470</v>
      </c>
      <c r="J2869" s="48" t="str">
        <f>IF(Ugovori_OPULJP[[#This Row],[DATUM ZAVRŠETKA OPERACIJE]]&gt;DATE(2024,3,31),"u provedbi","završen")</f>
        <v>završen</v>
      </c>
      <c r="K2869" s="46" t="s">
        <v>10460</v>
      </c>
      <c r="L2869" s="82" t="s">
        <v>271</v>
      </c>
      <c r="M2869" s="49">
        <v>0.85</v>
      </c>
      <c r="N2869" s="49">
        <v>0.15</v>
      </c>
      <c r="O2869" s="50">
        <f>Ugovori_OPULJP[[#This Row],[Bespovratna sredstva - Ukupno (EU+Nac) HRK
= Ukupna ugovorena vrijednost bespovratnih sredstava]]*Ugovori_OPULJP[[#This Row],[EU STOPA SUFINANCIRANJA %
EU CO-FINANCING RATE %]]</f>
        <v>985983.98599999992</v>
      </c>
      <c r="P2869" s="51">
        <f>Ugovori_OPULJP[[#This Row],[Bespovratna sredstva - EU dio - HRK]]/7.5345</f>
        <v>130862.56367376732</v>
      </c>
      <c r="Q2869" s="79">
        <f>Ugovori_OPULJP[[#This Row],[Bespovratna sredstva - Ukupno (EU+Nac) HRK
= Ukupna ugovorena vrijednost bespovratnih sredstava]]*Ugovori_OPULJP[[#This Row],[STOPA NACIONALNOG SUFINANCIRANJA %]]</f>
        <v>173997.17399999997</v>
      </c>
      <c r="R2869" s="80">
        <f>Ugovori_OPULJP[[#This Row],[Bespovratna sredstva - Nacionalni dio - HRK]]/7.5345</f>
        <v>23093.393589488347</v>
      </c>
      <c r="S2869" s="50">
        <v>1159981.1599999999</v>
      </c>
      <c r="T2869" s="51">
        <f>Ugovori_OPULJP[[#This Row],[Bespovratna sredstva - Ukupno (EU+Nac) HRK
= Ukupna ugovorena vrijednost bespovratnih sredstava]]/7.5345</f>
        <v>153955.95726325567</v>
      </c>
      <c r="U2869" s="79">
        <v>0</v>
      </c>
      <c r="V2869" s="80">
        <f>Ugovori_OPULJP[[#This Row],[Javni doprinos korisnika - HRK]]/7.5345</f>
        <v>0</v>
      </c>
      <c r="W2869" s="50">
        <v>0</v>
      </c>
      <c r="X2869" s="51">
        <f>Ugovori_OPULJP[[#This Row],[Privatni doprinos korisnika - HRK]]/7.5345</f>
        <v>0</v>
      </c>
      <c r="Y2869" s="52">
        <v>1159981.1599999999</v>
      </c>
      <c r="Z2869" s="53">
        <f>Ugovori_OPULJP[[#This Row],[UKUPNI PRIHVATLJIVI IZDACI
TOTAL ELIGIBLE EXPENDITURE
= Bespovratna sredstva ukupno + doprinos korisnika
= Ukupni prihvatljivi troškovi
= Ukupna ugovorena vrijednost projekta HRK]]/7.5345</f>
        <v>153955.95726325567</v>
      </c>
      <c r="AA2869" s="44" t="s">
        <v>38</v>
      </c>
      <c r="AB2869" s="44" t="s">
        <v>753</v>
      </c>
      <c r="AC2869" s="43" t="s">
        <v>10461</v>
      </c>
      <c r="AD2869" s="43" t="s">
        <v>10239</v>
      </c>
    </row>
    <row r="2870" spans="1:30" ht="114.75" x14ac:dyDescent="0.2">
      <c r="A2870" s="41" t="s">
        <v>10462</v>
      </c>
      <c r="B2870" s="42" t="s">
        <v>743</v>
      </c>
      <c r="C2870" s="43" t="s">
        <v>10234</v>
      </c>
      <c r="D2870" s="43" t="s">
        <v>10306</v>
      </c>
      <c r="E2870" s="116" t="s">
        <v>76</v>
      </c>
      <c r="F2870" s="81" t="s">
        <v>10463</v>
      </c>
      <c r="G2870" s="81" t="s">
        <v>10464</v>
      </c>
      <c r="H2870" s="117">
        <v>44105</v>
      </c>
      <c r="I2870" s="117">
        <v>45017</v>
      </c>
      <c r="J2870" s="48" t="str">
        <f>IF(Ugovori_OPULJP[[#This Row],[DATUM ZAVRŠETKA OPERACIJE]]&gt;DATE(2024,3,31),"u provedbi","završen")</f>
        <v>završen</v>
      </c>
      <c r="K2870" s="46" t="s">
        <v>10465</v>
      </c>
      <c r="L2870" s="82" t="s">
        <v>594</v>
      </c>
      <c r="M2870" s="49">
        <v>0.85</v>
      </c>
      <c r="N2870" s="49">
        <v>0.15</v>
      </c>
      <c r="O2870" s="50">
        <f>Ugovori_OPULJP[[#This Row],[Bespovratna sredstva - Ukupno (EU+Nac) HRK
= Ukupna ugovorena vrijednost bespovratnih sredstava]]*Ugovori_OPULJP[[#This Row],[EU STOPA SUFINANCIRANJA %
EU CO-FINANCING RATE %]]</f>
        <v>998472.6449999999</v>
      </c>
      <c r="P2870" s="51">
        <f>Ugovori_OPULJP[[#This Row],[Bespovratna sredstva - EU dio - HRK]]/7.5345</f>
        <v>132520.09356957991</v>
      </c>
      <c r="Q2870" s="79">
        <f>Ugovori_OPULJP[[#This Row],[Bespovratna sredstva - Ukupno (EU+Nac) HRK
= Ukupna ugovorena vrijednost bespovratnih sredstava]]*Ugovori_OPULJP[[#This Row],[STOPA NACIONALNOG SUFINANCIRANJA %]]</f>
        <v>176201.05499999999</v>
      </c>
      <c r="R2870" s="80">
        <f>Ugovori_OPULJP[[#This Row],[Bespovratna sredstva - Nacionalni dio - HRK]]/7.5345</f>
        <v>23385.898865219984</v>
      </c>
      <c r="S2870" s="50">
        <v>1174673.7</v>
      </c>
      <c r="T2870" s="51">
        <f>Ugovori_OPULJP[[#This Row],[Bespovratna sredstva - Ukupno (EU+Nac) HRK
= Ukupna ugovorena vrijednost bespovratnih sredstava]]/7.5345</f>
        <v>155905.9924347999</v>
      </c>
      <c r="U2870" s="79">
        <v>0</v>
      </c>
      <c r="V2870" s="80">
        <f>Ugovori_OPULJP[[#This Row],[Javni doprinos korisnika - HRK]]/7.5345</f>
        <v>0</v>
      </c>
      <c r="W2870" s="50">
        <v>0</v>
      </c>
      <c r="X2870" s="51">
        <f>Ugovori_OPULJP[[#This Row],[Privatni doprinos korisnika - HRK]]/7.5345</f>
        <v>0</v>
      </c>
      <c r="Y2870" s="52">
        <v>1174673.7</v>
      </c>
      <c r="Z2870" s="53">
        <f>Ugovori_OPULJP[[#This Row],[UKUPNI PRIHVATLJIVI IZDACI
TOTAL ELIGIBLE EXPENDITURE
= Bespovratna sredstva ukupno + doprinos korisnika
= Ukupni prihvatljivi troškovi
= Ukupna ugovorena vrijednost projekta HRK]]/7.5345</f>
        <v>155905.9924347999</v>
      </c>
      <c r="AA2870" s="44" t="s">
        <v>38</v>
      </c>
      <c r="AB2870" s="44" t="s">
        <v>753</v>
      </c>
      <c r="AC2870" s="114" t="s">
        <v>10466</v>
      </c>
      <c r="AD2870" s="43" t="s">
        <v>10239</v>
      </c>
    </row>
    <row r="2871" spans="1:30" ht="102" x14ac:dyDescent="0.2">
      <c r="A2871" s="41" t="s">
        <v>10467</v>
      </c>
      <c r="B2871" s="42" t="s">
        <v>743</v>
      </c>
      <c r="C2871" s="43" t="s">
        <v>10234</v>
      </c>
      <c r="D2871" s="43" t="s">
        <v>10306</v>
      </c>
      <c r="E2871" s="116" t="s">
        <v>76</v>
      </c>
      <c r="F2871" s="81" t="s">
        <v>10468</v>
      </c>
      <c r="G2871" s="45" t="s">
        <v>2570</v>
      </c>
      <c r="H2871" s="117">
        <v>44105</v>
      </c>
      <c r="I2871" s="117">
        <v>45017</v>
      </c>
      <c r="J2871" s="48" t="str">
        <f>IF(Ugovori_OPULJP[[#This Row],[DATUM ZAVRŠETKA OPERACIJE]]&gt;DATE(2024,3,31),"u provedbi","završen")</f>
        <v>završen</v>
      </c>
      <c r="K2871" s="46" t="s">
        <v>338</v>
      </c>
      <c r="L2871" s="82" t="s">
        <v>338</v>
      </c>
      <c r="M2871" s="49">
        <v>0.85</v>
      </c>
      <c r="N2871" s="49">
        <v>0.15</v>
      </c>
      <c r="O2871" s="50">
        <f>Ugovori_OPULJP[[#This Row],[Bespovratna sredstva - Ukupno (EU+Nac) HRK
= Ukupna ugovorena vrijednost bespovratnih sredstava]]*Ugovori_OPULJP[[#This Row],[EU STOPA SUFINANCIRANJA %
EU CO-FINANCING RATE %]]</f>
        <v>1010840.7399999999</v>
      </c>
      <c r="P2871" s="51">
        <f>Ugovori_OPULJP[[#This Row],[Bespovratna sredstva - EU dio - HRK]]/7.5345</f>
        <v>134161.6218727188</v>
      </c>
      <c r="Q2871" s="79">
        <f>Ugovori_OPULJP[[#This Row],[Bespovratna sredstva - Ukupno (EU+Nac) HRK
= Ukupna ugovorena vrijednost bespovratnih sredstava]]*Ugovori_OPULJP[[#This Row],[STOPA NACIONALNOG SUFINANCIRANJA %]]</f>
        <v>178383.65999999997</v>
      </c>
      <c r="R2871" s="80">
        <f>Ugovori_OPULJP[[#This Row],[Bespovratna sredstva - Nacionalni dio - HRK]]/7.5345</f>
        <v>23675.580330479788</v>
      </c>
      <c r="S2871" s="50">
        <v>1189224.3999999999</v>
      </c>
      <c r="T2871" s="51">
        <f>Ugovori_OPULJP[[#This Row],[Bespovratna sredstva - Ukupno (EU+Nac) HRK
= Ukupna ugovorena vrijednost bespovratnih sredstava]]/7.5345</f>
        <v>157837.2022031986</v>
      </c>
      <c r="U2871" s="79">
        <v>0</v>
      </c>
      <c r="V2871" s="80">
        <f>Ugovori_OPULJP[[#This Row],[Javni doprinos korisnika - HRK]]/7.5345</f>
        <v>0</v>
      </c>
      <c r="W2871" s="50">
        <v>0</v>
      </c>
      <c r="X2871" s="51">
        <f>Ugovori_OPULJP[[#This Row],[Privatni doprinos korisnika - HRK]]/7.5345</f>
        <v>0</v>
      </c>
      <c r="Y2871" s="52">
        <v>1189224.3999999999</v>
      </c>
      <c r="Z2871" s="53">
        <f>Ugovori_OPULJP[[#This Row],[UKUPNI PRIHVATLJIVI IZDACI
TOTAL ELIGIBLE EXPENDITURE
= Bespovratna sredstva ukupno + doprinos korisnika
= Ukupni prihvatljivi troškovi
= Ukupna ugovorena vrijednost projekta HRK]]/7.5345</f>
        <v>157837.2022031986</v>
      </c>
      <c r="AA2871" s="44" t="s">
        <v>38</v>
      </c>
      <c r="AB2871" s="44" t="s">
        <v>753</v>
      </c>
      <c r="AC2871" s="114" t="s">
        <v>10469</v>
      </c>
      <c r="AD2871" s="43" t="s">
        <v>10239</v>
      </c>
    </row>
    <row r="2872" spans="1:30" ht="102" x14ac:dyDescent="0.2">
      <c r="A2872" s="41" t="s">
        <v>10470</v>
      </c>
      <c r="B2872" s="42" t="s">
        <v>743</v>
      </c>
      <c r="C2872" s="43" t="s">
        <v>10234</v>
      </c>
      <c r="D2872" s="43" t="s">
        <v>10306</v>
      </c>
      <c r="E2872" s="116" t="s">
        <v>76</v>
      </c>
      <c r="F2872" s="81" t="s">
        <v>10471</v>
      </c>
      <c r="G2872" s="45" t="s">
        <v>2661</v>
      </c>
      <c r="H2872" s="117">
        <v>44109</v>
      </c>
      <c r="I2872" s="117">
        <v>44839</v>
      </c>
      <c r="J2872" s="48" t="str">
        <f>IF(Ugovori_OPULJP[[#This Row],[DATUM ZAVRŠETKA OPERACIJE]]&gt;DATE(2024,3,31),"u provedbi","završen")</f>
        <v>završen</v>
      </c>
      <c r="K2872" s="46" t="s">
        <v>99</v>
      </c>
      <c r="L2872" s="82" t="s">
        <v>99</v>
      </c>
      <c r="M2872" s="49">
        <v>0.85</v>
      </c>
      <c r="N2872" s="49">
        <v>0.15</v>
      </c>
      <c r="O2872" s="50">
        <f>Ugovori_OPULJP[[#This Row],[Bespovratna sredstva - Ukupno (EU+Nac) HRK
= Ukupna ugovorena vrijednost bespovratnih sredstava]]*Ugovori_OPULJP[[#This Row],[EU STOPA SUFINANCIRANJA %
EU CO-FINANCING RATE %]]</f>
        <v>916222.1399999999</v>
      </c>
      <c r="P2872" s="51">
        <f>Ugovori_OPULJP[[#This Row],[Bespovratna sredstva - EU dio - HRK]]/7.5345</f>
        <v>121603.57555245867</v>
      </c>
      <c r="Q2872" s="79">
        <f>Ugovori_OPULJP[[#This Row],[Bespovratna sredstva - Ukupno (EU+Nac) HRK
= Ukupna ugovorena vrijednost bespovratnih sredstava]]*Ugovori_OPULJP[[#This Row],[STOPA NACIONALNOG SUFINANCIRANJA %]]</f>
        <v>161686.25999999998</v>
      </c>
      <c r="R2872" s="80">
        <f>Ugovori_OPULJP[[#This Row],[Bespovratna sredstva - Nacionalni dio - HRK]]/7.5345</f>
        <v>21459.454509257412</v>
      </c>
      <c r="S2872" s="50">
        <v>1077908.3999999999</v>
      </c>
      <c r="T2872" s="51">
        <f>Ugovori_OPULJP[[#This Row],[Bespovratna sredstva - Ukupno (EU+Nac) HRK
= Ukupna ugovorena vrijednost bespovratnih sredstava]]/7.5345</f>
        <v>143063.0300617161</v>
      </c>
      <c r="U2872" s="79">
        <v>0</v>
      </c>
      <c r="V2872" s="80">
        <f>Ugovori_OPULJP[[#This Row],[Javni doprinos korisnika - HRK]]/7.5345</f>
        <v>0</v>
      </c>
      <c r="W2872" s="50">
        <v>0</v>
      </c>
      <c r="X2872" s="51">
        <f>Ugovori_OPULJP[[#This Row],[Privatni doprinos korisnika - HRK]]/7.5345</f>
        <v>0</v>
      </c>
      <c r="Y2872" s="52">
        <v>1077908.3999999999</v>
      </c>
      <c r="Z2872" s="53">
        <f>Ugovori_OPULJP[[#This Row],[UKUPNI PRIHVATLJIVI IZDACI
TOTAL ELIGIBLE EXPENDITURE
= Bespovratna sredstva ukupno + doprinos korisnika
= Ukupni prihvatljivi troškovi
= Ukupna ugovorena vrijednost projekta HRK]]/7.5345</f>
        <v>143063.0300617161</v>
      </c>
      <c r="AA2872" s="44" t="s">
        <v>38</v>
      </c>
      <c r="AB2872" s="44" t="s">
        <v>753</v>
      </c>
      <c r="AC2872" s="114" t="s">
        <v>10472</v>
      </c>
      <c r="AD2872" s="43" t="s">
        <v>10239</v>
      </c>
    </row>
    <row r="2873" spans="1:30" ht="89.25" x14ac:dyDescent="0.2">
      <c r="A2873" s="41" t="s">
        <v>10473</v>
      </c>
      <c r="B2873" s="42" t="s">
        <v>743</v>
      </c>
      <c r="C2873" s="43" t="s">
        <v>10234</v>
      </c>
      <c r="D2873" s="43" t="s">
        <v>10306</v>
      </c>
      <c r="E2873" s="116" t="s">
        <v>76</v>
      </c>
      <c r="F2873" s="81" t="s">
        <v>10474</v>
      </c>
      <c r="G2873" s="81" t="s">
        <v>10475</v>
      </c>
      <c r="H2873" s="117">
        <v>44105</v>
      </c>
      <c r="I2873" s="117">
        <v>44835</v>
      </c>
      <c r="J2873" s="48" t="str">
        <f>IF(Ugovori_OPULJP[[#This Row],[DATUM ZAVRŠETKA OPERACIJE]]&gt;DATE(2024,3,31),"u provedbi","završen")</f>
        <v>završen</v>
      </c>
      <c r="K2873" s="46" t="s">
        <v>10476</v>
      </c>
      <c r="L2873" s="82" t="s">
        <v>594</v>
      </c>
      <c r="M2873" s="49">
        <v>0.85</v>
      </c>
      <c r="N2873" s="49">
        <v>0.15</v>
      </c>
      <c r="O2873" s="50">
        <f>Ugovori_OPULJP[[#This Row],[Bespovratna sredstva - Ukupno (EU+Nac) HRK
= Ukupna ugovorena vrijednost bespovratnih sredstava]]*Ugovori_OPULJP[[#This Row],[EU STOPA SUFINANCIRANJA %
EU CO-FINANCING RATE %]]</f>
        <v>1000070.118</v>
      </c>
      <c r="P2873" s="51">
        <f>Ugovori_OPULJP[[#This Row],[Bespovratna sredstva - EU dio - HRK]]/7.5345</f>
        <v>132732.11467250646</v>
      </c>
      <c r="Q2873" s="79">
        <f>Ugovori_OPULJP[[#This Row],[Bespovratna sredstva - Ukupno (EU+Nac) HRK
= Ukupna ugovorena vrijednost bespovratnih sredstava]]*Ugovori_OPULJP[[#This Row],[STOPA NACIONALNOG SUFINANCIRANJA %]]</f>
        <v>176482.962</v>
      </c>
      <c r="R2873" s="80">
        <f>Ugovori_OPULJP[[#This Row],[Bespovratna sredstva - Nacionalni dio - HRK]]/7.5345</f>
        <v>23423.314353971728</v>
      </c>
      <c r="S2873" s="50">
        <v>1176553.08</v>
      </c>
      <c r="T2873" s="51">
        <f>Ugovori_OPULJP[[#This Row],[Bespovratna sredstva - Ukupno (EU+Nac) HRK
= Ukupna ugovorena vrijednost bespovratnih sredstava]]/7.5345</f>
        <v>156155.4290264782</v>
      </c>
      <c r="U2873" s="79">
        <v>0</v>
      </c>
      <c r="V2873" s="80">
        <f>Ugovori_OPULJP[[#This Row],[Javni doprinos korisnika - HRK]]/7.5345</f>
        <v>0</v>
      </c>
      <c r="W2873" s="50">
        <v>0</v>
      </c>
      <c r="X2873" s="51">
        <f>Ugovori_OPULJP[[#This Row],[Privatni doprinos korisnika - HRK]]/7.5345</f>
        <v>0</v>
      </c>
      <c r="Y2873" s="52">
        <v>1176553.08</v>
      </c>
      <c r="Z2873" s="53">
        <f>Ugovori_OPULJP[[#This Row],[UKUPNI PRIHVATLJIVI IZDACI
TOTAL ELIGIBLE EXPENDITURE
= Bespovratna sredstva ukupno + doprinos korisnika
= Ukupni prihvatljivi troškovi
= Ukupna ugovorena vrijednost projekta HRK]]/7.5345</f>
        <v>156155.4290264782</v>
      </c>
      <c r="AA2873" s="44" t="s">
        <v>38</v>
      </c>
      <c r="AB2873" s="44" t="s">
        <v>753</v>
      </c>
      <c r="AC2873" s="114" t="s">
        <v>10477</v>
      </c>
      <c r="AD2873" s="43" t="s">
        <v>10239</v>
      </c>
    </row>
    <row r="2874" spans="1:30" ht="114.75" x14ac:dyDescent="0.2">
      <c r="A2874" s="41" t="s">
        <v>10478</v>
      </c>
      <c r="B2874" s="42" t="s">
        <v>743</v>
      </c>
      <c r="C2874" s="43" t="s">
        <v>10234</v>
      </c>
      <c r="D2874" s="43" t="s">
        <v>10306</v>
      </c>
      <c r="E2874" s="116" t="s">
        <v>76</v>
      </c>
      <c r="F2874" s="45" t="s">
        <v>10479</v>
      </c>
      <c r="G2874" s="45" t="s">
        <v>10480</v>
      </c>
      <c r="H2874" s="47">
        <v>44103</v>
      </c>
      <c r="I2874" s="47">
        <v>45014</v>
      </c>
      <c r="J2874" s="48" t="str">
        <f>IF(Ugovori_OPULJP[[#This Row],[DATUM ZAVRŠETKA OPERACIJE]]&gt;DATE(2024,3,31),"u provedbi","završen")</f>
        <v>završen</v>
      </c>
      <c r="K2874" s="46" t="s">
        <v>10481</v>
      </c>
      <c r="L2874" s="46" t="s">
        <v>37</v>
      </c>
      <c r="M2874" s="49">
        <v>0.85</v>
      </c>
      <c r="N2874" s="49">
        <v>0.15</v>
      </c>
      <c r="O2874" s="50">
        <f>Ugovori_OPULJP[[#This Row],[Bespovratna sredstva - Ukupno (EU+Nac) HRK
= Ukupna ugovorena vrijednost bespovratnih sredstava]]*Ugovori_OPULJP[[#This Row],[EU STOPA SUFINANCIRANJA %
EU CO-FINANCING RATE %]]</f>
        <v>938417.11049999984</v>
      </c>
      <c r="P2874" s="51">
        <f>Ugovori_OPULJP[[#This Row],[Bespovratna sredstva - EU dio - HRK]]/7.5345</f>
        <v>124549.35436989844</v>
      </c>
      <c r="Q2874" s="50">
        <f>Ugovori_OPULJP[[#This Row],[Bespovratna sredstva - Ukupno (EU+Nac) HRK
= Ukupna ugovorena vrijednost bespovratnih sredstava]]*Ugovori_OPULJP[[#This Row],[STOPA NACIONALNOG SUFINANCIRANJA %]]</f>
        <v>165603.01949999997</v>
      </c>
      <c r="R2874" s="51">
        <f>Ugovori_OPULJP[[#This Row],[Bespovratna sredstva - Nacionalni dio - HRK]]/7.5345</f>
        <v>21979.297829982075</v>
      </c>
      <c r="S2874" s="50">
        <v>1104020.1299999999</v>
      </c>
      <c r="T2874" s="51">
        <f>Ugovori_OPULJP[[#This Row],[Bespovratna sredstva - Ukupno (EU+Nac) HRK
= Ukupna ugovorena vrijednost bespovratnih sredstava]]/7.5345</f>
        <v>146528.65219988054</v>
      </c>
      <c r="U2874" s="50">
        <v>0</v>
      </c>
      <c r="V2874" s="51">
        <f>Ugovori_OPULJP[[#This Row],[Javni doprinos korisnika - HRK]]/7.5345</f>
        <v>0</v>
      </c>
      <c r="W2874" s="50">
        <v>0</v>
      </c>
      <c r="X2874" s="51">
        <f>Ugovori_OPULJP[[#This Row],[Privatni doprinos korisnika - HRK]]/7.5345</f>
        <v>0</v>
      </c>
      <c r="Y2874" s="52">
        <v>1104020.1299999999</v>
      </c>
      <c r="Z2874" s="53">
        <f>Ugovori_OPULJP[[#This Row],[UKUPNI PRIHVATLJIVI IZDACI
TOTAL ELIGIBLE EXPENDITURE
= Bespovratna sredstva ukupno + doprinos korisnika
= Ukupni prihvatljivi troškovi
= Ukupna ugovorena vrijednost projekta HRK]]/7.5345</f>
        <v>146528.65219988054</v>
      </c>
      <c r="AA2874" s="44" t="s">
        <v>38</v>
      </c>
      <c r="AB2874" s="44" t="s">
        <v>753</v>
      </c>
      <c r="AC2874" s="115" t="s">
        <v>10482</v>
      </c>
      <c r="AD2874" s="43" t="s">
        <v>10239</v>
      </c>
    </row>
    <row r="2875" spans="1:30" ht="114.75" x14ac:dyDescent="0.2">
      <c r="A2875" s="41" t="s">
        <v>10483</v>
      </c>
      <c r="B2875" s="42" t="s">
        <v>743</v>
      </c>
      <c r="C2875" s="43" t="s">
        <v>10234</v>
      </c>
      <c r="D2875" s="43" t="s">
        <v>10306</v>
      </c>
      <c r="E2875" s="116" t="s">
        <v>76</v>
      </c>
      <c r="F2875" s="81" t="s">
        <v>10484</v>
      </c>
      <c r="G2875" s="81" t="s">
        <v>10485</v>
      </c>
      <c r="H2875" s="117">
        <v>44109</v>
      </c>
      <c r="I2875" s="117">
        <v>45021</v>
      </c>
      <c r="J2875" s="48" t="str">
        <f>IF(Ugovori_OPULJP[[#This Row],[DATUM ZAVRŠETKA OPERACIJE]]&gt;DATE(2024,3,31),"u provedbi","završen")</f>
        <v>završen</v>
      </c>
      <c r="K2875" s="46" t="s">
        <v>99</v>
      </c>
      <c r="L2875" s="82" t="s">
        <v>99</v>
      </c>
      <c r="M2875" s="49">
        <v>0.85</v>
      </c>
      <c r="N2875" s="49">
        <v>0.15</v>
      </c>
      <c r="O2875" s="50">
        <f>Ugovori_OPULJP[[#This Row],[Bespovratna sredstva - Ukupno (EU+Nac) HRK
= Ukupna ugovorena vrijednost bespovratnih sredstava]]*Ugovori_OPULJP[[#This Row],[EU STOPA SUFINANCIRANJA %
EU CO-FINANCING RATE %]]</f>
        <v>917722.90850000002</v>
      </c>
      <c r="P2875" s="51">
        <f>Ugovori_OPULJP[[#This Row],[Bespovratna sredstva - EU dio - HRK]]/7.5345</f>
        <v>121802.76176255889</v>
      </c>
      <c r="Q2875" s="79">
        <f>Ugovori_OPULJP[[#This Row],[Bespovratna sredstva - Ukupno (EU+Nac) HRK
= Ukupna ugovorena vrijednost bespovratnih sredstava]]*Ugovori_OPULJP[[#This Row],[STOPA NACIONALNOG SUFINANCIRANJA %]]</f>
        <v>161951.10149999999</v>
      </c>
      <c r="R2875" s="80">
        <f>Ugovori_OPULJP[[#This Row],[Bespovratna sredstva - Nacionalni dio - HRK]]/7.5345</f>
        <v>21494.605016922156</v>
      </c>
      <c r="S2875" s="50">
        <v>1079674.01</v>
      </c>
      <c r="T2875" s="51">
        <f>Ugovori_OPULJP[[#This Row],[Bespovratna sredstva - Ukupno (EU+Nac) HRK
= Ukupna ugovorena vrijednost bespovratnih sredstava]]/7.5345</f>
        <v>143297.36677948106</v>
      </c>
      <c r="U2875" s="79">
        <v>0</v>
      </c>
      <c r="V2875" s="80">
        <f>Ugovori_OPULJP[[#This Row],[Javni doprinos korisnika - HRK]]/7.5345</f>
        <v>0</v>
      </c>
      <c r="W2875" s="50">
        <v>0</v>
      </c>
      <c r="X2875" s="51">
        <f>Ugovori_OPULJP[[#This Row],[Privatni doprinos korisnika - HRK]]/7.5345</f>
        <v>0</v>
      </c>
      <c r="Y2875" s="52">
        <v>1079674.01</v>
      </c>
      <c r="Z2875" s="53">
        <f>Ugovori_OPULJP[[#This Row],[UKUPNI PRIHVATLJIVI IZDACI
TOTAL ELIGIBLE EXPENDITURE
= Bespovratna sredstva ukupno + doprinos korisnika
= Ukupni prihvatljivi troškovi
= Ukupna ugovorena vrijednost projekta HRK]]/7.5345</f>
        <v>143297.36677948106</v>
      </c>
      <c r="AA2875" s="44" t="s">
        <v>38</v>
      </c>
      <c r="AB2875" s="44" t="s">
        <v>753</v>
      </c>
      <c r="AC2875" s="114" t="s">
        <v>10486</v>
      </c>
      <c r="AD2875" s="43" t="s">
        <v>10239</v>
      </c>
    </row>
    <row r="2876" spans="1:30" ht="127.5" x14ac:dyDescent="0.2">
      <c r="A2876" s="41" t="s">
        <v>10487</v>
      </c>
      <c r="B2876" s="42" t="s">
        <v>743</v>
      </c>
      <c r="C2876" s="43" t="s">
        <v>10234</v>
      </c>
      <c r="D2876" s="43" t="s">
        <v>10306</v>
      </c>
      <c r="E2876" s="116" t="s">
        <v>76</v>
      </c>
      <c r="F2876" s="45" t="s">
        <v>10488</v>
      </c>
      <c r="G2876" s="45" t="s">
        <v>10489</v>
      </c>
      <c r="H2876" s="47">
        <v>44091</v>
      </c>
      <c r="I2876" s="47">
        <v>44912</v>
      </c>
      <c r="J2876" s="48" t="str">
        <f>IF(Ugovori_OPULJP[[#This Row],[DATUM ZAVRŠETKA OPERACIJE]]&gt;DATE(2024,3,31),"u provedbi","završen")</f>
        <v>završen</v>
      </c>
      <c r="K2876" s="46" t="s">
        <v>249</v>
      </c>
      <c r="L2876" s="46" t="s">
        <v>249</v>
      </c>
      <c r="M2876" s="49">
        <v>0.85</v>
      </c>
      <c r="N2876" s="49">
        <v>0.15</v>
      </c>
      <c r="O2876" s="50">
        <f>Ugovori_OPULJP[[#This Row],[Bespovratna sredstva - Ukupno (EU+Nac) HRK
= Ukupna ugovorena vrijednost bespovratnih sredstava]]*Ugovori_OPULJP[[#This Row],[EU STOPA SUFINANCIRANJA %
EU CO-FINANCING RATE %]]</f>
        <v>604281.728</v>
      </c>
      <c r="P2876" s="51">
        <f>Ugovori_OPULJP[[#This Row],[Bespovratna sredstva - EU dio - HRK]]/7.5345</f>
        <v>80201.968013803169</v>
      </c>
      <c r="Q2876" s="50">
        <f>Ugovori_OPULJP[[#This Row],[Bespovratna sredstva - Ukupno (EU+Nac) HRK
= Ukupna ugovorena vrijednost bespovratnih sredstava]]*Ugovori_OPULJP[[#This Row],[STOPA NACIONALNOG SUFINANCIRANJA %]]</f>
        <v>106637.952</v>
      </c>
      <c r="R2876" s="51">
        <f>Ugovori_OPULJP[[#This Row],[Bespovratna sredstva - Nacionalni dio - HRK]]/7.5345</f>
        <v>14153.288473024089</v>
      </c>
      <c r="S2876" s="50">
        <v>710919.68000000005</v>
      </c>
      <c r="T2876" s="51">
        <f>Ugovori_OPULJP[[#This Row],[Bespovratna sredstva - Ukupno (EU+Nac) HRK
= Ukupna ugovorena vrijednost bespovratnih sredstava]]/7.5345</f>
        <v>94355.25648682726</v>
      </c>
      <c r="U2876" s="50">
        <v>0</v>
      </c>
      <c r="V2876" s="51">
        <f>Ugovori_OPULJP[[#This Row],[Javni doprinos korisnika - HRK]]/7.5345</f>
        <v>0</v>
      </c>
      <c r="W2876" s="50">
        <v>59950</v>
      </c>
      <c r="X2876" s="51">
        <f>Ugovori_OPULJP[[#This Row],[Privatni doprinos korisnika - HRK]]/7.5345</f>
        <v>7956.7323644568314</v>
      </c>
      <c r="Y2876" s="52">
        <v>770869.68</v>
      </c>
      <c r="Z2876" s="53">
        <f>Ugovori_OPULJP[[#This Row],[UKUPNI PRIHVATLJIVI IZDACI
TOTAL ELIGIBLE EXPENDITURE
= Bespovratna sredstva ukupno + doprinos korisnika
= Ukupni prihvatljivi troškovi
= Ukupna ugovorena vrijednost projekta HRK]]/7.5345</f>
        <v>102311.9888512841</v>
      </c>
      <c r="AA2876" s="44" t="s">
        <v>38</v>
      </c>
      <c r="AB2876" s="44" t="s">
        <v>753</v>
      </c>
      <c r="AC2876" s="115" t="s">
        <v>10490</v>
      </c>
      <c r="AD2876" s="43" t="s">
        <v>10239</v>
      </c>
    </row>
    <row r="2877" spans="1:30" ht="114.75" x14ac:dyDescent="0.2">
      <c r="A2877" s="61" t="s">
        <v>10491</v>
      </c>
      <c r="B2877" s="55" t="s">
        <v>743</v>
      </c>
      <c r="C2877" s="43" t="s">
        <v>10234</v>
      </c>
      <c r="D2877" s="43" t="s">
        <v>10306</v>
      </c>
      <c r="E2877" s="116" t="s">
        <v>76</v>
      </c>
      <c r="F2877" s="62" t="s">
        <v>10492</v>
      </c>
      <c r="G2877" s="62" t="s">
        <v>10493</v>
      </c>
      <c r="H2877" s="59">
        <v>44267</v>
      </c>
      <c r="I2877" s="59">
        <v>44997</v>
      </c>
      <c r="J2877" s="48" t="str">
        <f>IF(Ugovori_OPULJP[[#This Row],[DATUM ZAVRŠETKA OPERACIJE]]&gt;DATE(2024,3,31),"u provedbi","završen")</f>
        <v>završen</v>
      </c>
      <c r="K2877" s="58" t="s">
        <v>249</v>
      </c>
      <c r="L2877" s="58" t="s">
        <v>249</v>
      </c>
      <c r="M2877" s="49">
        <v>0.85</v>
      </c>
      <c r="N2877" s="49">
        <v>0.15</v>
      </c>
      <c r="O2877" s="50">
        <f>Ugovori_OPULJP[[#This Row],[Bespovratna sredstva - Ukupno (EU+Nac) HRK
= Ukupna ugovorena vrijednost bespovratnih sredstava]]*Ugovori_OPULJP[[#This Row],[EU STOPA SUFINANCIRANJA %
EU CO-FINANCING RATE %]]</f>
        <v>1617656.76</v>
      </c>
      <c r="P2877" s="51">
        <f>Ugovori_OPULJP[[#This Row],[Bespovratna sredstva - EU dio - HRK]]/7.5345</f>
        <v>214699.9482381047</v>
      </c>
      <c r="Q2877" s="50">
        <f>Ugovori_OPULJP[[#This Row],[Bespovratna sredstva - Ukupno (EU+Nac) HRK
= Ukupna ugovorena vrijednost bespovratnih sredstava]]*Ugovori_OPULJP[[#This Row],[STOPA NACIONALNOG SUFINANCIRANJA %]]</f>
        <v>285468.84000000003</v>
      </c>
      <c r="R2877" s="51">
        <f>Ugovori_OPULJP[[#This Row],[Bespovratna sredstva - Nacionalni dio - HRK]]/7.5345</f>
        <v>37888.226159665537</v>
      </c>
      <c r="S2877" s="50">
        <v>1903125.6</v>
      </c>
      <c r="T2877" s="51">
        <f>Ugovori_OPULJP[[#This Row],[Bespovratna sredstva - Ukupno (EU+Nac) HRK
= Ukupna ugovorena vrijednost bespovratnih sredstava]]/7.5345</f>
        <v>252588.17439777026</v>
      </c>
      <c r="U2877" s="50">
        <v>0</v>
      </c>
      <c r="V2877" s="51">
        <f>Ugovori_OPULJP[[#This Row],[Javni doprinos korisnika - HRK]]/7.5345</f>
        <v>0</v>
      </c>
      <c r="W2877" s="50">
        <v>131324</v>
      </c>
      <c r="X2877" s="51">
        <f>Ugovori_OPULJP[[#This Row],[Privatni doprinos korisnika - HRK]]/7.5345</f>
        <v>17429.690092242352</v>
      </c>
      <c r="Y2877" s="52">
        <v>2034449.6</v>
      </c>
      <c r="Z2877" s="53">
        <f>Ugovori_OPULJP[[#This Row],[UKUPNI PRIHVATLJIVI IZDACI
TOTAL ELIGIBLE EXPENDITURE
= Bespovratna sredstva ukupno + doprinos korisnika
= Ukupni prihvatljivi troškovi
= Ukupna ugovorena vrijednost projekta HRK]]/7.5345</f>
        <v>270017.86449001258</v>
      </c>
      <c r="AA2877" s="57" t="s">
        <v>38</v>
      </c>
      <c r="AB2877" s="57" t="s">
        <v>753</v>
      </c>
      <c r="AC2877" s="107" t="s">
        <v>10494</v>
      </c>
      <c r="AD2877" s="56" t="s">
        <v>10239</v>
      </c>
    </row>
    <row r="2878" spans="1:30" ht="63.75" x14ac:dyDescent="0.2">
      <c r="A2878" s="61" t="s">
        <v>10495</v>
      </c>
      <c r="B2878" s="55" t="s">
        <v>743</v>
      </c>
      <c r="C2878" s="43" t="s">
        <v>10234</v>
      </c>
      <c r="D2878" s="43" t="s">
        <v>10306</v>
      </c>
      <c r="E2878" s="116" t="s">
        <v>76</v>
      </c>
      <c r="F2878" s="62" t="s">
        <v>10496</v>
      </c>
      <c r="G2878" s="62" t="s">
        <v>10497</v>
      </c>
      <c r="H2878" s="59">
        <v>44267</v>
      </c>
      <c r="I2878" s="59">
        <v>44877</v>
      </c>
      <c r="J2878" s="48" t="str">
        <f>IF(Ugovori_OPULJP[[#This Row],[DATUM ZAVRŠETKA OPERACIJE]]&gt;DATE(2024,3,31),"u provedbi","završen")</f>
        <v>završen</v>
      </c>
      <c r="K2878" s="58" t="s">
        <v>249</v>
      </c>
      <c r="L2878" s="58" t="s">
        <v>249</v>
      </c>
      <c r="M2878" s="49">
        <v>0.85</v>
      </c>
      <c r="N2878" s="49">
        <v>0.15</v>
      </c>
      <c r="O2878" s="50">
        <f>Ugovori_OPULJP[[#This Row],[Bespovratna sredstva - Ukupno (EU+Nac) HRK
= Ukupna ugovorena vrijednost bespovratnih sredstava]]*Ugovori_OPULJP[[#This Row],[EU STOPA SUFINANCIRANJA %
EU CO-FINANCING RATE %]]</f>
        <v>1386847.25</v>
      </c>
      <c r="P2878" s="51">
        <f>Ugovori_OPULJP[[#This Row],[Bespovratna sredstva - EU dio - HRK]]/7.5345</f>
        <v>184066.261862101</v>
      </c>
      <c r="Q2878" s="50">
        <f>Ugovori_OPULJP[[#This Row],[Bespovratna sredstva - Ukupno (EU+Nac) HRK
= Ukupna ugovorena vrijednost bespovratnih sredstava]]*Ugovori_OPULJP[[#This Row],[STOPA NACIONALNOG SUFINANCIRANJA %]]</f>
        <v>244737.75</v>
      </c>
      <c r="R2878" s="51">
        <f>Ugovori_OPULJP[[#This Row],[Bespovratna sredstva - Nacionalni dio - HRK]]/7.5345</f>
        <v>32482.281505076644</v>
      </c>
      <c r="S2878" s="50">
        <v>1631585</v>
      </c>
      <c r="T2878" s="51">
        <f>Ugovori_OPULJP[[#This Row],[Bespovratna sredstva - Ukupno (EU+Nac) HRK
= Ukupna ugovorena vrijednost bespovratnih sredstava]]/7.5345</f>
        <v>216548.54336717763</v>
      </c>
      <c r="U2878" s="50">
        <v>0</v>
      </c>
      <c r="V2878" s="51">
        <f>Ugovori_OPULJP[[#This Row],[Javni doprinos korisnika - HRK]]/7.5345</f>
        <v>0</v>
      </c>
      <c r="W2878" s="50">
        <v>164000</v>
      </c>
      <c r="X2878" s="51">
        <f>Ugovori_OPULJP[[#This Row],[Privatni doprinos korisnika - HRK]]/7.5345</f>
        <v>21766.540579998673</v>
      </c>
      <c r="Y2878" s="52">
        <v>1795585</v>
      </c>
      <c r="Z2878" s="53">
        <f>Ugovori_OPULJP[[#This Row],[UKUPNI PRIHVATLJIVI IZDACI
TOTAL ELIGIBLE EXPENDITURE
= Bespovratna sredstva ukupno + doprinos korisnika
= Ukupni prihvatljivi troškovi
= Ukupna ugovorena vrijednost projekta HRK]]/7.5345</f>
        <v>238315.08394717632</v>
      </c>
      <c r="AA2878" s="57" t="s">
        <v>38</v>
      </c>
      <c r="AB2878" s="57" t="s">
        <v>753</v>
      </c>
      <c r="AC2878" s="107" t="s">
        <v>10498</v>
      </c>
      <c r="AD2878" s="56" t="s">
        <v>10239</v>
      </c>
    </row>
    <row r="2879" spans="1:30" ht="102" x14ac:dyDescent="0.2">
      <c r="A2879" s="61" t="s">
        <v>10499</v>
      </c>
      <c r="B2879" s="55" t="s">
        <v>743</v>
      </c>
      <c r="C2879" s="43" t="s">
        <v>10234</v>
      </c>
      <c r="D2879" s="43" t="s">
        <v>10306</v>
      </c>
      <c r="E2879" s="116" t="s">
        <v>76</v>
      </c>
      <c r="F2879" s="62" t="s">
        <v>10500</v>
      </c>
      <c r="G2879" s="62" t="s">
        <v>10501</v>
      </c>
      <c r="H2879" s="59">
        <v>44264</v>
      </c>
      <c r="I2879" s="59">
        <v>44935</v>
      </c>
      <c r="J2879" s="48" t="str">
        <f>IF(Ugovori_OPULJP[[#This Row],[DATUM ZAVRŠETKA OPERACIJE]]&gt;DATE(2024,3,31),"u provedbi","završen")</f>
        <v>završen</v>
      </c>
      <c r="K2879" s="58" t="s">
        <v>37</v>
      </c>
      <c r="L2879" s="58" t="s">
        <v>37</v>
      </c>
      <c r="M2879" s="49">
        <v>0.85</v>
      </c>
      <c r="N2879" s="49">
        <v>0.15</v>
      </c>
      <c r="O2879" s="50">
        <f>Ugovori_OPULJP[[#This Row],[Bespovratna sredstva - Ukupno (EU+Nac) HRK
= Ukupna ugovorena vrijednost bespovratnih sredstava]]*Ugovori_OPULJP[[#This Row],[EU STOPA SUFINANCIRANJA %
EU CO-FINANCING RATE %]]</f>
        <v>1304609.5374999999</v>
      </c>
      <c r="P2879" s="51">
        <f>Ugovori_OPULJP[[#This Row],[Bespovratna sredstva - EU dio - HRK]]/7.5345</f>
        <v>173151.44170150638</v>
      </c>
      <c r="Q2879" s="50">
        <f>Ugovori_OPULJP[[#This Row],[Bespovratna sredstva - Ukupno (EU+Nac) HRK
= Ukupna ugovorena vrijednost bespovratnih sredstava]]*Ugovori_OPULJP[[#This Row],[STOPA NACIONALNOG SUFINANCIRANJA %]]</f>
        <v>230225.21249999999</v>
      </c>
      <c r="R2879" s="51">
        <f>Ugovori_OPULJP[[#This Row],[Bespovratna sredstva - Nacionalni dio - HRK]]/7.5345</f>
        <v>30556.136770854067</v>
      </c>
      <c r="S2879" s="50">
        <v>1534834.75</v>
      </c>
      <c r="T2879" s="51">
        <f>Ugovori_OPULJP[[#This Row],[Bespovratna sredstva - Ukupno (EU+Nac) HRK
= Ukupna ugovorena vrijednost bespovratnih sredstava]]/7.5345</f>
        <v>203707.57847236047</v>
      </c>
      <c r="U2879" s="50">
        <v>0</v>
      </c>
      <c r="V2879" s="51">
        <f>Ugovori_OPULJP[[#This Row],[Javni doprinos korisnika - HRK]]/7.5345</f>
        <v>0</v>
      </c>
      <c r="W2879" s="50">
        <v>230600</v>
      </c>
      <c r="X2879" s="51">
        <f>Ugovori_OPULJP[[#This Row],[Privatni doprinos korisnika - HRK]]/7.5345</f>
        <v>30605.879620412765</v>
      </c>
      <c r="Y2879" s="52">
        <v>1765434.75</v>
      </c>
      <c r="Z2879" s="53">
        <f>Ugovori_OPULJP[[#This Row],[UKUPNI PRIHVATLJIVI IZDACI
TOTAL ELIGIBLE EXPENDITURE
= Bespovratna sredstva ukupno + doprinos korisnika
= Ukupni prihvatljivi troškovi
= Ukupna ugovorena vrijednost projekta HRK]]/7.5345</f>
        <v>234313.45809277322</v>
      </c>
      <c r="AA2879" s="57" t="s">
        <v>38</v>
      </c>
      <c r="AB2879" s="57" t="s">
        <v>753</v>
      </c>
      <c r="AC2879" s="107" t="s">
        <v>10502</v>
      </c>
      <c r="AD2879" s="56" t="s">
        <v>10239</v>
      </c>
    </row>
    <row r="2880" spans="1:30" ht="89.25" x14ac:dyDescent="0.2">
      <c r="A2880" s="41" t="s">
        <v>10503</v>
      </c>
      <c r="B2880" s="42" t="s">
        <v>743</v>
      </c>
      <c r="C2880" s="43" t="s">
        <v>10234</v>
      </c>
      <c r="D2880" s="43" t="s">
        <v>10306</v>
      </c>
      <c r="E2880" s="116" t="s">
        <v>76</v>
      </c>
      <c r="F2880" s="81" t="s">
        <v>10504</v>
      </c>
      <c r="G2880" s="81" t="s">
        <v>10505</v>
      </c>
      <c r="H2880" s="117">
        <v>44105</v>
      </c>
      <c r="I2880" s="117">
        <v>45017</v>
      </c>
      <c r="J2880" s="48" t="str">
        <f>IF(Ugovori_OPULJP[[#This Row],[DATUM ZAVRŠETKA OPERACIJE]]&gt;DATE(2024,3,31),"u provedbi","završen")</f>
        <v>završen</v>
      </c>
      <c r="K2880" s="46" t="s">
        <v>37</v>
      </c>
      <c r="L2880" s="82" t="s">
        <v>37</v>
      </c>
      <c r="M2880" s="49">
        <v>0.85</v>
      </c>
      <c r="N2880" s="49">
        <v>0.15</v>
      </c>
      <c r="O2880" s="50">
        <f>Ugovori_OPULJP[[#This Row],[Bespovratna sredstva - Ukupno (EU+Nac) HRK
= Ukupna ugovorena vrijednost bespovratnih sredstava]]*Ugovori_OPULJP[[#This Row],[EU STOPA SUFINANCIRANJA %
EU CO-FINANCING RATE %]]</f>
        <v>955986.78899999999</v>
      </c>
      <c r="P2880" s="51">
        <f>Ugovori_OPULJP[[#This Row],[Bespovratna sredstva - EU dio - HRK]]/7.5345</f>
        <v>126881.25144336054</v>
      </c>
      <c r="Q2880" s="79">
        <f>Ugovori_OPULJP[[#This Row],[Bespovratna sredstva - Ukupno (EU+Nac) HRK
= Ukupna ugovorena vrijednost bespovratnih sredstava]]*Ugovori_OPULJP[[#This Row],[STOPA NACIONALNOG SUFINANCIRANJA %]]</f>
        <v>168703.55100000001</v>
      </c>
      <c r="R2880" s="80">
        <f>Ugovori_OPULJP[[#This Row],[Bespovratna sredstva - Nacionalni dio - HRK]]/7.5345</f>
        <v>22390.809078240094</v>
      </c>
      <c r="S2880" s="50">
        <v>1124690.3400000001</v>
      </c>
      <c r="T2880" s="51">
        <f>Ugovori_OPULJP[[#This Row],[Bespovratna sredstva - Ukupno (EU+Nac) HRK
= Ukupna ugovorena vrijednost bespovratnih sredstava]]/7.5345</f>
        <v>149272.06052160065</v>
      </c>
      <c r="U2880" s="79">
        <v>0</v>
      </c>
      <c r="V2880" s="80">
        <f>Ugovori_OPULJP[[#This Row],[Javni doprinos korisnika - HRK]]/7.5345</f>
        <v>0</v>
      </c>
      <c r="W2880" s="50">
        <v>452306.24</v>
      </c>
      <c r="X2880" s="51">
        <f>Ugovori_OPULJP[[#This Row],[Privatni doprinos korisnika - HRK]]/7.5345</f>
        <v>60031.35443625987</v>
      </c>
      <c r="Y2880" s="52">
        <v>1576996.58</v>
      </c>
      <c r="Z2880" s="53">
        <f>Ugovori_OPULJP[[#This Row],[UKUPNI PRIHVATLJIVI IZDACI
TOTAL ELIGIBLE EXPENDITURE
= Bespovratna sredstva ukupno + doprinos korisnika
= Ukupni prihvatljivi troškovi
= Ukupna ugovorena vrijednost projekta HRK]]/7.5345</f>
        <v>209303.41495786051</v>
      </c>
      <c r="AA2880" s="44" t="s">
        <v>38</v>
      </c>
      <c r="AB2880" s="44" t="s">
        <v>753</v>
      </c>
      <c r="AC2880" s="114" t="s">
        <v>10506</v>
      </c>
      <c r="AD2880" s="43" t="s">
        <v>10239</v>
      </c>
    </row>
    <row r="2881" spans="1:30" ht="102" x14ac:dyDescent="0.2">
      <c r="A2881" s="61" t="s">
        <v>10507</v>
      </c>
      <c r="B2881" s="55" t="s">
        <v>743</v>
      </c>
      <c r="C2881" s="43" t="s">
        <v>10234</v>
      </c>
      <c r="D2881" s="43" t="s">
        <v>10306</v>
      </c>
      <c r="E2881" s="116" t="s">
        <v>76</v>
      </c>
      <c r="F2881" s="62" t="s">
        <v>10508</v>
      </c>
      <c r="G2881" s="62" t="s">
        <v>10509</v>
      </c>
      <c r="H2881" s="59">
        <v>44267</v>
      </c>
      <c r="I2881" s="59">
        <v>44997</v>
      </c>
      <c r="J2881" s="48" t="str">
        <f>IF(Ugovori_OPULJP[[#This Row],[DATUM ZAVRŠETKA OPERACIJE]]&gt;DATE(2024,3,31),"u provedbi","završen")</f>
        <v>završen</v>
      </c>
      <c r="K2881" s="58" t="s">
        <v>10510</v>
      </c>
      <c r="L2881" s="58" t="s">
        <v>599</v>
      </c>
      <c r="M2881" s="49">
        <v>0.85</v>
      </c>
      <c r="N2881" s="49">
        <v>0.15</v>
      </c>
      <c r="O2881" s="50">
        <f>Ugovori_OPULJP[[#This Row],[Bespovratna sredstva - Ukupno (EU+Nac) HRK
= Ukupna ugovorena vrijednost bespovratnih sredstava]]*Ugovori_OPULJP[[#This Row],[EU STOPA SUFINANCIRANJA %
EU CO-FINANCING RATE %]]</f>
        <v>583701.50250000006</v>
      </c>
      <c r="P2881" s="51">
        <f>Ugovori_OPULJP[[#This Row],[Bespovratna sredstva - EU dio - HRK]]/7.5345</f>
        <v>77470.502687636879</v>
      </c>
      <c r="Q2881" s="50">
        <f>Ugovori_OPULJP[[#This Row],[Bespovratna sredstva - Ukupno (EU+Nac) HRK
= Ukupna ugovorena vrijednost bespovratnih sredstava]]*Ugovori_OPULJP[[#This Row],[STOPA NACIONALNOG SUFINANCIRANJA %]]</f>
        <v>103006.14750000001</v>
      </c>
      <c r="R2881" s="51">
        <f>Ugovori_OPULJP[[#This Row],[Bespovratna sredstva - Nacionalni dio - HRK]]/7.5345</f>
        <v>13671.265180171213</v>
      </c>
      <c r="S2881" s="50">
        <v>686707.65</v>
      </c>
      <c r="T2881" s="51">
        <f>Ugovori_OPULJP[[#This Row],[Bespovratna sredstva - Ukupno (EU+Nac) HRK
= Ukupna ugovorena vrijednost bespovratnih sredstava]]/7.5345</f>
        <v>91141.767867808085</v>
      </c>
      <c r="U2881" s="50">
        <v>0</v>
      </c>
      <c r="V2881" s="51">
        <f>Ugovori_OPULJP[[#This Row],[Javni doprinos korisnika - HRK]]/7.5345</f>
        <v>0</v>
      </c>
      <c r="W2881" s="50">
        <v>121736.58</v>
      </c>
      <c r="X2881" s="51">
        <f>Ugovori_OPULJP[[#This Row],[Privatni doprinos korisnika - HRK]]/7.5345</f>
        <v>16157.220784391797</v>
      </c>
      <c r="Y2881" s="52">
        <v>808444.23</v>
      </c>
      <c r="Z2881" s="53">
        <f>Ugovori_OPULJP[[#This Row],[UKUPNI PRIHVATLJIVI IZDACI
TOTAL ELIGIBLE EXPENDITURE
= Bespovratna sredstva ukupno + doprinos korisnika
= Ukupni prihvatljivi troškovi
= Ukupna ugovorena vrijednost projekta HRK]]/7.5345</f>
        <v>107298.98865219987</v>
      </c>
      <c r="AA2881" s="57" t="s">
        <v>38</v>
      </c>
      <c r="AB2881" s="57" t="s">
        <v>753</v>
      </c>
      <c r="AC2881" s="107" t="s">
        <v>10511</v>
      </c>
      <c r="AD2881" s="56" t="s">
        <v>10239</v>
      </c>
    </row>
    <row r="2882" spans="1:30" ht="114.75" x14ac:dyDescent="0.2">
      <c r="A2882" s="61" t="s">
        <v>10512</v>
      </c>
      <c r="B2882" s="55" t="s">
        <v>743</v>
      </c>
      <c r="C2882" s="56" t="s">
        <v>10234</v>
      </c>
      <c r="D2882" s="43" t="s">
        <v>10306</v>
      </c>
      <c r="E2882" s="57" t="s">
        <v>76</v>
      </c>
      <c r="F2882" s="62" t="s">
        <v>10513</v>
      </c>
      <c r="G2882" s="62" t="s">
        <v>10514</v>
      </c>
      <c r="H2882" s="59">
        <v>44495</v>
      </c>
      <c r="I2882" s="59">
        <v>45408</v>
      </c>
      <c r="J2882" s="48" t="str">
        <f>IF(Ugovori_OPULJP[[#This Row],[DATUM ZAVRŠETKA OPERACIJE]]&gt;DATE(2024,3,31),"u provedbi","završen")</f>
        <v>u provedbi</v>
      </c>
      <c r="K2882" s="58" t="s">
        <v>37</v>
      </c>
      <c r="L2882" s="58" t="s">
        <v>37</v>
      </c>
      <c r="M2882" s="49">
        <v>0.85</v>
      </c>
      <c r="N2882" s="49">
        <v>0.15</v>
      </c>
      <c r="O2882" s="50">
        <f>Ugovori_OPULJP[[#This Row],[Bespovratna sredstva - Ukupno (EU+Nac) HRK
= Ukupna ugovorena vrijednost bespovratnih sredstava]]*Ugovori_OPULJP[[#This Row],[EU STOPA SUFINANCIRANJA %
EU CO-FINANCING RATE %]]</f>
        <v>1019803.667</v>
      </c>
      <c r="P2882" s="51">
        <f>Ugovori_OPULJP[[#This Row],[Bespovratna sredstva - EU dio - HRK]]/7.5345</f>
        <v>135351.20671577411</v>
      </c>
      <c r="Q2882" s="50">
        <f>Ugovori_OPULJP[[#This Row],[Bespovratna sredstva - Ukupno (EU+Nac) HRK
= Ukupna ugovorena vrijednost bespovratnih sredstava]]*Ugovori_OPULJP[[#This Row],[STOPA NACIONALNOG SUFINANCIRANJA %]]</f>
        <v>179965.353</v>
      </c>
      <c r="R2882" s="51">
        <f>Ugovori_OPULJP[[#This Row],[Bespovratna sredstva - Nacionalni dio - HRK]]/7.5345</f>
        <v>23885.507067489547</v>
      </c>
      <c r="S2882" s="52">
        <v>1199769.02</v>
      </c>
      <c r="T2882" s="53">
        <f>Ugovori_OPULJP[[#This Row],[Bespovratna sredstva - Ukupno (EU+Nac) HRK
= Ukupna ugovorena vrijednost bespovratnih sredstava]]/7.5345</f>
        <v>159236.71378326364</v>
      </c>
      <c r="U2882" s="50">
        <v>0</v>
      </c>
      <c r="V2882" s="51">
        <f>Ugovori_OPULJP[[#This Row],[Javni doprinos korisnika - HRK]]/7.5345</f>
        <v>0</v>
      </c>
      <c r="W2882" s="50">
        <v>0</v>
      </c>
      <c r="X2882" s="51">
        <f>Ugovori_OPULJP[[#This Row],[Privatni doprinos korisnika - HRK]]/7.5345</f>
        <v>0</v>
      </c>
      <c r="Y2882" s="52">
        <v>1199769.02</v>
      </c>
      <c r="Z2882" s="53">
        <f>Ugovori_OPULJP[[#This Row],[UKUPNI PRIHVATLJIVI IZDACI
TOTAL ELIGIBLE EXPENDITURE
= Bespovratna sredstva ukupno + doprinos korisnika
= Ukupni prihvatljivi troškovi
= Ukupna ugovorena vrijednost projekta HRK]]/7.5345</f>
        <v>159236.71378326364</v>
      </c>
      <c r="AA2882" s="57" t="s">
        <v>38</v>
      </c>
      <c r="AB2882" s="57" t="s">
        <v>753</v>
      </c>
      <c r="AC2882" s="107" t="s">
        <v>10515</v>
      </c>
      <c r="AD2882" s="63" t="s">
        <v>10239</v>
      </c>
    </row>
    <row r="2883" spans="1:30" ht="114.75" x14ac:dyDescent="0.2">
      <c r="A2883" s="61" t="s">
        <v>10516</v>
      </c>
      <c r="B2883" s="55" t="s">
        <v>743</v>
      </c>
      <c r="C2883" s="43" t="s">
        <v>10234</v>
      </c>
      <c r="D2883" s="43" t="s">
        <v>10306</v>
      </c>
      <c r="E2883" s="116" t="s">
        <v>76</v>
      </c>
      <c r="F2883" s="62" t="s">
        <v>10517</v>
      </c>
      <c r="G2883" s="62" t="s">
        <v>164</v>
      </c>
      <c r="H2883" s="59">
        <v>44264</v>
      </c>
      <c r="I2883" s="59">
        <v>45178</v>
      </c>
      <c r="J2883" s="48" t="str">
        <f>IF(Ugovori_OPULJP[[#This Row],[DATUM ZAVRŠETKA OPERACIJE]]&gt;DATE(2024,3,31),"u provedbi","završen")</f>
        <v>završen</v>
      </c>
      <c r="K2883" s="58" t="s">
        <v>37</v>
      </c>
      <c r="L2883" s="58" t="s">
        <v>37</v>
      </c>
      <c r="M2883" s="49">
        <v>0.85</v>
      </c>
      <c r="N2883" s="49">
        <v>0.15</v>
      </c>
      <c r="O2883" s="50">
        <f>Ugovori_OPULJP[[#This Row],[Bespovratna sredstva - Ukupno (EU+Nac) HRK
= Ukupna ugovorena vrijednost bespovratnih sredstava]]*Ugovori_OPULJP[[#This Row],[EU STOPA SUFINANCIRANJA %
EU CO-FINANCING RATE %]]</f>
        <v>907290</v>
      </c>
      <c r="P2883" s="51">
        <f>Ugovori_OPULJP[[#This Row],[Bespovratna sredstva - EU dio - HRK]]/7.5345</f>
        <v>120418.07684650607</v>
      </c>
      <c r="Q2883" s="50">
        <f>Ugovori_OPULJP[[#This Row],[Bespovratna sredstva - Ukupno (EU+Nac) HRK
= Ukupna ugovorena vrijednost bespovratnih sredstava]]*Ugovori_OPULJP[[#This Row],[STOPA NACIONALNOG SUFINANCIRANJA %]]</f>
        <v>160110</v>
      </c>
      <c r="R2883" s="51">
        <f>Ugovori_OPULJP[[#This Row],[Bespovratna sredstva - Nacionalni dio - HRK]]/7.5345</f>
        <v>21250.248855265778</v>
      </c>
      <c r="S2883" s="50">
        <v>1067400</v>
      </c>
      <c r="T2883" s="51">
        <f>Ugovori_OPULJP[[#This Row],[Bespovratna sredstva - Ukupno (EU+Nac) HRK
= Ukupna ugovorena vrijednost bespovratnih sredstava]]/7.5345</f>
        <v>141668.32570177183</v>
      </c>
      <c r="U2883" s="50">
        <v>0</v>
      </c>
      <c r="V2883" s="51">
        <f>Ugovori_OPULJP[[#This Row],[Javni doprinos korisnika - HRK]]/7.5345</f>
        <v>0</v>
      </c>
      <c r="W2883" s="50">
        <v>0</v>
      </c>
      <c r="X2883" s="51">
        <f>Ugovori_OPULJP[[#This Row],[Privatni doprinos korisnika - HRK]]/7.5345</f>
        <v>0</v>
      </c>
      <c r="Y2883" s="52">
        <v>1067400</v>
      </c>
      <c r="Z2883" s="53">
        <f>Ugovori_OPULJP[[#This Row],[UKUPNI PRIHVATLJIVI IZDACI
TOTAL ELIGIBLE EXPENDITURE
= Bespovratna sredstva ukupno + doprinos korisnika
= Ukupni prihvatljivi troškovi
= Ukupna ugovorena vrijednost projekta HRK]]/7.5345</f>
        <v>141668.32570177183</v>
      </c>
      <c r="AA2883" s="57" t="s">
        <v>38</v>
      </c>
      <c r="AB2883" s="57" t="s">
        <v>753</v>
      </c>
      <c r="AC2883" s="107" t="s">
        <v>10518</v>
      </c>
      <c r="AD2883" s="56" t="s">
        <v>10239</v>
      </c>
    </row>
    <row r="2884" spans="1:30" ht="89.25" x14ac:dyDescent="0.2">
      <c r="A2884" s="61" t="s">
        <v>10519</v>
      </c>
      <c r="B2884" s="55" t="s">
        <v>743</v>
      </c>
      <c r="C2884" s="43" t="s">
        <v>10234</v>
      </c>
      <c r="D2884" s="43" t="s">
        <v>10306</v>
      </c>
      <c r="E2884" s="116" t="s">
        <v>76</v>
      </c>
      <c r="F2884" s="62" t="s">
        <v>10520</v>
      </c>
      <c r="G2884" s="62" t="s">
        <v>10521</v>
      </c>
      <c r="H2884" s="59">
        <v>44267</v>
      </c>
      <c r="I2884" s="59">
        <v>45181</v>
      </c>
      <c r="J2884" s="48" t="str">
        <f>IF(Ugovori_OPULJP[[#This Row],[DATUM ZAVRŠETKA OPERACIJE]]&gt;DATE(2024,3,31),"u provedbi","završen")</f>
        <v>završen</v>
      </c>
      <c r="K2884" s="58" t="s">
        <v>249</v>
      </c>
      <c r="L2884" s="58" t="s">
        <v>249</v>
      </c>
      <c r="M2884" s="49">
        <v>0.85</v>
      </c>
      <c r="N2884" s="49">
        <v>0.15</v>
      </c>
      <c r="O2884" s="50">
        <f>Ugovori_OPULJP[[#This Row],[Bespovratna sredstva - Ukupno (EU+Nac) HRK
= Ukupna ugovorena vrijednost bespovratnih sredstava]]*Ugovori_OPULJP[[#This Row],[EU STOPA SUFINANCIRANJA %
EU CO-FINANCING RATE %]]</f>
        <v>935078.99899999995</v>
      </c>
      <c r="P2884" s="51">
        <f>Ugovori_OPULJP[[#This Row],[Bespovratna sredstva - EU dio - HRK]]/7.5345</f>
        <v>124106.3108368173</v>
      </c>
      <c r="Q2884" s="50">
        <f>Ugovori_OPULJP[[#This Row],[Bespovratna sredstva - Ukupno (EU+Nac) HRK
= Ukupna ugovorena vrijednost bespovratnih sredstava]]*Ugovori_OPULJP[[#This Row],[STOPA NACIONALNOG SUFINANCIRANJA %]]</f>
        <v>165013.94099999999</v>
      </c>
      <c r="R2884" s="51">
        <f>Ugovori_OPULJP[[#This Row],[Bespovratna sredstva - Nacionalni dio - HRK]]/7.5345</f>
        <v>21901.113677085406</v>
      </c>
      <c r="S2884" s="50">
        <v>1100092.94</v>
      </c>
      <c r="T2884" s="51">
        <f>Ugovori_OPULJP[[#This Row],[Bespovratna sredstva - Ukupno (EU+Nac) HRK
= Ukupna ugovorena vrijednost bespovratnih sredstava]]/7.5345</f>
        <v>146007.42451390269</v>
      </c>
      <c r="U2884" s="50">
        <v>0</v>
      </c>
      <c r="V2884" s="51">
        <f>Ugovori_OPULJP[[#This Row],[Javni doprinos korisnika - HRK]]/7.5345</f>
        <v>0</v>
      </c>
      <c r="W2884" s="50">
        <v>0</v>
      </c>
      <c r="X2884" s="51">
        <f>Ugovori_OPULJP[[#This Row],[Privatni doprinos korisnika - HRK]]/7.5345</f>
        <v>0</v>
      </c>
      <c r="Y2884" s="52">
        <v>1100092.94</v>
      </c>
      <c r="Z2884" s="53">
        <f>Ugovori_OPULJP[[#This Row],[UKUPNI PRIHVATLJIVI IZDACI
TOTAL ELIGIBLE EXPENDITURE
= Bespovratna sredstva ukupno + doprinos korisnika
= Ukupni prihvatljivi troškovi
= Ukupna ugovorena vrijednost projekta HRK]]/7.5345</f>
        <v>146007.42451390269</v>
      </c>
      <c r="AA2884" s="57" t="s">
        <v>38</v>
      </c>
      <c r="AB2884" s="57" t="s">
        <v>753</v>
      </c>
      <c r="AC2884" s="107" t="s">
        <v>10522</v>
      </c>
      <c r="AD2884" s="56" t="s">
        <v>10239</v>
      </c>
    </row>
    <row r="2885" spans="1:30" ht="114.75" x14ac:dyDescent="0.2">
      <c r="A2885" s="61" t="s">
        <v>10523</v>
      </c>
      <c r="B2885" s="55" t="s">
        <v>743</v>
      </c>
      <c r="C2885" s="43" t="s">
        <v>10234</v>
      </c>
      <c r="D2885" s="43" t="s">
        <v>10306</v>
      </c>
      <c r="E2885" s="116" t="s">
        <v>76</v>
      </c>
      <c r="F2885" s="62" t="s">
        <v>10524</v>
      </c>
      <c r="G2885" s="62" t="s">
        <v>10525</v>
      </c>
      <c r="H2885" s="59">
        <v>44264</v>
      </c>
      <c r="I2885" s="59">
        <v>44935</v>
      </c>
      <c r="J2885" s="48" t="str">
        <f>IF(Ugovori_OPULJP[[#This Row],[DATUM ZAVRŠETKA OPERACIJE]]&gt;DATE(2024,3,31),"u provedbi","završen")</f>
        <v>završen</v>
      </c>
      <c r="K2885" s="58" t="s">
        <v>37</v>
      </c>
      <c r="L2885" s="58" t="s">
        <v>37</v>
      </c>
      <c r="M2885" s="49">
        <v>0.85</v>
      </c>
      <c r="N2885" s="49">
        <v>0.15</v>
      </c>
      <c r="O2885" s="50">
        <f>Ugovori_OPULJP[[#This Row],[Bespovratna sredstva - Ukupno (EU+Nac) HRK
= Ukupna ugovorena vrijednost bespovratnih sredstava]]*Ugovori_OPULJP[[#This Row],[EU STOPA SUFINANCIRANJA %
EU CO-FINANCING RATE %]]</f>
        <v>961944.45600000001</v>
      </c>
      <c r="P2885" s="51">
        <f>Ugovori_OPULJP[[#This Row],[Bespovratna sredstva - EU dio - HRK]]/7.5345</f>
        <v>127671.96973919967</v>
      </c>
      <c r="Q2885" s="50">
        <f>Ugovori_OPULJP[[#This Row],[Bespovratna sredstva - Ukupno (EU+Nac) HRK
= Ukupna ugovorena vrijednost bespovratnih sredstava]]*Ugovori_OPULJP[[#This Row],[STOPA NACIONALNOG SUFINANCIRANJA %]]</f>
        <v>169754.90400000001</v>
      </c>
      <c r="R2885" s="51">
        <f>Ugovori_OPULJP[[#This Row],[Bespovratna sredstva - Nacionalni dio - HRK]]/7.5345</f>
        <v>22530.347601035239</v>
      </c>
      <c r="S2885" s="50">
        <v>1131699.3600000001</v>
      </c>
      <c r="T2885" s="51">
        <f>Ugovori_OPULJP[[#This Row],[Bespovratna sredstva - Ukupno (EU+Nac) HRK
= Ukupna ugovorena vrijednost bespovratnih sredstava]]/7.5345</f>
        <v>150202.31734023493</v>
      </c>
      <c r="U2885" s="50">
        <v>0</v>
      </c>
      <c r="V2885" s="51">
        <f>Ugovori_OPULJP[[#This Row],[Javni doprinos korisnika - HRK]]/7.5345</f>
        <v>0</v>
      </c>
      <c r="W2885" s="50">
        <v>0</v>
      </c>
      <c r="X2885" s="51">
        <f>Ugovori_OPULJP[[#This Row],[Privatni doprinos korisnika - HRK]]/7.5345</f>
        <v>0</v>
      </c>
      <c r="Y2885" s="52">
        <v>1131699.3600000001</v>
      </c>
      <c r="Z2885" s="53">
        <f>Ugovori_OPULJP[[#This Row],[UKUPNI PRIHVATLJIVI IZDACI
TOTAL ELIGIBLE EXPENDITURE
= Bespovratna sredstva ukupno + doprinos korisnika
= Ukupni prihvatljivi troškovi
= Ukupna ugovorena vrijednost projekta HRK]]/7.5345</f>
        <v>150202.31734023493</v>
      </c>
      <c r="AA2885" s="57" t="s">
        <v>38</v>
      </c>
      <c r="AB2885" s="57" t="s">
        <v>753</v>
      </c>
      <c r="AC2885" s="107" t="s">
        <v>10526</v>
      </c>
      <c r="AD2885" s="56" t="s">
        <v>10239</v>
      </c>
    </row>
    <row r="2886" spans="1:30" ht="89.25" x14ac:dyDescent="0.2">
      <c r="A2886" s="61" t="s">
        <v>10527</v>
      </c>
      <c r="B2886" s="55" t="s">
        <v>743</v>
      </c>
      <c r="C2886" s="43" t="s">
        <v>10234</v>
      </c>
      <c r="D2886" s="43" t="s">
        <v>10306</v>
      </c>
      <c r="E2886" s="116" t="s">
        <v>76</v>
      </c>
      <c r="F2886" s="62" t="s">
        <v>10528</v>
      </c>
      <c r="G2886" s="45" t="s">
        <v>10529</v>
      </c>
      <c r="H2886" s="59">
        <v>44264</v>
      </c>
      <c r="I2886" s="59">
        <v>45178</v>
      </c>
      <c r="J2886" s="48" t="str">
        <f>IF(Ugovori_OPULJP[[#This Row],[DATUM ZAVRŠETKA OPERACIJE]]&gt;DATE(2024,3,31),"u provedbi","završen")</f>
        <v>završen</v>
      </c>
      <c r="K2886" s="58" t="s">
        <v>10530</v>
      </c>
      <c r="L2886" s="58" t="s">
        <v>37</v>
      </c>
      <c r="M2886" s="49">
        <v>0.85</v>
      </c>
      <c r="N2886" s="49">
        <v>0.15</v>
      </c>
      <c r="O2886" s="50">
        <f>Ugovori_OPULJP[[#This Row],[Bespovratna sredstva - Ukupno (EU+Nac) HRK
= Ukupna ugovorena vrijednost bespovratnih sredstava]]*Ugovori_OPULJP[[#This Row],[EU STOPA SUFINANCIRANJA %
EU CO-FINANCING RATE %]]</f>
        <v>952377.76549999986</v>
      </c>
      <c r="P2886" s="51">
        <f>Ugovori_OPULJP[[#This Row],[Bespovratna sredstva - EU dio - HRK]]/7.5345</f>
        <v>126402.25170880613</v>
      </c>
      <c r="Q2886" s="50">
        <f>Ugovori_OPULJP[[#This Row],[Bespovratna sredstva - Ukupno (EU+Nac) HRK
= Ukupna ugovorena vrijednost bespovratnih sredstava]]*Ugovori_OPULJP[[#This Row],[STOPA NACIONALNOG SUFINANCIRANJA %]]</f>
        <v>168066.66449999998</v>
      </c>
      <c r="R2886" s="51">
        <f>Ugovori_OPULJP[[#This Row],[Bespovratna sredstva - Nacionalni dio - HRK]]/7.5345</f>
        <v>22306.279713318731</v>
      </c>
      <c r="S2886" s="50">
        <v>1120444.43</v>
      </c>
      <c r="T2886" s="51">
        <f>Ugovori_OPULJP[[#This Row],[Bespovratna sredstva - Ukupno (EU+Nac) HRK
= Ukupna ugovorena vrijednost bespovratnih sredstava]]/7.5345</f>
        <v>148708.53142212488</v>
      </c>
      <c r="U2886" s="50">
        <v>0</v>
      </c>
      <c r="V2886" s="51">
        <f>Ugovori_OPULJP[[#This Row],[Javni doprinos korisnika - HRK]]/7.5345</f>
        <v>0</v>
      </c>
      <c r="W2886" s="50">
        <v>0</v>
      </c>
      <c r="X2886" s="51">
        <f>Ugovori_OPULJP[[#This Row],[Privatni doprinos korisnika - HRK]]/7.5345</f>
        <v>0</v>
      </c>
      <c r="Y2886" s="52">
        <v>1120444.43</v>
      </c>
      <c r="Z2886" s="53">
        <f>Ugovori_OPULJP[[#This Row],[UKUPNI PRIHVATLJIVI IZDACI
TOTAL ELIGIBLE EXPENDITURE
= Bespovratna sredstva ukupno + doprinos korisnika
= Ukupni prihvatljivi troškovi
= Ukupna ugovorena vrijednost projekta HRK]]/7.5345</f>
        <v>148708.53142212488</v>
      </c>
      <c r="AA2886" s="57" t="s">
        <v>38</v>
      </c>
      <c r="AB2886" s="57" t="s">
        <v>753</v>
      </c>
      <c r="AC2886" s="107" t="s">
        <v>10531</v>
      </c>
      <c r="AD2886" s="56" t="s">
        <v>10239</v>
      </c>
    </row>
    <row r="2887" spans="1:30" ht="114.75" x14ac:dyDescent="0.2">
      <c r="A2887" s="61" t="s">
        <v>10532</v>
      </c>
      <c r="B2887" s="55" t="s">
        <v>743</v>
      </c>
      <c r="C2887" s="43" t="s">
        <v>10234</v>
      </c>
      <c r="D2887" s="43" t="s">
        <v>10306</v>
      </c>
      <c r="E2887" s="116" t="s">
        <v>76</v>
      </c>
      <c r="F2887" s="62" t="s">
        <v>10533</v>
      </c>
      <c r="G2887" s="62" t="s">
        <v>10534</v>
      </c>
      <c r="H2887" s="59">
        <v>44264</v>
      </c>
      <c r="I2887" s="59">
        <v>44994</v>
      </c>
      <c r="J2887" s="48" t="str">
        <f>IF(Ugovori_OPULJP[[#This Row],[DATUM ZAVRŠETKA OPERACIJE]]&gt;DATE(2024,3,31),"u provedbi","završen")</f>
        <v>završen</v>
      </c>
      <c r="K2887" s="58" t="s">
        <v>10535</v>
      </c>
      <c r="L2887" s="58" t="s">
        <v>37</v>
      </c>
      <c r="M2887" s="49">
        <v>0.85</v>
      </c>
      <c r="N2887" s="49">
        <v>0.15</v>
      </c>
      <c r="O2887" s="50">
        <f>Ugovori_OPULJP[[#This Row],[Bespovratna sredstva - Ukupno (EU+Nac) HRK
= Ukupna ugovorena vrijednost bespovratnih sredstava]]*Ugovori_OPULJP[[#This Row],[EU STOPA SUFINANCIRANJA %
EU CO-FINANCING RATE %]]</f>
        <v>887434</v>
      </c>
      <c r="P2887" s="51">
        <f>Ugovori_OPULJP[[#This Row],[Bespovratna sredstva - EU dio - HRK]]/7.5345</f>
        <v>117782.73276262525</v>
      </c>
      <c r="Q2887" s="50">
        <f>Ugovori_OPULJP[[#This Row],[Bespovratna sredstva - Ukupno (EU+Nac) HRK
= Ukupna ugovorena vrijednost bespovratnih sredstava]]*Ugovori_OPULJP[[#This Row],[STOPA NACIONALNOG SUFINANCIRANJA %]]</f>
        <v>156606</v>
      </c>
      <c r="R2887" s="51">
        <f>Ugovori_OPULJP[[#This Row],[Bespovratna sredstva - Nacionalni dio - HRK]]/7.5345</f>
        <v>20785.188134580927</v>
      </c>
      <c r="S2887" s="50">
        <v>1044040</v>
      </c>
      <c r="T2887" s="51">
        <f>Ugovori_OPULJP[[#This Row],[Bespovratna sredstva - Ukupno (EU+Nac) HRK
= Ukupna ugovorena vrijednost bespovratnih sredstava]]/7.5345</f>
        <v>138567.92089720618</v>
      </c>
      <c r="U2887" s="50">
        <v>0</v>
      </c>
      <c r="V2887" s="51">
        <f>Ugovori_OPULJP[[#This Row],[Javni doprinos korisnika - HRK]]/7.5345</f>
        <v>0</v>
      </c>
      <c r="W2887" s="50">
        <v>0</v>
      </c>
      <c r="X2887" s="51">
        <f>Ugovori_OPULJP[[#This Row],[Privatni doprinos korisnika - HRK]]/7.5345</f>
        <v>0</v>
      </c>
      <c r="Y2887" s="52">
        <v>1044040</v>
      </c>
      <c r="Z2887" s="53">
        <f>Ugovori_OPULJP[[#This Row],[UKUPNI PRIHVATLJIVI IZDACI
TOTAL ELIGIBLE EXPENDITURE
= Bespovratna sredstva ukupno + doprinos korisnika
= Ukupni prihvatljivi troškovi
= Ukupna ugovorena vrijednost projekta HRK]]/7.5345</f>
        <v>138567.92089720618</v>
      </c>
      <c r="AA2887" s="57" t="s">
        <v>38</v>
      </c>
      <c r="AB2887" s="57" t="s">
        <v>753</v>
      </c>
      <c r="AC2887" s="107" t="s">
        <v>10536</v>
      </c>
      <c r="AD2887" s="56" t="s">
        <v>10239</v>
      </c>
    </row>
    <row r="2888" spans="1:30" ht="114.75" x14ac:dyDescent="0.2">
      <c r="A2888" s="61" t="s">
        <v>10537</v>
      </c>
      <c r="B2888" s="55" t="s">
        <v>743</v>
      </c>
      <c r="C2888" s="43" t="s">
        <v>10234</v>
      </c>
      <c r="D2888" s="43" t="s">
        <v>10306</v>
      </c>
      <c r="E2888" s="116" t="s">
        <v>76</v>
      </c>
      <c r="F2888" s="62" t="s">
        <v>10538</v>
      </c>
      <c r="G2888" s="62" t="s">
        <v>10539</v>
      </c>
      <c r="H2888" s="59">
        <v>44264</v>
      </c>
      <c r="I2888" s="59">
        <v>44994</v>
      </c>
      <c r="J2888" s="48" t="str">
        <f>IF(Ugovori_OPULJP[[#This Row],[DATUM ZAVRŠETKA OPERACIJE]]&gt;DATE(2024,3,31),"u provedbi","završen")</f>
        <v>završen</v>
      </c>
      <c r="K2888" s="58" t="s">
        <v>36</v>
      </c>
      <c r="L2888" s="58" t="s">
        <v>37</v>
      </c>
      <c r="M2888" s="49">
        <v>0.85</v>
      </c>
      <c r="N2888" s="49">
        <v>0.15</v>
      </c>
      <c r="O2888" s="50">
        <f>Ugovori_OPULJP[[#This Row],[Bespovratna sredstva - Ukupno (EU+Nac) HRK
= Ukupna ugovorena vrijednost bespovratnih sredstava]]*Ugovori_OPULJP[[#This Row],[EU STOPA SUFINANCIRANJA %
EU CO-FINANCING RATE %]]</f>
        <v>956760.0085</v>
      </c>
      <c r="P2888" s="51">
        <f>Ugovori_OPULJP[[#This Row],[Bespovratna sredstva - EU dio - HRK]]/7.5345</f>
        <v>126983.87530692149</v>
      </c>
      <c r="Q2888" s="50">
        <f>Ugovori_OPULJP[[#This Row],[Bespovratna sredstva - Ukupno (EU+Nac) HRK
= Ukupna ugovorena vrijednost bespovratnih sredstava]]*Ugovori_OPULJP[[#This Row],[STOPA NACIONALNOG SUFINANCIRANJA %]]</f>
        <v>168840.00149999998</v>
      </c>
      <c r="R2888" s="51">
        <f>Ugovori_OPULJP[[#This Row],[Bespovratna sredstva - Nacionalni dio - HRK]]/7.5345</f>
        <v>22408.919171809674</v>
      </c>
      <c r="S2888" s="50">
        <v>1125600.01</v>
      </c>
      <c r="T2888" s="51">
        <f>Ugovori_OPULJP[[#This Row],[Bespovratna sredstva - Ukupno (EU+Nac) HRK
= Ukupna ugovorena vrijednost bespovratnih sredstava]]/7.5345</f>
        <v>149392.79447873117</v>
      </c>
      <c r="U2888" s="50">
        <v>0</v>
      </c>
      <c r="V2888" s="51">
        <f>Ugovori_OPULJP[[#This Row],[Javni doprinos korisnika - HRK]]/7.5345</f>
        <v>0</v>
      </c>
      <c r="W2888" s="50">
        <v>0</v>
      </c>
      <c r="X2888" s="51">
        <f>Ugovori_OPULJP[[#This Row],[Privatni doprinos korisnika - HRK]]/7.5345</f>
        <v>0</v>
      </c>
      <c r="Y2888" s="52">
        <v>1125600.01</v>
      </c>
      <c r="Z2888" s="53">
        <f>Ugovori_OPULJP[[#This Row],[UKUPNI PRIHVATLJIVI IZDACI
TOTAL ELIGIBLE EXPENDITURE
= Bespovratna sredstva ukupno + doprinos korisnika
= Ukupni prihvatljivi troškovi
= Ukupna ugovorena vrijednost projekta HRK]]/7.5345</f>
        <v>149392.79447873117</v>
      </c>
      <c r="AA2888" s="57" t="s">
        <v>38</v>
      </c>
      <c r="AB2888" s="57" t="s">
        <v>753</v>
      </c>
      <c r="AC2888" s="107" t="s">
        <v>10540</v>
      </c>
      <c r="AD2888" s="56" t="s">
        <v>10239</v>
      </c>
    </row>
    <row r="2889" spans="1:30" ht="114.75" x14ac:dyDescent="0.2">
      <c r="A2889" s="61" t="s">
        <v>10541</v>
      </c>
      <c r="B2889" s="55" t="s">
        <v>743</v>
      </c>
      <c r="C2889" s="43" t="s">
        <v>10234</v>
      </c>
      <c r="D2889" s="43" t="s">
        <v>10306</v>
      </c>
      <c r="E2889" s="116" t="s">
        <v>76</v>
      </c>
      <c r="F2889" s="62" t="s">
        <v>10542</v>
      </c>
      <c r="G2889" s="62" t="s">
        <v>10543</v>
      </c>
      <c r="H2889" s="59">
        <v>44267</v>
      </c>
      <c r="I2889" s="59">
        <v>44997</v>
      </c>
      <c r="J2889" s="48" t="str">
        <f>IF(Ugovori_OPULJP[[#This Row],[DATUM ZAVRŠETKA OPERACIJE]]&gt;DATE(2024,3,31),"u provedbi","završen")</f>
        <v>završen</v>
      </c>
      <c r="K2889" s="58" t="s">
        <v>425</v>
      </c>
      <c r="L2889" s="46" t="s">
        <v>425</v>
      </c>
      <c r="M2889" s="49">
        <v>0.85</v>
      </c>
      <c r="N2889" s="49">
        <v>0.15</v>
      </c>
      <c r="O2889" s="50">
        <f>Ugovori_OPULJP[[#This Row],[Bespovratna sredstva - Ukupno (EU+Nac) HRK
= Ukupna ugovorena vrijednost bespovratnih sredstava]]*Ugovori_OPULJP[[#This Row],[EU STOPA SUFINANCIRANJA %
EU CO-FINANCING RATE %]]</f>
        <v>844050</v>
      </c>
      <c r="P2889" s="51">
        <f>Ugovori_OPULJP[[#This Row],[Bespovratna sredstva - EU dio - HRK]]/7.5345</f>
        <v>112024.68644236511</v>
      </c>
      <c r="Q2889" s="50">
        <f>Ugovori_OPULJP[[#This Row],[Bespovratna sredstva - Ukupno (EU+Nac) HRK
= Ukupna ugovorena vrijednost bespovratnih sredstava]]*Ugovori_OPULJP[[#This Row],[STOPA NACIONALNOG SUFINANCIRANJA %]]</f>
        <v>148950</v>
      </c>
      <c r="R2889" s="51">
        <f>Ugovori_OPULJP[[#This Row],[Bespovratna sredstva - Nacionalni dio - HRK]]/7.5345</f>
        <v>19769.06231335855</v>
      </c>
      <c r="S2889" s="50">
        <v>993000</v>
      </c>
      <c r="T2889" s="51">
        <f>Ugovori_OPULJP[[#This Row],[Bespovratna sredstva - Ukupno (EU+Nac) HRK
= Ukupna ugovorena vrijednost bespovratnih sredstava]]/7.5345</f>
        <v>131793.74875572367</v>
      </c>
      <c r="U2889" s="50">
        <v>0</v>
      </c>
      <c r="V2889" s="51">
        <f>Ugovori_OPULJP[[#This Row],[Javni doprinos korisnika - HRK]]/7.5345</f>
        <v>0</v>
      </c>
      <c r="W2889" s="50">
        <v>0</v>
      </c>
      <c r="X2889" s="51">
        <f>Ugovori_OPULJP[[#This Row],[Privatni doprinos korisnika - HRK]]/7.5345</f>
        <v>0</v>
      </c>
      <c r="Y2889" s="52">
        <v>993000</v>
      </c>
      <c r="Z2889" s="53">
        <f>Ugovori_OPULJP[[#This Row],[UKUPNI PRIHVATLJIVI IZDACI
TOTAL ELIGIBLE EXPENDITURE
= Bespovratna sredstva ukupno + doprinos korisnika
= Ukupni prihvatljivi troškovi
= Ukupna ugovorena vrijednost projekta HRK]]/7.5345</f>
        <v>131793.74875572367</v>
      </c>
      <c r="AA2889" s="57" t="s">
        <v>38</v>
      </c>
      <c r="AB2889" s="57" t="s">
        <v>753</v>
      </c>
      <c r="AC2889" s="107" t="s">
        <v>10544</v>
      </c>
      <c r="AD2889" s="56" t="s">
        <v>10239</v>
      </c>
    </row>
    <row r="2890" spans="1:30" ht="76.5" x14ac:dyDescent="0.2">
      <c r="A2890" s="61" t="s">
        <v>10545</v>
      </c>
      <c r="B2890" s="55" t="s">
        <v>743</v>
      </c>
      <c r="C2890" s="43" t="s">
        <v>10234</v>
      </c>
      <c r="D2890" s="43" t="s">
        <v>10306</v>
      </c>
      <c r="E2890" s="116" t="s">
        <v>76</v>
      </c>
      <c r="F2890" s="62" t="s">
        <v>10546</v>
      </c>
      <c r="G2890" s="62" t="s">
        <v>5030</v>
      </c>
      <c r="H2890" s="59">
        <v>44267</v>
      </c>
      <c r="I2890" s="59">
        <v>45028</v>
      </c>
      <c r="J2890" s="48" t="str">
        <f>IF(Ugovori_OPULJP[[#This Row],[DATUM ZAVRŠETKA OPERACIJE]]&gt;DATE(2024,3,31),"u provedbi","završen")</f>
        <v>završen</v>
      </c>
      <c r="K2890" s="58" t="s">
        <v>37</v>
      </c>
      <c r="L2890" s="58" t="s">
        <v>37</v>
      </c>
      <c r="M2890" s="49">
        <v>0.85</v>
      </c>
      <c r="N2890" s="49">
        <v>0.15</v>
      </c>
      <c r="O2890" s="50">
        <f>Ugovori_OPULJP[[#This Row],[Bespovratna sredstva - Ukupno (EU+Nac) HRK
= Ukupna ugovorena vrijednost bespovratnih sredstava]]*Ugovori_OPULJP[[#This Row],[EU STOPA SUFINANCIRANJA %
EU CO-FINANCING RATE %]]</f>
        <v>744539.4375</v>
      </c>
      <c r="P2890" s="51">
        <f>Ugovori_OPULJP[[#This Row],[Bespovratna sredstva - EU dio - HRK]]/7.5345</f>
        <v>98817.365120445946</v>
      </c>
      <c r="Q2890" s="50">
        <f>Ugovori_OPULJP[[#This Row],[Bespovratna sredstva - Ukupno (EU+Nac) HRK
= Ukupna ugovorena vrijednost bespovratnih sredstava]]*Ugovori_OPULJP[[#This Row],[STOPA NACIONALNOG SUFINANCIRANJA %]]</f>
        <v>131389.3125</v>
      </c>
      <c r="R2890" s="51">
        <f>Ugovori_OPULJP[[#This Row],[Bespovratna sredstva - Nacionalni dio - HRK]]/7.5345</f>
        <v>17438.35855066693</v>
      </c>
      <c r="S2890" s="50">
        <v>875928.75</v>
      </c>
      <c r="T2890" s="51">
        <f>Ugovori_OPULJP[[#This Row],[Bespovratna sredstva - Ukupno (EU+Nac) HRK
= Ukupna ugovorena vrijednost bespovratnih sredstava]]/7.5345</f>
        <v>116255.72367111288</v>
      </c>
      <c r="U2890" s="50">
        <v>0</v>
      </c>
      <c r="V2890" s="51">
        <f>Ugovori_OPULJP[[#This Row],[Javni doprinos korisnika - HRK]]/7.5345</f>
        <v>0</v>
      </c>
      <c r="W2890" s="50">
        <v>0</v>
      </c>
      <c r="X2890" s="51">
        <f>Ugovori_OPULJP[[#This Row],[Privatni doprinos korisnika - HRK]]/7.5345</f>
        <v>0</v>
      </c>
      <c r="Y2890" s="52">
        <v>875928.75</v>
      </c>
      <c r="Z2890" s="53">
        <f>Ugovori_OPULJP[[#This Row],[UKUPNI PRIHVATLJIVI IZDACI
TOTAL ELIGIBLE EXPENDITURE
= Bespovratna sredstva ukupno + doprinos korisnika
= Ukupni prihvatljivi troškovi
= Ukupna ugovorena vrijednost projekta HRK]]/7.5345</f>
        <v>116255.72367111288</v>
      </c>
      <c r="AA2890" s="57" t="s">
        <v>38</v>
      </c>
      <c r="AB2890" s="57" t="s">
        <v>753</v>
      </c>
      <c r="AC2890" s="107" t="s">
        <v>10547</v>
      </c>
      <c r="AD2890" s="56" t="s">
        <v>10239</v>
      </c>
    </row>
    <row r="2891" spans="1:30" ht="114.75" x14ac:dyDescent="0.2">
      <c r="A2891" s="61" t="s">
        <v>10548</v>
      </c>
      <c r="B2891" s="55" t="s">
        <v>743</v>
      </c>
      <c r="C2891" s="43" t="s">
        <v>10234</v>
      </c>
      <c r="D2891" s="43" t="s">
        <v>10306</v>
      </c>
      <c r="E2891" s="116" t="s">
        <v>76</v>
      </c>
      <c r="F2891" s="62" t="s">
        <v>10549</v>
      </c>
      <c r="G2891" s="45" t="s">
        <v>462</v>
      </c>
      <c r="H2891" s="59">
        <v>44267</v>
      </c>
      <c r="I2891" s="59">
        <v>44997</v>
      </c>
      <c r="J2891" s="48" t="str">
        <f>IF(Ugovori_OPULJP[[#This Row],[DATUM ZAVRŠETKA OPERACIJE]]&gt;DATE(2024,3,31),"u provedbi","završen")</f>
        <v>završen</v>
      </c>
      <c r="K2891" s="58" t="s">
        <v>425</v>
      </c>
      <c r="L2891" s="46" t="s">
        <v>425</v>
      </c>
      <c r="M2891" s="49">
        <v>0.85</v>
      </c>
      <c r="N2891" s="49">
        <v>0.15</v>
      </c>
      <c r="O2891" s="50">
        <f>Ugovori_OPULJP[[#This Row],[Bespovratna sredstva - Ukupno (EU+Nac) HRK
= Ukupna ugovorena vrijednost bespovratnih sredstava]]*Ugovori_OPULJP[[#This Row],[EU STOPA SUFINANCIRANJA %
EU CO-FINANCING RATE %]]</f>
        <v>797486.9574999999</v>
      </c>
      <c r="P2891" s="51">
        <f>Ugovori_OPULJP[[#This Row],[Bespovratna sredstva - EU dio - HRK]]/7.5345</f>
        <v>105844.70867343551</v>
      </c>
      <c r="Q2891" s="50">
        <f>Ugovori_OPULJP[[#This Row],[Bespovratna sredstva - Ukupno (EU+Nac) HRK
= Ukupna ugovorena vrijednost bespovratnih sredstava]]*Ugovori_OPULJP[[#This Row],[STOPA NACIONALNOG SUFINANCIRANJA %]]</f>
        <v>140732.99249999999</v>
      </c>
      <c r="R2891" s="51">
        <f>Ugovori_OPULJP[[#This Row],[Bespovratna sredstva - Nacionalni dio - HRK]]/7.5345</f>
        <v>18678.478001194504</v>
      </c>
      <c r="S2891" s="50">
        <v>938219.95</v>
      </c>
      <c r="T2891" s="51">
        <f>Ugovori_OPULJP[[#This Row],[Bespovratna sredstva - Ukupno (EU+Nac) HRK
= Ukupna ugovorena vrijednost bespovratnih sredstava]]/7.5345</f>
        <v>124523.18667463002</v>
      </c>
      <c r="U2891" s="50">
        <v>0</v>
      </c>
      <c r="V2891" s="51">
        <f>Ugovori_OPULJP[[#This Row],[Javni doprinos korisnika - HRK]]/7.5345</f>
        <v>0</v>
      </c>
      <c r="W2891" s="50">
        <v>0</v>
      </c>
      <c r="X2891" s="51">
        <f>Ugovori_OPULJP[[#This Row],[Privatni doprinos korisnika - HRK]]/7.5345</f>
        <v>0</v>
      </c>
      <c r="Y2891" s="52">
        <v>938219.95</v>
      </c>
      <c r="Z2891" s="53">
        <f>Ugovori_OPULJP[[#This Row],[UKUPNI PRIHVATLJIVI IZDACI
TOTAL ELIGIBLE EXPENDITURE
= Bespovratna sredstva ukupno + doprinos korisnika
= Ukupni prihvatljivi troškovi
= Ukupna ugovorena vrijednost projekta HRK]]/7.5345</f>
        <v>124523.18667463002</v>
      </c>
      <c r="AA2891" s="57" t="s">
        <v>38</v>
      </c>
      <c r="AB2891" s="57" t="s">
        <v>753</v>
      </c>
      <c r="AC2891" s="107" t="s">
        <v>10550</v>
      </c>
      <c r="AD2891" s="56" t="s">
        <v>10239</v>
      </c>
    </row>
    <row r="2892" spans="1:30" ht="114.75" x14ac:dyDescent="0.2">
      <c r="A2892" s="61" t="s">
        <v>10551</v>
      </c>
      <c r="B2892" s="55" t="s">
        <v>743</v>
      </c>
      <c r="C2892" s="43" t="s">
        <v>10234</v>
      </c>
      <c r="D2892" s="43" t="s">
        <v>10306</v>
      </c>
      <c r="E2892" s="116" t="s">
        <v>76</v>
      </c>
      <c r="F2892" s="62" t="s">
        <v>10552</v>
      </c>
      <c r="G2892" s="45" t="s">
        <v>2512</v>
      </c>
      <c r="H2892" s="59">
        <v>44264</v>
      </c>
      <c r="I2892" s="59">
        <v>45178</v>
      </c>
      <c r="J2892" s="48" t="str">
        <f>IF(Ugovori_OPULJP[[#This Row],[DATUM ZAVRŠETKA OPERACIJE]]&gt;DATE(2024,3,31),"u provedbi","završen")</f>
        <v>završen</v>
      </c>
      <c r="K2892" s="58" t="s">
        <v>7368</v>
      </c>
      <c r="L2892" s="58" t="s">
        <v>37</v>
      </c>
      <c r="M2892" s="49">
        <v>0.85</v>
      </c>
      <c r="N2892" s="49">
        <v>0.15</v>
      </c>
      <c r="O2892" s="50">
        <f>Ugovori_OPULJP[[#This Row],[Bespovratna sredstva - Ukupno (EU+Nac) HRK
= Ukupna ugovorena vrijednost bespovratnih sredstava]]*Ugovori_OPULJP[[#This Row],[EU STOPA SUFINANCIRANJA %
EU CO-FINANCING RATE %]]</f>
        <v>1013931.0085</v>
      </c>
      <c r="P2892" s="51">
        <f>Ugovori_OPULJP[[#This Row],[Bespovratna sredstva - EU dio - HRK]]/7.5345</f>
        <v>134571.77098679409</v>
      </c>
      <c r="Q2892" s="50">
        <f>Ugovori_OPULJP[[#This Row],[Bespovratna sredstva - Ukupno (EU+Nac) HRK
= Ukupna ugovorena vrijednost bespovratnih sredstava]]*Ugovori_OPULJP[[#This Row],[STOPA NACIONALNOG SUFINANCIRANJA %]]</f>
        <v>178929.00149999998</v>
      </c>
      <c r="R2892" s="51">
        <f>Ugovori_OPULJP[[#This Row],[Bespovratna sredstva - Nacionalni dio - HRK]]/7.5345</f>
        <v>23747.959585904835</v>
      </c>
      <c r="S2892" s="50">
        <v>1192860.01</v>
      </c>
      <c r="T2892" s="51">
        <f>Ugovori_OPULJP[[#This Row],[Bespovratna sredstva - Ukupno (EU+Nac) HRK
= Ukupna ugovorena vrijednost bespovratnih sredstava]]/7.5345</f>
        <v>158319.7305726989</v>
      </c>
      <c r="U2892" s="50">
        <v>0</v>
      </c>
      <c r="V2892" s="51">
        <f>Ugovori_OPULJP[[#This Row],[Javni doprinos korisnika - HRK]]/7.5345</f>
        <v>0</v>
      </c>
      <c r="W2892" s="50">
        <v>0</v>
      </c>
      <c r="X2892" s="51">
        <f>Ugovori_OPULJP[[#This Row],[Privatni doprinos korisnika - HRK]]/7.5345</f>
        <v>0</v>
      </c>
      <c r="Y2892" s="52">
        <v>1192860.01</v>
      </c>
      <c r="Z2892" s="53">
        <f>Ugovori_OPULJP[[#This Row],[UKUPNI PRIHVATLJIVI IZDACI
TOTAL ELIGIBLE EXPENDITURE
= Bespovratna sredstva ukupno + doprinos korisnika
= Ukupni prihvatljivi troškovi
= Ukupna ugovorena vrijednost projekta HRK]]/7.5345</f>
        <v>158319.7305726989</v>
      </c>
      <c r="AA2892" s="57" t="s">
        <v>38</v>
      </c>
      <c r="AB2892" s="57" t="s">
        <v>753</v>
      </c>
      <c r="AC2892" s="107" t="s">
        <v>10553</v>
      </c>
      <c r="AD2892" s="56" t="s">
        <v>10239</v>
      </c>
    </row>
    <row r="2893" spans="1:30" ht="114.75" x14ac:dyDescent="0.2">
      <c r="A2893" s="61" t="s">
        <v>10554</v>
      </c>
      <c r="B2893" s="55" t="s">
        <v>743</v>
      </c>
      <c r="C2893" s="43" t="s">
        <v>10234</v>
      </c>
      <c r="D2893" s="43" t="s">
        <v>10306</v>
      </c>
      <c r="E2893" s="116" t="s">
        <v>76</v>
      </c>
      <c r="F2893" s="62" t="s">
        <v>10555</v>
      </c>
      <c r="G2893" s="62" t="s">
        <v>10556</v>
      </c>
      <c r="H2893" s="59">
        <v>44264</v>
      </c>
      <c r="I2893" s="59">
        <v>45178</v>
      </c>
      <c r="J2893" s="48" t="str">
        <f>IF(Ugovori_OPULJP[[#This Row],[DATUM ZAVRŠETKA OPERACIJE]]&gt;DATE(2024,3,31),"u provedbi","završen")</f>
        <v>završen</v>
      </c>
      <c r="K2893" s="58" t="s">
        <v>2434</v>
      </c>
      <c r="L2893" s="58" t="s">
        <v>37</v>
      </c>
      <c r="M2893" s="49">
        <v>0.85</v>
      </c>
      <c r="N2893" s="49">
        <v>0.15</v>
      </c>
      <c r="O2893" s="50">
        <f>Ugovori_OPULJP[[#This Row],[Bespovratna sredstva - Ukupno (EU+Nac) HRK
= Ukupna ugovorena vrijednost bespovratnih sredstava]]*Ugovori_OPULJP[[#This Row],[EU STOPA SUFINANCIRANJA %
EU CO-FINANCING RATE %]]</f>
        <v>1014934.0255</v>
      </c>
      <c r="P2893" s="51">
        <f>Ugovori_OPULJP[[#This Row],[Bespovratna sredstva - EU dio - HRK]]/7.5345</f>
        <v>134704.8942199217</v>
      </c>
      <c r="Q2893" s="50">
        <f>Ugovori_OPULJP[[#This Row],[Bespovratna sredstva - Ukupno (EU+Nac) HRK
= Ukupna ugovorena vrijednost bespovratnih sredstava]]*Ugovori_OPULJP[[#This Row],[STOPA NACIONALNOG SUFINANCIRANJA %]]</f>
        <v>179106.00450000001</v>
      </c>
      <c r="R2893" s="51">
        <f>Ugovori_OPULJP[[#This Row],[Bespovratna sredstva - Nacionalni dio - HRK]]/7.5345</f>
        <v>23771.45192116265</v>
      </c>
      <c r="S2893" s="50">
        <v>1194040.03</v>
      </c>
      <c r="T2893" s="51">
        <f>Ugovori_OPULJP[[#This Row],[Bespovratna sredstva - Ukupno (EU+Nac) HRK
= Ukupna ugovorena vrijednost bespovratnih sredstava]]/7.5345</f>
        <v>158476.34614108433</v>
      </c>
      <c r="U2893" s="50">
        <v>0</v>
      </c>
      <c r="V2893" s="51">
        <f>Ugovori_OPULJP[[#This Row],[Javni doprinos korisnika - HRK]]/7.5345</f>
        <v>0</v>
      </c>
      <c r="W2893" s="50">
        <v>0</v>
      </c>
      <c r="X2893" s="51">
        <f>Ugovori_OPULJP[[#This Row],[Privatni doprinos korisnika - HRK]]/7.5345</f>
        <v>0</v>
      </c>
      <c r="Y2893" s="52">
        <v>1194040.03</v>
      </c>
      <c r="Z2893" s="53">
        <f>Ugovori_OPULJP[[#This Row],[UKUPNI PRIHVATLJIVI IZDACI
TOTAL ELIGIBLE EXPENDITURE
= Bespovratna sredstva ukupno + doprinos korisnika
= Ukupni prihvatljivi troškovi
= Ukupna ugovorena vrijednost projekta HRK]]/7.5345</f>
        <v>158476.34614108433</v>
      </c>
      <c r="AA2893" s="57" t="s">
        <v>38</v>
      </c>
      <c r="AB2893" s="57" t="s">
        <v>753</v>
      </c>
      <c r="AC2893" s="107" t="s">
        <v>10557</v>
      </c>
      <c r="AD2893" s="56" t="s">
        <v>10239</v>
      </c>
    </row>
    <row r="2894" spans="1:30" ht="114.75" x14ac:dyDescent="0.2">
      <c r="A2894" s="61" t="s">
        <v>10558</v>
      </c>
      <c r="B2894" s="55" t="s">
        <v>743</v>
      </c>
      <c r="C2894" s="43" t="s">
        <v>10234</v>
      </c>
      <c r="D2894" s="43" t="s">
        <v>10306</v>
      </c>
      <c r="E2894" s="116" t="s">
        <v>76</v>
      </c>
      <c r="F2894" s="62" t="s">
        <v>10559</v>
      </c>
      <c r="G2894" s="72" t="s">
        <v>4682</v>
      </c>
      <c r="H2894" s="59">
        <v>44267</v>
      </c>
      <c r="I2894" s="59">
        <v>44816</v>
      </c>
      <c r="J2894" s="48" t="str">
        <f>IF(Ugovori_OPULJP[[#This Row],[DATUM ZAVRŠETKA OPERACIJE]]&gt;DATE(2024,3,31),"u provedbi","završen")</f>
        <v>završen</v>
      </c>
      <c r="K2894" s="58" t="s">
        <v>594</v>
      </c>
      <c r="L2894" s="58" t="s">
        <v>594</v>
      </c>
      <c r="M2894" s="49">
        <v>0.85</v>
      </c>
      <c r="N2894" s="49">
        <v>0.15</v>
      </c>
      <c r="O2894" s="50">
        <f>Ugovori_OPULJP[[#This Row],[Bespovratna sredstva - Ukupno (EU+Nac) HRK
= Ukupna ugovorena vrijednost bespovratnih sredstava]]*Ugovori_OPULJP[[#This Row],[EU STOPA SUFINANCIRANJA %
EU CO-FINANCING RATE %]]</f>
        <v>643244.01100000006</v>
      </c>
      <c r="P2894" s="51">
        <f>Ugovori_OPULJP[[#This Row],[Bespovratna sredstva - EU dio - HRK]]/7.5345</f>
        <v>85373.151635808623</v>
      </c>
      <c r="Q2894" s="50">
        <f>Ugovori_OPULJP[[#This Row],[Bespovratna sredstva - Ukupno (EU+Nac) HRK
= Ukupna ugovorena vrijednost bespovratnih sredstava]]*Ugovori_OPULJP[[#This Row],[STOPA NACIONALNOG SUFINANCIRANJA %]]</f>
        <v>113513.649</v>
      </c>
      <c r="R2894" s="51">
        <f>Ugovori_OPULJP[[#This Row],[Bespovratna sredstva - Nacionalni dio - HRK]]/7.5345</f>
        <v>15065.850288672109</v>
      </c>
      <c r="S2894" s="50">
        <v>756757.66</v>
      </c>
      <c r="T2894" s="51">
        <f>Ugovori_OPULJP[[#This Row],[Bespovratna sredstva - Ukupno (EU+Nac) HRK
= Ukupna ugovorena vrijednost bespovratnih sredstava]]/7.5345</f>
        <v>100439.00192448072</v>
      </c>
      <c r="U2894" s="50">
        <v>0</v>
      </c>
      <c r="V2894" s="51">
        <f>Ugovori_OPULJP[[#This Row],[Javni doprinos korisnika - HRK]]/7.5345</f>
        <v>0</v>
      </c>
      <c r="W2894" s="50">
        <v>0</v>
      </c>
      <c r="X2894" s="51">
        <f>Ugovori_OPULJP[[#This Row],[Privatni doprinos korisnika - HRK]]/7.5345</f>
        <v>0</v>
      </c>
      <c r="Y2894" s="52">
        <v>756757.66</v>
      </c>
      <c r="Z2894" s="53">
        <f>Ugovori_OPULJP[[#This Row],[UKUPNI PRIHVATLJIVI IZDACI
TOTAL ELIGIBLE EXPENDITURE
= Bespovratna sredstva ukupno + doprinos korisnika
= Ukupni prihvatljivi troškovi
= Ukupna ugovorena vrijednost projekta HRK]]/7.5345</f>
        <v>100439.00192448072</v>
      </c>
      <c r="AA2894" s="57" t="s">
        <v>38</v>
      </c>
      <c r="AB2894" s="57" t="s">
        <v>753</v>
      </c>
      <c r="AC2894" s="107" t="s">
        <v>10560</v>
      </c>
      <c r="AD2894" s="56" t="s">
        <v>10239</v>
      </c>
    </row>
    <row r="2895" spans="1:30" ht="114.75" x14ac:dyDescent="0.2">
      <c r="A2895" s="61" t="s">
        <v>10561</v>
      </c>
      <c r="B2895" s="55" t="s">
        <v>743</v>
      </c>
      <c r="C2895" s="43" t="s">
        <v>10234</v>
      </c>
      <c r="D2895" s="43" t="s">
        <v>10306</v>
      </c>
      <c r="E2895" s="116" t="s">
        <v>76</v>
      </c>
      <c r="F2895" s="62" t="s">
        <v>10562</v>
      </c>
      <c r="G2895" s="45" t="s">
        <v>324</v>
      </c>
      <c r="H2895" s="59">
        <v>44267</v>
      </c>
      <c r="I2895" s="59">
        <v>44754</v>
      </c>
      <c r="J2895" s="48" t="str">
        <f>IF(Ugovori_OPULJP[[#This Row],[DATUM ZAVRŠETKA OPERACIJE]]&gt;DATE(2024,3,31),"u provedbi","završen")</f>
        <v>završen</v>
      </c>
      <c r="K2895" s="58" t="s">
        <v>10563</v>
      </c>
      <c r="L2895" s="58" t="s">
        <v>249</v>
      </c>
      <c r="M2895" s="49">
        <v>0.85</v>
      </c>
      <c r="N2895" s="49">
        <v>0.15</v>
      </c>
      <c r="O2895" s="50">
        <f>Ugovori_OPULJP[[#This Row],[Bespovratna sredstva - Ukupno (EU+Nac) HRK
= Ukupna ugovorena vrijednost bespovratnih sredstava]]*Ugovori_OPULJP[[#This Row],[EU STOPA SUFINANCIRANJA %
EU CO-FINANCING RATE %]]</f>
        <v>908514</v>
      </c>
      <c r="P2895" s="51">
        <f>Ugovori_OPULJP[[#This Row],[Bespovratna sredstva - EU dio - HRK]]/7.5345</f>
        <v>120580.52956400557</v>
      </c>
      <c r="Q2895" s="50">
        <f>Ugovori_OPULJP[[#This Row],[Bespovratna sredstva - Ukupno (EU+Nac) HRK
= Ukupna ugovorena vrijednost bespovratnih sredstava]]*Ugovori_OPULJP[[#This Row],[STOPA NACIONALNOG SUFINANCIRANJA %]]</f>
        <v>160326</v>
      </c>
      <c r="R2895" s="51">
        <f>Ugovori_OPULJP[[#This Row],[Bespovratna sredstva - Nacionalni dio - HRK]]/7.5345</f>
        <v>21278.916981883336</v>
      </c>
      <c r="S2895" s="50">
        <v>1068840</v>
      </c>
      <c r="T2895" s="51">
        <f>Ugovori_OPULJP[[#This Row],[Bespovratna sredstva - Ukupno (EU+Nac) HRK
= Ukupna ugovorena vrijednost bespovratnih sredstava]]/7.5345</f>
        <v>141859.4465458889</v>
      </c>
      <c r="U2895" s="50">
        <v>0</v>
      </c>
      <c r="V2895" s="51">
        <f>Ugovori_OPULJP[[#This Row],[Javni doprinos korisnika - HRK]]/7.5345</f>
        <v>0</v>
      </c>
      <c r="W2895" s="50">
        <v>0</v>
      </c>
      <c r="X2895" s="51">
        <f>Ugovori_OPULJP[[#This Row],[Privatni doprinos korisnika - HRK]]/7.5345</f>
        <v>0</v>
      </c>
      <c r="Y2895" s="52">
        <v>1068840</v>
      </c>
      <c r="Z2895" s="53">
        <f>Ugovori_OPULJP[[#This Row],[UKUPNI PRIHVATLJIVI IZDACI
TOTAL ELIGIBLE EXPENDITURE
= Bespovratna sredstva ukupno + doprinos korisnika
= Ukupni prihvatljivi troškovi
= Ukupna ugovorena vrijednost projekta HRK]]/7.5345</f>
        <v>141859.4465458889</v>
      </c>
      <c r="AA2895" s="57" t="s">
        <v>38</v>
      </c>
      <c r="AB2895" s="57" t="s">
        <v>753</v>
      </c>
      <c r="AC2895" s="107" t="s">
        <v>10564</v>
      </c>
      <c r="AD2895" s="56" t="s">
        <v>10239</v>
      </c>
    </row>
    <row r="2896" spans="1:30" ht="114.75" x14ac:dyDescent="0.2">
      <c r="A2896" s="61" t="s">
        <v>10565</v>
      </c>
      <c r="B2896" s="55" t="s">
        <v>743</v>
      </c>
      <c r="C2896" s="43" t="s">
        <v>10234</v>
      </c>
      <c r="D2896" s="43" t="s">
        <v>10306</v>
      </c>
      <c r="E2896" s="116" t="s">
        <v>76</v>
      </c>
      <c r="F2896" s="62" t="s">
        <v>10566</v>
      </c>
      <c r="G2896" s="62" t="s">
        <v>10567</v>
      </c>
      <c r="H2896" s="59">
        <v>44264</v>
      </c>
      <c r="I2896" s="59">
        <v>44813</v>
      </c>
      <c r="J2896" s="48" t="str">
        <f>IF(Ugovori_OPULJP[[#This Row],[DATUM ZAVRŠETKA OPERACIJE]]&gt;DATE(2024,3,31),"u provedbi","završen")</f>
        <v>završen</v>
      </c>
      <c r="K2896" s="58" t="s">
        <v>36</v>
      </c>
      <c r="L2896" s="58" t="s">
        <v>37</v>
      </c>
      <c r="M2896" s="49">
        <v>0.85</v>
      </c>
      <c r="N2896" s="49">
        <v>0.15</v>
      </c>
      <c r="O2896" s="50">
        <f>Ugovori_OPULJP[[#This Row],[Bespovratna sredstva - Ukupno (EU+Nac) HRK
= Ukupna ugovorena vrijednost bespovratnih sredstava]]*Ugovori_OPULJP[[#This Row],[EU STOPA SUFINANCIRANJA %
EU CO-FINANCING RATE %]]</f>
        <v>534378</v>
      </c>
      <c r="P2896" s="51">
        <f>Ugovori_OPULJP[[#This Row],[Bespovratna sredstva - EU dio - HRK]]/7.5345</f>
        <v>70924.148914991034</v>
      </c>
      <c r="Q2896" s="50">
        <f>Ugovori_OPULJP[[#This Row],[Bespovratna sredstva - Ukupno (EU+Nac) HRK
= Ukupna ugovorena vrijednost bespovratnih sredstava]]*Ugovori_OPULJP[[#This Row],[STOPA NACIONALNOG SUFINANCIRANJA %]]</f>
        <v>94302</v>
      </c>
      <c r="R2896" s="51">
        <f>Ugovori_OPULJP[[#This Row],[Bespovratna sredstva - Nacionalni dio - HRK]]/7.5345</f>
        <v>12516.026279116066</v>
      </c>
      <c r="S2896" s="50">
        <v>628680</v>
      </c>
      <c r="T2896" s="51">
        <f>Ugovori_OPULJP[[#This Row],[Bespovratna sredstva - Ukupno (EU+Nac) HRK
= Ukupna ugovorena vrijednost bespovratnih sredstava]]/7.5345</f>
        <v>83440.175194107098</v>
      </c>
      <c r="U2896" s="50">
        <v>0</v>
      </c>
      <c r="V2896" s="51">
        <f>Ugovori_OPULJP[[#This Row],[Javni doprinos korisnika - HRK]]/7.5345</f>
        <v>0</v>
      </c>
      <c r="W2896" s="50">
        <v>0</v>
      </c>
      <c r="X2896" s="51">
        <f>Ugovori_OPULJP[[#This Row],[Privatni doprinos korisnika - HRK]]/7.5345</f>
        <v>0</v>
      </c>
      <c r="Y2896" s="52">
        <v>628680</v>
      </c>
      <c r="Z2896" s="53">
        <f>Ugovori_OPULJP[[#This Row],[UKUPNI PRIHVATLJIVI IZDACI
TOTAL ELIGIBLE EXPENDITURE
= Bespovratna sredstva ukupno + doprinos korisnika
= Ukupni prihvatljivi troškovi
= Ukupna ugovorena vrijednost projekta HRK]]/7.5345</f>
        <v>83440.175194107098</v>
      </c>
      <c r="AA2896" s="57" t="s">
        <v>38</v>
      </c>
      <c r="AB2896" s="57" t="s">
        <v>753</v>
      </c>
      <c r="AC2896" s="107" t="s">
        <v>10568</v>
      </c>
      <c r="AD2896" s="56" t="s">
        <v>10239</v>
      </c>
    </row>
    <row r="2897" spans="1:30" ht="102" x14ac:dyDescent="0.2">
      <c r="A2897" s="61" t="s">
        <v>10569</v>
      </c>
      <c r="B2897" s="55" t="s">
        <v>743</v>
      </c>
      <c r="C2897" s="43" t="s">
        <v>10234</v>
      </c>
      <c r="D2897" s="43" t="s">
        <v>10306</v>
      </c>
      <c r="E2897" s="116" t="s">
        <v>76</v>
      </c>
      <c r="F2897" s="62" t="s">
        <v>10570</v>
      </c>
      <c r="G2897" s="62" t="s">
        <v>6101</v>
      </c>
      <c r="H2897" s="59">
        <v>44264</v>
      </c>
      <c r="I2897" s="59">
        <v>45178</v>
      </c>
      <c r="J2897" s="48" t="str">
        <f>IF(Ugovori_OPULJP[[#This Row],[DATUM ZAVRŠETKA OPERACIJE]]&gt;DATE(2024,3,31),"u provedbi","završen")</f>
        <v>završen</v>
      </c>
      <c r="K2897" s="58" t="s">
        <v>10571</v>
      </c>
      <c r="L2897" s="58" t="s">
        <v>37</v>
      </c>
      <c r="M2897" s="49">
        <v>0.85</v>
      </c>
      <c r="N2897" s="49">
        <v>0.15</v>
      </c>
      <c r="O2897" s="50">
        <f>Ugovori_OPULJP[[#This Row],[Bespovratna sredstva - Ukupno (EU+Nac) HRK
= Ukupna ugovorena vrijednost bespovratnih sredstava]]*Ugovori_OPULJP[[#This Row],[EU STOPA SUFINANCIRANJA %
EU CO-FINANCING RATE %]]</f>
        <v>907290.02549999999</v>
      </c>
      <c r="P2897" s="51">
        <f>Ugovori_OPULJP[[#This Row],[Bespovratna sredstva - EU dio - HRK]]/7.5345</f>
        <v>120418.08023093767</v>
      </c>
      <c r="Q2897" s="50">
        <f>Ugovori_OPULJP[[#This Row],[Bespovratna sredstva - Ukupno (EU+Nac) HRK
= Ukupna ugovorena vrijednost bespovratnih sredstava]]*Ugovori_OPULJP[[#This Row],[STOPA NACIONALNOG SUFINANCIRANJA %]]</f>
        <v>160110.00450000001</v>
      </c>
      <c r="R2897" s="51">
        <f>Ugovori_OPULJP[[#This Row],[Bespovratna sredstva - Nacionalni dio - HRK]]/7.5345</f>
        <v>21250.249452518416</v>
      </c>
      <c r="S2897" s="50">
        <v>1067400.03</v>
      </c>
      <c r="T2897" s="51">
        <f>Ugovori_OPULJP[[#This Row],[Bespovratna sredstva - Ukupno (EU+Nac) HRK
= Ukupna ugovorena vrijednost bespovratnih sredstava]]/7.5345</f>
        <v>141668.3296834561</v>
      </c>
      <c r="U2897" s="50">
        <v>0</v>
      </c>
      <c r="V2897" s="51">
        <f>Ugovori_OPULJP[[#This Row],[Javni doprinos korisnika - HRK]]/7.5345</f>
        <v>0</v>
      </c>
      <c r="W2897" s="50">
        <v>0</v>
      </c>
      <c r="X2897" s="51">
        <f>Ugovori_OPULJP[[#This Row],[Privatni doprinos korisnika - HRK]]/7.5345</f>
        <v>0</v>
      </c>
      <c r="Y2897" s="52">
        <v>1067400.03</v>
      </c>
      <c r="Z2897" s="53">
        <f>Ugovori_OPULJP[[#This Row],[UKUPNI PRIHVATLJIVI IZDACI
TOTAL ELIGIBLE EXPENDITURE
= Bespovratna sredstva ukupno + doprinos korisnika
= Ukupni prihvatljivi troškovi
= Ukupna ugovorena vrijednost projekta HRK]]/7.5345</f>
        <v>141668.3296834561</v>
      </c>
      <c r="AA2897" s="57" t="s">
        <v>38</v>
      </c>
      <c r="AB2897" s="57" t="s">
        <v>753</v>
      </c>
      <c r="AC2897" s="107" t="s">
        <v>10572</v>
      </c>
      <c r="AD2897" s="56" t="s">
        <v>10239</v>
      </c>
    </row>
    <row r="2898" spans="1:30" ht="76.5" x14ac:dyDescent="0.2">
      <c r="A2898" s="61" t="s">
        <v>10573</v>
      </c>
      <c r="B2898" s="55" t="s">
        <v>743</v>
      </c>
      <c r="C2898" s="43" t="s">
        <v>10234</v>
      </c>
      <c r="D2898" s="43" t="s">
        <v>10306</v>
      </c>
      <c r="E2898" s="116" t="s">
        <v>76</v>
      </c>
      <c r="F2898" s="62" t="s">
        <v>10574</v>
      </c>
      <c r="G2898" s="62" t="s">
        <v>3952</v>
      </c>
      <c r="H2898" s="59">
        <v>44267</v>
      </c>
      <c r="I2898" s="59">
        <v>45119</v>
      </c>
      <c r="J2898" s="48" t="str">
        <f>IF(Ugovori_OPULJP[[#This Row],[DATUM ZAVRŠETKA OPERACIJE]]&gt;DATE(2024,3,31),"u provedbi","završen")</f>
        <v>završen</v>
      </c>
      <c r="K2898" s="58" t="s">
        <v>84</v>
      </c>
      <c r="L2898" s="46" t="s">
        <v>84</v>
      </c>
      <c r="M2898" s="49">
        <v>0.85</v>
      </c>
      <c r="N2898" s="49">
        <v>0.15</v>
      </c>
      <c r="O2898" s="50">
        <f>Ugovori_OPULJP[[#This Row],[Bespovratna sredstva - Ukupno (EU+Nac) HRK
= Ukupna ugovorena vrijednost bespovratnih sredstava]]*Ugovori_OPULJP[[#This Row],[EU STOPA SUFINANCIRANJA %
EU CO-FINANCING RATE %]]</f>
        <v>777232.5199999999</v>
      </c>
      <c r="P2898" s="51">
        <f>Ugovori_OPULJP[[#This Row],[Bespovratna sredstva - EU dio - HRK]]/7.5345</f>
        <v>103156.48284557699</v>
      </c>
      <c r="Q2898" s="50">
        <f>Ugovori_OPULJP[[#This Row],[Bespovratna sredstva - Ukupno (EU+Nac) HRK
= Ukupna ugovorena vrijednost bespovratnih sredstava]]*Ugovori_OPULJP[[#This Row],[STOPA NACIONALNOG SUFINANCIRANJA %]]</f>
        <v>137158.68</v>
      </c>
      <c r="R2898" s="51">
        <f>Ugovori_OPULJP[[#This Row],[Bespovratna sredstva - Nacionalni dio - HRK]]/7.5345</f>
        <v>18204.085208043001</v>
      </c>
      <c r="S2898" s="50">
        <v>914391.2</v>
      </c>
      <c r="T2898" s="51">
        <f>Ugovori_OPULJP[[#This Row],[Bespovratna sredstva - Ukupno (EU+Nac) HRK
= Ukupna ugovorena vrijednost bespovratnih sredstava]]/7.5345</f>
        <v>121360.56805362001</v>
      </c>
      <c r="U2898" s="50">
        <v>0</v>
      </c>
      <c r="V2898" s="51">
        <f>Ugovori_OPULJP[[#This Row],[Javni doprinos korisnika - HRK]]/7.5345</f>
        <v>0</v>
      </c>
      <c r="W2898" s="50">
        <v>0</v>
      </c>
      <c r="X2898" s="51">
        <f>Ugovori_OPULJP[[#This Row],[Privatni doprinos korisnika - HRK]]/7.5345</f>
        <v>0</v>
      </c>
      <c r="Y2898" s="52">
        <v>914391.2</v>
      </c>
      <c r="Z2898" s="53">
        <f>Ugovori_OPULJP[[#This Row],[UKUPNI PRIHVATLJIVI IZDACI
TOTAL ELIGIBLE EXPENDITURE
= Bespovratna sredstva ukupno + doprinos korisnika
= Ukupni prihvatljivi troškovi
= Ukupna ugovorena vrijednost projekta HRK]]/7.5345</f>
        <v>121360.56805362001</v>
      </c>
      <c r="AA2898" s="57" t="s">
        <v>38</v>
      </c>
      <c r="AB2898" s="57" t="s">
        <v>753</v>
      </c>
      <c r="AC2898" s="107" t="s">
        <v>10575</v>
      </c>
      <c r="AD2898" s="56" t="s">
        <v>10239</v>
      </c>
    </row>
    <row r="2899" spans="1:30" ht="102" x14ac:dyDescent="0.2">
      <c r="A2899" s="61" t="s">
        <v>10576</v>
      </c>
      <c r="B2899" s="55" t="s">
        <v>743</v>
      </c>
      <c r="C2899" s="43" t="s">
        <v>10234</v>
      </c>
      <c r="D2899" s="43" t="s">
        <v>10306</v>
      </c>
      <c r="E2899" s="116" t="s">
        <v>76</v>
      </c>
      <c r="F2899" s="62" t="s">
        <v>10577</v>
      </c>
      <c r="G2899" s="62" t="s">
        <v>10578</v>
      </c>
      <c r="H2899" s="59">
        <v>44264</v>
      </c>
      <c r="I2899" s="59">
        <v>44751</v>
      </c>
      <c r="J2899" s="48" t="str">
        <f>IF(Ugovori_OPULJP[[#This Row],[DATUM ZAVRŠETKA OPERACIJE]]&gt;DATE(2024,3,31),"u provedbi","završen")</f>
        <v>završen</v>
      </c>
      <c r="K2899" s="58" t="s">
        <v>10579</v>
      </c>
      <c r="L2899" s="58" t="s">
        <v>37</v>
      </c>
      <c r="M2899" s="49">
        <v>0.85</v>
      </c>
      <c r="N2899" s="49">
        <v>0.15</v>
      </c>
      <c r="O2899" s="50">
        <f>Ugovori_OPULJP[[#This Row],[Bespovratna sredstva - Ukupno (EU+Nac) HRK
= Ukupna ugovorena vrijednost bespovratnih sredstava]]*Ugovori_OPULJP[[#This Row],[EU STOPA SUFINANCIRANJA %
EU CO-FINANCING RATE %]]</f>
        <v>902146.04650000005</v>
      </c>
      <c r="P2899" s="51">
        <f>Ugovori_OPULJP[[#This Row],[Bespovratna sredstva - EU dio - HRK]]/7.5345</f>
        <v>119735.35689163183</v>
      </c>
      <c r="Q2899" s="50">
        <f>Ugovori_OPULJP[[#This Row],[Bespovratna sredstva - Ukupno (EU+Nac) HRK
= Ukupna ugovorena vrijednost bespovratnih sredstava]]*Ugovori_OPULJP[[#This Row],[STOPA NACIONALNOG SUFINANCIRANJA %]]</f>
        <v>159202.24350000001</v>
      </c>
      <c r="R2899" s="51">
        <f>Ugovori_OPULJP[[#This Row],[Bespovratna sredstva - Nacionalni dio - HRK]]/7.5345</f>
        <v>21129.768863229147</v>
      </c>
      <c r="S2899" s="50">
        <v>1061348.29</v>
      </c>
      <c r="T2899" s="51">
        <f>Ugovori_OPULJP[[#This Row],[Bespovratna sredstva - Ukupno (EU+Nac) HRK
= Ukupna ugovorena vrijednost bespovratnih sredstava]]/7.5345</f>
        <v>140865.12575486096</v>
      </c>
      <c r="U2899" s="50">
        <v>0</v>
      </c>
      <c r="V2899" s="51">
        <f>Ugovori_OPULJP[[#This Row],[Javni doprinos korisnika - HRK]]/7.5345</f>
        <v>0</v>
      </c>
      <c r="W2899" s="50">
        <v>0</v>
      </c>
      <c r="X2899" s="51">
        <f>Ugovori_OPULJP[[#This Row],[Privatni doprinos korisnika - HRK]]/7.5345</f>
        <v>0</v>
      </c>
      <c r="Y2899" s="52">
        <v>1061348.29</v>
      </c>
      <c r="Z2899" s="53">
        <f>Ugovori_OPULJP[[#This Row],[UKUPNI PRIHVATLJIVI IZDACI
TOTAL ELIGIBLE EXPENDITURE
= Bespovratna sredstva ukupno + doprinos korisnika
= Ukupni prihvatljivi troškovi
= Ukupna ugovorena vrijednost projekta HRK]]/7.5345</f>
        <v>140865.12575486096</v>
      </c>
      <c r="AA2899" s="57" t="s">
        <v>38</v>
      </c>
      <c r="AB2899" s="57" t="s">
        <v>753</v>
      </c>
      <c r="AC2899" s="107" t="s">
        <v>10580</v>
      </c>
      <c r="AD2899" s="56" t="s">
        <v>10239</v>
      </c>
    </row>
    <row r="2900" spans="1:30" ht="102" x14ac:dyDescent="0.2">
      <c r="A2900" s="61" t="s">
        <v>10581</v>
      </c>
      <c r="B2900" s="42" t="s">
        <v>743</v>
      </c>
      <c r="C2900" s="43" t="s">
        <v>10234</v>
      </c>
      <c r="D2900" s="43" t="s">
        <v>10306</v>
      </c>
      <c r="E2900" s="44" t="s">
        <v>76</v>
      </c>
      <c r="F2900" s="62" t="s">
        <v>10582</v>
      </c>
      <c r="G2900" s="62" t="s">
        <v>10583</v>
      </c>
      <c r="H2900" s="59">
        <v>44526</v>
      </c>
      <c r="I2900" s="59">
        <v>45256</v>
      </c>
      <c r="J2900" s="48" t="str">
        <f>IF(Ugovori_OPULJP[[#This Row],[DATUM ZAVRŠETKA OPERACIJE]]&gt;DATE(2024,3,31),"u provedbi","završen")</f>
        <v>završen</v>
      </c>
      <c r="K2900" s="67" t="s">
        <v>10584</v>
      </c>
      <c r="L2900" s="67" t="s">
        <v>186</v>
      </c>
      <c r="M2900" s="49">
        <v>0.85</v>
      </c>
      <c r="N2900" s="49">
        <v>0.15</v>
      </c>
      <c r="O2900" s="50">
        <f>Ugovori_OPULJP[[#This Row],[Bespovratna sredstva - Ukupno (EU+Nac) HRK
= Ukupna ugovorena vrijednost bespovratnih sredstava]]*Ugovori_OPULJP[[#This Row],[EU STOPA SUFINANCIRANJA %
EU CO-FINANCING RATE %]]</f>
        <v>1018147.1020000001</v>
      </c>
      <c r="P2900" s="51">
        <f>Ugovori_OPULJP[[#This Row],[Bespovratna sredstva - EU dio - HRK]]/7.5345</f>
        <v>135131.34275665274</v>
      </c>
      <c r="Q2900" s="50">
        <f>Ugovori_OPULJP[[#This Row],[Bespovratna sredstva - Ukupno (EU+Nac) HRK
= Ukupna ugovorena vrijednost bespovratnih sredstava]]*Ugovori_OPULJP[[#This Row],[STOPA NACIONALNOG SUFINANCIRANJA %]]</f>
        <v>179673.01800000001</v>
      </c>
      <c r="R2900" s="51">
        <f>Ugovori_OPULJP[[#This Row],[Bespovratna sredstva - Nacionalni dio - HRK]]/7.5345</f>
        <v>23846.707545291658</v>
      </c>
      <c r="S2900" s="52">
        <v>1197820.1200000001</v>
      </c>
      <c r="T2900" s="53">
        <f>Ugovori_OPULJP[[#This Row],[Bespovratna sredstva - Ukupno (EU+Nac) HRK
= Ukupna ugovorena vrijednost bespovratnih sredstava]]/7.5345</f>
        <v>158978.0503019444</v>
      </c>
      <c r="U2900" s="50">
        <v>0</v>
      </c>
      <c r="V2900" s="51">
        <f>Ugovori_OPULJP[[#This Row],[Javni doprinos korisnika - HRK]]/7.5345</f>
        <v>0</v>
      </c>
      <c r="W2900" s="50">
        <v>0</v>
      </c>
      <c r="X2900" s="51">
        <f>Ugovori_OPULJP[[#This Row],[Privatni doprinos korisnika - HRK]]/7.5345</f>
        <v>0</v>
      </c>
      <c r="Y2900" s="52">
        <v>1197820.1200000001</v>
      </c>
      <c r="Z2900" s="53">
        <f>Ugovori_OPULJP[[#This Row],[UKUPNI PRIHVATLJIVI IZDACI
TOTAL ELIGIBLE EXPENDITURE
= Bespovratna sredstva ukupno + doprinos korisnika
= Ukupni prihvatljivi troškovi
= Ukupna ugovorena vrijednost projekta HRK]]/7.5345</f>
        <v>158978.0503019444</v>
      </c>
      <c r="AA2900" s="44" t="s">
        <v>38</v>
      </c>
      <c r="AB2900" s="44" t="s">
        <v>753</v>
      </c>
      <c r="AC2900" s="115" t="s">
        <v>10585</v>
      </c>
      <c r="AD2900" s="43" t="s">
        <v>10239</v>
      </c>
    </row>
    <row r="2901" spans="1:30" ht="114.75" x14ac:dyDescent="0.2">
      <c r="A2901" s="61" t="s">
        <v>10586</v>
      </c>
      <c r="B2901" s="42" t="s">
        <v>743</v>
      </c>
      <c r="C2901" s="43" t="s">
        <v>10234</v>
      </c>
      <c r="D2901" s="43" t="s">
        <v>10306</v>
      </c>
      <c r="E2901" s="44" t="s">
        <v>76</v>
      </c>
      <c r="F2901" s="45" t="s">
        <v>10587</v>
      </c>
      <c r="G2901" s="62" t="s">
        <v>10588</v>
      </c>
      <c r="H2901" s="59">
        <v>44503</v>
      </c>
      <c r="I2901" s="59">
        <v>45233</v>
      </c>
      <c r="J2901" s="48" t="str">
        <f>IF(Ugovori_OPULJP[[#This Row],[DATUM ZAVRŠETKA OPERACIJE]]&gt;DATE(2024,3,31),"u provedbi","završen")</f>
        <v>završen</v>
      </c>
      <c r="K2901" s="67" t="s">
        <v>434</v>
      </c>
      <c r="L2901" s="67" t="s">
        <v>99</v>
      </c>
      <c r="M2901" s="49">
        <v>0.85</v>
      </c>
      <c r="N2901" s="49">
        <v>0.15</v>
      </c>
      <c r="O2901" s="50">
        <f>Ugovori_OPULJP[[#This Row],[Bespovratna sredstva - Ukupno (EU+Nac) HRK
= Ukupna ugovorena vrijednost bespovratnih sredstava]]*Ugovori_OPULJP[[#This Row],[EU STOPA SUFINANCIRANJA %
EU CO-FINANCING RATE %]]</f>
        <v>745779.80850000004</v>
      </c>
      <c r="P2901" s="51">
        <f>Ugovori_OPULJP[[#This Row],[Bespovratna sredstva - EU dio - HRK]]/7.5345</f>
        <v>98981.990643042009</v>
      </c>
      <c r="Q2901" s="50">
        <f>Ugovori_OPULJP[[#This Row],[Bespovratna sredstva - Ukupno (EU+Nac) HRK
= Ukupna ugovorena vrijednost bespovratnih sredstava]]*Ugovori_OPULJP[[#This Row],[STOPA NACIONALNOG SUFINANCIRANJA %]]</f>
        <v>131608.2015</v>
      </c>
      <c r="R2901" s="51">
        <f>Ugovori_OPULJP[[#This Row],[Bespovratna sredstva - Nacionalni dio - HRK]]/7.5345</f>
        <v>17467.410113477999</v>
      </c>
      <c r="S2901" s="52">
        <v>877388.01</v>
      </c>
      <c r="T2901" s="53">
        <f>Ugovori_OPULJP[[#This Row],[Bespovratna sredstva - Ukupno (EU+Nac) HRK
= Ukupna ugovorena vrijednost bespovratnih sredstava]]/7.5345</f>
        <v>116449.40075652</v>
      </c>
      <c r="U2901" s="50">
        <v>0</v>
      </c>
      <c r="V2901" s="51">
        <f>Ugovori_OPULJP[[#This Row],[Javni doprinos korisnika - HRK]]/7.5345</f>
        <v>0</v>
      </c>
      <c r="W2901" s="50">
        <v>0</v>
      </c>
      <c r="X2901" s="51">
        <f>Ugovori_OPULJP[[#This Row],[Privatni doprinos korisnika - HRK]]/7.5345</f>
        <v>0</v>
      </c>
      <c r="Y2901" s="52">
        <v>877388.01</v>
      </c>
      <c r="Z2901" s="53">
        <f>Ugovori_OPULJP[[#This Row],[UKUPNI PRIHVATLJIVI IZDACI
TOTAL ELIGIBLE EXPENDITURE
= Bespovratna sredstva ukupno + doprinos korisnika
= Ukupni prihvatljivi troškovi
= Ukupna ugovorena vrijednost projekta HRK]]/7.5345</f>
        <v>116449.40075652</v>
      </c>
      <c r="AA2901" s="44" t="s">
        <v>38</v>
      </c>
      <c r="AB2901" s="44" t="s">
        <v>753</v>
      </c>
      <c r="AC2901" s="115" t="s">
        <v>10589</v>
      </c>
      <c r="AD2901" s="43" t="s">
        <v>10239</v>
      </c>
    </row>
    <row r="2902" spans="1:30" ht="114.75" x14ac:dyDescent="0.2">
      <c r="A2902" s="61" t="s">
        <v>10590</v>
      </c>
      <c r="B2902" s="55" t="s">
        <v>743</v>
      </c>
      <c r="C2902" s="56" t="s">
        <v>10234</v>
      </c>
      <c r="D2902" s="43" t="s">
        <v>10306</v>
      </c>
      <c r="E2902" s="57" t="s">
        <v>76</v>
      </c>
      <c r="F2902" s="62" t="s">
        <v>10591</v>
      </c>
      <c r="G2902" s="62" t="s">
        <v>10592</v>
      </c>
      <c r="H2902" s="59">
        <v>44496</v>
      </c>
      <c r="I2902" s="59">
        <v>45409</v>
      </c>
      <c r="J2902" s="48" t="str">
        <f>IF(Ugovori_OPULJP[[#This Row],[DATUM ZAVRŠETKA OPERACIJE]]&gt;DATE(2024,3,31),"u provedbi","završen")</f>
        <v>u provedbi</v>
      </c>
      <c r="K2902" s="67" t="s">
        <v>2475</v>
      </c>
      <c r="L2902" s="67" t="s">
        <v>249</v>
      </c>
      <c r="M2902" s="49">
        <v>0.85</v>
      </c>
      <c r="N2902" s="49">
        <v>0.15</v>
      </c>
      <c r="O2902" s="50">
        <f>Ugovori_OPULJP[[#This Row],[Bespovratna sredstva - Ukupno (EU+Nac) HRK
= Ukupna ugovorena vrijednost bespovratnih sredstava]]*Ugovori_OPULJP[[#This Row],[EU STOPA SUFINANCIRANJA %
EU CO-FINANCING RATE %]]</f>
        <v>1087739.5005000001</v>
      </c>
      <c r="P2902" s="51">
        <f>Ugovori_OPULJP[[#This Row],[Bespovratna sredstva - EU dio - HRK]]/7.5345</f>
        <v>144367.84132988253</v>
      </c>
      <c r="Q2902" s="50">
        <f>Ugovori_OPULJP[[#This Row],[Bespovratna sredstva - Ukupno (EU+Nac) HRK
= Ukupna ugovorena vrijednost bespovratnih sredstava]]*Ugovori_OPULJP[[#This Row],[STOPA NACIONALNOG SUFINANCIRANJA %]]</f>
        <v>191954.0295</v>
      </c>
      <c r="R2902" s="51">
        <f>Ugovori_OPULJP[[#This Row],[Bespovratna sredstva - Nacionalni dio - HRK]]/7.5345</f>
        <v>25476.677881743977</v>
      </c>
      <c r="S2902" s="52">
        <v>1279693.53</v>
      </c>
      <c r="T2902" s="53">
        <f>Ugovori_OPULJP[[#This Row],[Bespovratna sredstva - Ukupno (EU+Nac) HRK
= Ukupna ugovorena vrijednost bespovratnih sredstava]]/7.5345</f>
        <v>169844.51921162652</v>
      </c>
      <c r="U2902" s="50">
        <v>0</v>
      </c>
      <c r="V2902" s="51">
        <f>Ugovori_OPULJP[[#This Row],[Javni doprinos korisnika - HRK]]/7.5345</f>
        <v>0</v>
      </c>
      <c r="W2902" s="50">
        <v>252526.53000000003</v>
      </c>
      <c r="X2902" s="51">
        <f>Ugovori_OPULJP[[#This Row],[Privatni doprinos korisnika - HRK]]/7.5345</f>
        <v>33516.030260800319</v>
      </c>
      <c r="Y2902" s="52">
        <v>1532220.06</v>
      </c>
      <c r="Z2902" s="53">
        <f>Ugovori_OPULJP[[#This Row],[UKUPNI PRIHVATLJIVI IZDACI
TOTAL ELIGIBLE EXPENDITURE
= Bespovratna sredstva ukupno + doprinos korisnika
= Ukupni prihvatljivi troškovi
= Ukupna ugovorena vrijednost projekta HRK]]/7.5345</f>
        <v>203360.54947242682</v>
      </c>
      <c r="AA2902" s="44" t="s">
        <v>38</v>
      </c>
      <c r="AB2902" s="44" t="s">
        <v>753</v>
      </c>
      <c r="AC2902" s="70" t="s">
        <v>10593</v>
      </c>
      <c r="AD2902" s="43" t="s">
        <v>10239</v>
      </c>
    </row>
    <row r="2903" spans="1:30" ht="102" x14ac:dyDescent="0.2">
      <c r="A2903" s="66" t="s">
        <v>10594</v>
      </c>
      <c r="B2903" s="55" t="s">
        <v>743</v>
      </c>
      <c r="C2903" s="56" t="s">
        <v>10234</v>
      </c>
      <c r="D2903" s="43" t="s">
        <v>10306</v>
      </c>
      <c r="E2903" s="57" t="s">
        <v>76</v>
      </c>
      <c r="F2903" s="62" t="s">
        <v>10595</v>
      </c>
      <c r="G2903" s="62" t="s">
        <v>10596</v>
      </c>
      <c r="H2903" s="59">
        <v>44536</v>
      </c>
      <c r="I2903" s="59">
        <v>45022</v>
      </c>
      <c r="J2903" s="48" t="str">
        <f>IF(Ugovori_OPULJP[[#This Row],[DATUM ZAVRŠETKA OPERACIJE]]&gt;DATE(2024,3,31),"u provedbi","završen")</f>
        <v>završen</v>
      </c>
      <c r="K2903" s="58" t="s">
        <v>10597</v>
      </c>
      <c r="L2903" s="46" t="s">
        <v>155</v>
      </c>
      <c r="M2903" s="74" t="s">
        <v>3114</v>
      </c>
      <c r="N2903" s="49">
        <v>0.15</v>
      </c>
      <c r="O2903" s="50">
        <f>Ugovori_OPULJP[[#This Row],[Bespovratna sredstva - Ukupno (EU+Nac) HRK
= Ukupna ugovorena vrijednost bespovratnih sredstava]]*Ugovori_OPULJP[[#This Row],[EU STOPA SUFINANCIRANJA %
EU CO-FINANCING RATE %]]</f>
        <v>943331.0625</v>
      </c>
      <c r="P2903" s="51">
        <f>Ugovori_OPULJP[[#This Row],[Bespovratna sredstva - EU dio - HRK]]/7.5345</f>
        <v>125201.54787975313</v>
      </c>
      <c r="Q2903" s="50">
        <f>Ugovori_OPULJP[[#This Row],[Bespovratna sredstva - Ukupno (EU+Nac) HRK
= Ukupna ugovorena vrijednost bespovratnih sredstava]]*Ugovori_OPULJP[[#This Row],[STOPA NACIONALNOG SUFINANCIRANJA %]]</f>
        <v>166470.1875</v>
      </c>
      <c r="R2903" s="51">
        <f>Ugovori_OPULJP[[#This Row],[Bespovratna sredstva - Nacionalni dio - HRK]]/7.5345</f>
        <v>22094.390802309375</v>
      </c>
      <c r="S2903" s="52">
        <v>1109801.25</v>
      </c>
      <c r="T2903" s="53">
        <f>Ugovori_OPULJP[[#This Row],[Bespovratna sredstva - Ukupno (EU+Nac) HRK
= Ukupna ugovorena vrijednost bespovratnih sredstava]]/7.5345</f>
        <v>147295.93868206249</v>
      </c>
      <c r="U2903" s="50">
        <v>0</v>
      </c>
      <c r="V2903" s="51">
        <f>Ugovori_OPULJP[[#This Row],[Javni doprinos korisnika - HRK]]/7.5345</f>
        <v>0</v>
      </c>
      <c r="W2903" s="50">
        <v>430296.25</v>
      </c>
      <c r="X2903" s="51">
        <f>Ugovori_OPULJP[[#This Row],[Privatni doprinos korisnika - HRK]]/7.5345</f>
        <v>57110.126750282034</v>
      </c>
      <c r="Y2903" s="52">
        <v>1540097.5</v>
      </c>
      <c r="Z2903" s="53">
        <f>Ugovori_OPULJP[[#This Row],[UKUPNI PRIHVATLJIVI IZDACI
TOTAL ELIGIBLE EXPENDITURE
= Bespovratna sredstva ukupno + doprinos korisnika
= Ukupni prihvatljivi troškovi
= Ukupna ugovorena vrijednost projekta HRK]]/7.5345</f>
        <v>204406.06543234453</v>
      </c>
      <c r="AA2903" s="44" t="s">
        <v>38</v>
      </c>
      <c r="AB2903" s="44" t="s">
        <v>753</v>
      </c>
      <c r="AC2903" s="115" t="s">
        <v>10598</v>
      </c>
      <c r="AD2903" s="43" t="s">
        <v>10239</v>
      </c>
    </row>
    <row r="2904" spans="1:30" ht="102" x14ac:dyDescent="0.2">
      <c r="A2904" s="61" t="s">
        <v>10599</v>
      </c>
      <c r="B2904" s="42" t="s">
        <v>743</v>
      </c>
      <c r="C2904" s="43" t="s">
        <v>10234</v>
      </c>
      <c r="D2904" s="43" t="s">
        <v>10306</v>
      </c>
      <c r="E2904" s="44" t="s">
        <v>76</v>
      </c>
      <c r="F2904" s="45" t="s">
        <v>10600</v>
      </c>
      <c r="G2904" s="62" t="s">
        <v>10601</v>
      </c>
      <c r="H2904" s="59">
        <v>44511</v>
      </c>
      <c r="I2904" s="59">
        <v>45118</v>
      </c>
      <c r="J2904" s="48" t="str">
        <f>IF(Ugovori_OPULJP[[#This Row],[DATUM ZAVRŠETKA OPERACIJE]]&gt;DATE(2024,3,31),"u provedbi","završen")</f>
        <v>završen</v>
      </c>
      <c r="K2904" s="67" t="s">
        <v>37</v>
      </c>
      <c r="L2904" s="67" t="s">
        <v>79</v>
      </c>
      <c r="M2904" s="49">
        <v>0.85</v>
      </c>
      <c r="N2904" s="49">
        <v>0.15</v>
      </c>
      <c r="O2904" s="50">
        <f>Ugovori_OPULJP[[#This Row],[Bespovratna sredstva - Ukupno (EU+Nac) HRK
= Ukupna ugovorena vrijednost bespovratnih sredstava]]*Ugovori_OPULJP[[#This Row],[EU STOPA SUFINANCIRANJA %
EU CO-FINANCING RATE %]]</f>
        <v>989435.61499999987</v>
      </c>
      <c r="P2904" s="51">
        <f>Ugovori_OPULJP[[#This Row],[Bespovratna sredstva - EU dio - HRK]]/7.5345</f>
        <v>131320.67356825268</v>
      </c>
      <c r="Q2904" s="50">
        <f>Ugovori_OPULJP[[#This Row],[Bespovratna sredstva - Ukupno (EU+Nac) HRK
= Ukupna ugovorena vrijednost bespovratnih sredstava]]*Ugovori_OPULJP[[#This Row],[STOPA NACIONALNOG SUFINANCIRANJA %]]</f>
        <v>174606.28499999997</v>
      </c>
      <c r="R2904" s="51">
        <f>Ugovori_OPULJP[[#This Row],[Bespovratna sredstva - Nacionalni dio - HRK]]/7.5345</f>
        <v>23174.23651204459</v>
      </c>
      <c r="S2904" s="52">
        <v>1164041.8999999999</v>
      </c>
      <c r="T2904" s="53">
        <f>Ugovori_OPULJP[[#This Row],[Bespovratna sredstva - Ukupno (EU+Nac) HRK
= Ukupna ugovorena vrijednost bespovratnih sredstava]]/7.5345</f>
        <v>154494.91008029727</v>
      </c>
      <c r="U2904" s="50">
        <v>0</v>
      </c>
      <c r="V2904" s="51">
        <f>Ugovori_OPULJP[[#This Row],[Javni doprinos korisnika - HRK]]/7.5345</f>
        <v>0</v>
      </c>
      <c r="W2904" s="50">
        <v>0</v>
      </c>
      <c r="X2904" s="51">
        <f>Ugovori_OPULJP[[#This Row],[Privatni doprinos korisnika - HRK]]/7.5345</f>
        <v>0</v>
      </c>
      <c r="Y2904" s="52">
        <v>1164041.8999999999</v>
      </c>
      <c r="Z2904" s="53">
        <f>Ugovori_OPULJP[[#This Row],[UKUPNI PRIHVATLJIVI IZDACI
TOTAL ELIGIBLE EXPENDITURE
= Bespovratna sredstva ukupno + doprinos korisnika
= Ukupni prihvatljivi troškovi
= Ukupna ugovorena vrijednost projekta HRK]]/7.5345</f>
        <v>154494.91008029727</v>
      </c>
      <c r="AA2904" s="44" t="s">
        <v>38</v>
      </c>
      <c r="AB2904" s="44" t="s">
        <v>753</v>
      </c>
      <c r="AC2904" s="115" t="s">
        <v>10602</v>
      </c>
      <c r="AD2904" s="43" t="s">
        <v>10239</v>
      </c>
    </row>
    <row r="2905" spans="1:30" ht="114.75" x14ac:dyDescent="0.2">
      <c r="A2905" s="61" t="s">
        <v>10603</v>
      </c>
      <c r="B2905" s="42" t="s">
        <v>743</v>
      </c>
      <c r="C2905" s="43" t="s">
        <v>10234</v>
      </c>
      <c r="D2905" s="43" t="s">
        <v>10306</v>
      </c>
      <c r="E2905" s="44" t="s">
        <v>76</v>
      </c>
      <c r="F2905" s="45" t="s">
        <v>10604</v>
      </c>
      <c r="G2905" s="45" t="s">
        <v>1619</v>
      </c>
      <c r="H2905" s="59">
        <v>44503</v>
      </c>
      <c r="I2905" s="59">
        <v>45141</v>
      </c>
      <c r="J2905" s="48" t="str">
        <f>IF(Ugovori_OPULJP[[#This Row],[DATUM ZAVRŠETKA OPERACIJE]]&gt;DATE(2024,3,31),"u provedbi","završen")</f>
        <v>završen</v>
      </c>
      <c r="K2905" s="67" t="s">
        <v>371</v>
      </c>
      <c r="L2905" s="67" t="s">
        <v>371</v>
      </c>
      <c r="M2905" s="49">
        <v>0.85</v>
      </c>
      <c r="N2905" s="49">
        <v>0.15</v>
      </c>
      <c r="O2905" s="50">
        <f>Ugovori_OPULJP[[#This Row],[Bespovratna sredstva - Ukupno (EU+Nac) HRK
= Ukupna ugovorena vrijednost bespovratnih sredstava]]*Ugovori_OPULJP[[#This Row],[EU STOPA SUFINANCIRANJA %
EU CO-FINANCING RATE %]]</f>
        <v>871338.96100000001</v>
      </c>
      <c r="P2905" s="51">
        <f>Ugovori_OPULJP[[#This Row],[Bespovratna sredstva - EU dio - HRK]]/7.5345</f>
        <v>115646.55398500232</v>
      </c>
      <c r="Q2905" s="50">
        <f>Ugovori_OPULJP[[#This Row],[Bespovratna sredstva - Ukupno (EU+Nac) HRK
= Ukupna ugovorena vrijednost bespovratnih sredstava]]*Ugovori_OPULJP[[#This Row],[STOPA NACIONALNOG SUFINANCIRANJA %]]</f>
        <v>153765.69899999999</v>
      </c>
      <c r="R2905" s="51">
        <f>Ugovori_OPULJP[[#This Row],[Bespovratna sredstva - Nacionalni dio - HRK]]/7.5345</f>
        <v>20408.215409118056</v>
      </c>
      <c r="S2905" s="52">
        <v>1025104.66</v>
      </c>
      <c r="T2905" s="53">
        <f>Ugovori_OPULJP[[#This Row],[Bespovratna sredstva - Ukupno (EU+Nac) HRK
= Ukupna ugovorena vrijednost bespovratnih sredstava]]/7.5345</f>
        <v>136054.76939412038</v>
      </c>
      <c r="U2905" s="50">
        <v>0</v>
      </c>
      <c r="V2905" s="51">
        <f>Ugovori_OPULJP[[#This Row],[Javni doprinos korisnika - HRK]]/7.5345</f>
        <v>0</v>
      </c>
      <c r="W2905" s="50">
        <v>0</v>
      </c>
      <c r="X2905" s="51">
        <f>Ugovori_OPULJP[[#This Row],[Privatni doprinos korisnika - HRK]]/7.5345</f>
        <v>0</v>
      </c>
      <c r="Y2905" s="52">
        <v>1025104.66</v>
      </c>
      <c r="Z2905" s="53">
        <f>Ugovori_OPULJP[[#This Row],[UKUPNI PRIHVATLJIVI IZDACI
TOTAL ELIGIBLE EXPENDITURE
= Bespovratna sredstva ukupno + doprinos korisnika
= Ukupni prihvatljivi troškovi
= Ukupna ugovorena vrijednost projekta HRK]]/7.5345</f>
        <v>136054.76939412038</v>
      </c>
      <c r="AA2905" s="44" t="s">
        <v>38</v>
      </c>
      <c r="AB2905" s="44" t="s">
        <v>753</v>
      </c>
      <c r="AC2905" s="115" t="s">
        <v>10605</v>
      </c>
      <c r="AD2905" s="43" t="s">
        <v>10239</v>
      </c>
    </row>
    <row r="2906" spans="1:30" ht="114.75" x14ac:dyDescent="0.2">
      <c r="A2906" s="61" t="s">
        <v>10606</v>
      </c>
      <c r="B2906" s="42" t="s">
        <v>743</v>
      </c>
      <c r="C2906" s="43" t="s">
        <v>10234</v>
      </c>
      <c r="D2906" s="43" t="s">
        <v>10306</v>
      </c>
      <c r="E2906" s="44" t="s">
        <v>76</v>
      </c>
      <c r="F2906" s="45" t="s">
        <v>10607</v>
      </c>
      <c r="G2906" s="62" t="s">
        <v>10608</v>
      </c>
      <c r="H2906" s="59">
        <v>44502</v>
      </c>
      <c r="I2906" s="59">
        <v>45232</v>
      </c>
      <c r="J2906" s="48" t="str">
        <f>IF(Ugovori_OPULJP[[#This Row],[DATUM ZAVRŠETKA OPERACIJE]]&gt;DATE(2024,3,31),"u provedbi","završen")</f>
        <v>završen</v>
      </c>
      <c r="K2906" s="58" t="s">
        <v>37</v>
      </c>
      <c r="L2906" s="58" t="s">
        <v>37</v>
      </c>
      <c r="M2906" s="49">
        <v>0.85</v>
      </c>
      <c r="N2906" s="49">
        <v>0.15</v>
      </c>
      <c r="O2906" s="50">
        <f>Ugovori_OPULJP[[#This Row],[Bespovratna sredstva - Ukupno (EU+Nac) HRK
= Ukupna ugovorena vrijednost bespovratnih sredstava]]*Ugovori_OPULJP[[#This Row],[EU STOPA SUFINANCIRANJA %
EU CO-FINANCING RATE %]]</f>
        <v>759373</v>
      </c>
      <c r="P2906" s="51">
        <f>Ugovori_OPULJP[[#This Row],[Bespovratna sredstva - EU dio - HRK]]/7.5345</f>
        <v>100786.11719423982</v>
      </c>
      <c r="Q2906" s="50">
        <f>Ugovori_OPULJP[[#This Row],[Bespovratna sredstva - Ukupno (EU+Nac) HRK
= Ukupna ugovorena vrijednost bespovratnih sredstava]]*Ugovori_OPULJP[[#This Row],[STOPA NACIONALNOG SUFINANCIRANJA %]]</f>
        <v>134007</v>
      </c>
      <c r="R2906" s="51">
        <f>Ugovori_OPULJP[[#This Row],[Bespovratna sredstva - Nacionalni dio - HRK]]/7.5345</f>
        <v>17785.785387218792</v>
      </c>
      <c r="S2906" s="52">
        <v>893380</v>
      </c>
      <c r="T2906" s="53">
        <f>Ugovori_OPULJP[[#This Row],[Bespovratna sredstva - Ukupno (EU+Nac) HRK
= Ukupna ugovorena vrijednost bespovratnih sredstava]]/7.5345</f>
        <v>118571.90258145862</v>
      </c>
      <c r="U2906" s="50">
        <v>0</v>
      </c>
      <c r="V2906" s="51">
        <f>Ugovori_OPULJP[[#This Row],[Javni doprinos korisnika - HRK]]/7.5345</f>
        <v>0</v>
      </c>
      <c r="W2906" s="50">
        <v>0</v>
      </c>
      <c r="X2906" s="51">
        <f>Ugovori_OPULJP[[#This Row],[Privatni doprinos korisnika - HRK]]/7.5345</f>
        <v>0</v>
      </c>
      <c r="Y2906" s="52">
        <v>893380</v>
      </c>
      <c r="Z2906" s="53">
        <f>Ugovori_OPULJP[[#This Row],[UKUPNI PRIHVATLJIVI IZDACI
TOTAL ELIGIBLE EXPENDITURE
= Bespovratna sredstva ukupno + doprinos korisnika
= Ukupni prihvatljivi troškovi
= Ukupna ugovorena vrijednost projekta HRK]]/7.5345</f>
        <v>118571.90258145862</v>
      </c>
      <c r="AA2906" s="44" t="s">
        <v>38</v>
      </c>
      <c r="AB2906" s="44" t="s">
        <v>753</v>
      </c>
      <c r="AC2906" s="115" t="s">
        <v>10609</v>
      </c>
      <c r="AD2906" s="43" t="s">
        <v>10239</v>
      </c>
    </row>
    <row r="2907" spans="1:30" ht="89.25" x14ac:dyDescent="0.2">
      <c r="A2907" s="66" t="s">
        <v>10610</v>
      </c>
      <c r="B2907" s="55" t="s">
        <v>743</v>
      </c>
      <c r="C2907" s="56" t="s">
        <v>10234</v>
      </c>
      <c r="D2907" s="43" t="s">
        <v>10306</v>
      </c>
      <c r="E2907" s="57" t="s">
        <v>76</v>
      </c>
      <c r="F2907" s="62" t="s">
        <v>10611</v>
      </c>
      <c r="G2907" s="62" t="s">
        <v>10612</v>
      </c>
      <c r="H2907" s="59">
        <v>44531</v>
      </c>
      <c r="I2907" s="59">
        <v>45291</v>
      </c>
      <c r="J2907" s="48" t="str">
        <f>IF(Ugovori_OPULJP[[#This Row],[DATUM ZAVRŠETKA OPERACIJE]]&gt;DATE(2024,3,31),"u provedbi","završen")</f>
        <v>završen</v>
      </c>
      <c r="K2907" s="58" t="s">
        <v>211</v>
      </c>
      <c r="L2907" s="46" t="s">
        <v>211</v>
      </c>
      <c r="M2907" s="74" t="s">
        <v>3114</v>
      </c>
      <c r="N2907" s="49">
        <v>0.15</v>
      </c>
      <c r="O2907" s="50">
        <f>Ugovori_OPULJP[[#This Row],[Bespovratna sredstva - Ukupno (EU+Nac) HRK
= Ukupna ugovorena vrijednost bespovratnih sredstava]]*Ugovori_OPULJP[[#This Row],[EU STOPA SUFINANCIRANJA %
EU CO-FINANCING RATE %]]</f>
        <v>864978.30900000001</v>
      </c>
      <c r="P2907" s="51">
        <f>Ugovori_OPULJP[[#This Row],[Bespovratna sredstva - EU dio - HRK]]/7.5345</f>
        <v>114802.35038821421</v>
      </c>
      <c r="Q2907" s="50">
        <f>Ugovori_OPULJP[[#This Row],[Bespovratna sredstva - Ukupno (EU+Nac) HRK
= Ukupna ugovorena vrijednost bespovratnih sredstava]]*Ugovori_OPULJP[[#This Row],[STOPA NACIONALNOG SUFINANCIRANJA %]]</f>
        <v>152643.231</v>
      </c>
      <c r="R2907" s="51">
        <f>Ugovori_OPULJP[[#This Row],[Bespovratna sredstva - Nacionalni dio - HRK]]/7.5345</f>
        <v>20259.238303802507</v>
      </c>
      <c r="S2907" s="52">
        <v>1017621.54</v>
      </c>
      <c r="T2907" s="53">
        <f>Ugovori_OPULJP[[#This Row],[Bespovratna sredstva - Ukupno (EU+Nac) HRK
= Ukupna ugovorena vrijednost bespovratnih sredstava]]/7.5345</f>
        <v>135061.58869201672</v>
      </c>
      <c r="U2907" s="50">
        <v>0</v>
      </c>
      <c r="V2907" s="51">
        <f>Ugovori_OPULJP[[#This Row],[Javni doprinos korisnika - HRK]]/7.5345</f>
        <v>0</v>
      </c>
      <c r="W2907" s="50">
        <v>0</v>
      </c>
      <c r="X2907" s="51">
        <f>Ugovori_OPULJP[[#This Row],[Privatni doprinos korisnika - HRK]]/7.5345</f>
        <v>0</v>
      </c>
      <c r="Y2907" s="52">
        <v>1017621.54</v>
      </c>
      <c r="Z2907" s="53">
        <f>Ugovori_OPULJP[[#This Row],[UKUPNI PRIHVATLJIVI IZDACI
TOTAL ELIGIBLE EXPENDITURE
= Bespovratna sredstva ukupno + doprinos korisnika
= Ukupni prihvatljivi troškovi
= Ukupna ugovorena vrijednost projekta HRK]]/7.5345</f>
        <v>135061.58869201672</v>
      </c>
      <c r="AA2907" s="44" t="s">
        <v>38</v>
      </c>
      <c r="AB2907" s="44" t="s">
        <v>753</v>
      </c>
      <c r="AC2907" s="115" t="s">
        <v>10613</v>
      </c>
      <c r="AD2907" s="43" t="s">
        <v>10239</v>
      </c>
    </row>
    <row r="2908" spans="1:30" ht="89.25" x14ac:dyDescent="0.2">
      <c r="A2908" s="66" t="s">
        <v>10614</v>
      </c>
      <c r="B2908" s="55" t="s">
        <v>743</v>
      </c>
      <c r="C2908" s="56" t="s">
        <v>10234</v>
      </c>
      <c r="D2908" s="43" t="s">
        <v>10306</v>
      </c>
      <c r="E2908" s="57" t="s">
        <v>76</v>
      </c>
      <c r="F2908" s="62" t="s">
        <v>10615</v>
      </c>
      <c r="G2908" s="45" t="s">
        <v>2490</v>
      </c>
      <c r="H2908" s="59">
        <v>44537</v>
      </c>
      <c r="I2908" s="59">
        <v>45084</v>
      </c>
      <c r="J2908" s="48" t="str">
        <f>IF(Ugovori_OPULJP[[#This Row],[DATUM ZAVRŠETKA OPERACIJE]]&gt;DATE(2024,3,31),"u provedbi","završen")</f>
        <v>završen</v>
      </c>
      <c r="K2908" s="58" t="s">
        <v>594</v>
      </c>
      <c r="L2908" s="46" t="s">
        <v>594</v>
      </c>
      <c r="M2908" s="74" t="s">
        <v>3114</v>
      </c>
      <c r="N2908" s="49">
        <v>0.15</v>
      </c>
      <c r="O2908" s="50">
        <f>Ugovori_OPULJP[[#This Row],[Bespovratna sredstva - Ukupno (EU+Nac) HRK
= Ukupna ugovorena vrijednost bespovratnih sredstava]]*Ugovori_OPULJP[[#This Row],[EU STOPA SUFINANCIRANJA %
EU CO-FINANCING RATE %]]</f>
        <v>568977.76850000001</v>
      </c>
      <c r="P2908" s="51">
        <f>Ugovori_OPULJP[[#This Row],[Bespovratna sredstva - EU dio - HRK]]/7.5345</f>
        <v>75516.327360806958</v>
      </c>
      <c r="Q2908" s="50">
        <f>Ugovori_OPULJP[[#This Row],[Bespovratna sredstva - Ukupno (EU+Nac) HRK
= Ukupna ugovorena vrijednost bespovratnih sredstava]]*Ugovori_OPULJP[[#This Row],[STOPA NACIONALNOG SUFINANCIRANJA %]]</f>
        <v>100407.84149999999</v>
      </c>
      <c r="R2908" s="51">
        <f>Ugovori_OPULJP[[#This Row],[Bespovratna sredstva - Nacionalni dio - HRK]]/7.5345</f>
        <v>13326.410710730637</v>
      </c>
      <c r="S2908" s="52">
        <v>669385.61</v>
      </c>
      <c r="T2908" s="53">
        <f>Ugovori_OPULJP[[#This Row],[Bespovratna sredstva - Ukupno (EU+Nac) HRK
= Ukupna ugovorena vrijednost bespovratnih sredstava]]/7.5345</f>
        <v>88842.738071537591</v>
      </c>
      <c r="U2908" s="50">
        <v>0</v>
      </c>
      <c r="V2908" s="51">
        <f>Ugovori_OPULJP[[#This Row],[Javni doprinos korisnika - HRK]]/7.5345</f>
        <v>0</v>
      </c>
      <c r="W2908" s="50">
        <v>0</v>
      </c>
      <c r="X2908" s="51">
        <f>Ugovori_OPULJP[[#This Row],[Privatni doprinos korisnika - HRK]]/7.5345</f>
        <v>0</v>
      </c>
      <c r="Y2908" s="52">
        <v>669385.61</v>
      </c>
      <c r="Z2908" s="53">
        <f>Ugovori_OPULJP[[#This Row],[UKUPNI PRIHVATLJIVI IZDACI
TOTAL ELIGIBLE EXPENDITURE
= Bespovratna sredstva ukupno + doprinos korisnika
= Ukupni prihvatljivi troškovi
= Ukupna ugovorena vrijednost projekta HRK]]/7.5345</f>
        <v>88842.738071537591</v>
      </c>
      <c r="AA2908" s="44" t="s">
        <v>38</v>
      </c>
      <c r="AB2908" s="44" t="s">
        <v>753</v>
      </c>
      <c r="AC2908" s="115" t="s">
        <v>10616</v>
      </c>
      <c r="AD2908" s="43" t="s">
        <v>10239</v>
      </c>
    </row>
    <row r="2909" spans="1:30" ht="102" x14ac:dyDescent="0.2">
      <c r="A2909" s="61" t="s">
        <v>10617</v>
      </c>
      <c r="B2909" s="55" t="s">
        <v>743</v>
      </c>
      <c r="C2909" s="56" t="s">
        <v>10234</v>
      </c>
      <c r="D2909" s="43" t="s">
        <v>10306</v>
      </c>
      <c r="E2909" s="57" t="s">
        <v>76</v>
      </c>
      <c r="F2909" s="62" t="s">
        <v>10618</v>
      </c>
      <c r="G2909" s="62" t="s">
        <v>10619</v>
      </c>
      <c r="H2909" s="59">
        <v>44539</v>
      </c>
      <c r="I2909" s="59">
        <v>45269</v>
      </c>
      <c r="J2909" s="48" t="str">
        <f>IF(Ugovori_OPULJP[[#This Row],[DATUM ZAVRŠETKA OPERACIJE]]&gt;DATE(2024,3,31),"u provedbi","završen")</f>
        <v>završen</v>
      </c>
      <c r="K2909" s="58" t="s">
        <v>36</v>
      </c>
      <c r="L2909" s="46" t="s">
        <v>244</v>
      </c>
      <c r="M2909" s="74" t="s">
        <v>3114</v>
      </c>
      <c r="N2909" s="49">
        <v>0.15</v>
      </c>
      <c r="O2909" s="50">
        <f>Ugovori_OPULJP[[#This Row],[Bespovratna sredstva - Ukupno (EU+Nac) HRK
= Ukupna ugovorena vrijednost bespovratnih sredstava]]*Ugovori_OPULJP[[#This Row],[EU STOPA SUFINANCIRANJA %
EU CO-FINANCING RATE %]]</f>
        <v>847178</v>
      </c>
      <c r="P2909" s="51">
        <f>Ugovori_OPULJP[[#This Row],[Bespovratna sredstva - EU dio - HRK]]/7.5345</f>
        <v>112439.84338708606</v>
      </c>
      <c r="Q2909" s="50">
        <f>Ugovori_OPULJP[[#This Row],[Bespovratna sredstva - Ukupno (EU+Nac) HRK
= Ukupna ugovorena vrijednost bespovratnih sredstava]]*Ugovori_OPULJP[[#This Row],[STOPA NACIONALNOG SUFINANCIRANJA %]]</f>
        <v>149502</v>
      </c>
      <c r="R2909" s="51">
        <f>Ugovori_OPULJP[[#This Row],[Bespovratna sredstva - Nacionalni dio - HRK]]/7.5345</f>
        <v>19842.325303603422</v>
      </c>
      <c r="S2909" s="52">
        <v>996680</v>
      </c>
      <c r="T2909" s="53">
        <f>Ugovori_OPULJP[[#This Row],[Bespovratna sredstva - Ukupno (EU+Nac) HRK
= Ukupna ugovorena vrijednost bespovratnih sredstava]]/7.5345</f>
        <v>132282.16869068949</v>
      </c>
      <c r="U2909" s="50">
        <v>0</v>
      </c>
      <c r="V2909" s="51">
        <f>Ugovori_OPULJP[[#This Row],[Javni doprinos korisnika - HRK]]/7.5345</f>
        <v>0</v>
      </c>
      <c r="W2909" s="50">
        <v>0</v>
      </c>
      <c r="X2909" s="51">
        <f>Ugovori_OPULJP[[#This Row],[Privatni doprinos korisnika - HRK]]/7.5345</f>
        <v>0</v>
      </c>
      <c r="Y2909" s="52">
        <v>996680</v>
      </c>
      <c r="Z2909" s="53">
        <f>Ugovori_OPULJP[[#This Row],[UKUPNI PRIHVATLJIVI IZDACI
TOTAL ELIGIBLE EXPENDITURE
= Bespovratna sredstva ukupno + doprinos korisnika
= Ukupni prihvatljivi troškovi
= Ukupna ugovorena vrijednost projekta HRK]]/7.5345</f>
        <v>132282.16869068949</v>
      </c>
      <c r="AA2909" s="44" t="s">
        <v>38</v>
      </c>
      <c r="AB2909" s="44" t="s">
        <v>753</v>
      </c>
      <c r="AC2909" s="115" t="s">
        <v>10620</v>
      </c>
      <c r="AD2909" s="43" t="s">
        <v>10239</v>
      </c>
    </row>
    <row r="2910" spans="1:30" ht="114.75" x14ac:dyDescent="0.2">
      <c r="A2910" s="61" t="s">
        <v>10621</v>
      </c>
      <c r="B2910" s="55" t="s">
        <v>743</v>
      </c>
      <c r="C2910" s="56" t="s">
        <v>10234</v>
      </c>
      <c r="D2910" s="43" t="s">
        <v>10306</v>
      </c>
      <c r="E2910" s="57" t="s">
        <v>76</v>
      </c>
      <c r="F2910" s="62" t="s">
        <v>10622</v>
      </c>
      <c r="G2910" s="62" t="s">
        <v>10623</v>
      </c>
      <c r="H2910" s="59">
        <v>44498</v>
      </c>
      <c r="I2910" s="59">
        <v>45106</v>
      </c>
      <c r="J2910" s="48" t="str">
        <f>IF(Ugovori_OPULJP[[#This Row],[DATUM ZAVRŠETKA OPERACIJE]]&gt;DATE(2024,3,31),"u provedbi","završen")</f>
        <v>završen</v>
      </c>
      <c r="K2910" s="67" t="s">
        <v>10624</v>
      </c>
      <c r="L2910" s="67" t="s">
        <v>271</v>
      </c>
      <c r="M2910" s="49">
        <v>0.85</v>
      </c>
      <c r="N2910" s="49">
        <v>0.15</v>
      </c>
      <c r="O2910" s="50">
        <f>Ugovori_OPULJP[[#This Row],[Bespovratna sredstva - Ukupno (EU+Nac) HRK
= Ukupna ugovorena vrijednost bespovratnih sredstava]]*Ugovori_OPULJP[[#This Row],[EU STOPA SUFINANCIRANJA %
EU CO-FINANCING RATE %]]</f>
        <v>891600.53</v>
      </c>
      <c r="P2910" s="51">
        <f>Ugovori_OPULJP[[#This Row],[Bespovratna sredstva - EU dio - HRK]]/7.5345</f>
        <v>118335.72632556905</v>
      </c>
      <c r="Q2910" s="50">
        <f>Ugovori_OPULJP[[#This Row],[Bespovratna sredstva - Ukupno (EU+Nac) HRK
= Ukupna ugovorena vrijednost bespovratnih sredstava]]*Ugovori_OPULJP[[#This Row],[STOPA NACIONALNOG SUFINANCIRANJA %]]</f>
        <v>157341.26999999999</v>
      </c>
      <c r="R2910" s="51">
        <f>Ugovori_OPULJP[[#This Row],[Bespovratna sredstva - Nacionalni dio - HRK]]/7.5345</f>
        <v>20882.775233923949</v>
      </c>
      <c r="S2910" s="52">
        <v>1048941.8</v>
      </c>
      <c r="T2910" s="53">
        <f>Ugovori_OPULJP[[#This Row],[Bespovratna sredstva - Ukupno (EU+Nac) HRK
= Ukupna ugovorena vrijednost bespovratnih sredstava]]/7.5345</f>
        <v>139218.50155949299</v>
      </c>
      <c r="U2910" s="50">
        <v>0</v>
      </c>
      <c r="V2910" s="51">
        <f>Ugovori_OPULJP[[#This Row],[Javni doprinos korisnika - HRK]]/7.5345</f>
        <v>0</v>
      </c>
      <c r="W2910" s="50">
        <v>0</v>
      </c>
      <c r="X2910" s="51">
        <f>Ugovori_OPULJP[[#This Row],[Privatni doprinos korisnika - HRK]]/7.5345</f>
        <v>0</v>
      </c>
      <c r="Y2910" s="52">
        <v>1048941.8</v>
      </c>
      <c r="Z2910" s="53">
        <f>Ugovori_OPULJP[[#This Row],[UKUPNI PRIHVATLJIVI IZDACI
TOTAL ELIGIBLE EXPENDITURE
= Bespovratna sredstva ukupno + doprinos korisnika
= Ukupni prihvatljivi troškovi
= Ukupna ugovorena vrijednost projekta HRK]]/7.5345</f>
        <v>139218.50155949299</v>
      </c>
      <c r="AA2910" s="44" t="s">
        <v>38</v>
      </c>
      <c r="AB2910" s="44" t="s">
        <v>753</v>
      </c>
      <c r="AC2910" s="115" t="s">
        <v>10625</v>
      </c>
      <c r="AD2910" s="43" t="s">
        <v>10239</v>
      </c>
    </row>
    <row r="2911" spans="1:30" ht="102" x14ac:dyDescent="0.2">
      <c r="A2911" s="66" t="s">
        <v>10626</v>
      </c>
      <c r="B2911" s="55" t="s">
        <v>743</v>
      </c>
      <c r="C2911" s="56" t="s">
        <v>10234</v>
      </c>
      <c r="D2911" s="43" t="s">
        <v>10306</v>
      </c>
      <c r="E2911" s="57" t="s">
        <v>76</v>
      </c>
      <c r="F2911" s="62" t="s">
        <v>10627</v>
      </c>
      <c r="G2911" s="62" t="s">
        <v>10628</v>
      </c>
      <c r="H2911" s="59">
        <v>44537</v>
      </c>
      <c r="I2911" s="59">
        <v>45023</v>
      </c>
      <c r="J2911" s="48" t="str">
        <f>IF(Ugovori_OPULJP[[#This Row],[DATUM ZAVRŠETKA OPERACIJE]]&gt;DATE(2024,3,31),"u provedbi","završen")</f>
        <v>završen</v>
      </c>
      <c r="K2911" s="58" t="s">
        <v>10629</v>
      </c>
      <c r="L2911" s="46" t="s">
        <v>155</v>
      </c>
      <c r="M2911" s="74" t="s">
        <v>3114</v>
      </c>
      <c r="N2911" s="49">
        <v>0.15</v>
      </c>
      <c r="O2911" s="50">
        <f>Ugovori_OPULJP[[#This Row],[Bespovratna sredstva - Ukupno (EU+Nac) HRK
= Ukupna ugovorena vrijednost bespovratnih sredstava]]*Ugovori_OPULJP[[#This Row],[EU STOPA SUFINANCIRANJA %
EU CO-FINANCING RATE %]]</f>
        <v>643189.6875</v>
      </c>
      <c r="P2911" s="51">
        <f>Ugovori_OPULJP[[#This Row],[Bespovratna sredstva - EU dio - HRK]]/7.5345</f>
        <v>85365.9416683257</v>
      </c>
      <c r="Q2911" s="50">
        <f>Ugovori_OPULJP[[#This Row],[Bespovratna sredstva - Ukupno (EU+Nac) HRK
= Ukupna ugovorena vrijednost bespovratnih sredstava]]*Ugovori_OPULJP[[#This Row],[STOPA NACIONALNOG SUFINANCIRANJA %]]</f>
        <v>113504.0625</v>
      </c>
      <c r="R2911" s="51">
        <f>Ugovori_OPULJP[[#This Row],[Bespovratna sredstva - Nacionalni dio - HRK]]/7.5345</f>
        <v>15064.577941469241</v>
      </c>
      <c r="S2911" s="52">
        <v>756693.75</v>
      </c>
      <c r="T2911" s="53">
        <f>Ugovori_OPULJP[[#This Row],[Bespovratna sredstva - Ukupno (EU+Nac) HRK
= Ukupna ugovorena vrijednost bespovratnih sredstava]]/7.5345</f>
        <v>100430.51960979494</v>
      </c>
      <c r="U2911" s="50">
        <v>0</v>
      </c>
      <c r="V2911" s="51">
        <f>Ugovori_OPULJP[[#This Row],[Javni doprinos korisnika - HRK]]/7.5345</f>
        <v>0</v>
      </c>
      <c r="W2911" s="50">
        <v>148133.75</v>
      </c>
      <c r="X2911" s="51">
        <f>Ugovori_OPULJP[[#This Row],[Privatni doprinos korisnika - HRK]]/7.5345</f>
        <v>19660.72732099011</v>
      </c>
      <c r="Y2911" s="52">
        <v>904827.5</v>
      </c>
      <c r="Z2911" s="53">
        <f>Ugovori_OPULJP[[#This Row],[UKUPNI PRIHVATLJIVI IZDACI
TOTAL ELIGIBLE EXPENDITURE
= Bespovratna sredstva ukupno + doprinos korisnika
= Ukupni prihvatljivi troškovi
= Ukupna ugovorena vrijednost projekta HRK]]/7.5345</f>
        <v>120091.24693078506</v>
      </c>
      <c r="AA2911" s="44" t="s">
        <v>38</v>
      </c>
      <c r="AB2911" s="44" t="s">
        <v>753</v>
      </c>
      <c r="AC2911" s="115" t="s">
        <v>10630</v>
      </c>
      <c r="AD2911" s="43" t="s">
        <v>10239</v>
      </c>
    </row>
    <row r="2912" spans="1:30" ht="89.25" x14ac:dyDescent="0.2">
      <c r="A2912" s="66" t="s">
        <v>10631</v>
      </c>
      <c r="B2912" s="55" t="s">
        <v>743</v>
      </c>
      <c r="C2912" s="56" t="s">
        <v>10234</v>
      </c>
      <c r="D2912" s="43" t="s">
        <v>10306</v>
      </c>
      <c r="E2912" s="57" t="s">
        <v>76</v>
      </c>
      <c r="F2912" s="62" t="s">
        <v>10632</v>
      </c>
      <c r="G2912" s="62" t="s">
        <v>10633</v>
      </c>
      <c r="H2912" s="59">
        <v>44537</v>
      </c>
      <c r="I2912" s="59">
        <v>45023</v>
      </c>
      <c r="J2912" s="48" t="str">
        <f>IF(Ugovori_OPULJP[[#This Row],[DATUM ZAVRŠETKA OPERACIJE]]&gt;DATE(2024,3,31),"u provedbi","završen")</f>
        <v>završen</v>
      </c>
      <c r="K2912" s="58" t="s">
        <v>10634</v>
      </c>
      <c r="L2912" s="46" t="s">
        <v>104</v>
      </c>
      <c r="M2912" s="74" t="s">
        <v>3114</v>
      </c>
      <c r="N2912" s="49">
        <v>0.15</v>
      </c>
      <c r="O2912" s="50">
        <f>Ugovori_OPULJP[[#This Row],[Bespovratna sredstva - Ukupno (EU+Nac) HRK
= Ukupna ugovorena vrijednost bespovratnih sredstava]]*Ugovori_OPULJP[[#This Row],[EU STOPA SUFINANCIRANJA %
EU CO-FINANCING RATE %]]</f>
        <v>574159.57250000001</v>
      </c>
      <c r="P2912" s="51">
        <f>Ugovori_OPULJP[[#This Row],[Bespovratna sredstva - EU dio - HRK]]/7.5345</f>
        <v>76204.070940341087</v>
      </c>
      <c r="Q2912" s="50">
        <f>Ugovori_OPULJP[[#This Row],[Bespovratna sredstva - Ukupno (EU+Nac) HRK
= Ukupna ugovorena vrijednost bespovratnih sredstava]]*Ugovori_OPULJP[[#This Row],[STOPA NACIONALNOG SUFINANCIRANJA %]]</f>
        <v>101322.2775</v>
      </c>
      <c r="R2912" s="51">
        <f>Ugovori_OPULJP[[#This Row],[Bespovratna sredstva - Nacionalni dio - HRK]]/7.5345</f>
        <v>13447.777224766074</v>
      </c>
      <c r="S2912" s="52">
        <v>675481.85</v>
      </c>
      <c r="T2912" s="53">
        <f>Ugovori_OPULJP[[#This Row],[Bespovratna sredstva - Ukupno (EU+Nac) HRK
= Ukupna ugovorena vrijednost bespovratnih sredstava]]/7.5345</f>
        <v>89651.848165107163</v>
      </c>
      <c r="U2912" s="50">
        <v>0</v>
      </c>
      <c r="V2912" s="51">
        <f>Ugovori_OPULJP[[#This Row],[Javni doprinos korisnika - HRK]]/7.5345</f>
        <v>0</v>
      </c>
      <c r="W2912" s="50">
        <v>300742.5</v>
      </c>
      <c r="X2912" s="51">
        <f>Ugovori_OPULJP[[#This Row],[Privatni doprinos korisnika - HRK]]/7.5345</f>
        <v>39915.389209635672</v>
      </c>
      <c r="Y2912" s="52">
        <v>976224.35</v>
      </c>
      <c r="Z2912" s="53">
        <f>Ugovori_OPULJP[[#This Row],[UKUPNI PRIHVATLJIVI IZDACI
TOTAL ELIGIBLE EXPENDITURE
= Bespovratna sredstva ukupno + doprinos korisnika
= Ukupni prihvatljivi troškovi
= Ukupna ugovorena vrijednost projekta HRK]]/7.5345</f>
        <v>129567.23737474284</v>
      </c>
      <c r="AA2912" s="44" t="s">
        <v>38</v>
      </c>
      <c r="AB2912" s="44" t="s">
        <v>753</v>
      </c>
      <c r="AC2912" s="115" t="s">
        <v>10635</v>
      </c>
      <c r="AD2912" s="43" t="s">
        <v>10239</v>
      </c>
    </row>
    <row r="2913" spans="1:30" ht="89.25" x14ac:dyDescent="0.2">
      <c r="A2913" s="61" t="s">
        <v>10636</v>
      </c>
      <c r="B2913" s="55" t="s">
        <v>743</v>
      </c>
      <c r="C2913" s="56" t="s">
        <v>10234</v>
      </c>
      <c r="D2913" s="43" t="s">
        <v>10306</v>
      </c>
      <c r="E2913" s="57" t="s">
        <v>76</v>
      </c>
      <c r="F2913" s="62" t="s">
        <v>10637</v>
      </c>
      <c r="G2913" s="62" t="s">
        <v>10638</v>
      </c>
      <c r="H2913" s="59">
        <v>44498</v>
      </c>
      <c r="I2913" s="59">
        <v>45228</v>
      </c>
      <c r="J2913" s="48" t="str">
        <f>IF(Ugovori_OPULJP[[#This Row],[DATUM ZAVRŠETKA OPERACIJE]]&gt;DATE(2024,3,31),"u provedbi","završen")</f>
        <v>završen</v>
      </c>
      <c r="K2913" s="67" t="s">
        <v>10639</v>
      </c>
      <c r="L2913" s="67" t="s">
        <v>37</v>
      </c>
      <c r="M2913" s="49">
        <v>0.85</v>
      </c>
      <c r="N2913" s="49">
        <v>0.15</v>
      </c>
      <c r="O2913" s="50">
        <f>Ugovori_OPULJP[[#This Row],[Bespovratna sredstva - Ukupno (EU+Nac) HRK
= Ukupna ugovorena vrijednost bespovratnih sredstava]]*Ugovori_OPULJP[[#This Row],[EU STOPA SUFINANCIRANJA %
EU CO-FINANCING RATE %]]</f>
        <v>801631.60849999997</v>
      </c>
      <c r="P2913" s="51">
        <f>Ugovori_OPULJP[[#This Row],[Bespovratna sredstva - EU dio - HRK]]/7.5345</f>
        <v>106394.79839405401</v>
      </c>
      <c r="Q2913" s="50">
        <f>Ugovori_OPULJP[[#This Row],[Bespovratna sredstva - Ukupno (EU+Nac) HRK
= Ukupna ugovorena vrijednost bespovratnih sredstava]]*Ugovori_OPULJP[[#This Row],[STOPA NACIONALNOG SUFINANCIRANJA %]]</f>
        <v>141464.40150000001</v>
      </c>
      <c r="R2913" s="51">
        <f>Ugovori_OPULJP[[#This Row],[Bespovratna sredstva - Nacionalni dio - HRK]]/7.5345</f>
        <v>18775.552657774238</v>
      </c>
      <c r="S2913" s="52">
        <v>943096.01</v>
      </c>
      <c r="T2913" s="53">
        <f>Ugovori_OPULJP[[#This Row],[Bespovratna sredstva - Ukupno (EU+Nac) HRK
= Ukupna ugovorena vrijednost bespovratnih sredstava]]/7.5345</f>
        <v>125170.35105182826</v>
      </c>
      <c r="U2913" s="50">
        <v>0</v>
      </c>
      <c r="V2913" s="51">
        <f>Ugovori_OPULJP[[#This Row],[Javni doprinos korisnika - HRK]]/7.5345</f>
        <v>0</v>
      </c>
      <c r="W2913" s="50">
        <v>0</v>
      </c>
      <c r="X2913" s="51">
        <f>Ugovori_OPULJP[[#This Row],[Privatni doprinos korisnika - HRK]]/7.5345</f>
        <v>0</v>
      </c>
      <c r="Y2913" s="52">
        <v>943096.01</v>
      </c>
      <c r="Z2913" s="53">
        <f>Ugovori_OPULJP[[#This Row],[UKUPNI PRIHVATLJIVI IZDACI
TOTAL ELIGIBLE EXPENDITURE
= Bespovratna sredstva ukupno + doprinos korisnika
= Ukupni prihvatljivi troškovi
= Ukupna ugovorena vrijednost projekta HRK]]/7.5345</f>
        <v>125170.35105182826</v>
      </c>
      <c r="AA2913" s="44" t="s">
        <v>38</v>
      </c>
      <c r="AB2913" s="44" t="s">
        <v>753</v>
      </c>
      <c r="AC2913" s="115" t="s">
        <v>10640</v>
      </c>
      <c r="AD2913" s="43" t="s">
        <v>10239</v>
      </c>
    </row>
    <row r="2914" spans="1:30" ht="114.75" x14ac:dyDescent="0.2">
      <c r="A2914" s="66" t="s">
        <v>10641</v>
      </c>
      <c r="B2914" s="55" t="s">
        <v>743</v>
      </c>
      <c r="C2914" s="56" t="s">
        <v>10234</v>
      </c>
      <c r="D2914" s="43" t="s">
        <v>10306</v>
      </c>
      <c r="E2914" s="57" t="s">
        <v>76</v>
      </c>
      <c r="F2914" s="62" t="s">
        <v>10642</v>
      </c>
      <c r="G2914" s="62" t="s">
        <v>10643</v>
      </c>
      <c r="H2914" s="59">
        <v>44536</v>
      </c>
      <c r="I2914" s="59">
        <v>45113</v>
      </c>
      <c r="J2914" s="48" t="str">
        <f>IF(Ugovori_OPULJP[[#This Row],[DATUM ZAVRŠETKA OPERACIJE]]&gt;DATE(2024,3,31),"u provedbi","završen")</f>
        <v>završen</v>
      </c>
      <c r="K2914" s="58" t="s">
        <v>10644</v>
      </c>
      <c r="L2914" s="46" t="s">
        <v>37</v>
      </c>
      <c r="M2914" s="74" t="s">
        <v>3114</v>
      </c>
      <c r="N2914" s="49">
        <v>0.15</v>
      </c>
      <c r="O2914" s="50">
        <f>Ugovori_OPULJP[[#This Row],[Bespovratna sredstva - Ukupno (EU+Nac) HRK
= Ukupna ugovorena vrijednost bespovratnih sredstava]]*Ugovori_OPULJP[[#This Row],[EU STOPA SUFINANCIRANJA %
EU CO-FINANCING RATE %]]</f>
        <v>866912.95149999997</v>
      </c>
      <c r="P2914" s="51">
        <f>Ugovori_OPULJP[[#This Row],[Bespovratna sredstva - EU dio - HRK]]/7.5345</f>
        <v>115059.1215740925</v>
      </c>
      <c r="Q2914" s="50">
        <f>Ugovori_OPULJP[[#This Row],[Bespovratna sredstva - Ukupno (EU+Nac) HRK
= Ukupna ugovorena vrijednost bespovratnih sredstava]]*Ugovori_OPULJP[[#This Row],[STOPA NACIONALNOG SUFINANCIRANJA %]]</f>
        <v>152984.6385</v>
      </c>
      <c r="R2914" s="51">
        <f>Ugovori_OPULJP[[#This Row],[Bespovratna sredstva - Nacionalni dio - HRK]]/7.5345</f>
        <v>20304.550866016325</v>
      </c>
      <c r="S2914" s="52">
        <v>1019897.59</v>
      </c>
      <c r="T2914" s="53">
        <f>Ugovori_OPULJP[[#This Row],[Bespovratna sredstva - Ukupno (EU+Nac) HRK
= Ukupna ugovorena vrijednost bespovratnih sredstava]]/7.5345</f>
        <v>135363.67244010881</v>
      </c>
      <c r="U2914" s="50">
        <v>0</v>
      </c>
      <c r="V2914" s="51">
        <f>Ugovori_OPULJP[[#This Row],[Javni doprinos korisnika - HRK]]/7.5345</f>
        <v>0</v>
      </c>
      <c r="W2914" s="50">
        <v>0</v>
      </c>
      <c r="X2914" s="51">
        <f>Ugovori_OPULJP[[#This Row],[Privatni doprinos korisnika - HRK]]/7.5345</f>
        <v>0</v>
      </c>
      <c r="Y2914" s="52">
        <v>1019897.59</v>
      </c>
      <c r="Z2914" s="53">
        <f>Ugovori_OPULJP[[#This Row],[UKUPNI PRIHVATLJIVI IZDACI
TOTAL ELIGIBLE EXPENDITURE
= Bespovratna sredstva ukupno + doprinos korisnika
= Ukupni prihvatljivi troškovi
= Ukupna ugovorena vrijednost projekta HRK]]/7.5345</f>
        <v>135363.67244010881</v>
      </c>
      <c r="AA2914" s="44" t="s">
        <v>38</v>
      </c>
      <c r="AB2914" s="44" t="s">
        <v>753</v>
      </c>
      <c r="AC2914" s="115" t="s">
        <v>10645</v>
      </c>
      <c r="AD2914" s="43" t="s">
        <v>10239</v>
      </c>
    </row>
    <row r="2915" spans="1:30" ht="89.25" x14ac:dyDescent="0.2">
      <c r="A2915" s="66" t="s">
        <v>10646</v>
      </c>
      <c r="B2915" s="55" t="s">
        <v>743</v>
      </c>
      <c r="C2915" s="56" t="s">
        <v>10234</v>
      </c>
      <c r="D2915" s="43" t="s">
        <v>10306</v>
      </c>
      <c r="E2915" s="57" t="s">
        <v>76</v>
      </c>
      <c r="F2915" s="62" t="s">
        <v>10647</v>
      </c>
      <c r="G2915" s="62" t="s">
        <v>10648</v>
      </c>
      <c r="H2915" s="59">
        <v>44531</v>
      </c>
      <c r="I2915" s="59">
        <v>45444</v>
      </c>
      <c r="J2915" s="48" t="str">
        <f>IF(Ugovori_OPULJP[[#This Row],[DATUM ZAVRŠETKA OPERACIJE]]&gt;DATE(2024,3,31),"u provedbi","završen")</f>
        <v>u provedbi</v>
      </c>
      <c r="K2915" s="58" t="s">
        <v>594</v>
      </c>
      <c r="L2915" s="46" t="s">
        <v>594</v>
      </c>
      <c r="M2915" s="74" t="s">
        <v>3114</v>
      </c>
      <c r="N2915" s="49">
        <v>0.15</v>
      </c>
      <c r="O2915" s="50">
        <f>Ugovori_OPULJP[[#This Row],[Bespovratna sredstva - Ukupno (EU+Nac) HRK
= Ukupna ugovorena vrijednost bespovratnih sredstava]]*Ugovori_OPULJP[[#This Row],[EU STOPA SUFINANCIRANJA %
EU CO-FINANCING RATE %]]</f>
        <v>723010.51</v>
      </c>
      <c r="P2915" s="51">
        <f>Ugovori_OPULJP[[#This Row],[Bespovratna sredstva - EU dio - HRK]]/7.5345</f>
        <v>95959.985400491074</v>
      </c>
      <c r="Q2915" s="50">
        <f>Ugovori_OPULJP[[#This Row],[Bespovratna sredstva - Ukupno (EU+Nac) HRK
= Ukupna ugovorena vrijednost bespovratnih sredstava]]*Ugovori_OPULJP[[#This Row],[STOPA NACIONALNOG SUFINANCIRANJA %]]</f>
        <v>127590.09</v>
      </c>
      <c r="R2915" s="51">
        <f>Ugovori_OPULJP[[#This Row],[Bespovratna sredstva - Nacionalni dio - HRK]]/7.5345</f>
        <v>16934.115070674896</v>
      </c>
      <c r="S2915" s="52">
        <v>850600.6</v>
      </c>
      <c r="T2915" s="53">
        <f>Ugovori_OPULJP[[#This Row],[Bespovratna sredstva - Ukupno (EU+Nac) HRK
= Ukupna ugovorena vrijednost bespovratnih sredstava]]/7.5345</f>
        <v>112894.10047116596</v>
      </c>
      <c r="U2915" s="50">
        <v>0</v>
      </c>
      <c r="V2915" s="51">
        <f>Ugovori_OPULJP[[#This Row],[Javni doprinos korisnika - HRK]]/7.5345</f>
        <v>0</v>
      </c>
      <c r="W2915" s="50">
        <v>95860</v>
      </c>
      <c r="X2915" s="51">
        <f>Ugovori_OPULJP[[#This Row],[Privatni doprinos korisnika - HRK]]/7.5345</f>
        <v>12722.808414626053</v>
      </c>
      <c r="Y2915" s="52">
        <v>946460.6</v>
      </c>
      <c r="Z2915" s="53">
        <f>Ugovori_OPULJP[[#This Row],[UKUPNI PRIHVATLJIVI IZDACI
TOTAL ELIGIBLE EXPENDITURE
= Bespovratna sredstva ukupno + doprinos korisnika
= Ukupni prihvatljivi troškovi
= Ukupna ugovorena vrijednost projekta HRK]]/7.5345</f>
        <v>125616.90888579201</v>
      </c>
      <c r="AA2915" s="44" t="s">
        <v>38</v>
      </c>
      <c r="AB2915" s="44" t="s">
        <v>753</v>
      </c>
      <c r="AC2915" s="115" t="s">
        <v>10649</v>
      </c>
      <c r="AD2915" s="43" t="s">
        <v>10239</v>
      </c>
    </row>
    <row r="2916" spans="1:30" ht="102" x14ac:dyDescent="0.2">
      <c r="A2916" s="26" t="s">
        <v>10650</v>
      </c>
      <c r="B2916" s="42" t="s">
        <v>743</v>
      </c>
      <c r="C2916" s="43" t="s">
        <v>10234</v>
      </c>
      <c r="D2916" s="43" t="s">
        <v>10306</v>
      </c>
      <c r="E2916" s="44" t="s">
        <v>76</v>
      </c>
      <c r="F2916" s="62" t="s">
        <v>10651</v>
      </c>
      <c r="G2916" s="62" t="s">
        <v>10652</v>
      </c>
      <c r="H2916" s="59">
        <v>44512</v>
      </c>
      <c r="I2916" s="59">
        <v>45424</v>
      </c>
      <c r="J2916" s="48" t="str">
        <f>IF(Ugovori_OPULJP[[#This Row],[DATUM ZAVRŠETKA OPERACIJE]]&gt;DATE(2024,3,31),"u provedbi","završen")</f>
        <v>u provedbi</v>
      </c>
      <c r="K2916" s="67" t="s">
        <v>10653</v>
      </c>
      <c r="L2916" s="67" t="s">
        <v>249</v>
      </c>
      <c r="M2916" s="49">
        <v>0.85</v>
      </c>
      <c r="N2916" s="49">
        <v>0.15</v>
      </c>
      <c r="O2916" s="50">
        <f>Ugovori_OPULJP[[#This Row],[Bespovratna sredstva - Ukupno (EU+Nac) HRK
= Ukupna ugovorena vrijednost bespovratnih sredstava]]*Ugovori_OPULJP[[#This Row],[EU STOPA SUFINANCIRANJA %
EU CO-FINANCING RATE %]]</f>
        <v>623972.2159999999</v>
      </c>
      <c r="P2916" s="51">
        <f>Ugovori_OPULJP[[#This Row],[Bespovratna sredstva - EU dio - HRK]]/7.5345</f>
        <v>82815.344880217643</v>
      </c>
      <c r="Q2916" s="50">
        <f>Ugovori_OPULJP[[#This Row],[Bespovratna sredstva - Ukupno (EU+Nac) HRK
= Ukupna ugovorena vrijednost bespovratnih sredstava]]*Ugovori_OPULJP[[#This Row],[STOPA NACIONALNOG SUFINANCIRANJA %]]</f>
        <v>110112.74399999999</v>
      </c>
      <c r="R2916" s="51">
        <f>Ugovori_OPULJP[[#This Row],[Bespovratna sredstva - Nacionalni dio - HRK]]/7.5345</f>
        <v>14614.472625920762</v>
      </c>
      <c r="S2916" s="52">
        <v>734084.96</v>
      </c>
      <c r="T2916" s="53">
        <f>Ugovori_OPULJP[[#This Row],[Bespovratna sredstva - Ukupno (EU+Nac) HRK
= Ukupna ugovorena vrijednost bespovratnih sredstava]]/7.5345</f>
        <v>97429.817506138425</v>
      </c>
      <c r="U2916" s="50">
        <v>0</v>
      </c>
      <c r="V2916" s="51">
        <f>Ugovori_OPULJP[[#This Row],[Javni doprinos korisnika - HRK]]/7.5345</f>
        <v>0</v>
      </c>
      <c r="W2916" s="50">
        <v>57969.20000000007</v>
      </c>
      <c r="X2916" s="51">
        <f>Ugovori_OPULJP[[#This Row],[Privatni doprinos korisnika - HRK]]/7.5345</f>
        <v>7693.8350255491496</v>
      </c>
      <c r="Y2916" s="52">
        <v>792054.16</v>
      </c>
      <c r="Z2916" s="53">
        <f>Ugovori_OPULJP[[#This Row],[UKUPNI PRIHVATLJIVI IZDACI
TOTAL ELIGIBLE EXPENDITURE
= Bespovratna sredstva ukupno + doprinos korisnika
= Ukupni prihvatljivi troškovi
= Ukupna ugovorena vrijednost projekta HRK]]/7.5345</f>
        <v>105123.65253168756</v>
      </c>
      <c r="AA2916" s="44" t="s">
        <v>38</v>
      </c>
      <c r="AB2916" s="44" t="s">
        <v>753</v>
      </c>
      <c r="AC2916" s="115" t="s">
        <v>10654</v>
      </c>
      <c r="AD2916" s="43" t="s">
        <v>10239</v>
      </c>
    </row>
    <row r="2917" spans="1:30" ht="102" customHeight="1" x14ac:dyDescent="0.2">
      <c r="A2917" s="61" t="s">
        <v>10655</v>
      </c>
      <c r="B2917" s="55" t="s">
        <v>743</v>
      </c>
      <c r="C2917" s="56" t="s">
        <v>10234</v>
      </c>
      <c r="D2917" s="43" t="s">
        <v>10306</v>
      </c>
      <c r="E2917" s="57" t="s">
        <v>76</v>
      </c>
      <c r="F2917" s="62" t="s">
        <v>10656</v>
      </c>
      <c r="G2917" s="62" t="s">
        <v>10657</v>
      </c>
      <c r="H2917" s="59">
        <v>44498</v>
      </c>
      <c r="I2917" s="59">
        <v>45411</v>
      </c>
      <c r="J2917" s="48" t="str">
        <f>IF(Ugovori_OPULJP[[#This Row],[DATUM ZAVRŠETKA OPERACIJE]]&gt;DATE(2024,3,31),"u provedbi","završen")</f>
        <v>u provedbi</v>
      </c>
      <c r="K2917" s="67" t="s">
        <v>10658</v>
      </c>
      <c r="L2917" s="67" t="s">
        <v>37</v>
      </c>
      <c r="M2917" s="49">
        <v>0.85</v>
      </c>
      <c r="N2917" s="49">
        <v>0.15</v>
      </c>
      <c r="O2917" s="50">
        <f>Ugovori_OPULJP[[#This Row],[Bespovratna sredstva - Ukupno (EU+Nac) HRK
= Ukupna ugovorena vrijednost bespovratnih sredstava]]*Ugovori_OPULJP[[#This Row],[EU STOPA SUFINANCIRANJA %
EU CO-FINANCING RATE %]]</f>
        <v>1019251.9234999999</v>
      </c>
      <c r="P2917" s="51">
        <f>Ugovori_OPULJP[[#This Row],[Bespovratna sredstva - EU dio - HRK]]/7.5345</f>
        <v>135277.97776892956</v>
      </c>
      <c r="Q2917" s="50">
        <f>Ugovori_OPULJP[[#This Row],[Bespovratna sredstva - Ukupno (EU+Nac) HRK
= Ukupna ugovorena vrijednost bespovratnih sredstava]]*Ugovori_OPULJP[[#This Row],[STOPA NACIONALNOG SUFINANCIRANJA %]]</f>
        <v>179867.98649999997</v>
      </c>
      <c r="R2917" s="51">
        <f>Ugovori_OPULJP[[#This Row],[Bespovratna sredstva - Nacionalni dio - HRK]]/7.5345</f>
        <v>23872.584312164039</v>
      </c>
      <c r="S2917" s="52">
        <v>1199119.9099999999</v>
      </c>
      <c r="T2917" s="53">
        <f>Ugovori_OPULJP[[#This Row],[Bespovratna sredstva - Ukupno (EU+Nac) HRK
= Ukupna ugovorena vrijednost bespovratnih sredstava]]/7.5345</f>
        <v>159150.56208109361</v>
      </c>
      <c r="U2917" s="50">
        <v>0</v>
      </c>
      <c r="V2917" s="51">
        <f>Ugovori_OPULJP[[#This Row],[Javni doprinos korisnika - HRK]]/7.5345</f>
        <v>0</v>
      </c>
      <c r="W2917" s="50">
        <v>0</v>
      </c>
      <c r="X2917" s="51">
        <f>Ugovori_OPULJP[[#This Row],[Privatni doprinos korisnika - HRK]]/7.5345</f>
        <v>0</v>
      </c>
      <c r="Y2917" s="52">
        <v>1199119.9099999999</v>
      </c>
      <c r="Z2917" s="53">
        <f>Ugovori_OPULJP[[#This Row],[UKUPNI PRIHVATLJIVI IZDACI
TOTAL ELIGIBLE EXPENDITURE
= Bespovratna sredstva ukupno + doprinos korisnika
= Ukupni prihvatljivi troškovi
= Ukupna ugovorena vrijednost projekta HRK]]/7.5345</f>
        <v>159150.56208109361</v>
      </c>
      <c r="AA2917" s="44" t="s">
        <v>38</v>
      </c>
      <c r="AB2917" s="44" t="s">
        <v>753</v>
      </c>
      <c r="AC2917" s="115" t="s">
        <v>10659</v>
      </c>
      <c r="AD2917" s="43" t="s">
        <v>10239</v>
      </c>
    </row>
    <row r="2918" spans="1:30" ht="66.75" customHeight="1" x14ac:dyDescent="0.2">
      <c r="A2918" s="28" t="s">
        <v>10660</v>
      </c>
      <c r="B2918" s="55" t="s">
        <v>743</v>
      </c>
      <c r="C2918" s="88" t="s">
        <v>10234</v>
      </c>
      <c r="D2918" s="43" t="s">
        <v>10306</v>
      </c>
      <c r="E2918" s="57" t="s">
        <v>76</v>
      </c>
      <c r="F2918" s="22" t="s">
        <v>10661</v>
      </c>
      <c r="G2918" s="62" t="s">
        <v>4643</v>
      </c>
      <c r="H2918" s="59">
        <v>44620</v>
      </c>
      <c r="I2918" s="59">
        <v>45350</v>
      </c>
      <c r="J2918" s="48" t="str">
        <f>IF(Ugovori_OPULJP[[#This Row],[DATUM ZAVRŠETKA OPERACIJE]]&gt;DATE(2024,3,31),"u provedbi","završen")</f>
        <v>završen</v>
      </c>
      <c r="K2918" s="29" t="s">
        <v>94</v>
      </c>
      <c r="L2918" s="67" t="s">
        <v>94</v>
      </c>
      <c r="M2918" s="49">
        <v>0.85</v>
      </c>
      <c r="N2918" s="49">
        <v>0.15</v>
      </c>
      <c r="O2918" s="33">
        <f>Ugovori_OPULJP[[#This Row],[Bespovratna sredstva - Ukupno (EU+Nac) HRK
= Ukupna ugovorena vrijednost bespovratnih sredstava]]*Ugovori_OPULJP[[#This Row],[EU STOPA SUFINANCIRANJA %
EU CO-FINANCING RATE %]]</f>
        <v>1018314.9515000001</v>
      </c>
      <c r="P2918" s="14">
        <f>Ugovori_OPULJP[[#This Row],[Bespovratna sredstva - EU dio - HRK]]/7.5345</f>
        <v>135153.62021368372</v>
      </c>
      <c r="Q2918" s="33">
        <f>Ugovori_OPULJP[[#This Row],[Bespovratna sredstva - Ukupno (EU+Nac) HRK
= Ukupna ugovorena vrijednost bespovratnih sredstava]]*Ugovori_OPULJP[[#This Row],[STOPA NACIONALNOG SUFINANCIRANJA %]]</f>
        <v>179702.6385</v>
      </c>
      <c r="R2918" s="14">
        <f>Ugovori_OPULJP[[#This Row],[Bespovratna sredstva - Nacionalni dio - HRK]]/7.5345</f>
        <v>23850.638861238302</v>
      </c>
      <c r="S2918" s="37">
        <v>1198017.5900000001</v>
      </c>
      <c r="T2918" s="15">
        <f>Ugovori_OPULJP[[#This Row],[Bespovratna sredstva - Ukupno (EU+Nac) HRK
= Ukupna ugovorena vrijednost bespovratnih sredstava]]/7.5345</f>
        <v>159004.25907492204</v>
      </c>
      <c r="U2918" s="33">
        <v>0</v>
      </c>
      <c r="V2918" s="14">
        <f>Ugovori_OPULJP[[#This Row],[Javni doprinos korisnika - HRK]]/7.5345</f>
        <v>0</v>
      </c>
      <c r="W2918" s="33">
        <v>0</v>
      </c>
      <c r="X2918" s="14">
        <f>Ugovori_OPULJP[[#This Row],[Privatni doprinos korisnika - HRK]]/7.5345</f>
        <v>0</v>
      </c>
      <c r="Y2918" s="37">
        <v>1198017.5900000001</v>
      </c>
      <c r="Z2918" s="15">
        <f>Ugovori_OPULJP[[#This Row],[UKUPNI PRIHVATLJIVI IZDACI
TOTAL ELIGIBLE EXPENDITURE
= Bespovratna sredstva ukupno + doprinos korisnika
= Ukupni prihvatljivi troškovi
= Ukupna ugovorena vrijednost projekta HRK]]/7.5345</f>
        <v>159004.25907492204</v>
      </c>
      <c r="AA2918" s="44" t="s">
        <v>38</v>
      </c>
      <c r="AB2918" s="44" t="s">
        <v>753</v>
      </c>
      <c r="AC2918" s="30" t="s">
        <v>10662</v>
      </c>
      <c r="AD2918" s="43" t="s">
        <v>10239</v>
      </c>
    </row>
    <row r="2919" spans="1:30" ht="66.75" customHeight="1" x14ac:dyDescent="0.2">
      <c r="A2919" s="18" t="s">
        <v>10663</v>
      </c>
      <c r="B2919" s="42" t="s">
        <v>10664</v>
      </c>
      <c r="C2919" s="43" t="s">
        <v>10665</v>
      </c>
      <c r="D2919" s="43" t="s">
        <v>10666</v>
      </c>
      <c r="E2919" s="44" t="s">
        <v>34</v>
      </c>
      <c r="F2919" s="45" t="s">
        <v>10667</v>
      </c>
      <c r="G2919" s="45" t="s">
        <v>10668</v>
      </c>
      <c r="H2919" s="120">
        <v>42515</v>
      </c>
      <c r="I2919" s="47">
        <v>44561</v>
      </c>
      <c r="J2919" s="48" t="str">
        <f>IF(Ugovori_OPULJP[[#This Row],[DATUM ZAVRŠETKA OPERACIJE]]&gt;DATE(2024,3,31),"u provedbi","završen")</f>
        <v>završen</v>
      </c>
      <c r="K2919" s="46" t="s">
        <v>36</v>
      </c>
      <c r="L2919" s="46" t="s">
        <v>37</v>
      </c>
      <c r="M2919" s="49">
        <v>0.85</v>
      </c>
      <c r="N2919" s="49">
        <v>0.15</v>
      </c>
      <c r="O2919" s="50">
        <f>Ugovori_OPULJP[[#This Row],[Bespovratna sredstva - Ukupno (EU+Nac) HRK
= Ukupna ugovorena vrijednost bespovratnih sredstava]]*Ugovori_OPULJP[[#This Row],[EU STOPA SUFINANCIRANJA %
EU CO-FINANCING RATE %]]</f>
        <v>17332534.908999998</v>
      </c>
      <c r="P2919" s="51">
        <f>Ugovori_OPULJP[[#This Row],[Bespovratna sredstva - EU dio - HRK]]/7.5345</f>
        <v>2300422.7100670245</v>
      </c>
      <c r="Q2919" s="50">
        <f>Ugovori_OPULJP[[#This Row],[Bespovratna sredstva - Ukupno (EU+Nac) HRK
= Ukupna ugovorena vrijednost bespovratnih sredstava]]*Ugovori_OPULJP[[#This Row],[STOPA NACIONALNOG SUFINANCIRANJA %]]</f>
        <v>3058682.6309999996</v>
      </c>
      <c r="R2919" s="51">
        <f>Ugovori_OPULJP[[#This Row],[Bespovratna sredstva - Nacionalni dio - HRK]]/7.5345</f>
        <v>405956.94883535727</v>
      </c>
      <c r="S2919" s="50">
        <v>20391217.539999999</v>
      </c>
      <c r="T2919" s="51">
        <f>Ugovori_OPULJP[[#This Row],[Bespovratna sredstva - Ukupno (EU+Nac) HRK
= Ukupna ugovorena vrijednost bespovratnih sredstava]]/7.5345</f>
        <v>2706379.658902382</v>
      </c>
      <c r="U2919" s="50">
        <v>0</v>
      </c>
      <c r="V2919" s="51">
        <f>Ugovori_OPULJP[[#This Row],[Javni doprinos korisnika - HRK]]/7.5345</f>
        <v>0</v>
      </c>
      <c r="W2919" s="50">
        <v>0</v>
      </c>
      <c r="X2919" s="51">
        <f>Ugovori_OPULJP[[#This Row],[Privatni doprinos korisnika - HRK]]/7.5345</f>
        <v>0</v>
      </c>
      <c r="Y2919" s="52">
        <v>20391217.539999999</v>
      </c>
      <c r="Z2919" s="53">
        <f>Ugovori_OPULJP[[#This Row],[UKUPNI PRIHVATLJIVI IZDACI
TOTAL ELIGIBLE EXPENDITURE
= Bespovratna sredstva ukupno + doprinos korisnika
= Ukupni prihvatljivi troškovi
= Ukupna ugovorena vrijednost projekta HRK]]/7.5345</f>
        <v>2706379.658902382</v>
      </c>
      <c r="AA2919" s="44" t="s">
        <v>10669</v>
      </c>
      <c r="AB2919" s="44" t="s">
        <v>10670</v>
      </c>
      <c r="AC2919" s="114" t="s">
        <v>10671</v>
      </c>
      <c r="AD2919" s="43" t="s">
        <v>10672</v>
      </c>
    </row>
    <row r="2920" spans="1:30" ht="66.75" customHeight="1" x14ac:dyDescent="0.2">
      <c r="A2920" s="41" t="s">
        <v>10673</v>
      </c>
      <c r="B2920" s="42" t="s">
        <v>10664</v>
      </c>
      <c r="C2920" s="43" t="s">
        <v>10665</v>
      </c>
      <c r="D2920" s="43" t="s">
        <v>10674</v>
      </c>
      <c r="E2920" s="44" t="s">
        <v>232</v>
      </c>
      <c r="F2920" s="45" t="s">
        <v>10675</v>
      </c>
      <c r="G2920" s="45" t="s">
        <v>10676</v>
      </c>
      <c r="H2920" s="47">
        <v>43385</v>
      </c>
      <c r="I2920" s="47">
        <v>44481</v>
      </c>
      <c r="J2920" s="48" t="str">
        <f>IF(Ugovori_OPULJP[[#This Row],[DATUM ZAVRŠETKA OPERACIJE]]&gt;DATE(2024,3,31),"u provedbi","završen")</f>
        <v>završen</v>
      </c>
      <c r="K2920" s="46" t="s">
        <v>8608</v>
      </c>
      <c r="L2920" s="46" t="s">
        <v>37</v>
      </c>
      <c r="M2920" s="49">
        <v>0.85</v>
      </c>
      <c r="N2920" s="49">
        <v>0.15</v>
      </c>
      <c r="O2920" s="50">
        <f>Ugovori_OPULJP[[#This Row],[Bespovratna sredstva - Ukupno (EU+Nac) HRK
= Ukupna ugovorena vrijednost bespovratnih sredstava]]*Ugovori_OPULJP[[#This Row],[EU STOPA SUFINANCIRANJA %
EU CO-FINANCING RATE %]]</f>
        <v>1529802.7744999998</v>
      </c>
      <c r="P2920" s="51">
        <f>Ugovori_OPULJP[[#This Row],[Bespovratna sredstva - EU dio - HRK]]/7.5345</f>
        <v>203039.72055212685</v>
      </c>
      <c r="Q2920" s="50">
        <f>Ugovori_OPULJP[[#This Row],[Bespovratna sredstva - Ukupno (EU+Nac) HRK
= Ukupna ugovorena vrijednost bespovratnih sredstava]]*Ugovori_OPULJP[[#This Row],[STOPA NACIONALNOG SUFINANCIRANJA %]]</f>
        <v>269965.19549999997</v>
      </c>
      <c r="R2920" s="51">
        <f>Ugovori_OPULJP[[#This Row],[Bespovratna sredstva - Nacionalni dio - HRK]]/7.5345</f>
        <v>35830.538920963561</v>
      </c>
      <c r="S2920" s="50">
        <v>1799767.97</v>
      </c>
      <c r="T2920" s="51">
        <f>Ugovori_OPULJP[[#This Row],[Bespovratna sredstva - Ukupno (EU+Nac) HRK
= Ukupna ugovorena vrijednost bespovratnih sredstava]]/7.5345</f>
        <v>238870.25947309044</v>
      </c>
      <c r="U2920" s="50">
        <v>0</v>
      </c>
      <c r="V2920" s="51">
        <f>Ugovori_OPULJP[[#This Row],[Javni doprinos korisnika - HRK]]/7.5345</f>
        <v>0</v>
      </c>
      <c r="W2920" s="50">
        <v>0</v>
      </c>
      <c r="X2920" s="51">
        <f>Ugovori_OPULJP[[#This Row],[Privatni doprinos korisnika - HRK]]/7.5345</f>
        <v>0</v>
      </c>
      <c r="Y2920" s="52">
        <v>1799767.97</v>
      </c>
      <c r="Z2920" s="53">
        <f>Ugovori_OPULJP[[#This Row],[UKUPNI PRIHVATLJIVI IZDACI
TOTAL ELIGIBLE EXPENDITURE
= Bespovratna sredstva ukupno + doprinos korisnika
= Ukupni prihvatljivi troškovi
= Ukupna ugovorena vrijednost projekta HRK]]/7.5345</f>
        <v>238870.25947309044</v>
      </c>
      <c r="AA2920" s="44" t="s">
        <v>10669</v>
      </c>
      <c r="AB2920" s="44" t="s">
        <v>10670</v>
      </c>
      <c r="AC2920" s="114" t="s">
        <v>10677</v>
      </c>
      <c r="AD2920" s="43" t="s">
        <v>10672</v>
      </c>
    </row>
    <row r="2921" spans="1:30" ht="66.75" customHeight="1" x14ac:dyDescent="0.2">
      <c r="A2921" s="41" t="s">
        <v>10678</v>
      </c>
      <c r="B2921" s="42" t="s">
        <v>10664</v>
      </c>
      <c r="C2921" s="43" t="s">
        <v>10665</v>
      </c>
      <c r="D2921" s="43" t="s">
        <v>10674</v>
      </c>
      <c r="E2921" s="44" t="s">
        <v>232</v>
      </c>
      <c r="F2921" s="45" t="s">
        <v>10679</v>
      </c>
      <c r="G2921" s="45" t="s">
        <v>10680</v>
      </c>
      <c r="H2921" s="47">
        <v>43385</v>
      </c>
      <c r="I2921" s="47">
        <v>44481</v>
      </c>
      <c r="J2921" s="48" t="str">
        <f>IF(Ugovori_OPULJP[[#This Row],[DATUM ZAVRŠETKA OPERACIJE]]&gt;DATE(2024,3,31),"u provedbi","završen")</f>
        <v>završen</v>
      </c>
      <c r="K2921" s="46" t="s">
        <v>37</v>
      </c>
      <c r="L2921" s="46" t="s">
        <v>37</v>
      </c>
      <c r="M2921" s="49">
        <v>0.85</v>
      </c>
      <c r="N2921" s="49">
        <v>0.15</v>
      </c>
      <c r="O2921" s="50">
        <f>Ugovori_OPULJP[[#This Row],[Bespovratna sredstva - Ukupno (EU+Nac) HRK
= Ukupna ugovorena vrijednost bespovratnih sredstava]]*Ugovori_OPULJP[[#This Row],[EU STOPA SUFINANCIRANJA %
EU CO-FINANCING RATE %]]</f>
        <v>1493078.3034999999</v>
      </c>
      <c r="P2921" s="51">
        <f>Ugovori_OPULJP[[#This Row],[Bespovratna sredstva - EU dio - HRK]]/7.5345</f>
        <v>198165.54562346538</v>
      </c>
      <c r="Q2921" s="50">
        <f>Ugovori_OPULJP[[#This Row],[Bespovratna sredstva - Ukupno (EU+Nac) HRK
= Ukupna ugovorena vrijednost bespovratnih sredstava]]*Ugovori_OPULJP[[#This Row],[STOPA NACIONALNOG SUFINANCIRANJA %]]</f>
        <v>263484.40649999998</v>
      </c>
      <c r="R2921" s="51">
        <f>Ugovori_OPULJP[[#This Row],[Bespovratna sredstva - Nacionalni dio - HRK]]/7.5345</f>
        <v>34970.390404140948</v>
      </c>
      <c r="S2921" s="50">
        <v>1756562.71</v>
      </c>
      <c r="T2921" s="51">
        <f>Ugovori_OPULJP[[#This Row],[Bespovratna sredstva - Ukupno (EU+Nac) HRK
= Ukupna ugovorena vrijednost bespovratnih sredstava]]/7.5345</f>
        <v>233135.93602760634</v>
      </c>
      <c r="U2921" s="50">
        <v>0</v>
      </c>
      <c r="V2921" s="51">
        <f>Ugovori_OPULJP[[#This Row],[Javni doprinos korisnika - HRK]]/7.5345</f>
        <v>0</v>
      </c>
      <c r="W2921" s="50">
        <v>0</v>
      </c>
      <c r="X2921" s="51">
        <f>Ugovori_OPULJP[[#This Row],[Privatni doprinos korisnika - HRK]]/7.5345</f>
        <v>0</v>
      </c>
      <c r="Y2921" s="52">
        <v>1756562.71</v>
      </c>
      <c r="Z2921" s="53">
        <f>Ugovori_OPULJP[[#This Row],[UKUPNI PRIHVATLJIVI IZDACI
TOTAL ELIGIBLE EXPENDITURE
= Bespovratna sredstva ukupno + doprinos korisnika
= Ukupni prihvatljivi troškovi
= Ukupna ugovorena vrijednost projekta HRK]]/7.5345</f>
        <v>233135.93602760634</v>
      </c>
      <c r="AA2921" s="44" t="s">
        <v>10669</v>
      </c>
      <c r="AB2921" s="44" t="s">
        <v>10670</v>
      </c>
      <c r="AC2921" s="114" t="s">
        <v>10681</v>
      </c>
      <c r="AD2921" s="43" t="s">
        <v>10672</v>
      </c>
    </row>
    <row r="2922" spans="1:30" ht="75.75" customHeight="1" x14ac:dyDescent="0.2">
      <c r="A2922" s="41" t="s">
        <v>10682</v>
      </c>
      <c r="B2922" s="42" t="s">
        <v>10664</v>
      </c>
      <c r="C2922" s="43" t="s">
        <v>10665</v>
      </c>
      <c r="D2922" s="43" t="s">
        <v>10674</v>
      </c>
      <c r="E2922" s="44" t="s">
        <v>232</v>
      </c>
      <c r="F2922" s="45" t="s">
        <v>10683</v>
      </c>
      <c r="G2922" s="45" t="s">
        <v>10684</v>
      </c>
      <c r="H2922" s="47">
        <v>43385</v>
      </c>
      <c r="I2922" s="47">
        <v>44116</v>
      </c>
      <c r="J2922" s="48" t="str">
        <f>IF(Ugovori_OPULJP[[#This Row],[DATUM ZAVRŠETKA OPERACIJE]]&gt;DATE(2024,3,31),"u provedbi","završen")</f>
        <v>završen</v>
      </c>
      <c r="K2922" s="46" t="s">
        <v>99</v>
      </c>
      <c r="L2922" s="46" t="s">
        <v>99</v>
      </c>
      <c r="M2922" s="49">
        <v>0.85</v>
      </c>
      <c r="N2922" s="49">
        <v>0.15</v>
      </c>
      <c r="O2922" s="50">
        <f>Ugovori_OPULJP[[#This Row],[Bespovratna sredstva - Ukupno (EU+Nac) HRK
= Ukupna ugovorena vrijednost bespovratnih sredstava]]*Ugovori_OPULJP[[#This Row],[EU STOPA SUFINANCIRANJA %
EU CO-FINANCING RATE %]]</f>
        <v>1509874.6775</v>
      </c>
      <c r="P2922" s="51">
        <f>Ugovori_OPULJP[[#This Row],[Bespovratna sredstva - EU dio - HRK]]/7.5345</f>
        <v>200394.80755192778</v>
      </c>
      <c r="Q2922" s="50">
        <f>Ugovori_OPULJP[[#This Row],[Bespovratna sredstva - Ukupno (EU+Nac) HRK
= Ukupna ugovorena vrijednost bespovratnih sredstava]]*Ugovori_OPULJP[[#This Row],[STOPA NACIONALNOG SUFINANCIRANJA %]]</f>
        <v>266448.47249999997</v>
      </c>
      <c r="R2922" s="51">
        <f>Ugovori_OPULJP[[#This Row],[Bespovratna sredstva - Nacionalni dio - HRK]]/7.5345</f>
        <v>35363.789567987253</v>
      </c>
      <c r="S2922" s="50">
        <v>1776323.15</v>
      </c>
      <c r="T2922" s="51">
        <f>Ugovori_OPULJP[[#This Row],[Bespovratna sredstva - Ukupno (EU+Nac) HRK
= Ukupna ugovorena vrijednost bespovratnih sredstava]]/7.5345</f>
        <v>235758.59711991504</v>
      </c>
      <c r="U2922" s="50">
        <v>0</v>
      </c>
      <c r="V2922" s="51">
        <f>Ugovori_OPULJP[[#This Row],[Javni doprinos korisnika - HRK]]/7.5345</f>
        <v>0</v>
      </c>
      <c r="W2922" s="50">
        <v>0</v>
      </c>
      <c r="X2922" s="51">
        <f>Ugovori_OPULJP[[#This Row],[Privatni doprinos korisnika - HRK]]/7.5345</f>
        <v>0</v>
      </c>
      <c r="Y2922" s="52">
        <v>1776323.15</v>
      </c>
      <c r="Z2922" s="53">
        <f>Ugovori_OPULJP[[#This Row],[UKUPNI PRIHVATLJIVI IZDACI
TOTAL ELIGIBLE EXPENDITURE
= Bespovratna sredstva ukupno + doprinos korisnika
= Ukupni prihvatljivi troškovi
= Ukupna ugovorena vrijednost projekta HRK]]/7.5345</f>
        <v>235758.59711991504</v>
      </c>
      <c r="AA2922" s="44" t="s">
        <v>10669</v>
      </c>
      <c r="AB2922" s="44" t="s">
        <v>10670</v>
      </c>
      <c r="AC2922" s="114" t="s">
        <v>10685</v>
      </c>
      <c r="AD2922" s="43" t="s">
        <v>10672</v>
      </c>
    </row>
    <row r="2923" spans="1:30" ht="66.75" customHeight="1" x14ac:dyDescent="0.2">
      <c r="A2923" s="41" t="s">
        <v>10686</v>
      </c>
      <c r="B2923" s="42" t="s">
        <v>10664</v>
      </c>
      <c r="C2923" s="43" t="s">
        <v>10665</v>
      </c>
      <c r="D2923" s="43" t="s">
        <v>10674</v>
      </c>
      <c r="E2923" s="44" t="s">
        <v>232</v>
      </c>
      <c r="F2923" s="45" t="s">
        <v>10687</v>
      </c>
      <c r="G2923" s="45" t="s">
        <v>10688</v>
      </c>
      <c r="H2923" s="47">
        <v>43385</v>
      </c>
      <c r="I2923" s="47">
        <v>44481</v>
      </c>
      <c r="J2923" s="48" t="str">
        <f>IF(Ugovori_OPULJP[[#This Row],[DATUM ZAVRŠETKA OPERACIJE]]&gt;DATE(2024,3,31),"u provedbi","završen")</f>
        <v>završen</v>
      </c>
      <c r="K2923" s="46" t="s">
        <v>37</v>
      </c>
      <c r="L2923" s="46" t="s">
        <v>37</v>
      </c>
      <c r="M2923" s="49">
        <v>0.85</v>
      </c>
      <c r="N2923" s="49">
        <v>0.15</v>
      </c>
      <c r="O2923" s="50">
        <f>Ugovori_OPULJP[[#This Row],[Bespovratna sredstva - Ukupno (EU+Nac) HRK
= Ukupna ugovorena vrijednost bespovratnih sredstava]]*Ugovori_OPULJP[[#This Row],[EU STOPA SUFINANCIRANJA %
EU CO-FINANCING RATE %]]</f>
        <v>1519221.3029999998</v>
      </c>
      <c r="P2923" s="51">
        <f>Ugovori_OPULJP[[#This Row],[Bespovratna sredstva - EU dio - HRK]]/7.5345</f>
        <v>201635.31793748753</v>
      </c>
      <c r="Q2923" s="50">
        <f>Ugovori_OPULJP[[#This Row],[Bespovratna sredstva - Ukupno (EU+Nac) HRK
= Ukupna ugovorena vrijednost bespovratnih sredstava]]*Ugovori_OPULJP[[#This Row],[STOPA NACIONALNOG SUFINANCIRANJA %]]</f>
        <v>268097.87699999998</v>
      </c>
      <c r="R2923" s="51">
        <f>Ugovori_OPULJP[[#This Row],[Bespovratna sredstva - Nacionalni dio - HRK]]/7.5345</f>
        <v>35582.703165438979</v>
      </c>
      <c r="S2923" s="50">
        <v>1787319.18</v>
      </c>
      <c r="T2923" s="51">
        <f>Ugovori_OPULJP[[#This Row],[Bespovratna sredstva - Ukupno (EU+Nac) HRK
= Ukupna ugovorena vrijednost bespovratnih sredstava]]/7.5345</f>
        <v>237218.02110292652</v>
      </c>
      <c r="U2923" s="50">
        <v>0</v>
      </c>
      <c r="V2923" s="51">
        <f>Ugovori_OPULJP[[#This Row],[Javni doprinos korisnika - HRK]]/7.5345</f>
        <v>0</v>
      </c>
      <c r="W2923" s="50">
        <v>0</v>
      </c>
      <c r="X2923" s="51">
        <f>Ugovori_OPULJP[[#This Row],[Privatni doprinos korisnika - HRK]]/7.5345</f>
        <v>0</v>
      </c>
      <c r="Y2923" s="52">
        <v>1787319.18</v>
      </c>
      <c r="Z2923" s="53">
        <f>Ugovori_OPULJP[[#This Row],[UKUPNI PRIHVATLJIVI IZDACI
TOTAL ELIGIBLE EXPENDITURE
= Bespovratna sredstva ukupno + doprinos korisnika
= Ukupni prihvatljivi troškovi
= Ukupna ugovorena vrijednost projekta HRK]]/7.5345</f>
        <v>237218.02110292652</v>
      </c>
      <c r="AA2923" s="44" t="s">
        <v>10669</v>
      </c>
      <c r="AB2923" s="44" t="s">
        <v>10670</v>
      </c>
      <c r="AC2923" s="114" t="s">
        <v>10689</v>
      </c>
      <c r="AD2923" s="43" t="s">
        <v>10672</v>
      </c>
    </row>
    <row r="2924" spans="1:30" ht="66.75" customHeight="1" x14ac:dyDescent="0.2">
      <c r="A2924" s="41" t="s">
        <v>10690</v>
      </c>
      <c r="B2924" s="42" t="s">
        <v>10664</v>
      </c>
      <c r="C2924" s="43" t="s">
        <v>10665</v>
      </c>
      <c r="D2924" s="43" t="s">
        <v>10674</v>
      </c>
      <c r="E2924" s="44" t="s">
        <v>232</v>
      </c>
      <c r="F2924" s="45" t="s">
        <v>10691</v>
      </c>
      <c r="G2924" s="45" t="s">
        <v>10692</v>
      </c>
      <c r="H2924" s="47">
        <v>43385</v>
      </c>
      <c r="I2924" s="47">
        <v>44481</v>
      </c>
      <c r="J2924" s="48" t="str">
        <f>IF(Ugovori_OPULJP[[#This Row],[DATUM ZAVRŠETKA OPERACIJE]]&gt;DATE(2024,3,31),"u provedbi","završen")</f>
        <v>završen</v>
      </c>
      <c r="K2924" s="46" t="s">
        <v>37</v>
      </c>
      <c r="L2924" s="46" t="s">
        <v>37</v>
      </c>
      <c r="M2924" s="49">
        <v>0.85</v>
      </c>
      <c r="N2924" s="49">
        <v>0.15</v>
      </c>
      <c r="O2924" s="50">
        <f>Ugovori_OPULJP[[#This Row],[Bespovratna sredstva - Ukupno (EU+Nac) HRK
= Ukupna ugovorena vrijednost bespovratnih sredstava]]*Ugovori_OPULJP[[#This Row],[EU STOPA SUFINANCIRANJA %
EU CO-FINANCING RATE %]]</f>
        <v>1221551.0225</v>
      </c>
      <c r="P2924" s="51">
        <f>Ugovori_OPULJP[[#This Row],[Bespovratna sredstva - EU dio - HRK]]/7.5345</f>
        <v>162127.68232795806</v>
      </c>
      <c r="Q2924" s="50">
        <f>Ugovori_OPULJP[[#This Row],[Bespovratna sredstva - Ukupno (EU+Nac) HRK
= Ukupna ugovorena vrijednost bespovratnih sredstava]]*Ugovori_OPULJP[[#This Row],[STOPA NACIONALNOG SUFINANCIRANJA %]]</f>
        <v>215567.82750000001</v>
      </c>
      <c r="R2924" s="51">
        <f>Ugovori_OPULJP[[#This Row],[Bespovratna sredstva - Nacionalni dio - HRK]]/7.5345</f>
        <v>28610.767469639657</v>
      </c>
      <c r="S2924" s="50">
        <v>1437118.85</v>
      </c>
      <c r="T2924" s="51">
        <f>Ugovori_OPULJP[[#This Row],[Bespovratna sredstva - Ukupno (EU+Nac) HRK
= Ukupna ugovorena vrijednost bespovratnih sredstava]]/7.5345</f>
        <v>190738.44979759771</v>
      </c>
      <c r="U2924" s="50">
        <v>0</v>
      </c>
      <c r="V2924" s="51">
        <f>Ugovori_OPULJP[[#This Row],[Javni doprinos korisnika - HRK]]/7.5345</f>
        <v>0</v>
      </c>
      <c r="W2924" s="50">
        <v>0</v>
      </c>
      <c r="X2924" s="51">
        <f>Ugovori_OPULJP[[#This Row],[Privatni doprinos korisnika - HRK]]/7.5345</f>
        <v>0</v>
      </c>
      <c r="Y2924" s="52">
        <v>1437118.85</v>
      </c>
      <c r="Z2924" s="53">
        <f>Ugovori_OPULJP[[#This Row],[UKUPNI PRIHVATLJIVI IZDACI
TOTAL ELIGIBLE EXPENDITURE
= Bespovratna sredstva ukupno + doprinos korisnika
= Ukupni prihvatljivi troškovi
= Ukupna ugovorena vrijednost projekta HRK]]/7.5345</f>
        <v>190738.44979759771</v>
      </c>
      <c r="AA2924" s="44" t="s">
        <v>10669</v>
      </c>
      <c r="AB2924" s="44" t="s">
        <v>10670</v>
      </c>
      <c r="AC2924" s="114" t="s">
        <v>10693</v>
      </c>
      <c r="AD2924" s="43" t="s">
        <v>10672</v>
      </c>
    </row>
    <row r="2925" spans="1:30" ht="66.75" customHeight="1" x14ac:dyDescent="0.2">
      <c r="A2925" s="41" t="s">
        <v>10694</v>
      </c>
      <c r="B2925" s="42" t="s">
        <v>10664</v>
      </c>
      <c r="C2925" s="43" t="s">
        <v>10665</v>
      </c>
      <c r="D2925" s="43" t="s">
        <v>10674</v>
      </c>
      <c r="E2925" s="44" t="s">
        <v>232</v>
      </c>
      <c r="F2925" s="45" t="s">
        <v>10695</v>
      </c>
      <c r="G2925" s="45" t="s">
        <v>10696</v>
      </c>
      <c r="H2925" s="47">
        <v>43385</v>
      </c>
      <c r="I2925" s="47">
        <v>44481</v>
      </c>
      <c r="J2925" s="48" t="str">
        <f>IF(Ugovori_OPULJP[[#This Row],[DATUM ZAVRŠETKA OPERACIJE]]&gt;DATE(2024,3,31),"u provedbi","završen")</f>
        <v>završen</v>
      </c>
      <c r="K2925" s="46" t="s">
        <v>37</v>
      </c>
      <c r="L2925" s="46" t="s">
        <v>37</v>
      </c>
      <c r="M2925" s="49">
        <v>0.85</v>
      </c>
      <c r="N2925" s="49">
        <v>0.15</v>
      </c>
      <c r="O2925" s="50">
        <f>Ugovori_OPULJP[[#This Row],[Bespovratna sredstva - Ukupno (EU+Nac) HRK
= Ukupna ugovorena vrijednost bespovratnih sredstava]]*Ugovori_OPULJP[[#This Row],[EU STOPA SUFINANCIRANJA %
EU CO-FINANCING RATE %]]</f>
        <v>1509300.9615</v>
      </c>
      <c r="P2925" s="51">
        <f>Ugovori_OPULJP[[#This Row],[Bespovratna sredstva - EU dio - HRK]]/7.5345</f>
        <v>200318.66235317537</v>
      </c>
      <c r="Q2925" s="50">
        <f>Ugovori_OPULJP[[#This Row],[Bespovratna sredstva - Ukupno (EU+Nac) HRK
= Ukupna ugovorena vrijednost bespovratnih sredstava]]*Ugovori_OPULJP[[#This Row],[STOPA NACIONALNOG SUFINANCIRANJA %]]</f>
        <v>266347.22849999997</v>
      </c>
      <c r="R2925" s="51">
        <f>Ugovori_OPULJP[[#This Row],[Bespovratna sredstva - Nacionalni dio - HRK]]/7.5345</f>
        <v>35350.35217997212</v>
      </c>
      <c r="S2925" s="50">
        <v>1775648.19</v>
      </c>
      <c r="T2925" s="51">
        <f>Ugovori_OPULJP[[#This Row],[Bespovratna sredstva - Ukupno (EU+Nac) HRK
= Ukupna ugovorena vrijednost bespovratnih sredstava]]/7.5345</f>
        <v>235669.01453314751</v>
      </c>
      <c r="U2925" s="50">
        <v>0</v>
      </c>
      <c r="V2925" s="51">
        <f>Ugovori_OPULJP[[#This Row],[Javni doprinos korisnika - HRK]]/7.5345</f>
        <v>0</v>
      </c>
      <c r="W2925" s="50">
        <v>0</v>
      </c>
      <c r="X2925" s="51">
        <f>Ugovori_OPULJP[[#This Row],[Privatni doprinos korisnika - HRK]]/7.5345</f>
        <v>0</v>
      </c>
      <c r="Y2925" s="52">
        <v>1775648.19</v>
      </c>
      <c r="Z2925" s="53">
        <f>Ugovori_OPULJP[[#This Row],[UKUPNI PRIHVATLJIVI IZDACI
TOTAL ELIGIBLE EXPENDITURE
= Bespovratna sredstva ukupno + doprinos korisnika
= Ukupni prihvatljivi troškovi
= Ukupna ugovorena vrijednost projekta HRK]]/7.5345</f>
        <v>235669.01453314751</v>
      </c>
      <c r="AA2925" s="44" t="s">
        <v>10669</v>
      </c>
      <c r="AB2925" s="44" t="s">
        <v>10670</v>
      </c>
      <c r="AC2925" s="114" t="s">
        <v>10697</v>
      </c>
      <c r="AD2925" s="43" t="s">
        <v>10672</v>
      </c>
    </row>
    <row r="2926" spans="1:30" ht="66.75" customHeight="1" x14ac:dyDescent="0.2">
      <c r="A2926" s="41" t="s">
        <v>10698</v>
      </c>
      <c r="B2926" s="42" t="s">
        <v>10664</v>
      </c>
      <c r="C2926" s="43" t="s">
        <v>10665</v>
      </c>
      <c r="D2926" s="43" t="s">
        <v>10674</v>
      </c>
      <c r="E2926" s="44" t="s">
        <v>232</v>
      </c>
      <c r="F2926" s="45" t="s">
        <v>10699</v>
      </c>
      <c r="G2926" s="45" t="s">
        <v>10700</v>
      </c>
      <c r="H2926" s="47">
        <v>43385</v>
      </c>
      <c r="I2926" s="47">
        <v>44208</v>
      </c>
      <c r="J2926" s="48" t="str">
        <f>IF(Ugovori_OPULJP[[#This Row],[DATUM ZAVRŠETKA OPERACIJE]]&gt;DATE(2024,3,31),"u provedbi","završen")</f>
        <v>završen</v>
      </c>
      <c r="K2926" s="46" t="s">
        <v>37</v>
      </c>
      <c r="L2926" s="46" t="s">
        <v>37</v>
      </c>
      <c r="M2926" s="49">
        <v>0.85</v>
      </c>
      <c r="N2926" s="49">
        <v>0.15</v>
      </c>
      <c r="O2926" s="50">
        <f>Ugovori_OPULJP[[#This Row],[Bespovratna sredstva - Ukupno (EU+Nac) HRK
= Ukupna ugovorena vrijednost bespovratnih sredstava]]*Ugovori_OPULJP[[#This Row],[EU STOPA SUFINANCIRANJA %
EU CO-FINANCING RATE %]]</f>
        <v>1377183.4384999999</v>
      </c>
      <c r="P2926" s="51">
        <f>Ugovori_OPULJP[[#This Row],[Bespovratna sredstva - EU dio - HRK]]/7.5345</f>
        <v>182783.65365983141</v>
      </c>
      <c r="Q2926" s="50">
        <f>Ugovori_OPULJP[[#This Row],[Bespovratna sredstva - Ukupno (EU+Nac) HRK
= Ukupna ugovorena vrijednost bespovratnih sredstava]]*Ugovori_OPULJP[[#This Row],[STOPA NACIONALNOG SUFINANCIRANJA %]]</f>
        <v>243032.37150000001</v>
      </c>
      <c r="R2926" s="51">
        <f>Ugovori_OPULJP[[#This Row],[Bespovratna sredstva - Nacionalni dio - HRK]]/7.5345</f>
        <v>32255.938881146725</v>
      </c>
      <c r="S2926" s="50">
        <v>1620215.81</v>
      </c>
      <c r="T2926" s="51">
        <f>Ugovori_OPULJP[[#This Row],[Bespovratna sredstva - Ukupno (EU+Nac) HRK
= Ukupna ugovorena vrijednost bespovratnih sredstava]]/7.5345</f>
        <v>215039.59254097816</v>
      </c>
      <c r="U2926" s="50">
        <v>0</v>
      </c>
      <c r="V2926" s="51">
        <f>Ugovori_OPULJP[[#This Row],[Javni doprinos korisnika - HRK]]/7.5345</f>
        <v>0</v>
      </c>
      <c r="W2926" s="50">
        <v>0</v>
      </c>
      <c r="X2926" s="51">
        <f>Ugovori_OPULJP[[#This Row],[Privatni doprinos korisnika - HRK]]/7.5345</f>
        <v>0</v>
      </c>
      <c r="Y2926" s="52">
        <v>1620215.81</v>
      </c>
      <c r="Z2926" s="53">
        <f>Ugovori_OPULJP[[#This Row],[UKUPNI PRIHVATLJIVI IZDACI
TOTAL ELIGIBLE EXPENDITURE
= Bespovratna sredstva ukupno + doprinos korisnika
= Ukupni prihvatljivi troškovi
= Ukupna ugovorena vrijednost projekta HRK]]/7.5345</f>
        <v>215039.59254097816</v>
      </c>
      <c r="AA2926" s="44" t="s">
        <v>10669</v>
      </c>
      <c r="AB2926" s="44" t="s">
        <v>10670</v>
      </c>
      <c r="AC2926" s="114" t="s">
        <v>10701</v>
      </c>
      <c r="AD2926" s="43" t="s">
        <v>10672</v>
      </c>
    </row>
    <row r="2927" spans="1:30" ht="66.75" customHeight="1" x14ac:dyDescent="0.2">
      <c r="A2927" s="41" t="s">
        <v>10702</v>
      </c>
      <c r="B2927" s="42" t="s">
        <v>10664</v>
      </c>
      <c r="C2927" s="43" t="s">
        <v>10665</v>
      </c>
      <c r="D2927" s="43" t="s">
        <v>10674</v>
      </c>
      <c r="E2927" s="44" t="s">
        <v>232</v>
      </c>
      <c r="F2927" s="45" t="s">
        <v>10703</v>
      </c>
      <c r="G2927" s="45" t="s">
        <v>10704</v>
      </c>
      <c r="H2927" s="47">
        <v>43385</v>
      </c>
      <c r="I2927" s="47">
        <v>44116</v>
      </c>
      <c r="J2927" s="48" t="str">
        <f>IF(Ugovori_OPULJP[[#This Row],[DATUM ZAVRŠETKA OPERACIJE]]&gt;DATE(2024,3,31),"u provedbi","završen")</f>
        <v>završen</v>
      </c>
      <c r="K2927" s="46" t="s">
        <v>37</v>
      </c>
      <c r="L2927" s="46" t="s">
        <v>37</v>
      </c>
      <c r="M2927" s="49">
        <v>0.85</v>
      </c>
      <c r="N2927" s="49">
        <v>0.15</v>
      </c>
      <c r="O2927" s="50">
        <f>Ugovori_OPULJP[[#This Row],[Bespovratna sredstva - Ukupno (EU+Nac) HRK
= Ukupna ugovorena vrijednost bespovratnih sredstava]]*Ugovori_OPULJP[[#This Row],[EU STOPA SUFINANCIRANJA %
EU CO-FINANCING RATE %]]</f>
        <v>1527001.4975000001</v>
      </c>
      <c r="P2927" s="51">
        <f>Ugovori_OPULJP[[#This Row],[Bespovratna sredstva - EU dio - HRK]]/7.5345</f>
        <v>202667.92720153957</v>
      </c>
      <c r="Q2927" s="50">
        <f>Ugovori_OPULJP[[#This Row],[Bespovratna sredstva - Ukupno (EU+Nac) HRK
= Ukupna ugovorena vrijednost bespovratnih sredstava]]*Ugovori_OPULJP[[#This Row],[STOPA NACIONALNOG SUFINANCIRANJA %]]</f>
        <v>269470.85249999998</v>
      </c>
      <c r="R2927" s="51">
        <f>Ugovori_OPULJP[[#This Row],[Bespovratna sredstva - Nacionalni dio - HRK]]/7.5345</f>
        <v>35764.928329683455</v>
      </c>
      <c r="S2927" s="50">
        <v>1796472.35</v>
      </c>
      <c r="T2927" s="51">
        <f>Ugovori_OPULJP[[#This Row],[Bespovratna sredstva - Ukupno (EU+Nac) HRK
= Ukupna ugovorena vrijednost bespovratnih sredstava]]/7.5345</f>
        <v>238432.85553122303</v>
      </c>
      <c r="U2927" s="50">
        <v>0</v>
      </c>
      <c r="V2927" s="51">
        <f>Ugovori_OPULJP[[#This Row],[Javni doprinos korisnika - HRK]]/7.5345</f>
        <v>0</v>
      </c>
      <c r="W2927" s="50">
        <v>0</v>
      </c>
      <c r="X2927" s="51">
        <f>Ugovori_OPULJP[[#This Row],[Privatni doprinos korisnika - HRK]]/7.5345</f>
        <v>0</v>
      </c>
      <c r="Y2927" s="52">
        <v>1796472.35</v>
      </c>
      <c r="Z2927" s="53">
        <f>Ugovori_OPULJP[[#This Row],[UKUPNI PRIHVATLJIVI IZDACI
TOTAL ELIGIBLE EXPENDITURE
= Bespovratna sredstva ukupno + doprinos korisnika
= Ukupni prihvatljivi troškovi
= Ukupna ugovorena vrijednost projekta HRK]]/7.5345</f>
        <v>238432.85553122303</v>
      </c>
      <c r="AA2927" s="44" t="s">
        <v>10669</v>
      </c>
      <c r="AB2927" s="44" t="s">
        <v>10670</v>
      </c>
      <c r="AC2927" s="114" t="s">
        <v>10705</v>
      </c>
      <c r="AD2927" s="43" t="s">
        <v>10672</v>
      </c>
    </row>
    <row r="2928" spans="1:30" ht="66.75" customHeight="1" x14ac:dyDescent="0.2">
      <c r="A2928" s="41" t="s">
        <v>10706</v>
      </c>
      <c r="B2928" s="42" t="s">
        <v>10664</v>
      </c>
      <c r="C2928" s="43" t="s">
        <v>10665</v>
      </c>
      <c r="D2928" s="43" t="s">
        <v>10674</v>
      </c>
      <c r="E2928" s="44" t="s">
        <v>232</v>
      </c>
      <c r="F2928" s="45" t="s">
        <v>10707</v>
      </c>
      <c r="G2928" s="45" t="s">
        <v>10708</v>
      </c>
      <c r="H2928" s="47">
        <v>43385</v>
      </c>
      <c r="I2928" s="47">
        <v>44481</v>
      </c>
      <c r="J2928" s="48" t="str">
        <f>IF(Ugovori_OPULJP[[#This Row],[DATUM ZAVRŠETKA OPERACIJE]]&gt;DATE(2024,3,31),"u provedbi","završen")</f>
        <v>završen</v>
      </c>
      <c r="K2928" s="46" t="s">
        <v>37</v>
      </c>
      <c r="L2928" s="46" t="s">
        <v>37</v>
      </c>
      <c r="M2928" s="49">
        <v>0.85</v>
      </c>
      <c r="N2928" s="49">
        <v>0.15</v>
      </c>
      <c r="O2928" s="50">
        <f>Ugovori_OPULJP[[#This Row],[Bespovratna sredstva - Ukupno (EU+Nac) HRK
= Ukupna ugovorena vrijednost bespovratnih sredstava]]*Ugovori_OPULJP[[#This Row],[EU STOPA SUFINANCIRANJA %
EU CO-FINANCING RATE %]]</f>
        <v>1498456.1004999999</v>
      </c>
      <c r="P2928" s="51">
        <f>Ugovori_OPULJP[[#This Row],[Bespovratna sredstva - EU dio - HRK]]/7.5345</f>
        <v>198879.30194438912</v>
      </c>
      <c r="Q2928" s="50">
        <f>Ugovori_OPULJP[[#This Row],[Bespovratna sredstva - Ukupno (EU+Nac) HRK
= Ukupna ugovorena vrijednost bespovratnih sredstava]]*Ugovori_OPULJP[[#This Row],[STOPA NACIONALNOG SUFINANCIRANJA %]]</f>
        <v>264433.42949999997</v>
      </c>
      <c r="R2928" s="51">
        <f>Ugovori_OPULJP[[#This Row],[Bespovratna sredstva - Nacionalni dio - HRK]]/7.5345</f>
        <v>35096.347401951018</v>
      </c>
      <c r="S2928" s="50">
        <v>1762889.53</v>
      </c>
      <c r="T2928" s="51">
        <f>Ugovori_OPULJP[[#This Row],[Bespovratna sredstva - Ukupno (EU+Nac) HRK
= Ukupna ugovorena vrijednost bespovratnih sredstava]]/7.5345</f>
        <v>233975.64934634016</v>
      </c>
      <c r="U2928" s="50">
        <v>0</v>
      </c>
      <c r="V2928" s="51">
        <f>Ugovori_OPULJP[[#This Row],[Javni doprinos korisnika - HRK]]/7.5345</f>
        <v>0</v>
      </c>
      <c r="W2928" s="50">
        <v>0</v>
      </c>
      <c r="X2928" s="51">
        <f>Ugovori_OPULJP[[#This Row],[Privatni doprinos korisnika - HRK]]/7.5345</f>
        <v>0</v>
      </c>
      <c r="Y2928" s="52">
        <v>1762889.53</v>
      </c>
      <c r="Z2928" s="53">
        <f>Ugovori_OPULJP[[#This Row],[UKUPNI PRIHVATLJIVI IZDACI
TOTAL ELIGIBLE EXPENDITURE
= Bespovratna sredstva ukupno + doprinos korisnika
= Ukupni prihvatljivi troškovi
= Ukupna ugovorena vrijednost projekta HRK]]/7.5345</f>
        <v>233975.64934634016</v>
      </c>
      <c r="AA2928" s="44" t="s">
        <v>10669</v>
      </c>
      <c r="AB2928" s="44" t="s">
        <v>10670</v>
      </c>
      <c r="AC2928" s="114" t="s">
        <v>10709</v>
      </c>
      <c r="AD2928" s="43" t="s">
        <v>10672</v>
      </c>
    </row>
    <row r="2929" spans="1:30" ht="66.75" customHeight="1" x14ac:dyDescent="0.2">
      <c r="A2929" s="41" t="s">
        <v>10710</v>
      </c>
      <c r="B2929" s="42" t="s">
        <v>10664</v>
      </c>
      <c r="C2929" s="43" t="s">
        <v>10665</v>
      </c>
      <c r="D2929" s="43" t="s">
        <v>10674</v>
      </c>
      <c r="E2929" s="44" t="s">
        <v>232</v>
      </c>
      <c r="F2929" s="45" t="s">
        <v>10711</v>
      </c>
      <c r="G2929" s="45" t="s">
        <v>10712</v>
      </c>
      <c r="H2929" s="47">
        <v>43385</v>
      </c>
      <c r="I2929" s="47">
        <v>44116</v>
      </c>
      <c r="J2929" s="48" t="str">
        <f>IF(Ugovori_OPULJP[[#This Row],[DATUM ZAVRŠETKA OPERACIJE]]&gt;DATE(2024,3,31),"u provedbi","završen")</f>
        <v>završen</v>
      </c>
      <c r="K2929" s="46" t="s">
        <v>37</v>
      </c>
      <c r="L2929" s="46" t="s">
        <v>37</v>
      </c>
      <c r="M2929" s="49">
        <v>0.85</v>
      </c>
      <c r="N2929" s="49">
        <v>0.15</v>
      </c>
      <c r="O2929" s="50">
        <f>Ugovori_OPULJP[[#This Row],[Bespovratna sredstva - Ukupno (EU+Nac) HRK
= Ukupna ugovorena vrijednost bespovratnih sredstava]]*Ugovori_OPULJP[[#This Row],[EU STOPA SUFINANCIRANJA %
EU CO-FINANCING RATE %]]</f>
        <v>587902.20250000001</v>
      </c>
      <c r="P2929" s="51">
        <f>Ugovori_OPULJP[[#This Row],[Bespovratna sredstva - EU dio - HRK]]/7.5345</f>
        <v>78028.03138894419</v>
      </c>
      <c r="Q2929" s="50">
        <f>Ugovori_OPULJP[[#This Row],[Bespovratna sredstva - Ukupno (EU+Nac) HRK
= Ukupna ugovorena vrijednost bespovratnih sredstava]]*Ugovori_OPULJP[[#This Row],[STOPA NACIONALNOG SUFINANCIRANJA %]]</f>
        <v>103747.44749999999</v>
      </c>
      <c r="R2929" s="51">
        <f>Ugovori_OPULJP[[#This Row],[Bespovratna sredstva - Nacionalni dio - HRK]]/7.5345</f>
        <v>13769.652598048973</v>
      </c>
      <c r="S2929" s="50">
        <v>691649.65</v>
      </c>
      <c r="T2929" s="51">
        <f>Ugovori_OPULJP[[#This Row],[Bespovratna sredstva - Ukupno (EU+Nac) HRK
= Ukupna ugovorena vrijednost bespovratnih sredstava]]/7.5345</f>
        <v>91797.683986993157</v>
      </c>
      <c r="U2929" s="50">
        <v>0</v>
      </c>
      <c r="V2929" s="51">
        <f>Ugovori_OPULJP[[#This Row],[Javni doprinos korisnika - HRK]]/7.5345</f>
        <v>0</v>
      </c>
      <c r="W2929" s="50">
        <v>871299.66</v>
      </c>
      <c r="X2929" s="51">
        <f>Ugovori_OPULJP[[#This Row],[Privatni doprinos korisnika - HRK]]/7.5345</f>
        <v>115641.33784590881</v>
      </c>
      <c r="Y2929" s="52">
        <v>1562949.31</v>
      </c>
      <c r="Z2929" s="53">
        <f>Ugovori_OPULJP[[#This Row],[UKUPNI PRIHVATLJIVI IZDACI
TOTAL ELIGIBLE EXPENDITURE
= Bespovratna sredstva ukupno + doprinos korisnika
= Ukupni prihvatljivi troškovi
= Ukupna ugovorena vrijednost projekta HRK]]/7.5345</f>
        <v>207439.02183290198</v>
      </c>
      <c r="AA2929" s="44" t="s">
        <v>10669</v>
      </c>
      <c r="AB2929" s="44" t="s">
        <v>10670</v>
      </c>
      <c r="AC2929" s="114" t="s">
        <v>10713</v>
      </c>
      <c r="AD2929" s="43" t="s">
        <v>10672</v>
      </c>
    </row>
    <row r="2930" spans="1:30" ht="66.75" customHeight="1" x14ac:dyDescent="0.2">
      <c r="A2930" s="41" t="s">
        <v>10714</v>
      </c>
      <c r="B2930" s="42" t="s">
        <v>10664</v>
      </c>
      <c r="C2930" s="43" t="s">
        <v>10665</v>
      </c>
      <c r="D2930" s="43" t="s">
        <v>10674</v>
      </c>
      <c r="E2930" s="44" t="s">
        <v>232</v>
      </c>
      <c r="F2930" s="45" t="s">
        <v>10715</v>
      </c>
      <c r="G2930" s="45" t="s">
        <v>10716</v>
      </c>
      <c r="H2930" s="47">
        <v>43385</v>
      </c>
      <c r="I2930" s="47">
        <v>44481</v>
      </c>
      <c r="J2930" s="48" t="str">
        <f>IF(Ugovori_OPULJP[[#This Row],[DATUM ZAVRŠETKA OPERACIJE]]&gt;DATE(2024,3,31),"u provedbi","završen")</f>
        <v>završen</v>
      </c>
      <c r="K2930" s="46" t="s">
        <v>79</v>
      </c>
      <c r="L2930" s="46" t="s">
        <v>79</v>
      </c>
      <c r="M2930" s="49">
        <v>0.85</v>
      </c>
      <c r="N2930" s="49">
        <v>0.15</v>
      </c>
      <c r="O2930" s="50">
        <f>Ugovori_OPULJP[[#This Row],[Bespovratna sredstva - Ukupno (EU+Nac) HRK
= Ukupna ugovorena vrijednost bespovratnih sredstava]]*Ugovori_OPULJP[[#This Row],[EU STOPA SUFINANCIRANJA %
EU CO-FINANCING RATE %]]</f>
        <v>1529444.1680000001</v>
      </c>
      <c r="P2930" s="51">
        <f>Ugovori_OPULJP[[#This Row],[Bespovratna sredstva - EU dio - HRK]]/7.5345</f>
        <v>202992.12529033114</v>
      </c>
      <c r="Q2930" s="50">
        <f>Ugovori_OPULJP[[#This Row],[Bespovratna sredstva - Ukupno (EU+Nac) HRK
= Ukupna ugovorena vrijednost bespovratnih sredstava]]*Ugovori_OPULJP[[#This Row],[STOPA NACIONALNOG SUFINANCIRANJA %]]</f>
        <v>269901.91200000001</v>
      </c>
      <c r="R2930" s="51">
        <f>Ugovori_OPULJP[[#This Row],[Bespovratna sredstva - Nacionalni dio - HRK]]/7.5345</f>
        <v>35822.139757117257</v>
      </c>
      <c r="S2930" s="50">
        <v>1799346.08</v>
      </c>
      <c r="T2930" s="51">
        <f>Ugovori_OPULJP[[#This Row],[Bespovratna sredstva - Ukupno (EU+Nac) HRK
= Ukupna ugovorena vrijednost bespovratnih sredstava]]/7.5345</f>
        <v>238814.2650474484</v>
      </c>
      <c r="U2930" s="50">
        <v>0</v>
      </c>
      <c r="V2930" s="51">
        <f>Ugovori_OPULJP[[#This Row],[Javni doprinos korisnika - HRK]]/7.5345</f>
        <v>0</v>
      </c>
      <c r="W2930" s="50">
        <v>0</v>
      </c>
      <c r="X2930" s="51">
        <f>Ugovori_OPULJP[[#This Row],[Privatni doprinos korisnika - HRK]]/7.5345</f>
        <v>0</v>
      </c>
      <c r="Y2930" s="52">
        <v>1799346.08</v>
      </c>
      <c r="Z2930" s="53">
        <f>Ugovori_OPULJP[[#This Row],[UKUPNI PRIHVATLJIVI IZDACI
TOTAL ELIGIBLE EXPENDITURE
= Bespovratna sredstva ukupno + doprinos korisnika
= Ukupni prihvatljivi troškovi
= Ukupna ugovorena vrijednost projekta HRK]]/7.5345</f>
        <v>238814.2650474484</v>
      </c>
      <c r="AA2930" s="44" t="s">
        <v>10669</v>
      </c>
      <c r="AB2930" s="44" t="s">
        <v>10670</v>
      </c>
      <c r="AC2930" s="114" t="s">
        <v>10717</v>
      </c>
      <c r="AD2930" s="43" t="s">
        <v>10672</v>
      </c>
    </row>
    <row r="2931" spans="1:30" ht="66.75" customHeight="1" x14ac:dyDescent="0.2">
      <c r="A2931" s="41" t="s">
        <v>10718</v>
      </c>
      <c r="B2931" s="42" t="s">
        <v>10664</v>
      </c>
      <c r="C2931" s="43" t="s">
        <v>10665</v>
      </c>
      <c r="D2931" s="43" t="s">
        <v>10674</v>
      </c>
      <c r="E2931" s="44" t="s">
        <v>232</v>
      </c>
      <c r="F2931" s="45" t="s">
        <v>10719</v>
      </c>
      <c r="G2931" s="45" t="s">
        <v>10720</v>
      </c>
      <c r="H2931" s="47">
        <v>43385</v>
      </c>
      <c r="I2931" s="47">
        <v>44481</v>
      </c>
      <c r="J2931" s="48" t="str">
        <f>IF(Ugovori_OPULJP[[#This Row],[DATUM ZAVRŠETKA OPERACIJE]]&gt;DATE(2024,3,31),"u provedbi","završen")</f>
        <v>završen</v>
      </c>
      <c r="K2931" s="46" t="s">
        <v>37</v>
      </c>
      <c r="L2931" s="46" t="s">
        <v>37</v>
      </c>
      <c r="M2931" s="49">
        <v>0.85</v>
      </c>
      <c r="N2931" s="49">
        <v>0.15</v>
      </c>
      <c r="O2931" s="50">
        <f>Ugovori_OPULJP[[#This Row],[Bespovratna sredstva - Ukupno (EU+Nac) HRK
= Ukupna ugovorena vrijednost bespovratnih sredstava]]*Ugovori_OPULJP[[#This Row],[EU STOPA SUFINANCIRANJA %
EU CO-FINANCING RATE %]]</f>
        <v>1520924.6945</v>
      </c>
      <c r="P2931" s="51">
        <f>Ugovori_OPULJP[[#This Row],[Bespovratna sredstva - EU dio - HRK]]/7.5345</f>
        <v>201861.39684119716</v>
      </c>
      <c r="Q2931" s="50">
        <f>Ugovori_OPULJP[[#This Row],[Bespovratna sredstva - Ukupno (EU+Nac) HRK
= Ukupna ugovorena vrijednost bespovratnih sredstava]]*Ugovori_OPULJP[[#This Row],[STOPA NACIONALNOG SUFINANCIRANJA %]]</f>
        <v>268398.4755</v>
      </c>
      <c r="R2931" s="51">
        <f>Ugovori_OPULJP[[#This Row],[Bespovratna sredstva - Nacionalni dio - HRK]]/7.5345</f>
        <v>35622.599442564206</v>
      </c>
      <c r="S2931" s="50">
        <v>1789323.17</v>
      </c>
      <c r="T2931" s="51">
        <f>Ugovori_OPULJP[[#This Row],[Bespovratna sredstva - Ukupno (EU+Nac) HRK
= Ukupna ugovorena vrijednost bespovratnih sredstava]]/7.5345</f>
        <v>237483.99628376134</v>
      </c>
      <c r="U2931" s="50">
        <v>0</v>
      </c>
      <c r="V2931" s="51">
        <f>Ugovori_OPULJP[[#This Row],[Javni doprinos korisnika - HRK]]/7.5345</f>
        <v>0</v>
      </c>
      <c r="W2931" s="50">
        <v>0</v>
      </c>
      <c r="X2931" s="51">
        <f>Ugovori_OPULJP[[#This Row],[Privatni doprinos korisnika - HRK]]/7.5345</f>
        <v>0</v>
      </c>
      <c r="Y2931" s="52">
        <v>1789323.17</v>
      </c>
      <c r="Z2931" s="53">
        <f>Ugovori_OPULJP[[#This Row],[UKUPNI PRIHVATLJIVI IZDACI
TOTAL ELIGIBLE EXPENDITURE
= Bespovratna sredstva ukupno + doprinos korisnika
= Ukupni prihvatljivi troškovi
= Ukupna ugovorena vrijednost projekta HRK]]/7.5345</f>
        <v>237483.99628376134</v>
      </c>
      <c r="AA2931" s="44" t="s">
        <v>10669</v>
      </c>
      <c r="AB2931" s="44" t="s">
        <v>10670</v>
      </c>
      <c r="AC2931" s="114" t="s">
        <v>10721</v>
      </c>
      <c r="AD2931" s="43" t="s">
        <v>10672</v>
      </c>
    </row>
    <row r="2932" spans="1:30" ht="66.75" customHeight="1" x14ac:dyDescent="0.2">
      <c r="A2932" s="41" t="s">
        <v>10722</v>
      </c>
      <c r="B2932" s="42" t="s">
        <v>10664</v>
      </c>
      <c r="C2932" s="43" t="s">
        <v>10665</v>
      </c>
      <c r="D2932" s="43" t="s">
        <v>10674</v>
      </c>
      <c r="E2932" s="44" t="s">
        <v>232</v>
      </c>
      <c r="F2932" s="45" t="s">
        <v>10723</v>
      </c>
      <c r="G2932" s="45" t="s">
        <v>10183</v>
      </c>
      <c r="H2932" s="47">
        <v>43385</v>
      </c>
      <c r="I2932" s="47">
        <v>44481</v>
      </c>
      <c r="J2932" s="48" t="str">
        <f>IF(Ugovori_OPULJP[[#This Row],[DATUM ZAVRŠETKA OPERACIJE]]&gt;DATE(2024,3,31),"u provedbi","završen")</f>
        <v>završen</v>
      </c>
      <c r="K2932" s="46" t="s">
        <v>37</v>
      </c>
      <c r="L2932" s="46" t="s">
        <v>37</v>
      </c>
      <c r="M2932" s="49">
        <v>0.85</v>
      </c>
      <c r="N2932" s="49">
        <v>0.15</v>
      </c>
      <c r="O2932" s="50">
        <f>Ugovori_OPULJP[[#This Row],[Bespovratna sredstva - Ukupno (EU+Nac) HRK
= Ukupna ugovorena vrijednost bespovratnih sredstava]]*Ugovori_OPULJP[[#This Row],[EU STOPA SUFINANCIRANJA %
EU CO-FINANCING RATE %]]</f>
        <v>1510350.4989999998</v>
      </c>
      <c r="P2932" s="51">
        <f>Ugovori_OPULJP[[#This Row],[Bespovratna sredstva - EU dio - HRK]]/7.5345</f>
        <v>200457.95991771182</v>
      </c>
      <c r="Q2932" s="50">
        <f>Ugovori_OPULJP[[#This Row],[Bespovratna sredstva - Ukupno (EU+Nac) HRK
= Ukupna ugovorena vrijednost bespovratnih sredstava]]*Ugovori_OPULJP[[#This Row],[STOPA NACIONALNOG SUFINANCIRANJA %]]</f>
        <v>266532.44099999999</v>
      </c>
      <c r="R2932" s="51">
        <f>Ugovori_OPULJP[[#This Row],[Bespovratna sredstva - Nacionalni dio - HRK]]/7.5345</f>
        <v>35374.934103125619</v>
      </c>
      <c r="S2932" s="50">
        <v>1776882.94</v>
      </c>
      <c r="T2932" s="51">
        <f>Ugovori_OPULJP[[#This Row],[Bespovratna sredstva - Ukupno (EU+Nac) HRK
= Ukupna ugovorena vrijednost bespovratnih sredstava]]/7.5345</f>
        <v>235832.89402083747</v>
      </c>
      <c r="U2932" s="50">
        <v>0</v>
      </c>
      <c r="V2932" s="51">
        <f>Ugovori_OPULJP[[#This Row],[Javni doprinos korisnika - HRK]]/7.5345</f>
        <v>0</v>
      </c>
      <c r="W2932" s="50">
        <v>0</v>
      </c>
      <c r="X2932" s="51">
        <f>Ugovori_OPULJP[[#This Row],[Privatni doprinos korisnika - HRK]]/7.5345</f>
        <v>0</v>
      </c>
      <c r="Y2932" s="52">
        <v>1776882.94</v>
      </c>
      <c r="Z2932" s="53">
        <f>Ugovori_OPULJP[[#This Row],[UKUPNI PRIHVATLJIVI IZDACI
TOTAL ELIGIBLE EXPENDITURE
= Bespovratna sredstva ukupno + doprinos korisnika
= Ukupni prihvatljivi troškovi
= Ukupna ugovorena vrijednost projekta HRK]]/7.5345</f>
        <v>235832.89402083747</v>
      </c>
      <c r="AA2932" s="44" t="s">
        <v>10669</v>
      </c>
      <c r="AB2932" s="44" t="s">
        <v>10670</v>
      </c>
      <c r="AC2932" s="114" t="s">
        <v>10724</v>
      </c>
      <c r="AD2932" s="43" t="s">
        <v>10672</v>
      </c>
    </row>
    <row r="2933" spans="1:30" ht="66.75" customHeight="1" x14ac:dyDescent="0.2">
      <c r="A2933" s="41" t="s">
        <v>10725</v>
      </c>
      <c r="B2933" s="42" t="s">
        <v>10664</v>
      </c>
      <c r="C2933" s="43" t="s">
        <v>10665</v>
      </c>
      <c r="D2933" s="43" t="s">
        <v>10674</v>
      </c>
      <c r="E2933" s="44" t="s">
        <v>232</v>
      </c>
      <c r="F2933" s="45" t="s">
        <v>10726</v>
      </c>
      <c r="G2933" s="45" t="s">
        <v>10727</v>
      </c>
      <c r="H2933" s="47">
        <v>43385</v>
      </c>
      <c r="I2933" s="47">
        <v>44481</v>
      </c>
      <c r="J2933" s="48" t="str">
        <f>IF(Ugovori_OPULJP[[#This Row],[DATUM ZAVRŠETKA OPERACIJE]]&gt;DATE(2024,3,31),"u provedbi","završen")</f>
        <v>završen</v>
      </c>
      <c r="K2933" s="46" t="s">
        <v>37</v>
      </c>
      <c r="L2933" s="46" t="s">
        <v>37</v>
      </c>
      <c r="M2933" s="49">
        <v>0.85</v>
      </c>
      <c r="N2933" s="49">
        <v>0.15</v>
      </c>
      <c r="O2933" s="50">
        <f>Ugovori_OPULJP[[#This Row],[Bespovratna sredstva - Ukupno (EU+Nac) HRK
= Ukupna ugovorena vrijednost bespovratnih sredstava]]*Ugovori_OPULJP[[#This Row],[EU STOPA SUFINANCIRANJA %
EU CO-FINANCING RATE %]]</f>
        <v>1519673.2734999999</v>
      </c>
      <c r="P2933" s="51">
        <f>Ugovori_OPULJP[[#This Row],[Bespovratna sredstva - EU dio - HRK]]/7.5345</f>
        <v>201695.30473156809</v>
      </c>
      <c r="Q2933" s="50">
        <f>Ugovori_OPULJP[[#This Row],[Bespovratna sredstva - Ukupno (EU+Nac) HRK
= Ukupna ugovorena vrijednost bespovratnih sredstava]]*Ugovori_OPULJP[[#This Row],[STOPA NACIONALNOG SUFINANCIRANJA %]]</f>
        <v>268177.63649999996</v>
      </c>
      <c r="R2933" s="51">
        <f>Ugovori_OPULJP[[#This Row],[Bespovratna sredstva - Nacionalni dio - HRK]]/7.5345</f>
        <v>35593.289070276718</v>
      </c>
      <c r="S2933" s="50">
        <v>1787850.91</v>
      </c>
      <c r="T2933" s="51">
        <f>Ugovori_OPULJP[[#This Row],[Bespovratna sredstva - Ukupno (EU+Nac) HRK
= Ukupna ugovorena vrijednost bespovratnih sredstava]]/7.5345</f>
        <v>237288.59380184484</v>
      </c>
      <c r="U2933" s="50">
        <v>0</v>
      </c>
      <c r="V2933" s="51">
        <f>Ugovori_OPULJP[[#This Row],[Javni doprinos korisnika - HRK]]/7.5345</f>
        <v>0</v>
      </c>
      <c r="W2933" s="50">
        <v>0</v>
      </c>
      <c r="X2933" s="51">
        <f>Ugovori_OPULJP[[#This Row],[Privatni doprinos korisnika - HRK]]/7.5345</f>
        <v>0</v>
      </c>
      <c r="Y2933" s="52">
        <v>1787850.91</v>
      </c>
      <c r="Z2933" s="53">
        <f>Ugovori_OPULJP[[#This Row],[UKUPNI PRIHVATLJIVI IZDACI
TOTAL ELIGIBLE EXPENDITURE
= Bespovratna sredstva ukupno + doprinos korisnika
= Ukupni prihvatljivi troškovi
= Ukupna ugovorena vrijednost projekta HRK]]/7.5345</f>
        <v>237288.59380184484</v>
      </c>
      <c r="AA2933" s="44" t="s">
        <v>10669</v>
      </c>
      <c r="AB2933" s="44" t="s">
        <v>10670</v>
      </c>
      <c r="AC2933" s="114" t="s">
        <v>10728</v>
      </c>
      <c r="AD2933" s="43" t="s">
        <v>10672</v>
      </c>
    </row>
    <row r="2934" spans="1:30" ht="66.75" customHeight="1" x14ac:dyDescent="0.2">
      <c r="A2934" s="41" t="s">
        <v>10729</v>
      </c>
      <c r="B2934" s="42" t="s">
        <v>10664</v>
      </c>
      <c r="C2934" s="43" t="s">
        <v>10665</v>
      </c>
      <c r="D2934" s="43" t="s">
        <v>10674</v>
      </c>
      <c r="E2934" s="44" t="s">
        <v>232</v>
      </c>
      <c r="F2934" s="45" t="s">
        <v>10730</v>
      </c>
      <c r="G2934" s="45" t="s">
        <v>10731</v>
      </c>
      <c r="H2934" s="47">
        <v>43385</v>
      </c>
      <c r="I2934" s="47">
        <v>44481</v>
      </c>
      <c r="J2934" s="48" t="str">
        <f>IF(Ugovori_OPULJP[[#This Row],[DATUM ZAVRŠETKA OPERACIJE]]&gt;DATE(2024,3,31),"u provedbi","završen")</f>
        <v>završen</v>
      </c>
      <c r="K2934" s="46" t="s">
        <v>8416</v>
      </c>
      <c r="L2934" s="46" t="s">
        <v>37</v>
      </c>
      <c r="M2934" s="49">
        <v>0.85</v>
      </c>
      <c r="N2934" s="49">
        <v>0.15</v>
      </c>
      <c r="O2934" s="50">
        <f>Ugovori_OPULJP[[#This Row],[Bespovratna sredstva - Ukupno (EU+Nac) HRK
= Ukupna ugovorena vrijednost bespovratnih sredstava]]*Ugovori_OPULJP[[#This Row],[EU STOPA SUFINANCIRANJA %
EU CO-FINANCING RATE %]]</f>
        <v>1516740.4505</v>
      </c>
      <c r="P2934" s="51">
        <f>Ugovori_OPULJP[[#This Row],[Bespovratna sredstva - EU dio - HRK]]/7.5345</f>
        <v>201306.05222642509</v>
      </c>
      <c r="Q2934" s="50">
        <f>Ugovori_OPULJP[[#This Row],[Bespovratna sredstva - Ukupno (EU+Nac) HRK
= Ukupna ugovorena vrijednost bespovratnih sredstava]]*Ugovori_OPULJP[[#This Row],[STOPA NACIONALNOG SUFINANCIRANJA %]]</f>
        <v>267660.07949999999</v>
      </c>
      <c r="R2934" s="51">
        <f>Ugovori_OPULJP[[#This Row],[Bespovratna sredstva - Nacionalni dio - HRK]]/7.5345</f>
        <v>35524.597451722075</v>
      </c>
      <c r="S2934" s="50">
        <v>1784400.53</v>
      </c>
      <c r="T2934" s="51">
        <f>Ugovori_OPULJP[[#This Row],[Bespovratna sredstva - Ukupno (EU+Nac) HRK
= Ukupna ugovorena vrijednost bespovratnih sredstava]]/7.5345</f>
        <v>236830.64967814719</v>
      </c>
      <c r="U2934" s="50">
        <v>0</v>
      </c>
      <c r="V2934" s="51">
        <f>Ugovori_OPULJP[[#This Row],[Javni doprinos korisnika - HRK]]/7.5345</f>
        <v>0</v>
      </c>
      <c r="W2934" s="50">
        <v>0</v>
      </c>
      <c r="X2934" s="51">
        <f>Ugovori_OPULJP[[#This Row],[Privatni doprinos korisnika - HRK]]/7.5345</f>
        <v>0</v>
      </c>
      <c r="Y2934" s="52">
        <v>1784400.53</v>
      </c>
      <c r="Z2934" s="53">
        <f>Ugovori_OPULJP[[#This Row],[UKUPNI PRIHVATLJIVI IZDACI
TOTAL ELIGIBLE EXPENDITURE
= Bespovratna sredstva ukupno + doprinos korisnika
= Ukupni prihvatljivi troškovi
= Ukupna ugovorena vrijednost projekta HRK]]/7.5345</f>
        <v>236830.64967814719</v>
      </c>
      <c r="AA2934" s="44" t="s">
        <v>10669</v>
      </c>
      <c r="AB2934" s="44" t="s">
        <v>10670</v>
      </c>
      <c r="AC2934" s="114" t="s">
        <v>10732</v>
      </c>
      <c r="AD2934" s="43" t="s">
        <v>10672</v>
      </c>
    </row>
    <row r="2935" spans="1:30" ht="66.75" customHeight="1" x14ac:dyDescent="0.2">
      <c r="A2935" s="41" t="s">
        <v>10733</v>
      </c>
      <c r="B2935" s="42" t="s">
        <v>10664</v>
      </c>
      <c r="C2935" s="43" t="s">
        <v>10665</v>
      </c>
      <c r="D2935" s="43" t="s">
        <v>10674</v>
      </c>
      <c r="E2935" s="44" t="s">
        <v>232</v>
      </c>
      <c r="F2935" s="45" t="s">
        <v>10734</v>
      </c>
      <c r="G2935" s="45" t="s">
        <v>10735</v>
      </c>
      <c r="H2935" s="47">
        <v>43385</v>
      </c>
      <c r="I2935" s="47">
        <v>44116</v>
      </c>
      <c r="J2935" s="48" t="str">
        <f>IF(Ugovori_OPULJP[[#This Row],[DATUM ZAVRŠETKA OPERACIJE]]&gt;DATE(2024,3,31),"u provedbi","završen")</f>
        <v>završen</v>
      </c>
      <c r="K2935" s="46" t="s">
        <v>216</v>
      </c>
      <c r="L2935" s="46" t="s">
        <v>37</v>
      </c>
      <c r="M2935" s="49">
        <v>0.85</v>
      </c>
      <c r="N2935" s="49">
        <v>0.15</v>
      </c>
      <c r="O2935" s="50">
        <f>Ugovori_OPULJP[[#This Row],[Bespovratna sredstva - Ukupno (EU+Nac) HRK
= Ukupna ugovorena vrijednost bespovratnih sredstava]]*Ugovori_OPULJP[[#This Row],[EU STOPA SUFINANCIRANJA %
EU CO-FINANCING RATE %]]</f>
        <v>1176199.4339999999</v>
      </c>
      <c r="P2935" s="51">
        <f>Ugovori_OPULJP[[#This Row],[Bespovratna sredstva - EU dio - HRK]]/7.5345</f>
        <v>156108.49213617359</v>
      </c>
      <c r="Q2935" s="50">
        <f>Ugovori_OPULJP[[#This Row],[Bespovratna sredstva - Ukupno (EU+Nac) HRK
= Ukupna ugovorena vrijednost bespovratnih sredstava]]*Ugovori_OPULJP[[#This Row],[STOPA NACIONALNOG SUFINANCIRANJA %]]</f>
        <v>207564.606</v>
      </c>
      <c r="R2935" s="51">
        <f>Ugovori_OPULJP[[#This Row],[Bespovratna sredstva - Nacionalni dio - HRK]]/7.5345</f>
        <v>27548.557435795341</v>
      </c>
      <c r="S2935" s="50">
        <v>1383764.04</v>
      </c>
      <c r="T2935" s="51">
        <f>Ugovori_OPULJP[[#This Row],[Bespovratna sredstva - Ukupno (EU+Nac) HRK
= Ukupna ugovorena vrijednost bespovratnih sredstava]]/7.5345</f>
        <v>183657.04957196894</v>
      </c>
      <c r="U2935" s="50">
        <v>0</v>
      </c>
      <c r="V2935" s="51">
        <f>Ugovori_OPULJP[[#This Row],[Javni doprinos korisnika - HRK]]/7.5345</f>
        <v>0</v>
      </c>
      <c r="W2935" s="50">
        <v>0</v>
      </c>
      <c r="X2935" s="51">
        <f>Ugovori_OPULJP[[#This Row],[Privatni doprinos korisnika - HRK]]/7.5345</f>
        <v>0</v>
      </c>
      <c r="Y2935" s="52">
        <v>1383764.04</v>
      </c>
      <c r="Z2935" s="53">
        <f>Ugovori_OPULJP[[#This Row],[UKUPNI PRIHVATLJIVI IZDACI
TOTAL ELIGIBLE EXPENDITURE
= Bespovratna sredstva ukupno + doprinos korisnika
= Ukupni prihvatljivi troškovi
= Ukupna ugovorena vrijednost projekta HRK]]/7.5345</f>
        <v>183657.04957196894</v>
      </c>
      <c r="AA2935" s="44" t="s">
        <v>10669</v>
      </c>
      <c r="AB2935" s="44" t="s">
        <v>10670</v>
      </c>
      <c r="AC2935" s="114" t="s">
        <v>10736</v>
      </c>
      <c r="AD2935" s="43" t="s">
        <v>10672</v>
      </c>
    </row>
    <row r="2936" spans="1:30" ht="66.75" customHeight="1" x14ac:dyDescent="0.2">
      <c r="A2936" s="41" t="s">
        <v>10737</v>
      </c>
      <c r="B2936" s="42" t="s">
        <v>10664</v>
      </c>
      <c r="C2936" s="43" t="s">
        <v>10665</v>
      </c>
      <c r="D2936" s="43" t="s">
        <v>10674</v>
      </c>
      <c r="E2936" s="44" t="s">
        <v>232</v>
      </c>
      <c r="F2936" s="45" t="s">
        <v>10738</v>
      </c>
      <c r="G2936" s="45" t="s">
        <v>10739</v>
      </c>
      <c r="H2936" s="47">
        <v>43385</v>
      </c>
      <c r="I2936" s="47">
        <v>44298</v>
      </c>
      <c r="J2936" s="48" t="str">
        <f>IF(Ugovori_OPULJP[[#This Row],[DATUM ZAVRŠETKA OPERACIJE]]&gt;DATE(2024,3,31),"u provedbi","završen")</f>
        <v>završen</v>
      </c>
      <c r="K2936" s="46" t="s">
        <v>37</v>
      </c>
      <c r="L2936" s="46" t="s">
        <v>37</v>
      </c>
      <c r="M2936" s="49">
        <v>0.85</v>
      </c>
      <c r="N2936" s="49">
        <v>0.15</v>
      </c>
      <c r="O2936" s="50">
        <f>Ugovori_OPULJP[[#This Row],[Bespovratna sredstva - Ukupno (EU+Nac) HRK
= Ukupna ugovorena vrijednost bespovratnih sredstava]]*Ugovori_OPULJP[[#This Row],[EU STOPA SUFINANCIRANJA %
EU CO-FINANCING RATE %]]</f>
        <v>1446311.3119999999</v>
      </c>
      <c r="P2936" s="51">
        <f>Ugovori_OPULJP[[#This Row],[Bespovratna sredstva - EU dio - HRK]]/7.5345</f>
        <v>191958.49917048242</v>
      </c>
      <c r="Q2936" s="50">
        <f>Ugovori_OPULJP[[#This Row],[Bespovratna sredstva - Ukupno (EU+Nac) HRK
= Ukupna ugovorena vrijednost bespovratnih sredstava]]*Ugovori_OPULJP[[#This Row],[STOPA NACIONALNOG SUFINANCIRANJA %]]</f>
        <v>255231.408</v>
      </c>
      <c r="R2936" s="51">
        <f>Ugovori_OPULJP[[#This Row],[Bespovratna sredstva - Nacionalni dio - HRK]]/7.5345</f>
        <v>33875.029265379249</v>
      </c>
      <c r="S2936" s="50">
        <v>1701542.72</v>
      </c>
      <c r="T2936" s="51">
        <f>Ugovori_OPULJP[[#This Row],[Bespovratna sredstva - Ukupno (EU+Nac) HRK
= Ukupna ugovorena vrijednost bespovratnih sredstava]]/7.5345</f>
        <v>225833.52843586169</v>
      </c>
      <c r="U2936" s="50">
        <v>0</v>
      </c>
      <c r="V2936" s="51">
        <f>Ugovori_OPULJP[[#This Row],[Javni doprinos korisnika - HRK]]/7.5345</f>
        <v>0</v>
      </c>
      <c r="W2936" s="50">
        <v>0</v>
      </c>
      <c r="X2936" s="51">
        <f>Ugovori_OPULJP[[#This Row],[Privatni doprinos korisnika - HRK]]/7.5345</f>
        <v>0</v>
      </c>
      <c r="Y2936" s="52">
        <v>1701542.72</v>
      </c>
      <c r="Z2936" s="53">
        <f>Ugovori_OPULJP[[#This Row],[UKUPNI PRIHVATLJIVI IZDACI
TOTAL ELIGIBLE EXPENDITURE
= Bespovratna sredstva ukupno + doprinos korisnika
= Ukupni prihvatljivi troškovi
= Ukupna ugovorena vrijednost projekta HRK]]/7.5345</f>
        <v>225833.52843586169</v>
      </c>
      <c r="AA2936" s="44" t="s">
        <v>10669</v>
      </c>
      <c r="AB2936" s="44" t="s">
        <v>10670</v>
      </c>
      <c r="AC2936" s="114" t="s">
        <v>10740</v>
      </c>
      <c r="AD2936" s="43" t="s">
        <v>10672</v>
      </c>
    </row>
    <row r="2937" spans="1:30" ht="66.75" customHeight="1" x14ac:dyDescent="0.2">
      <c r="A2937" s="41" t="s">
        <v>10741</v>
      </c>
      <c r="B2937" s="42" t="s">
        <v>10664</v>
      </c>
      <c r="C2937" s="43" t="s">
        <v>10665</v>
      </c>
      <c r="D2937" s="43" t="s">
        <v>10674</v>
      </c>
      <c r="E2937" s="44" t="s">
        <v>232</v>
      </c>
      <c r="F2937" s="45" t="s">
        <v>10742</v>
      </c>
      <c r="G2937" s="45" t="s">
        <v>10743</v>
      </c>
      <c r="H2937" s="47">
        <v>43385</v>
      </c>
      <c r="I2937" s="47">
        <v>44481</v>
      </c>
      <c r="J2937" s="48" t="str">
        <f>IF(Ugovori_OPULJP[[#This Row],[DATUM ZAVRŠETKA OPERACIJE]]&gt;DATE(2024,3,31),"u provedbi","završen")</f>
        <v>završen</v>
      </c>
      <c r="K2937" s="46" t="s">
        <v>79</v>
      </c>
      <c r="L2937" s="46" t="s">
        <v>79</v>
      </c>
      <c r="M2937" s="49">
        <v>0.85</v>
      </c>
      <c r="N2937" s="49">
        <v>0.15</v>
      </c>
      <c r="O2937" s="50">
        <f>Ugovori_OPULJP[[#This Row],[Bespovratna sredstva - Ukupno (EU+Nac) HRK
= Ukupna ugovorena vrijednost bespovratnih sredstava]]*Ugovori_OPULJP[[#This Row],[EU STOPA SUFINANCIRANJA %
EU CO-FINANCING RATE %]]</f>
        <v>1504243.3</v>
      </c>
      <c r="P2937" s="51">
        <f>Ugovori_OPULJP[[#This Row],[Bespovratna sredstva - EU dio - HRK]]/7.5345</f>
        <v>199647.39531488487</v>
      </c>
      <c r="Q2937" s="50">
        <f>Ugovori_OPULJP[[#This Row],[Bespovratna sredstva - Ukupno (EU+Nac) HRK
= Ukupna ugovorena vrijednost bespovratnih sredstava]]*Ugovori_OPULJP[[#This Row],[STOPA NACIONALNOG SUFINANCIRANJA %]]</f>
        <v>265454.7</v>
      </c>
      <c r="R2937" s="51">
        <f>Ugovori_OPULJP[[#This Row],[Bespovratna sredstva - Nacionalni dio - HRK]]/7.5345</f>
        <v>35231.893290862034</v>
      </c>
      <c r="S2937" s="50">
        <v>1769698</v>
      </c>
      <c r="T2937" s="51">
        <f>Ugovori_OPULJP[[#This Row],[Bespovratna sredstva - Ukupno (EU+Nac) HRK
= Ukupna ugovorena vrijednost bespovratnih sredstava]]/7.5345</f>
        <v>234879.28860574687</v>
      </c>
      <c r="U2937" s="50">
        <v>0</v>
      </c>
      <c r="V2937" s="51">
        <f>Ugovori_OPULJP[[#This Row],[Javni doprinos korisnika - HRK]]/7.5345</f>
        <v>0</v>
      </c>
      <c r="W2937" s="50">
        <v>0</v>
      </c>
      <c r="X2937" s="51">
        <f>Ugovori_OPULJP[[#This Row],[Privatni doprinos korisnika - HRK]]/7.5345</f>
        <v>0</v>
      </c>
      <c r="Y2937" s="52">
        <v>1769698</v>
      </c>
      <c r="Z2937" s="53">
        <f>Ugovori_OPULJP[[#This Row],[UKUPNI PRIHVATLJIVI IZDACI
TOTAL ELIGIBLE EXPENDITURE
= Bespovratna sredstva ukupno + doprinos korisnika
= Ukupni prihvatljivi troškovi
= Ukupna ugovorena vrijednost projekta HRK]]/7.5345</f>
        <v>234879.28860574687</v>
      </c>
      <c r="AA2937" s="44" t="s">
        <v>10669</v>
      </c>
      <c r="AB2937" s="44" t="s">
        <v>10670</v>
      </c>
      <c r="AC2937" s="114" t="s">
        <v>10744</v>
      </c>
      <c r="AD2937" s="43" t="s">
        <v>10672</v>
      </c>
    </row>
    <row r="2938" spans="1:30" ht="66.75" customHeight="1" x14ac:dyDescent="0.2">
      <c r="A2938" s="41" t="s">
        <v>10745</v>
      </c>
      <c r="B2938" s="42" t="s">
        <v>10664</v>
      </c>
      <c r="C2938" s="43" t="s">
        <v>10665</v>
      </c>
      <c r="D2938" s="43" t="s">
        <v>10674</v>
      </c>
      <c r="E2938" s="44" t="s">
        <v>232</v>
      </c>
      <c r="F2938" s="45" t="s">
        <v>10746</v>
      </c>
      <c r="G2938" s="45" t="s">
        <v>10747</v>
      </c>
      <c r="H2938" s="47">
        <v>43385</v>
      </c>
      <c r="I2938" s="47">
        <v>44481</v>
      </c>
      <c r="J2938" s="48" t="str">
        <f>IF(Ugovori_OPULJP[[#This Row],[DATUM ZAVRŠETKA OPERACIJE]]&gt;DATE(2024,3,31),"u provedbi","završen")</f>
        <v>završen</v>
      </c>
      <c r="K2938" s="46" t="s">
        <v>99</v>
      </c>
      <c r="L2938" s="46" t="s">
        <v>99</v>
      </c>
      <c r="M2938" s="49">
        <v>0.85</v>
      </c>
      <c r="N2938" s="49">
        <v>0.15</v>
      </c>
      <c r="O2938" s="50">
        <f>Ugovori_OPULJP[[#This Row],[Bespovratna sredstva - Ukupno (EU+Nac) HRK
= Ukupna ugovorena vrijednost bespovratnih sredstava]]*Ugovori_OPULJP[[#This Row],[EU STOPA SUFINANCIRANJA %
EU CO-FINANCING RATE %]]</f>
        <v>1501566.1569999999</v>
      </c>
      <c r="P2938" s="51">
        <f>Ugovori_OPULJP[[#This Row],[Bespovratna sredstva - EU dio - HRK]]/7.5345</f>
        <v>199292.07737739728</v>
      </c>
      <c r="Q2938" s="50">
        <f>Ugovori_OPULJP[[#This Row],[Bespovratna sredstva - Ukupno (EU+Nac) HRK
= Ukupna ugovorena vrijednost bespovratnih sredstava]]*Ugovori_OPULJP[[#This Row],[STOPA NACIONALNOG SUFINANCIRANJA %]]</f>
        <v>264982.26299999998</v>
      </c>
      <c r="R2938" s="51">
        <f>Ugovori_OPULJP[[#This Row],[Bespovratna sredstva - Nacionalni dio - HRK]]/7.5345</f>
        <v>35169.190125423047</v>
      </c>
      <c r="S2938" s="50">
        <v>1766548.42</v>
      </c>
      <c r="T2938" s="51">
        <f>Ugovori_OPULJP[[#This Row],[Bespovratna sredstva - Ukupno (EU+Nac) HRK
= Ukupna ugovorena vrijednost bespovratnih sredstava]]/7.5345</f>
        <v>234461.26750282032</v>
      </c>
      <c r="U2938" s="50">
        <v>0</v>
      </c>
      <c r="V2938" s="51">
        <f>Ugovori_OPULJP[[#This Row],[Javni doprinos korisnika - HRK]]/7.5345</f>
        <v>0</v>
      </c>
      <c r="W2938" s="50">
        <v>0</v>
      </c>
      <c r="X2938" s="51">
        <f>Ugovori_OPULJP[[#This Row],[Privatni doprinos korisnika - HRK]]/7.5345</f>
        <v>0</v>
      </c>
      <c r="Y2938" s="52">
        <v>1766548.42</v>
      </c>
      <c r="Z2938" s="53">
        <f>Ugovori_OPULJP[[#This Row],[UKUPNI PRIHVATLJIVI IZDACI
TOTAL ELIGIBLE EXPENDITURE
= Bespovratna sredstva ukupno + doprinos korisnika
= Ukupni prihvatljivi troškovi
= Ukupna ugovorena vrijednost projekta HRK]]/7.5345</f>
        <v>234461.26750282032</v>
      </c>
      <c r="AA2938" s="44" t="s">
        <v>10669</v>
      </c>
      <c r="AB2938" s="44" t="s">
        <v>10670</v>
      </c>
      <c r="AC2938" s="114" t="s">
        <v>10748</v>
      </c>
      <c r="AD2938" s="43" t="s">
        <v>10672</v>
      </c>
    </row>
    <row r="2939" spans="1:30" ht="66.75" customHeight="1" x14ac:dyDescent="0.2">
      <c r="A2939" s="41" t="s">
        <v>10749</v>
      </c>
      <c r="B2939" s="42" t="s">
        <v>10664</v>
      </c>
      <c r="C2939" s="43" t="s">
        <v>10665</v>
      </c>
      <c r="D2939" s="43" t="s">
        <v>10674</v>
      </c>
      <c r="E2939" s="44" t="s">
        <v>232</v>
      </c>
      <c r="F2939" s="45" t="s">
        <v>10750</v>
      </c>
      <c r="G2939" s="45" t="s">
        <v>10751</v>
      </c>
      <c r="H2939" s="47">
        <v>43385</v>
      </c>
      <c r="I2939" s="47">
        <v>43902</v>
      </c>
      <c r="J2939" s="48" t="str">
        <f>IF(Ugovori_OPULJP[[#This Row],[DATUM ZAVRŠETKA OPERACIJE]]&gt;DATE(2024,3,31),"u provedbi","završen")</f>
        <v>završen</v>
      </c>
      <c r="K2939" s="46" t="s">
        <v>99</v>
      </c>
      <c r="L2939" s="46" t="s">
        <v>99</v>
      </c>
      <c r="M2939" s="49">
        <v>0.85</v>
      </c>
      <c r="N2939" s="49">
        <v>0.15</v>
      </c>
      <c r="O2939" s="50">
        <f>Ugovori_OPULJP[[#This Row],[Bespovratna sredstva - Ukupno (EU+Nac) HRK
= Ukupna ugovorena vrijednost bespovratnih sredstava]]*Ugovori_OPULJP[[#This Row],[EU STOPA SUFINANCIRANJA %
EU CO-FINANCING RATE %]]</f>
        <v>1512365.203</v>
      </c>
      <c r="P2939" s="51">
        <f>Ugovori_OPULJP[[#This Row],[Bespovratna sredstva - EU dio - HRK]]/7.5345</f>
        <v>200725.35709071602</v>
      </c>
      <c r="Q2939" s="50">
        <f>Ugovori_OPULJP[[#This Row],[Bespovratna sredstva - Ukupno (EU+Nac) HRK
= Ukupna ugovorena vrijednost bespovratnih sredstava]]*Ugovori_OPULJP[[#This Row],[STOPA NACIONALNOG SUFINANCIRANJA %]]</f>
        <v>266887.97699999996</v>
      </c>
      <c r="R2939" s="51">
        <f>Ugovori_OPULJP[[#This Row],[Bespovratna sredstva - Nacionalni dio - HRK]]/7.5345</f>
        <v>35422.121839538115</v>
      </c>
      <c r="S2939" s="50">
        <v>1779253.18</v>
      </c>
      <c r="T2939" s="51">
        <f>Ugovori_OPULJP[[#This Row],[Bespovratna sredstva - Ukupno (EU+Nac) HRK
= Ukupna ugovorena vrijednost bespovratnih sredstava]]/7.5345</f>
        <v>236147.47893025415</v>
      </c>
      <c r="U2939" s="50">
        <v>0</v>
      </c>
      <c r="V2939" s="51">
        <f>Ugovori_OPULJP[[#This Row],[Javni doprinos korisnika - HRK]]/7.5345</f>
        <v>0</v>
      </c>
      <c r="W2939" s="50">
        <v>0</v>
      </c>
      <c r="X2939" s="51">
        <f>Ugovori_OPULJP[[#This Row],[Privatni doprinos korisnika - HRK]]/7.5345</f>
        <v>0</v>
      </c>
      <c r="Y2939" s="52">
        <v>1779253.18</v>
      </c>
      <c r="Z2939" s="53">
        <f>Ugovori_OPULJP[[#This Row],[UKUPNI PRIHVATLJIVI IZDACI
TOTAL ELIGIBLE EXPENDITURE
= Bespovratna sredstva ukupno + doprinos korisnika
= Ukupni prihvatljivi troškovi
= Ukupna ugovorena vrijednost projekta HRK]]/7.5345</f>
        <v>236147.47893025415</v>
      </c>
      <c r="AA2939" s="44" t="s">
        <v>10669</v>
      </c>
      <c r="AB2939" s="44" t="s">
        <v>10670</v>
      </c>
      <c r="AC2939" s="114" t="s">
        <v>10752</v>
      </c>
      <c r="AD2939" s="43" t="s">
        <v>10672</v>
      </c>
    </row>
    <row r="2940" spans="1:30" ht="66.75" customHeight="1" x14ac:dyDescent="0.2">
      <c r="A2940" s="41" t="s">
        <v>10753</v>
      </c>
      <c r="B2940" s="42" t="s">
        <v>10664</v>
      </c>
      <c r="C2940" s="43" t="s">
        <v>10665</v>
      </c>
      <c r="D2940" s="43" t="s">
        <v>10674</v>
      </c>
      <c r="E2940" s="44" t="s">
        <v>232</v>
      </c>
      <c r="F2940" s="45" t="s">
        <v>10754</v>
      </c>
      <c r="G2940" s="45" t="s">
        <v>10755</v>
      </c>
      <c r="H2940" s="47">
        <v>43385</v>
      </c>
      <c r="I2940" s="47">
        <v>44481</v>
      </c>
      <c r="J2940" s="48" t="str">
        <f>IF(Ugovori_OPULJP[[#This Row],[DATUM ZAVRŠETKA OPERACIJE]]&gt;DATE(2024,3,31),"u provedbi","završen")</f>
        <v>završen</v>
      </c>
      <c r="K2940" s="46" t="s">
        <v>37</v>
      </c>
      <c r="L2940" s="46" t="s">
        <v>37</v>
      </c>
      <c r="M2940" s="49">
        <v>0.85</v>
      </c>
      <c r="N2940" s="49">
        <v>0.15</v>
      </c>
      <c r="O2940" s="50">
        <f>Ugovori_OPULJP[[#This Row],[Bespovratna sredstva - Ukupno (EU+Nac) HRK
= Ukupna ugovorena vrijednost bespovratnih sredstava]]*Ugovori_OPULJP[[#This Row],[EU STOPA SUFINANCIRANJA %
EU CO-FINANCING RATE %]]</f>
        <v>970852.12449999992</v>
      </c>
      <c r="P2940" s="51">
        <f>Ugovori_OPULJP[[#This Row],[Bespovratna sredstva - EU dio - HRK]]/7.5345</f>
        <v>128854.22051894617</v>
      </c>
      <c r="Q2940" s="50">
        <f>Ugovori_OPULJP[[#This Row],[Bespovratna sredstva - Ukupno (EU+Nac) HRK
= Ukupna ugovorena vrijednost bespovratnih sredstava]]*Ugovori_OPULJP[[#This Row],[STOPA NACIONALNOG SUFINANCIRANJA %]]</f>
        <v>171326.8455</v>
      </c>
      <c r="R2940" s="51">
        <f>Ugovori_OPULJP[[#This Row],[Bespovratna sredstva - Nacionalni dio - HRK]]/7.5345</f>
        <v>22738.980091578735</v>
      </c>
      <c r="S2940" s="50">
        <v>1142178.97</v>
      </c>
      <c r="T2940" s="51">
        <f>Ugovori_OPULJP[[#This Row],[Bespovratna sredstva - Ukupno (EU+Nac) HRK
= Ukupna ugovorena vrijednost bespovratnih sredstava]]/7.5345</f>
        <v>151593.20061052492</v>
      </c>
      <c r="U2940" s="50">
        <v>0</v>
      </c>
      <c r="V2940" s="51">
        <f>Ugovori_OPULJP[[#This Row],[Javni doprinos korisnika - HRK]]/7.5345</f>
        <v>0</v>
      </c>
      <c r="W2940" s="50">
        <v>0</v>
      </c>
      <c r="X2940" s="51">
        <f>Ugovori_OPULJP[[#This Row],[Privatni doprinos korisnika - HRK]]/7.5345</f>
        <v>0</v>
      </c>
      <c r="Y2940" s="52">
        <v>1142178.97</v>
      </c>
      <c r="Z2940" s="53">
        <f>Ugovori_OPULJP[[#This Row],[UKUPNI PRIHVATLJIVI IZDACI
TOTAL ELIGIBLE EXPENDITURE
= Bespovratna sredstva ukupno + doprinos korisnika
= Ukupni prihvatljivi troškovi
= Ukupna ugovorena vrijednost projekta HRK]]/7.5345</f>
        <v>151593.20061052492</v>
      </c>
      <c r="AA2940" s="44" t="s">
        <v>10669</v>
      </c>
      <c r="AB2940" s="44" t="s">
        <v>10670</v>
      </c>
      <c r="AC2940" s="114" t="s">
        <v>10756</v>
      </c>
      <c r="AD2940" s="43" t="s">
        <v>10672</v>
      </c>
    </row>
    <row r="2941" spans="1:30" ht="66.75" customHeight="1" x14ac:dyDescent="0.2">
      <c r="A2941" s="41" t="s">
        <v>10757</v>
      </c>
      <c r="B2941" s="42" t="s">
        <v>10664</v>
      </c>
      <c r="C2941" s="43" t="s">
        <v>10665</v>
      </c>
      <c r="D2941" s="43" t="s">
        <v>10674</v>
      </c>
      <c r="E2941" s="44" t="s">
        <v>232</v>
      </c>
      <c r="F2941" s="45" t="s">
        <v>10758</v>
      </c>
      <c r="G2941" s="45" t="s">
        <v>10759</v>
      </c>
      <c r="H2941" s="47">
        <v>43385</v>
      </c>
      <c r="I2941" s="47">
        <v>44177</v>
      </c>
      <c r="J2941" s="48" t="str">
        <f>IF(Ugovori_OPULJP[[#This Row],[DATUM ZAVRŠETKA OPERACIJE]]&gt;DATE(2024,3,31),"u provedbi","završen")</f>
        <v>završen</v>
      </c>
      <c r="K2941" s="46" t="s">
        <v>154</v>
      </c>
      <c r="L2941" s="46" t="s">
        <v>155</v>
      </c>
      <c r="M2941" s="49">
        <v>0.85</v>
      </c>
      <c r="N2941" s="49">
        <v>0.15</v>
      </c>
      <c r="O2941" s="50">
        <f>Ugovori_OPULJP[[#This Row],[Bespovratna sredstva - Ukupno (EU+Nac) HRK
= Ukupna ugovorena vrijednost bespovratnih sredstava]]*Ugovori_OPULJP[[#This Row],[EU STOPA SUFINANCIRANJA %
EU CO-FINANCING RATE %]]</f>
        <v>1526234.6954999999</v>
      </c>
      <c r="P2941" s="51">
        <f>Ugovori_OPULJP[[#This Row],[Bespovratna sredstva - EU dio - HRK]]/7.5345</f>
        <v>202566.15508660162</v>
      </c>
      <c r="Q2941" s="50">
        <f>Ugovori_OPULJP[[#This Row],[Bespovratna sredstva - Ukupno (EU+Nac) HRK
= Ukupna ugovorena vrijednost bespovratnih sredstava]]*Ugovori_OPULJP[[#This Row],[STOPA NACIONALNOG SUFINANCIRANJA %]]</f>
        <v>269335.53450000001</v>
      </c>
      <c r="R2941" s="51">
        <f>Ugovori_OPULJP[[#This Row],[Bespovratna sredstva - Nacionalni dio - HRK]]/7.5345</f>
        <v>35746.968544694406</v>
      </c>
      <c r="S2941" s="50">
        <v>1795570.23</v>
      </c>
      <c r="T2941" s="51">
        <f>Ugovori_OPULJP[[#This Row],[Bespovratna sredstva - Ukupno (EU+Nac) HRK
= Ukupna ugovorena vrijednost bespovratnih sredstava]]/7.5345</f>
        <v>238313.12363129601</v>
      </c>
      <c r="U2941" s="50">
        <v>0</v>
      </c>
      <c r="V2941" s="51">
        <f>Ugovori_OPULJP[[#This Row],[Javni doprinos korisnika - HRK]]/7.5345</f>
        <v>0</v>
      </c>
      <c r="W2941" s="50">
        <v>0</v>
      </c>
      <c r="X2941" s="51">
        <f>Ugovori_OPULJP[[#This Row],[Privatni doprinos korisnika - HRK]]/7.5345</f>
        <v>0</v>
      </c>
      <c r="Y2941" s="52">
        <v>1795570.23</v>
      </c>
      <c r="Z2941" s="53">
        <f>Ugovori_OPULJP[[#This Row],[UKUPNI PRIHVATLJIVI IZDACI
TOTAL ELIGIBLE EXPENDITURE
= Bespovratna sredstva ukupno + doprinos korisnika
= Ukupni prihvatljivi troškovi
= Ukupna ugovorena vrijednost projekta HRK]]/7.5345</f>
        <v>238313.12363129601</v>
      </c>
      <c r="AA2941" s="44" t="s">
        <v>10669</v>
      </c>
      <c r="AB2941" s="44" t="s">
        <v>10670</v>
      </c>
      <c r="AC2941" s="114" t="s">
        <v>10760</v>
      </c>
      <c r="AD2941" s="43" t="s">
        <v>10672</v>
      </c>
    </row>
    <row r="2942" spans="1:30" ht="66.75" customHeight="1" x14ac:dyDescent="0.2">
      <c r="A2942" s="41" t="s">
        <v>10761</v>
      </c>
      <c r="B2942" s="42" t="s">
        <v>10664</v>
      </c>
      <c r="C2942" s="43" t="s">
        <v>10665</v>
      </c>
      <c r="D2942" s="43" t="s">
        <v>10674</v>
      </c>
      <c r="E2942" s="44" t="s">
        <v>232</v>
      </c>
      <c r="F2942" s="45" t="s">
        <v>10762</v>
      </c>
      <c r="G2942" s="45" t="s">
        <v>10763</v>
      </c>
      <c r="H2942" s="47">
        <v>43385</v>
      </c>
      <c r="I2942" s="47">
        <v>44481</v>
      </c>
      <c r="J2942" s="48" t="str">
        <f>IF(Ugovori_OPULJP[[#This Row],[DATUM ZAVRŠETKA OPERACIJE]]&gt;DATE(2024,3,31),"u provedbi","završen")</f>
        <v>završen</v>
      </c>
      <c r="K2942" s="46" t="s">
        <v>37</v>
      </c>
      <c r="L2942" s="46" t="s">
        <v>37</v>
      </c>
      <c r="M2942" s="49">
        <v>0.85</v>
      </c>
      <c r="N2942" s="49">
        <v>0.15</v>
      </c>
      <c r="O2942" s="50">
        <f>Ugovori_OPULJP[[#This Row],[Bespovratna sredstva - Ukupno (EU+Nac) HRK
= Ukupna ugovorena vrijednost bespovratnih sredstava]]*Ugovori_OPULJP[[#This Row],[EU STOPA SUFINANCIRANJA %
EU CO-FINANCING RATE %]]</f>
        <v>1456648.1705</v>
      </c>
      <c r="P2942" s="51">
        <f>Ugovori_OPULJP[[#This Row],[Bespovratna sredstva - EU dio - HRK]]/7.5345</f>
        <v>193330.43606078703</v>
      </c>
      <c r="Q2942" s="50">
        <f>Ugovori_OPULJP[[#This Row],[Bespovratna sredstva - Ukupno (EU+Nac) HRK
= Ukupna ugovorena vrijednost bespovratnih sredstava]]*Ugovori_OPULJP[[#This Row],[STOPA NACIONALNOG SUFINANCIRANJA %]]</f>
        <v>257055.55949999997</v>
      </c>
      <c r="R2942" s="51">
        <f>Ugovori_OPULJP[[#This Row],[Bespovratna sredstva - Nacionalni dio - HRK]]/7.5345</f>
        <v>34117.135775433002</v>
      </c>
      <c r="S2942" s="50">
        <v>1713703.73</v>
      </c>
      <c r="T2942" s="51">
        <f>Ugovori_OPULJP[[#This Row],[Bespovratna sredstva - Ukupno (EU+Nac) HRK
= Ukupna ugovorena vrijednost bespovratnih sredstava]]/7.5345</f>
        <v>227447.57183622004</v>
      </c>
      <c r="U2942" s="50">
        <v>0</v>
      </c>
      <c r="V2942" s="51">
        <f>Ugovori_OPULJP[[#This Row],[Javni doprinos korisnika - HRK]]/7.5345</f>
        <v>0</v>
      </c>
      <c r="W2942" s="50">
        <v>0</v>
      </c>
      <c r="X2942" s="51">
        <f>Ugovori_OPULJP[[#This Row],[Privatni doprinos korisnika - HRK]]/7.5345</f>
        <v>0</v>
      </c>
      <c r="Y2942" s="52">
        <v>1713703.73</v>
      </c>
      <c r="Z2942" s="53">
        <f>Ugovori_OPULJP[[#This Row],[UKUPNI PRIHVATLJIVI IZDACI
TOTAL ELIGIBLE EXPENDITURE
= Bespovratna sredstva ukupno + doprinos korisnika
= Ukupni prihvatljivi troškovi
= Ukupna ugovorena vrijednost projekta HRK]]/7.5345</f>
        <v>227447.57183622004</v>
      </c>
      <c r="AA2942" s="44" t="s">
        <v>10669</v>
      </c>
      <c r="AB2942" s="44" t="s">
        <v>10670</v>
      </c>
      <c r="AC2942" s="114" t="s">
        <v>10764</v>
      </c>
      <c r="AD2942" s="43" t="s">
        <v>10672</v>
      </c>
    </row>
    <row r="2943" spans="1:30" ht="66.75" customHeight="1" x14ac:dyDescent="0.2">
      <c r="A2943" s="41" t="s">
        <v>10765</v>
      </c>
      <c r="B2943" s="42" t="s">
        <v>10664</v>
      </c>
      <c r="C2943" s="43" t="s">
        <v>10665</v>
      </c>
      <c r="D2943" s="43" t="s">
        <v>10674</v>
      </c>
      <c r="E2943" s="44" t="s">
        <v>232</v>
      </c>
      <c r="F2943" s="45" t="s">
        <v>10766</v>
      </c>
      <c r="G2943" s="45" t="s">
        <v>10767</v>
      </c>
      <c r="H2943" s="47">
        <v>43385</v>
      </c>
      <c r="I2943" s="47">
        <v>43750</v>
      </c>
      <c r="J2943" s="48" t="str">
        <f>IF(Ugovori_OPULJP[[#This Row],[DATUM ZAVRŠETKA OPERACIJE]]&gt;DATE(2024,3,31),"u provedbi","završen")</f>
        <v>završen</v>
      </c>
      <c r="K2943" s="46" t="s">
        <v>249</v>
      </c>
      <c r="L2943" s="46" t="s">
        <v>249</v>
      </c>
      <c r="M2943" s="49">
        <v>0.85</v>
      </c>
      <c r="N2943" s="49">
        <v>0.15</v>
      </c>
      <c r="O2943" s="50">
        <f>Ugovori_OPULJP[[#This Row],[Bespovratna sredstva - Ukupno (EU+Nac) HRK
= Ukupna ugovorena vrijednost bespovratnih sredstava]]*Ugovori_OPULJP[[#This Row],[EU STOPA SUFINANCIRANJA %
EU CO-FINANCING RATE %]]</f>
        <v>1528178.2885</v>
      </c>
      <c r="P2943" s="51">
        <f>Ugovori_OPULJP[[#This Row],[Bespovratna sredstva - EU dio - HRK]]/7.5345</f>
        <v>202824.11420797664</v>
      </c>
      <c r="Q2943" s="50">
        <f>Ugovori_OPULJP[[#This Row],[Bespovratna sredstva - Ukupno (EU+Nac) HRK
= Ukupna ugovorena vrijednost bespovratnih sredstava]]*Ugovori_OPULJP[[#This Row],[STOPA NACIONALNOG SUFINANCIRANJA %]]</f>
        <v>269678.52149999997</v>
      </c>
      <c r="R2943" s="51">
        <f>Ugovori_OPULJP[[#This Row],[Bespovratna sredstva - Nacionalni dio - HRK]]/7.5345</f>
        <v>35792.490742584108</v>
      </c>
      <c r="S2943" s="50">
        <v>1797856.81</v>
      </c>
      <c r="T2943" s="51">
        <f>Ugovori_OPULJP[[#This Row],[Bespovratna sredstva - Ukupno (EU+Nac) HRK
= Ukupna ugovorena vrijednost bespovratnih sredstava]]/7.5345</f>
        <v>238616.60495056075</v>
      </c>
      <c r="U2943" s="50">
        <v>0</v>
      </c>
      <c r="V2943" s="51">
        <f>Ugovori_OPULJP[[#This Row],[Javni doprinos korisnika - HRK]]/7.5345</f>
        <v>0</v>
      </c>
      <c r="W2943" s="50">
        <v>0</v>
      </c>
      <c r="X2943" s="51">
        <f>Ugovori_OPULJP[[#This Row],[Privatni doprinos korisnika - HRK]]/7.5345</f>
        <v>0</v>
      </c>
      <c r="Y2943" s="52">
        <v>1797856.81</v>
      </c>
      <c r="Z2943" s="53">
        <f>Ugovori_OPULJP[[#This Row],[UKUPNI PRIHVATLJIVI IZDACI
TOTAL ELIGIBLE EXPENDITURE
= Bespovratna sredstva ukupno + doprinos korisnika
= Ukupni prihvatljivi troškovi
= Ukupna ugovorena vrijednost projekta HRK]]/7.5345</f>
        <v>238616.60495056075</v>
      </c>
      <c r="AA2943" s="44" t="s">
        <v>10669</v>
      </c>
      <c r="AB2943" s="44" t="s">
        <v>10670</v>
      </c>
      <c r="AC2943" s="114" t="s">
        <v>10768</v>
      </c>
      <c r="AD2943" s="43" t="s">
        <v>10672</v>
      </c>
    </row>
    <row r="2944" spans="1:30" ht="66.75" customHeight="1" x14ac:dyDescent="0.2">
      <c r="A2944" s="41" t="s">
        <v>10769</v>
      </c>
      <c r="B2944" s="42" t="s">
        <v>10664</v>
      </c>
      <c r="C2944" s="43" t="s">
        <v>10665</v>
      </c>
      <c r="D2944" s="43" t="s">
        <v>10674</v>
      </c>
      <c r="E2944" s="44" t="s">
        <v>232</v>
      </c>
      <c r="F2944" s="45" t="s">
        <v>10770</v>
      </c>
      <c r="G2944" s="45" t="s">
        <v>10771</v>
      </c>
      <c r="H2944" s="47">
        <v>43385</v>
      </c>
      <c r="I2944" s="47">
        <v>44481</v>
      </c>
      <c r="J2944" s="48" t="str">
        <f>IF(Ugovori_OPULJP[[#This Row],[DATUM ZAVRŠETKA OPERACIJE]]&gt;DATE(2024,3,31),"u provedbi","završen")</f>
        <v>završen</v>
      </c>
      <c r="K2944" s="46" t="s">
        <v>249</v>
      </c>
      <c r="L2944" s="46" t="s">
        <v>249</v>
      </c>
      <c r="M2944" s="49">
        <v>0.85</v>
      </c>
      <c r="N2944" s="49">
        <v>0.15</v>
      </c>
      <c r="O2944" s="50">
        <f>Ugovori_OPULJP[[#This Row],[Bespovratna sredstva - Ukupno (EU+Nac) HRK
= Ukupna ugovorena vrijednost bespovratnih sredstava]]*Ugovori_OPULJP[[#This Row],[EU STOPA SUFINANCIRANJA %
EU CO-FINANCING RATE %]]</f>
        <v>1513789.5734999999</v>
      </c>
      <c r="P2944" s="51">
        <f>Ugovori_OPULJP[[#This Row],[Bespovratna sredstva - EU dio - HRK]]/7.5345</f>
        <v>200914.40354369898</v>
      </c>
      <c r="Q2944" s="50">
        <f>Ugovori_OPULJP[[#This Row],[Bespovratna sredstva - Ukupno (EU+Nac) HRK
= Ukupna ugovorena vrijednost bespovratnih sredstava]]*Ugovori_OPULJP[[#This Row],[STOPA NACIONALNOG SUFINANCIRANJA %]]</f>
        <v>267139.33649999998</v>
      </c>
      <c r="R2944" s="51">
        <f>Ugovori_OPULJP[[#This Row],[Bespovratna sredstva - Nacionalni dio - HRK]]/7.5345</f>
        <v>35455.482978299813</v>
      </c>
      <c r="S2944" s="50">
        <v>1780928.91</v>
      </c>
      <c r="T2944" s="51">
        <f>Ugovori_OPULJP[[#This Row],[Bespovratna sredstva - Ukupno (EU+Nac) HRK
= Ukupna ugovorena vrijednost bespovratnih sredstava]]/7.5345</f>
        <v>236369.88652199879</v>
      </c>
      <c r="U2944" s="50">
        <v>0</v>
      </c>
      <c r="V2944" s="51">
        <f>Ugovori_OPULJP[[#This Row],[Javni doprinos korisnika - HRK]]/7.5345</f>
        <v>0</v>
      </c>
      <c r="W2944" s="50">
        <v>0</v>
      </c>
      <c r="X2944" s="51">
        <f>Ugovori_OPULJP[[#This Row],[Privatni doprinos korisnika - HRK]]/7.5345</f>
        <v>0</v>
      </c>
      <c r="Y2944" s="52">
        <v>1780928.91</v>
      </c>
      <c r="Z2944" s="53">
        <f>Ugovori_OPULJP[[#This Row],[UKUPNI PRIHVATLJIVI IZDACI
TOTAL ELIGIBLE EXPENDITURE
= Bespovratna sredstva ukupno + doprinos korisnika
= Ukupni prihvatljivi troškovi
= Ukupna ugovorena vrijednost projekta HRK]]/7.5345</f>
        <v>236369.88652199879</v>
      </c>
      <c r="AA2944" s="44" t="s">
        <v>10669</v>
      </c>
      <c r="AB2944" s="44" t="s">
        <v>10670</v>
      </c>
      <c r="AC2944" s="114" t="s">
        <v>10772</v>
      </c>
      <c r="AD2944" s="43" t="s">
        <v>10672</v>
      </c>
    </row>
    <row r="2945" spans="1:30" ht="66.75" customHeight="1" x14ac:dyDescent="0.2">
      <c r="A2945" s="41" t="s">
        <v>10773</v>
      </c>
      <c r="B2945" s="42" t="s">
        <v>10664</v>
      </c>
      <c r="C2945" s="43" t="s">
        <v>10665</v>
      </c>
      <c r="D2945" s="43" t="s">
        <v>10674</v>
      </c>
      <c r="E2945" s="44" t="s">
        <v>232</v>
      </c>
      <c r="F2945" s="45" t="s">
        <v>10774</v>
      </c>
      <c r="G2945" s="45" t="s">
        <v>10775</v>
      </c>
      <c r="H2945" s="47">
        <v>43385</v>
      </c>
      <c r="I2945" s="47">
        <v>44298</v>
      </c>
      <c r="J2945" s="48" t="str">
        <f>IF(Ugovori_OPULJP[[#This Row],[DATUM ZAVRŠETKA OPERACIJE]]&gt;DATE(2024,3,31),"u provedbi","završen")</f>
        <v>završen</v>
      </c>
      <c r="K2945" s="46" t="s">
        <v>425</v>
      </c>
      <c r="L2945" s="46" t="s">
        <v>425</v>
      </c>
      <c r="M2945" s="49">
        <v>0.85</v>
      </c>
      <c r="N2945" s="49">
        <v>0.15</v>
      </c>
      <c r="O2945" s="50">
        <f>Ugovori_OPULJP[[#This Row],[Bespovratna sredstva - Ukupno (EU+Nac) HRK
= Ukupna ugovorena vrijednost bespovratnih sredstava]]*Ugovori_OPULJP[[#This Row],[EU STOPA SUFINANCIRANJA %
EU CO-FINANCING RATE %]]</f>
        <v>1520410.64</v>
      </c>
      <c r="P2945" s="51">
        <f>Ugovori_OPULJP[[#This Row],[Bespovratna sredstva - EU dio - HRK]]/7.5345</f>
        <v>201793.17008427897</v>
      </c>
      <c r="Q2945" s="50">
        <f>Ugovori_OPULJP[[#This Row],[Bespovratna sredstva - Ukupno (EU+Nac) HRK
= Ukupna ugovorena vrijednost bespovratnih sredstava]]*Ugovori_OPULJP[[#This Row],[STOPA NACIONALNOG SUFINANCIRANJA %]]</f>
        <v>268307.75999999995</v>
      </c>
      <c r="R2945" s="51">
        <f>Ugovori_OPULJP[[#This Row],[Bespovratna sredstva - Nacionalni dio - HRK]]/7.5345</f>
        <v>35610.559426637461</v>
      </c>
      <c r="S2945" s="50">
        <v>1788718.4</v>
      </c>
      <c r="T2945" s="51">
        <f>Ugovori_OPULJP[[#This Row],[Bespovratna sredstva - Ukupno (EU+Nac) HRK
= Ukupna ugovorena vrijednost bespovratnih sredstava]]/7.5345</f>
        <v>237403.72951091643</v>
      </c>
      <c r="U2945" s="50">
        <v>0</v>
      </c>
      <c r="V2945" s="51">
        <f>Ugovori_OPULJP[[#This Row],[Javni doprinos korisnika - HRK]]/7.5345</f>
        <v>0</v>
      </c>
      <c r="W2945" s="50">
        <v>0</v>
      </c>
      <c r="X2945" s="51">
        <f>Ugovori_OPULJP[[#This Row],[Privatni doprinos korisnika - HRK]]/7.5345</f>
        <v>0</v>
      </c>
      <c r="Y2945" s="52">
        <v>1788718.4</v>
      </c>
      <c r="Z2945" s="53">
        <f>Ugovori_OPULJP[[#This Row],[UKUPNI PRIHVATLJIVI IZDACI
TOTAL ELIGIBLE EXPENDITURE
= Bespovratna sredstva ukupno + doprinos korisnika
= Ukupni prihvatljivi troškovi
= Ukupna ugovorena vrijednost projekta HRK]]/7.5345</f>
        <v>237403.72951091643</v>
      </c>
      <c r="AA2945" s="44" t="s">
        <v>10669</v>
      </c>
      <c r="AB2945" s="44" t="s">
        <v>10670</v>
      </c>
      <c r="AC2945" s="114" t="s">
        <v>10776</v>
      </c>
      <c r="AD2945" s="43" t="s">
        <v>10672</v>
      </c>
    </row>
    <row r="2946" spans="1:30" ht="66.75" customHeight="1" x14ac:dyDescent="0.2">
      <c r="A2946" s="41" t="s">
        <v>10777</v>
      </c>
      <c r="B2946" s="42" t="s">
        <v>10664</v>
      </c>
      <c r="C2946" s="43" t="s">
        <v>10665</v>
      </c>
      <c r="D2946" s="43" t="s">
        <v>10674</v>
      </c>
      <c r="E2946" s="44" t="s">
        <v>232</v>
      </c>
      <c r="F2946" s="45" t="s">
        <v>10778</v>
      </c>
      <c r="G2946" s="45" t="s">
        <v>10779</v>
      </c>
      <c r="H2946" s="47">
        <v>43385</v>
      </c>
      <c r="I2946" s="47">
        <v>44481</v>
      </c>
      <c r="J2946" s="48" t="str">
        <f>IF(Ugovori_OPULJP[[#This Row],[DATUM ZAVRŠETKA OPERACIJE]]&gt;DATE(2024,3,31),"u provedbi","završen")</f>
        <v>završen</v>
      </c>
      <c r="K2946" s="46" t="s">
        <v>99</v>
      </c>
      <c r="L2946" s="46" t="s">
        <v>99</v>
      </c>
      <c r="M2946" s="49">
        <v>0.85</v>
      </c>
      <c r="N2946" s="49">
        <v>0.15</v>
      </c>
      <c r="O2946" s="50">
        <f>Ugovori_OPULJP[[#This Row],[Bespovratna sredstva - Ukupno (EU+Nac) HRK
= Ukupna ugovorena vrijednost bespovratnih sredstava]]*Ugovori_OPULJP[[#This Row],[EU STOPA SUFINANCIRANJA %
EU CO-FINANCING RATE %]]</f>
        <v>1528515.2964999999</v>
      </c>
      <c r="P2946" s="51">
        <f>Ugovori_OPULJP[[#This Row],[Bespovratna sredstva - EU dio - HRK]]/7.5345</f>
        <v>202868.84285619482</v>
      </c>
      <c r="Q2946" s="50">
        <f>Ugovori_OPULJP[[#This Row],[Bespovratna sredstva - Ukupno (EU+Nac) HRK
= Ukupna ugovorena vrijednost bespovratnih sredstava]]*Ugovori_OPULJP[[#This Row],[STOPA NACIONALNOG SUFINANCIRANJA %]]</f>
        <v>269737.99349999998</v>
      </c>
      <c r="R2946" s="51">
        <f>Ugovori_OPULJP[[#This Row],[Bespovratna sredstva - Nacionalni dio - HRK]]/7.5345</f>
        <v>35800.384033446142</v>
      </c>
      <c r="S2946" s="50">
        <v>1798253.29</v>
      </c>
      <c r="T2946" s="51">
        <f>Ugovori_OPULJP[[#This Row],[Bespovratna sredstva - Ukupno (EU+Nac) HRK
= Ukupna ugovorena vrijednost bespovratnih sredstava]]/7.5345</f>
        <v>238669.22688964097</v>
      </c>
      <c r="U2946" s="50">
        <v>0</v>
      </c>
      <c r="V2946" s="51">
        <f>Ugovori_OPULJP[[#This Row],[Javni doprinos korisnika - HRK]]/7.5345</f>
        <v>0</v>
      </c>
      <c r="W2946" s="50">
        <v>0</v>
      </c>
      <c r="X2946" s="51">
        <f>Ugovori_OPULJP[[#This Row],[Privatni doprinos korisnika - HRK]]/7.5345</f>
        <v>0</v>
      </c>
      <c r="Y2946" s="52">
        <v>1798253.29</v>
      </c>
      <c r="Z2946" s="53">
        <f>Ugovori_OPULJP[[#This Row],[UKUPNI PRIHVATLJIVI IZDACI
TOTAL ELIGIBLE EXPENDITURE
= Bespovratna sredstva ukupno + doprinos korisnika
= Ukupni prihvatljivi troškovi
= Ukupna ugovorena vrijednost projekta HRK]]/7.5345</f>
        <v>238669.22688964097</v>
      </c>
      <c r="AA2946" s="44" t="s">
        <v>10669</v>
      </c>
      <c r="AB2946" s="44" t="s">
        <v>10670</v>
      </c>
      <c r="AC2946" s="114" t="s">
        <v>10780</v>
      </c>
      <c r="AD2946" s="43" t="s">
        <v>10672</v>
      </c>
    </row>
    <row r="2947" spans="1:30" ht="66.75" customHeight="1" x14ac:dyDescent="0.2">
      <c r="A2947" s="41" t="s">
        <v>10781</v>
      </c>
      <c r="B2947" s="42" t="s">
        <v>10664</v>
      </c>
      <c r="C2947" s="43" t="s">
        <v>10665</v>
      </c>
      <c r="D2947" s="43" t="s">
        <v>10674</v>
      </c>
      <c r="E2947" s="44" t="s">
        <v>232</v>
      </c>
      <c r="F2947" s="45" t="s">
        <v>10782</v>
      </c>
      <c r="G2947" s="45" t="s">
        <v>10783</v>
      </c>
      <c r="H2947" s="47">
        <v>43385</v>
      </c>
      <c r="I2947" s="47">
        <v>44481</v>
      </c>
      <c r="J2947" s="48" t="str">
        <f>IF(Ugovori_OPULJP[[#This Row],[DATUM ZAVRŠETKA OPERACIJE]]&gt;DATE(2024,3,31),"u provedbi","završen")</f>
        <v>završen</v>
      </c>
      <c r="K2947" s="46" t="s">
        <v>249</v>
      </c>
      <c r="L2947" s="46" t="s">
        <v>249</v>
      </c>
      <c r="M2947" s="49">
        <v>0.85</v>
      </c>
      <c r="N2947" s="49">
        <v>0.15</v>
      </c>
      <c r="O2947" s="50">
        <f>Ugovori_OPULJP[[#This Row],[Bespovratna sredstva - Ukupno (EU+Nac) HRK
= Ukupna ugovorena vrijednost bespovratnih sredstava]]*Ugovori_OPULJP[[#This Row],[EU STOPA SUFINANCIRANJA %
EU CO-FINANCING RATE %]]</f>
        <v>1487732.9254999999</v>
      </c>
      <c r="P2947" s="51">
        <f>Ugovori_OPULJP[[#This Row],[Bespovratna sredstva - EU dio - HRK]]/7.5345</f>
        <v>197456.09204326762</v>
      </c>
      <c r="Q2947" s="50">
        <f>Ugovori_OPULJP[[#This Row],[Bespovratna sredstva - Ukupno (EU+Nac) HRK
= Ukupna ugovorena vrijednost bespovratnih sredstava]]*Ugovori_OPULJP[[#This Row],[STOPA NACIONALNOG SUFINANCIRANJA %]]</f>
        <v>262541.10450000002</v>
      </c>
      <c r="R2947" s="51">
        <f>Ugovori_OPULJP[[#This Row],[Bespovratna sredstva - Nacionalni dio - HRK]]/7.5345</f>
        <v>34845.192713517819</v>
      </c>
      <c r="S2947" s="50">
        <v>1750274.03</v>
      </c>
      <c r="T2947" s="51">
        <f>Ugovori_OPULJP[[#This Row],[Bespovratna sredstva - Ukupno (EU+Nac) HRK
= Ukupna ugovorena vrijednost bespovratnih sredstava]]/7.5345</f>
        <v>232301.28475678543</v>
      </c>
      <c r="U2947" s="50">
        <v>0</v>
      </c>
      <c r="V2947" s="51">
        <f>Ugovori_OPULJP[[#This Row],[Javni doprinos korisnika - HRK]]/7.5345</f>
        <v>0</v>
      </c>
      <c r="W2947" s="50">
        <v>0</v>
      </c>
      <c r="X2947" s="51">
        <f>Ugovori_OPULJP[[#This Row],[Privatni doprinos korisnika - HRK]]/7.5345</f>
        <v>0</v>
      </c>
      <c r="Y2947" s="52">
        <v>1750274.03</v>
      </c>
      <c r="Z2947" s="53">
        <f>Ugovori_OPULJP[[#This Row],[UKUPNI PRIHVATLJIVI IZDACI
TOTAL ELIGIBLE EXPENDITURE
= Bespovratna sredstva ukupno + doprinos korisnika
= Ukupni prihvatljivi troškovi
= Ukupna ugovorena vrijednost projekta HRK]]/7.5345</f>
        <v>232301.28475678543</v>
      </c>
      <c r="AA2947" s="44" t="s">
        <v>10669</v>
      </c>
      <c r="AB2947" s="44" t="s">
        <v>10670</v>
      </c>
      <c r="AC2947" s="114" t="s">
        <v>10784</v>
      </c>
      <c r="AD2947" s="43" t="s">
        <v>10672</v>
      </c>
    </row>
    <row r="2948" spans="1:30" ht="66.75" customHeight="1" x14ac:dyDescent="0.2">
      <c r="A2948" s="41" t="s">
        <v>10785</v>
      </c>
      <c r="B2948" s="42" t="s">
        <v>10664</v>
      </c>
      <c r="C2948" s="43" t="s">
        <v>10665</v>
      </c>
      <c r="D2948" s="43" t="s">
        <v>10674</v>
      </c>
      <c r="E2948" s="44" t="s">
        <v>232</v>
      </c>
      <c r="F2948" s="45" t="s">
        <v>10786</v>
      </c>
      <c r="G2948" s="45" t="s">
        <v>10787</v>
      </c>
      <c r="H2948" s="47">
        <v>43385</v>
      </c>
      <c r="I2948" s="47">
        <v>44116</v>
      </c>
      <c r="J2948" s="48" t="str">
        <f>IF(Ugovori_OPULJP[[#This Row],[DATUM ZAVRŠETKA OPERACIJE]]&gt;DATE(2024,3,31),"u provedbi","završen")</f>
        <v>završen</v>
      </c>
      <c r="K2948" s="46" t="s">
        <v>2683</v>
      </c>
      <c r="L2948" s="46" t="s">
        <v>94</v>
      </c>
      <c r="M2948" s="49">
        <v>0.85</v>
      </c>
      <c r="N2948" s="49">
        <v>0.15</v>
      </c>
      <c r="O2948" s="50">
        <f>Ugovori_OPULJP[[#This Row],[Bespovratna sredstva - Ukupno (EU+Nac) HRK
= Ukupna ugovorena vrijednost bespovratnih sredstava]]*Ugovori_OPULJP[[#This Row],[EU STOPA SUFINANCIRANJA %
EU CO-FINANCING RATE %]]</f>
        <v>1398917.2245</v>
      </c>
      <c r="P2948" s="51">
        <f>Ugovori_OPULJP[[#This Row],[Bespovratna sredstva - EU dio - HRK]]/7.5345</f>
        <v>185668.22277523391</v>
      </c>
      <c r="Q2948" s="50">
        <f>Ugovori_OPULJP[[#This Row],[Bespovratna sredstva - Ukupno (EU+Nac) HRK
= Ukupna ugovorena vrijednost bespovratnih sredstava]]*Ugovori_OPULJP[[#This Row],[STOPA NACIONALNOG SUFINANCIRANJA %]]</f>
        <v>246867.74549999999</v>
      </c>
      <c r="R2948" s="51">
        <f>Ugovori_OPULJP[[#This Row],[Bespovratna sredstva - Nacionalni dio - HRK]]/7.5345</f>
        <v>32764.980489747159</v>
      </c>
      <c r="S2948" s="50">
        <v>1645784.97</v>
      </c>
      <c r="T2948" s="51">
        <f>Ugovori_OPULJP[[#This Row],[Bespovratna sredstva - Ukupno (EU+Nac) HRK
= Ukupna ugovorena vrijednost bespovratnih sredstava]]/7.5345</f>
        <v>218433.20326498107</v>
      </c>
      <c r="U2948" s="50">
        <v>0</v>
      </c>
      <c r="V2948" s="51">
        <f>Ugovori_OPULJP[[#This Row],[Javni doprinos korisnika - HRK]]/7.5345</f>
        <v>0</v>
      </c>
      <c r="W2948" s="50">
        <v>0</v>
      </c>
      <c r="X2948" s="51">
        <f>Ugovori_OPULJP[[#This Row],[Privatni doprinos korisnika - HRK]]/7.5345</f>
        <v>0</v>
      </c>
      <c r="Y2948" s="52">
        <v>1645784.97</v>
      </c>
      <c r="Z2948" s="53">
        <f>Ugovori_OPULJP[[#This Row],[UKUPNI PRIHVATLJIVI IZDACI
TOTAL ELIGIBLE EXPENDITURE
= Bespovratna sredstva ukupno + doprinos korisnika
= Ukupni prihvatljivi troškovi
= Ukupna ugovorena vrijednost projekta HRK]]/7.5345</f>
        <v>218433.20326498107</v>
      </c>
      <c r="AA2948" s="44" t="s">
        <v>10669</v>
      </c>
      <c r="AB2948" s="44" t="s">
        <v>10670</v>
      </c>
      <c r="AC2948" s="114" t="s">
        <v>10788</v>
      </c>
      <c r="AD2948" s="43" t="s">
        <v>10672</v>
      </c>
    </row>
    <row r="2949" spans="1:30" ht="66.75" customHeight="1" x14ac:dyDescent="0.2">
      <c r="A2949" s="41" t="s">
        <v>10789</v>
      </c>
      <c r="B2949" s="42" t="s">
        <v>10664</v>
      </c>
      <c r="C2949" s="43" t="s">
        <v>10665</v>
      </c>
      <c r="D2949" s="43" t="s">
        <v>10674</v>
      </c>
      <c r="E2949" s="44" t="s">
        <v>232</v>
      </c>
      <c r="F2949" s="45" t="s">
        <v>10790</v>
      </c>
      <c r="G2949" s="45" t="s">
        <v>2958</v>
      </c>
      <c r="H2949" s="47">
        <v>43385</v>
      </c>
      <c r="I2949" s="47">
        <v>44208</v>
      </c>
      <c r="J2949" s="48" t="str">
        <f>IF(Ugovori_OPULJP[[#This Row],[DATUM ZAVRŠETKA OPERACIJE]]&gt;DATE(2024,3,31),"u provedbi","završen")</f>
        <v>završen</v>
      </c>
      <c r="K2949" s="46" t="s">
        <v>9260</v>
      </c>
      <c r="L2949" s="46" t="s">
        <v>130</v>
      </c>
      <c r="M2949" s="49">
        <v>0.85</v>
      </c>
      <c r="N2949" s="49">
        <v>0.15</v>
      </c>
      <c r="O2949" s="50">
        <f>Ugovori_OPULJP[[#This Row],[Bespovratna sredstva - Ukupno (EU+Nac) HRK
= Ukupna ugovorena vrijednost bespovratnih sredstava]]*Ugovori_OPULJP[[#This Row],[EU STOPA SUFINANCIRANJA %
EU CO-FINANCING RATE %]]</f>
        <v>1057530.2879999999</v>
      </c>
      <c r="P2949" s="51">
        <f>Ugovori_OPULJP[[#This Row],[Bespovratna sredstva - EU dio - HRK]]/7.5345</f>
        <v>140358.3898068883</v>
      </c>
      <c r="Q2949" s="50">
        <f>Ugovori_OPULJP[[#This Row],[Bespovratna sredstva - Ukupno (EU+Nac) HRK
= Ukupna ugovorena vrijednost bespovratnih sredstava]]*Ugovori_OPULJP[[#This Row],[STOPA NACIONALNOG SUFINANCIRANJA %]]</f>
        <v>186622.992</v>
      </c>
      <c r="R2949" s="51">
        <f>Ugovori_OPULJP[[#This Row],[Bespovratna sredstva - Nacionalni dio - HRK]]/7.5345</f>
        <v>24769.12761298029</v>
      </c>
      <c r="S2949" s="50">
        <v>1244153.28</v>
      </c>
      <c r="T2949" s="51">
        <f>Ugovori_OPULJP[[#This Row],[Bespovratna sredstva - Ukupno (EU+Nac) HRK
= Ukupna ugovorena vrijednost bespovratnih sredstava]]/7.5345</f>
        <v>165127.51741986859</v>
      </c>
      <c r="U2949" s="50">
        <v>0</v>
      </c>
      <c r="V2949" s="51">
        <f>Ugovori_OPULJP[[#This Row],[Javni doprinos korisnika - HRK]]/7.5345</f>
        <v>0</v>
      </c>
      <c r="W2949" s="50">
        <v>0</v>
      </c>
      <c r="X2949" s="51">
        <f>Ugovori_OPULJP[[#This Row],[Privatni doprinos korisnika - HRK]]/7.5345</f>
        <v>0</v>
      </c>
      <c r="Y2949" s="52">
        <v>1244153.28</v>
      </c>
      <c r="Z2949" s="53">
        <f>Ugovori_OPULJP[[#This Row],[UKUPNI PRIHVATLJIVI IZDACI
TOTAL ELIGIBLE EXPENDITURE
= Bespovratna sredstva ukupno + doprinos korisnika
= Ukupni prihvatljivi troškovi
= Ukupna ugovorena vrijednost projekta HRK]]/7.5345</f>
        <v>165127.51741986859</v>
      </c>
      <c r="AA2949" s="44" t="s">
        <v>10669</v>
      </c>
      <c r="AB2949" s="44" t="s">
        <v>10670</v>
      </c>
      <c r="AC2949" s="114" t="s">
        <v>10791</v>
      </c>
      <c r="AD2949" s="43" t="s">
        <v>10672</v>
      </c>
    </row>
    <row r="2950" spans="1:30" ht="66.75" customHeight="1" x14ac:dyDescent="0.2">
      <c r="A2950" s="41" t="s">
        <v>10792</v>
      </c>
      <c r="B2950" s="42" t="s">
        <v>10664</v>
      </c>
      <c r="C2950" s="43" t="s">
        <v>10665</v>
      </c>
      <c r="D2950" s="43" t="s">
        <v>10793</v>
      </c>
      <c r="E2950" s="44" t="s">
        <v>232</v>
      </c>
      <c r="F2950" s="45" t="s">
        <v>10794</v>
      </c>
      <c r="G2950" s="45" t="s">
        <v>10795</v>
      </c>
      <c r="H2950" s="47">
        <v>43546</v>
      </c>
      <c r="I2950" s="47">
        <v>44642</v>
      </c>
      <c r="J2950" s="48" t="str">
        <f>IF(Ugovori_OPULJP[[#This Row],[DATUM ZAVRŠETKA OPERACIJE]]&gt;DATE(2024,3,31),"u provedbi","završen")</f>
        <v>završen</v>
      </c>
      <c r="K2950" s="46" t="s">
        <v>10796</v>
      </c>
      <c r="L2950" s="46" t="s">
        <v>37</v>
      </c>
      <c r="M2950" s="49">
        <v>0.85</v>
      </c>
      <c r="N2950" s="49">
        <v>0.15</v>
      </c>
      <c r="O2950" s="50">
        <f>Ugovori_OPULJP[[#This Row],[Bespovratna sredstva - Ukupno (EU+Nac) HRK
= Ukupna ugovorena vrijednost bespovratnih sredstava]]*Ugovori_OPULJP[[#This Row],[EU STOPA SUFINANCIRANJA %
EU CO-FINANCING RATE %]]</f>
        <v>3290798.477</v>
      </c>
      <c r="P2950" s="51">
        <f>Ugovori_OPULJP[[#This Row],[Bespovratna sredstva - EU dio - HRK]]/7.5345</f>
        <v>436764.01579401415</v>
      </c>
      <c r="Q2950" s="50">
        <f>Ugovori_OPULJP[[#This Row],[Bespovratna sredstva - Ukupno (EU+Nac) HRK
= Ukupna ugovorena vrijednost bespovratnih sredstava]]*Ugovori_OPULJP[[#This Row],[STOPA NACIONALNOG SUFINANCIRANJA %]]</f>
        <v>580729.14300000004</v>
      </c>
      <c r="R2950" s="51">
        <f>Ugovori_OPULJP[[#This Row],[Bespovratna sredstva - Nacionalni dio - HRK]]/7.5345</f>
        <v>77076.002787178979</v>
      </c>
      <c r="S2950" s="50">
        <v>3871527.62</v>
      </c>
      <c r="T2950" s="51">
        <f>Ugovori_OPULJP[[#This Row],[Bespovratna sredstva - Ukupno (EU+Nac) HRK
= Ukupna ugovorena vrijednost bespovratnih sredstava]]/7.5345</f>
        <v>513840.01858119317</v>
      </c>
      <c r="U2950" s="50">
        <v>0</v>
      </c>
      <c r="V2950" s="51">
        <f>Ugovori_OPULJP[[#This Row],[Javni doprinos korisnika - HRK]]/7.5345</f>
        <v>0</v>
      </c>
      <c r="W2950" s="50">
        <v>0</v>
      </c>
      <c r="X2950" s="51">
        <f>Ugovori_OPULJP[[#This Row],[Privatni doprinos korisnika - HRK]]/7.5345</f>
        <v>0</v>
      </c>
      <c r="Y2950" s="52">
        <v>3871527.62</v>
      </c>
      <c r="Z2950" s="53">
        <f>Ugovori_OPULJP[[#This Row],[UKUPNI PRIHVATLJIVI IZDACI
TOTAL ELIGIBLE EXPENDITURE
= Bespovratna sredstva ukupno + doprinos korisnika
= Ukupni prihvatljivi troškovi
= Ukupna ugovorena vrijednost projekta HRK]]/7.5345</f>
        <v>513840.01858119317</v>
      </c>
      <c r="AA2950" s="44" t="s">
        <v>10669</v>
      </c>
      <c r="AB2950" s="44" t="s">
        <v>10670</v>
      </c>
      <c r="AC2950" s="114" t="s">
        <v>10797</v>
      </c>
      <c r="AD2950" s="43" t="s">
        <v>10672</v>
      </c>
    </row>
    <row r="2951" spans="1:30" ht="66.75" customHeight="1" x14ac:dyDescent="0.2">
      <c r="A2951" s="41" t="s">
        <v>10798</v>
      </c>
      <c r="B2951" s="42" t="s">
        <v>10664</v>
      </c>
      <c r="C2951" s="43" t="s">
        <v>10665</v>
      </c>
      <c r="D2951" s="43" t="s">
        <v>10793</v>
      </c>
      <c r="E2951" s="44" t="s">
        <v>232</v>
      </c>
      <c r="F2951" s="45" t="s">
        <v>10799</v>
      </c>
      <c r="G2951" s="45" t="s">
        <v>10800</v>
      </c>
      <c r="H2951" s="47">
        <v>43546</v>
      </c>
      <c r="I2951" s="47">
        <v>44642</v>
      </c>
      <c r="J2951" s="48" t="str">
        <f>IF(Ugovori_OPULJP[[#This Row],[DATUM ZAVRŠETKA OPERACIJE]]&gt;DATE(2024,3,31),"u provedbi","završen")</f>
        <v>završen</v>
      </c>
      <c r="K2951" s="46" t="s">
        <v>37</v>
      </c>
      <c r="L2951" s="46" t="s">
        <v>37</v>
      </c>
      <c r="M2951" s="49">
        <v>0.85</v>
      </c>
      <c r="N2951" s="49">
        <v>0.15</v>
      </c>
      <c r="O2951" s="50">
        <f>Ugovori_OPULJP[[#This Row],[Bespovratna sredstva - Ukupno (EU+Nac) HRK
= Ukupna ugovorena vrijednost bespovratnih sredstava]]*Ugovori_OPULJP[[#This Row],[EU STOPA SUFINANCIRANJA %
EU CO-FINANCING RATE %]]</f>
        <v>2952821.8679999998</v>
      </c>
      <c r="P2951" s="51">
        <f>Ugovori_OPULJP[[#This Row],[Bespovratna sredstva - EU dio - HRK]]/7.5345</f>
        <v>391906.81106908218</v>
      </c>
      <c r="Q2951" s="50">
        <f>Ugovori_OPULJP[[#This Row],[Bespovratna sredstva - Ukupno (EU+Nac) HRK
= Ukupna ugovorena vrijednost bespovratnih sredstava]]*Ugovori_OPULJP[[#This Row],[STOPA NACIONALNOG SUFINANCIRANJA %]]</f>
        <v>521086.212</v>
      </c>
      <c r="R2951" s="51">
        <f>Ugovori_OPULJP[[#This Row],[Bespovratna sredstva - Nacionalni dio - HRK]]/7.5345</f>
        <v>69160.025482779209</v>
      </c>
      <c r="S2951" s="50">
        <v>3473908.08</v>
      </c>
      <c r="T2951" s="51">
        <f>Ugovori_OPULJP[[#This Row],[Bespovratna sredstva - Ukupno (EU+Nac) HRK
= Ukupna ugovorena vrijednost bespovratnih sredstava]]/7.5345</f>
        <v>461066.83655186143</v>
      </c>
      <c r="U2951" s="50">
        <v>0</v>
      </c>
      <c r="V2951" s="51">
        <f>Ugovori_OPULJP[[#This Row],[Javni doprinos korisnika - HRK]]/7.5345</f>
        <v>0</v>
      </c>
      <c r="W2951" s="50">
        <v>0</v>
      </c>
      <c r="X2951" s="51">
        <f>Ugovori_OPULJP[[#This Row],[Privatni doprinos korisnika - HRK]]/7.5345</f>
        <v>0</v>
      </c>
      <c r="Y2951" s="52">
        <v>3473908.08</v>
      </c>
      <c r="Z2951" s="53">
        <f>Ugovori_OPULJP[[#This Row],[UKUPNI PRIHVATLJIVI IZDACI
TOTAL ELIGIBLE EXPENDITURE
= Bespovratna sredstva ukupno + doprinos korisnika
= Ukupni prihvatljivi troškovi
= Ukupna ugovorena vrijednost projekta HRK]]/7.5345</f>
        <v>461066.83655186143</v>
      </c>
      <c r="AA2951" s="44" t="s">
        <v>10669</v>
      </c>
      <c r="AB2951" s="44" t="s">
        <v>10670</v>
      </c>
      <c r="AC2951" s="114" t="s">
        <v>10801</v>
      </c>
      <c r="AD2951" s="43" t="s">
        <v>10672</v>
      </c>
    </row>
    <row r="2952" spans="1:30" ht="66.75" customHeight="1" x14ac:dyDescent="0.2">
      <c r="A2952" s="41" t="s">
        <v>10802</v>
      </c>
      <c r="B2952" s="42" t="s">
        <v>10664</v>
      </c>
      <c r="C2952" s="43" t="s">
        <v>10665</v>
      </c>
      <c r="D2952" s="43" t="s">
        <v>10793</v>
      </c>
      <c r="E2952" s="44" t="s">
        <v>232</v>
      </c>
      <c r="F2952" s="45" t="s">
        <v>10803</v>
      </c>
      <c r="G2952" s="45" t="s">
        <v>10731</v>
      </c>
      <c r="H2952" s="47">
        <v>43546</v>
      </c>
      <c r="I2952" s="47">
        <v>44642</v>
      </c>
      <c r="J2952" s="48" t="str">
        <f>IF(Ugovori_OPULJP[[#This Row],[DATUM ZAVRŠETKA OPERACIJE]]&gt;DATE(2024,3,31),"u provedbi","završen")</f>
        <v>završen</v>
      </c>
      <c r="K2952" s="46" t="s">
        <v>10804</v>
      </c>
      <c r="L2952" s="46" t="s">
        <v>37</v>
      </c>
      <c r="M2952" s="49">
        <v>0.85</v>
      </c>
      <c r="N2952" s="49">
        <v>0.15</v>
      </c>
      <c r="O2952" s="50">
        <f>Ugovori_OPULJP[[#This Row],[Bespovratna sredstva - Ukupno (EU+Nac) HRK
= Ukupna ugovorena vrijednost bespovratnih sredstava]]*Ugovori_OPULJP[[#This Row],[EU STOPA SUFINANCIRANJA %
EU CO-FINANCING RATE %]]</f>
        <v>3386839.4245000002</v>
      </c>
      <c r="P2952" s="51">
        <f>Ugovori_OPULJP[[#This Row],[Bespovratna sredstva - EU dio - HRK]]/7.5345</f>
        <v>449510.84006901586</v>
      </c>
      <c r="Q2952" s="50">
        <f>Ugovori_OPULJP[[#This Row],[Bespovratna sredstva - Ukupno (EU+Nac) HRK
= Ukupna ugovorena vrijednost bespovratnih sredstava]]*Ugovori_OPULJP[[#This Row],[STOPA NACIONALNOG SUFINANCIRANJA %]]</f>
        <v>597677.54550000001</v>
      </c>
      <c r="R2952" s="51">
        <f>Ugovori_OPULJP[[#This Row],[Bespovratna sredstva - Nacionalni dio - HRK]]/7.5345</f>
        <v>79325.442365120442</v>
      </c>
      <c r="S2952" s="50">
        <v>3984516.97</v>
      </c>
      <c r="T2952" s="51">
        <f>Ugovori_OPULJP[[#This Row],[Bespovratna sredstva - Ukupno (EU+Nac) HRK
= Ukupna ugovorena vrijednost bespovratnih sredstava]]/7.5345</f>
        <v>528836.28243413626</v>
      </c>
      <c r="U2952" s="50">
        <v>0</v>
      </c>
      <c r="V2952" s="51">
        <f>Ugovori_OPULJP[[#This Row],[Javni doprinos korisnika - HRK]]/7.5345</f>
        <v>0</v>
      </c>
      <c r="W2952" s="50">
        <v>0</v>
      </c>
      <c r="X2952" s="51">
        <f>Ugovori_OPULJP[[#This Row],[Privatni doprinos korisnika - HRK]]/7.5345</f>
        <v>0</v>
      </c>
      <c r="Y2952" s="52">
        <v>3984516.97</v>
      </c>
      <c r="Z2952" s="53">
        <f>Ugovori_OPULJP[[#This Row],[UKUPNI PRIHVATLJIVI IZDACI
TOTAL ELIGIBLE EXPENDITURE
= Bespovratna sredstva ukupno + doprinos korisnika
= Ukupni prihvatljivi troškovi
= Ukupna ugovorena vrijednost projekta HRK]]/7.5345</f>
        <v>528836.28243413626</v>
      </c>
      <c r="AA2952" s="44" t="s">
        <v>10669</v>
      </c>
      <c r="AB2952" s="44" t="s">
        <v>10670</v>
      </c>
      <c r="AC2952" s="114" t="s">
        <v>10805</v>
      </c>
      <c r="AD2952" s="43" t="s">
        <v>10672</v>
      </c>
    </row>
    <row r="2953" spans="1:30" ht="66.75" customHeight="1" x14ac:dyDescent="0.2">
      <c r="A2953" s="41" t="s">
        <v>10806</v>
      </c>
      <c r="B2953" s="42" t="s">
        <v>10664</v>
      </c>
      <c r="C2953" s="43" t="s">
        <v>10665</v>
      </c>
      <c r="D2953" s="43" t="s">
        <v>10793</v>
      </c>
      <c r="E2953" s="44" t="s">
        <v>232</v>
      </c>
      <c r="F2953" s="45" t="s">
        <v>10807</v>
      </c>
      <c r="G2953" s="45" t="s">
        <v>10808</v>
      </c>
      <c r="H2953" s="47">
        <v>43546</v>
      </c>
      <c r="I2953" s="47">
        <v>44642</v>
      </c>
      <c r="J2953" s="48" t="str">
        <f>IF(Ugovori_OPULJP[[#This Row],[DATUM ZAVRŠETKA OPERACIJE]]&gt;DATE(2024,3,31),"u provedbi","završen")</f>
        <v>završen</v>
      </c>
      <c r="K2953" s="46" t="s">
        <v>37</v>
      </c>
      <c r="L2953" s="46" t="s">
        <v>37</v>
      </c>
      <c r="M2953" s="49">
        <v>0.85</v>
      </c>
      <c r="N2953" s="49">
        <v>0.15</v>
      </c>
      <c r="O2953" s="50">
        <f>Ugovori_OPULJP[[#This Row],[Bespovratna sredstva - Ukupno (EU+Nac) HRK
= Ukupna ugovorena vrijednost bespovratnih sredstava]]*Ugovori_OPULJP[[#This Row],[EU STOPA SUFINANCIRANJA %
EU CO-FINANCING RATE %]]</f>
        <v>3266711.4405</v>
      </c>
      <c r="P2953" s="51">
        <f>Ugovori_OPULJP[[#This Row],[Bespovratna sredstva - EU dio - HRK]]/7.5345</f>
        <v>433567.11666334857</v>
      </c>
      <c r="Q2953" s="50">
        <f>Ugovori_OPULJP[[#This Row],[Bespovratna sredstva - Ukupno (EU+Nac) HRK
= Ukupna ugovorena vrijednost bespovratnih sredstava]]*Ugovori_OPULJP[[#This Row],[STOPA NACIONALNOG SUFINANCIRANJA %]]</f>
        <v>576478.48950000003</v>
      </c>
      <c r="R2953" s="51">
        <f>Ugovori_OPULJP[[#This Row],[Bespovratna sredstva - Nacionalni dio - HRK]]/7.5345</f>
        <v>76511.844117061511</v>
      </c>
      <c r="S2953" s="50">
        <v>3843189.93</v>
      </c>
      <c r="T2953" s="51">
        <f>Ugovori_OPULJP[[#This Row],[Bespovratna sredstva - Ukupno (EU+Nac) HRK
= Ukupna ugovorena vrijednost bespovratnih sredstava]]/7.5345</f>
        <v>510078.9607804101</v>
      </c>
      <c r="U2953" s="50">
        <v>0</v>
      </c>
      <c r="V2953" s="51">
        <f>Ugovori_OPULJP[[#This Row],[Javni doprinos korisnika - HRK]]/7.5345</f>
        <v>0</v>
      </c>
      <c r="W2953" s="50">
        <v>0</v>
      </c>
      <c r="X2953" s="51">
        <f>Ugovori_OPULJP[[#This Row],[Privatni doprinos korisnika - HRK]]/7.5345</f>
        <v>0</v>
      </c>
      <c r="Y2953" s="52">
        <v>3843189.93</v>
      </c>
      <c r="Z2953" s="53">
        <f>Ugovori_OPULJP[[#This Row],[UKUPNI PRIHVATLJIVI IZDACI
TOTAL ELIGIBLE EXPENDITURE
= Bespovratna sredstva ukupno + doprinos korisnika
= Ukupni prihvatljivi troškovi
= Ukupna ugovorena vrijednost projekta HRK]]/7.5345</f>
        <v>510078.9607804101</v>
      </c>
      <c r="AA2953" s="44" t="s">
        <v>10669</v>
      </c>
      <c r="AB2953" s="44" t="s">
        <v>10670</v>
      </c>
      <c r="AC2953" s="114" t="s">
        <v>10809</v>
      </c>
      <c r="AD2953" s="43" t="s">
        <v>10672</v>
      </c>
    </row>
    <row r="2954" spans="1:30" ht="66.75" customHeight="1" x14ac:dyDescent="0.2">
      <c r="A2954" s="41" t="s">
        <v>10810</v>
      </c>
      <c r="B2954" s="42" t="s">
        <v>10664</v>
      </c>
      <c r="C2954" s="43" t="s">
        <v>10665</v>
      </c>
      <c r="D2954" s="43" t="s">
        <v>10793</v>
      </c>
      <c r="E2954" s="44" t="s">
        <v>232</v>
      </c>
      <c r="F2954" s="45" t="s">
        <v>10811</v>
      </c>
      <c r="G2954" s="45" t="s">
        <v>10739</v>
      </c>
      <c r="H2954" s="47">
        <v>43546</v>
      </c>
      <c r="I2954" s="47">
        <v>44642</v>
      </c>
      <c r="J2954" s="48" t="str">
        <f>IF(Ugovori_OPULJP[[#This Row],[DATUM ZAVRŠETKA OPERACIJE]]&gt;DATE(2024,3,31),"u provedbi","završen")</f>
        <v>završen</v>
      </c>
      <c r="K2954" s="46" t="s">
        <v>37</v>
      </c>
      <c r="L2954" s="46" t="s">
        <v>37</v>
      </c>
      <c r="M2954" s="49">
        <v>0.85</v>
      </c>
      <c r="N2954" s="49">
        <v>0.15</v>
      </c>
      <c r="O2954" s="50">
        <f>Ugovori_OPULJP[[#This Row],[Bespovratna sredstva - Ukupno (EU+Nac) HRK
= Ukupna ugovorena vrijednost bespovratnih sredstava]]*Ugovori_OPULJP[[#This Row],[EU STOPA SUFINANCIRANJA %
EU CO-FINANCING RATE %]]</f>
        <v>3342487.7334999996</v>
      </c>
      <c r="P2954" s="51">
        <f>Ugovori_OPULJP[[#This Row],[Bespovratna sredstva - EU dio - HRK]]/7.5345</f>
        <v>443624.35908155807</v>
      </c>
      <c r="Q2954" s="50">
        <f>Ugovori_OPULJP[[#This Row],[Bespovratna sredstva - Ukupno (EU+Nac) HRK
= Ukupna ugovorena vrijednost bespovratnih sredstava]]*Ugovori_OPULJP[[#This Row],[STOPA NACIONALNOG SUFINANCIRANJA %]]</f>
        <v>589850.77649999992</v>
      </c>
      <c r="R2954" s="51">
        <f>Ugovori_OPULJP[[#This Row],[Bespovratna sredstva - Nacionalni dio - HRK]]/7.5345</f>
        <v>78286.651602627899</v>
      </c>
      <c r="S2954" s="50">
        <v>3932338.51</v>
      </c>
      <c r="T2954" s="51">
        <f>Ugovori_OPULJP[[#This Row],[Bespovratna sredstva - Ukupno (EU+Nac) HRK
= Ukupna ugovorena vrijednost bespovratnih sredstava]]/7.5345</f>
        <v>521911.01068418601</v>
      </c>
      <c r="U2954" s="50">
        <v>0</v>
      </c>
      <c r="V2954" s="51">
        <f>Ugovori_OPULJP[[#This Row],[Javni doprinos korisnika - HRK]]/7.5345</f>
        <v>0</v>
      </c>
      <c r="W2954" s="50">
        <v>0</v>
      </c>
      <c r="X2954" s="51">
        <f>Ugovori_OPULJP[[#This Row],[Privatni doprinos korisnika - HRK]]/7.5345</f>
        <v>0</v>
      </c>
      <c r="Y2954" s="52">
        <v>3932338.51</v>
      </c>
      <c r="Z2954" s="53">
        <f>Ugovori_OPULJP[[#This Row],[UKUPNI PRIHVATLJIVI IZDACI
TOTAL ELIGIBLE EXPENDITURE
= Bespovratna sredstva ukupno + doprinos korisnika
= Ukupni prihvatljivi troškovi
= Ukupna ugovorena vrijednost projekta HRK]]/7.5345</f>
        <v>521911.01068418601</v>
      </c>
      <c r="AA2954" s="44" t="s">
        <v>10669</v>
      </c>
      <c r="AB2954" s="44" t="s">
        <v>10670</v>
      </c>
      <c r="AC2954" s="114" t="s">
        <v>10812</v>
      </c>
      <c r="AD2954" s="43" t="s">
        <v>10672</v>
      </c>
    </row>
    <row r="2955" spans="1:30" ht="66.75" customHeight="1" x14ac:dyDescent="0.2">
      <c r="A2955" s="41" t="s">
        <v>10813</v>
      </c>
      <c r="B2955" s="42" t="s">
        <v>10664</v>
      </c>
      <c r="C2955" s="43" t="s">
        <v>10665</v>
      </c>
      <c r="D2955" s="43" t="s">
        <v>10793</v>
      </c>
      <c r="E2955" s="44" t="s">
        <v>232</v>
      </c>
      <c r="F2955" s="45" t="s">
        <v>10814</v>
      </c>
      <c r="G2955" s="45" t="s">
        <v>10708</v>
      </c>
      <c r="H2955" s="47">
        <v>43546</v>
      </c>
      <c r="I2955" s="47">
        <v>44642</v>
      </c>
      <c r="J2955" s="48" t="str">
        <f>IF(Ugovori_OPULJP[[#This Row],[DATUM ZAVRŠETKA OPERACIJE]]&gt;DATE(2024,3,31),"u provedbi","završen")</f>
        <v>završen</v>
      </c>
      <c r="K2955" s="46" t="s">
        <v>8608</v>
      </c>
      <c r="L2955" s="46" t="s">
        <v>37</v>
      </c>
      <c r="M2955" s="49">
        <v>0.85</v>
      </c>
      <c r="N2955" s="49">
        <v>0.15</v>
      </c>
      <c r="O2955" s="50">
        <f>Ugovori_OPULJP[[#This Row],[Bespovratna sredstva - Ukupno (EU+Nac) HRK
= Ukupna ugovorena vrijednost bespovratnih sredstava]]*Ugovori_OPULJP[[#This Row],[EU STOPA SUFINANCIRANJA %
EU CO-FINANCING RATE %]]</f>
        <v>3394932.5719999997</v>
      </c>
      <c r="P2955" s="51">
        <f>Ugovori_OPULJP[[#This Row],[Bespovratna sredstva - EU dio - HRK]]/7.5345</f>
        <v>450584.9853341296</v>
      </c>
      <c r="Q2955" s="50">
        <f>Ugovori_OPULJP[[#This Row],[Bespovratna sredstva - Ukupno (EU+Nac) HRK
= Ukupna ugovorena vrijednost bespovratnih sredstava]]*Ugovori_OPULJP[[#This Row],[STOPA NACIONALNOG SUFINANCIRANJA %]]</f>
        <v>599105.74799999991</v>
      </c>
      <c r="R2955" s="51">
        <f>Ugovori_OPULJP[[#This Row],[Bespovratna sredstva - Nacionalni dio - HRK]]/7.5345</f>
        <v>79514.99741190522</v>
      </c>
      <c r="S2955" s="50">
        <v>3994038.32</v>
      </c>
      <c r="T2955" s="51">
        <f>Ugovori_OPULJP[[#This Row],[Bespovratna sredstva - Ukupno (EU+Nac) HRK
= Ukupna ugovorena vrijednost bespovratnih sredstava]]/7.5345</f>
        <v>530099.98274603486</v>
      </c>
      <c r="U2955" s="50">
        <v>0</v>
      </c>
      <c r="V2955" s="51">
        <f>Ugovori_OPULJP[[#This Row],[Javni doprinos korisnika - HRK]]/7.5345</f>
        <v>0</v>
      </c>
      <c r="W2955" s="50">
        <v>0</v>
      </c>
      <c r="X2955" s="51">
        <f>Ugovori_OPULJP[[#This Row],[Privatni doprinos korisnika - HRK]]/7.5345</f>
        <v>0</v>
      </c>
      <c r="Y2955" s="52">
        <v>3994038.32</v>
      </c>
      <c r="Z2955" s="53">
        <f>Ugovori_OPULJP[[#This Row],[UKUPNI PRIHVATLJIVI IZDACI
TOTAL ELIGIBLE EXPENDITURE
= Bespovratna sredstva ukupno + doprinos korisnika
= Ukupni prihvatljivi troškovi
= Ukupna ugovorena vrijednost projekta HRK]]/7.5345</f>
        <v>530099.98274603486</v>
      </c>
      <c r="AA2955" s="44" t="s">
        <v>10669</v>
      </c>
      <c r="AB2955" s="44" t="s">
        <v>10670</v>
      </c>
      <c r="AC2955" s="114" t="s">
        <v>10815</v>
      </c>
      <c r="AD2955" s="43" t="s">
        <v>10672</v>
      </c>
    </row>
    <row r="2956" spans="1:30" ht="66.75" customHeight="1" x14ac:dyDescent="0.2">
      <c r="A2956" s="41" t="s">
        <v>10816</v>
      </c>
      <c r="B2956" s="42" t="s">
        <v>10664</v>
      </c>
      <c r="C2956" s="43" t="s">
        <v>10665</v>
      </c>
      <c r="D2956" s="43" t="s">
        <v>10793</v>
      </c>
      <c r="E2956" s="44" t="s">
        <v>232</v>
      </c>
      <c r="F2956" s="45" t="s">
        <v>10817</v>
      </c>
      <c r="G2956" s="45" t="s">
        <v>10818</v>
      </c>
      <c r="H2956" s="47">
        <v>43546</v>
      </c>
      <c r="I2956" s="47">
        <v>44642</v>
      </c>
      <c r="J2956" s="48" t="str">
        <f>IF(Ugovori_OPULJP[[#This Row],[DATUM ZAVRŠETKA OPERACIJE]]&gt;DATE(2024,3,31),"u provedbi","završen")</f>
        <v>završen</v>
      </c>
      <c r="K2956" s="46" t="s">
        <v>37</v>
      </c>
      <c r="L2956" s="46" t="s">
        <v>37</v>
      </c>
      <c r="M2956" s="49">
        <v>0.85</v>
      </c>
      <c r="N2956" s="49">
        <v>0.15</v>
      </c>
      <c r="O2956" s="50">
        <f>Ugovori_OPULJP[[#This Row],[Bespovratna sredstva - Ukupno (EU+Nac) HRK
= Ukupna ugovorena vrijednost bespovratnih sredstava]]*Ugovori_OPULJP[[#This Row],[EU STOPA SUFINANCIRANJA %
EU CO-FINANCING RATE %]]</f>
        <v>3232880.0379999997</v>
      </c>
      <c r="P2956" s="51">
        <f>Ugovori_OPULJP[[#This Row],[Bespovratna sredstva - EU dio - HRK]]/7.5345</f>
        <v>429076.91791094292</v>
      </c>
      <c r="Q2956" s="50">
        <f>Ugovori_OPULJP[[#This Row],[Bespovratna sredstva - Ukupno (EU+Nac) HRK
= Ukupna ugovorena vrijednost bespovratnih sredstava]]*Ugovori_OPULJP[[#This Row],[STOPA NACIONALNOG SUFINANCIRANJA %]]</f>
        <v>570508.24199999997</v>
      </c>
      <c r="R2956" s="51">
        <f>Ugovori_OPULJP[[#This Row],[Bespovratna sredstva - Nacionalni dio - HRK]]/7.5345</f>
        <v>75719.456101931108</v>
      </c>
      <c r="S2956" s="50">
        <v>3803388.28</v>
      </c>
      <c r="T2956" s="51">
        <f>Ugovori_OPULJP[[#This Row],[Bespovratna sredstva - Ukupno (EU+Nac) HRK
= Ukupna ugovorena vrijednost bespovratnih sredstava]]/7.5345</f>
        <v>504796.37401287403</v>
      </c>
      <c r="U2956" s="50">
        <v>0</v>
      </c>
      <c r="V2956" s="51">
        <f>Ugovori_OPULJP[[#This Row],[Javni doprinos korisnika - HRK]]/7.5345</f>
        <v>0</v>
      </c>
      <c r="W2956" s="50">
        <v>0</v>
      </c>
      <c r="X2956" s="51">
        <f>Ugovori_OPULJP[[#This Row],[Privatni doprinos korisnika - HRK]]/7.5345</f>
        <v>0</v>
      </c>
      <c r="Y2956" s="52">
        <v>3803388.28</v>
      </c>
      <c r="Z2956" s="53">
        <f>Ugovori_OPULJP[[#This Row],[UKUPNI PRIHVATLJIVI IZDACI
TOTAL ELIGIBLE EXPENDITURE
= Bespovratna sredstva ukupno + doprinos korisnika
= Ukupni prihvatljivi troškovi
= Ukupna ugovorena vrijednost projekta HRK]]/7.5345</f>
        <v>504796.37401287403</v>
      </c>
      <c r="AA2956" s="44" t="s">
        <v>10669</v>
      </c>
      <c r="AB2956" s="44" t="s">
        <v>10670</v>
      </c>
      <c r="AC2956" s="114" t="s">
        <v>10819</v>
      </c>
      <c r="AD2956" s="43" t="s">
        <v>10672</v>
      </c>
    </row>
    <row r="2957" spans="1:30" ht="66.75" customHeight="1" x14ac:dyDescent="0.2">
      <c r="A2957" s="41" t="s">
        <v>10820</v>
      </c>
      <c r="B2957" s="42" t="s">
        <v>10664</v>
      </c>
      <c r="C2957" s="43" t="s">
        <v>10665</v>
      </c>
      <c r="D2957" s="43" t="s">
        <v>10793</v>
      </c>
      <c r="E2957" s="44" t="s">
        <v>232</v>
      </c>
      <c r="F2957" s="45" t="s">
        <v>10821</v>
      </c>
      <c r="G2957" s="45" t="s">
        <v>10822</v>
      </c>
      <c r="H2957" s="47">
        <v>43546</v>
      </c>
      <c r="I2957" s="47">
        <v>44642</v>
      </c>
      <c r="J2957" s="48" t="str">
        <f>IF(Ugovori_OPULJP[[#This Row],[DATUM ZAVRŠETKA OPERACIJE]]&gt;DATE(2024,3,31),"u provedbi","završen")</f>
        <v>završen</v>
      </c>
      <c r="K2957" s="46" t="s">
        <v>10823</v>
      </c>
      <c r="L2957" s="46" t="s">
        <v>37</v>
      </c>
      <c r="M2957" s="49">
        <v>0.85</v>
      </c>
      <c r="N2957" s="49">
        <v>0.15</v>
      </c>
      <c r="O2957" s="50">
        <f>Ugovori_OPULJP[[#This Row],[Bespovratna sredstva - Ukupno (EU+Nac) HRK
= Ukupna ugovorena vrijednost bespovratnih sredstava]]*Ugovori_OPULJP[[#This Row],[EU STOPA SUFINANCIRANJA %
EU CO-FINANCING RATE %]]</f>
        <v>3017776.1225000001</v>
      </c>
      <c r="P2957" s="51">
        <f>Ugovori_OPULJP[[#This Row],[Bespovratna sredstva - EU dio - HRK]]/7.5345</f>
        <v>400527.72214480059</v>
      </c>
      <c r="Q2957" s="50">
        <f>Ugovori_OPULJP[[#This Row],[Bespovratna sredstva - Ukupno (EU+Nac) HRK
= Ukupna ugovorena vrijednost bespovratnih sredstava]]*Ugovori_OPULJP[[#This Row],[STOPA NACIONALNOG SUFINANCIRANJA %]]</f>
        <v>532548.72750000004</v>
      </c>
      <c r="R2957" s="51">
        <f>Ugovori_OPULJP[[#This Row],[Bespovratna sredstva - Nacionalni dio - HRK]]/7.5345</f>
        <v>70681.362731435394</v>
      </c>
      <c r="S2957" s="50">
        <v>3550324.85</v>
      </c>
      <c r="T2957" s="51">
        <f>Ugovori_OPULJP[[#This Row],[Bespovratna sredstva - Ukupno (EU+Nac) HRK
= Ukupna ugovorena vrijednost bespovratnih sredstava]]/7.5345</f>
        <v>471209.08487623598</v>
      </c>
      <c r="U2957" s="50">
        <v>0</v>
      </c>
      <c r="V2957" s="51">
        <f>Ugovori_OPULJP[[#This Row],[Javni doprinos korisnika - HRK]]/7.5345</f>
        <v>0</v>
      </c>
      <c r="W2957" s="50">
        <v>0</v>
      </c>
      <c r="X2957" s="51">
        <f>Ugovori_OPULJP[[#This Row],[Privatni doprinos korisnika - HRK]]/7.5345</f>
        <v>0</v>
      </c>
      <c r="Y2957" s="52">
        <v>3550324.85</v>
      </c>
      <c r="Z2957" s="53">
        <f>Ugovori_OPULJP[[#This Row],[UKUPNI PRIHVATLJIVI IZDACI
TOTAL ELIGIBLE EXPENDITURE
= Bespovratna sredstva ukupno + doprinos korisnika
= Ukupni prihvatljivi troškovi
= Ukupna ugovorena vrijednost projekta HRK]]/7.5345</f>
        <v>471209.08487623598</v>
      </c>
      <c r="AA2957" s="44" t="s">
        <v>10669</v>
      </c>
      <c r="AB2957" s="44" t="s">
        <v>10670</v>
      </c>
      <c r="AC2957" s="114" t="s">
        <v>10824</v>
      </c>
      <c r="AD2957" s="43" t="s">
        <v>10672</v>
      </c>
    </row>
    <row r="2958" spans="1:30" ht="66.75" customHeight="1" x14ac:dyDescent="0.2">
      <c r="A2958" s="41" t="s">
        <v>10825</v>
      </c>
      <c r="B2958" s="42" t="s">
        <v>10664</v>
      </c>
      <c r="C2958" s="43" t="s">
        <v>10665</v>
      </c>
      <c r="D2958" s="43" t="s">
        <v>10793</v>
      </c>
      <c r="E2958" s="44" t="s">
        <v>232</v>
      </c>
      <c r="F2958" s="45" t="s">
        <v>10826</v>
      </c>
      <c r="G2958" s="45" t="s">
        <v>10827</v>
      </c>
      <c r="H2958" s="47">
        <v>43546</v>
      </c>
      <c r="I2958" s="47">
        <v>44461</v>
      </c>
      <c r="J2958" s="48" t="str">
        <f>IF(Ugovori_OPULJP[[#This Row],[DATUM ZAVRŠETKA OPERACIJE]]&gt;DATE(2024,3,31),"u provedbi","završen")</f>
        <v>završen</v>
      </c>
      <c r="K2958" s="46" t="s">
        <v>10828</v>
      </c>
      <c r="L2958" s="46" t="s">
        <v>186</v>
      </c>
      <c r="M2958" s="49">
        <v>0.85</v>
      </c>
      <c r="N2958" s="49">
        <v>0.15</v>
      </c>
      <c r="O2958" s="50">
        <f>Ugovori_OPULJP[[#This Row],[Bespovratna sredstva - Ukupno (EU+Nac) HRK
= Ukupna ugovorena vrijednost bespovratnih sredstava]]*Ugovori_OPULJP[[#This Row],[EU STOPA SUFINANCIRANJA %
EU CO-FINANCING RATE %]]</f>
        <v>2401806.8605</v>
      </c>
      <c r="P2958" s="51">
        <f>Ugovori_OPULJP[[#This Row],[Bespovratna sredstva - EU dio - HRK]]/7.5345</f>
        <v>318774.55179507594</v>
      </c>
      <c r="Q2958" s="50">
        <f>Ugovori_OPULJP[[#This Row],[Bespovratna sredstva - Ukupno (EU+Nac) HRK
= Ukupna ugovorena vrijednost bespovratnih sredstava]]*Ugovori_OPULJP[[#This Row],[STOPA NACIONALNOG SUFINANCIRANJA %]]</f>
        <v>423848.26949999999</v>
      </c>
      <c r="R2958" s="51">
        <f>Ugovori_OPULJP[[#This Row],[Bespovratna sredstva - Nacionalni dio - HRK]]/7.5345</f>
        <v>56254.33266971929</v>
      </c>
      <c r="S2958" s="50">
        <v>2825655.13</v>
      </c>
      <c r="T2958" s="51">
        <f>Ugovori_OPULJP[[#This Row],[Bespovratna sredstva - Ukupno (EU+Nac) HRK
= Ukupna ugovorena vrijednost bespovratnih sredstava]]/7.5345</f>
        <v>375028.88446479524</v>
      </c>
      <c r="U2958" s="50">
        <v>0</v>
      </c>
      <c r="V2958" s="51">
        <f>Ugovori_OPULJP[[#This Row],[Javni doprinos korisnika - HRK]]/7.5345</f>
        <v>0</v>
      </c>
      <c r="W2958" s="50">
        <v>0</v>
      </c>
      <c r="X2958" s="51">
        <f>Ugovori_OPULJP[[#This Row],[Privatni doprinos korisnika - HRK]]/7.5345</f>
        <v>0</v>
      </c>
      <c r="Y2958" s="52">
        <v>2825655.13</v>
      </c>
      <c r="Z2958" s="53">
        <f>Ugovori_OPULJP[[#This Row],[UKUPNI PRIHVATLJIVI IZDACI
TOTAL ELIGIBLE EXPENDITURE
= Bespovratna sredstva ukupno + doprinos korisnika
= Ukupni prihvatljivi troškovi
= Ukupna ugovorena vrijednost projekta HRK]]/7.5345</f>
        <v>375028.88446479524</v>
      </c>
      <c r="AA2958" s="44" t="s">
        <v>10669</v>
      </c>
      <c r="AB2958" s="44" t="s">
        <v>10670</v>
      </c>
      <c r="AC2958" s="114" t="s">
        <v>10829</v>
      </c>
      <c r="AD2958" s="43" t="s">
        <v>10672</v>
      </c>
    </row>
    <row r="2959" spans="1:30" ht="66.75" customHeight="1" x14ac:dyDescent="0.2">
      <c r="A2959" s="41" t="s">
        <v>10830</v>
      </c>
      <c r="B2959" s="42" t="s">
        <v>10664</v>
      </c>
      <c r="C2959" s="43" t="s">
        <v>10665</v>
      </c>
      <c r="D2959" s="43" t="s">
        <v>10793</v>
      </c>
      <c r="E2959" s="44" t="s">
        <v>232</v>
      </c>
      <c r="F2959" s="45" t="s">
        <v>10831</v>
      </c>
      <c r="G2959" s="45" t="s">
        <v>10704</v>
      </c>
      <c r="H2959" s="47">
        <v>43546</v>
      </c>
      <c r="I2959" s="47">
        <v>44642</v>
      </c>
      <c r="J2959" s="48" t="str">
        <f>IF(Ugovori_OPULJP[[#This Row],[DATUM ZAVRŠETKA OPERACIJE]]&gt;DATE(2024,3,31),"u provedbi","završen")</f>
        <v>završen</v>
      </c>
      <c r="K2959" s="46" t="s">
        <v>37</v>
      </c>
      <c r="L2959" s="46" t="s">
        <v>37</v>
      </c>
      <c r="M2959" s="49">
        <v>0.85</v>
      </c>
      <c r="N2959" s="49">
        <v>0.15</v>
      </c>
      <c r="O2959" s="50">
        <f>Ugovori_OPULJP[[#This Row],[Bespovratna sredstva - Ukupno (EU+Nac) HRK
= Ukupna ugovorena vrijednost bespovratnih sredstava]]*Ugovori_OPULJP[[#This Row],[EU STOPA SUFINANCIRANJA %
EU CO-FINANCING RATE %]]</f>
        <v>3398130.7225000001</v>
      </c>
      <c r="P2959" s="51">
        <f>Ugovori_OPULJP[[#This Row],[Bespovratna sredstva - EU dio - HRK]]/7.5345</f>
        <v>451009.4528502223</v>
      </c>
      <c r="Q2959" s="50">
        <f>Ugovori_OPULJP[[#This Row],[Bespovratna sredstva - Ukupno (EU+Nac) HRK
= Ukupna ugovorena vrijednost bespovratnih sredstava]]*Ugovori_OPULJP[[#This Row],[STOPA NACIONALNOG SUFINANCIRANJA %]]</f>
        <v>599670.12749999994</v>
      </c>
      <c r="R2959" s="51">
        <f>Ugovori_OPULJP[[#This Row],[Bespovratna sredstva - Nacionalni dio - HRK]]/7.5345</f>
        <v>79589.903444156866</v>
      </c>
      <c r="S2959" s="50">
        <v>3997800.85</v>
      </c>
      <c r="T2959" s="51">
        <f>Ugovori_OPULJP[[#This Row],[Bespovratna sredstva - Ukupno (EU+Nac) HRK
= Ukupna ugovorena vrijednost bespovratnih sredstava]]/7.5345</f>
        <v>530599.35629437922</v>
      </c>
      <c r="U2959" s="50">
        <v>0</v>
      </c>
      <c r="V2959" s="51">
        <f>Ugovori_OPULJP[[#This Row],[Javni doprinos korisnika - HRK]]/7.5345</f>
        <v>0</v>
      </c>
      <c r="W2959" s="50">
        <v>0</v>
      </c>
      <c r="X2959" s="51">
        <f>Ugovori_OPULJP[[#This Row],[Privatni doprinos korisnika - HRK]]/7.5345</f>
        <v>0</v>
      </c>
      <c r="Y2959" s="52">
        <v>3997800.85</v>
      </c>
      <c r="Z2959" s="53">
        <f>Ugovori_OPULJP[[#This Row],[UKUPNI PRIHVATLJIVI IZDACI
TOTAL ELIGIBLE EXPENDITURE
= Bespovratna sredstva ukupno + doprinos korisnika
= Ukupni prihvatljivi troškovi
= Ukupna ugovorena vrijednost projekta HRK]]/7.5345</f>
        <v>530599.35629437922</v>
      </c>
      <c r="AA2959" s="44" t="s">
        <v>10669</v>
      </c>
      <c r="AB2959" s="44" t="s">
        <v>10670</v>
      </c>
      <c r="AC2959" s="114" t="s">
        <v>10832</v>
      </c>
      <c r="AD2959" s="43" t="s">
        <v>10672</v>
      </c>
    </row>
    <row r="2960" spans="1:30" ht="66.75" customHeight="1" x14ac:dyDescent="0.2">
      <c r="A2960" s="41" t="s">
        <v>10833</v>
      </c>
      <c r="B2960" s="42" t="s">
        <v>10664</v>
      </c>
      <c r="C2960" s="43" t="s">
        <v>10665</v>
      </c>
      <c r="D2960" s="43" t="s">
        <v>10793</v>
      </c>
      <c r="E2960" s="44" t="s">
        <v>232</v>
      </c>
      <c r="F2960" s="45" t="s">
        <v>10834</v>
      </c>
      <c r="G2960" s="45" t="s">
        <v>10835</v>
      </c>
      <c r="H2960" s="47">
        <v>43546</v>
      </c>
      <c r="I2960" s="47">
        <v>44642</v>
      </c>
      <c r="J2960" s="48" t="str">
        <f>IF(Ugovori_OPULJP[[#This Row],[DATUM ZAVRŠETKA OPERACIJE]]&gt;DATE(2024,3,31),"u provedbi","završen")</f>
        <v>završen</v>
      </c>
      <c r="K2960" s="46" t="s">
        <v>10836</v>
      </c>
      <c r="L2960" s="46" t="s">
        <v>99</v>
      </c>
      <c r="M2960" s="49">
        <v>0.85</v>
      </c>
      <c r="N2960" s="49">
        <v>0.15</v>
      </c>
      <c r="O2960" s="50">
        <f>Ugovori_OPULJP[[#This Row],[Bespovratna sredstva - Ukupno (EU+Nac) HRK
= Ukupna ugovorena vrijednost bespovratnih sredstava]]*Ugovori_OPULJP[[#This Row],[EU STOPA SUFINANCIRANJA %
EU CO-FINANCING RATE %]]</f>
        <v>3393034.8450000002</v>
      </c>
      <c r="P2960" s="51">
        <f>Ugovori_OPULJP[[#This Row],[Bespovratna sredstva - EU dio - HRK]]/7.5345</f>
        <v>450333.11367708544</v>
      </c>
      <c r="Q2960" s="50">
        <f>Ugovori_OPULJP[[#This Row],[Bespovratna sredstva - Ukupno (EU+Nac) HRK
= Ukupna ugovorena vrijednost bespovratnih sredstava]]*Ugovori_OPULJP[[#This Row],[STOPA NACIONALNOG SUFINANCIRANJA %]]</f>
        <v>598770.85499999998</v>
      </c>
      <c r="R2960" s="51">
        <f>Ugovori_OPULJP[[#This Row],[Bespovratna sredstva - Nacionalni dio - HRK]]/7.5345</f>
        <v>79470.549472426836</v>
      </c>
      <c r="S2960" s="50">
        <v>3991805.7</v>
      </c>
      <c r="T2960" s="51">
        <f>Ugovori_OPULJP[[#This Row],[Bespovratna sredstva - Ukupno (EU+Nac) HRK
= Ukupna ugovorena vrijednost bespovratnih sredstava]]/7.5345</f>
        <v>529803.66314951226</v>
      </c>
      <c r="U2960" s="50">
        <v>0</v>
      </c>
      <c r="V2960" s="51">
        <f>Ugovori_OPULJP[[#This Row],[Javni doprinos korisnika - HRK]]/7.5345</f>
        <v>0</v>
      </c>
      <c r="W2960" s="50">
        <v>0</v>
      </c>
      <c r="X2960" s="51">
        <f>Ugovori_OPULJP[[#This Row],[Privatni doprinos korisnika - HRK]]/7.5345</f>
        <v>0</v>
      </c>
      <c r="Y2960" s="52">
        <v>3991805.7</v>
      </c>
      <c r="Z2960" s="53">
        <f>Ugovori_OPULJP[[#This Row],[UKUPNI PRIHVATLJIVI IZDACI
TOTAL ELIGIBLE EXPENDITURE
= Bespovratna sredstva ukupno + doprinos korisnika
= Ukupni prihvatljivi troškovi
= Ukupna ugovorena vrijednost projekta HRK]]/7.5345</f>
        <v>529803.66314951226</v>
      </c>
      <c r="AA2960" s="44" t="s">
        <v>10669</v>
      </c>
      <c r="AB2960" s="44" t="s">
        <v>10670</v>
      </c>
      <c r="AC2960" s="114" t="s">
        <v>10837</v>
      </c>
      <c r="AD2960" s="43" t="s">
        <v>10672</v>
      </c>
    </row>
    <row r="2961" spans="1:30" ht="66.75" customHeight="1" x14ac:dyDescent="0.2">
      <c r="A2961" s="41" t="s">
        <v>10838</v>
      </c>
      <c r="B2961" s="42" t="s">
        <v>10664</v>
      </c>
      <c r="C2961" s="43" t="s">
        <v>10665</v>
      </c>
      <c r="D2961" s="43" t="s">
        <v>10793</v>
      </c>
      <c r="E2961" s="44" t="s">
        <v>232</v>
      </c>
      <c r="F2961" s="45" t="s">
        <v>10839</v>
      </c>
      <c r="G2961" s="45" t="s">
        <v>10840</v>
      </c>
      <c r="H2961" s="47">
        <v>43546</v>
      </c>
      <c r="I2961" s="47">
        <v>44642</v>
      </c>
      <c r="J2961" s="48" t="str">
        <f>IF(Ugovori_OPULJP[[#This Row],[DATUM ZAVRŠETKA OPERACIJE]]&gt;DATE(2024,3,31),"u provedbi","završen")</f>
        <v>završen</v>
      </c>
      <c r="K2961" s="46" t="s">
        <v>37</v>
      </c>
      <c r="L2961" s="46" t="s">
        <v>37</v>
      </c>
      <c r="M2961" s="49">
        <v>0.85</v>
      </c>
      <c r="N2961" s="49">
        <v>0.15</v>
      </c>
      <c r="O2961" s="50">
        <f>Ugovori_OPULJP[[#This Row],[Bespovratna sredstva - Ukupno (EU+Nac) HRK
= Ukupna ugovorena vrijednost bespovratnih sredstava]]*Ugovori_OPULJP[[#This Row],[EU STOPA SUFINANCIRANJA %
EU CO-FINANCING RATE %]]</f>
        <v>3206118.9440000001</v>
      </c>
      <c r="P2961" s="51">
        <f>Ugovori_OPULJP[[#This Row],[Bespovratna sredstva - EU dio - HRK]]/7.5345</f>
        <v>425525.11035901518</v>
      </c>
      <c r="Q2961" s="50">
        <f>Ugovori_OPULJP[[#This Row],[Bespovratna sredstva - Ukupno (EU+Nac) HRK
= Ukupna ugovorena vrijednost bespovratnih sredstava]]*Ugovori_OPULJP[[#This Row],[STOPA NACIONALNOG SUFINANCIRANJA %]]</f>
        <v>565785.696</v>
      </c>
      <c r="R2961" s="51">
        <f>Ugovori_OPULJP[[#This Row],[Bespovratna sredstva - Nacionalni dio - HRK]]/7.5345</f>
        <v>75092.666533943848</v>
      </c>
      <c r="S2961" s="50">
        <v>3771904.64</v>
      </c>
      <c r="T2961" s="51">
        <f>Ugovori_OPULJP[[#This Row],[Bespovratna sredstva - Ukupno (EU+Nac) HRK
= Ukupna ugovorena vrijednost bespovratnih sredstava]]/7.5345</f>
        <v>500617.77689295902</v>
      </c>
      <c r="U2961" s="50">
        <v>0</v>
      </c>
      <c r="V2961" s="51">
        <f>Ugovori_OPULJP[[#This Row],[Javni doprinos korisnika - HRK]]/7.5345</f>
        <v>0</v>
      </c>
      <c r="W2961" s="50">
        <v>0</v>
      </c>
      <c r="X2961" s="51">
        <f>Ugovori_OPULJP[[#This Row],[Privatni doprinos korisnika - HRK]]/7.5345</f>
        <v>0</v>
      </c>
      <c r="Y2961" s="52">
        <v>3771904.64</v>
      </c>
      <c r="Z2961" s="53">
        <f>Ugovori_OPULJP[[#This Row],[UKUPNI PRIHVATLJIVI IZDACI
TOTAL ELIGIBLE EXPENDITURE
= Bespovratna sredstva ukupno + doprinos korisnika
= Ukupni prihvatljivi troškovi
= Ukupna ugovorena vrijednost projekta HRK]]/7.5345</f>
        <v>500617.77689295902</v>
      </c>
      <c r="AA2961" s="44" t="s">
        <v>10669</v>
      </c>
      <c r="AB2961" s="44" t="s">
        <v>10670</v>
      </c>
      <c r="AC2961" s="114" t="s">
        <v>10841</v>
      </c>
      <c r="AD2961" s="43" t="s">
        <v>10672</v>
      </c>
    </row>
    <row r="2962" spans="1:30" ht="66.75" customHeight="1" x14ac:dyDescent="0.2">
      <c r="A2962" s="41" t="s">
        <v>10842</v>
      </c>
      <c r="B2962" s="42" t="s">
        <v>10664</v>
      </c>
      <c r="C2962" s="43" t="s">
        <v>10665</v>
      </c>
      <c r="D2962" s="43" t="s">
        <v>10793</v>
      </c>
      <c r="E2962" s="44" t="s">
        <v>232</v>
      </c>
      <c r="F2962" s="45" t="s">
        <v>10843</v>
      </c>
      <c r="G2962" s="45" t="s">
        <v>10844</v>
      </c>
      <c r="H2962" s="47">
        <v>43546</v>
      </c>
      <c r="I2962" s="47">
        <v>44642</v>
      </c>
      <c r="J2962" s="48" t="str">
        <f>IF(Ugovori_OPULJP[[#This Row],[DATUM ZAVRŠETKA OPERACIJE]]&gt;DATE(2024,3,31),"u provedbi","završen")</f>
        <v>završen</v>
      </c>
      <c r="K2962" s="46" t="s">
        <v>10845</v>
      </c>
      <c r="L2962" s="46" t="s">
        <v>37</v>
      </c>
      <c r="M2962" s="49">
        <v>0.85</v>
      </c>
      <c r="N2962" s="49">
        <v>0.15</v>
      </c>
      <c r="O2962" s="50">
        <f>Ugovori_OPULJP[[#This Row],[Bespovratna sredstva - Ukupno (EU+Nac) HRK
= Ukupna ugovorena vrijednost bespovratnih sredstava]]*Ugovori_OPULJP[[#This Row],[EU STOPA SUFINANCIRANJA %
EU CO-FINANCING RATE %]]</f>
        <v>3399361.9645000002</v>
      </c>
      <c r="P2962" s="51">
        <f>Ugovori_OPULJP[[#This Row],[Bespovratna sredstva - EU dio - HRK]]/7.5345</f>
        <v>451172.86674630037</v>
      </c>
      <c r="Q2962" s="50">
        <f>Ugovori_OPULJP[[#This Row],[Bespovratna sredstva - Ukupno (EU+Nac) HRK
= Ukupna ugovorena vrijednost bespovratnih sredstava]]*Ugovori_OPULJP[[#This Row],[STOPA NACIONALNOG SUFINANCIRANJA %]]</f>
        <v>599887.40549999999</v>
      </c>
      <c r="R2962" s="51">
        <f>Ugovori_OPULJP[[#This Row],[Bespovratna sredstva - Nacionalni dio - HRK]]/7.5345</f>
        <v>79618.741190523593</v>
      </c>
      <c r="S2962" s="50">
        <v>3999249.37</v>
      </c>
      <c r="T2962" s="51">
        <f>Ugovori_OPULJP[[#This Row],[Bespovratna sredstva - Ukupno (EU+Nac) HRK
= Ukupna ugovorena vrijednost bespovratnih sredstava]]/7.5345</f>
        <v>530791.60793682397</v>
      </c>
      <c r="U2962" s="50">
        <v>0</v>
      </c>
      <c r="V2962" s="51">
        <f>Ugovori_OPULJP[[#This Row],[Javni doprinos korisnika - HRK]]/7.5345</f>
        <v>0</v>
      </c>
      <c r="W2962" s="50">
        <v>0</v>
      </c>
      <c r="X2962" s="51">
        <f>Ugovori_OPULJP[[#This Row],[Privatni doprinos korisnika - HRK]]/7.5345</f>
        <v>0</v>
      </c>
      <c r="Y2962" s="52">
        <v>3999249.37</v>
      </c>
      <c r="Z2962" s="53">
        <f>Ugovori_OPULJP[[#This Row],[UKUPNI PRIHVATLJIVI IZDACI
TOTAL ELIGIBLE EXPENDITURE
= Bespovratna sredstva ukupno + doprinos korisnika
= Ukupni prihvatljivi troškovi
= Ukupna ugovorena vrijednost projekta HRK]]/7.5345</f>
        <v>530791.60793682397</v>
      </c>
      <c r="AA2962" s="44" t="s">
        <v>10669</v>
      </c>
      <c r="AB2962" s="44" t="s">
        <v>10670</v>
      </c>
      <c r="AC2962" s="114" t="s">
        <v>10846</v>
      </c>
      <c r="AD2962" s="43" t="s">
        <v>10672</v>
      </c>
    </row>
    <row r="2963" spans="1:30" ht="66.75" customHeight="1" x14ac:dyDescent="0.2">
      <c r="A2963" s="41" t="s">
        <v>10847</v>
      </c>
      <c r="B2963" s="42" t="s">
        <v>10664</v>
      </c>
      <c r="C2963" s="43" t="s">
        <v>10665</v>
      </c>
      <c r="D2963" s="43" t="s">
        <v>10793</v>
      </c>
      <c r="E2963" s="44" t="s">
        <v>232</v>
      </c>
      <c r="F2963" s="45" t="s">
        <v>10848</v>
      </c>
      <c r="G2963" s="45" t="s">
        <v>10849</v>
      </c>
      <c r="H2963" s="47">
        <v>43546</v>
      </c>
      <c r="I2963" s="47">
        <v>44642</v>
      </c>
      <c r="J2963" s="48" t="str">
        <f>IF(Ugovori_OPULJP[[#This Row],[DATUM ZAVRŠETKA OPERACIJE]]&gt;DATE(2024,3,31),"u provedbi","završen")</f>
        <v>završen</v>
      </c>
      <c r="K2963" s="46" t="s">
        <v>8608</v>
      </c>
      <c r="L2963" s="46" t="s">
        <v>37</v>
      </c>
      <c r="M2963" s="49">
        <v>0.85</v>
      </c>
      <c r="N2963" s="49">
        <v>0.15</v>
      </c>
      <c r="O2963" s="50">
        <f>Ugovori_OPULJP[[#This Row],[Bespovratna sredstva - Ukupno (EU+Nac) HRK
= Ukupna ugovorena vrijednost bespovratnih sredstava]]*Ugovori_OPULJP[[#This Row],[EU STOPA SUFINANCIRANJA %
EU CO-FINANCING RATE %]]</f>
        <v>3166623.15</v>
      </c>
      <c r="P2963" s="51">
        <f>Ugovori_OPULJP[[#This Row],[Bespovratna sredstva - EU dio - HRK]]/7.5345</f>
        <v>420283.1176587696</v>
      </c>
      <c r="Q2963" s="50">
        <f>Ugovori_OPULJP[[#This Row],[Bespovratna sredstva - Ukupno (EU+Nac) HRK
= Ukupna ugovorena vrijednost bespovratnih sredstava]]*Ugovori_OPULJP[[#This Row],[STOPA NACIONALNOG SUFINANCIRANJA %]]</f>
        <v>558815.85</v>
      </c>
      <c r="R2963" s="51">
        <f>Ugovori_OPULJP[[#This Row],[Bespovratna sredstva - Nacionalni dio - HRK]]/7.5345</f>
        <v>74167.608998606403</v>
      </c>
      <c r="S2963" s="50">
        <v>3725439</v>
      </c>
      <c r="T2963" s="51">
        <f>Ugovori_OPULJP[[#This Row],[Bespovratna sredstva - Ukupno (EU+Nac) HRK
= Ukupna ugovorena vrijednost bespovratnih sredstava]]/7.5345</f>
        <v>494450.72665737604</v>
      </c>
      <c r="U2963" s="50">
        <v>0</v>
      </c>
      <c r="V2963" s="51">
        <f>Ugovori_OPULJP[[#This Row],[Javni doprinos korisnika - HRK]]/7.5345</f>
        <v>0</v>
      </c>
      <c r="W2963" s="50">
        <v>0</v>
      </c>
      <c r="X2963" s="51">
        <f>Ugovori_OPULJP[[#This Row],[Privatni doprinos korisnika - HRK]]/7.5345</f>
        <v>0</v>
      </c>
      <c r="Y2963" s="52">
        <v>3725439</v>
      </c>
      <c r="Z2963" s="53">
        <f>Ugovori_OPULJP[[#This Row],[UKUPNI PRIHVATLJIVI IZDACI
TOTAL ELIGIBLE EXPENDITURE
= Bespovratna sredstva ukupno + doprinos korisnika
= Ukupni prihvatljivi troškovi
= Ukupna ugovorena vrijednost projekta HRK]]/7.5345</f>
        <v>494450.72665737604</v>
      </c>
      <c r="AA2963" s="44" t="s">
        <v>10669</v>
      </c>
      <c r="AB2963" s="44" t="s">
        <v>10670</v>
      </c>
      <c r="AC2963" s="114" t="s">
        <v>10850</v>
      </c>
      <c r="AD2963" s="43" t="s">
        <v>10672</v>
      </c>
    </row>
    <row r="2964" spans="1:30" ht="66.75" customHeight="1" x14ac:dyDescent="0.2">
      <c r="A2964" s="41" t="s">
        <v>10851</v>
      </c>
      <c r="B2964" s="42" t="s">
        <v>10664</v>
      </c>
      <c r="C2964" s="43" t="s">
        <v>10665</v>
      </c>
      <c r="D2964" s="43" t="s">
        <v>10793</v>
      </c>
      <c r="E2964" s="44" t="s">
        <v>232</v>
      </c>
      <c r="F2964" s="45" t="s">
        <v>10852</v>
      </c>
      <c r="G2964" s="45" t="s">
        <v>10853</v>
      </c>
      <c r="H2964" s="47">
        <v>43546</v>
      </c>
      <c r="I2964" s="47">
        <v>44642</v>
      </c>
      <c r="J2964" s="48" t="str">
        <f>IF(Ugovori_OPULJP[[#This Row],[DATUM ZAVRŠETKA OPERACIJE]]&gt;DATE(2024,3,31),"u provedbi","završen")</f>
        <v>završen</v>
      </c>
      <c r="K2964" s="46" t="s">
        <v>10854</v>
      </c>
      <c r="L2964" s="46" t="s">
        <v>79</v>
      </c>
      <c r="M2964" s="49">
        <v>0.85</v>
      </c>
      <c r="N2964" s="49">
        <v>0.15</v>
      </c>
      <c r="O2964" s="50">
        <f>Ugovori_OPULJP[[#This Row],[Bespovratna sredstva - Ukupno (EU+Nac) HRK
= Ukupna ugovorena vrijednost bespovratnih sredstava]]*Ugovori_OPULJP[[#This Row],[EU STOPA SUFINANCIRANJA %
EU CO-FINANCING RATE %]]</f>
        <v>3366005.7969999998</v>
      </c>
      <c r="P2964" s="51">
        <f>Ugovori_OPULJP[[#This Row],[Bespovratna sredstva - EU dio - HRK]]/7.5345</f>
        <v>446745.74251775164</v>
      </c>
      <c r="Q2964" s="50">
        <f>Ugovori_OPULJP[[#This Row],[Bespovratna sredstva - Ukupno (EU+Nac) HRK
= Ukupna ugovorena vrijednost bespovratnih sredstava]]*Ugovori_OPULJP[[#This Row],[STOPA NACIONALNOG SUFINANCIRANJA %]]</f>
        <v>594001.02299999993</v>
      </c>
      <c r="R2964" s="51">
        <f>Ugovori_OPULJP[[#This Row],[Bespovratna sredstva - Nacionalni dio - HRK]]/7.5345</f>
        <v>78837.483973720868</v>
      </c>
      <c r="S2964" s="50">
        <v>3960006.82</v>
      </c>
      <c r="T2964" s="51">
        <f>Ugovori_OPULJP[[#This Row],[Bespovratna sredstva - Ukupno (EU+Nac) HRK
= Ukupna ugovorena vrijednost bespovratnih sredstava]]/7.5345</f>
        <v>525583.22649147245</v>
      </c>
      <c r="U2964" s="50">
        <v>0</v>
      </c>
      <c r="V2964" s="51">
        <f>Ugovori_OPULJP[[#This Row],[Javni doprinos korisnika - HRK]]/7.5345</f>
        <v>0</v>
      </c>
      <c r="W2964" s="50">
        <v>0</v>
      </c>
      <c r="X2964" s="51">
        <f>Ugovori_OPULJP[[#This Row],[Privatni doprinos korisnika - HRK]]/7.5345</f>
        <v>0</v>
      </c>
      <c r="Y2964" s="52">
        <v>3960006.82</v>
      </c>
      <c r="Z2964" s="53">
        <f>Ugovori_OPULJP[[#This Row],[UKUPNI PRIHVATLJIVI IZDACI
TOTAL ELIGIBLE EXPENDITURE
= Bespovratna sredstva ukupno + doprinos korisnika
= Ukupni prihvatljivi troškovi
= Ukupna ugovorena vrijednost projekta HRK]]/7.5345</f>
        <v>525583.22649147245</v>
      </c>
      <c r="AA2964" s="44" t="s">
        <v>10669</v>
      </c>
      <c r="AB2964" s="44" t="s">
        <v>10670</v>
      </c>
      <c r="AC2964" s="114" t="s">
        <v>10855</v>
      </c>
      <c r="AD2964" s="43" t="s">
        <v>10672</v>
      </c>
    </row>
    <row r="2965" spans="1:30" ht="66.75" customHeight="1" x14ac:dyDescent="0.2">
      <c r="A2965" s="41" t="s">
        <v>10856</v>
      </c>
      <c r="B2965" s="42" t="s">
        <v>10664</v>
      </c>
      <c r="C2965" s="43" t="s">
        <v>10665</v>
      </c>
      <c r="D2965" s="43" t="s">
        <v>10793</v>
      </c>
      <c r="E2965" s="44" t="s">
        <v>232</v>
      </c>
      <c r="F2965" s="45" t="s">
        <v>10857</v>
      </c>
      <c r="G2965" s="45" t="s">
        <v>10858</v>
      </c>
      <c r="H2965" s="47">
        <v>43546</v>
      </c>
      <c r="I2965" s="47">
        <v>44552</v>
      </c>
      <c r="J2965" s="48" t="str">
        <f>IF(Ugovori_OPULJP[[#This Row],[DATUM ZAVRŠETKA OPERACIJE]]&gt;DATE(2024,3,31),"u provedbi","završen")</f>
        <v>završen</v>
      </c>
      <c r="K2965" s="46" t="s">
        <v>10859</v>
      </c>
      <c r="L2965" s="46" t="s">
        <v>79</v>
      </c>
      <c r="M2965" s="49">
        <v>0.85</v>
      </c>
      <c r="N2965" s="49">
        <v>0.15</v>
      </c>
      <c r="O2965" s="50">
        <f>Ugovori_OPULJP[[#This Row],[Bespovratna sredstva - Ukupno (EU+Nac) HRK
= Ukupna ugovorena vrijednost bespovratnih sredstava]]*Ugovori_OPULJP[[#This Row],[EU STOPA SUFINANCIRANJA %
EU CO-FINANCING RATE %]]</f>
        <v>3397376.4580000001</v>
      </c>
      <c r="P2965" s="51">
        <f>Ugovori_OPULJP[[#This Row],[Bespovratna sredstva - EU dio - HRK]]/7.5345</f>
        <v>450909.34474749485</v>
      </c>
      <c r="Q2965" s="50">
        <f>Ugovori_OPULJP[[#This Row],[Bespovratna sredstva - Ukupno (EU+Nac) HRK
= Ukupna ugovorena vrijednost bespovratnih sredstava]]*Ugovori_OPULJP[[#This Row],[STOPA NACIONALNOG SUFINANCIRANJA %]]</f>
        <v>599537.022</v>
      </c>
      <c r="R2965" s="51">
        <f>Ugovori_OPULJP[[#This Row],[Bespovratna sredstva - Nacionalni dio - HRK]]/7.5345</f>
        <v>79572.237308381445</v>
      </c>
      <c r="S2965" s="50">
        <v>3996913.48</v>
      </c>
      <c r="T2965" s="51">
        <f>Ugovori_OPULJP[[#This Row],[Bespovratna sredstva - Ukupno (EU+Nac) HRK
= Ukupna ugovorena vrijednost bespovratnih sredstava]]/7.5345</f>
        <v>530481.58205587626</v>
      </c>
      <c r="U2965" s="50">
        <v>0</v>
      </c>
      <c r="V2965" s="51">
        <f>Ugovori_OPULJP[[#This Row],[Javni doprinos korisnika - HRK]]/7.5345</f>
        <v>0</v>
      </c>
      <c r="W2965" s="50">
        <v>0</v>
      </c>
      <c r="X2965" s="51">
        <f>Ugovori_OPULJP[[#This Row],[Privatni doprinos korisnika - HRK]]/7.5345</f>
        <v>0</v>
      </c>
      <c r="Y2965" s="52">
        <v>3996913.48</v>
      </c>
      <c r="Z2965" s="53">
        <f>Ugovori_OPULJP[[#This Row],[UKUPNI PRIHVATLJIVI IZDACI
TOTAL ELIGIBLE EXPENDITURE
= Bespovratna sredstva ukupno + doprinos korisnika
= Ukupni prihvatljivi troškovi
= Ukupna ugovorena vrijednost projekta HRK]]/7.5345</f>
        <v>530481.58205587626</v>
      </c>
      <c r="AA2965" s="44" t="s">
        <v>10669</v>
      </c>
      <c r="AB2965" s="44" t="s">
        <v>10670</v>
      </c>
      <c r="AC2965" s="114" t="s">
        <v>10860</v>
      </c>
      <c r="AD2965" s="43" t="s">
        <v>10672</v>
      </c>
    </row>
    <row r="2966" spans="1:30" ht="66.75" customHeight="1" x14ac:dyDescent="0.2">
      <c r="A2966" s="41" t="s">
        <v>10861</v>
      </c>
      <c r="B2966" s="42" t="s">
        <v>10664</v>
      </c>
      <c r="C2966" s="43" t="s">
        <v>10665</v>
      </c>
      <c r="D2966" s="43" t="s">
        <v>10793</v>
      </c>
      <c r="E2966" s="44" t="s">
        <v>232</v>
      </c>
      <c r="F2966" s="45" t="s">
        <v>10862</v>
      </c>
      <c r="G2966" s="45" t="s">
        <v>10863</v>
      </c>
      <c r="H2966" s="47">
        <v>43551</v>
      </c>
      <c r="I2966" s="47">
        <v>44648</v>
      </c>
      <c r="J2966" s="48" t="str">
        <f>IF(Ugovori_OPULJP[[#This Row],[DATUM ZAVRŠETKA OPERACIJE]]&gt;DATE(2024,3,31),"u provedbi","završen")</f>
        <v>završen</v>
      </c>
      <c r="K2966" s="46" t="s">
        <v>981</v>
      </c>
      <c r="L2966" s="46" t="s">
        <v>79</v>
      </c>
      <c r="M2966" s="49">
        <v>0.85</v>
      </c>
      <c r="N2966" s="49">
        <v>0.15</v>
      </c>
      <c r="O2966" s="50">
        <f>Ugovori_OPULJP[[#This Row],[Bespovratna sredstva - Ukupno (EU+Nac) HRK
= Ukupna ugovorena vrijednost bespovratnih sredstava]]*Ugovori_OPULJP[[#This Row],[EU STOPA SUFINANCIRANJA %
EU CO-FINANCING RATE %]]</f>
        <v>3012345.09</v>
      </c>
      <c r="P2966" s="51">
        <f>Ugovori_OPULJP[[#This Row],[Bespovratna sredstva - EU dio - HRK]]/7.5345</f>
        <v>399806.90025880944</v>
      </c>
      <c r="Q2966" s="50">
        <f>Ugovori_OPULJP[[#This Row],[Bespovratna sredstva - Ukupno (EU+Nac) HRK
= Ukupna ugovorena vrijednost bespovratnih sredstava]]*Ugovori_OPULJP[[#This Row],[STOPA NACIONALNOG SUFINANCIRANJA %]]</f>
        <v>531590.30999999994</v>
      </c>
      <c r="R2966" s="51">
        <f>Ugovori_OPULJP[[#This Row],[Bespovratna sredstva - Nacionalni dio - HRK]]/7.5345</f>
        <v>70554.158869201667</v>
      </c>
      <c r="S2966" s="50">
        <v>3543935.4</v>
      </c>
      <c r="T2966" s="51">
        <f>Ugovori_OPULJP[[#This Row],[Bespovratna sredstva - Ukupno (EU+Nac) HRK
= Ukupna ugovorena vrijednost bespovratnih sredstava]]/7.5345</f>
        <v>470361.05912801111</v>
      </c>
      <c r="U2966" s="50">
        <v>0</v>
      </c>
      <c r="V2966" s="51">
        <f>Ugovori_OPULJP[[#This Row],[Javni doprinos korisnika - HRK]]/7.5345</f>
        <v>0</v>
      </c>
      <c r="W2966" s="50">
        <v>0</v>
      </c>
      <c r="X2966" s="51">
        <f>Ugovori_OPULJP[[#This Row],[Privatni doprinos korisnika - HRK]]/7.5345</f>
        <v>0</v>
      </c>
      <c r="Y2966" s="52">
        <v>3543935.4</v>
      </c>
      <c r="Z2966" s="53">
        <f>Ugovori_OPULJP[[#This Row],[UKUPNI PRIHVATLJIVI IZDACI
TOTAL ELIGIBLE EXPENDITURE
= Bespovratna sredstva ukupno + doprinos korisnika
= Ukupni prihvatljivi troškovi
= Ukupna ugovorena vrijednost projekta HRK]]/7.5345</f>
        <v>470361.05912801111</v>
      </c>
      <c r="AA2966" s="44" t="s">
        <v>10669</v>
      </c>
      <c r="AB2966" s="44" t="s">
        <v>10670</v>
      </c>
      <c r="AC2966" s="114" t="s">
        <v>10864</v>
      </c>
      <c r="AD2966" s="43" t="s">
        <v>10672</v>
      </c>
    </row>
    <row r="2967" spans="1:30" ht="66.75" customHeight="1" x14ac:dyDescent="0.2">
      <c r="A2967" s="41" t="s">
        <v>10865</v>
      </c>
      <c r="B2967" s="42" t="s">
        <v>10664</v>
      </c>
      <c r="C2967" s="43" t="s">
        <v>10665</v>
      </c>
      <c r="D2967" s="43" t="s">
        <v>10793</v>
      </c>
      <c r="E2967" s="44" t="s">
        <v>232</v>
      </c>
      <c r="F2967" s="45" t="s">
        <v>10866</v>
      </c>
      <c r="G2967" s="45" t="s">
        <v>10716</v>
      </c>
      <c r="H2967" s="47">
        <v>43546</v>
      </c>
      <c r="I2967" s="47">
        <v>44642</v>
      </c>
      <c r="J2967" s="48" t="str">
        <f>IF(Ugovori_OPULJP[[#This Row],[DATUM ZAVRŠETKA OPERACIJE]]&gt;DATE(2024,3,31),"u provedbi","završen")</f>
        <v>završen</v>
      </c>
      <c r="K2967" s="46" t="s">
        <v>981</v>
      </c>
      <c r="L2967" s="46" t="s">
        <v>79</v>
      </c>
      <c r="M2967" s="49">
        <v>0.85</v>
      </c>
      <c r="N2967" s="49">
        <v>0.15</v>
      </c>
      <c r="O2967" s="50">
        <f>Ugovori_OPULJP[[#This Row],[Bespovratna sredstva - Ukupno (EU+Nac) HRK
= Ukupna ugovorena vrijednost bespovratnih sredstava]]*Ugovori_OPULJP[[#This Row],[EU STOPA SUFINANCIRANJA %
EU CO-FINANCING RATE %]]</f>
        <v>3392914.4934999999</v>
      </c>
      <c r="P2967" s="51">
        <f>Ugovori_OPULJP[[#This Row],[Bespovratna sredstva - EU dio - HRK]]/7.5345</f>
        <v>450317.14028800844</v>
      </c>
      <c r="Q2967" s="50">
        <f>Ugovori_OPULJP[[#This Row],[Bespovratna sredstva - Ukupno (EU+Nac) HRK
= Ukupna ugovorena vrijednost bespovratnih sredstava]]*Ugovori_OPULJP[[#This Row],[STOPA NACIONALNOG SUFINANCIRANJA %]]</f>
        <v>598749.6165</v>
      </c>
      <c r="R2967" s="51">
        <f>Ugovori_OPULJP[[#This Row],[Bespovratna sredstva - Nacionalni dio - HRK]]/7.5345</f>
        <v>79467.730639060319</v>
      </c>
      <c r="S2967" s="50">
        <v>3991664.11</v>
      </c>
      <c r="T2967" s="51">
        <f>Ugovori_OPULJP[[#This Row],[Bespovratna sredstva - Ukupno (EU+Nac) HRK
= Ukupna ugovorena vrijednost bespovratnih sredstava]]/7.5345</f>
        <v>529784.87092706875</v>
      </c>
      <c r="U2967" s="50">
        <v>0</v>
      </c>
      <c r="V2967" s="51">
        <f>Ugovori_OPULJP[[#This Row],[Javni doprinos korisnika - HRK]]/7.5345</f>
        <v>0</v>
      </c>
      <c r="W2967" s="50">
        <v>0</v>
      </c>
      <c r="X2967" s="51">
        <f>Ugovori_OPULJP[[#This Row],[Privatni doprinos korisnika - HRK]]/7.5345</f>
        <v>0</v>
      </c>
      <c r="Y2967" s="52">
        <v>3991664.11</v>
      </c>
      <c r="Z2967" s="53">
        <f>Ugovori_OPULJP[[#This Row],[UKUPNI PRIHVATLJIVI IZDACI
TOTAL ELIGIBLE EXPENDITURE
= Bespovratna sredstva ukupno + doprinos korisnika
= Ukupni prihvatljivi troškovi
= Ukupna ugovorena vrijednost projekta HRK]]/7.5345</f>
        <v>529784.87092706875</v>
      </c>
      <c r="AA2967" s="44" t="s">
        <v>10669</v>
      </c>
      <c r="AB2967" s="44" t="s">
        <v>10670</v>
      </c>
      <c r="AC2967" s="114" t="s">
        <v>10867</v>
      </c>
      <c r="AD2967" s="43" t="s">
        <v>10672</v>
      </c>
    </row>
    <row r="2968" spans="1:30" ht="66.75" customHeight="1" x14ac:dyDescent="0.2">
      <c r="A2968" s="41" t="s">
        <v>10868</v>
      </c>
      <c r="B2968" s="42" t="s">
        <v>10664</v>
      </c>
      <c r="C2968" s="43" t="s">
        <v>10665</v>
      </c>
      <c r="D2968" s="43" t="s">
        <v>10793</v>
      </c>
      <c r="E2968" s="44" t="s">
        <v>232</v>
      </c>
      <c r="F2968" s="45" t="s">
        <v>10869</v>
      </c>
      <c r="G2968" s="45" t="s">
        <v>10767</v>
      </c>
      <c r="H2968" s="47">
        <v>43546</v>
      </c>
      <c r="I2968" s="47">
        <v>44642</v>
      </c>
      <c r="J2968" s="48" t="str">
        <f>IF(Ugovori_OPULJP[[#This Row],[DATUM ZAVRŠETKA OPERACIJE]]&gt;DATE(2024,3,31),"u provedbi","završen")</f>
        <v>završen</v>
      </c>
      <c r="K2968" s="46" t="s">
        <v>981</v>
      </c>
      <c r="L2968" s="46" t="s">
        <v>249</v>
      </c>
      <c r="M2968" s="49">
        <v>0.85</v>
      </c>
      <c r="N2968" s="49">
        <v>0.15</v>
      </c>
      <c r="O2968" s="50">
        <f>Ugovori_OPULJP[[#This Row],[Bespovratna sredstva - Ukupno (EU+Nac) HRK
= Ukupna ugovorena vrijednost bespovratnih sredstava]]*Ugovori_OPULJP[[#This Row],[EU STOPA SUFINANCIRANJA %
EU CO-FINANCING RATE %]]</f>
        <v>3394300.3674999997</v>
      </c>
      <c r="P2968" s="51">
        <f>Ugovori_OPULJP[[#This Row],[Bespovratna sredstva - EU dio - HRK]]/7.5345</f>
        <v>450501.07737739722</v>
      </c>
      <c r="Q2968" s="50">
        <f>Ugovori_OPULJP[[#This Row],[Bespovratna sredstva - Ukupno (EU+Nac) HRK
= Ukupna ugovorena vrijednost bespovratnih sredstava]]*Ugovori_OPULJP[[#This Row],[STOPA NACIONALNOG SUFINANCIRANJA %]]</f>
        <v>598994.1825</v>
      </c>
      <c r="R2968" s="51">
        <f>Ugovori_OPULJP[[#This Row],[Bespovratna sredstva - Nacionalni dio - HRK]]/7.5345</f>
        <v>79500.190125423047</v>
      </c>
      <c r="S2968" s="50">
        <v>3993294.55</v>
      </c>
      <c r="T2968" s="51">
        <f>Ugovori_OPULJP[[#This Row],[Bespovratna sredstva - Ukupno (EU+Nac) HRK
= Ukupna ugovorena vrijednost bespovratnih sredstava]]/7.5345</f>
        <v>530001.26750282035</v>
      </c>
      <c r="U2968" s="50">
        <v>0</v>
      </c>
      <c r="V2968" s="51">
        <f>Ugovori_OPULJP[[#This Row],[Javni doprinos korisnika - HRK]]/7.5345</f>
        <v>0</v>
      </c>
      <c r="W2968" s="50">
        <v>0</v>
      </c>
      <c r="X2968" s="51">
        <f>Ugovori_OPULJP[[#This Row],[Privatni doprinos korisnika - HRK]]/7.5345</f>
        <v>0</v>
      </c>
      <c r="Y2968" s="52">
        <v>3993294.55</v>
      </c>
      <c r="Z2968" s="53">
        <f>Ugovori_OPULJP[[#This Row],[UKUPNI PRIHVATLJIVI IZDACI
TOTAL ELIGIBLE EXPENDITURE
= Bespovratna sredstva ukupno + doprinos korisnika
= Ukupni prihvatljivi troškovi
= Ukupna ugovorena vrijednost projekta HRK]]/7.5345</f>
        <v>530001.26750282035</v>
      </c>
      <c r="AA2968" s="44" t="s">
        <v>10669</v>
      </c>
      <c r="AB2968" s="44" t="s">
        <v>10670</v>
      </c>
      <c r="AC2968" s="114" t="s">
        <v>10870</v>
      </c>
      <c r="AD2968" s="43" t="s">
        <v>10672</v>
      </c>
    </row>
    <row r="2969" spans="1:30" ht="66.75" customHeight="1" x14ac:dyDescent="0.2">
      <c r="A2969" s="41" t="s">
        <v>10871</v>
      </c>
      <c r="B2969" s="42" t="s">
        <v>10664</v>
      </c>
      <c r="C2969" s="43" t="s">
        <v>10665</v>
      </c>
      <c r="D2969" s="43" t="s">
        <v>10793</v>
      </c>
      <c r="E2969" s="44" t="s">
        <v>232</v>
      </c>
      <c r="F2969" s="45" t="s">
        <v>10872</v>
      </c>
      <c r="G2969" s="45" t="s">
        <v>10873</v>
      </c>
      <c r="H2969" s="47">
        <v>43546</v>
      </c>
      <c r="I2969" s="47">
        <v>44642</v>
      </c>
      <c r="J2969" s="48" t="str">
        <f>IF(Ugovori_OPULJP[[#This Row],[DATUM ZAVRŠETKA OPERACIJE]]&gt;DATE(2024,3,31),"u provedbi","završen")</f>
        <v>završen</v>
      </c>
      <c r="K2969" s="46" t="s">
        <v>2434</v>
      </c>
      <c r="L2969" s="46" t="s">
        <v>37</v>
      </c>
      <c r="M2969" s="49">
        <v>0.85</v>
      </c>
      <c r="N2969" s="49">
        <v>0.15</v>
      </c>
      <c r="O2969" s="50">
        <f>Ugovori_OPULJP[[#This Row],[Bespovratna sredstva - Ukupno (EU+Nac) HRK
= Ukupna ugovorena vrijednost bespovratnih sredstava]]*Ugovori_OPULJP[[#This Row],[EU STOPA SUFINANCIRANJA %
EU CO-FINANCING RATE %]]</f>
        <v>3283385.6014999999</v>
      </c>
      <c r="P2969" s="51">
        <f>Ugovori_OPULJP[[#This Row],[Bespovratna sredstva - EU dio - HRK]]/7.5345</f>
        <v>435780.1581392262</v>
      </c>
      <c r="Q2969" s="50">
        <f>Ugovori_OPULJP[[#This Row],[Bespovratna sredstva - Ukupno (EU+Nac) HRK
= Ukupna ugovorena vrijednost bespovratnih sredstava]]*Ugovori_OPULJP[[#This Row],[STOPA NACIONALNOG SUFINANCIRANJA %]]</f>
        <v>579420.98849999998</v>
      </c>
      <c r="R2969" s="51">
        <f>Ugovori_OPULJP[[#This Row],[Bespovratna sredstva - Nacionalni dio - HRK]]/7.5345</f>
        <v>76902.380848098735</v>
      </c>
      <c r="S2969" s="50">
        <v>3862806.59</v>
      </c>
      <c r="T2969" s="51">
        <f>Ugovori_OPULJP[[#This Row],[Bespovratna sredstva - Ukupno (EU+Nac) HRK
= Ukupna ugovorena vrijednost bespovratnih sredstava]]/7.5345</f>
        <v>512682.53898732492</v>
      </c>
      <c r="U2969" s="50">
        <v>0</v>
      </c>
      <c r="V2969" s="51">
        <f>Ugovori_OPULJP[[#This Row],[Javni doprinos korisnika - HRK]]/7.5345</f>
        <v>0</v>
      </c>
      <c r="W2969" s="50">
        <v>0</v>
      </c>
      <c r="X2969" s="51">
        <f>Ugovori_OPULJP[[#This Row],[Privatni doprinos korisnika - HRK]]/7.5345</f>
        <v>0</v>
      </c>
      <c r="Y2969" s="52">
        <v>3862806.59</v>
      </c>
      <c r="Z2969" s="53">
        <f>Ugovori_OPULJP[[#This Row],[UKUPNI PRIHVATLJIVI IZDACI
TOTAL ELIGIBLE EXPENDITURE
= Bespovratna sredstva ukupno + doprinos korisnika
= Ukupni prihvatljivi troškovi
= Ukupna ugovorena vrijednost projekta HRK]]/7.5345</f>
        <v>512682.53898732492</v>
      </c>
      <c r="AA2969" s="44" t="s">
        <v>10669</v>
      </c>
      <c r="AB2969" s="44" t="s">
        <v>10670</v>
      </c>
      <c r="AC2969" s="114" t="s">
        <v>10874</v>
      </c>
      <c r="AD2969" s="43" t="s">
        <v>10672</v>
      </c>
    </row>
    <row r="2970" spans="1:30" ht="66.75" customHeight="1" x14ac:dyDescent="0.2">
      <c r="A2970" s="41" t="s">
        <v>10875</v>
      </c>
      <c r="B2970" s="42" t="s">
        <v>10664</v>
      </c>
      <c r="C2970" s="43" t="s">
        <v>10665</v>
      </c>
      <c r="D2970" s="43" t="s">
        <v>10793</v>
      </c>
      <c r="E2970" s="44" t="s">
        <v>232</v>
      </c>
      <c r="F2970" s="45" t="s">
        <v>10876</v>
      </c>
      <c r="G2970" s="45" t="s">
        <v>10775</v>
      </c>
      <c r="H2970" s="47">
        <v>43546</v>
      </c>
      <c r="I2970" s="47">
        <v>44642</v>
      </c>
      <c r="J2970" s="48" t="str">
        <f>IF(Ugovori_OPULJP[[#This Row],[DATUM ZAVRŠETKA OPERACIJE]]&gt;DATE(2024,3,31),"u provedbi","završen")</f>
        <v>završen</v>
      </c>
      <c r="K2970" s="46" t="s">
        <v>10877</v>
      </c>
      <c r="L2970" s="46" t="s">
        <v>425</v>
      </c>
      <c r="M2970" s="49">
        <v>0.85</v>
      </c>
      <c r="N2970" s="49">
        <v>0.15</v>
      </c>
      <c r="O2970" s="50">
        <f>Ugovori_OPULJP[[#This Row],[Bespovratna sredstva - Ukupno (EU+Nac) HRK
= Ukupna ugovorena vrijednost bespovratnih sredstava]]*Ugovori_OPULJP[[#This Row],[EU STOPA SUFINANCIRANJA %
EU CO-FINANCING RATE %]]</f>
        <v>3399362.7124999999</v>
      </c>
      <c r="P2970" s="51">
        <f>Ugovori_OPULJP[[#This Row],[Bespovratna sredstva - EU dio - HRK]]/7.5345</f>
        <v>451172.96602296102</v>
      </c>
      <c r="Q2970" s="50">
        <f>Ugovori_OPULJP[[#This Row],[Bespovratna sredstva - Ukupno (EU+Nac) HRK
= Ukupna ugovorena vrijednost bespovratnih sredstava]]*Ugovori_OPULJP[[#This Row],[STOPA NACIONALNOG SUFINANCIRANJA %]]</f>
        <v>599887.53749999998</v>
      </c>
      <c r="R2970" s="51">
        <f>Ugovori_OPULJP[[#This Row],[Bespovratna sredstva - Nacionalni dio - HRK]]/7.5345</f>
        <v>79618.758709934293</v>
      </c>
      <c r="S2970" s="50">
        <v>3999250.25</v>
      </c>
      <c r="T2970" s="51">
        <f>Ugovori_OPULJP[[#This Row],[Bespovratna sredstva - Ukupno (EU+Nac) HRK
= Ukupna ugovorena vrijednost bespovratnih sredstava]]/7.5345</f>
        <v>530791.72473289527</v>
      </c>
      <c r="U2970" s="50">
        <v>0</v>
      </c>
      <c r="V2970" s="51">
        <f>Ugovori_OPULJP[[#This Row],[Javni doprinos korisnika - HRK]]/7.5345</f>
        <v>0</v>
      </c>
      <c r="W2970" s="50">
        <v>0</v>
      </c>
      <c r="X2970" s="51">
        <f>Ugovori_OPULJP[[#This Row],[Privatni doprinos korisnika - HRK]]/7.5345</f>
        <v>0</v>
      </c>
      <c r="Y2970" s="52">
        <v>3999250.25</v>
      </c>
      <c r="Z2970" s="53">
        <f>Ugovori_OPULJP[[#This Row],[UKUPNI PRIHVATLJIVI IZDACI
TOTAL ELIGIBLE EXPENDITURE
= Bespovratna sredstva ukupno + doprinos korisnika
= Ukupni prihvatljivi troškovi
= Ukupna ugovorena vrijednost projekta HRK]]/7.5345</f>
        <v>530791.72473289527</v>
      </c>
      <c r="AA2970" s="44" t="s">
        <v>10669</v>
      </c>
      <c r="AB2970" s="44" t="s">
        <v>10670</v>
      </c>
      <c r="AC2970" s="114" t="s">
        <v>10878</v>
      </c>
      <c r="AD2970" s="43" t="s">
        <v>10672</v>
      </c>
    </row>
    <row r="2971" spans="1:30" ht="66.75" customHeight="1" x14ac:dyDescent="0.2">
      <c r="A2971" s="41" t="s">
        <v>10879</v>
      </c>
      <c r="B2971" s="42" t="s">
        <v>10664</v>
      </c>
      <c r="C2971" s="43" t="s">
        <v>10665</v>
      </c>
      <c r="D2971" s="43" t="s">
        <v>10793</v>
      </c>
      <c r="E2971" s="44" t="s">
        <v>232</v>
      </c>
      <c r="F2971" s="45" t="s">
        <v>10880</v>
      </c>
      <c r="G2971" s="45" t="s">
        <v>10881</v>
      </c>
      <c r="H2971" s="47">
        <v>43546</v>
      </c>
      <c r="I2971" s="47">
        <v>44642</v>
      </c>
      <c r="J2971" s="48" t="str">
        <f>IF(Ugovori_OPULJP[[#This Row],[DATUM ZAVRŠETKA OPERACIJE]]&gt;DATE(2024,3,31),"u provedbi","završen")</f>
        <v>završen</v>
      </c>
      <c r="K2971" s="46" t="s">
        <v>10882</v>
      </c>
      <c r="L2971" s="46" t="s">
        <v>249</v>
      </c>
      <c r="M2971" s="49">
        <v>0.85</v>
      </c>
      <c r="N2971" s="49">
        <v>0.15</v>
      </c>
      <c r="O2971" s="50">
        <f>Ugovori_OPULJP[[#This Row],[Bespovratna sredstva - Ukupno (EU+Nac) HRK
= Ukupna ugovorena vrijednost bespovratnih sredstava]]*Ugovori_OPULJP[[#This Row],[EU STOPA SUFINANCIRANJA %
EU CO-FINANCING RATE %]]</f>
        <v>3222780.1</v>
      </c>
      <c r="P2971" s="51">
        <f>Ugovori_OPULJP[[#This Row],[Bespovratna sredstva - EU dio - HRK]]/7.5345</f>
        <v>427736.42577476939</v>
      </c>
      <c r="Q2971" s="50">
        <f>Ugovori_OPULJP[[#This Row],[Bespovratna sredstva - Ukupno (EU+Nac) HRK
= Ukupna ugovorena vrijednost bespovratnih sredstava]]*Ugovori_OPULJP[[#This Row],[STOPA NACIONALNOG SUFINANCIRANJA %]]</f>
        <v>568725.9</v>
      </c>
      <c r="R2971" s="51">
        <f>Ugovori_OPULJP[[#This Row],[Bespovratna sredstva - Nacionalni dio - HRK]]/7.5345</f>
        <v>75482.898666135778</v>
      </c>
      <c r="S2971" s="50">
        <v>3791506</v>
      </c>
      <c r="T2971" s="51">
        <f>Ugovori_OPULJP[[#This Row],[Bespovratna sredstva - Ukupno (EU+Nac) HRK
= Ukupna ugovorena vrijednost bespovratnih sredstava]]/7.5345</f>
        <v>503219.32444090513</v>
      </c>
      <c r="U2971" s="50">
        <v>0</v>
      </c>
      <c r="V2971" s="51">
        <f>Ugovori_OPULJP[[#This Row],[Javni doprinos korisnika - HRK]]/7.5345</f>
        <v>0</v>
      </c>
      <c r="W2971" s="50">
        <v>0</v>
      </c>
      <c r="X2971" s="51">
        <f>Ugovori_OPULJP[[#This Row],[Privatni doprinos korisnika - HRK]]/7.5345</f>
        <v>0</v>
      </c>
      <c r="Y2971" s="52">
        <v>3791506</v>
      </c>
      <c r="Z2971" s="53">
        <f>Ugovori_OPULJP[[#This Row],[UKUPNI PRIHVATLJIVI IZDACI
TOTAL ELIGIBLE EXPENDITURE
= Bespovratna sredstva ukupno + doprinos korisnika
= Ukupni prihvatljivi troškovi
= Ukupna ugovorena vrijednost projekta HRK]]/7.5345</f>
        <v>503219.32444090513</v>
      </c>
      <c r="AA2971" s="44" t="s">
        <v>10669</v>
      </c>
      <c r="AB2971" s="44" t="s">
        <v>10670</v>
      </c>
      <c r="AC2971" s="114" t="s">
        <v>10883</v>
      </c>
      <c r="AD2971" s="43" t="s">
        <v>10672</v>
      </c>
    </row>
    <row r="2972" spans="1:30" ht="66.75" customHeight="1" x14ac:dyDescent="0.2">
      <c r="A2972" s="41" t="s">
        <v>10884</v>
      </c>
      <c r="B2972" s="42" t="s">
        <v>10664</v>
      </c>
      <c r="C2972" s="43" t="s">
        <v>10665</v>
      </c>
      <c r="D2972" s="43" t="s">
        <v>10793</v>
      </c>
      <c r="E2972" s="44" t="s">
        <v>232</v>
      </c>
      <c r="F2972" s="45" t="s">
        <v>10885</v>
      </c>
      <c r="G2972" s="45" t="s">
        <v>10183</v>
      </c>
      <c r="H2972" s="47">
        <v>43546</v>
      </c>
      <c r="I2972" s="47">
        <v>44642</v>
      </c>
      <c r="J2972" s="48" t="str">
        <f>IF(Ugovori_OPULJP[[#This Row],[DATUM ZAVRŠETKA OPERACIJE]]&gt;DATE(2024,3,31),"u provedbi","završen")</f>
        <v>završen</v>
      </c>
      <c r="K2972" s="46" t="s">
        <v>10886</v>
      </c>
      <c r="L2972" s="46" t="s">
        <v>37</v>
      </c>
      <c r="M2972" s="49">
        <v>0.85</v>
      </c>
      <c r="N2972" s="49">
        <v>0.15</v>
      </c>
      <c r="O2972" s="50">
        <f>Ugovori_OPULJP[[#This Row],[Bespovratna sredstva - Ukupno (EU+Nac) HRK
= Ukupna ugovorena vrijednost bespovratnih sredstava]]*Ugovori_OPULJP[[#This Row],[EU STOPA SUFINANCIRANJA %
EU CO-FINANCING RATE %]]</f>
        <v>3261366.4790000003</v>
      </c>
      <c r="P2972" s="51">
        <f>Ugovori_OPULJP[[#This Row],[Bespovratna sredstva - EU dio - HRK]]/7.5345</f>
        <v>432857.71836220054</v>
      </c>
      <c r="Q2972" s="50">
        <f>Ugovori_OPULJP[[#This Row],[Bespovratna sredstva - Ukupno (EU+Nac) HRK
= Ukupna ugovorena vrijednost bespovratnih sredstava]]*Ugovori_OPULJP[[#This Row],[STOPA NACIONALNOG SUFINANCIRANJA %]]</f>
        <v>575535.26100000006</v>
      </c>
      <c r="R2972" s="51">
        <f>Ugovori_OPULJP[[#This Row],[Bespovratna sredstva - Nacionalni dio - HRK]]/7.5345</f>
        <v>76386.656181564802</v>
      </c>
      <c r="S2972" s="50">
        <v>3836901.74</v>
      </c>
      <c r="T2972" s="51">
        <f>Ugovori_OPULJP[[#This Row],[Bespovratna sredstva - Ukupno (EU+Nac) HRK
= Ukupna ugovorena vrijednost bespovratnih sredstava]]/7.5345</f>
        <v>509244.37454376533</v>
      </c>
      <c r="U2972" s="50">
        <v>0</v>
      </c>
      <c r="V2972" s="51">
        <f>Ugovori_OPULJP[[#This Row],[Javni doprinos korisnika - HRK]]/7.5345</f>
        <v>0</v>
      </c>
      <c r="W2972" s="50">
        <v>0</v>
      </c>
      <c r="X2972" s="51">
        <f>Ugovori_OPULJP[[#This Row],[Privatni doprinos korisnika - HRK]]/7.5345</f>
        <v>0</v>
      </c>
      <c r="Y2972" s="52">
        <v>3836901.74</v>
      </c>
      <c r="Z2972" s="53">
        <f>Ugovori_OPULJP[[#This Row],[UKUPNI PRIHVATLJIVI IZDACI
TOTAL ELIGIBLE EXPENDITURE
= Bespovratna sredstva ukupno + doprinos korisnika
= Ukupni prihvatljivi troškovi
= Ukupna ugovorena vrijednost projekta HRK]]/7.5345</f>
        <v>509244.37454376533</v>
      </c>
      <c r="AA2972" s="44" t="s">
        <v>10669</v>
      </c>
      <c r="AB2972" s="44" t="s">
        <v>10670</v>
      </c>
      <c r="AC2972" s="114" t="s">
        <v>10887</v>
      </c>
      <c r="AD2972" s="43" t="s">
        <v>10672</v>
      </c>
    </row>
    <row r="2973" spans="1:30" ht="66.75" customHeight="1" x14ac:dyDescent="0.2">
      <c r="A2973" s="41" t="s">
        <v>10888</v>
      </c>
      <c r="B2973" s="42" t="s">
        <v>10664</v>
      </c>
      <c r="C2973" s="43" t="s">
        <v>10665</v>
      </c>
      <c r="D2973" s="43" t="s">
        <v>10793</v>
      </c>
      <c r="E2973" s="44" t="s">
        <v>232</v>
      </c>
      <c r="F2973" s="45" t="s">
        <v>10889</v>
      </c>
      <c r="G2973" s="45" t="s">
        <v>10759</v>
      </c>
      <c r="H2973" s="47">
        <v>43546</v>
      </c>
      <c r="I2973" s="47">
        <v>44642</v>
      </c>
      <c r="J2973" s="48" t="str">
        <f>IF(Ugovori_OPULJP[[#This Row],[DATUM ZAVRŠETKA OPERACIJE]]&gt;DATE(2024,3,31),"u provedbi","završen")</f>
        <v>završen</v>
      </c>
      <c r="K2973" s="46" t="s">
        <v>155</v>
      </c>
      <c r="L2973" s="46" t="s">
        <v>155</v>
      </c>
      <c r="M2973" s="49">
        <v>0.85</v>
      </c>
      <c r="N2973" s="49">
        <v>0.15</v>
      </c>
      <c r="O2973" s="50">
        <f>Ugovori_OPULJP[[#This Row],[Bespovratna sredstva - Ukupno (EU+Nac) HRK
= Ukupna ugovorena vrijednost bespovratnih sredstava]]*Ugovori_OPULJP[[#This Row],[EU STOPA SUFINANCIRANJA %
EU CO-FINANCING RATE %]]</f>
        <v>3384618.7059999998</v>
      </c>
      <c r="P2973" s="51">
        <f>Ugovori_OPULJP[[#This Row],[Bespovratna sredstva - EU dio - HRK]]/7.5345</f>
        <v>449216.10007299751</v>
      </c>
      <c r="Q2973" s="50">
        <f>Ugovori_OPULJP[[#This Row],[Bespovratna sredstva - Ukupno (EU+Nac) HRK
= Ukupna ugovorena vrijednost bespovratnih sredstava]]*Ugovori_OPULJP[[#This Row],[STOPA NACIONALNOG SUFINANCIRANJA %]]</f>
        <v>597285.65399999998</v>
      </c>
      <c r="R2973" s="51">
        <f>Ugovori_OPULJP[[#This Row],[Bespovratna sredstva - Nacionalni dio - HRK]]/7.5345</f>
        <v>79273.429424646616</v>
      </c>
      <c r="S2973" s="50">
        <v>3981904.36</v>
      </c>
      <c r="T2973" s="51">
        <f>Ugovori_OPULJP[[#This Row],[Bespovratna sredstva - Ukupno (EU+Nac) HRK
= Ukupna ugovorena vrijednost bespovratnih sredstava]]/7.5345</f>
        <v>528489.52949764417</v>
      </c>
      <c r="U2973" s="50">
        <v>0</v>
      </c>
      <c r="V2973" s="51">
        <f>Ugovori_OPULJP[[#This Row],[Javni doprinos korisnika - HRK]]/7.5345</f>
        <v>0</v>
      </c>
      <c r="W2973" s="50">
        <v>0</v>
      </c>
      <c r="X2973" s="51">
        <f>Ugovori_OPULJP[[#This Row],[Privatni doprinos korisnika - HRK]]/7.5345</f>
        <v>0</v>
      </c>
      <c r="Y2973" s="52">
        <v>3981904.36</v>
      </c>
      <c r="Z2973" s="53">
        <f>Ugovori_OPULJP[[#This Row],[UKUPNI PRIHVATLJIVI IZDACI
TOTAL ELIGIBLE EXPENDITURE
= Bespovratna sredstva ukupno + doprinos korisnika
= Ukupni prihvatljivi troškovi
= Ukupna ugovorena vrijednost projekta HRK]]/7.5345</f>
        <v>528489.52949764417</v>
      </c>
      <c r="AA2973" s="44" t="s">
        <v>10669</v>
      </c>
      <c r="AB2973" s="44" t="s">
        <v>10670</v>
      </c>
      <c r="AC2973" s="114" t="s">
        <v>10890</v>
      </c>
      <c r="AD2973" s="43" t="s">
        <v>10672</v>
      </c>
    </row>
    <row r="2974" spans="1:30" ht="66.75" customHeight="1" x14ac:dyDescent="0.2">
      <c r="A2974" s="41" t="s">
        <v>10891</v>
      </c>
      <c r="B2974" s="42" t="s">
        <v>10664</v>
      </c>
      <c r="C2974" s="43" t="s">
        <v>10665</v>
      </c>
      <c r="D2974" s="43" t="s">
        <v>10793</v>
      </c>
      <c r="E2974" s="44" t="s">
        <v>232</v>
      </c>
      <c r="F2974" s="45" t="s">
        <v>10892</v>
      </c>
      <c r="G2974" s="45" t="s">
        <v>10893</v>
      </c>
      <c r="H2974" s="47">
        <v>43546</v>
      </c>
      <c r="I2974" s="47">
        <v>44642</v>
      </c>
      <c r="J2974" s="48" t="str">
        <f>IF(Ugovori_OPULJP[[#This Row],[DATUM ZAVRŠETKA OPERACIJE]]&gt;DATE(2024,3,31),"u provedbi","završen")</f>
        <v>završen</v>
      </c>
      <c r="K2974" s="46" t="s">
        <v>10894</v>
      </c>
      <c r="L2974" s="46" t="s">
        <v>200</v>
      </c>
      <c r="M2974" s="49">
        <v>0.85</v>
      </c>
      <c r="N2974" s="49">
        <v>0.15</v>
      </c>
      <c r="O2974" s="50">
        <f>Ugovori_OPULJP[[#This Row],[Bespovratna sredstva - Ukupno (EU+Nac) HRK
= Ukupna ugovorena vrijednost bespovratnih sredstava]]*Ugovori_OPULJP[[#This Row],[EU STOPA SUFINANCIRANJA %
EU CO-FINANCING RATE %]]</f>
        <v>3308733.375</v>
      </c>
      <c r="P2974" s="51">
        <f>Ugovori_OPULJP[[#This Row],[Bespovratna sredstva - EU dio - HRK]]/7.5345</f>
        <v>439144.38582520402</v>
      </c>
      <c r="Q2974" s="50">
        <f>Ugovori_OPULJP[[#This Row],[Bespovratna sredstva - Ukupno (EU+Nac) HRK
= Ukupna ugovorena vrijednost bespovratnih sredstava]]*Ugovori_OPULJP[[#This Row],[STOPA NACIONALNOG SUFINANCIRANJA %]]</f>
        <v>583894.125</v>
      </c>
      <c r="R2974" s="51">
        <f>Ugovori_OPULJP[[#This Row],[Bespovratna sredstva - Nacionalni dio - HRK]]/7.5345</f>
        <v>77496.068086800718</v>
      </c>
      <c r="S2974" s="50">
        <v>3892627.5</v>
      </c>
      <c r="T2974" s="51">
        <f>Ugovori_OPULJP[[#This Row],[Bespovratna sredstva - Ukupno (EU+Nac) HRK
= Ukupna ugovorena vrijednost bespovratnih sredstava]]/7.5345</f>
        <v>516640.45391200477</v>
      </c>
      <c r="U2974" s="50">
        <v>0</v>
      </c>
      <c r="V2974" s="51">
        <f>Ugovori_OPULJP[[#This Row],[Javni doprinos korisnika - HRK]]/7.5345</f>
        <v>0</v>
      </c>
      <c r="W2974" s="50">
        <v>0</v>
      </c>
      <c r="X2974" s="51">
        <f>Ugovori_OPULJP[[#This Row],[Privatni doprinos korisnika - HRK]]/7.5345</f>
        <v>0</v>
      </c>
      <c r="Y2974" s="52">
        <v>3892627.5</v>
      </c>
      <c r="Z2974" s="53">
        <f>Ugovori_OPULJP[[#This Row],[UKUPNI PRIHVATLJIVI IZDACI
TOTAL ELIGIBLE EXPENDITURE
= Bespovratna sredstva ukupno + doprinos korisnika
= Ukupni prihvatljivi troškovi
= Ukupna ugovorena vrijednost projekta HRK]]/7.5345</f>
        <v>516640.45391200477</v>
      </c>
      <c r="AA2974" s="44" t="s">
        <v>10669</v>
      </c>
      <c r="AB2974" s="44" t="s">
        <v>10670</v>
      </c>
      <c r="AC2974" s="114" t="s">
        <v>10895</v>
      </c>
      <c r="AD2974" s="43" t="s">
        <v>10672</v>
      </c>
    </row>
    <row r="2975" spans="1:30" ht="66.75" customHeight="1" x14ac:dyDescent="0.2">
      <c r="A2975" s="41" t="s">
        <v>10896</v>
      </c>
      <c r="B2975" s="42" t="s">
        <v>10664</v>
      </c>
      <c r="C2975" s="43" t="s">
        <v>10665</v>
      </c>
      <c r="D2975" s="43" t="s">
        <v>10793</v>
      </c>
      <c r="E2975" s="44" t="s">
        <v>232</v>
      </c>
      <c r="F2975" s="45" t="s">
        <v>10897</v>
      </c>
      <c r="G2975" s="45" t="s">
        <v>10898</v>
      </c>
      <c r="H2975" s="47">
        <v>43546</v>
      </c>
      <c r="I2975" s="47">
        <v>44642</v>
      </c>
      <c r="J2975" s="48" t="str">
        <f>IF(Ugovori_OPULJP[[#This Row],[DATUM ZAVRŠETKA OPERACIJE]]&gt;DATE(2024,3,31),"u provedbi","završen")</f>
        <v>završen</v>
      </c>
      <c r="K2975" s="46" t="s">
        <v>10899</v>
      </c>
      <c r="L2975" s="46" t="s">
        <v>249</v>
      </c>
      <c r="M2975" s="49">
        <v>0.85</v>
      </c>
      <c r="N2975" s="49">
        <v>0.15</v>
      </c>
      <c r="O2975" s="50">
        <f>Ugovori_OPULJP[[#This Row],[Bespovratna sredstva - Ukupno (EU+Nac) HRK
= Ukupna ugovorena vrijednost bespovratnih sredstava]]*Ugovori_OPULJP[[#This Row],[EU STOPA SUFINANCIRANJA %
EU CO-FINANCING RATE %]]</f>
        <v>3394957.7915000003</v>
      </c>
      <c r="P2975" s="51">
        <f>Ugovori_OPULJP[[#This Row],[Bespovratna sredstva - EU dio - HRK]]/7.5345</f>
        <v>450588.33253699652</v>
      </c>
      <c r="Q2975" s="50">
        <f>Ugovori_OPULJP[[#This Row],[Bespovratna sredstva - Ukupno (EU+Nac) HRK
= Ukupna ugovorena vrijednost bespovratnih sredstava]]*Ugovori_OPULJP[[#This Row],[STOPA NACIONALNOG SUFINANCIRANJA %]]</f>
        <v>599110.19850000006</v>
      </c>
      <c r="R2975" s="51">
        <f>Ugovori_OPULJP[[#This Row],[Bespovratna sredstva - Nacionalni dio - HRK]]/7.5345</f>
        <v>79515.588094764084</v>
      </c>
      <c r="S2975" s="50">
        <v>3994067.99</v>
      </c>
      <c r="T2975" s="51">
        <f>Ugovori_OPULJP[[#This Row],[Bespovratna sredstva - Ukupno (EU+Nac) HRK
= Ukupna ugovorena vrijednost bespovratnih sredstava]]/7.5345</f>
        <v>530103.92063176061</v>
      </c>
      <c r="U2975" s="50">
        <v>0</v>
      </c>
      <c r="V2975" s="51">
        <f>Ugovori_OPULJP[[#This Row],[Javni doprinos korisnika - HRK]]/7.5345</f>
        <v>0</v>
      </c>
      <c r="W2975" s="50">
        <v>0</v>
      </c>
      <c r="X2975" s="51">
        <f>Ugovori_OPULJP[[#This Row],[Privatni doprinos korisnika - HRK]]/7.5345</f>
        <v>0</v>
      </c>
      <c r="Y2975" s="52">
        <v>3994067.99</v>
      </c>
      <c r="Z2975" s="53">
        <f>Ugovori_OPULJP[[#This Row],[UKUPNI PRIHVATLJIVI IZDACI
TOTAL ELIGIBLE EXPENDITURE
= Bespovratna sredstva ukupno + doprinos korisnika
= Ukupni prihvatljivi troškovi
= Ukupna ugovorena vrijednost projekta HRK]]/7.5345</f>
        <v>530103.92063176061</v>
      </c>
      <c r="AA2975" s="44" t="s">
        <v>10669</v>
      </c>
      <c r="AB2975" s="44" t="s">
        <v>10670</v>
      </c>
      <c r="AC2975" s="114" t="s">
        <v>10900</v>
      </c>
      <c r="AD2975" s="43" t="s">
        <v>10672</v>
      </c>
    </row>
    <row r="2976" spans="1:30" ht="66.75" customHeight="1" x14ac:dyDescent="0.2">
      <c r="A2976" s="41" t="s">
        <v>10901</v>
      </c>
      <c r="B2976" s="42" t="s">
        <v>10664</v>
      </c>
      <c r="C2976" s="43" t="s">
        <v>10665</v>
      </c>
      <c r="D2976" s="43" t="s">
        <v>10902</v>
      </c>
      <c r="E2976" s="44" t="s">
        <v>232</v>
      </c>
      <c r="F2976" s="45" t="s">
        <v>10903</v>
      </c>
      <c r="G2976" s="45" t="s">
        <v>10904</v>
      </c>
      <c r="H2976" s="47">
        <v>43899</v>
      </c>
      <c r="I2976" s="47">
        <v>44629</v>
      </c>
      <c r="J2976" s="48" t="str">
        <f>IF(Ugovori_OPULJP[[#This Row],[DATUM ZAVRŠETKA OPERACIJE]]&gt;DATE(2024,3,31),"u provedbi","završen")</f>
        <v>završen</v>
      </c>
      <c r="K2976" s="46" t="s">
        <v>37</v>
      </c>
      <c r="L2976" s="46" t="s">
        <v>37</v>
      </c>
      <c r="M2976" s="49">
        <v>0.85</v>
      </c>
      <c r="N2976" s="49">
        <v>0.15</v>
      </c>
      <c r="O2976" s="50">
        <f>Ugovori_OPULJP[[#This Row],[Bespovratna sredstva - Ukupno (EU+Nac) HRK
= Ukupna ugovorena vrijednost bespovratnih sredstava]]*Ugovori_OPULJP[[#This Row],[EU STOPA SUFINANCIRANJA %
EU CO-FINANCING RATE %]]</f>
        <v>2249341.5784999998</v>
      </c>
      <c r="P2976" s="51">
        <f>Ugovori_OPULJP[[#This Row],[Bespovratna sredstva - EU dio - HRK]]/7.5345</f>
        <v>298538.93138230802</v>
      </c>
      <c r="Q2976" s="50">
        <f>Ugovori_OPULJP[[#This Row],[Bespovratna sredstva - Ukupno (EU+Nac) HRK
= Ukupna ugovorena vrijednost bespovratnih sredstava]]*Ugovori_OPULJP[[#This Row],[STOPA NACIONALNOG SUFINANCIRANJA %]]</f>
        <v>396942.63149999996</v>
      </c>
      <c r="R2976" s="51">
        <f>Ugovori_OPULJP[[#This Row],[Bespovratna sredstva - Nacionalni dio - HRK]]/7.5345</f>
        <v>52683.340832171998</v>
      </c>
      <c r="S2976" s="50">
        <v>2646284.21</v>
      </c>
      <c r="T2976" s="51">
        <f>Ugovori_OPULJP[[#This Row],[Bespovratna sredstva - Ukupno (EU+Nac) HRK
= Ukupna ugovorena vrijednost bespovratnih sredstava]]/7.5345</f>
        <v>351222.27221448004</v>
      </c>
      <c r="U2976" s="50">
        <v>0</v>
      </c>
      <c r="V2976" s="51">
        <f>Ugovori_OPULJP[[#This Row],[Javni doprinos korisnika - HRK]]/7.5345</f>
        <v>0</v>
      </c>
      <c r="W2976" s="50">
        <v>0</v>
      </c>
      <c r="X2976" s="51">
        <f>Ugovori_OPULJP[[#This Row],[Privatni doprinos korisnika - HRK]]/7.5345</f>
        <v>0</v>
      </c>
      <c r="Y2976" s="52">
        <v>2646284.21</v>
      </c>
      <c r="Z2976" s="53">
        <f>Ugovori_OPULJP[[#This Row],[UKUPNI PRIHVATLJIVI IZDACI
TOTAL ELIGIBLE EXPENDITURE
= Bespovratna sredstva ukupno + doprinos korisnika
= Ukupni prihvatljivi troškovi
= Ukupna ugovorena vrijednost projekta HRK]]/7.5345</f>
        <v>351222.27221448004</v>
      </c>
      <c r="AA2976" s="44" t="s">
        <v>10669</v>
      </c>
      <c r="AB2976" s="44" t="s">
        <v>10670</v>
      </c>
      <c r="AC2976" s="114" t="s">
        <v>10905</v>
      </c>
      <c r="AD2976" s="43" t="s">
        <v>10672</v>
      </c>
    </row>
    <row r="2977" spans="1:30" ht="66.75" customHeight="1" x14ac:dyDescent="0.2">
      <c r="A2977" s="41" t="s">
        <v>10906</v>
      </c>
      <c r="B2977" s="42" t="s">
        <v>10664</v>
      </c>
      <c r="C2977" s="43" t="s">
        <v>10665</v>
      </c>
      <c r="D2977" s="43" t="s">
        <v>10902</v>
      </c>
      <c r="E2977" s="44" t="s">
        <v>232</v>
      </c>
      <c r="F2977" s="45" t="s">
        <v>10907</v>
      </c>
      <c r="G2977" s="45" t="s">
        <v>10908</v>
      </c>
      <c r="H2977" s="47">
        <v>43899</v>
      </c>
      <c r="I2977" s="47">
        <v>44994</v>
      </c>
      <c r="J2977" s="48" t="str">
        <f>IF(Ugovori_OPULJP[[#This Row],[DATUM ZAVRŠETKA OPERACIJE]]&gt;DATE(2024,3,31),"u provedbi","završen")</f>
        <v>završen</v>
      </c>
      <c r="K2977" s="46" t="s">
        <v>10909</v>
      </c>
      <c r="L2977" s="46" t="s">
        <v>37</v>
      </c>
      <c r="M2977" s="49">
        <v>0.85</v>
      </c>
      <c r="N2977" s="49">
        <v>0.15</v>
      </c>
      <c r="O2977" s="50">
        <f>Ugovori_OPULJP[[#This Row],[Bespovratna sredstva - Ukupno (EU+Nac) HRK
= Ukupna ugovorena vrijednost bespovratnih sredstava]]*Ugovori_OPULJP[[#This Row],[EU STOPA SUFINANCIRANJA %
EU CO-FINANCING RATE %]]</f>
        <v>3380072.4299999997</v>
      </c>
      <c r="P2977" s="51">
        <f>Ugovori_OPULJP[[#This Row],[Bespovratna sredstva - EU dio - HRK]]/7.5345</f>
        <v>448612.70555444947</v>
      </c>
      <c r="Q2977" s="50">
        <f>Ugovori_OPULJP[[#This Row],[Bespovratna sredstva - Ukupno (EU+Nac) HRK
= Ukupna ugovorena vrijednost bespovratnih sredstava]]*Ugovori_OPULJP[[#This Row],[STOPA NACIONALNOG SUFINANCIRANJA %]]</f>
        <v>596483.37</v>
      </c>
      <c r="R2977" s="51">
        <f>Ugovori_OPULJP[[#This Row],[Bespovratna sredstva - Nacionalni dio - HRK]]/7.5345</f>
        <v>79166.948039020499</v>
      </c>
      <c r="S2977" s="50">
        <v>3976555.8</v>
      </c>
      <c r="T2977" s="51">
        <f>Ugovori_OPULJP[[#This Row],[Bespovratna sredstva - Ukupno (EU+Nac) HRK
= Ukupna ugovorena vrijednost bespovratnih sredstava]]/7.5345</f>
        <v>527779.65359346999</v>
      </c>
      <c r="U2977" s="50">
        <v>0</v>
      </c>
      <c r="V2977" s="51">
        <f>Ugovori_OPULJP[[#This Row],[Javni doprinos korisnika - HRK]]/7.5345</f>
        <v>0</v>
      </c>
      <c r="W2977" s="50">
        <v>0</v>
      </c>
      <c r="X2977" s="51">
        <f>Ugovori_OPULJP[[#This Row],[Privatni doprinos korisnika - HRK]]/7.5345</f>
        <v>0</v>
      </c>
      <c r="Y2977" s="52">
        <v>3976555.8</v>
      </c>
      <c r="Z2977" s="53">
        <f>Ugovori_OPULJP[[#This Row],[UKUPNI PRIHVATLJIVI IZDACI
TOTAL ELIGIBLE EXPENDITURE
= Bespovratna sredstva ukupno + doprinos korisnika
= Ukupni prihvatljivi troškovi
= Ukupna ugovorena vrijednost projekta HRK]]/7.5345</f>
        <v>527779.65359346999</v>
      </c>
      <c r="AA2977" s="44" t="s">
        <v>10669</v>
      </c>
      <c r="AB2977" s="44" t="s">
        <v>10670</v>
      </c>
      <c r="AC2977" s="114" t="s">
        <v>10910</v>
      </c>
      <c r="AD2977" s="43" t="s">
        <v>10672</v>
      </c>
    </row>
    <row r="2978" spans="1:30" ht="66.75" customHeight="1" x14ac:dyDescent="0.2">
      <c r="A2978" s="41" t="s">
        <v>10911</v>
      </c>
      <c r="B2978" s="42" t="s">
        <v>10664</v>
      </c>
      <c r="C2978" s="43" t="s">
        <v>10665</v>
      </c>
      <c r="D2978" s="43" t="s">
        <v>10902</v>
      </c>
      <c r="E2978" s="44" t="s">
        <v>232</v>
      </c>
      <c r="F2978" s="45" t="s">
        <v>10912</v>
      </c>
      <c r="G2978" s="45" t="s">
        <v>10913</v>
      </c>
      <c r="H2978" s="47">
        <v>43899</v>
      </c>
      <c r="I2978" s="47">
        <v>44994</v>
      </c>
      <c r="J2978" s="48" t="str">
        <f>IF(Ugovori_OPULJP[[#This Row],[DATUM ZAVRŠETKA OPERACIJE]]&gt;DATE(2024,3,31),"u provedbi","završen")</f>
        <v>završen</v>
      </c>
      <c r="K2978" s="46" t="s">
        <v>37</v>
      </c>
      <c r="L2978" s="46" t="s">
        <v>37</v>
      </c>
      <c r="M2978" s="49">
        <v>0.85</v>
      </c>
      <c r="N2978" s="49">
        <v>0.15</v>
      </c>
      <c r="O2978" s="50">
        <f>Ugovori_OPULJP[[#This Row],[Bespovratna sredstva - Ukupno (EU+Nac) HRK
= Ukupna ugovorena vrijednost bespovratnih sredstava]]*Ugovori_OPULJP[[#This Row],[EU STOPA SUFINANCIRANJA %
EU CO-FINANCING RATE %]]</f>
        <v>3206107.2649999997</v>
      </c>
      <c r="P2978" s="51">
        <f>Ugovori_OPULJP[[#This Row],[Bespovratna sredstva - EU dio - HRK]]/7.5345</f>
        <v>425523.56028933567</v>
      </c>
      <c r="Q2978" s="50">
        <f>Ugovori_OPULJP[[#This Row],[Bespovratna sredstva - Ukupno (EU+Nac) HRK
= Ukupna ugovorena vrijednost bespovratnih sredstava]]*Ugovori_OPULJP[[#This Row],[STOPA NACIONALNOG SUFINANCIRANJA %]]</f>
        <v>565783.63500000001</v>
      </c>
      <c r="R2978" s="51">
        <f>Ugovori_OPULJP[[#This Row],[Bespovratna sredstva - Nacionalni dio - HRK]]/7.5345</f>
        <v>75092.392992235706</v>
      </c>
      <c r="S2978" s="50">
        <v>3771890.9</v>
      </c>
      <c r="T2978" s="51">
        <f>Ugovori_OPULJP[[#This Row],[Bespovratna sredstva - Ukupno (EU+Nac) HRK
= Ukupna ugovorena vrijednost bespovratnih sredstava]]/7.5345</f>
        <v>500615.95328157139</v>
      </c>
      <c r="U2978" s="50">
        <v>0</v>
      </c>
      <c r="V2978" s="51">
        <f>Ugovori_OPULJP[[#This Row],[Javni doprinos korisnika - HRK]]/7.5345</f>
        <v>0</v>
      </c>
      <c r="W2978" s="50">
        <v>0</v>
      </c>
      <c r="X2978" s="51">
        <f>Ugovori_OPULJP[[#This Row],[Privatni doprinos korisnika - HRK]]/7.5345</f>
        <v>0</v>
      </c>
      <c r="Y2978" s="52">
        <v>3771890.9</v>
      </c>
      <c r="Z2978" s="53">
        <f>Ugovori_OPULJP[[#This Row],[UKUPNI PRIHVATLJIVI IZDACI
TOTAL ELIGIBLE EXPENDITURE
= Bespovratna sredstva ukupno + doprinos korisnika
= Ukupni prihvatljivi troškovi
= Ukupna ugovorena vrijednost projekta HRK]]/7.5345</f>
        <v>500615.95328157139</v>
      </c>
      <c r="AA2978" s="44" t="s">
        <v>10669</v>
      </c>
      <c r="AB2978" s="44" t="s">
        <v>10670</v>
      </c>
      <c r="AC2978" s="114" t="s">
        <v>10914</v>
      </c>
      <c r="AD2978" s="43" t="s">
        <v>10672</v>
      </c>
    </row>
    <row r="2979" spans="1:30" ht="66.75" customHeight="1" x14ac:dyDescent="0.2">
      <c r="A2979" s="41" t="s">
        <v>10915</v>
      </c>
      <c r="B2979" s="42" t="s">
        <v>10664</v>
      </c>
      <c r="C2979" s="43" t="s">
        <v>10665</v>
      </c>
      <c r="D2979" s="43" t="s">
        <v>10902</v>
      </c>
      <c r="E2979" s="44" t="s">
        <v>232</v>
      </c>
      <c r="F2979" s="45" t="s">
        <v>10916</v>
      </c>
      <c r="G2979" s="45" t="s">
        <v>10858</v>
      </c>
      <c r="H2979" s="47">
        <v>43899</v>
      </c>
      <c r="I2979" s="47">
        <v>44994</v>
      </c>
      <c r="J2979" s="48" t="str">
        <f>IF(Ugovori_OPULJP[[#This Row],[DATUM ZAVRŠETKA OPERACIJE]]&gt;DATE(2024,3,31),"u provedbi","završen")</f>
        <v>završen</v>
      </c>
      <c r="K2979" s="46" t="s">
        <v>79</v>
      </c>
      <c r="L2979" s="46" t="s">
        <v>79</v>
      </c>
      <c r="M2979" s="49">
        <v>0.85</v>
      </c>
      <c r="N2979" s="49">
        <v>0.15</v>
      </c>
      <c r="O2979" s="50">
        <f>Ugovori_OPULJP[[#This Row],[Bespovratna sredstva - Ukupno (EU+Nac) HRK
= Ukupna ugovorena vrijednost bespovratnih sredstava]]*Ugovori_OPULJP[[#This Row],[EU STOPA SUFINANCIRANJA %
EU CO-FINANCING RATE %]]</f>
        <v>3399019.27</v>
      </c>
      <c r="P2979" s="51">
        <f>Ugovori_OPULJP[[#This Row],[Bespovratna sredstva - EU dio - HRK]]/7.5345</f>
        <v>451127.38336983207</v>
      </c>
      <c r="Q2979" s="50">
        <f>Ugovori_OPULJP[[#This Row],[Bespovratna sredstva - Ukupno (EU+Nac) HRK
= Ukupna ugovorena vrijednost bespovratnih sredstava]]*Ugovori_OPULJP[[#This Row],[STOPA NACIONALNOG SUFINANCIRANJA %]]</f>
        <v>599826.93000000005</v>
      </c>
      <c r="R2979" s="51">
        <f>Ugovori_OPULJP[[#This Row],[Bespovratna sredstva - Nacionalni dio - HRK]]/7.5345</f>
        <v>79610.714712323315</v>
      </c>
      <c r="S2979" s="50">
        <v>3998846.2</v>
      </c>
      <c r="T2979" s="51">
        <f>Ugovori_OPULJP[[#This Row],[Bespovratna sredstva - Ukupno (EU+Nac) HRK
= Ukupna ugovorena vrijednost bespovratnih sredstava]]/7.5345</f>
        <v>530738.09808215545</v>
      </c>
      <c r="U2979" s="50">
        <v>0</v>
      </c>
      <c r="V2979" s="51">
        <f>Ugovori_OPULJP[[#This Row],[Javni doprinos korisnika - HRK]]/7.5345</f>
        <v>0</v>
      </c>
      <c r="W2979" s="50">
        <v>0</v>
      </c>
      <c r="X2979" s="51">
        <f>Ugovori_OPULJP[[#This Row],[Privatni doprinos korisnika - HRK]]/7.5345</f>
        <v>0</v>
      </c>
      <c r="Y2979" s="52">
        <v>3998846.2</v>
      </c>
      <c r="Z2979" s="53">
        <f>Ugovori_OPULJP[[#This Row],[UKUPNI PRIHVATLJIVI IZDACI
TOTAL ELIGIBLE EXPENDITURE
= Bespovratna sredstva ukupno + doprinos korisnika
= Ukupni prihvatljivi troškovi
= Ukupna ugovorena vrijednost projekta HRK]]/7.5345</f>
        <v>530738.09808215545</v>
      </c>
      <c r="AA2979" s="44" t="s">
        <v>10669</v>
      </c>
      <c r="AB2979" s="44" t="s">
        <v>10670</v>
      </c>
      <c r="AC2979" s="114" t="s">
        <v>10917</v>
      </c>
      <c r="AD2979" s="43" t="s">
        <v>10672</v>
      </c>
    </row>
    <row r="2980" spans="1:30" ht="66.75" customHeight="1" x14ac:dyDescent="0.2">
      <c r="A2980" s="41" t="s">
        <v>10918</v>
      </c>
      <c r="B2980" s="42" t="s">
        <v>10664</v>
      </c>
      <c r="C2980" s="43" t="s">
        <v>10665</v>
      </c>
      <c r="D2980" s="43" t="s">
        <v>10902</v>
      </c>
      <c r="E2980" s="44" t="s">
        <v>232</v>
      </c>
      <c r="F2980" s="45" t="s">
        <v>10919</v>
      </c>
      <c r="G2980" s="45" t="s">
        <v>10863</v>
      </c>
      <c r="H2980" s="47">
        <v>43899</v>
      </c>
      <c r="I2980" s="47">
        <v>44994</v>
      </c>
      <c r="J2980" s="48" t="str">
        <f>IF(Ugovori_OPULJP[[#This Row],[DATUM ZAVRŠETKA OPERACIJE]]&gt;DATE(2024,3,31),"u provedbi","završen")</f>
        <v>završen</v>
      </c>
      <c r="K2980" s="46" t="s">
        <v>2768</v>
      </c>
      <c r="L2980" s="46" t="s">
        <v>79</v>
      </c>
      <c r="M2980" s="49">
        <v>0.85</v>
      </c>
      <c r="N2980" s="49">
        <v>0.15</v>
      </c>
      <c r="O2980" s="50">
        <f>Ugovori_OPULJP[[#This Row],[Bespovratna sredstva - Ukupno (EU+Nac) HRK
= Ukupna ugovorena vrijednost bespovratnih sredstava]]*Ugovori_OPULJP[[#This Row],[EU STOPA SUFINANCIRANJA %
EU CO-FINANCING RATE %]]</f>
        <v>2637404.9645000002</v>
      </c>
      <c r="P2980" s="51">
        <f>Ugovori_OPULJP[[#This Row],[Bespovratna sredstva - EU dio - HRK]]/7.5345</f>
        <v>350043.79381511715</v>
      </c>
      <c r="Q2980" s="50">
        <f>Ugovori_OPULJP[[#This Row],[Bespovratna sredstva - Ukupno (EU+Nac) HRK
= Ukupna ugovorena vrijednost bespovratnih sredstava]]*Ugovori_OPULJP[[#This Row],[STOPA NACIONALNOG SUFINANCIRANJA %]]</f>
        <v>465424.40549999999</v>
      </c>
      <c r="R2980" s="51">
        <f>Ugovori_OPULJP[[#This Row],[Bespovratna sredstva - Nacionalni dio - HRK]]/7.5345</f>
        <v>61772.434202667726</v>
      </c>
      <c r="S2980" s="50">
        <v>3102829.37</v>
      </c>
      <c r="T2980" s="51">
        <f>Ugovori_OPULJP[[#This Row],[Bespovratna sredstva - Ukupno (EU+Nac) HRK
= Ukupna ugovorena vrijednost bespovratnih sredstava]]/7.5345</f>
        <v>411816.22801778483</v>
      </c>
      <c r="U2980" s="50">
        <v>0</v>
      </c>
      <c r="V2980" s="51">
        <f>Ugovori_OPULJP[[#This Row],[Javni doprinos korisnika - HRK]]/7.5345</f>
        <v>0</v>
      </c>
      <c r="W2980" s="50">
        <v>0</v>
      </c>
      <c r="X2980" s="51">
        <f>Ugovori_OPULJP[[#This Row],[Privatni doprinos korisnika - HRK]]/7.5345</f>
        <v>0</v>
      </c>
      <c r="Y2980" s="52">
        <v>3102829.37</v>
      </c>
      <c r="Z2980" s="53">
        <f>Ugovori_OPULJP[[#This Row],[UKUPNI PRIHVATLJIVI IZDACI
TOTAL ELIGIBLE EXPENDITURE
= Bespovratna sredstva ukupno + doprinos korisnika
= Ukupni prihvatljivi troškovi
= Ukupna ugovorena vrijednost projekta HRK]]/7.5345</f>
        <v>411816.22801778483</v>
      </c>
      <c r="AA2980" s="44" t="s">
        <v>10669</v>
      </c>
      <c r="AB2980" s="44" t="s">
        <v>10670</v>
      </c>
      <c r="AC2980" s="114" t="s">
        <v>10920</v>
      </c>
      <c r="AD2980" s="43" t="s">
        <v>10672</v>
      </c>
    </row>
    <row r="2981" spans="1:30" ht="66.75" customHeight="1" x14ac:dyDescent="0.2">
      <c r="A2981" s="41" t="s">
        <v>10921</v>
      </c>
      <c r="B2981" s="42" t="s">
        <v>10664</v>
      </c>
      <c r="C2981" s="43" t="s">
        <v>10665</v>
      </c>
      <c r="D2981" s="43" t="s">
        <v>10902</v>
      </c>
      <c r="E2981" s="44" t="s">
        <v>232</v>
      </c>
      <c r="F2981" s="45" t="s">
        <v>10922</v>
      </c>
      <c r="G2981" s="45" t="s">
        <v>10747</v>
      </c>
      <c r="H2981" s="47">
        <v>43899</v>
      </c>
      <c r="I2981" s="47">
        <v>44994</v>
      </c>
      <c r="J2981" s="48" t="str">
        <f>IF(Ugovori_OPULJP[[#This Row],[DATUM ZAVRŠETKA OPERACIJE]]&gt;DATE(2024,3,31),"u provedbi","završen")</f>
        <v>završen</v>
      </c>
      <c r="K2981" s="46" t="s">
        <v>99</v>
      </c>
      <c r="L2981" s="46" t="s">
        <v>99</v>
      </c>
      <c r="M2981" s="49">
        <v>0.85</v>
      </c>
      <c r="N2981" s="49">
        <v>0.15</v>
      </c>
      <c r="O2981" s="50">
        <f>Ugovori_OPULJP[[#This Row],[Bespovratna sredstva - Ukupno (EU+Nac) HRK
= Ukupna ugovorena vrijednost bespovratnih sredstava]]*Ugovori_OPULJP[[#This Row],[EU STOPA SUFINANCIRANJA %
EU CO-FINANCING RATE %]]</f>
        <v>2659050.3420000002</v>
      </c>
      <c r="P2981" s="51">
        <f>Ugovori_OPULJP[[#This Row],[Bespovratna sredstva - EU dio - HRK]]/7.5345</f>
        <v>352916.62910611188</v>
      </c>
      <c r="Q2981" s="50">
        <f>Ugovori_OPULJP[[#This Row],[Bespovratna sredstva - Ukupno (EU+Nac) HRK
= Ukupna ugovorena vrijednost bespovratnih sredstava]]*Ugovori_OPULJP[[#This Row],[STOPA NACIONALNOG SUFINANCIRANJA %]]</f>
        <v>469244.17800000001</v>
      </c>
      <c r="R2981" s="51">
        <f>Ugovori_OPULJP[[#This Row],[Bespovratna sredstva - Nacionalni dio - HRK]]/7.5345</f>
        <v>62279.405136372683</v>
      </c>
      <c r="S2981" s="50">
        <v>3128294.52</v>
      </c>
      <c r="T2981" s="51">
        <f>Ugovori_OPULJP[[#This Row],[Bespovratna sredstva - Ukupno (EU+Nac) HRK
= Ukupna ugovorena vrijednost bespovratnih sredstava]]/7.5345</f>
        <v>415196.03424248454</v>
      </c>
      <c r="U2981" s="50">
        <v>0</v>
      </c>
      <c r="V2981" s="51">
        <f>Ugovori_OPULJP[[#This Row],[Javni doprinos korisnika - HRK]]/7.5345</f>
        <v>0</v>
      </c>
      <c r="W2981" s="50">
        <v>0</v>
      </c>
      <c r="X2981" s="51">
        <f>Ugovori_OPULJP[[#This Row],[Privatni doprinos korisnika - HRK]]/7.5345</f>
        <v>0</v>
      </c>
      <c r="Y2981" s="52">
        <v>3128294.52</v>
      </c>
      <c r="Z2981" s="53">
        <f>Ugovori_OPULJP[[#This Row],[UKUPNI PRIHVATLJIVI IZDACI
TOTAL ELIGIBLE EXPENDITURE
= Bespovratna sredstva ukupno + doprinos korisnika
= Ukupni prihvatljivi troškovi
= Ukupna ugovorena vrijednost projekta HRK]]/7.5345</f>
        <v>415196.03424248454</v>
      </c>
      <c r="AA2981" s="44" t="s">
        <v>10669</v>
      </c>
      <c r="AB2981" s="44" t="s">
        <v>10670</v>
      </c>
      <c r="AC2981" s="114" t="s">
        <v>10923</v>
      </c>
      <c r="AD2981" s="43" t="s">
        <v>10672</v>
      </c>
    </row>
    <row r="2982" spans="1:30" ht="66.75" customHeight="1" x14ac:dyDescent="0.2">
      <c r="A2982" s="41" t="s">
        <v>10924</v>
      </c>
      <c r="B2982" s="42" t="s">
        <v>10664</v>
      </c>
      <c r="C2982" s="43" t="s">
        <v>10665</v>
      </c>
      <c r="D2982" s="43" t="s">
        <v>10902</v>
      </c>
      <c r="E2982" s="44" t="s">
        <v>232</v>
      </c>
      <c r="F2982" s="45" t="s">
        <v>10925</v>
      </c>
      <c r="G2982" s="45" t="s">
        <v>10926</v>
      </c>
      <c r="H2982" s="47">
        <v>43899</v>
      </c>
      <c r="I2982" s="47">
        <v>44994</v>
      </c>
      <c r="J2982" s="48" t="str">
        <f>IF(Ugovori_OPULJP[[#This Row],[DATUM ZAVRŠETKA OPERACIJE]]&gt;DATE(2024,3,31),"u provedbi","završen")</f>
        <v>završen</v>
      </c>
      <c r="K2982" s="46" t="s">
        <v>79</v>
      </c>
      <c r="L2982" s="46" t="s">
        <v>79</v>
      </c>
      <c r="M2982" s="49">
        <v>0.85</v>
      </c>
      <c r="N2982" s="49">
        <v>0.15</v>
      </c>
      <c r="O2982" s="50">
        <f>Ugovori_OPULJP[[#This Row],[Bespovratna sredstva - Ukupno (EU+Nac) HRK
= Ukupna ugovorena vrijednost bespovratnih sredstava]]*Ugovori_OPULJP[[#This Row],[EU STOPA SUFINANCIRANJA %
EU CO-FINANCING RATE %]]</f>
        <v>2414023.7999999998</v>
      </c>
      <c r="P2982" s="51">
        <f>Ugovori_OPULJP[[#This Row],[Bespovratna sredstva - EU dio - HRK]]/7.5345</f>
        <v>320396.0183157475</v>
      </c>
      <c r="Q2982" s="50">
        <f>Ugovori_OPULJP[[#This Row],[Bespovratna sredstva - Ukupno (EU+Nac) HRK
= Ukupna ugovorena vrijednost bespovratnih sredstava]]*Ugovori_OPULJP[[#This Row],[STOPA NACIONALNOG SUFINANCIRANJA %]]</f>
        <v>426004.2</v>
      </c>
      <c r="R2982" s="51">
        <f>Ugovori_OPULJP[[#This Row],[Bespovratna sredstva - Nacionalni dio - HRK]]/7.5345</f>
        <v>56540.473820426036</v>
      </c>
      <c r="S2982" s="50">
        <v>2840028</v>
      </c>
      <c r="T2982" s="51">
        <f>Ugovori_OPULJP[[#This Row],[Bespovratna sredstva - Ukupno (EU+Nac) HRK
= Ukupna ugovorena vrijednost bespovratnih sredstava]]/7.5345</f>
        <v>376936.49213617359</v>
      </c>
      <c r="U2982" s="50">
        <v>0</v>
      </c>
      <c r="V2982" s="51">
        <f>Ugovori_OPULJP[[#This Row],[Javni doprinos korisnika - HRK]]/7.5345</f>
        <v>0</v>
      </c>
      <c r="W2982" s="50">
        <v>0</v>
      </c>
      <c r="X2982" s="51">
        <f>Ugovori_OPULJP[[#This Row],[Privatni doprinos korisnika - HRK]]/7.5345</f>
        <v>0</v>
      </c>
      <c r="Y2982" s="52">
        <v>2840028</v>
      </c>
      <c r="Z2982" s="53">
        <f>Ugovori_OPULJP[[#This Row],[UKUPNI PRIHVATLJIVI IZDACI
TOTAL ELIGIBLE EXPENDITURE
= Bespovratna sredstva ukupno + doprinos korisnika
= Ukupni prihvatljivi troškovi
= Ukupna ugovorena vrijednost projekta HRK]]/7.5345</f>
        <v>376936.49213617359</v>
      </c>
      <c r="AA2982" s="44" t="s">
        <v>10669</v>
      </c>
      <c r="AB2982" s="44" t="s">
        <v>10670</v>
      </c>
      <c r="AC2982" s="114" t="s">
        <v>10927</v>
      </c>
      <c r="AD2982" s="43" t="s">
        <v>10672</v>
      </c>
    </row>
    <row r="2983" spans="1:30" ht="66.75" customHeight="1" x14ac:dyDescent="0.2">
      <c r="A2983" s="41" t="s">
        <v>10928</v>
      </c>
      <c r="B2983" s="42" t="s">
        <v>10664</v>
      </c>
      <c r="C2983" s="43" t="s">
        <v>10665</v>
      </c>
      <c r="D2983" s="43" t="s">
        <v>10902</v>
      </c>
      <c r="E2983" s="44" t="s">
        <v>232</v>
      </c>
      <c r="F2983" s="45" t="s">
        <v>10929</v>
      </c>
      <c r="G2983" s="45" t="s">
        <v>10795</v>
      </c>
      <c r="H2983" s="47">
        <v>43899</v>
      </c>
      <c r="I2983" s="47">
        <v>44994</v>
      </c>
      <c r="J2983" s="48" t="str">
        <f>IF(Ugovori_OPULJP[[#This Row],[DATUM ZAVRŠETKA OPERACIJE]]&gt;DATE(2024,3,31),"u provedbi","završen")</f>
        <v>završen</v>
      </c>
      <c r="K2983" s="46" t="s">
        <v>8416</v>
      </c>
      <c r="L2983" s="46" t="s">
        <v>130</v>
      </c>
      <c r="M2983" s="49">
        <v>0.85</v>
      </c>
      <c r="N2983" s="49">
        <v>0.15</v>
      </c>
      <c r="O2983" s="50">
        <f>Ugovori_OPULJP[[#This Row],[Bespovratna sredstva - Ukupno (EU+Nac) HRK
= Ukupna ugovorena vrijednost bespovratnih sredstava]]*Ugovori_OPULJP[[#This Row],[EU STOPA SUFINANCIRANJA %
EU CO-FINANCING RATE %]]</f>
        <v>3348817.2415</v>
      </c>
      <c r="P2983" s="51">
        <f>Ugovori_OPULJP[[#This Row],[Bespovratna sredstva - EU dio - HRK]]/7.5345</f>
        <v>444464.42915920098</v>
      </c>
      <c r="Q2983" s="50">
        <f>Ugovori_OPULJP[[#This Row],[Bespovratna sredstva - Ukupno (EU+Nac) HRK
= Ukupna ugovorena vrijednost bespovratnih sredstava]]*Ugovori_OPULJP[[#This Row],[STOPA NACIONALNOG SUFINANCIRANJA %]]</f>
        <v>590967.74849999999</v>
      </c>
      <c r="R2983" s="51">
        <f>Ugovori_OPULJP[[#This Row],[Bespovratna sredstva - Nacionalni dio - HRK]]/7.5345</f>
        <v>78434.899263388405</v>
      </c>
      <c r="S2983" s="50">
        <v>3939784.99</v>
      </c>
      <c r="T2983" s="51">
        <f>Ugovori_OPULJP[[#This Row],[Bespovratna sredstva - Ukupno (EU+Nac) HRK
= Ukupna ugovorena vrijednost bespovratnih sredstava]]/7.5345</f>
        <v>522899.3284225894</v>
      </c>
      <c r="U2983" s="50">
        <v>0</v>
      </c>
      <c r="V2983" s="51">
        <f>Ugovori_OPULJP[[#This Row],[Javni doprinos korisnika - HRK]]/7.5345</f>
        <v>0</v>
      </c>
      <c r="W2983" s="50">
        <v>0</v>
      </c>
      <c r="X2983" s="51">
        <f>Ugovori_OPULJP[[#This Row],[Privatni doprinos korisnika - HRK]]/7.5345</f>
        <v>0</v>
      </c>
      <c r="Y2983" s="52">
        <v>3939784.99</v>
      </c>
      <c r="Z2983" s="53">
        <f>Ugovori_OPULJP[[#This Row],[UKUPNI PRIHVATLJIVI IZDACI
TOTAL ELIGIBLE EXPENDITURE
= Bespovratna sredstva ukupno + doprinos korisnika
= Ukupni prihvatljivi troškovi
= Ukupna ugovorena vrijednost projekta HRK]]/7.5345</f>
        <v>522899.3284225894</v>
      </c>
      <c r="AA2983" s="44" t="s">
        <v>10669</v>
      </c>
      <c r="AB2983" s="44" t="s">
        <v>10670</v>
      </c>
      <c r="AC2983" s="114" t="s">
        <v>10930</v>
      </c>
      <c r="AD2983" s="43" t="s">
        <v>10672</v>
      </c>
    </row>
    <row r="2984" spans="1:30" ht="66.75" customHeight="1" x14ac:dyDescent="0.2">
      <c r="A2984" s="41" t="s">
        <v>10931</v>
      </c>
      <c r="B2984" s="42" t="s">
        <v>10664</v>
      </c>
      <c r="C2984" s="43" t="s">
        <v>10665</v>
      </c>
      <c r="D2984" s="43" t="s">
        <v>10902</v>
      </c>
      <c r="E2984" s="44" t="s">
        <v>232</v>
      </c>
      <c r="F2984" s="45" t="s">
        <v>10932</v>
      </c>
      <c r="G2984" s="45" t="s">
        <v>10727</v>
      </c>
      <c r="H2984" s="47">
        <v>43899</v>
      </c>
      <c r="I2984" s="47">
        <v>44994</v>
      </c>
      <c r="J2984" s="48" t="str">
        <f>IF(Ugovori_OPULJP[[#This Row],[DATUM ZAVRŠETKA OPERACIJE]]&gt;DATE(2024,3,31),"u provedbi","završen")</f>
        <v>završen</v>
      </c>
      <c r="K2984" s="46" t="s">
        <v>36</v>
      </c>
      <c r="L2984" s="46" t="s">
        <v>37</v>
      </c>
      <c r="M2984" s="49">
        <v>0.85</v>
      </c>
      <c r="N2984" s="49">
        <v>0.15</v>
      </c>
      <c r="O2984" s="50">
        <f>Ugovori_OPULJP[[#This Row],[Bespovratna sredstva - Ukupno (EU+Nac) HRK
= Ukupna ugovorena vrijednost bespovratnih sredstava]]*Ugovori_OPULJP[[#This Row],[EU STOPA SUFINANCIRANJA %
EU CO-FINANCING RATE %]]</f>
        <v>3192940.4844999998</v>
      </c>
      <c r="P2984" s="51">
        <f>Ugovori_OPULJP[[#This Row],[Bespovratna sredstva - EU dio - HRK]]/7.5345</f>
        <v>423776.02820359671</v>
      </c>
      <c r="Q2984" s="50">
        <f>Ugovori_OPULJP[[#This Row],[Bespovratna sredstva - Ukupno (EU+Nac) HRK
= Ukupna ugovorena vrijednost bespovratnih sredstava]]*Ugovori_OPULJP[[#This Row],[STOPA NACIONALNOG SUFINANCIRANJA %]]</f>
        <v>563460.08549999993</v>
      </c>
      <c r="R2984" s="51">
        <f>Ugovori_OPULJP[[#This Row],[Bespovratna sredstva - Nacionalni dio - HRK]]/7.5345</f>
        <v>74784.004977105302</v>
      </c>
      <c r="S2984" s="50">
        <v>3756400.57</v>
      </c>
      <c r="T2984" s="51">
        <f>Ugovori_OPULJP[[#This Row],[Bespovratna sredstva - Ukupno (EU+Nac) HRK
= Ukupna ugovorena vrijednost bespovratnih sredstava]]/7.5345</f>
        <v>498560.03318070207</v>
      </c>
      <c r="U2984" s="50">
        <v>0</v>
      </c>
      <c r="V2984" s="51">
        <f>Ugovori_OPULJP[[#This Row],[Javni doprinos korisnika - HRK]]/7.5345</f>
        <v>0</v>
      </c>
      <c r="W2984" s="50">
        <v>0</v>
      </c>
      <c r="X2984" s="51">
        <f>Ugovori_OPULJP[[#This Row],[Privatni doprinos korisnika - HRK]]/7.5345</f>
        <v>0</v>
      </c>
      <c r="Y2984" s="52">
        <v>3756400.57</v>
      </c>
      <c r="Z2984" s="53">
        <f>Ugovori_OPULJP[[#This Row],[UKUPNI PRIHVATLJIVI IZDACI
TOTAL ELIGIBLE EXPENDITURE
= Bespovratna sredstva ukupno + doprinos korisnika
= Ukupni prihvatljivi troškovi
= Ukupna ugovorena vrijednost projekta HRK]]/7.5345</f>
        <v>498560.03318070207</v>
      </c>
      <c r="AA2984" s="44" t="s">
        <v>10669</v>
      </c>
      <c r="AB2984" s="44" t="s">
        <v>10670</v>
      </c>
      <c r="AC2984" s="114" t="s">
        <v>10933</v>
      </c>
      <c r="AD2984" s="43" t="s">
        <v>10672</v>
      </c>
    </row>
    <row r="2985" spans="1:30" ht="66.75" customHeight="1" x14ac:dyDescent="0.2">
      <c r="A2985" s="41" t="s">
        <v>10934</v>
      </c>
      <c r="B2985" s="42" t="s">
        <v>10664</v>
      </c>
      <c r="C2985" s="43" t="s">
        <v>10665</v>
      </c>
      <c r="D2985" s="43" t="s">
        <v>10902</v>
      </c>
      <c r="E2985" s="44" t="s">
        <v>232</v>
      </c>
      <c r="F2985" s="45" t="s">
        <v>10935</v>
      </c>
      <c r="G2985" s="45" t="s">
        <v>10676</v>
      </c>
      <c r="H2985" s="47">
        <v>43899</v>
      </c>
      <c r="I2985" s="47">
        <v>44994</v>
      </c>
      <c r="J2985" s="48" t="str">
        <f>IF(Ugovori_OPULJP[[#This Row],[DATUM ZAVRŠETKA OPERACIJE]]&gt;DATE(2024,3,31),"u provedbi","završen")</f>
        <v>završen</v>
      </c>
      <c r="K2985" s="46" t="s">
        <v>37</v>
      </c>
      <c r="L2985" s="46" t="s">
        <v>37</v>
      </c>
      <c r="M2985" s="49">
        <v>0.85</v>
      </c>
      <c r="N2985" s="49">
        <v>0.15</v>
      </c>
      <c r="O2985" s="50">
        <f>Ugovori_OPULJP[[#This Row],[Bespovratna sredstva - Ukupno (EU+Nac) HRK
= Ukupna ugovorena vrijednost bespovratnih sredstava]]*Ugovori_OPULJP[[#This Row],[EU STOPA SUFINANCIRANJA %
EU CO-FINANCING RATE %]]</f>
        <v>3130881.1514999997</v>
      </c>
      <c r="P2985" s="51">
        <f>Ugovori_OPULJP[[#This Row],[Bespovratna sredstva - EU dio - HRK]]/7.5345</f>
        <v>415539.33923949825</v>
      </c>
      <c r="Q2985" s="50">
        <f>Ugovori_OPULJP[[#This Row],[Bespovratna sredstva - Ukupno (EU+Nac) HRK
= Ukupna ugovorena vrijednost bespovratnih sredstava]]*Ugovori_OPULJP[[#This Row],[STOPA NACIONALNOG SUFINANCIRANJA %]]</f>
        <v>552508.43849999993</v>
      </c>
      <c r="R2985" s="51">
        <f>Ugovori_OPULJP[[#This Row],[Bespovratna sredstva - Nacionalni dio - HRK]]/7.5345</f>
        <v>73330.471630499684</v>
      </c>
      <c r="S2985" s="50">
        <v>3683389.59</v>
      </c>
      <c r="T2985" s="51">
        <f>Ugovori_OPULJP[[#This Row],[Bespovratna sredstva - Ukupno (EU+Nac) HRK
= Ukupna ugovorena vrijednost bespovratnih sredstava]]/7.5345</f>
        <v>488869.81086999795</v>
      </c>
      <c r="U2985" s="50">
        <v>0</v>
      </c>
      <c r="V2985" s="51">
        <f>Ugovori_OPULJP[[#This Row],[Javni doprinos korisnika - HRK]]/7.5345</f>
        <v>0</v>
      </c>
      <c r="W2985" s="50">
        <v>0</v>
      </c>
      <c r="X2985" s="51">
        <f>Ugovori_OPULJP[[#This Row],[Privatni doprinos korisnika - HRK]]/7.5345</f>
        <v>0</v>
      </c>
      <c r="Y2985" s="52">
        <v>3683389.59</v>
      </c>
      <c r="Z2985" s="53">
        <f>Ugovori_OPULJP[[#This Row],[UKUPNI PRIHVATLJIVI IZDACI
TOTAL ELIGIBLE EXPENDITURE
= Bespovratna sredstva ukupno + doprinos korisnika
= Ukupni prihvatljivi troškovi
= Ukupna ugovorena vrijednost projekta HRK]]/7.5345</f>
        <v>488869.81086999795</v>
      </c>
      <c r="AA2985" s="44" t="s">
        <v>10669</v>
      </c>
      <c r="AB2985" s="44" t="s">
        <v>10670</v>
      </c>
      <c r="AC2985" s="114" t="s">
        <v>10936</v>
      </c>
      <c r="AD2985" s="43" t="s">
        <v>10672</v>
      </c>
    </row>
    <row r="2986" spans="1:30" ht="66.75" customHeight="1" x14ac:dyDescent="0.2">
      <c r="A2986" s="41" t="s">
        <v>10937</v>
      </c>
      <c r="B2986" s="42" t="s">
        <v>10664</v>
      </c>
      <c r="C2986" s="43" t="s">
        <v>10665</v>
      </c>
      <c r="D2986" s="43" t="s">
        <v>10902</v>
      </c>
      <c r="E2986" s="44" t="s">
        <v>232</v>
      </c>
      <c r="F2986" s="45" t="s">
        <v>10938</v>
      </c>
      <c r="G2986" s="45" t="s">
        <v>10808</v>
      </c>
      <c r="H2986" s="47">
        <v>43899</v>
      </c>
      <c r="I2986" s="47">
        <v>44994</v>
      </c>
      <c r="J2986" s="48" t="str">
        <f>IF(Ugovori_OPULJP[[#This Row],[DATUM ZAVRŠETKA OPERACIJE]]&gt;DATE(2024,3,31),"u provedbi","završen")</f>
        <v>završen</v>
      </c>
      <c r="K2986" s="46" t="s">
        <v>10939</v>
      </c>
      <c r="L2986" s="46" t="s">
        <v>37</v>
      </c>
      <c r="M2986" s="49">
        <v>0.85</v>
      </c>
      <c r="N2986" s="49">
        <v>0.15</v>
      </c>
      <c r="O2986" s="50">
        <f>Ugovori_OPULJP[[#This Row],[Bespovratna sredstva - Ukupno (EU+Nac) HRK
= Ukupna ugovorena vrijednost bespovratnih sredstava]]*Ugovori_OPULJP[[#This Row],[EU STOPA SUFINANCIRANJA %
EU CO-FINANCING RATE %]]</f>
        <v>3198888.6995000001</v>
      </c>
      <c r="P2986" s="51">
        <f>Ugovori_OPULJP[[#This Row],[Bespovratna sredstva - EU dio - HRK]]/7.5345</f>
        <v>424565.49200345081</v>
      </c>
      <c r="Q2986" s="50">
        <f>Ugovori_OPULJP[[#This Row],[Bespovratna sredstva - Ukupno (EU+Nac) HRK
= Ukupna ugovorena vrijednost bespovratnih sredstava]]*Ugovori_OPULJP[[#This Row],[STOPA NACIONALNOG SUFINANCIRANJA %]]</f>
        <v>564509.77049999998</v>
      </c>
      <c r="R2986" s="51">
        <f>Ugovori_OPULJP[[#This Row],[Bespovratna sredstva - Nacionalni dio - HRK]]/7.5345</f>
        <v>74923.322118256023</v>
      </c>
      <c r="S2986" s="50">
        <v>3763398.47</v>
      </c>
      <c r="T2986" s="51">
        <f>Ugovori_OPULJP[[#This Row],[Bespovratna sredstva - Ukupno (EU+Nac) HRK
= Ukupna ugovorena vrijednost bespovratnih sredstava]]/7.5345</f>
        <v>499488.81412170682</v>
      </c>
      <c r="U2986" s="50">
        <v>0</v>
      </c>
      <c r="V2986" s="51">
        <f>Ugovori_OPULJP[[#This Row],[Javni doprinos korisnika - HRK]]/7.5345</f>
        <v>0</v>
      </c>
      <c r="W2986" s="50">
        <v>0</v>
      </c>
      <c r="X2986" s="51">
        <f>Ugovori_OPULJP[[#This Row],[Privatni doprinos korisnika - HRK]]/7.5345</f>
        <v>0</v>
      </c>
      <c r="Y2986" s="52">
        <v>3763398.47</v>
      </c>
      <c r="Z2986" s="53">
        <f>Ugovori_OPULJP[[#This Row],[UKUPNI PRIHVATLJIVI IZDACI
TOTAL ELIGIBLE EXPENDITURE
= Bespovratna sredstva ukupno + doprinos korisnika
= Ukupni prihvatljivi troškovi
= Ukupna ugovorena vrijednost projekta HRK]]/7.5345</f>
        <v>499488.81412170682</v>
      </c>
      <c r="AA2986" s="44" t="s">
        <v>10669</v>
      </c>
      <c r="AB2986" s="44" t="s">
        <v>10670</v>
      </c>
      <c r="AC2986" s="114" t="s">
        <v>10940</v>
      </c>
      <c r="AD2986" s="43" t="s">
        <v>10672</v>
      </c>
    </row>
    <row r="2987" spans="1:30" ht="66.75" customHeight="1" x14ac:dyDescent="0.2">
      <c r="A2987" s="41" t="s">
        <v>10941</v>
      </c>
      <c r="B2987" s="42" t="s">
        <v>10664</v>
      </c>
      <c r="C2987" s="43" t="s">
        <v>10665</v>
      </c>
      <c r="D2987" s="43" t="s">
        <v>10902</v>
      </c>
      <c r="E2987" s="44" t="s">
        <v>232</v>
      </c>
      <c r="F2987" s="45" t="s">
        <v>10942</v>
      </c>
      <c r="G2987" s="45" t="s">
        <v>10696</v>
      </c>
      <c r="H2987" s="47">
        <v>43899</v>
      </c>
      <c r="I2987" s="47">
        <v>44994</v>
      </c>
      <c r="J2987" s="48" t="str">
        <f>IF(Ugovori_OPULJP[[#This Row],[DATUM ZAVRŠETKA OPERACIJE]]&gt;DATE(2024,3,31),"u provedbi","završen")</f>
        <v>završen</v>
      </c>
      <c r="K2987" s="46" t="s">
        <v>36</v>
      </c>
      <c r="L2987" s="46" t="s">
        <v>37</v>
      </c>
      <c r="M2987" s="49">
        <v>0.85</v>
      </c>
      <c r="N2987" s="49">
        <v>0.15</v>
      </c>
      <c r="O2987" s="50">
        <f>Ugovori_OPULJP[[#This Row],[Bespovratna sredstva - Ukupno (EU+Nac) HRK
= Ukupna ugovorena vrijednost bespovratnih sredstava]]*Ugovori_OPULJP[[#This Row],[EU STOPA SUFINANCIRANJA %
EU CO-FINANCING RATE %]]</f>
        <v>3234917.9044999997</v>
      </c>
      <c r="P2987" s="51">
        <f>Ugovori_OPULJP[[#This Row],[Bespovratna sredstva - EU dio - HRK]]/7.5345</f>
        <v>429347.389275997</v>
      </c>
      <c r="Q2987" s="50">
        <f>Ugovori_OPULJP[[#This Row],[Bespovratna sredstva - Ukupno (EU+Nac) HRK
= Ukupna ugovorena vrijednost bespovratnih sredstava]]*Ugovori_OPULJP[[#This Row],[STOPA NACIONALNOG SUFINANCIRANJA %]]</f>
        <v>570867.86549999996</v>
      </c>
      <c r="R2987" s="51">
        <f>Ugovori_OPULJP[[#This Row],[Bespovratna sredstva - Nacionalni dio - HRK]]/7.5345</f>
        <v>75767.186342822999</v>
      </c>
      <c r="S2987" s="50">
        <v>3805785.77</v>
      </c>
      <c r="T2987" s="51">
        <f>Ugovori_OPULJP[[#This Row],[Bespovratna sredstva - Ukupno (EU+Nac) HRK
= Ukupna ugovorena vrijednost bespovratnih sredstava]]/7.5345</f>
        <v>505114.57561882009</v>
      </c>
      <c r="U2987" s="50">
        <v>0</v>
      </c>
      <c r="V2987" s="51">
        <f>Ugovori_OPULJP[[#This Row],[Javni doprinos korisnika - HRK]]/7.5345</f>
        <v>0</v>
      </c>
      <c r="W2987" s="50">
        <v>0</v>
      </c>
      <c r="X2987" s="51">
        <f>Ugovori_OPULJP[[#This Row],[Privatni doprinos korisnika - HRK]]/7.5345</f>
        <v>0</v>
      </c>
      <c r="Y2987" s="52">
        <v>3805785.77</v>
      </c>
      <c r="Z2987" s="53">
        <f>Ugovori_OPULJP[[#This Row],[UKUPNI PRIHVATLJIVI IZDACI
TOTAL ELIGIBLE EXPENDITURE
= Bespovratna sredstva ukupno + doprinos korisnika
= Ukupni prihvatljivi troškovi
= Ukupna ugovorena vrijednost projekta HRK]]/7.5345</f>
        <v>505114.57561882009</v>
      </c>
      <c r="AA2987" s="44" t="s">
        <v>10669</v>
      </c>
      <c r="AB2987" s="44" t="s">
        <v>10670</v>
      </c>
      <c r="AC2987" s="114" t="s">
        <v>10943</v>
      </c>
      <c r="AD2987" s="43" t="s">
        <v>10672</v>
      </c>
    </row>
    <row r="2988" spans="1:30" ht="66.75" customHeight="1" x14ac:dyDescent="0.2">
      <c r="A2988" s="41" t="s">
        <v>10944</v>
      </c>
      <c r="B2988" s="42" t="s">
        <v>10664</v>
      </c>
      <c r="C2988" s="43" t="s">
        <v>10665</v>
      </c>
      <c r="D2988" s="43" t="s">
        <v>10902</v>
      </c>
      <c r="E2988" s="44" t="s">
        <v>232</v>
      </c>
      <c r="F2988" s="45" t="s">
        <v>10945</v>
      </c>
      <c r="G2988" s="45" t="s">
        <v>10763</v>
      </c>
      <c r="H2988" s="47">
        <v>43899</v>
      </c>
      <c r="I2988" s="47">
        <v>44994</v>
      </c>
      <c r="J2988" s="48" t="str">
        <f>IF(Ugovori_OPULJP[[#This Row],[DATUM ZAVRŠETKA OPERACIJE]]&gt;DATE(2024,3,31),"u provedbi","završen")</f>
        <v>završen</v>
      </c>
      <c r="K2988" s="46" t="s">
        <v>10460</v>
      </c>
      <c r="L2988" s="46" t="s">
        <v>37</v>
      </c>
      <c r="M2988" s="49">
        <v>0.85</v>
      </c>
      <c r="N2988" s="49">
        <v>0.15</v>
      </c>
      <c r="O2988" s="50">
        <f>Ugovori_OPULJP[[#This Row],[Bespovratna sredstva - Ukupno (EU+Nac) HRK
= Ukupna ugovorena vrijednost bespovratnih sredstava]]*Ugovori_OPULJP[[#This Row],[EU STOPA SUFINANCIRANJA %
EU CO-FINANCING RATE %]]</f>
        <v>2879293.5870000003</v>
      </c>
      <c r="P2988" s="51">
        <f>Ugovori_OPULJP[[#This Row],[Bespovratna sredstva - EU dio - HRK]]/7.5345</f>
        <v>382147.93111686246</v>
      </c>
      <c r="Q2988" s="50">
        <f>Ugovori_OPULJP[[#This Row],[Bespovratna sredstva - Ukupno (EU+Nac) HRK
= Ukupna ugovorena vrijednost bespovratnih sredstava]]*Ugovori_OPULJP[[#This Row],[STOPA NACIONALNOG SUFINANCIRANJA %]]</f>
        <v>508110.63300000003</v>
      </c>
      <c r="R2988" s="51">
        <f>Ugovori_OPULJP[[#This Row],[Bespovratna sredstva - Nacionalni dio - HRK]]/7.5345</f>
        <v>67437.870197093376</v>
      </c>
      <c r="S2988" s="50">
        <v>3387404.22</v>
      </c>
      <c r="T2988" s="51">
        <f>Ugovori_OPULJP[[#This Row],[Bespovratna sredstva - Ukupno (EU+Nac) HRK
= Ukupna ugovorena vrijednost bespovratnih sredstava]]/7.5345</f>
        <v>449585.8013139558</v>
      </c>
      <c r="U2988" s="50">
        <v>0</v>
      </c>
      <c r="V2988" s="51">
        <f>Ugovori_OPULJP[[#This Row],[Javni doprinos korisnika - HRK]]/7.5345</f>
        <v>0</v>
      </c>
      <c r="W2988" s="50">
        <v>0</v>
      </c>
      <c r="X2988" s="51">
        <f>Ugovori_OPULJP[[#This Row],[Privatni doprinos korisnika - HRK]]/7.5345</f>
        <v>0</v>
      </c>
      <c r="Y2988" s="52">
        <v>3387404.22</v>
      </c>
      <c r="Z2988" s="53">
        <f>Ugovori_OPULJP[[#This Row],[UKUPNI PRIHVATLJIVI IZDACI
TOTAL ELIGIBLE EXPENDITURE
= Bespovratna sredstva ukupno + doprinos korisnika
= Ukupni prihvatljivi troškovi
= Ukupna ugovorena vrijednost projekta HRK]]/7.5345</f>
        <v>449585.8013139558</v>
      </c>
      <c r="AA2988" s="44" t="s">
        <v>10669</v>
      </c>
      <c r="AB2988" s="44" t="s">
        <v>10670</v>
      </c>
      <c r="AC2988" s="114" t="s">
        <v>10946</v>
      </c>
      <c r="AD2988" s="43" t="s">
        <v>10672</v>
      </c>
    </row>
    <row r="2989" spans="1:30" ht="66.75" customHeight="1" x14ac:dyDescent="0.2">
      <c r="A2989" s="41" t="s">
        <v>10947</v>
      </c>
      <c r="B2989" s="42" t="s">
        <v>10664</v>
      </c>
      <c r="C2989" s="43" t="s">
        <v>10665</v>
      </c>
      <c r="D2989" s="43" t="s">
        <v>10902</v>
      </c>
      <c r="E2989" s="44" t="s">
        <v>232</v>
      </c>
      <c r="F2989" s="45" t="s">
        <v>10948</v>
      </c>
      <c r="G2989" s="45" t="s">
        <v>10893</v>
      </c>
      <c r="H2989" s="47">
        <v>43899</v>
      </c>
      <c r="I2989" s="47">
        <v>44994</v>
      </c>
      <c r="J2989" s="48" t="str">
        <f>IF(Ugovori_OPULJP[[#This Row],[DATUM ZAVRŠETKA OPERACIJE]]&gt;DATE(2024,3,31),"u provedbi","završen")</f>
        <v>završen</v>
      </c>
      <c r="K2989" s="46" t="s">
        <v>200</v>
      </c>
      <c r="L2989" s="46" t="s">
        <v>200</v>
      </c>
      <c r="M2989" s="49">
        <v>0.85</v>
      </c>
      <c r="N2989" s="49">
        <v>0.15</v>
      </c>
      <c r="O2989" s="50">
        <f>Ugovori_OPULJP[[#This Row],[Bespovratna sredstva - Ukupno (EU+Nac) HRK
= Ukupna ugovorena vrijednost bespovratnih sredstava]]*Ugovori_OPULJP[[#This Row],[EU STOPA SUFINANCIRANJA %
EU CO-FINANCING RATE %]]</f>
        <v>2863831.9424999999</v>
      </c>
      <c r="P2989" s="51">
        <f>Ugovori_OPULJP[[#This Row],[Bespovratna sredstva - EU dio - HRK]]/7.5345</f>
        <v>380095.81823611382</v>
      </c>
      <c r="Q2989" s="50">
        <f>Ugovori_OPULJP[[#This Row],[Bespovratna sredstva - Ukupno (EU+Nac) HRK
= Ukupna ugovorena vrijednost bespovratnih sredstava]]*Ugovori_OPULJP[[#This Row],[STOPA NACIONALNOG SUFINANCIRANJA %]]</f>
        <v>505382.10749999993</v>
      </c>
      <c r="R2989" s="51">
        <f>Ugovori_OPULJP[[#This Row],[Bespovratna sredstva - Nacionalni dio - HRK]]/7.5345</f>
        <v>67075.732629902428</v>
      </c>
      <c r="S2989" s="50">
        <v>3369214.05</v>
      </c>
      <c r="T2989" s="51">
        <f>Ugovori_OPULJP[[#This Row],[Bespovratna sredstva - Ukupno (EU+Nac) HRK
= Ukupna ugovorena vrijednost bespovratnih sredstava]]/7.5345</f>
        <v>447171.5508660163</v>
      </c>
      <c r="U2989" s="50">
        <v>0</v>
      </c>
      <c r="V2989" s="51">
        <f>Ugovori_OPULJP[[#This Row],[Javni doprinos korisnika - HRK]]/7.5345</f>
        <v>0</v>
      </c>
      <c r="W2989" s="50">
        <v>0</v>
      </c>
      <c r="X2989" s="51">
        <f>Ugovori_OPULJP[[#This Row],[Privatni doprinos korisnika - HRK]]/7.5345</f>
        <v>0</v>
      </c>
      <c r="Y2989" s="52">
        <v>3369214.05</v>
      </c>
      <c r="Z2989" s="53">
        <f>Ugovori_OPULJP[[#This Row],[UKUPNI PRIHVATLJIVI IZDACI
TOTAL ELIGIBLE EXPENDITURE
= Bespovratna sredstva ukupno + doprinos korisnika
= Ukupni prihvatljivi troškovi
= Ukupna ugovorena vrijednost projekta HRK]]/7.5345</f>
        <v>447171.5508660163</v>
      </c>
      <c r="AA2989" s="44" t="s">
        <v>10669</v>
      </c>
      <c r="AB2989" s="44" t="s">
        <v>10670</v>
      </c>
      <c r="AC2989" s="114" t="s">
        <v>10949</v>
      </c>
      <c r="AD2989" s="43" t="s">
        <v>10672</v>
      </c>
    </row>
    <row r="2990" spans="1:30" ht="66.75" customHeight="1" x14ac:dyDescent="0.2">
      <c r="A2990" s="41" t="s">
        <v>10950</v>
      </c>
      <c r="B2990" s="42" t="s">
        <v>10664</v>
      </c>
      <c r="C2990" s="43" t="s">
        <v>10665</v>
      </c>
      <c r="D2990" s="43" t="s">
        <v>10902</v>
      </c>
      <c r="E2990" s="44" t="s">
        <v>232</v>
      </c>
      <c r="F2990" s="45" t="s">
        <v>10951</v>
      </c>
      <c r="G2990" s="45" t="s">
        <v>10739</v>
      </c>
      <c r="H2990" s="47">
        <v>43899</v>
      </c>
      <c r="I2990" s="47">
        <v>44994</v>
      </c>
      <c r="J2990" s="48" t="str">
        <f>IF(Ugovori_OPULJP[[#This Row],[DATUM ZAVRŠETKA OPERACIJE]]&gt;DATE(2024,3,31),"u provedbi","završen")</f>
        <v>završen</v>
      </c>
      <c r="K2990" s="46" t="s">
        <v>4589</v>
      </c>
      <c r="L2990" s="46" t="s">
        <v>37</v>
      </c>
      <c r="M2990" s="49">
        <v>0.85</v>
      </c>
      <c r="N2990" s="49">
        <v>0.15</v>
      </c>
      <c r="O2990" s="50">
        <f>Ugovori_OPULJP[[#This Row],[Bespovratna sredstva - Ukupno (EU+Nac) HRK
= Ukupna ugovorena vrijednost bespovratnih sredstava]]*Ugovori_OPULJP[[#This Row],[EU STOPA SUFINANCIRANJA %
EU CO-FINANCING RATE %]]</f>
        <v>3167424.3514999999</v>
      </c>
      <c r="P2990" s="51">
        <f>Ugovori_OPULJP[[#This Row],[Bespovratna sredstva - EU dio - HRK]]/7.5345</f>
        <v>420389.45537195564</v>
      </c>
      <c r="Q2990" s="50">
        <f>Ugovori_OPULJP[[#This Row],[Bespovratna sredstva - Ukupno (EU+Nac) HRK
= Ukupna ugovorena vrijednost bespovratnih sredstava]]*Ugovori_OPULJP[[#This Row],[STOPA NACIONALNOG SUFINANCIRANJA %]]</f>
        <v>558957.23849999998</v>
      </c>
      <c r="R2990" s="51">
        <f>Ugovori_OPULJP[[#This Row],[Bespovratna sredstva - Nacionalni dio - HRK]]/7.5345</f>
        <v>74186.374477403937</v>
      </c>
      <c r="S2990" s="50">
        <v>3726381.59</v>
      </c>
      <c r="T2990" s="51">
        <f>Ugovori_OPULJP[[#This Row],[Bespovratna sredstva - Ukupno (EU+Nac) HRK
= Ukupna ugovorena vrijednost bespovratnih sredstava]]/7.5345</f>
        <v>494575.82984935958</v>
      </c>
      <c r="U2990" s="50">
        <v>0</v>
      </c>
      <c r="V2990" s="51">
        <f>Ugovori_OPULJP[[#This Row],[Javni doprinos korisnika - HRK]]/7.5345</f>
        <v>0</v>
      </c>
      <c r="W2990" s="50">
        <v>0</v>
      </c>
      <c r="X2990" s="51">
        <f>Ugovori_OPULJP[[#This Row],[Privatni doprinos korisnika - HRK]]/7.5345</f>
        <v>0</v>
      </c>
      <c r="Y2990" s="52">
        <v>3726381.59</v>
      </c>
      <c r="Z2990" s="53">
        <f>Ugovori_OPULJP[[#This Row],[UKUPNI PRIHVATLJIVI IZDACI
TOTAL ELIGIBLE EXPENDITURE
= Bespovratna sredstva ukupno + doprinos korisnika
= Ukupni prihvatljivi troškovi
= Ukupna ugovorena vrijednost projekta HRK]]/7.5345</f>
        <v>494575.82984935958</v>
      </c>
      <c r="AA2990" s="44" t="s">
        <v>10669</v>
      </c>
      <c r="AB2990" s="44" t="s">
        <v>10670</v>
      </c>
      <c r="AC2990" s="114" t="s">
        <v>10952</v>
      </c>
      <c r="AD2990" s="43" t="s">
        <v>10672</v>
      </c>
    </row>
    <row r="2991" spans="1:30" ht="66.75" customHeight="1" x14ac:dyDescent="0.2">
      <c r="A2991" s="41" t="s">
        <v>10953</v>
      </c>
      <c r="B2991" s="42" t="s">
        <v>10664</v>
      </c>
      <c r="C2991" s="43" t="s">
        <v>10665</v>
      </c>
      <c r="D2991" s="43" t="s">
        <v>10902</v>
      </c>
      <c r="E2991" s="44" t="s">
        <v>232</v>
      </c>
      <c r="F2991" s="45" t="s">
        <v>10954</v>
      </c>
      <c r="G2991" s="45" t="s">
        <v>10840</v>
      </c>
      <c r="H2991" s="47">
        <v>43899</v>
      </c>
      <c r="I2991" s="47">
        <v>44994</v>
      </c>
      <c r="J2991" s="48" t="str">
        <f>IF(Ugovori_OPULJP[[#This Row],[DATUM ZAVRŠETKA OPERACIJE]]&gt;DATE(2024,3,31),"u provedbi","završen")</f>
        <v>završen</v>
      </c>
      <c r="K2991" s="46" t="s">
        <v>10955</v>
      </c>
      <c r="L2991" s="46" t="s">
        <v>37</v>
      </c>
      <c r="M2991" s="49">
        <v>0.85</v>
      </c>
      <c r="N2991" s="49">
        <v>0.15</v>
      </c>
      <c r="O2991" s="50">
        <f>Ugovori_OPULJP[[#This Row],[Bespovratna sredstva - Ukupno (EU+Nac) HRK
= Ukupna ugovorena vrijednost bespovratnih sredstava]]*Ugovori_OPULJP[[#This Row],[EU STOPA SUFINANCIRANJA %
EU CO-FINANCING RATE %]]</f>
        <v>2929984.6629999997</v>
      </c>
      <c r="P2991" s="51">
        <f>Ugovori_OPULJP[[#This Row],[Bespovratna sredstva - EU dio - HRK]]/7.5345</f>
        <v>388875.79308514163</v>
      </c>
      <c r="Q2991" s="50">
        <f>Ugovori_OPULJP[[#This Row],[Bespovratna sredstva - Ukupno (EU+Nac) HRK
= Ukupna ugovorena vrijednost bespovratnih sredstava]]*Ugovori_OPULJP[[#This Row],[STOPA NACIONALNOG SUFINANCIRANJA %]]</f>
        <v>517056.11699999997</v>
      </c>
      <c r="R2991" s="51">
        <f>Ugovori_OPULJP[[#This Row],[Bespovratna sredstva - Nacionalni dio - HRK]]/7.5345</f>
        <v>68625.13995620147</v>
      </c>
      <c r="S2991" s="50">
        <v>3447040.78</v>
      </c>
      <c r="T2991" s="51">
        <f>Ugovori_OPULJP[[#This Row],[Bespovratna sredstva - Ukupno (EU+Nac) HRK
= Ukupna ugovorena vrijednost bespovratnih sredstava]]/7.5345</f>
        <v>457500.93304134312</v>
      </c>
      <c r="U2991" s="50">
        <v>0</v>
      </c>
      <c r="V2991" s="51">
        <f>Ugovori_OPULJP[[#This Row],[Javni doprinos korisnika - HRK]]/7.5345</f>
        <v>0</v>
      </c>
      <c r="W2991" s="50">
        <v>0</v>
      </c>
      <c r="X2991" s="51">
        <f>Ugovori_OPULJP[[#This Row],[Privatni doprinos korisnika - HRK]]/7.5345</f>
        <v>0</v>
      </c>
      <c r="Y2991" s="52">
        <v>3447040.78</v>
      </c>
      <c r="Z2991" s="53">
        <f>Ugovori_OPULJP[[#This Row],[UKUPNI PRIHVATLJIVI IZDACI
TOTAL ELIGIBLE EXPENDITURE
= Bespovratna sredstva ukupno + doprinos korisnika
= Ukupni prihvatljivi troškovi
= Ukupna ugovorena vrijednost projekta HRK]]/7.5345</f>
        <v>457500.93304134312</v>
      </c>
      <c r="AA2991" s="44" t="s">
        <v>10669</v>
      </c>
      <c r="AB2991" s="44" t="s">
        <v>10670</v>
      </c>
      <c r="AC2991" s="114" t="s">
        <v>10956</v>
      </c>
      <c r="AD2991" s="43" t="s">
        <v>10672</v>
      </c>
    </row>
    <row r="2992" spans="1:30" ht="66.75" customHeight="1" x14ac:dyDescent="0.2">
      <c r="A2992" s="41" t="s">
        <v>10957</v>
      </c>
      <c r="B2992" s="42" t="s">
        <v>10664</v>
      </c>
      <c r="C2992" s="43" t="s">
        <v>10665</v>
      </c>
      <c r="D2992" s="43" t="s">
        <v>10902</v>
      </c>
      <c r="E2992" s="44" t="s">
        <v>232</v>
      </c>
      <c r="F2992" s="45" t="s">
        <v>10958</v>
      </c>
      <c r="G2992" s="45" t="s">
        <v>10959</v>
      </c>
      <c r="H2992" s="47">
        <v>43899</v>
      </c>
      <c r="I2992" s="47">
        <v>44994</v>
      </c>
      <c r="J2992" s="48" t="str">
        <f>IF(Ugovori_OPULJP[[#This Row],[DATUM ZAVRŠETKA OPERACIJE]]&gt;DATE(2024,3,31),"u provedbi","završen")</f>
        <v>završen</v>
      </c>
      <c r="K2992" s="46" t="s">
        <v>249</v>
      </c>
      <c r="L2992" s="46" t="s">
        <v>249</v>
      </c>
      <c r="M2992" s="49">
        <v>0.85</v>
      </c>
      <c r="N2992" s="49">
        <v>0.15</v>
      </c>
      <c r="O2992" s="50">
        <f>Ugovori_OPULJP[[#This Row],[Bespovratna sredstva - Ukupno (EU+Nac) HRK
= Ukupna ugovorena vrijednost bespovratnih sredstava]]*Ugovori_OPULJP[[#This Row],[EU STOPA SUFINANCIRANJA %
EU CO-FINANCING RATE %]]</f>
        <v>3336948.7340000002</v>
      </c>
      <c r="P2992" s="51">
        <f>Ugovori_OPULJP[[#This Row],[Bespovratna sredstva - EU dio - HRK]]/7.5345</f>
        <v>442889.20751211094</v>
      </c>
      <c r="Q2992" s="50">
        <f>Ugovori_OPULJP[[#This Row],[Bespovratna sredstva - Ukupno (EU+Nac) HRK
= Ukupna ugovorena vrijednost bespovratnih sredstava]]*Ugovori_OPULJP[[#This Row],[STOPA NACIONALNOG SUFINANCIRANJA %]]</f>
        <v>588873.30599999998</v>
      </c>
      <c r="R2992" s="51">
        <f>Ugovori_OPULJP[[#This Row],[Bespovratna sredstva - Nacionalni dio - HRK]]/7.5345</f>
        <v>78156.918972725456</v>
      </c>
      <c r="S2992" s="50">
        <v>3925822.04</v>
      </c>
      <c r="T2992" s="51">
        <f>Ugovori_OPULJP[[#This Row],[Bespovratna sredstva - Ukupno (EU+Nac) HRK
= Ukupna ugovorena vrijednost bespovratnih sredstava]]/7.5345</f>
        <v>521046.12648483639</v>
      </c>
      <c r="U2992" s="50">
        <v>0</v>
      </c>
      <c r="V2992" s="51">
        <f>Ugovori_OPULJP[[#This Row],[Javni doprinos korisnika - HRK]]/7.5345</f>
        <v>0</v>
      </c>
      <c r="W2992" s="50">
        <v>0</v>
      </c>
      <c r="X2992" s="51">
        <f>Ugovori_OPULJP[[#This Row],[Privatni doprinos korisnika - HRK]]/7.5345</f>
        <v>0</v>
      </c>
      <c r="Y2992" s="52">
        <v>3925822.04</v>
      </c>
      <c r="Z2992" s="53">
        <f>Ugovori_OPULJP[[#This Row],[UKUPNI PRIHVATLJIVI IZDACI
TOTAL ELIGIBLE EXPENDITURE
= Bespovratna sredstva ukupno + doprinos korisnika
= Ukupni prihvatljivi troškovi
= Ukupna ugovorena vrijednost projekta HRK]]/7.5345</f>
        <v>521046.12648483639</v>
      </c>
      <c r="AA2992" s="44" t="s">
        <v>10669</v>
      </c>
      <c r="AB2992" s="44" t="s">
        <v>10670</v>
      </c>
      <c r="AC2992" s="114" t="s">
        <v>10960</v>
      </c>
      <c r="AD2992" s="43" t="s">
        <v>10672</v>
      </c>
    </row>
    <row r="2993" spans="1:30" ht="66.75" customHeight="1" x14ac:dyDescent="0.2">
      <c r="A2993" s="41" t="s">
        <v>10961</v>
      </c>
      <c r="B2993" s="42" t="s">
        <v>10664</v>
      </c>
      <c r="C2993" s="43" t="s">
        <v>10665</v>
      </c>
      <c r="D2993" s="43" t="s">
        <v>10902</v>
      </c>
      <c r="E2993" s="44" t="s">
        <v>232</v>
      </c>
      <c r="F2993" s="45" t="s">
        <v>10962</v>
      </c>
      <c r="G2993" s="45" t="s">
        <v>10963</v>
      </c>
      <c r="H2993" s="47">
        <v>43899</v>
      </c>
      <c r="I2993" s="47">
        <v>44994</v>
      </c>
      <c r="J2993" s="48" t="str">
        <f>IF(Ugovori_OPULJP[[#This Row],[DATUM ZAVRŠETKA OPERACIJE]]&gt;DATE(2024,3,31),"u provedbi","završen")</f>
        <v>završen</v>
      </c>
      <c r="K2993" s="46" t="s">
        <v>104</v>
      </c>
      <c r="L2993" s="46" t="s">
        <v>104</v>
      </c>
      <c r="M2993" s="49">
        <v>0.85</v>
      </c>
      <c r="N2993" s="49">
        <v>0.15</v>
      </c>
      <c r="O2993" s="50">
        <f>Ugovori_OPULJP[[#This Row],[Bespovratna sredstva - Ukupno (EU+Nac) HRK
= Ukupna ugovorena vrijednost bespovratnih sredstava]]*Ugovori_OPULJP[[#This Row],[EU STOPA SUFINANCIRANJA %
EU CO-FINANCING RATE %]]</f>
        <v>3393017.5049999999</v>
      </c>
      <c r="P2993" s="51">
        <f>Ugovori_OPULJP[[#This Row],[Bespovratna sredstva - EU dio - HRK]]/7.5345</f>
        <v>450330.81226358743</v>
      </c>
      <c r="Q2993" s="50">
        <f>Ugovori_OPULJP[[#This Row],[Bespovratna sredstva - Ukupno (EU+Nac) HRK
= Ukupna ugovorena vrijednost bespovratnih sredstava]]*Ugovori_OPULJP[[#This Row],[STOPA NACIONALNOG SUFINANCIRANJA %]]</f>
        <v>598767.79499999993</v>
      </c>
      <c r="R2993" s="51">
        <f>Ugovori_OPULJP[[#This Row],[Bespovratna sredstva - Nacionalni dio - HRK]]/7.5345</f>
        <v>79470.143340633076</v>
      </c>
      <c r="S2993" s="50">
        <v>3991785.3</v>
      </c>
      <c r="T2993" s="51">
        <f>Ugovori_OPULJP[[#This Row],[Bespovratna sredstva - Ukupno (EU+Nac) HRK
= Ukupna ugovorena vrijednost bespovratnih sredstava]]/7.5345</f>
        <v>529800.95560422051</v>
      </c>
      <c r="U2993" s="50">
        <v>0</v>
      </c>
      <c r="V2993" s="51">
        <f>Ugovori_OPULJP[[#This Row],[Javni doprinos korisnika - HRK]]/7.5345</f>
        <v>0</v>
      </c>
      <c r="W2993" s="50">
        <v>0</v>
      </c>
      <c r="X2993" s="51">
        <f>Ugovori_OPULJP[[#This Row],[Privatni doprinos korisnika - HRK]]/7.5345</f>
        <v>0</v>
      </c>
      <c r="Y2993" s="52">
        <v>3991785.3</v>
      </c>
      <c r="Z2993" s="53">
        <f>Ugovori_OPULJP[[#This Row],[UKUPNI PRIHVATLJIVI IZDACI
TOTAL ELIGIBLE EXPENDITURE
= Bespovratna sredstva ukupno + doprinos korisnika
= Ukupni prihvatljivi troškovi
= Ukupna ugovorena vrijednost projekta HRK]]/7.5345</f>
        <v>529800.95560422051</v>
      </c>
      <c r="AA2993" s="44" t="s">
        <v>10669</v>
      </c>
      <c r="AB2993" s="44" t="s">
        <v>10670</v>
      </c>
      <c r="AC2993" s="114" t="s">
        <v>10964</v>
      </c>
      <c r="AD2993" s="43" t="s">
        <v>10672</v>
      </c>
    </row>
    <row r="2994" spans="1:30" ht="66.75" customHeight="1" x14ac:dyDescent="0.2">
      <c r="A2994" s="41" t="s">
        <v>10965</v>
      </c>
      <c r="B2994" s="42" t="s">
        <v>10664</v>
      </c>
      <c r="C2994" s="43" t="s">
        <v>10665</v>
      </c>
      <c r="D2994" s="43" t="s">
        <v>10902</v>
      </c>
      <c r="E2994" s="44" t="s">
        <v>232</v>
      </c>
      <c r="F2994" s="45" t="s">
        <v>10966</v>
      </c>
      <c r="G2994" s="45" t="s">
        <v>10700</v>
      </c>
      <c r="H2994" s="47">
        <v>43899</v>
      </c>
      <c r="I2994" s="47">
        <v>44874</v>
      </c>
      <c r="J2994" s="48" t="str">
        <f>IF(Ugovori_OPULJP[[#This Row],[DATUM ZAVRŠETKA OPERACIJE]]&gt;DATE(2024,3,31),"u provedbi","završen")</f>
        <v>završen</v>
      </c>
      <c r="K2994" s="46" t="s">
        <v>37</v>
      </c>
      <c r="L2994" s="46" t="s">
        <v>37</v>
      </c>
      <c r="M2994" s="49">
        <v>0.85</v>
      </c>
      <c r="N2994" s="49">
        <v>0.15</v>
      </c>
      <c r="O2994" s="50">
        <f>Ugovori_OPULJP[[#This Row],[Bespovratna sredstva - Ukupno (EU+Nac) HRK
= Ukupna ugovorena vrijednost bespovratnih sredstava]]*Ugovori_OPULJP[[#This Row],[EU STOPA SUFINANCIRANJA %
EU CO-FINANCING RATE %]]</f>
        <v>3393602.3645000001</v>
      </c>
      <c r="P2994" s="51">
        <f>Ugovori_OPULJP[[#This Row],[Bespovratna sredstva - EU dio - HRK]]/7.5345</f>
        <v>450408.43645895546</v>
      </c>
      <c r="Q2994" s="50">
        <f>Ugovori_OPULJP[[#This Row],[Bespovratna sredstva - Ukupno (EU+Nac) HRK
= Ukupna ugovorena vrijednost bespovratnih sredstava]]*Ugovori_OPULJP[[#This Row],[STOPA NACIONALNOG SUFINANCIRANJA %]]</f>
        <v>598871.00549999997</v>
      </c>
      <c r="R2994" s="51">
        <f>Ugovori_OPULJP[[#This Row],[Bespovratna sredstva - Nacionalni dio - HRK]]/7.5345</f>
        <v>79483.84172805096</v>
      </c>
      <c r="S2994" s="50">
        <v>3992473.37</v>
      </c>
      <c r="T2994" s="51">
        <f>Ugovori_OPULJP[[#This Row],[Bespovratna sredstva - Ukupno (EU+Nac) HRK
= Ukupna ugovorena vrijednost bespovratnih sredstava]]/7.5345</f>
        <v>529892.27818700648</v>
      </c>
      <c r="U2994" s="50">
        <v>0</v>
      </c>
      <c r="V2994" s="51">
        <f>Ugovori_OPULJP[[#This Row],[Javni doprinos korisnika - HRK]]/7.5345</f>
        <v>0</v>
      </c>
      <c r="W2994" s="50">
        <v>0</v>
      </c>
      <c r="X2994" s="51">
        <f>Ugovori_OPULJP[[#This Row],[Privatni doprinos korisnika - HRK]]/7.5345</f>
        <v>0</v>
      </c>
      <c r="Y2994" s="52">
        <v>3992473.37</v>
      </c>
      <c r="Z2994" s="53">
        <f>Ugovori_OPULJP[[#This Row],[UKUPNI PRIHVATLJIVI IZDACI
TOTAL ELIGIBLE EXPENDITURE
= Bespovratna sredstva ukupno + doprinos korisnika
= Ukupni prihvatljivi troškovi
= Ukupna ugovorena vrijednost projekta HRK]]/7.5345</f>
        <v>529892.27818700648</v>
      </c>
      <c r="AA2994" s="44" t="s">
        <v>10669</v>
      </c>
      <c r="AB2994" s="44" t="s">
        <v>10670</v>
      </c>
      <c r="AC2994" s="114" t="s">
        <v>10967</v>
      </c>
      <c r="AD2994" s="43" t="s">
        <v>10672</v>
      </c>
    </row>
    <row r="2995" spans="1:30" ht="66.75" customHeight="1" x14ac:dyDescent="0.2">
      <c r="A2995" s="41" t="s">
        <v>10968</v>
      </c>
      <c r="B2995" s="42" t="s">
        <v>10664</v>
      </c>
      <c r="C2995" s="43" t="s">
        <v>10665</v>
      </c>
      <c r="D2995" s="43" t="s">
        <v>10902</v>
      </c>
      <c r="E2995" s="44" t="s">
        <v>232</v>
      </c>
      <c r="F2995" s="45" t="s">
        <v>10969</v>
      </c>
      <c r="G2995" s="45" t="s">
        <v>10783</v>
      </c>
      <c r="H2995" s="47">
        <v>43899</v>
      </c>
      <c r="I2995" s="47">
        <v>44994</v>
      </c>
      <c r="J2995" s="48" t="str">
        <f>IF(Ugovori_OPULJP[[#This Row],[DATUM ZAVRŠETKA OPERACIJE]]&gt;DATE(2024,3,31),"u provedbi","završen")</f>
        <v>završen</v>
      </c>
      <c r="K2995" s="46" t="s">
        <v>249</v>
      </c>
      <c r="L2995" s="46" t="s">
        <v>249</v>
      </c>
      <c r="M2995" s="49">
        <v>0.85</v>
      </c>
      <c r="N2995" s="49">
        <v>0.15</v>
      </c>
      <c r="O2995" s="50">
        <f>Ugovori_OPULJP[[#This Row],[Bespovratna sredstva - Ukupno (EU+Nac) HRK
= Ukupna ugovorena vrijednost bespovratnih sredstava]]*Ugovori_OPULJP[[#This Row],[EU STOPA SUFINANCIRANJA %
EU CO-FINANCING RATE %]]</f>
        <v>2820861.0765</v>
      </c>
      <c r="P2995" s="51">
        <f>Ugovori_OPULJP[[#This Row],[Bespovratna sredstva - EU dio - HRK]]/7.5345</f>
        <v>374392.60422058526</v>
      </c>
      <c r="Q2995" s="50">
        <f>Ugovori_OPULJP[[#This Row],[Bespovratna sredstva - Ukupno (EU+Nac) HRK
= Ukupna ugovorena vrijednost bespovratnih sredstava]]*Ugovori_OPULJP[[#This Row],[STOPA NACIONALNOG SUFINANCIRANJA %]]</f>
        <v>497799.01349999994</v>
      </c>
      <c r="R2995" s="51">
        <f>Ugovori_OPULJP[[#This Row],[Bespovratna sredstva - Nacionalni dio - HRK]]/7.5345</f>
        <v>66069.283097750333</v>
      </c>
      <c r="S2995" s="50">
        <v>3318660.09</v>
      </c>
      <c r="T2995" s="51">
        <f>Ugovori_OPULJP[[#This Row],[Bespovratna sredstva - Ukupno (EU+Nac) HRK
= Ukupna ugovorena vrijednost bespovratnih sredstava]]/7.5345</f>
        <v>440461.88731833559</v>
      </c>
      <c r="U2995" s="50">
        <v>0</v>
      </c>
      <c r="V2995" s="51">
        <f>Ugovori_OPULJP[[#This Row],[Javni doprinos korisnika - HRK]]/7.5345</f>
        <v>0</v>
      </c>
      <c r="W2995" s="50">
        <v>0</v>
      </c>
      <c r="X2995" s="51">
        <f>Ugovori_OPULJP[[#This Row],[Privatni doprinos korisnika - HRK]]/7.5345</f>
        <v>0</v>
      </c>
      <c r="Y2995" s="52">
        <v>3318660.09</v>
      </c>
      <c r="Z2995" s="53">
        <f>Ugovori_OPULJP[[#This Row],[UKUPNI PRIHVATLJIVI IZDACI
TOTAL ELIGIBLE EXPENDITURE
= Bespovratna sredstva ukupno + doprinos korisnika
= Ukupni prihvatljivi troškovi
= Ukupna ugovorena vrijednost projekta HRK]]/7.5345</f>
        <v>440461.88731833559</v>
      </c>
      <c r="AA2995" s="44" t="s">
        <v>10669</v>
      </c>
      <c r="AB2995" s="44" t="s">
        <v>10670</v>
      </c>
      <c r="AC2995" s="114" t="s">
        <v>10970</v>
      </c>
      <c r="AD2995" s="43" t="s">
        <v>10672</v>
      </c>
    </row>
    <row r="2996" spans="1:30" ht="66.75" customHeight="1" x14ac:dyDescent="0.2">
      <c r="A2996" s="41" t="s">
        <v>10971</v>
      </c>
      <c r="B2996" s="42" t="s">
        <v>10664</v>
      </c>
      <c r="C2996" s="43" t="s">
        <v>10665</v>
      </c>
      <c r="D2996" s="43" t="s">
        <v>10902</v>
      </c>
      <c r="E2996" s="44" t="s">
        <v>232</v>
      </c>
      <c r="F2996" s="45" t="s">
        <v>10972</v>
      </c>
      <c r="G2996" s="45" t="s">
        <v>10853</v>
      </c>
      <c r="H2996" s="47">
        <v>43899</v>
      </c>
      <c r="I2996" s="47">
        <v>44994</v>
      </c>
      <c r="J2996" s="48" t="str">
        <f>IF(Ugovori_OPULJP[[#This Row],[DATUM ZAVRŠETKA OPERACIJE]]&gt;DATE(2024,3,31),"u provedbi","završen")</f>
        <v>završen</v>
      </c>
      <c r="K2996" s="46" t="s">
        <v>2480</v>
      </c>
      <c r="L2996" s="46" t="s">
        <v>79</v>
      </c>
      <c r="M2996" s="49">
        <v>0.85</v>
      </c>
      <c r="N2996" s="49">
        <v>0.15</v>
      </c>
      <c r="O2996" s="50">
        <f>Ugovori_OPULJP[[#This Row],[Bespovratna sredstva - Ukupno (EU+Nac) HRK
= Ukupna ugovorena vrijednost bespovratnih sredstava]]*Ugovori_OPULJP[[#This Row],[EU STOPA SUFINANCIRANJA %
EU CO-FINANCING RATE %]]</f>
        <v>2714718.44</v>
      </c>
      <c r="P2996" s="51">
        <f>Ugovori_OPULJP[[#This Row],[Bespovratna sredstva - EU dio - HRK]]/7.5345</f>
        <v>360305.05541177251</v>
      </c>
      <c r="Q2996" s="50">
        <f>Ugovori_OPULJP[[#This Row],[Bespovratna sredstva - Ukupno (EU+Nac) HRK
= Ukupna ugovorena vrijednost bespovratnih sredstava]]*Ugovori_OPULJP[[#This Row],[STOPA NACIONALNOG SUFINANCIRANJA %]]</f>
        <v>479067.95999999996</v>
      </c>
      <c r="R2996" s="51">
        <f>Ugovori_OPULJP[[#This Row],[Bespovratna sredstva - Nacionalni dio - HRK]]/7.5345</f>
        <v>63583.245072665726</v>
      </c>
      <c r="S2996" s="50">
        <v>3193786.4</v>
      </c>
      <c r="T2996" s="51">
        <f>Ugovori_OPULJP[[#This Row],[Bespovratna sredstva - Ukupno (EU+Nac) HRK
= Ukupna ugovorena vrijednost bespovratnih sredstava]]/7.5345</f>
        <v>423888.30048443819</v>
      </c>
      <c r="U2996" s="50">
        <v>0</v>
      </c>
      <c r="V2996" s="51">
        <f>Ugovori_OPULJP[[#This Row],[Javni doprinos korisnika - HRK]]/7.5345</f>
        <v>0</v>
      </c>
      <c r="W2996" s="50">
        <v>0</v>
      </c>
      <c r="X2996" s="51">
        <f>Ugovori_OPULJP[[#This Row],[Privatni doprinos korisnika - HRK]]/7.5345</f>
        <v>0</v>
      </c>
      <c r="Y2996" s="52">
        <v>3193786.4</v>
      </c>
      <c r="Z2996" s="53">
        <f>Ugovori_OPULJP[[#This Row],[UKUPNI PRIHVATLJIVI IZDACI
TOTAL ELIGIBLE EXPENDITURE
= Bespovratna sredstva ukupno + doprinos korisnika
= Ukupni prihvatljivi troškovi
= Ukupna ugovorena vrijednost projekta HRK]]/7.5345</f>
        <v>423888.30048443819</v>
      </c>
      <c r="AA2996" s="44" t="s">
        <v>10669</v>
      </c>
      <c r="AB2996" s="44" t="s">
        <v>10670</v>
      </c>
      <c r="AC2996" s="114" t="s">
        <v>10973</v>
      </c>
      <c r="AD2996" s="43" t="s">
        <v>10672</v>
      </c>
    </row>
    <row r="2997" spans="1:30" ht="66.75" customHeight="1" x14ac:dyDescent="0.2">
      <c r="A2997" s="41" t="s">
        <v>10974</v>
      </c>
      <c r="B2997" s="42" t="s">
        <v>10664</v>
      </c>
      <c r="C2997" s="43" t="s">
        <v>10665</v>
      </c>
      <c r="D2997" s="43" t="s">
        <v>10902</v>
      </c>
      <c r="E2997" s="44" t="s">
        <v>232</v>
      </c>
      <c r="F2997" s="45" t="s">
        <v>10975</v>
      </c>
      <c r="G2997" s="45" t="s">
        <v>10976</v>
      </c>
      <c r="H2997" s="47">
        <v>43899</v>
      </c>
      <c r="I2997" s="47">
        <v>44994</v>
      </c>
      <c r="J2997" s="48" t="str">
        <f>IF(Ugovori_OPULJP[[#This Row],[DATUM ZAVRŠETKA OPERACIJE]]&gt;DATE(2024,3,31),"u provedbi","završen")</f>
        <v>završen</v>
      </c>
      <c r="K2997" s="46" t="s">
        <v>10977</v>
      </c>
      <c r="L2997" s="46" t="s">
        <v>130</v>
      </c>
      <c r="M2997" s="49">
        <v>0.85</v>
      </c>
      <c r="N2997" s="49">
        <v>0.15</v>
      </c>
      <c r="O2997" s="50">
        <f>Ugovori_OPULJP[[#This Row],[Bespovratna sredstva - Ukupno (EU+Nac) HRK
= Ukupna ugovorena vrijednost bespovratnih sredstava]]*Ugovori_OPULJP[[#This Row],[EU STOPA SUFINANCIRANJA %
EU CO-FINANCING RATE %]]</f>
        <v>3378609.5715000001</v>
      </c>
      <c r="P2997" s="51">
        <f>Ugovori_OPULJP[[#This Row],[Bespovratna sredstva - EU dio - HRK]]/7.5345</f>
        <v>448418.5508660163</v>
      </c>
      <c r="Q2997" s="50">
        <f>Ugovori_OPULJP[[#This Row],[Bespovratna sredstva - Ukupno (EU+Nac) HRK
= Ukupna ugovorena vrijednost bespovratnih sredstava]]*Ugovori_OPULJP[[#This Row],[STOPA NACIONALNOG SUFINANCIRANJA %]]</f>
        <v>596225.21849999996</v>
      </c>
      <c r="R2997" s="51">
        <f>Ugovori_OPULJP[[#This Row],[Bespovratna sredstva - Nacionalni dio - HRK]]/7.5345</f>
        <v>79132.685446944044</v>
      </c>
      <c r="S2997" s="50">
        <v>3974834.79</v>
      </c>
      <c r="T2997" s="51">
        <f>Ugovori_OPULJP[[#This Row],[Bespovratna sredstva - Ukupno (EU+Nac) HRK
= Ukupna ugovorena vrijednost bespovratnih sredstava]]/7.5345</f>
        <v>527551.23631296039</v>
      </c>
      <c r="U2997" s="50">
        <v>0</v>
      </c>
      <c r="V2997" s="51">
        <f>Ugovori_OPULJP[[#This Row],[Javni doprinos korisnika - HRK]]/7.5345</f>
        <v>0</v>
      </c>
      <c r="W2997" s="50">
        <v>0</v>
      </c>
      <c r="X2997" s="51">
        <f>Ugovori_OPULJP[[#This Row],[Privatni doprinos korisnika - HRK]]/7.5345</f>
        <v>0</v>
      </c>
      <c r="Y2997" s="52">
        <v>3974834.79</v>
      </c>
      <c r="Z2997" s="53">
        <f>Ugovori_OPULJP[[#This Row],[UKUPNI PRIHVATLJIVI IZDACI
TOTAL ELIGIBLE EXPENDITURE
= Bespovratna sredstva ukupno + doprinos korisnika
= Ukupni prihvatljivi troškovi
= Ukupna ugovorena vrijednost projekta HRK]]/7.5345</f>
        <v>527551.23631296039</v>
      </c>
      <c r="AA2997" s="44" t="s">
        <v>10669</v>
      </c>
      <c r="AB2997" s="44" t="s">
        <v>10670</v>
      </c>
      <c r="AC2997" s="114" t="s">
        <v>10978</v>
      </c>
      <c r="AD2997" s="43" t="s">
        <v>10672</v>
      </c>
    </row>
    <row r="2998" spans="1:30" ht="66.75" customHeight="1" x14ac:dyDescent="0.2">
      <c r="A2998" s="41" t="s">
        <v>10979</v>
      </c>
      <c r="B2998" s="42" t="s">
        <v>10664</v>
      </c>
      <c r="C2998" s="43" t="s">
        <v>10665</v>
      </c>
      <c r="D2998" s="43" t="s">
        <v>10902</v>
      </c>
      <c r="E2998" s="44" t="s">
        <v>232</v>
      </c>
      <c r="F2998" s="45" t="s">
        <v>10980</v>
      </c>
      <c r="G2998" s="45" t="s">
        <v>547</v>
      </c>
      <c r="H2998" s="47">
        <v>43899</v>
      </c>
      <c r="I2998" s="47">
        <v>44994</v>
      </c>
      <c r="J2998" s="48" t="str">
        <f>IF(Ugovori_OPULJP[[#This Row],[DATUM ZAVRŠETKA OPERACIJE]]&gt;DATE(2024,3,31),"u provedbi","završen")</f>
        <v>završen</v>
      </c>
      <c r="K2998" s="46" t="s">
        <v>271</v>
      </c>
      <c r="L2998" s="46" t="s">
        <v>271</v>
      </c>
      <c r="M2998" s="49">
        <v>0.85</v>
      </c>
      <c r="N2998" s="49">
        <v>0.15</v>
      </c>
      <c r="O2998" s="50">
        <f>Ugovori_OPULJP[[#This Row],[Bespovratna sredstva - Ukupno (EU+Nac) HRK
= Ukupna ugovorena vrijednost bespovratnih sredstava]]*Ugovori_OPULJP[[#This Row],[EU STOPA SUFINANCIRANJA %
EU CO-FINANCING RATE %]]</f>
        <v>2143217.37</v>
      </c>
      <c r="P2998" s="51">
        <f>Ugovori_OPULJP[[#This Row],[Bespovratna sredstva - EU dio - HRK]]/7.5345</f>
        <v>284453.82838940871</v>
      </c>
      <c r="Q2998" s="50">
        <f>Ugovori_OPULJP[[#This Row],[Bespovratna sredstva - Ukupno (EU+Nac) HRK
= Ukupna ugovorena vrijednost bespovratnih sredstava]]*Ugovori_OPULJP[[#This Row],[STOPA NACIONALNOG SUFINANCIRANJA %]]</f>
        <v>378214.83</v>
      </c>
      <c r="R2998" s="51">
        <f>Ugovori_OPULJP[[#This Row],[Bespovratna sredstva - Nacionalni dio - HRK]]/7.5345</f>
        <v>50197.73442166036</v>
      </c>
      <c r="S2998" s="50">
        <v>2521432.2000000002</v>
      </c>
      <c r="T2998" s="51">
        <f>Ugovori_OPULJP[[#This Row],[Bespovratna sredstva - Ukupno (EU+Nac) HRK
= Ukupna ugovorena vrijednost bespovratnih sredstava]]/7.5345</f>
        <v>334651.56281106907</v>
      </c>
      <c r="U2998" s="50">
        <v>0</v>
      </c>
      <c r="V2998" s="51">
        <f>Ugovori_OPULJP[[#This Row],[Javni doprinos korisnika - HRK]]/7.5345</f>
        <v>0</v>
      </c>
      <c r="W2998" s="50">
        <v>0</v>
      </c>
      <c r="X2998" s="51">
        <f>Ugovori_OPULJP[[#This Row],[Privatni doprinos korisnika - HRK]]/7.5345</f>
        <v>0</v>
      </c>
      <c r="Y2998" s="52">
        <v>2521432.2000000002</v>
      </c>
      <c r="Z2998" s="53">
        <f>Ugovori_OPULJP[[#This Row],[UKUPNI PRIHVATLJIVI IZDACI
TOTAL ELIGIBLE EXPENDITURE
= Bespovratna sredstva ukupno + doprinos korisnika
= Ukupni prihvatljivi troškovi
= Ukupna ugovorena vrijednost projekta HRK]]/7.5345</f>
        <v>334651.56281106907</v>
      </c>
      <c r="AA2998" s="44" t="s">
        <v>10669</v>
      </c>
      <c r="AB2998" s="44" t="s">
        <v>10670</v>
      </c>
      <c r="AC2998" s="114" t="s">
        <v>10981</v>
      </c>
      <c r="AD2998" s="43" t="s">
        <v>10672</v>
      </c>
    </row>
    <row r="2999" spans="1:30" ht="66.75" customHeight="1" x14ac:dyDescent="0.2">
      <c r="A2999" s="41" t="s">
        <v>10982</v>
      </c>
      <c r="B2999" s="42" t="s">
        <v>10664</v>
      </c>
      <c r="C2999" s="43" t="s">
        <v>10665</v>
      </c>
      <c r="D2999" s="43" t="s">
        <v>10902</v>
      </c>
      <c r="E2999" s="44" t="s">
        <v>232</v>
      </c>
      <c r="F2999" s="45" t="s">
        <v>10983</v>
      </c>
      <c r="G2999" s="45" t="s">
        <v>10731</v>
      </c>
      <c r="H2999" s="47">
        <v>43899</v>
      </c>
      <c r="I2999" s="47">
        <v>44994</v>
      </c>
      <c r="J2999" s="48" t="str">
        <f>IF(Ugovori_OPULJP[[#This Row],[DATUM ZAVRŠETKA OPERACIJE]]&gt;DATE(2024,3,31),"u provedbi","završen")</f>
        <v>završen</v>
      </c>
      <c r="K2999" s="46" t="s">
        <v>37</v>
      </c>
      <c r="L2999" s="46" t="s">
        <v>37</v>
      </c>
      <c r="M2999" s="49">
        <v>0.85</v>
      </c>
      <c r="N2999" s="49">
        <v>0.15</v>
      </c>
      <c r="O2999" s="50">
        <f>Ugovori_OPULJP[[#This Row],[Bespovratna sredstva - Ukupno (EU+Nac) HRK
= Ukupna ugovorena vrijednost bespovratnih sredstava]]*Ugovori_OPULJP[[#This Row],[EU STOPA SUFINANCIRANJA %
EU CO-FINANCING RATE %]]</f>
        <v>3352135.7349999999</v>
      </c>
      <c r="P2999" s="51">
        <f>Ugovori_OPULJP[[#This Row],[Bespovratna sredstva - EU dio - HRK]]/7.5345</f>
        <v>444904.86893622665</v>
      </c>
      <c r="Q2999" s="50">
        <f>Ugovori_OPULJP[[#This Row],[Bespovratna sredstva - Ukupno (EU+Nac) HRK
= Ukupna ugovorena vrijednost bespovratnih sredstava]]*Ugovori_OPULJP[[#This Row],[STOPA NACIONALNOG SUFINANCIRANJA %]]</f>
        <v>591553.36499999999</v>
      </c>
      <c r="R2999" s="51">
        <f>Ugovori_OPULJP[[#This Row],[Bespovratna sredstva - Nacionalni dio - HRK]]/7.5345</f>
        <v>78512.623929922353</v>
      </c>
      <c r="S2999" s="50">
        <v>3943689.1</v>
      </c>
      <c r="T2999" s="51">
        <f>Ugovori_OPULJP[[#This Row],[Bespovratna sredstva - Ukupno (EU+Nac) HRK
= Ukupna ugovorena vrijednost bespovratnih sredstava]]/7.5345</f>
        <v>523417.49286614906</v>
      </c>
      <c r="U2999" s="50">
        <v>0</v>
      </c>
      <c r="V2999" s="51">
        <f>Ugovori_OPULJP[[#This Row],[Javni doprinos korisnika - HRK]]/7.5345</f>
        <v>0</v>
      </c>
      <c r="W2999" s="50">
        <v>0</v>
      </c>
      <c r="X2999" s="51">
        <f>Ugovori_OPULJP[[#This Row],[Privatni doprinos korisnika - HRK]]/7.5345</f>
        <v>0</v>
      </c>
      <c r="Y2999" s="52">
        <v>3943689.1</v>
      </c>
      <c r="Z2999" s="53">
        <f>Ugovori_OPULJP[[#This Row],[UKUPNI PRIHVATLJIVI IZDACI
TOTAL ELIGIBLE EXPENDITURE
= Bespovratna sredstva ukupno + doprinos korisnika
= Ukupni prihvatljivi troškovi
= Ukupna ugovorena vrijednost projekta HRK]]/7.5345</f>
        <v>523417.49286614906</v>
      </c>
      <c r="AA2999" s="44" t="s">
        <v>10669</v>
      </c>
      <c r="AB2999" s="44" t="s">
        <v>10670</v>
      </c>
      <c r="AC2999" s="114" t="s">
        <v>10984</v>
      </c>
      <c r="AD2999" s="43" t="s">
        <v>10672</v>
      </c>
    </row>
    <row r="3000" spans="1:30" ht="66.75" customHeight="1" x14ac:dyDescent="0.2">
      <c r="A3000" s="41" t="s">
        <v>10985</v>
      </c>
      <c r="B3000" s="42" t="s">
        <v>10664</v>
      </c>
      <c r="C3000" s="43" t="s">
        <v>10665</v>
      </c>
      <c r="D3000" s="43" t="s">
        <v>10902</v>
      </c>
      <c r="E3000" s="44" t="s">
        <v>232</v>
      </c>
      <c r="F3000" s="45" t="s">
        <v>10986</v>
      </c>
      <c r="G3000" s="45" t="s">
        <v>10767</v>
      </c>
      <c r="H3000" s="47">
        <v>43899</v>
      </c>
      <c r="I3000" s="47">
        <v>44994</v>
      </c>
      <c r="J3000" s="48" t="str">
        <f>IF(Ugovori_OPULJP[[#This Row],[DATUM ZAVRŠETKA OPERACIJE]]&gt;DATE(2024,3,31),"u provedbi","završen")</f>
        <v>završen</v>
      </c>
      <c r="K3000" s="46" t="s">
        <v>249</v>
      </c>
      <c r="L3000" s="46" t="s">
        <v>249</v>
      </c>
      <c r="M3000" s="49">
        <v>0.85</v>
      </c>
      <c r="N3000" s="49">
        <v>0.15</v>
      </c>
      <c r="O3000" s="50">
        <f>Ugovori_OPULJP[[#This Row],[Bespovratna sredstva - Ukupno (EU+Nac) HRK
= Ukupna ugovorena vrijednost bespovratnih sredstava]]*Ugovori_OPULJP[[#This Row],[EU STOPA SUFINANCIRANJA %
EU CO-FINANCING RATE %]]</f>
        <v>3361107.9354999997</v>
      </c>
      <c r="P3000" s="51">
        <f>Ugovori_OPULJP[[#This Row],[Bespovratna sredstva - EU dio - HRK]]/7.5345</f>
        <v>446095.68458424573</v>
      </c>
      <c r="Q3000" s="50">
        <f>Ugovori_OPULJP[[#This Row],[Bespovratna sredstva - Ukupno (EU+Nac) HRK
= Ukupna ugovorena vrijednost bespovratnih sredstava]]*Ugovori_OPULJP[[#This Row],[STOPA NACIONALNOG SUFINANCIRANJA %]]</f>
        <v>593136.69449999998</v>
      </c>
      <c r="R3000" s="51">
        <f>Ugovori_OPULJP[[#This Row],[Bespovratna sredstva - Nacionalni dio - HRK]]/7.5345</f>
        <v>78722.76786780807</v>
      </c>
      <c r="S3000" s="50">
        <v>3954244.63</v>
      </c>
      <c r="T3000" s="51">
        <f>Ugovori_OPULJP[[#This Row],[Bespovratna sredstva - Ukupno (EU+Nac) HRK
= Ukupna ugovorena vrijednost bespovratnih sredstava]]/7.5345</f>
        <v>524818.4524520539</v>
      </c>
      <c r="U3000" s="50">
        <v>0</v>
      </c>
      <c r="V3000" s="51">
        <f>Ugovori_OPULJP[[#This Row],[Javni doprinos korisnika - HRK]]/7.5345</f>
        <v>0</v>
      </c>
      <c r="W3000" s="50">
        <v>0</v>
      </c>
      <c r="X3000" s="51">
        <f>Ugovori_OPULJP[[#This Row],[Privatni doprinos korisnika - HRK]]/7.5345</f>
        <v>0</v>
      </c>
      <c r="Y3000" s="52">
        <v>3954244.63</v>
      </c>
      <c r="Z3000" s="53">
        <f>Ugovori_OPULJP[[#This Row],[UKUPNI PRIHVATLJIVI IZDACI
TOTAL ELIGIBLE EXPENDITURE
= Bespovratna sredstva ukupno + doprinos korisnika
= Ukupni prihvatljivi troškovi
= Ukupna ugovorena vrijednost projekta HRK]]/7.5345</f>
        <v>524818.4524520539</v>
      </c>
      <c r="AA3000" s="44" t="s">
        <v>10669</v>
      </c>
      <c r="AB3000" s="44" t="s">
        <v>10670</v>
      </c>
      <c r="AC3000" s="114" t="s">
        <v>10987</v>
      </c>
      <c r="AD3000" s="43" t="s">
        <v>10672</v>
      </c>
    </row>
    <row r="3001" spans="1:30" ht="66.75" customHeight="1" x14ac:dyDescent="0.2">
      <c r="A3001" s="41" t="s">
        <v>10988</v>
      </c>
      <c r="B3001" s="42" t="s">
        <v>10664</v>
      </c>
      <c r="C3001" s="43" t="s">
        <v>10665</v>
      </c>
      <c r="D3001" s="43" t="s">
        <v>10902</v>
      </c>
      <c r="E3001" s="44" t="s">
        <v>232</v>
      </c>
      <c r="F3001" s="45" t="s">
        <v>10989</v>
      </c>
      <c r="G3001" s="45" t="s">
        <v>10990</v>
      </c>
      <c r="H3001" s="47">
        <v>43899</v>
      </c>
      <c r="I3001" s="47">
        <v>44994</v>
      </c>
      <c r="J3001" s="48" t="str">
        <f>IF(Ugovori_OPULJP[[#This Row],[DATUM ZAVRŠETKA OPERACIJE]]&gt;DATE(2024,3,31),"u provedbi","završen")</f>
        <v>završen</v>
      </c>
      <c r="K3001" s="46" t="s">
        <v>10991</v>
      </c>
      <c r="L3001" s="46" t="s">
        <v>155</v>
      </c>
      <c r="M3001" s="49">
        <v>0.85</v>
      </c>
      <c r="N3001" s="49">
        <v>0.15</v>
      </c>
      <c r="O3001" s="50">
        <f>Ugovori_OPULJP[[#This Row],[Bespovratna sredstva - Ukupno (EU+Nac) HRK
= Ukupna ugovorena vrijednost bespovratnih sredstava]]*Ugovori_OPULJP[[#This Row],[EU STOPA SUFINANCIRANJA %
EU CO-FINANCING RATE %]]</f>
        <v>2438321.8659999999</v>
      </c>
      <c r="P3001" s="51">
        <f>Ugovori_OPULJP[[#This Row],[Bespovratna sredstva - EU dio - HRK]]/7.5345</f>
        <v>323620.92587431148</v>
      </c>
      <c r="Q3001" s="50">
        <f>Ugovori_OPULJP[[#This Row],[Bespovratna sredstva - Ukupno (EU+Nac) HRK
= Ukupna ugovorena vrijednost bespovratnih sredstava]]*Ugovori_OPULJP[[#This Row],[STOPA NACIONALNOG SUFINANCIRANJA %]]</f>
        <v>430292.09399999998</v>
      </c>
      <c r="R3001" s="51">
        <f>Ugovori_OPULJP[[#This Row],[Bespovratna sredstva - Nacionalni dio - HRK]]/7.5345</f>
        <v>57109.575154290258</v>
      </c>
      <c r="S3001" s="50">
        <v>2868613.96</v>
      </c>
      <c r="T3001" s="51">
        <f>Ugovori_OPULJP[[#This Row],[Bespovratna sredstva - Ukupno (EU+Nac) HRK
= Ukupna ugovorena vrijednost bespovratnih sredstava]]/7.5345</f>
        <v>380730.50102860172</v>
      </c>
      <c r="U3001" s="50">
        <v>0</v>
      </c>
      <c r="V3001" s="51">
        <f>Ugovori_OPULJP[[#This Row],[Javni doprinos korisnika - HRK]]/7.5345</f>
        <v>0</v>
      </c>
      <c r="W3001" s="50">
        <v>0</v>
      </c>
      <c r="X3001" s="51">
        <f>Ugovori_OPULJP[[#This Row],[Privatni doprinos korisnika - HRK]]/7.5345</f>
        <v>0</v>
      </c>
      <c r="Y3001" s="52">
        <v>2868613.96</v>
      </c>
      <c r="Z3001" s="53">
        <f>Ugovori_OPULJP[[#This Row],[UKUPNI PRIHVATLJIVI IZDACI
TOTAL ELIGIBLE EXPENDITURE
= Bespovratna sredstva ukupno + doprinos korisnika
= Ukupni prihvatljivi troškovi
= Ukupna ugovorena vrijednost projekta HRK]]/7.5345</f>
        <v>380730.50102860172</v>
      </c>
      <c r="AA3001" s="44" t="s">
        <v>10669</v>
      </c>
      <c r="AB3001" s="44" t="s">
        <v>10670</v>
      </c>
      <c r="AC3001" s="43" t="s">
        <v>10992</v>
      </c>
      <c r="AD3001" s="43" t="s">
        <v>10672</v>
      </c>
    </row>
    <row r="3002" spans="1:30" ht="66.75" customHeight="1" x14ac:dyDescent="0.2">
      <c r="A3002" s="41" t="s">
        <v>10993</v>
      </c>
      <c r="B3002" s="42" t="s">
        <v>10664</v>
      </c>
      <c r="C3002" s="43" t="s">
        <v>10665</v>
      </c>
      <c r="D3002" s="43" t="s">
        <v>10902</v>
      </c>
      <c r="E3002" s="44" t="s">
        <v>232</v>
      </c>
      <c r="F3002" s="45" t="s">
        <v>10994</v>
      </c>
      <c r="G3002" s="45" t="s">
        <v>10712</v>
      </c>
      <c r="H3002" s="47">
        <v>43899</v>
      </c>
      <c r="I3002" s="47">
        <v>44994</v>
      </c>
      <c r="J3002" s="48" t="str">
        <f>IF(Ugovori_OPULJP[[#This Row],[DATUM ZAVRŠETKA OPERACIJE]]&gt;DATE(2024,3,31),"u provedbi","završen")</f>
        <v>završen</v>
      </c>
      <c r="K3002" s="46" t="s">
        <v>4730</v>
      </c>
      <c r="L3002" s="46" t="s">
        <v>37</v>
      </c>
      <c r="M3002" s="49">
        <v>0.85</v>
      </c>
      <c r="N3002" s="49">
        <v>0.15</v>
      </c>
      <c r="O3002" s="50">
        <f>Ugovori_OPULJP[[#This Row],[Bespovratna sredstva - Ukupno (EU+Nac) HRK
= Ukupna ugovorena vrijednost bespovratnih sredstava]]*Ugovori_OPULJP[[#This Row],[EU STOPA SUFINANCIRANJA %
EU CO-FINANCING RATE %]]</f>
        <v>2976825.324</v>
      </c>
      <c r="P3002" s="51">
        <f>Ugovori_OPULJP[[#This Row],[Bespovratna sredstva - EU dio - HRK]]/7.5345</f>
        <v>395092.61716105911</v>
      </c>
      <c r="Q3002" s="50">
        <f>Ugovori_OPULJP[[#This Row],[Bespovratna sredstva - Ukupno (EU+Nac) HRK
= Ukupna ugovorena vrijednost bespovratnih sredstava]]*Ugovori_OPULJP[[#This Row],[STOPA NACIONALNOG SUFINANCIRANJA %]]</f>
        <v>525322.11599999992</v>
      </c>
      <c r="R3002" s="51">
        <f>Ugovori_OPULJP[[#This Row],[Bespovratna sredstva - Nacionalni dio - HRK]]/7.5345</f>
        <v>69722.226557833943</v>
      </c>
      <c r="S3002" s="50">
        <v>3502147.44</v>
      </c>
      <c r="T3002" s="51">
        <f>Ugovori_OPULJP[[#This Row],[Bespovratna sredstva - Ukupno (EU+Nac) HRK
= Ukupna ugovorena vrijednost bespovratnih sredstava]]/7.5345</f>
        <v>464814.84371889307</v>
      </c>
      <c r="U3002" s="50">
        <v>0</v>
      </c>
      <c r="V3002" s="51">
        <f>Ugovori_OPULJP[[#This Row],[Javni doprinos korisnika - HRK]]/7.5345</f>
        <v>0</v>
      </c>
      <c r="W3002" s="50">
        <v>0</v>
      </c>
      <c r="X3002" s="51">
        <f>Ugovori_OPULJP[[#This Row],[Privatni doprinos korisnika - HRK]]/7.5345</f>
        <v>0</v>
      </c>
      <c r="Y3002" s="52">
        <v>3502147.44</v>
      </c>
      <c r="Z3002" s="53">
        <f>Ugovori_OPULJP[[#This Row],[UKUPNI PRIHVATLJIVI IZDACI
TOTAL ELIGIBLE EXPENDITURE
= Bespovratna sredstva ukupno + doprinos korisnika
= Ukupni prihvatljivi troškovi
= Ukupna ugovorena vrijednost projekta HRK]]/7.5345</f>
        <v>464814.84371889307</v>
      </c>
      <c r="AA3002" s="44" t="s">
        <v>10669</v>
      </c>
      <c r="AB3002" s="44" t="s">
        <v>10670</v>
      </c>
      <c r="AC3002" s="43" t="s">
        <v>10995</v>
      </c>
      <c r="AD3002" s="43" t="s">
        <v>10672</v>
      </c>
    </row>
    <row r="3003" spans="1:30" ht="66.75" customHeight="1" x14ac:dyDescent="0.2">
      <c r="A3003" s="41" t="s">
        <v>10996</v>
      </c>
      <c r="B3003" s="42" t="s">
        <v>10664</v>
      </c>
      <c r="C3003" s="43" t="s">
        <v>10665</v>
      </c>
      <c r="D3003" s="43" t="s">
        <v>10902</v>
      </c>
      <c r="E3003" s="44" t="s">
        <v>232</v>
      </c>
      <c r="F3003" s="45" t="s">
        <v>10997</v>
      </c>
      <c r="G3003" s="45" t="s">
        <v>10692</v>
      </c>
      <c r="H3003" s="47">
        <v>43899</v>
      </c>
      <c r="I3003" s="47">
        <v>44994</v>
      </c>
      <c r="J3003" s="48" t="str">
        <f>IF(Ugovori_OPULJP[[#This Row],[DATUM ZAVRŠETKA OPERACIJE]]&gt;DATE(2024,3,31),"u provedbi","završen")</f>
        <v>završen</v>
      </c>
      <c r="K3003" s="46" t="s">
        <v>10998</v>
      </c>
      <c r="L3003" s="46" t="s">
        <v>37</v>
      </c>
      <c r="M3003" s="49">
        <v>0.85</v>
      </c>
      <c r="N3003" s="49">
        <v>0.15</v>
      </c>
      <c r="O3003" s="50">
        <f>Ugovori_OPULJP[[#This Row],[Bespovratna sredstva - Ukupno (EU+Nac) HRK
= Ukupna ugovorena vrijednost bespovratnih sredstava]]*Ugovori_OPULJP[[#This Row],[EU STOPA SUFINANCIRANJA %
EU CO-FINANCING RATE %]]</f>
        <v>3317224.5690000001</v>
      </c>
      <c r="P3003" s="51">
        <f>Ugovori_OPULJP[[#This Row],[Bespovratna sredstva - EU dio - HRK]]/7.5345</f>
        <v>440271.36093967746</v>
      </c>
      <c r="Q3003" s="50">
        <f>Ugovori_OPULJP[[#This Row],[Bespovratna sredstva - Ukupno (EU+Nac) HRK
= Ukupna ugovorena vrijednost bespovratnih sredstava]]*Ugovori_OPULJP[[#This Row],[STOPA NACIONALNOG SUFINANCIRANJA %]]</f>
        <v>585392.571</v>
      </c>
      <c r="R3003" s="51">
        <f>Ugovori_OPULJP[[#This Row],[Bespovratna sredstva - Nacionalni dio - HRK]]/7.5345</f>
        <v>77694.946048178375</v>
      </c>
      <c r="S3003" s="50">
        <v>3902617.14</v>
      </c>
      <c r="T3003" s="51">
        <f>Ugovori_OPULJP[[#This Row],[Bespovratna sredstva - Ukupno (EU+Nac) HRK
= Ukupna ugovorena vrijednost bespovratnih sredstava]]/7.5345</f>
        <v>517966.30698785587</v>
      </c>
      <c r="U3003" s="50">
        <v>0</v>
      </c>
      <c r="V3003" s="51">
        <f>Ugovori_OPULJP[[#This Row],[Javni doprinos korisnika - HRK]]/7.5345</f>
        <v>0</v>
      </c>
      <c r="W3003" s="50">
        <v>0</v>
      </c>
      <c r="X3003" s="51">
        <f>Ugovori_OPULJP[[#This Row],[Privatni doprinos korisnika - HRK]]/7.5345</f>
        <v>0</v>
      </c>
      <c r="Y3003" s="52">
        <v>3902617.14</v>
      </c>
      <c r="Z3003" s="53">
        <f>Ugovori_OPULJP[[#This Row],[UKUPNI PRIHVATLJIVI IZDACI
TOTAL ELIGIBLE EXPENDITURE
= Bespovratna sredstva ukupno + doprinos korisnika
= Ukupni prihvatljivi troškovi
= Ukupna ugovorena vrijednost projekta HRK]]/7.5345</f>
        <v>517966.30698785587</v>
      </c>
      <c r="AA3003" s="44" t="s">
        <v>10669</v>
      </c>
      <c r="AB3003" s="44" t="s">
        <v>10670</v>
      </c>
      <c r="AC3003" s="43" t="s">
        <v>10999</v>
      </c>
      <c r="AD3003" s="43" t="s">
        <v>10672</v>
      </c>
    </row>
    <row r="3004" spans="1:30" ht="66.75" customHeight="1" x14ac:dyDescent="0.2">
      <c r="A3004" s="41" t="s">
        <v>11000</v>
      </c>
      <c r="B3004" s="42" t="s">
        <v>10664</v>
      </c>
      <c r="C3004" s="43" t="s">
        <v>11001</v>
      </c>
      <c r="D3004" s="43" t="s">
        <v>11002</v>
      </c>
      <c r="E3004" s="44" t="s">
        <v>34</v>
      </c>
      <c r="F3004" s="45" t="s">
        <v>11002</v>
      </c>
      <c r="G3004" s="45" t="s">
        <v>10669</v>
      </c>
      <c r="H3004" s="47">
        <v>42948</v>
      </c>
      <c r="I3004" s="47">
        <v>44805</v>
      </c>
      <c r="J3004" s="48" t="str">
        <f>IF(Ugovori_OPULJP[[#This Row],[DATUM ZAVRŠETKA OPERACIJE]]&gt;DATE(2024,3,31),"u provedbi","završen")</f>
        <v>završen</v>
      </c>
      <c r="K3004" s="46" t="s">
        <v>36</v>
      </c>
      <c r="L3004" s="46" t="s">
        <v>37</v>
      </c>
      <c r="M3004" s="49">
        <v>0.85</v>
      </c>
      <c r="N3004" s="49">
        <v>0.15</v>
      </c>
      <c r="O3004" s="50">
        <f>Ugovori_OPULJP[[#This Row],[Bespovratna sredstva - Ukupno (EU+Nac) HRK
= Ukupna ugovorena vrijednost bespovratnih sredstava]]*Ugovori_OPULJP[[#This Row],[EU STOPA SUFINANCIRANJA %
EU CO-FINANCING RATE %]]</f>
        <v>158158012.5</v>
      </c>
      <c r="P3004" s="51">
        <f>Ugovori_OPULJP[[#This Row],[Bespovratna sredstva - EU dio - HRK]]/7.5345</f>
        <v>20991175.59227553</v>
      </c>
      <c r="Q3004" s="50">
        <f>Ugovori_OPULJP[[#This Row],[Bespovratna sredstva - Ukupno (EU+Nac) HRK
= Ukupna ugovorena vrijednost bespovratnih sredstava]]*Ugovori_OPULJP[[#This Row],[STOPA NACIONALNOG SUFINANCIRANJA %]]</f>
        <v>27910237.5</v>
      </c>
      <c r="R3004" s="51">
        <f>Ugovori_OPULJP[[#This Row],[Bespovratna sredstva - Nacionalni dio - HRK]]/7.5345</f>
        <v>3704325.1045192112</v>
      </c>
      <c r="S3004" s="50">
        <v>186068250</v>
      </c>
      <c r="T3004" s="51">
        <f>Ugovori_OPULJP[[#This Row],[Bespovratna sredstva - Ukupno (EU+Nac) HRK
= Ukupna ugovorena vrijednost bespovratnih sredstava]]/7.5345</f>
        <v>24695500.696794745</v>
      </c>
      <c r="U3004" s="50">
        <v>0</v>
      </c>
      <c r="V3004" s="51">
        <f>Ugovori_OPULJP[[#This Row],[Javni doprinos korisnika - HRK]]/7.5345</f>
        <v>0</v>
      </c>
      <c r="W3004" s="50">
        <v>0</v>
      </c>
      <c r="X3004" s="51">
        <f>Ugovori_OPULJP[[#This Row],[Privatni doprinos korisnika - HRK]]/7.5345</f>
        <v>0</v>
      </c>
      <c r="Y3004" s="52">
        <v>186068250</v>
      </c>
      <c r="Z3004" s="53">
        <f>Ugovori_OPULJP[[#This Row],[UKUPNI PRIHVATLJIVI IZDACI
TOTAL ELIGIBLE EXPENDITURE
= Bespovratna sredstva ukupno + doprinos korisnika
= Ukupni prihvatljivi troškovi
= Ukupna ugovorena vrijednost projekta HRK]]/7.5345</f>
        <v>24695500.696794745</v>
      </c>
      <c r="AA3004" s="44" t="s">
        <v>10669</v>
      </c>
      <c r="AB3004" s="44" t="s">
        <v>10670</v>
      </c>
      <c r="AC3004" s="43" t="s">
        <v>11003</v>
      </c>
      <c r="AD3004" s="43" t="s">
        <v>10672</v>
      </c>
    </row>
    <row r="3005" spans="1:30" ht="66.75" customHeight="1" x14ac:dyDescent="0.2">
      <c r="A3005" s="41" t="s">
        <v>11004</v>
      </c>
      <c r="B3005" s="42" t="s">
        <v>10664</v>
      </c>
      <c r="C3005" s="43" t="s">
        <v>11001</v>
      </c>
      <c r="D3005" s="43" t="s">
        <v>11005</v>
      </c>
      <c r="E3005" s="44" t="s">
        <v>34</v>
      </c>
      <c r="F3005" s="45" t="s">
        <v>11005</v>
      </c>
      <c r="G3005" s="45" t="s">
        <v>10669</v>
      </c>
      <c r="H3005" s="47">
        <v>42948</v>
      </c>
      <c r="I3005" s="47">
        <v>44896</v>
      </c>
      <c r="J3005" s="48" t="str">
        <f>IF(Ugovori_OPULJP[[#This Row],[DATUM ZAVRŠETKA OPERACIJE]]&gt;DATE(2024,3,31),"u provedbi","završen")</f>
        <v>završen</v>
      </c>
      <c r="K3005" s="46" t="s">
        <v>36</v>
      </c>
      <c r="L3005" s="46" t="s">
        <v>37</v>
      </c>
      <c r="M3005" s="49">
        <v>0.85</v>
      </c>
      <c r="N3005" s="49">
        <v>0.15</v>
      </c>
      <c r="O3005" s="50">
        <f>Ugovori_OPULJP[[#This Row],[Bespovratna sredstva - Ukupno (EU+Nac) HRK
= Ukupna ugovorena vrijednost bespovratnih sredstava]]*Ugovori_OPULJP[[#This Row],[EU STOPA SUFINANCIRANJA %
EU CO-FINANCING RATE %]]</f>
        <v>272906992.5</v>
      </c>
      <c r="P3005" s="51">
        <f>Ugovori_OPULJP[[#This Row],[Bespovratna sredstva - EU dio - HRK]]/7.5345</f>
        <v>36220982.480589285</v>
      </c>
      <c r="Q3005" s="50">
        <f>Ugovori_OPULJP[[#This Row],[Bespovratna sredstva - Ukupno (EU+Nac) HRK
= Ukupna ugovorena vrijednost bespovratnih sredstava]]*Ugovori_OPULJP[[#This Row],[STOPA NACIONALNOG SUFINANCIRANJA %]]</f>
        <v>48160057.5</v>
      </c>
      <c r="R3005" s="51">
        <f>Ugovori_OPULJP[[#This Row],[Bespovratna sredstva - Nacionalni dio - HRK]]/7.5345</f>
        <v>6391938.0848098742</v>
      </c>
      <c r="S3005" s="50">
        <v>321067050</v>
      </c>
      <c r="T3005" s="51">
        <f>Ugovori_OPULJP[[#This Row],[Bespovratna sredstva - Ukupno (EU+Nac) HRK
= Ukupna ugovorena vrijednost bespovratnih sredstava]]/7.5345</f>
        <v>42612920.565399162</v>
      </c>
      <c r="U3005" s="50">
        <v>0</v>
      </c>
      <c r="V3005" s="51">
        <f>Ugovori_OPULJP[[#This Row],[Javni doprinos korisnika - HRK]]/7.5345</f>
        <v>0</v>
      </c>
      <c r="W3005" s="50">
        <v>0</v>
      </c>
      <c r="X3005" s="51">
        <f>Ugovori_OPULJP[[#This Row],[Privatni doprinos korisnika - HRK]]/7.5345</f>
        <v>0</v>
      </c>
      <c r="Y3005" s="52">
        <v>321067050</v>
      </c>
      <c r="Z3005" s="53">
        <f>Ugovori_OPULJP[[#This Row],[UKUPNI PRIHVATLJIVI IZDACI
TOTAL ELIGIBLE EXPENDITURE
= Bespovratna sredstva ukupno + doprinos korisnika
= Ukupni prihvatljivi troškovi
= Ukupna ugovorena vrijednost projekta HRK]]/7.5345</f>
        <v>42612920.565399162</v>
      </c>
      <c r="AA3005" s="44" t="s">
        <v>10669</v>
      </c>
      <c r="AB3005" s="44" t="s">
        <v>10670</v>
      </c>
      <c r="AC3005" s="43" t="s">
        <v>11006</v>
      </c>
      <c r="AD3005" s="43" t="s">
        <v>10672</v>
      </c>
    </row>
    <row r="3006" spans="1:30" ht="66.75" customHeight="1" x14ac:dyDescent="0.2">
      <c r="A3006" s="41" t="s">
        <v>11007</v>
      </c>
      <c r="B3006" s="42" t="s">
        <v>10664</v>
      </c>
      <c r="C3006" s="43" t="s">
        <v>11008</v>
      </c>
      <c r="D3006" s="43" t="s">
        <v>11009</v>
      </c>
      <c r="E3006" s="44" t="s">
        <v>34</v>
      </c>
      <c r="F3006" s="45" t="s">
        <v>11010</v>
      </c>
      <c r="G3006" s="45" t="s">
        <v>11011</v>
      </c>
      <c r="H3006" s="47">
        <v>42465</v>
      </c>
      <c r="I3006" s="47">
        <v>44561</v>
      </c>
      <c r="J3006" s="48" t="str">
        <f>IF(Ugovori_OPULJP[[#This Row],[DATUM ZAVRŠETKA OPERACIJE]]&gt;DATE(2024,3,31),"u provedbi","završen")</f>
        <v>završen</v>
      </c>
      <c r="K3006" s="46" t="s">
        <v>37</v>
      </c>
      <c r="L3006" s="46" t="s">
        <v>37</v>
      </c>
      <c r="M3006" s="49">
        <v>0.85</v>
      </c>
      <c r="N3006" s="49">
        <v>0.15</v>
      </c>
      <c r="O3006" s="50">
        <f>Ugovori_OPULJP[[#This Row],[Bespovratna sredstva - Ukupno (EU+Nac) HRK
= Ukupna ugovorena vrijednost bespovratnih sredstava]]*Ugovori_OPULJP[[#This Row],[EU STOPA SUFINANCIRANJA %
EU CO-FINANCING RATE %]]</f>
        <v>113696000</v>
      </c>
      <c r="P3006" s="51">
        <f>Ugovori_OPULJP[[#This Row],[Bespovratna sredstva - EU dio - HRK]]/7.5345</f>
        <v>15090052.425509322</v>
      </c>
      <c r="Q3006" s="50">
        <f>Ugovori_OPULJP[[#This Row],[Bespovratna sredstva - Ukupno (EU+Nac) HRK
= Ukupna ugovorena vrijednost bespovratnih sredstava]]*Ugovori_OPULJP[[#This Row],[STOPA NACIONALNOG SUFINANCIRANJA %]]</f>
        <v>20064000</v>
      </c>
      <c r="R3006" s="51">
        <f>Ugovori_OPULJP[[#This Row],[Bespovratna sredstva - Nacionalni dio - HRK]]/7.5345</f>
        <v>2662950.4280310571</v>
      </c>
      <c r="S3006" s="50">
        <v>133760000</v>
      </c>
      <c r="T3006" s="51">
        <f>Ugovori_OPULJP[[#This Row],[Bespovratna sredstva - Ukupno (EU+Nac) HRK
= Ukupna ugovorena vrijednost bespovratnih sredstava]]/7.5345</f>
        <v>17753002.85354038</v>
      </c>
      <c r="U3006" s="50">
        <v>0</v>
      </c>
      <c r="V3006" s="51">
        <f>Ugovori_OPULJP[[#This Row],[Javni doprinos korisnika - HRK]]/7.5345</f>
        <v>0</v>
      </c>
      <c r="W3006" s="50">
        <v>0</v>
      </c>
      <c r="X3006" s="51">
        <f>Ugovori_OPULJP[[#This Row],[Privatni doprinos korisnika - HRK]]/7.5345</f>
        <v>0</v>
      </c>
      <c r="Y3006" s="52">
        <v>133760000</v>
      </c>
      <c r="Z3006" s="53">
        <f>Ugovori_OPULJP[[#This Row],[UKUPNI PRIHVATLJIVI IZDACI
TOTAL ELIGIBLE EXPENDITURE
= Bespovratna sredstva ukupno + doprinos korisnika
= Ukupni prihvatljivi troškovi
= Ukupna ugovorena vrijednost projekta HRK]]/7.5345</f>
        <v>17753002.85354038</v>
      </c>
      <c r="AA3006" s="44" t="s">
        <v>10669</v>
      </c>
      <c r="AB3006" s="44" t="s">
        <v>10670</v>
      </c>
      <c r="AC3006" s="43" t="s">
        <v>11012</v>
      </c>
      <c r="AD3006" s="43" t="s">
        <v>10672</v>
      </c>
    </row>
    <row r="3007" spans="1:30" ht="66.75" customHeight="1" x14ac:dyDescent="0.2">
      <c r="A3007" s="41" t="s">
        <v>11013</v>
      </c>
      <c r="B3007" s="42" t="s">
        <v>10664</v>
      </c>
      <c r="C3007" s="43" t="s">
        <v>11008</v>
      </c>
      <c r="D3007" s="43" t="s">
        <v>11014</v>
      </c>
      <c r="E3007" s="44" t="s">
        <v>34</v>
      </c>
      <c r="F3007" s="45" t="s">
        <v>11015</v>
      </c>
      <c r="G3007" s="45" t="s">
        <v>11016</v>
      </c>
      <c r="H3007" s="47">
        <v>43004</v>
      </c>
      <c r="I3007" s="47">
        <v>45011</v>
      </c>
      <c r="J3007" s="48" t="str">
        <f>IF(Ugovori_OPULJP[[#This Row],[DATUM ZAVRŠETKA OPERACIJE]]&gt;DATE(2024,3,31),"u provedbi","završen")</f>
        <v>završen</v>
      </c>
      <c r="K3007" s="46" t="s">
        <v>37</v>
      </c>
      <c r="L3007" s="46" t="s">
        <v>37</v>
      </c>
      <c r="M3007" s="49">
        <v>0.85</v>
      </c>
      <c r="N3007" s="49">
        <v>0.15</v>
      </c>
      <c r="O3007" s="50">
        <f>Ugovori_OPULJP[[#This Row],[Bespovratna sredstva - Ukupno (EU+Nac) HRK
= Ukupna ugovorena vrijednost bespovratnih sredstava]]*Ugovori_OPULJP[[#This Row],[EU STOPA SUFINANCIRANJA %
EU CO-FINANCING RATE %]]</f>
        <v>68926500</v>
      </c>
      <c r="P3007" s="51">
        <f>Ugovori_OPULJP[[#This Row],[Bespovratna sredstva - EU dio - HRK]]/7.5345</f>
        <v>9148118.6541907229</v>
      </c>
      <c r="Q3007" s="50">
        <f>Ugovori_OPULJP[[#This Row],[Bespovratna sredstva - Ukupno (EU+Nac) HRK
= Ukupna ugovorena vrijednost bespovratnih sredstava]]*Ugovori_OPULJP[[#This Row],[STOPA NACIONALNOG SUFINANCIRANJA %]]</f>
        <v>12163500</v>
      </c>
      <c r="R3007" s="51">
        <f>Ugovori_OPULJP[[#This Row],[Bespovratna sredstva - Nacionalni dio - HRK]]/7.5345</f>
        <v>1614373.880151304</v>
      </c>
      <c r="S3007" s="50">
        <v>81090000</v>
      </c>
      <c r="T3007" s="51">
        <f>Ugovori_OPULJP[[#This Row],[Bespovratna sredstva - Ukupno (EU+Nac) HRK
= Ukupna ugovorena vrijednost bespovratnih sredstava]]/7.5345</f>
        <v>10762492.534342026</v>
      </c>
      <c r="U3007" s="50">
        <v>0</v>
      </c>
      <c r="V3007" s="51">
        <f>Ugovori_OPULJP[[#This Row],[Javni doprinos korisnika - HRK]]/7.5345</f>
        <v>0</v>
      </c>
      <c r="W3007" s="50">
        <v>0</v>
      </c>
      <c r="X3007" s="51">
        <f>Ugovori_OPULJP[[#This Row],[Privatni doprinos korisnika - HRK]]/7.5345</f>
        <v>0</v>
      </c>
      <c r="Y3007" s="52">
        <v>81090000</v>
      </c>
      <c r="Z3007" s="53">
        <f>Ugovori_OPULJP[[#This Row],[UKUPNI PRIHVATLJIVI IZDACI
TOTAL ELIGIBLE EXPENDITURE
= Bespovratna sredstva ukupno + doprinos korisnika
= Ukupni prihvatljivi troškovi
= Ukupna ugovorena vrijednost projekta HRK]]/7.5345</f>
        <v>10762492.534342026</v>
      </c>
      <c r="AA3007" s="44" t="s">
        <v>10669</v>
      </c>
      <c r="AB3007" s="44" t="s">
        <v>10670</v>
      </c>
      <c r="AC3007" s="43" t="s">
        <v>11017</v>
      </c>
      <c r="AD3007" s="43" t="s">
        <v>10672</v>
      </c>
    </row>
    <row r="3008" spans="1:30" ht="66.75" customHeight="1" x14ac:dyDescent="0.2">
      <c r="A3008" s="41" t="s">
        <v>11018</v>
      </c>
      <c r="B3008" s="42" t="s">
        <v>10664</v>
      </c>
      <c r="C3008" s="43" t="s">
        <v>11008</v>
      </c>
      <c r="D3008" s="43" t="s">
        <v>11019</v>
      </c>
      <c r="E3008" s="44" t="s">
        <v>34</v>
      </c>
      <c r="F3008" s="45" t="s">
        <v>11019</v>
      </c>
      <c r="G3008" s="45" t="s">
        <v>11016</v>
      </c>
      <c r="H3008" s="47">
        <v>43269</v>
      </c>
      <c r="I3008" s="47">
        <v>45278</v>
      </c>
      <c r="J3008" s="48" t="str">
        <f>IF(Ugovori_OPULJP[[#This Row],[DATUM ZAVRŠETKA OPERACIJE]]&gt;DATE(2024,3,31),"u provedbi","završen")</f>
        <v>završen</v>
      </c>
      <c r="K3008" s="46" t="s">
        <v>36</v>
      </c>
      <c r="L3008" s="46" t="s">
        <v>37</v>
      </c>
      <c r="M3008" s="49">
        <v>0.85</v>
      </c>
      <c r="N3008" s="49">
        <v>0.15</v>
      </c>
      <c r="O3008" s="50">
        <f>Ugovori_OPULJP[[#This Row],[Bespovratna sredstva - Ukupno (EU+Nac) HRK
= Ukupna ugovorena vrijednost bespovratnih sredstava]]*Ugovori_OPULJP[[#This Row],[EU STOPA SUFINANCIRANJA %
EU CO-FINANCING RATE %]]</f>
        <v>38116074</v>
      </c>
      <c r="P3008" s="51">
        <f>Ugovori_OPULJP[[#This Row],[Bespovratna sredstva - EU dio - HRK]]/7.5345</f>
        <v>5058872.3870197088</v>
      </c>
      <c r="Q3008" s="50">
        <f>Ugovori_OPULJP[[#This Row],[Bespovratna sredstva - Ukupno (EU+Nac) HRK
= Ukupna ugovorena vrijednost bespovratnih sredstava]]*Ugovori_OPULJP[[#This Row],[STOPA NACIONALNOG SUFINANCIRANJA %]]</f>
        <v>6726366</v>
      </c>
      <c r="R3008" s="51">
        <f>Ugovori_OPULJP[[#This Row],[Bespovratna sredstva - Nacionalni dio - HRK]]/7.5345</f>
        <v>892742.18594465451</v>
      </c>
      <c r="S3008" s="50">
        <v>44842440</v>
      </c>
      <c r="T3008" s="51">
        <f>Ugovori_OPULJP[[#This Row],[Bespovratna sredstva - Ukupno (EU+Nac) HRK
= Ukupna ugovorena vrijednost bespovratnih sredstava]]/7.5345</f>
        <v>5951614.5729643637</v>
      </c>
      <c r="U3008" s="50">
        <v>0</v>
      </c>
      <c r="V3008" s="51">
        <f>Ugovori_OPULJP[[#This Row],[Javni doprinos korisnika - HRK]]/7.5345</f>
        <v>0</v>
      </c>
      <c r="W3008" s="50">
        <v>0</v>
      </c>
      <c r="X3008" s="51">
        <f>Ugovori_OPULJP[[#This Row],[Privatni doprinos korisnika - HRK]]/7.5345</f>
        <v>0</v>
      </c>
      <c r="Y3008" s="52">
        <v>44842440</v>
      </c>
      <c r="Z3008" s="53">
        <f>Ugovori_OPULJP[[#This Row],[UKUPNI PRIHVATLJIVI IZDACI
TOTAL ELIGIBLE EXPENDITURE
= Bespovratna sredstva ukupno + doprinos korisnika
= Ukupni prihvatljivi troškovi
= Ukupna ugovorena vrijednost projekta HRK]]/7.5345</f>
        <v>5951614.5729643637</v>
      </c>
      <c r="AA3008" s="44" t="s">
        <v>10669</v>
      </c>
      <c r="AB3008" s="44" t="s">
        <v>10670</v>
      </c>
      <c r="AC3008" s="43" t="s">
        <v>11020</v>
      </c>
      <c r="AD3008" s="43" t="s">
        <v>10672</v>
      </c>
    </row>
    <row r="3009" spans="1:30" ht="66.75" customHeight="1" x14ac:dyDescent="0.2">
      <c r="A3009" s="41" t="s">
        <v>11021</v>
      </c>
      <c r="B3009" s="42" t="s">
        <v>10664</v>
      </c>
      <c r="C3009" s="43" t="s">
        <v>11022</v>
      </c>
      <c r="D3009" s="43" t="s">
        <v>11023</v>
      </c>
      <c r="E3009" s="44" t="s">
        <v>232</v>
      </c>
      <c r="F3009" s="45" t="s">
        <v>11024</v>
      </c>
      <c r="G3009" s="45" t="s">
        <v>304</v>
      </c>
      <c r="H3009" s="47">
        <v>42241</v>
      </c>
      <c r="I3009" s="47">
        <v>42606</v>
      </c>
      <c r="J3009" s="48" t="str">
        <f>IF(Ugovori_OPULJP[[#This Row],[DATUM ZAVRŠETKA OPERACIJE]]&gt;DATE(2024,3,31),"u provedbi","završen")</f>
        <v>završen</v>
      </c>
      <c r="K3009" s="46" t="s">
        <v>200</v>
      </c>
      <c r="L3009" s="46" t="s">
        <v>200</v>
      </c>
      <c r="M3009" s="49">
        <v>0.85</v>
      </c>
      <c r="N3009" s="49">
        <v>0.15</v>
      </c>
      <c r="O3009" s="50">
        <f>Ugovori_OPULJP[[#This Row],[Bespovratna sredstva - Ukupno (EU+Nac) HRK
= Ukupna ugovorena vrijednost bespovratnih sredstava]]*Ugovori_OPULJP[[#This Row],[EU STOPA SUFINANCIRANJA %
EU CO-FINANCING RATE %]]</f>
        <v>2125000</v>
      </c>
      <c r="P3009" s="51">
        <f>Ugovori_OPULJP[[#This Row],[Bespovratna sredstva - EU dio - HRK]]/7.5345</f>
        <v>282035.96788108035</v>
      </c>
      <c r="Q3009" s="50">
        <f>Ugovori_OPULJP[[#This Row],[Bespovratna sredstva - Ukupno (EU+Nac) HRK
= Ukupna ugovorena vrijednost bespovratnih sredstava]]*Ugovori_OPULJP[[#This Row],[STOPA NACIONALNOG SUFINANCIRANJA %]]</f>
        <v>375000</v>
      </c>
      <c r="R3009" s="51">
        <f>Ugovori_OPULJP[[#This Row],[Bespovratna sredstva - Nacionalni dio - HRK]]/7.5345</f>
        <v>49771.053155484769</v>
      </c>
      <c r="S3009" s="50">
        <v>2500000</v>
      </c>
      <c r="T3009" s="51">
        <f>Ugovori_OPULJP[[#This Row],[Bespovratna sredstva - Ukupno (EU+Nac) HRK
= Ukupna ugovorena vrijednost bespovratnih sredstava]]/7.5345</f>
        <v>331807.02103656513</v>
      </c>
      <c r="U3009" s="50">
        <v>2445458.7999999998</v>
      </c>
      <c r="V3009" s="51">
        <f>Ugovori_OPULJP[[#This Row],[Javni doprinos korisnika - HRK]]/7.5345</f>
        <v>324568.1597982613</v>
      </c>
      <c r="W3009" s="50">
        <v>0</v>
      </c>
      <c r="X3009" s="51">
        <f>Ugovori_OPULJP[[#This Row],[Privatni doprinos korisnika - HRK]]/7.5345</f>
        <v>0</v>
      </c>
      <c r="Y3009" s="52">
        <v>4945458.8</v>
      </c>
      <c r="Z3009" s="53">
        <f>Ugovori_OPULJP[[#This Row],[UKUPNI PRIHVATLJIVI IZDACI
TOTAL ELIGIBLE EXPENDITURE
= Bespovratna sredstva ukupno + doprinos korisnika
= Ukupni prihvatljivi troškovi
= Ukupna ugovorena vrijednost projekta HRK]]/7.5345</f>
        <v>656375.18083482643</v>
      </c>
      <c r="AA3009" s="44" t="s">
        <v>10669</v>
      </c>
      <c r="AB3009" s="44" t="s">
        <v>10670</v>
      </c>
      <c r="AC3009" s="43" t="s">
        <v>11025</v>
      </c>
      <c r="AD3009" s="43" t="s">
        <v>11026</v>
      </c>
    </row>
    <row r="3010" spans="1:30" ht="66.75" customHeight="1" x14ac:dyDescent="0.2">
      <c r="A3010" s="41" t="s">
        <v>11027</v>
      </c>
      <c r="B3010" s="42" t="s">
        <v>10664</v>
      </c>
      <c r="C3010" s="43" t="s">
        <v>11022</v>
      </c>
      <c r="D3010" s="43" t="s">
        <v>11023</v>
      </c>
      <c r="E3010" s="44" t="s">
        <v>232</v>
      </c>
      <c r="F3010" s="45" t="s">
        <v>11028</v>
      </c>
      <c r="G3010" s="45" t="s">
        <v>6848</v>
      </c>
      <c r="H3010" s="47">
        <v>42251</v>
      </c>
      <c r="I3010" s="47">
        <v>42616</v>
      </c>
      <c r="J3010" s="48" t="str">
        <f>IF(Ugovori_OPULJP[[#This Row],[DATUM ZAVRŠETKA OPERACIJE]]&gt;DATE(2024,3,31),"u provedbi","završen")</f>
        <v>završen</v>
      </c>
      <c r="K3010" s="46" t="s">
        <v>371</v>
      </c>
      <c r="L3010" s="46" t="s">
        <v>371</v>
      </c>
      <c r="M3010" s="49">
        <v>0.85</v>
      </c>
      <c r="N3010" s="49">
        <v>0.15</v>
      </c>
      <c r="O3010" s="50">
        <f>Ugovori_OPULJP[[#This Row],[Bespovratna sredstva - Ukupno (EU+Nac) HRK
= Ukupna ugovorena vrijednost bespovratnih sredstava]]*Ugovori_OPULJP[[#This Row],[EU STOPA SUFINANCIRANJA %
EU CO-FINANCING RATE %]]</f>
        <v>1961954.4534999998</v>
      </c>
      <c r="P3010" s="51">
        <f>Ugovori_OPULJP[[#This Row],[Bespovratna sredstva - EU dio - HRK]]/7.5345</f>
        <v>260396.10505010284</v>
      </c>
      <c r="Q3010" s="50">
        <f>Ugovori_OPULJP[[#This Row],[Bespovratna sredstva - Ukupno (EU+Nac) HRK
= Ukupna ugovorena vrijednost bespovratnih sredstava]]*Ugovori_OPULJP[[#This Row],[STOPA NACIONALNOG SUFINANCIRANJA %]]</f>
        <v>346227.25649999996</v>
      </c>
      <c r="R3010" s="51">
        <f>Ugovori_OPULJP[[#This Row],[Bespovratna sredstva - Nacionalni dio - HRK]]/7.5345</f>
        <v>45952.253832371083</v>
      </c>
      <c r="S3010" s="50">
        <v>2308181.71</v>
      </c>
      <c r="T3010" s="51">
        <f>Ugovori_OPULJP[[#This Row],[Bespovratna sredstva - Ukupno (EU+Nac) HRK
= Ukupna ugovorena vrijednost bespovratnih sredstava]]/7.5345</f>
        <v>306348.35888247396</v>
      </c>
      <c r="U3010" s="50">
        <v>124043.49000000022</v>
      </c>
      <c r="V3010" s="51">
        <f>Ugovori_OPULJP[[#This Row],[Javni doprinos korisnika - HRK]]/7.5345</f>
        <v>16463.400358351613</v>
      </c>
      <c r="W3010" s="50">
        <v>0</v>
      </c>
      <c r="X3010" s="51">
        <f>Ugovori_OPULJP[[#This Row],[Privatni doprinos korisnika - HRK]]/7.5345</f>
        <v>0</v>
      </c>
      <c r="Y3010" s="52">
        <v>2432225.2000000002</v>
      </c>
      <c r="Z3010" s="53">
        <f>Ugovori_OPULJP[[#This Row],[UKUPNI PRIHVATLJIVI IZDACI
TOTAL ELIGIBLE EXPENDITURE
= Bespovratna sredstva ukupno + doprinos korisnika
= Ukupni prihvatljivi troškovi
= Ukupna ugovorena vrijednost projekta HRK]]/7.5345</f>
        <v>322811.75924082554</v>
      </c>
      <c r="AA3010" s="44" t="s">
        <v>10669</v>
      </c>
      <c r="AB3010" s="44" t="s">
        <v>10670</v>
      </c>
      <c r="AC3010" s="43" t="s">
        <v>11029</v>
      </c>
      <c r="AD3010" s="43" t="s">
        <v>11026</v>
      </c>
    </row>
    <row r="3011" spans="1:30" ht="66.75" customHeight="1" x14ac:dyDescent="0.2">
      <c r="A3011" s="41" t="s">
        <v>11030</v>
      </c>
      <c r="B3011" s="42" t="s">
        <v>10664</v>
      </c>
      <c r="C3011" s="43" t="s">
        <v>11022</v>
      </c>
      <c r="D3011" s="43" t="s">
        <v>11023</v>
      </c>
      <c r="E3011" s="44" t="s">
        <v>232</v>
      </c>
      <c r="F3011" s="45" t="s">
        <v>11031</v>
      </c>
      <c r="G3011" s="45" t="s">
        <v>8524</v>
      </c>
      <c r="H3011" s="47">
        <v>42242</v>
      </c>
      <c r="I3011" s="47">
        <v>42607</v>
      </c>
      <c r="J3011" s="48" t="str">
        <f>IF(Ugovori_OPULJP[[#This Row],[DATUM ZAVRŠETKA OPERACIJE]]&gt;DATE(2024,3,31),"u provedbi","završen")</f>
        <v>završen</v>
      </c>
      <c r="K3011" s="46" t="s">
        <v>79</v>
      </c>
      <c r="L3011" s="46" t="s">
        <v>79</v>
      </c>
      <c r="M3011" s="49">
        <v>0.85</v>
      </c>
      <c r="N3011" s="49">
        <v>0.15</v>
      </c>
      <c r="O3011" s="50">
        <f>Ugovori_OPULJP[[#This Row],[Bespovratna sredstva - Ukupno (EU+Nac) HRK
= Ukupna ugovorena vrijednost bespovratnih sredstava]]*Ugovori_OPULJP[[#This Row],[EU STOPA SUFINANCIRANJA %
EU CO-FINANCING RATE %]]</f>
        <v>184597.56</v>
      </c>
      <c r="P3011" s="51">
        <f>Ugovori_OPULJP[[#This Row],[Bespovratna sredstva - EU dio - HRK]]/7.5345</f>
        <v>24500.306589687436</v>
      </c>
      <c r="Q3011" s="50">
        <f>Ugovori_OPULJP[[#This Row],[Bespovratna sredstva - Ukupno (EU+Nac) HRK
= Ukupna ugovorena vrijednost bespovratnih sredstava]]*Ugovori_OPULJP[[#This Row],[STOPA NACIONALNOG SUFINANCIRANJA %]]</f>
        <v>32576.04</v>
      </c>
      <c r="R3011" s="51">
        <f>Ugovori_OPULJP[[#This Row],[Bespovratna sredstva - Nacionalni dio - HRK]]/7.5345</f>
        <v>4323.5835158271948</v>
      </c>
      <c r="S3011" s="50">
        <v>217173.6</v>
      </c>
      <c r="T3011" s="51">
        <f>Ugovori_OPULJP[[#This Row],[Bespovratna sredstva - Ukupno (EU+Nac) HRK
= Ukupna ugovorena vrijednost bespovratnih sredstava]]/7.5345</f>
        <v>28823.890105514631</v>
      </c>
      <c r="U3011" s="50">
        <v>24130.399999999994</v>
      </c>
      <c r="V3011" s="51">
        <f>Ugovori_OPULJP[[#This Row],[Javni doprinos korisnika - HRK]]/7.5345</f>
        <v>3202.6544561682917</v>
      </c>
      <c r="W3011" s="50">
        <v>0</v>
      </c>
      <c r="X3011" s="51">
        <f>Ugovori_OPULJP[[#This Row],[Privatni doprinos korisnika - HRK]]/7.5345</f>
        <v>0</v>
      </c>
      <c r="Y3011" s="52">
        <v>241304</v>
      </c>
      <c r="Z3011" s="53">
        <f>Ugovori_OPULJP[[#This Row],[UKUPNI PRIHVATLJIVI IZDACI
TOTAL ELIGIBLE EXPENDITURE
= Bespovratna sredstva ukupno + doprinos korisnika
= Ukupni prihvatljivi troškovi
= Ukupna ugovorena vrijednost projekta HRK]]/7.5345</f>
        <v>32026.544561682924</v>
      </c>
      <c r="AA3011" s="44" t="s">
        <v>10669</v>
      </c>
      <c r="AB3011" s="44" t="s">
        <v>10670</v>
      </c>
      <c r="AC3011" s="43" t="s">
        <v>11032</v>
      </c>
      <c r="AD3011" s="43" t="s">
        <v>11026</v>
      </c>
    </row>
    <row r="3012" spans="1:30" ht="66.75" customHeight="1" x14ac:dyDescent="0.2">
      <c r="A3012" s="41" t="s">
        <v>11033</v>
      </c>
      <c r="B3012" s="42" t="s">
        <v>10664</v>
      </c>
      <c r="C3012" s="43" t="s">
        <v>11022</v>
      </c>
      <c r="D3012" s="43" t="s">
        <v>11023</v>
      </c>
      <c r="E3012" s="44" t="s">
        <v>232</v>
      </c>
      <c r="F3012" s="45" t="s">
        <v>11034</v>
      </c>
      <c r="G3012" s="45" t="s">
        <v>11035</v>
      </c>
      <c r="H3012" s="47">
        <v>42251</v>
      </c>
      <c r="I3012" s="47">
        <v>42616</v>
      </c>
      <c r="J3012" s="48" t="str">
        <f>IF(Ugovori_OPULJP[[#This Row],[DATUM ZAVRŠETKA OPERACIJE]]&gt;DATE(2024,3,31),"u provedbi","završen")</f>
        <v>završen</v>
      </c>
      <c r="K3012" s="46" t="s">
        <v>79</v>
      </c>
      <c r="L3012" s="46" t="s">
        <v>79</v>
      </c>
      <c r="M3012" s="49">
        <v>0.85</v>
      </c>
      <c r="N3012" s="49">
        <v>0.15</v>
      </c>
      <c r="O3012" s="50">
        <f>Ugovori_OPULJP[[#This Row],[Bespovratna sredstva - Ukupno (EU+Nac) HRK
= Ukupna ugovorena vrijednost bespovratnih sredstava]]*Ugovori_OPULJP[[#This Row],[EU STOPA SUFINANCIRANJA %
EU CO-FINANCING RATE %]]</f>
        <v>2000585.7294999999</v>
      </c>
      <c r="P3012" s="51">
        <f>Ugovori_OPULJP[[#This Row],[Bespovratna sredstva - EU dio - HRK]]/7.5345</f>
        <v>265523.35649346339</v>
      </c>
      <c r="Q3012" s="50">
        <f>Ugovori_OPULJP[[#This Row],[Bespovratna sredstva - Ukupno (EU+Nac) HRK
= Ukupna ugovorena vrijednost bespovratnih sredstava]]*Ugovori_OPULJP[[#This Row],[STOPA NACIONALNOG SUFINANCIRANJA %]]</f>
        <v>353044.5405</v>
      </c>
      <c r="R3012" s="51">
        <f>Ugovori_OPULJP[[#This Row],[Bespovratna sredstva - Nacionalni dio - HRK]]/7.5345</f>
        <v>46857.062910611188</v>
      </c>
      <c r="S3012" s="50">
        <v>2353630.27</v>
      </c>
      <c r="T3012" s="51">
        <f>Ugovori_OPULJP[[#This Row],[Bespovratna sredstva - Ukupno (EU+Nac) HRK
= Ukupna ugovorena vrijednost bespovratnih sredstava]]/7.5345</f>
        <v>312380.41940407455</v>
      </c>
      <c r="U3012" s="50">
        <v>417636.73</v>
      </c>
      <c r="V3012" s="51">
        <f>Ugovori_OPULJP[[#This Row],[Javni doprinos korisnika - HRK]]/7.5345</f>
        <v>55429.919702700907</v>
      </c>
      <c r="W3012" s="50">
        <v>0</v>
      </c>
      <c r="X3012" s="51">
        <f>Ugovori_OPULJP[[#This Row],[Privatni doprinos korisnika - HRK]]/7.5345</f>
        <v>0</v>
      </c>
      <c r="Y3012" s="52">
        <v>2771267</v>
      </c>
      <c r="Z3012" s="53">
        <f>Ugovori_OPULJP[[#This Row],[UKUPNI PRIHVATLJIVI IZDACI
TOTAL ELIGIBLE EXPENDITURE
= Bespovratna sredstva ukupno + doprinos korisnika
= Ukupni prihvatljivi troškovi
= Ukupna ugovorena vrijednost projekta HRK]]/7.5345</f>
        <v>367810.33910677547</v>
      </c>
      <c r="AA3012" s="44" t="s">
        <v>10669</v>
      </c>
      <c r="AB3012" s="44" t="s">
        <v>10670</v>
      </c>
      <c r="AC3012" s="43" t="s">
        <v>11036</v>
      </c>
      <c r="AD3012" s="43" t="s">
        <v>11026</v>
      </c>
    </row>
    <row r="3013" spans="1:30" ht="66.75" customHeight="1" x14ac:dyDescent="0.2">
      <c r="A3013" s="41" t="s">
        <v>11037</v>
      </c>
      <c r="B3013" s="42" t="s">
        <v>10664</v>
      </c>
      <c r="C3013" s="43" t="s">
        <v>11022</v>
      </c>
      <c r="D3013" s="43" t="s">
        <v>11023</v>
      </c>
      <c r="E3013" s="44" t="s">
        <v>232</v>
      </c>
      <c r="F3013" s="45" t="s">
        <v>11038</v>
      </c>
      <c r="G3013" s="45" t="s">
        <v>837</v>
      </c>
      <c r="H3013" s="47">
        <v>42236</v>
      </c>
      <c r="I3013" s="47">
        <v>42601</v>
      </c>
      <c r="J3013" s="48" t="str">
        <f>IF(Ugovori_OPULJP[[#This Row],[DATUM ZAVRŠETKA OPERACIJE]]&gt;DATE(2024,3,31),"u provedbi","završen")</f>
        <v>završen</v>
      </c>
      <c r="K3013" s="46" t="s">
        <v>594</v>
      </c>
      <c r="L3013" s="46" t="s">
        <v>594</v>
      </c>
      <c r="M3013" s="49">
        <v>0.85</v>
      </c>
      <c r="N3013" s="49">
        <v>0.15</v>
      </c>
      <c r="O3013" s="50">
        <f>Ugovori_OPULJP[[#This Row],[Bespovratna sredstva - Ukupno (EU+Nac) HRK
= Ukupna ugovorena vrijednost bespovratnih sredstava]]*Ugovori_OPULJP[[#This Row],[EU STOPA SUFINANCIRANJA %
EU CO-FINANCING RATE %]]</f>
        <v>2125000</v>
      </c>
      <c r="P3013" s="51">
        <f>Ugovori_OPULJP[[#This Row],[Bespovratna sredstva - EU dio - HRK]]/7.5345</f>
        <v>282035.96788108035</v>
      </c>
      <c r="Q3013" s="50">
        <f>Ugovori_OPULJP[[#This Row],[Bespovratna sredstva - Ukupno (EU+Nac) HRK
= Ukupna ugovorena vrijednost bespovratnih sredstava]]*Ugovori_OPULJP[[#This Row],[STOPA NACIONALNOG SUFINANCIRANJA %]]</f>
        <v>375000</v>
      </c>
      <c r="R3013" s="51">
        <f>Ugovori_OPULJP[[#This Row],[Bespovratna sredstva - Nacionalni dio - HRK]]/7.5345</f>
        <v>49771.053155484769</v>
      </c>
      <c r="S3013" s="50">
        <v>2500000</v>
      </c>
      <c r="T3013" s="51">
        <f>Ugovori_OPULJP[[#This Row],[Bespovratna sredstva - Ukupno (EU+Nac) HRK
= Ukupna ugovorena vrijednost bespovratnih sredstava]]/7.5345</f>
        <v>331807.02103656513</v>
      </c>
      <c r="U3013" s="50">
        <v>165257.24000000022</v>
      </c>
      <c r="V3013" s="51">
        <f>Ugovori_OPULJP[[#This Row],[Javni doprinos korisnika - HRK]]/7.5345</f>
        <v>21933.405003649907</v>
      </c>
      <c r="W3013" s="50">
        <v>0</v>
      </c>
      <c r="X3013" s="51">
        <f>Ugovori_OPULJP[[#This Row],[Privatni doprinos korisnika - HRK]]/7.5345</f>
        <v>0</v>
      </c>
      <c r="Y3013" s="52">
        <v>2665257.2400000002</v>
      </c>
      <c r="Z3013" s="53">
        <f>Ugovori_OPULJP[[#This Row],[UKUPNI PRIHVATLJIVI IZDACI
TOTAL ELIGIBLE EXPENDITURE
= Bespovratna sredstva ukupno + doprinos korisnika
= Ukupni prihvatljivi troškovi
= Ukupna ugovorena vrijednost projekta HRK]]/7.5345</f>
        <v>353740.42604021501</v>
      </c>
      <c r="AA3013" s="44" t="s">
        <v>10669</v>
      </c>
      <c r="AB3013" s="44" t="s">
        <v>10670</v>
      </c>
      <c r="AC3013" s="114" t="s">
        <v>11039</v>
      </c>
      <c r="AD3013" s="43" t="s">
        <v>11026</v>
      </c>
    </row>
    <row r="3014" spans="1:30" ht="66.75" customHeight="1" x14ac:dyDescent="0.2">
      <c r="A3014" s="41" t="s">
        <v>11040</v>
      </c>
      <c r="B3014" s="42" t="s">
        <v>10664</v>
      </c>
      <c r="C3014" s="43" t="s">
        <v>11022</v>
      </c>
      <c r="D3014" s="43" t="s">
        <v>11023</v>
      </c>
      <c r="E3014" s="44" t="s">
        <v>232</v>
      </c>
      <c r="F3014" s="45" t="s">
        <v>11041</v>
      </c>
      <c r="G3014" s="45" t="s">
        <v>804</v>
      </c>
      <c r="H3014" s="47">
        <v>42248</v>
      </c>
      <c r="I3014" s="47">
        <v>42613</v>
      </c>
      <c r="J3014" s="48" t="str">
        <f>IF(Ugovori_OPULJP[[#This Row],[DATUM ZAVRŠETKA OPERACIJE]]&gt;DATE(2024,3,31),"u provedbi","završen")</f>
        <v>završen</v>
      </c>
      <c r="K3014" s="46" t="s">
        <v>594</v>
      </c>
      <c r="L3014" s="46" t="s">
        <v>594</v>
      </c>
      <c r="M3014" s="49">
        <v>0.85</v>
      </c>
      <c r="N3014" s="49">
        <v>0.15</v>
      </c>
      <c r="O3014" s="50">
        <f>Ugovori_OPULJP[[#This Row],[Bespovratna sredstva - Ukupno (EU+Nac) HRK
= Ukupna ugovorena vrijednost bespovratnih sredstava]]*Ugovori_OPULJP[[#This Row],[EU STOPA SUFINANCIRANJA %
EU CO-FINANCING RATE %]]</f>
        <v>1819606.05</v>
      </c>
      <c r="P3014" s="51">
        <f>Ugovori_OPULJP[[#This Row],[Bespovratna sredstva - EU dio - HRK]]/7.5345</f>
        <v>241503.22516424448</v>
      </c>
      <c r="Q3014" s="50">
        <f>Ugovori_OPULJP[[#This Row],[Bespovratna sredstva - Ukupno (EU+Nac) HRK
= Ukupna ugovorena vrijednost bespovratnih sredstava]]*Ugovori_OPULJP[[#This Row],[STOPA NACIONALNOG SUFINANCIRANJA %]]</f>
        <v>321106.95</v>
      </c>
      <c r="R3014" s="51">
        <f>Ugovori_OPULJP[[#This Row],[Bespovratna sredstva - Nacionalni dio - HRK]]/7.5345</f>
        <v>42618.216205454904</v>
      </c>
      <c r="S3014" s="50">
        <v>2140713</v>
      </c>
      <c r="T3014" s="51">
        <f>Ugovori_OPULJP[[#This Row],[Bespovratna sredstva - Ukupno (EU+Nac) HRK
= Ukupna ugovorena vrijednost bespovratnih sredstava]]/7.5345</f>
        <v>284121.44136969937</v>
      </c>
      <c r="U3014" s="50">
        <v>237857</v>
      </c>
      <c r="V3014" s="51">
        <f>Ugovori_OPULJP[[#This Row],[Javni doprinos korisnika - HRK]]/7.5345</f>
        <v>31569.049041077709</v>
      </c>
      <c r="W3014" s="50">
        <v>0</v>
      </c>
      <c r="X3014" s="51">
        <f>Ugovori_OPULJP[[#This Row],[Privatni doprinos korisnika - HRK]]/7.5345</f>
        <v>0</v>
      </c>
      <c r="Y3014" s="52">
        <v>2378570</v>
      </c>
      <c r="Z3014" s="53">
        <f>Ugovori_OPULJP[[#This Row],[UKUPNI PRIHVATLJIVI IZDACI
TOTAL ELIGIBLE EXPENDITURE
= Bespovratna sredstva ukupno + doprinos korisnika
= Ukupni prihvatljivi troškovi
= Ukupna ugovorena vrijednost projekta HRK]]/7.5345</f>
        <v>315690.4904107771</v>
      </c>
      <c r="AA3014" s="44" t="s">
        <v>10669</v>
      </c>
      <c r="AB3014" s="44" t="s">
        <v>10670</v>
      </c>
      <c r="AC3014" s="114" t="s">
        <v>11042</v>
      </c>
      <c r="AD3014" s="43" t="s">
        <v>11026</v>
      </c>
    </row>
    <row r="3015" spans="1:30" ht="66.75" customHeight="1" x14ac:dyDescent="0.2">
      <c r="A3015" s="41" t="s">
        <v>11043</v>
      </c>
      <c r="B3015" s="42" t="s">
        <v>10664</v>
      </c>
      <c r="C3015" s="43" t="s">
        <v>11022</v>
      </c>
      <c r="D3015" s="43" t="s">
        <v>11023</v>
      </c>
      <c r="E3015" s="44" t="s">
        <v>232</v>
      </c>
      <c r="F3015" s="45" t="s">
        <v>11044</v>
      </c>
      <c r="G3015" s="45" t="s">
        <v>11045</v>
      </c>
      <c r="H3015" s="47">
        <v>42233</v>
      </c>
      <c r="I3015" s="47">
        <v>42598</v>
      </c>
      <c r="J3015" s="48" t="str">
        <f>IF(Ugovori_OPULJP[[#This Row],[DATUM ZAVRŠETKA OPERACIJE]]&gt;DATE(2024,3,31),"u provedbi","završen")</f>
        <v>završen</v>
      </c>
      <c r="K3015" s="46" t="s">
        <v>130</v>
      </c>
      <c r="L3015" s="46" t="s">
        <v>130</v>
      </c>
      <c r="M3015" s="49">
        <v>0.85</v>
      </c>
      <c r="N3015" s="49">
        <v>0.15</v>
      </c>
      <c r="O3015" s="50">
        <f>Ugovori_OPULJP[[#This Row],[Bespovratna sredstva - Ukupno (EU+Nac) HRK
= Ukupna ugovorena vrijednost bespovratnih sredstava]]*Ugovori_OPULJP[[#This Row],[EU STOPA SUFINANCIRANJA %
EU CO-FINANCING RATE %]]</f>
        <v>1553406.1864999998</v>
      </c>
      <c r="P3015" s="51">
        <f>Ugovori_OPULJP[[#This Row],[Bespovratna sredstva - EU dio - HRK]]/7.5345</f>
        <v>206172.43168093433</v>
      </c>
      <c r="Q3015" s="50">
        <f>Ugovori_OPULJP[[#This Row],[Bespovratna sredstva - Ukupno (EU+Nac) HRK
= Ukupna ugovorena vrijednost bespovratnih sredstava]]*Ugovori_OPULJP[[#This Row],[STOPA NACIONALNOG SUFINANCIRANJA %]]</f>
        <v>274130.50349999999</v>
      </c>
      <c r="R3015" s="51">
        <f>Ugovori_OPULJP[[#This Row],[Bespovratna sredstva - Nacionalni dio - HRK]]/7.5345</f>
        <v>36383.370296635476</v>
      </c>
      <c r="S3015" s="50">
        <v>1827536.69</v>
      </c>
      <c r="T3015" s="51">
        <f>Ugovori_OPULJP[[#This Row],[Bespovratna sredstva - Ukupno (EU+Nac) HRK
= Ukupna ugovorena vrijednost bespovratnih sredstava]]/7.5345</f>
        <v>242555.80197756982</v>
      </c>
      <c r="U3015" s="50">
        <v>203059.64000000013</v>
      </c>
      <c r="V3015" s="51">
        <f>Ugovori_OPULJP[[#This Row],[Javni doprinos korisnika - HRK]]/7.5345</f>
        <v>26950.645696462954</v>
      </c>
      <c r="W3015" s="50">
        <v>0</v>
      </c>
      <c r="X3015" s="51">
        <f>Ugovori_OPULJP[[#This Row],[Privatni doprinos korisnika - HRK]]/7.5345</f>
        <v>0</v>
      </c>
      <c r="Y3015" s="52">
        <v>2030596.33</v>
      </c>
      <c r="Z3015" s="53">
        <f>Ugovori_OPULJP[[#This Row],[UKUPNI PRIHVATLJIVI IZDACI
TOTAL ELIGIBLE EXPENDITURE
= Bespovratna sredstva ukupno + doprinos korisnika
= Ukupni prihvatljivi troškovi
= Ukupna ugovorena vrijednost projekta HRK]]/7.5345</f>
        <v>269506.44767403277</v>
      </c>
      <c r="AA3015" s="44" t="s">
        <v>10669</v>
      </c>
      <c r="AB3015" s="44" t="s">
        <v>10670</v>
      </c>
      <c r="AC3015" s="114" t="s">
        <v>11046</v>
      </c>
      <c r="AD3015" s="43" t="s">
        <v>11026</v>
      </c>
    </row>
    <row r="3016" spans="1:30" ht="66.75" customHeight="1" x14ac:dyDescent="0.2">
      <c r="A3016" s="41" t="s">
        <v>11047</v>
      </c>
      <c r="B3016" s="42" t="s">
        <v>10664</v>
      </c>
      <c r="C3016" s="43" t="s">
        <v>11022</v>
      </c>
      <c r="D3016" s="43" t="s">
        <v>11023</v>
      </c>
      <c r="E3016" s="44" t="s">
        <v>232</v>
      </c>
      <c r="F3016" s="45" t="s">
        <v>11048</v>
      </c>
      <c r="G3016" s="62" t="s">
        <v>1498</v>
      </c>
      <c r="H3016" s="47">
        <v>42248</v>
      </c>
      <c r="I3016" s="47">
        <v>42613</v>
      </c>
      <c r="J3016" s="48" t="str">
        <f>IF(Ugovori_OPULJP[[#This Row],[DATUM ZAVRŠETKA OPERACIJE]]&gt;DATE(2024,3,31),"u provedbi","završen")</f>
        <v>završen</v>
      </c>
      <c r="K3016" s="46" t="s">
        <v>186</v>
      </c>
      <c r="L3016" s="46" t="s">
        <v>186</v>
      </c>
      <c r="M3016" s="49">
        <v>0.85</v>
      </c>
      <c r="N3016" s="49">
        <v>0.15</v>
      </c>
      <c r="O3016" s="50">
        <f>Ugovori_OPULJP[[#This Row],[Bespovratna sredstva - Ukupno (EU+Nac) HRK
= Ukupna ugovorena vrijednost bespovratnih sredstava]]*Ugovori_OPULJP[[#This Row],[EU STOPA SUFINANCIRANJA %
EU CO-FINANCING RATE %]]</f>
        <v>1459911.9324999999</v>
      </c>
      <c r="P3016" s="51">
        <f>Ugovori_OPULJP[[#This Row],[Bespovratna sredstva - EU dio - HRK]]/7.5345</f>
        <v>193763.61171942396</v>
      </c>
      <c r="Q3016" s="50">
        <f>Ugovori_OPULJP[[#This Row],[Bespovratna sredstva - Ukupno (EU+Nac) HRK
= Ukupna ugovorena vrijednost bespovratnih sredstava]]*Ugovori_OPULJP[[#This Row],[STOPA NACIONALNOG SUFINANCIRANJA %]]</f>
        <v>257631.51749999999</v>
      </c>
      <c r="R3016" s="51">
        <f>Ugovori_OPULJP[[#This Row],[Bespovratna sredstva - Nacionalni dio - HRK]]/7.5345</f>
        <v>34193.578538721878</v>
      </c>
      <c r="S3016" s="50">
        <v>1717543.45</v>
      </c>
      <c r="T3016" s="51">
        <f>Ugovori_OPULJP[[#This Row],[Bespovratna sredstva - Ukupno (EU+Nac) HRK
= Ukupna ugovorena vrijednost bespovratnih sredstava]]/7.5345</f>
        <v>227957.19025814586</v>
      </c>
      <c r="U3016" s="50">
        <v>90397.030000000028</v>
      </c>
      <c r="V3016" s="51">
        <f>Ugovori_OPULJP[[#This Row],[Javni doprinos korisnika - HRK]]/7.5345</f>
        <v>11997.747693941206</v>
      </c>
      <c r="W3016" s="50">
        <v>0</v>
      </c>
      <c r="X3016" s="51">
        <f>Ugovori_OPULJP[[#This Row],[Privatni doprinos korisnika - HRK]]/7.5345</f>
        <v>0</v>
      </c>
      <c r="Y3016" s="52">
        <v>1807940.48</v>
      </c>
      <c r="Z3016" s="53">
        <f>Ugovori_OPULJP[[#This Row],[UKUPNI PRIHVATLJIVI IZDACI
TOTAL ELIGIBLE EXPENDITURE
= Bespovratna sredstva ukupno + doprinos korisnika
= Ukupni prihvatljivi troškovi
= Ukupna ugovorena vrijednost projekta HRK]]/7.5345</f>
        <v>239954.93795208706</v>
      </c>
      <c r="AA3016" s="44" t="s">
        <v>10669</v>
      </c>
      <c r="AB3016" s="44" t="s">
        <v>10670</v>
      </c>
      <c r="AC3016" s="114" t="s">
        <v>11049</v>
      </c>
      <c r="AD3016" s="43" t="s">
        <v>11026</v>
      </c>
    </row>
    <row r="3017" spans="1:30" ht="66.75" customHeight="1" x14ac:dyDescent="0.2">
      <c r="A3017" s="41" t="s">
        <v>11050</v>
      </c>
      <c r="B3017" s="42" t="s">
        <v>10664</v>
      </c>
      <c r="C3017" s="43" t="s">
        <v>11022</v>
      </c>
      <c r="D3017" s="43" t="s">
        <v>11023</v>
      </c>
      <c r="E3017" s="44" t="s">
        <v>232</v>
      </c>
      <c r="F3017" s="45" t="s">
        <v>11051</v>
      </c>
      <c r="G3017" s="45" t="s">
        <v>346</v>
      </c>
      <c r="H3017" s="47">
        <v>42248</v>
      </c>
      <c r="I3017" s="47">
        <v>42613</v>
      </c>
      <c r="J3017" s="48" t="str">
        <f>IF(Ugovori_OPULJP[[#This Row],[DATUM ZAVRŠETKA OPERACIJE]]&gt;DATE(2024,3,31),"u provedbi","završen")</f>
        <v>završen</v>
      </c>
      <c r="K3017" s="46" t="s">
        <v>130</v>
      </c>
      <c r="L3017" s="46" t="s">
        <v>130</v>
      </c>
      <c r="M3017" s="49">
        <v>0.85</v>
      </c>
      <c r="N3017" s="49">
        <v>0.15</v>
      </c>
      <c r="O3017" s="50">
        <f>Ugovori_OPULJP[[#This Row],[Bespovratna sredstva - Ukupno (EU+Nac) HRK
= Ukupna ugovorena vrijednost bespovratnih sredstava]]*Ugovori_OPULJP[[#This Row],[EU STOPA SUFINANCIRANJA %
EU CO-FINANCING RATE %]]</f>
        <v>2008607.2899999998</v>
      </c>
      <c r="P3017" s="51">
        <f>Ugovori_OPULJP[[#This Row],[Bespovratna sredstva - EU dio - HRK]]/7.5345</f>
        <v>266588.00053089118</v>
      </c>
      <c r="Q3017" s="50">
        <f>Ugovori_OPULJP[[#This Row],[Bespovratna sredstva - Ukupno (EU+Nac) HRK
= Ukupna ugovorena vrijednost bespovratnih sredstava]]*Ugovori_OPULJP[[#This Row],[STOPA NACIONALNOG SUFINANCIRANJA %]]</f>
        <v>354460.11</v>
      </c>
      <c r="R3017" s="51">
        <f>Ugovori_OPULJP[[#This Row],[Bespovratna sredstva - Nacionalni dio - HRK]]/7.5345</f>
        <v>47044.941270157273</v>
      </c>
      <c r="S3017" s="50">
        <v>2363067.4</v>
      </c>
      <c r="T3017" s="51">
        <f>Ugovori_OPULJP[[#This Row],[Bespovratna sredstva - Ukupno (EU+Nac) HRK
= Ukupna ugovorena vrijednost bespovratnih sredstava]]/7.5345</f>
        <v>313632.94180104847</v>
      </c>
      <c r="U3017" s="50">
        <v>205484.12999999989</v>
      </c>
      <c r="V3017" s="51">
        <f>Ugovori_OPULJP[[#This Row],[Javni doprinos korisnika - HRK]]/7.5345</f>
        <v>27272.430818236098</v>
      </c>
      <c r="W3017" s="50">
        <v>0</v>
      </c>
      <c r="X3017" s="51">
        <f>Ugovori_OPULJP[[#This Row],[Privatni doprinos korisnika - HRK]]/7.5345</f>
        <v>0</v>
      </c>
      <c r="Y3017" s="52">
        <v>2568551.5299999998</v>
      </c>
      <c r="Z3017" s="53">
        <f>Ugovori_OPULJP[[#This Row],[UKUPNI PRIHVATLJIVI IZDACI
TOTAL ELIGIBLE EXPENDITURE
= Bespovratna sredstva ukupno + doprinos korisnika
= Ukupni prihvatljivi troškovi
= Ukupna ugovorena vrijednost projekta HRK]]/7.5345</f>
        <v>340905.37261928455</v>
      </c>
      <c r="AA3017" s="44" t="s">
        <v>10669</v>
      </c>
      <c r="AB3017" s="44" t="s">
        <v>10670</v>
      </c>
      <c r="AC3017" s="114" t="s">
        <v>11052</v>
      </c>
      <c r="AD3017" s="43" t="s">
        <v>11026</v>
      </c>
    </row>
    <row r="3018" spans="1:30" ht="66.75" customHeight="1" x14ac:dyDescent="0.2">
      <c r="A3018" s="41" t="s">
        <v>11053</v>
      </c>
      <c r="B3018" s="42" t="s">
        <v>10664</v>
      </c>
      <c r="C3018" s="43" t="s">
        <v>11022</v>
      </c>
      <c r="D3018" s="43" t="s">
        <v>11023</v>
      </c>
      <c r="E3018" s="44" t="s">
        <v>232</v>
      </c>
      <c r="F3018" s="45" t="s">
        <v>11054</v>
      </c>
      <c r="G3018" s="45" t="s">
        <v>11055</v>
      </c>
      <c r="H3018" s="47">
        <v>42233</v>
      </c>
      <c r="I3018" s="47">
        <v>42598</v>
      </c>
      <c r="J3018" s="48" t="str">
        <f>IF(Ugovori_OPULJP[[#This Row],[DATUM ZAVRŠETKA OPERACIJE]]&gt;DATE(2024,3,31),"u provedbi","završen")</f>
        <v>završen</v>
      </c>
      <c r="K3018" s="46" t="s">
        <v>155</v>
      </c>
      <c r="L3018" s="46" t="s">
        <v>155</v>
      </c>
      <c r="M3018" s="49">
        <v>0.85</v>
      </c>
      <c r="N3018" s="49">
        <v>0.15</v>
      </c>
      <c r="O3018" s="50">
        <f>Ugovori_OPULJP[[#This Row],[Bespovratna sredstva - Ukupno (EU+Nac) HRK
= Ukupna ugovorena vrijednost bespovratnih sredstava]]*Ugovori_OPULJP[[#This Row],[EU STOPA SUFINANCIRANJA %
EU CO-FINANCING RATE %]]</f>
        <v>1886811.3</v>
      </c>
      <c r="P3018" s="51">
        <f>Ugovori_OPULJP[[#This Row],[Bespovratna sredstva - EU dio - HRK]]/7.5345</f>
        <v>250422.89468445152</v>
      </c>
      <c r="Q3018" s="50">
        <f>Ugovori_OPULJP[[#This Row],[Bespovratna sredstva - Ukupno (EU+Nac) HRK
= Ukupna ugovorena vrijednost bespovratnih sredstava]]*Ugovori_OPULJP[[#This Row],[STOPA NACIONALNOG SUFINANCIRANJA %]]</f>
        <v>332966.7</v>
      </c>
      <c r="R3018" s="51">
        <f>Ugovori_OPULJP[[#This Row],[Bespovratna sredstva - Nacionalni dio - HRK]]/7.5345</f>
        <v>44192.275532550266</v>
      </c>
      <c r="S3018" s="50">
        <v>2219778</v>
      </c>
      <c r="T3018" s="51">
        <f>Ugovori_OPULJP[[#This Row],[Bespovratna sredstva - Ukupno (EU+Nac) HRK
= Ukupna ugovorena vrijednost bespovratnih sredstava]]/7.5345</f>
        <v>294615.17021700175</v>
      </c>
      <c r="U3018" s="50">
        <v>246642</v>
      </c>
      <c r="V3018" s="51">
        <f>Ugovori_OPULJP[[#This Row],[Javni doprinos korisnika - HRK]]/7.5345</f>
        <v>32735.018913000196</v>
      </c>
      <c r="W3018" s="50">
        <v>0</v>
      </c>
      <c r="X3018" s="51">
        <f>Ugovori_OPULJP[[#This Row],[Privatni doprinos korisnika - HRK]]/7.5345</f>
        <v>0</v>
      </c>
      <c r="Y3018" s="52">
        <v>2466420</v>
      </c>
      <c r="Z3018" s="53">
        <f>Ugovori_OPULJP[[#This Row],[UKUPNI PRIHVATLJIVI IZDACI
TOTAL ELIGIBLE EXPENDITURE
= Bespovratna sredstva ukupno + doprinos korisnika
= Ukupni prihvatljivi troškovi
= Ukupna ugovorena vrijednost projekta HRK]]/7.5345</f>
        <v>327350.18913000199</v>
      </c>
      <c r="AA3018" s="44" t="s">
        <v>10669</v>
      </c>
      <c r="AB3018" s="44" t="s">
        <v>10670</v>
      </c>
      <c r="AC3018" s="114" t="s">
        <v>11056</v>
      </c>
      <c r="AD3018" s="43" t="s">
        <v>11026</v>
      </c>
    </row>
    <row r="3019" spans="1:30" ht="66.75" customHeight="1" x14ac:dyDescent="0.2">
      <c r="A3019" s="41" t="s">
        <v>11057</v>
      </c>
      <c r="B3019" s="42" t="s">
        <v>10664</v>
      </c>
      <c r="C3019" s="43" t="s">
        <v>11022</v>
      </c>
      <c r="D3019" s="43" t="s">
        <v>11023</v>
      </c>
      <c r="E3019" s="44" t="s">
        <v>232</v>
      </c>
      <c r="F3019" s="45" t="s">
        <v>11058</v>
      </c>
      <c r="G3019" s="45" t="s">
        <v>2441</v>
      </c>
      <c r="H3019" s="47">
        <v>42248</v>
      </c>
      <c r="I3019" s="47">
        <v>42613</v>
      </c>
      <c r="J3019" s="48" t="str">
        <f>IF(Ugovori_OPULJP[[#This Row],[DATUM ZAVRŠETKA OPERACIJE]]&gt;DATE(2024,3,31),"u provedbi","završen")</f>
        <v>završen</v>
      </c>
      <c r="K3019" s="46" t="s">
        <v>271</v>
      </c>
      <c r="L3019" s="46" t="s">
        <v>271</v>
      </c>
      <c r="M3019" s="49">
        <v>0.85</v>
      </c>
      <c r="N3019" s="49">
        <v>0.15</v>
      </c>
      <c r="O3019" s="50">
        <f>Ugovori_OPULJP[[#This Row],[Bespovratna sredstva - Ukupno (EU+Nac) HRK
= Ukupna ugovorena vrijednost bespovratnih sredstava]]*Ugovori_OPULJP[[#This Row],[EU STOPA SUFINANCIRANJA %
EU CO-FINANCING RATE %]]</f>
        <v>897728.23100000003</v>
      </c>
      <c r="P3019" s="51">
        <f>Ugovori_OPULJP[[#This Row],[Bespovratna sredstva - EU dio - HRK]]/7.5345</f>
        <v>119149.01201141416</v>
      </c>
      <c r="Q3019" s="50">
        <f>Ugovori_OPULJP[[#This Row],[Bespovratna sredstva - Ukupno (EU+Nac) HRK
= Ukupna ugovorena vrijednost bespovratnih sredstava]]*Ugovori_OPULJP[[#This Row],[STOPA NACIONALNOG SUFINANCIRANJA %]]</f>
        <v>158422.62900000002</v>
      </c>
      <c r="R3019" s="51">
        <f>Ugovori_OPULJP[[#This Row],[Bespovratna sredstva - Nacionalni dio - HRK]]/7.5345</f>
        <v>21026.296237308383</v>
      </c>
      <c r="S3019" s="50">
        <v>1056150.8600000001</v>
      </c>
      <c r="T3019" s="51">
        <f>Ugovori_OPULJP[[#This Row],[Bespovratna sredstva - Ukupno (EU+Nac) HRK
= Ukupna ugovorena vrijednost bespovratnih sredstava]]/7.5345</f>
        <v>140175.30824872255</v>
      </c>
      <c r="U3019" s="50">
        <v>91947.139999999898</v>
      </c>
      <c r="V3019" s="51">
        <f>Ugovori_OPULJP[[#This Row],[Javni doprinos korisnika - HRK]]/7.5345</f>
        <v>12203.482646492785</v>
      </c>
      <c r="W3019" s="50">
        <v>0</v>
      </c>
      <c r="X3019" s="51">
        <f>Ugovori_OPULJP[[#This Row],[Privatni doprinos korisnika - HRK]]/7.5345</f>
        <v>0</v>
      </c>
      <c r="Y3019" s="52">
        <v>1148098</v>
      </c>
      <c r="Z3019" s="53">
        <f>Ugovori_OPULJP[[#This Row],[UKUPNI PRIHVATLJIVI IZDACI
TOTAL ELIGIBLE EXPENDITURE
= Bespovratna sredstva ukupno + doprinos korisnika
= Ukupni prihvatljivi troškovi
= Ukupna ugovorena vrijednost projekta HRK]]/7.5345</f>
        <v>152378.79089521532</v>
      </c>
      <c r="AA3019" s="44" t="s">
        <v>10669</v>
      </c>
      <c r="AB3019" s="44" t="s">
        <v>10670</v>
      </c>
      <c r="AC3019" s="114" t="s">
        <v>11059</v>
      </c>
      <c r="AD3019" s="43" t="s">
        <v>11026</v>
      </c>
    </row>
    <row r="3020" spans="1:30" ht="66.75" customHeight="1" x14ac:dyDescent="0.2">
      <c r="A3020" s="41" t="s">
        <v>11060</v>
      </c>
      <c r="B3020" s="42" t="s">
        <v>10664</v>
      </c>
      <c r="C3020" s="43" t="s">
        <v>11022</v>
      </c>
      <c r="D3020" s="43" t="s">
        <v>11023</v>
      </c>
      <c r="E3020" s="44" t="s">
        <v>232</v>
      </c>
      <c r="F3020" s="45" t="s">
        <v>11061</v>
      </c>
      <c r="G3020" s="45" t="s">
        <v>9752</v>
      </c>
      <c r="H3020" s="47">
        <v>42251</v>
      </c>
      <c r="I3020" s="47">
        <v>42616</v>
      </c>
      <c r="J3020" s="48" t="str">
        <f>IF(Ugovori_OPULJP[[#This Row],[DATUM ZAVRŠETKA OPERACIJE]]&gt;DATE(2024,3,31),"u provedbi","završen")</f>
        <v>završen</v>
      </c>
      <c r="K3020" s="46" t="s">
        <v>211</v>
      </c>
      <c r="L3020" s="46" t="s">
        <v>211</v>
      </c>
      <c r="M3020" s="49">
        <v>0.85</v>
      </c>
      <c r="N3020" s="49">
        <v>0.15</v>
      </c>
      <c r="O3020" s="50">
        <f>Ugovori_OPULJP[[#This Row],[Bespovratna sredstva - Ukupno (EU+Nac) HRK
= Ukupna ugovorena vrijednost bespovratnih sredstava]]*Ugovori_OPULJP[[#This Row],[EU STOPA SUFINANCIRANJA %
EU CO-FINANCING RATE %]]</f>
        <v>1752286.3304999999</v>
      </c>
      <c r="P3020" s="51">
        <f>Ugovori_OPULJP[[#This Row],[Bespovratna sredstva - EU dio - HRK]]/7.5345</f>
        <v>232568.36293051959</v>
      </c>
      <c r="Q3020" s="50">
        <f>Ugovori_OPULJP[[#This Row],[Bespovratna sredstva - Ukupno (EU+Nac) HRK
= Ukupna ugovorena vrijednost bespovratnih sredstava]]*Ugovori_OPULJP[[#This Row],[STOPA NACIONALNOG SUFINANCIRANJA %]]</f>
        <v>309226.99949999998</v>
      </c>
      <c r="R3020" s="51">
        <f>Ugovori_OPULJP[[#This Row],[Bespovratna sredstva - Nacionalni dio - HRK]]/7.5345</f>
        <v>41041.475811268159</v>
      </c>
      <c r="S3020" s="50">
        <v>2061513.33</v>
      </c>
      <c r="T3020" s="51">
        <f>Ugovori_OPULJP[[#This Row],[Bespovratna sredstva - Ukupno (EU+Nac) HRK
= Ukupna ugovorena vrijednost bespovratnih sredstava]]/7.5345</f>
        <v>273609.83874178777</v>
      </c>
      <c r="U3020" s="50">
        <v>179262.0299999998</v>
      </c>
      <c r="V3020" s="51">
        <f>Ugovori_OPULJP[[#This Row],[Javni doprinos korisnika - HRK]]/7.5345</f>
        <v>23792.16006370692</v>
      </c>
      <c r="W3020" s="50">
        <v>0</v>
      </c>
      <c r="X3020" s="51">
        <f>Ugovori_OPULJP[[#This Row],[Privatni doprinos korisnika - HRK]]/7.5345</f>
        <v>0</v>
      </c>
      <c r="Y3020" s="52">
        <v>2240775.36</v>
      </c>
      <c r="Z3020" s="53">
        <f>Ugovori_OPULJP[[#This Row],[UKUPNI PRIHVATLJIVI IZDACI
TOTAL ELIGIBLE EXPENDITURE
= Bespovratna sredstva ukupno + doprinos korisnika
= Ukupni prihvatljivi troškovi
= Ukupna ugovorena vrijednost projekta HRK]]/7.5345</f>
        <v>297401.99880549469</v>
      </c>
      <c r="AA3020" s="44" t="s">
        <v>10669</v>
      </c>
      <c r="AB3020" s="44" t="s">
        <v>10670</v>
      </c>
      <c r="AC3020" s="114" t="s">
        <v>11062</v>
      </c>
      <c r="AD3020" s="43" t="s">
        <v>11026</v>
      </c>
    </row>
    <row r="3021" spans="1:30" ht="66.75" customHeight="1" x14ac:dyDescent="0.2">
      <c r="A3021" s="41" t="s">
        <v>11063</v>
      </c>
      <c r="B3021" s="42" t="s">
        <v>10664</v>
      </c>
      <c r="C3021" s="43" t="s">
        <v>11022</v>
      </c>
      <c r="D3021" s="43" t="s">
        <v>11023</v>
      </c>
      <c r="E3021" s="44" t="s">
        <v>232</v>
      </c>
      <c r="F3021" s="45" t="s">
        <v>11064</v>
      </c>
      <c r="G3021" s="45" t="s">
        <v>11065</v>
      </c>
      <c r="H3021" s="47">
        <v>42251</v>
      </c>
      <c r="I3021" s="47">
        <v>42616</v>
      </c>
      <c r="J3021" s="48" t="str">
        <f>IF(Ugovori_OPULJP[[#This Row],[DATUM ZAVRŠETKA OPERACIJE]]&gt;DATE(2024,3,31),"u provedbi","završen")</f>
        <v>završen</v>
      </c>
      <c r="K3021" s="46" t="s">
        <v>211</v>
      </c>
      <c r="L3021" s="46" t="s">
        <v>211</v>
      </c>
      <c r="M3021" s="49">
        <v>0.85</v>
      </c>
      <c r="N3021" s="49">
        <v>0.15</v>
      </c>
      <c r="O3021" s="50">
        <f>Ugovori_OPULJP[[#This Row],[Bespovratna sredstva - Ukupno (EU+Nac) HRK
= Ukupna ugovorena vrijednost bespovratnih sredstava]]*Ugovori_OPULJP[[#This Row],[EU STOPA SUFINANCIRANJA %
EU CO-FINANCING RATE %]]</f>
        <v>2007161.0999999999</v>
      </c>
      <c r="P3021" s="51">
        <f>Ugovori_OPULJP[[#This Row],[Bespovratna sredstva - EU dio - HRK]]/7.5345</f>
        <v>266396.05813259003</v>
      </c>
      <c r="Q3021" s="50">
        <f>Ugovori_OPULJP[[#This Row],[Bespovratna sredstva - Ukupno (EU+Nac) HRK
= Ukupna ugovorena vrijednost bespovratnih sredstava]]*Ugovori_OPULJP[[#This Row],[STOPA NACIONALNOG SUFINANCIRANJA %]]</f>
        <v>354204.89999999997</v>
      </c>
      <c r="R3021" s="51">
        <f>Ugovori_OPULJP[[#This Row],[Bespovratna sredstva - Nacionalni dio - HRK]]/7.5345</f>
        <v>47011.069082221773</v>
      </c>
      <c r="S3021" s="50">
        <v>2361366</v>
      </c>
      <c r="T3021" s="51">
        <f>Ugovori_OPULJP[[#This Row],[Bespovratna sredstva - Ukupno (EU+Nac) HRK
= Ukupna ugovorena vrijednost bespovratnih sredstava]]/7.5345</f>
        <v>313407.12721481186</v>
      </c>
      <c r="U3021" s="50">
        <v>130000</v>
      </c>
      <c r="V3021" s="51">
        <f>Ugovori_OPULJP[[#This Row],[Javni doprinos korisnika - HRK]]/7.5345</f>
        <v>17253.965093901385</v>
      </c>
      <c r="W3021" s="50">
        <v>0</v>
      </c>
      <c r="X3021" s="51">
        <f>Ugovori_OPULJP[[#This Row],[Privatni doprinos korisnika - HRK]]/7.5345</f>
        <v>0</v>
      </c>
      <c r="Y3021" s="52">
        <v>2491366</v>
      </c>
      <c r="Z3021" s="53">
        <f>Ugovori_OPULJP[[#This Row],[UKUPNI PRIHVATLJIVI IZDACI
TOTAL ELIGIBLE EXPENDITURE
= Bespovratna sredstva ukupno + doprinos korisnika
= Ukupni prihvatljivi troškovi
= Ukupna ugovorena vrijednost projekta HRK]]/7.5345</f>
        <v>330661.09230871324</v>
      </c>
      <c r="AA3021" s="44" t="s">
        <v>10669</v>
      </c>
      <c r="AB3021" s="44" t="s">
        <v>10670</v>
      </c>
      <c r="AC3021" s="114" t="s">
        <v>11066</v>
      </c>
      <c r="AD3021" s="43" t="s">
        <v>11026</v>
      </c>
    </row>
    <row r="3022" spans="1:30" ht="66.75" customHeight="1" x14ac:dyDescent="0.2">
      <c r="A3022" s="41" t="s">
        <v>11067</v>
      </c>
      <c r="B3022" s="42" t="s">
        <v>10664</v>
      </c>
      <c r="C3022" s="43" t="s">
        <v>11022</v>
      </c>
      <c r="D3022" s="43" t="s">
        <v>11023</v>
      </c>
      <c r="E3022" s="44" t="s">
        <v>232</v>
      </c>
      <c r="F3022" s="45" t="s">
        <v>11068</v>
      </c>
      <c r="G3022" s="45" t="s">
        <v>11069</v>
      </c>
      <c r="H3022" s="47">
        <v>42251</v>
      </c>
      <c r="I3022" s="47">
        <v>42616</v>
      </c>
      <c r="J3022" s="48" t="str">
        <f>IF(Ugovori_OPULJP[[#This Row],[DATUM ZAVRŠETKA OPERACIJE]]&gt;DATE(2024,3,31),"u provedbi","završen")</f>
        <v>završen</v>
      </c>
      <c r="K3022" s="46" t="s">
        <v>155</v>
      </c>
      <c r="L3022" s="46" t="s">
        <v>37</v>
      </c>
      <c r="M3022" s="49">
        <v>0.85</v>
      </c>
      <c r="N3022" s="49">
        <v>0.15</v>
      </c>
      <c r="O3022" s="50">
        <f>Ugovori_OPULJP[[#This Row],[Bespovratna sredstva - Ukupno (EU+Nac) HRK
= Ukupna ugovorena vrijednost bespovratnih sredstava]]*Ugovori_OPULJP[[#This Row],[EU STOPA SUFINANCIRANJA %
EU CO-FINANCING RATE %]]</f>
        <v>2125000</v>
      </c>
      <c r="P3022" s="51">
        <f>Ugovori_OPULJP[[#This Row],[Bespovratna sredstva - EU dio - HRK]]/7.5345</f>
        <v>282035.96788108035</v>
      </c>
      <c r="Q3022" s="50">
        <f>Ugovori_OPULJP[[#This Row],[Bespovratna sredstva - Ukupno (EU+Nac) HRK
= Ukupna ugovorena vrijednost bespovratnih sredstava]]*Ugovori_OPULJP[[#This Row],[STOPA NACIONALNOG SUFINANCIRANJA %]]</f>
        <v>375000</v>
      </c>
      <c r="R3022" s="51">
        <f>Ugovori_OPULJP[[#This Row],[Bespovratna sredstva - Nacionalni dio - HRK]]/7.5345</f>
        <v>49771.053155484769</v>
      </c>
      <c r="S3022" s="50">
        <v>2500000</v>
      </c>
      <c r="T3022" s="51">
        <f>Ugovori_OPULJP[[#This Row],[Bespovratna sredstva - Ukupno (EU+Nac) HRK
= Ukupna ugovorena vrijednost bespovratnih sredstava]]/7.5345</f>
        <v>331807.02103656513</v>
      </c>
      <c r="U3022" s="50">
        <v>282515.33999999985</v>
      </c>
      <c r="V3022" s="51">
        <f>Ugovori_OPULJP[[#This Row],[Javni doprinos korisnika - HRK]]/7.5345</f>
        <v>37496.229345012922</v>
      </c>
      <c r="W3022" s="50">
        <v>0</v>
      </c>
      <c r="X3022" s="51">
        <f>Ugovori_OPULJP[[#This Row],[Privatni doprinos korisnika - HRK]]/7.5345</f>
        <v>0</v>
      </c>
      <c r="Y3022" s="52">
        <v>2782515.34</v>
      </c>
      <c r="Z3022" s="53">
        <f>Ugovori_OPULJP[[#This Row],[UKUPNI PRIHVATLJIVI IZDACI
TOTAL ELIGIBLE EXPENDITURE
= Bespovratna sredstva ukupno + doprinos korisnika
= Ukupni prihvatljivi troškovi
= Ukupna ugovorena vrijednost projekta HRK]]/7.5345</f>
        <v>369303.25038157805</v>
      </c>
      <c r="AA3022" s="44" t="s">
        <v>10669</v>
      </c>
      <c r="AB3022" s="44" t="s">
        <v>10670</v>
      </c>
      <c r="AC3022" s="114" t="s">
        <v>11070</v>
      </c>
      <c r="AD3022" s="43" t="s">
        <v>11026</v>
      </c>
    </row>
    <row r="3023" spans="1:30" ht="66.75" customHeight="1" x14ac:dyDescent="0.2">
      <c r="A3023" s="41" t="s">
        <v>11071</v>
      </c>
      <c r="B3023" s="42" t="s">
        <v>10664</v>
      </c>
      <c r="C3023" s="43" t="s">
        <v>11022</v>
      </c>
      <c r="D3023" s="43" t="s">
        <v>11023</v>
      </c>
      <c r="E3023" s="44" t="s">
        <v>232</v>
      </c>
      <c r="F3023" s="45" t="s">
        <v>11072</v>
      </c>
      <c r="G3023" s="45" t="s">
        <v>2483</v>
      </c>
      <c r="H3023" s="47">
        <v>42248</v>
      </c>
      <c r="I3023" s="47">
        <v>42613</v>
      </c>
      <c r="J3023" s="48" t="str">
        <f>IF(Ugovori_OPULJP[[#This Row],[DATUM ZAVRŠETKA OPERACIJE]]&gt;DATE(2024,3,31),"u provedbi","završen")</f>
        <v>završen</v>
      </c>
      <c r="K3023" s="46" t="s">
        <v>333</v>
      </c>
      <c r="L3023" s="46" t="s">
        <v>333</v>
      </c>
      <c r="M3023" s="49">
        <v>0.85</v>
      </c>
      <c r="N3023" s="49">
        <v>0.15</v>
      </c>
      <c r="O3023" s="50">
        <f>Ugovori_OPULJP[[#This Row],[Bespovratna sredstva - Ukupno (EU+Nac) HRK
= Ukupna ugovorena vrijednost bespovratnih sredstava]]*Ugovori_OPULJP[[#This Row],[EU STOPA SUFINANCIRANJA %
EU CO-FINANCING RATE %]]</f>
        <v>1395633.2324999999</v>
      </c>
      <c r="P3023" s="51">
        <f>Ugovori_OPULJP[[#This Row],[Bespovratna sredstva - EU dio - HRK]]/7.5345</f>
        <v>185232.36213418274</v>
      </c>
      <c r="Q3023" s="50">
        <f>Ugovori_OPULJP[[#This Row],[Bespovratna sredstva - Ukupno (EU+Nac) HRK
= Ukupna ugovorena vrijednost bespovratnih sredstava]]*Ugovori_OPULJP[[#This Row],[STOPA NACIONALNOG SUFINANCIRANJA %]]</f>
        <v>246288.21749999997</v>
      </c>
      <c r="R3023" s="51">
        <f>Ugovori_OPULJP[[#This Row],[Bespovratna sredstva - Nacionalni dio - HRK]]/7.5345</f>
        <v>32688.063906032246</v>
      </c>
      <c r="S3023" s="50">
        <v>1641921.45</v>
      </c>
      <c r="T3023" s="51">
        <f>Ugovori_OPULJP[[#This Row],[Bespovratna sredstva - Ukupno (EU+Nac) HRK
= Ukupna ugovorena vrijednost bespovratnih sredstava]]/7.5345</f>
        <v>217920.42604021498</v>
      </c>
      <c r="U3023" s="50">
        <v>86500</v>
      </c>
      <c r="V3023" s="51">
        <f>Ugovori_OPULJP[[#This Row],[Javni doprinos korisnika - HRK]]/7.5345</f>
        <v>11480.522927865153</v>
      </c>
      <c r="W3023" s="50">
        <v>0</v>
      </c>
      <c r="X3023" s="51">
        <f>Ugovori_OPULJP[[#This Row],[Privatni doprinos korisnika - HRK]]/7.5345</f>
        <v>0</v>
      </c>
      <c r="Y3023" s="52">
        <v>1728421.45</v>
      </c>
      <c r="Z3023" s="53">
        <f>Ugovori_OPULJP[[#This Row],[UKUPNI PRIHVATLJIVI IZDACI
TOTAL ELIGIBLE EXPENDITURE
= Bespovratna sredstva ukupno + doprinos korisnika
= Ukupni prihvatljivi troškovi
= Ukupna ugovorena vrijednost projekta HRK]]/7.5345</f>
        <v>229400.94896808013</v>
      </c>
      <c r="AA3023" s="44" t="s">
        <v>10669</v>
      </c>
      <c r="AB3023" s="44" t="s">
        <v>10670</v>
      </c>
      <c r="AC3023" s="114" t="s">
        <v>11073</v>
      </c>
      <c r="AD3023" s="43" t="s">
        <v>11026</v>
      </c>
    </row>
    <row r="3024" spans="1:30" ht="66.75" customHeight="1" x14ac:dyDescent="0.2">
      <c r="A3024" s="41" t="s">
        <v>11074</v>
      </c>
      <c r="B3024" s="42" t="s">
        <v>10664</v>
      </c>
      <c r="C3024" s="43" t="s">
        <v>11022</v>
      </c>
      <c r="D3024" s="43" t="s">
        <v>11023</v>
      </c>
      <c r="E3024" s="44" t="s">
        <v>232</v>
      </c>
      <c r="F3024" s="45" t="s">
        <v>11075</v>
      </c>
      <c r="G3024" s="45" t="s">
        <v>11076</v>
      </c>
      <c r="H3024" s="47">
        <v>42248</v>
      </c>
      <c r="I3024" s="47">
        <v>42613</v>
      </c>
      <c r="J3024" s="48" t="str">
        <f>IF(Ugovori_OPULJP[[#This Row],[DATUM ZAVRŠETKA OPERACIJE]]&gt;DATE(2024,3,31),"u provedbi","završen")</f>
        <v>završen</v>
      </c>
      <c r="K3024" s="46" t="s">
        <v>249</v>
      </c>
      <c r="L3024" s="46" t="s">
        <v>249</v>
      </c>
      <c r="M3024" s="49">
        <v>0.85</v>
      </c>
      <c r="N3024" s="49">
        <v>0.15</v>
      </c>
      <c r="O3024" s="50">
        <f>Ugovori_OPULJP[[#This Row],[Bespovratna sredstva - Ukupno (EU+Nac) HRK
= Ukupna ugovorena vrijednost bespovratnih sredstava]]*Ugovori_OPULJP[[#This Row],[EU STOPA SUFINANCIRANJA %
EU CO-FINANCING RATE %]]</f>
        <v>2124436.977</v>
      </c>
      <c r="P3024" s="51">
        <f>Ugovori_OPULJP[[#This Row],[Bespovratna sredstva - EU dio - HRK]]/7.5345</f>
        <v>281961.24188731832</v>
      </c>
      <c r="Q3024" s="50">
        <f>Ugovori_OPULJP[[#This Row],[Bespovratna sredstva - Ukupno (EU+Nac) HRK
= Ukupna ugovorena vrijednost bespovratnih sredstava]]*Ugovori_OPULJP[[#This Row],[STOPA NACIONALNOG SUFINANCIRANJA %]]</f>
        <v>374900.64299999998</v>
      </c>
      <c r="R3024" s="51">
        <f>Ugovori_OPULJP[[#This Row],[Bespovratna sredstva - Nacionalni dio - HRK]]/7.5345</f>
        <v>49757.866215409114</v>
      </c>
      <c r="S3024" s="50">
        <v>2499337.62</v>
      </c>
      <c r="T3024" s="51">
        <f>Ugovori_OPULJP[[#This Row],[Bespovratna sredstva - Ukupno (EU+Nac) HRK
= Ukupna ugovorena vrijednost bespovratnih sredstava]]/7.5345</f>
        <v>331719.10810272745</v>
      </c>
      <c r="U3024" s="50">
        <v>292871.04000000004</v>
      </c>
      <c r="V3024" s="51">
        <f>Ugovori_OPULJP[[#This Row],[Javni doprinos korisnika - HRK]]/7.5345</f>
        <v>38870.666932112283</v>
      </c>
      <c r="W3024" s="50">
        <v>0</v>
      </c>
      <c r="X3024" s="51">
        <f>Ugovori_OPULJP[[#This Row],[Privatni doprinos korisnika - HRK]]/7.5345</f>
        <v>0</v>
      </c>
      <c r="Y3024" s="52">
        <v>2792208.66</v>
      </c>
      <c r="Z3024" s="53">
        <f>Ugovori_OPULJP[[#This Row],[UKUPNI PRIHVATLJIVI IZDACI
TOTAL ELIGIBLE EXPENDITURE
= Bespovratna sredstva ukupno + doprinos korisnika
= Ukupni prihvatljivi troškovi
= Ukupna ugovorena vrijednost projekta HRK]]/7.5345</f>
        <v>370589.77503483975</v>
      </c>
      <c r="AA3024" s="44" t="s">
        <v>10669</v>
      </c>
      <c r="AB3024" s="44" t="s">
        <v>10670</v>
      </c>
      <c r="AC3024" s="114" t="s">
        <v>11077</v>
      </c>
      <c r="AD3024" s="43" t="s">
        <v>11026</v>
      </c>
    </row>
    <row r="3025" spans="1:30" ht="66.75" customHeight="1" x14ac:dyDescent="0.2">
      <c r="A3025" s="41" t="s">
        <v>11078</v>
      </c>
      <c r="B3025" s="42" t="s">
        <v>10664</v>
      </c>
      <c r="C3025" s="43" t="s">
        <v>11022</v>
      </c>
      <c r="D3025" s="43" t="s">
        <v>11023</v>
      </c>
      <c r="E3025" s="44" t="s">
        <v>232</v>
      </c>
      <c r="F3025" s="45" t="s">
        <v>11079</v>
      </c>
      <c r="G3025" s="45" t="s">
        <v>771</v>
      </c>
      <c r="H3025" s="47">
        <v>42237</v>
      </c>
      <c r="I3025" s="47">
        <v>42602</v>
      </c>
      <c r="J3025" s="48" t="str">
        <f>IF(Ugovori_OPULJP[[#This Row],[DATUM ZAVRŠETKA OPERACIJE]]&gt;DATE(2024,3,31),"u provedbi","završen")</f>
        <v>završen</v>
      </c>
      <c r="K3025" s="46" t="s">
        <v>425</v>
      </c>
      <c r="L3025" s="46" t="s">
        <v>425</v>
      </c>
      <c r="M3025" s="49">
        <v>0.85</v>
      </c>
      <c r="N3025" s="49">
        <v>0.15</v>
      </c>
      <c r="O3025" s="50">
        <f>Ugovori_OPULJP[[#This Row],[Bespovratna sredstva - Ukupno (EU+Nac) HRK
= Ukupna ugovorena vrijednost bespovratnih sredstava]]*Ugovori_OPULJP[[#This Row],[EU STOPA SUFINANCIRANJA %
EU CO-FINANCING RATE %]]</f>
        <v>2016364.7215</v>
      </c>
      <c r="P3025" s="51">
        <f>Ugovori_OPULJP[[#This Row],[Bespovratna sredstva - EU dio - HRK]]/7.5345</f>
        <v>267617.58862565528</v>
      </c>
      <c r="Q3025" s="50">
        <f>Ugovori_OPULJP[[#This Row],[Bespovratna sredstva - Ukupno (EU+Nac) HRK
= Ukupna ugovorena vrijednost bespovratnih sredstava]]*Ugovori_OPULJP[[#This Row],[STOPA NACIONALNOG SUFINANCIRANJA %]]</f>
        <v>355829.06849999999</v>
      </c>
      <c r="R3025" s="51">
        <f>Ugovori_OPULJP[[#This Row],[Bespovratna sredstva - Nacionalni dio - HRK]]/7.5345</f>
        <v>47226.633286880344</v>
      </c>
      <c r="S3025" s="50">
        <v>2372193.79</v>
      </c>
      <c r="T3025" s="51">
        <f>Ugovori_OPULJP[[#This Row],[Bespovratna sredstva - Ukupno (EU+Nac) HRK
= Ukupna ugovorena vrijednost bespovratnih sredstava]]/7.5345</f>
        <v>314844.22191253566</v>
      </c>
      <c r="U3025" s="50">
        <v>263577.08999999985</v>
      </c>
      <c r="V3025" s="51">
        <f>Ugovori_OPULJP[[#This Row],[Javni doprinos korisnika - HRK]]/7.5345</f>
        <v>34982.691618554629</v>
      </c>
      <c r="W3025" s="50">
        <v>0</v>
      </c>
      <c r="X3025" s="51">
        <f>Ugovori_OPULJP[[#This Row],[Privatni doprinos korisnika - HRK]]/7.5345</f>
        <v>0</v>
      </c>
      <c r="Y3025" s="52">
        <v>2635770.8799999999</v>
      </c>
      <c r="Z3025" s="53">
        <f>Ugovori_OPULJP[[#This Row],[UKUPNI PRIHVATLJIVI IZDACI
TOTAL ELIGIBLE EXPENDITURE
= Bespovratna sredstva ukupno + doprinos korisnika
= Ukupni prihvatljivi troškovi
= Ukupna ugovorena vrijednost projekta HRK]]/7.5345</f>
        <v>349826.91353109031</v>
      </c>
      <c r="AA3025" s="44" t="s">
        <v>10669</v>
      </c>
      <c r="AB3025" s="44" t="s">
        <v>10670</v>
      </c>
      <c r="AC3025" s="114" t="s">
        <v>11080</v>
      </c>
      <c r="AD3025" s="43" t="s">
        <v>11026</v>
      </c>
    </row>
    <row r="3026" spans="1:30" ht="66.75" customHeight="1" x14ac:dyDescent="0.2">
      <c r="A3026" s="41" t="s">
        <v>11081</v>
      </c>
      <c r="B3026" s="42" t="s">
        <v>10664</v>
      </c>
      <c r="C3026" s="43" t="s">
        <v>11022</v>
      </c>
      <c r="D3026" s="43" t="s">
        <v>11023</v>
      </c>
      <c r="E3026" s="44" t="s">
        <v>232</v>
      </c>
      <c r="F3026" s="45" t="s">
        <v>11082</v>
      </c>
      <c r="G3026" s="45" t="s">
        <v>1888</v>
      </c>
      <c r="H3026" s="47">
        <v>42248</v>
      </c>
      <c r="I3026" s="47">
        <v>42613</v>
      </c>
      <c r="J3026" s="48" t="str">
        <f>IF(Ugovori_OPULJP[[#This Row],[DATUM ZAVRŠETKA OPERACIJE]]&gt;DATE(2024,3,31),"u provedbi","završen")</f>
        <v>završen</v>
      </c>
      <c r="K3026" s="46" t="s">
        <v>99</v>
      </c>
      <c r="L3026" s="46" t="s">
        <v>99</v>
      </c>
      <c r="M3026" s="49">
        <v>0.85</v>
      </c>
      <c r="N3026" s="49">
        <v>0.15</v>
      </c>
      <c r="O3026" s="50">
        <f>Ugovori_OPULJP[[#This Row],[Bespovratna sredstva - Ukupno (EU+Nac) HRK
= Ukupna ugovorena vrijednost bespovratnih sredstava]]*Ugovori_OPULJP[[#This Row],[EU STOPA SUFINANCIRANJA %
EU CO-FINANCING RATE %]]</f>
        <v>2104387.5</v>
      </c>
      <c r="P3026" s="51">
        <f>Ugovori_OPULJP[[#This Row],[Bespovratna sredstva - EU dio - HRK]]/7.5345</f>
        <v>279300.21899263386</v>
      </c>
      <c r="Q3026" s="50">
        <f>Ugovori_OPULJP[[#This Row],[Bespovratna sredstva - Ukupno (EU+Nac) HRK
= Ukupna ugovorena vrijednost bespovratnih sredstava]]*Ugovori_OPULJP[[#This Row],[STOPA NACIONALNOG SUFINANCIRANJA %]]</f>
        <v>371362.5</v>
      </c>
      <c r="R3026" s="51">
        <f>Ugovori_OPULJP[[#This Row],[Bespovratna sredstva - Nacionalni dio - HRK]]/7.5345</f>
        <v>49288.273939876563</v>
      </c>
      <c r="S3026" s="50">
        <v>2475750</v>
      </c>
      <c r="T3026" s="51">
        <f>Ugovori_OPULJP[[#This Row],[Bespovratna sredstva - Ukupno (EU+Nac) HRK
= Ukupna ugovorena vrijednost bespovratnih sredstava]]/7.5345</f>
        <v>328588.49293251045</v>
      </c>
      <c r="U3026" s="50">
        <v>140000</v>
      </c>
      <c r="V3026" s="51">
        <f>Ugovori_OPULJP[[#This Row],[Javni doprinos korisnika - HRK]]/7.5345</f>
        <v>18581.193178047648</v>
      </c>
      <c r="W3026" s="50">
        <v>0</v>
      </c>
      <c r="X3026" s="51">
        <f>Ugovori_OPULJP[[#This Row],[Privatni doprinos korisnika - HRK]]/7.5345</f>
        <v>0</v>
      </c>
      <c r="Y3026" s="52">
        <v>2615750</v>
      </c>
      <c r="Z3026" s="53">
        <f>Ugovori_OPULJP[[#This Row],[UKUPNI PRIHVATLJIVI IZDACI
TOTAL ELIGIBLE EXPENDITURE
= Bespovratna sredstva ukupno + doprinos korisnika
= Ukupni prihvatljivi troškovi
= Ukupna ugovorena vrijednost projekta HRK]]/7.5345</f>
        <v>347169.6861105581</v>
      </c>
      <c r="AA3026" s="44" t="s">
        <v>10669</v>
      </c>
      <c r="AB3026" s="44" t="s">
        <v>10670</v>
      </c>
      <c r="AC3026" s="114" t="s">
        <v>11083</v>
      </c>
      <c r="AD3026" s="43" t="s">
        <v>11026</v>
      </c>
    </row>
    <row r="3027" spans="1:30" ht="66.75" customHeight="1" x14ac:dyDescent="0.2">
      <c r="A3027" s="41" t="s">
        <v>11084</v>
      </c>
      <c r="B3027" s="42" t="s">
        <v>10664</v>
      </c>
      <c r="C3027" s="43" t="s">
        <v>11022</v>
      </c>
      <c r="D3027" s="43" t="s">
        <v>11023</v>
      </c>
      <c r="E3027" s="44" t="s">
        <v>232</v>
      </c>
      <c r="F3027" s="45" t="s">
        <v>11085</v>
      </c>
      <c r="G3027" s="45" t="s">
        <v>11086</v>
      </c>
      <c r="H3027" s="47">
        <v>42251</v>
      </c>
      <c r="I3027" s="47">
        <v>42616</v>
      </c>
      <c r="J3027" s="48" t="str">
        <f>IF(Ugovori_OPULJP[[#This Row],[DATUM ZAVRŠETKA OPERACIJE]]&gt;DATE(2024,3,31),"u provedbi","završen")</f>
        <v>završen</v>
      </c>
      <c r="K3027" s="46" t="s">
        <v>371</v>
      </c>
      <c r="L3027" s="46" t="s">
        <v>371</v>
      </c>
      <c r="M3027" s="49">
        <v>0.85</v>
      </c>
      <c r="N3027" s="49">
        <v>0.15</v>
      </c>
      <c r="O3027" s="50">
        <f>Ugovori_OPULJP[[#This Row],[Bespovratna sredstva - Ukupno (EU+Nac) HRK
= Ukupna ugovorena vrijednost bespovratnih sredstava]]*Ugovori_OPULJP[[#This Row],[EU STOPA SUFINANCIRANJA %
EU CO-FINANCING RATE %]]</f>
        <v>547672.08499999996</v>
      </c>
      <c r="P3027" s="51">
        <f>Ugovori_OPULJP[[#This Row],[Bespovratna sredstva - EU dio - HRK]]/7.5345</f>
        <v>72688.577211493786</v>
      </c>
      <c r="Q3027" s="50">
        <f>Ugovori_OPULJP[[#This Row],[Bespovratna sredstva - Ukupno (EU+Nac) HRK
= Ukupna ugovorena vrijednost bespovratnih sredstava]]*Ugovori_OPULJP[[#This Row],[STOPA NACIONALNOG SUFINANCIRANJA %]]</f>
        <v>96648.014999999999</v>
      </c>
      <c r="R3027" s="51">
        <f>Ugovori_OPULJP[[#This Row],[Bespovratna sredstva - Nacionalni dio - HRK]]/7.5345</f>
        <v>12827.395978498904</v>
      </c>
      <c r="S3027" s="50">
        <v>644320.1</v>
      </c>
      <c r="T3027" s="51">
        <f>Ugovori_OPULJP[[#This Row],[Bespovratna sredstva - Ukupno (EU+Nac) HRK
= Ukupna ugovorena vrijednost bespovratnih sredstava]]/7.5345</f>
        <v>85515.973189992699</v>
      </c>
      <c r="U3027" s="50">
        <v>56609.140000000014</v>
      </c>
      <c r="V3027" s="51">
        <f>Ugovori_OPULJP[[#This Row],[Javni doprinos korisnika - HRK]]/7.5345</f>
        <v>7513.3240427367455</v>
      </c>
      <c r="W3027" s="50">
        <v>0</v>
      </c>
      <c r="X3027" s="51">
        <f>Ugovori_OPULJP[[#This Row],[Privatni doprinos korisnika - HRK]]/7.5345</f>
        <v>0</v>
      </c>
      <c r="Y3027" s="52">
        <v>700929.24</v>
      </c>
      <c r="Z3027" s="53">
        <f>Ugovori_OPULJP[[#This Row],[UKUPNI PRIHVATLJIVI IZDACI
TOTAL ELIGIBLE EXPENDITURE
= Bespovratna sredstva ukupno + doprinos korisnika
= Ukupni prihvatljivi troškovi
= Ukupna ugovorena vrijednost projekta HRK]]/7.5345</f>
        <v>93029.297232729441</v>
      </c>
      <c r="AA3027" s="44" t="s">
        <v>10669</v>
      </c>
      <c r="AB3027" s="44" t="s">
        <v>10670</v>
      </c>
      <c r="AC3027" s="114" t="s">
        <v>11087</v>
      </c>
      <c r="AD3027" s="43" t="s">
        <v>11026</v>
      </c>
    </row>
    <row r="3028" spans="1:30" ht="66.75" customHeight="1" x14ac:dyDescent="0.2">
      <c r="A3028" s="41" t="s">
        <v>11088</v>
      </c>
      <c r="B3028" s="42" t="s">
        <v>10664</v>
      </c>
      <c r="C3028" s="43" t="s">
        <v>11022</v>
      </c>
      <c r="D3028" s="43" t="s">
        <v>11023</v>
      </c>
      <c r="E3028" s="44" t="s">
        <v>232</v>
      </c>
      <c r="F3028" s="45" t="s">
        <v>11089</v>
      </c>
      <c r="G3028" s="45" t="s">
        <v>825</v>
      </c>
      <c r="H3028" s="47">
        <v>42240</v>
      </c>
      <c r="I3028" s="47">
        <v>42605</v>
      </c>
      <c r="J3028" s="48" t="str">
        <f>IF(Ugovori_OPULJP[[#This Row],[DATUM ZAVRŠETKA OPERACIJE]]&gt;DATE(2024,3,31),"u provedbi","završen")</f>
        <v>završen</v>
      </c>
      <c r="K3028" s="46" t="s">
        <v>79</v>
      </c>
      <c r="L3028" s="46" t="s">
        <v>79</v>
      </c>
      <c r="M3028" s="49">
        <v>0.85</v>
      </c>
      <c r="N3028" s="49">
        <v>0.15</v>
      </c>
      <c r="O3028" s="50">
        <f>Ugovori_OPULJP[[#This Row],[Bespovratna sredstva - Ukupno (EU+Nac) HRK
= Ukupna ugovorena vrijednost bespovratnih sredstava]]*Ugovori_OPULJP[[#This Row],[EU STOPA SUFINANCIRANJA %
EU CO-FINANCING RATE %]]</f>
        <v>1778068.3859999999</v>
      </c>
      <c r="P3028" s="51">
        <f>Ugovori_OPULJP[[#This Row],[Bespovratna sredstva - EU dio - HRK]]/7.5345</f>
        <v>235990.22974318135</v>
      </c>
      <c r="Q3028" s="50">
        <f>Ugovori_OPULJP[[#This Row],[Bespovratna sredstva - Ukupno (EU+Nac) HRK
= Ukupna ugovorena vrijednost bespovratnih sredstava]]*Ugovori_OPULJP[[#This Row],[STOPA NACIONALNOG SUFINANCIRANJA %]]</f>
        <v>313776.77399999998</v>
      </c>
      <c r="R3028" s="51">
        <f>Ugovori_OPULJP[[#This Row],[Bespovratna sredstva - Nacionalni dio - HRK]]/7.5345</f>
        <v>41645.334660561413</v>
      </c>
      <c r="S3028" s="50">
        <v>2091845.16</v>
      </c>
      <c r="T3028" s="51">
        <f>Ugovori_OPULJP[[#This Row],[Bespovratna sredstva - Ukupno (EU+Nac) HRK
= Ukupna ugovorena vrijednost bespovratnih sredstava]]/7.5345</f>
        <v>277635.56440374278</v>
      </c>
      <c r="U3028" s="50">
        <v>369149.1399999999</v>
      </c>
      <c r="V3028" s="51">
        <f>Ugovori_OPULJP[[#This Row],[Javni doprinos korisnika - HRK]]/7.5345</f>
        <v>48994.510584643955</v>
      </c>
      <c r="W3028" s="50">
        <v>0</v>
      </c>
      <c r="X3028" s="51">
        <f>Ugovori_OPULJP[[#This Row],[Privatni doprinos korisnika - HRK]]/7.5345</f>
        <v>0</v>
      </c>
      <c r="Y3028" s="52">
        <v>2460994.2999999998</v>
      </c>
      <c r="Z3028" s="53">
        <f>Ugovori_OPULJP[[#This Row],[UKUPNI PRIHVATLJIVI IZDACI
TOTAL ELIGIBLE EXPENDITURE
= Bespovratna sredstva ukupno + doprinos korisnika
= Ukupni prihvatljivi troškovi
= Ukupna ugovorena vrijednost projekta HRK]]/7.5345</f>
        <v>326630.07498838671</v>
      </c>
      <c r="AA3028" s="44" t="s">
        <v>10669</v>
      </c>
      <c r="AB3028" s="44" t="s">
        <v>10670</v>
      </c>
      <c r="AC3028" s="43" t="s">
        <v>11090</v>
      </c>
      <c r="AD3028" s="43" t="s">
        <v>11026</v>
      </c>
    </row>
    <row r="3029" spans="1:30" ht="66.75" customHeight="1" x14ac:dyDescent="0.2">
      <c r="A3029" s="41" t="s">
        <v>11091</v>
      </c>
      <c r="B3029" s="42" t="s">
        <v>10664</v>
      </c>
      <c r="C3029" s="43" t="s">
        <v>11022</v>
      </c>
      <c r="D3029" s="43" t="s">
        <v>11023</v>
      </c>
      <c r="E3029" s="44" t="s">
        <v>232</v>
      </c>
      <c r="F3029" s="45" t="s">
        <v>11092</v>
      </c>
      <c r="G3029" s="62" t="s">
        <v>9133</v>
      </c>
      <c r="H3029" s="47">
        <v>42233</v>
      </c>
      <c r="I3029" s="47">
        <v>42598</v>
      </c>
      <c r="J3029" s="48" t="str">
        <f>IF(Ugovori_OPULJP[[#This Row],[DATUM ZAVRŠETKA OPERACIJE]]&gt;DATE(2024,3,31),"u provedbi","završen")</f>
        <v>završen</v>
      </c>
      <c r="K3029" s="46" t="s">
        <v>173</v>
      </c>
      <c r="L3029" s="46" t="s">
        <v>173</v>
      </c>
      <c r="M3029" s="49">
        <v>0.85</v>
      </c>
      <c r="N3029" s="49">
        <v>0.15</v>
      </c>
      <c r="O3029" s="50">
        <f>Ugovori_OPULJP[[#This Row],[Bespovratna sredstva - Ukupno (EU+Nac) HRK
= Ukupna ugovorena vrijednost bespovratnih sredstava]]*Ugovori_OPULJP[[#This Row],[EU STOPA SUFINANCIRANJA %
EU CO-FINANCING RATE %]]</f>
        <v>2116257.2145000002</v>
      </c>
      <c r="P3029" s="51">
        <f>Ugovori_OPULJP[[#This Row],[Bespovratna sredstva - EU dio - HRK]]/7.5345</f>
        <v>280875.60083615372</v>
      </c>
      <c r="Q3029" s="50">
        <f>Ugovori_OPULJP[[#This Row],[Bespovratna sredstva - Ukupno (EU+Nac) HRK
= Ukupna ugovorena vrijednost bespovratnih sredstava]]*Ugovori_OPULJP[[#This Row],[STOPA NACIONALNOG SUFINANCIRANJA %]]</f>
        <v>373457.15549999999</v>
      </c>
      <c r="R3029" s="51">
        <f>Ugovori_OPULJP[[#This Row],[Bespovratna sredstva - Nacionalni dio - HRK]]/7.5345</f>
        <v>49566.282500497706</v>
      </c>
      <c r="S3029" s="50">
        <v>2489714.37</v>
      </c>
      <c r="T3029" s="51">
        <f>Ugovori_OPULJP[[#This Row],[Bespovratna sredstva - Ukupno (EU+Nac) HRK
= Ukupna ugovorena vrijednost bespovratnih sredstava]]/7.5345</f>
        <v>330441.88333665137</v>
      </c>
      <c r="U3029" s="50">
        <v>414973.15999999968</v>
      </c>
      <c r="V3029" s="51">
        <f>Ugovori_OPULJP[[#This Row],[Javni doprinos korisnika - HRK]]/7.5345</f>
        <v>55076.40321189192</v>
      </c>
      <c r="W3029" s="50">
        <v>0</v>
      </c>
      <c r="X3029" s="51">
        <f>Ugovori_OPULJP[[#This Row],[Privatni doprinos korisnika - HRK]]/7.5345</f>
        <v>0</v>
      </c>
      <c r="Y3029" s="52">
        <v>2904687.53</v>
      </c>
      <c r="Z3029" s="53">
        <f>Ugovori_OPULJP[[#This Row],[UKUPNI PRIHVATLJIVI IZDACI
TOTAL ELIGIBLE EXPENDITURE
= Bespovratna sredstva ukupno + doprinos korisnika
= Ukupni prihvatljivi troškovi
= Ukupna ugovorena vrijednost projekta HRK]]/7.5345</f>
        <v>385518.28654854331</v>
      </c>
      <c r="AA3029" s="44" t="s">
        <v>10669</v>
      </c>
      <c r="AB3029" s="44" t="s">
        <v>10670</v>
      </c>
      <c r="AC3029" s="43" t="s">
        <v>11093</v>
      </c>
      <c r="AD3029" s="43" t="s">
        <v>11026</v>
      </c>
    </row>
    <row r="3030" spans="1:30" ht="66.75" customHeight="1" x14ac:dyDescent="0.2">
      <c r="A3030" s="41" t="s">
        <v>11094</v>
      </c>
      <c r="B3030" s="42" t="s">
        <v>10664</v>
      </c>
      <c r="C3030" s="43" t="s">
        <v>11022</v>
      </c>
      <c r="D3030" s="43" t="s">
        <v>11023</v>
      </c>
      <c r="E3030" s="44" t="s">
        <v>232</v>
      </c>
      <c r="F3030" s="45" t="s">
        <v>11095</v>
      </c>
      <c r="G3030" s="45" t="s">
        <v>11096</v>
      </c>
      <c r="H3030" s="47">
        <v>42248</v>
      </c>
      <c r="I3030" s="47">
        <v>42613</v>
      </c>
      <c r="J3030" s="48" t="str">
        <f>IF(Ugovori_OPULJP[[#This Row],[DATUM ZAVRŠETKA OPERACIJE]]&gt;DATE(2024,3,31),"u provedbi","završen")</f>
        <v>završen</v>
      </c>
      <c r="K3030" s="46" t="s">
        <v>271</v>
      </c>
      <c r="L3030" s="46" t="s">
        <v>271</v>
      </c>
      <c r="M3030" s="49">
        <v>0.85</v>
      </c>
      <c r="N3030" s="49">
        <v>0.15</v>
      </c>
      <c r="O3030" s="50">
        <f>Ugovori_OPULJP[[#This Row],[Bespovratna sredstva - Ukupno (EU+Nac) HRK
= Ukupna ugovorena vrijednost bespovratnih sredstava]]*Ugovori_OPULJP[[#This Row],[EU STOPA SUFINANCIRANJA %
EU CO-FINANCING RATE %]]</f>
        <v>1773412.392</v>
      </c>
      <c r="P3030" s="51">
        <f>Ugovori_OPULJP[[#This Row],[Bespovratna sredstva - EU dio - HRK]]/7.5345</f>
        <v>235372.2731435397</v>
      </c>
      <c r="Q3030" s="50">
        <f>Ugovori_OPULJP[[#This Row],[Bespovratna sredstva - Ukupno (EU+Nac) HRK
= Ukupna ugovorena vrijednost bespovratnih sredstava]]*Ugovori_OPULJP[[#This Row],[STOPA NACIONALNOG SUFINANCIRANJA %]]</f>
        <v>312955.12799999997</v>
      </c>
      <c r="R3030" s="51">
        <f>Ugovori_OPULJP[[#This Row],[Bespovratna sredstva - Nacionalni dio - HRK]]/7.5345</f>
        <v>41536.283495918768</v>
      </c>
      <c r="S3030" s="50">
        <v>2086367.52</v>
      </c>
      <c r="T3030" s="51">
        <f>Ugovori_OPULJP[[#This Row],[Bespovratna sredstva - Ukupno (EU+Nac) HRK
= Ukupna ugovorena vrijednost bespovratnih sredstava]]/7.5345</f>
        <v>276908.55663945846</v>
      </c>
      <c r="U3030" s="50">
        <v>109815.47999999998</v>
      </c>
      <c r="V3030" s="51">
        <f>Ugovori_OPULJP[[#This Row],[Javni doprinos korisnika - HRK]]/7.5345</f>
        <v>14575.018913000196</v>
      </c>
      <c r="W3030" s="50">
        <v>0</v>
      </c>
      <c r="X3030" s="51">
        <f>Ugovori_OPULJP[[#This Row],[Privatni doprinos korisnika - HRK]]/7.5345</f>
        <v>0</v>
      </c>
      <c r="Y3030" s="52">
        <v>2196183</v>
      </c>
      <c r="Z3030" s="53">
        <f>Ugovori_OPULJP[[#This Row],[UKUPNI PRIHVATLJIVI IZDACI
TOTAL ELIGIBLE EXPENDITURE
= Bespovratna sredstva ukupno + doprinos korisnika
= Ukupni prihvatljivi troškovi
= Ukupna ugovorena vrijednost projekta HRK]]/7.5345</f>
        <v>291483.5755524587</v>
      </c>
      <c r="AA3030" s="44" t="s">
        <v>10669</v>
      </c>
      <c r="AB3030" s="44" t="s">
        <v>10670</v>
      </c>
      <c r="AC3030" s="43" t="s">
        <v>11097</v>
      </c>
      <c r="AD3030" s="43" t="s">
        <v>11026</v>
      </c>
    </row>
    <row r="3031" spans="1:30" ht="66.75" customHeight="1" x14ac:dyDescent="0.2">
      <c r="A3031" s="41" t="s">
        <v>11098</v>
      </c>
      <c r="B3031" s="42" t="s">
        <v>10664</v>
      </c>
      <c r="C3031" s="43" t="s">
        <v>11022</v>
      </c>
      <c r="D3031" s="43" t="s">
        <v>11023</v>
      </c>
      <c r="E3031" s="44" t="s">
        <v>232</v>
      </c>
      <c r="F3031" s="45" t="s">
        <v>11099</v>
      </c>
      <c r="G3031" s="45" t="s">
        <v>37</v>
      </c>
      <c r="H3031" s="47">
        <v>42237</v>
      </c>
      <c r="I3031" s="47">
        <v>42602</v>
      </c>
      <c r="J3031" s="48" t="str">
        <f>IF(Ugovori_OPULJP[[#This Row],[DATUM ZAVRŠETKA OPERACIJE]]&gt;DATE(2024,3,31),"u provedbi","završen")</f>
        <v>završen</v>
      </c>
      <c r="K3031" s="46" t="s">
        <v>37</v>
      </c>
      <c r="L3031" s="46" t="s">
        <v>37</v>
      </c>
      <c r="M3031" s="49">
        <v>0.85</v>
      </c>
      <c r="N3031" s="49">
        <v>0.15</v>
      </c>
      <c r="O3031" s="50">
        <f>Ugovori_OPULJP[[#This Row],[Bespovratna sredstva - Ukupno (EU+Nac) HRK
= Ukupna ugovorena vrijednost bespovratnih sredstava]]*Ugovori_OPULJP[[#This Row],[EU STOPA SUFINANCIRANJA %
EU CO-FINANCING RATE %]]</f>
        <v>3825000</v>
      </c>
      <c r="P3031" s="51">
        <f>Ugovori_OPULJP[[#This Row],[Bespovratna sredstva - EU dio - HRK]]/7.5345</f>
        <v>507664.74218594463</v>
      </c>
      <c r="Q3031" s="50">
        <f>Ugovori_OPULJP[[#This Row],[Bespovratna sredstva - Ukupno (EU+Nac) HRK
= Ukupna ugovorena vrijednost bespovratnih sredstava]]*Ugovori_OPULJP[[#This Row],[STOPA NACIONALNOG SUFINANCIRANJA %]]</f>
        <v>675000</v>
      </c>
      <c r="R3031" s="51">
        <f>Ugovori_OPULJP[[#This Row],[Bespovratna sredstva - Nacionalni dio - HRK]]/7.5345</f>
        <v>89587.895679872585</v>
      </c>
      <c r="S3031" s="50">
        <v>4500000</v>
      </c>
      <c r="T3031" s="51">
        <f>Ugovori_OPULJP[[#This Row],[Bespovratna sredstva - Ukupno (EU+Nac) HRK
= Ukupna ugovorena vrijednost bespovratnih sredstava]]/7.5345</f>
        <v>597252.63786581717</v>
      </c>
      <c r="U3031" s="50">
        <v>910997.29999999981</v>
      </c>
      <c r="V3031" s="51">
        <f>Ugovori_OPULJP[[#This Row],[Javni doprinos korisnika - HRK]]/7.5345</f>
        <v>120910.12011414158</v>
      </c>
      <c r="W3031" s="50">
        <v>0</v>
      </c>
      <c r="X3031" s="51">
        <f>Ugovori_OPULJP[[#This Row],[Privatni doprinos korisnika - HRK]]/7.5345</f>
        <v>0</v>
      </c>
      <c r="Y3031" s="52">
        <v>5410997.2999999998</v>
      </c>
      <c r="Z3031" s="53">
        <f>Ugovori_OPULJP[[#This Row],[UKUPNI PRIHVATLJIVI IZDACI
TOTAL ELIGIBLE EXPENDITURE
= Bespovratna sredstva ukupno + doprinos korisnika
= Ukupni prihvatljivi troškovi
= Ukupna ugovorena vrijednost projekta HRK]]/7.5345</f>
        <v>718162.75797995878</v>
      </c>
      <c r="AA3031" s="44" t="s">
        <v>10669</v>
      </c>
      <c r="AB3031" s="44" t="s">
        <v>10670</v>
      </c>
      <c r="AC3031" s="43" t="s">
        <v>11100</v>
      </c>
      <c r="AD3031" s="43" t="s">
        <v>11026</v>
      </c>
    </row>
    <row r="3032" spans="1:30" ht="66.75" customHeight="1" x14ac:dyDescent="0.2">
      <c r="A3032" s="41" t="s">
        <v>11101</v>
      </c>
      <c r="B3032" s="42" t="s">
        <v>10664</v>
      </c>
      <c r="C3032" s="43" t="s">
        <v>11022</v>
      </c>
      <c r="D3032" s="43" t="s">
        <v>11023</v>
      </c>
      <c r="E3032" s="44" t="s">
        <v>232</v>
      </c>
      <c r="F3032" s="45" t="s">
        <v>11102</v>
      </c>
      <c r="G3032" s="45" t="s">
        <v>1443</v>
      </c>
      <c r="H3032" s="47">
        <v>42248</v>
      </c>
      <c r="I3032" s="47">
        <v>42613</v>
      </c>
      <c r="J3032" s="48" t="str">
        <f>IF(Ugovori_OPULJP[[#This Row],[DATUM ZAVRŠETKA OPERACIJE]]&gt;DATE(2024,3,31),"u provedbi","završen")</f>
        <v>završen</v>
      </c>
      <c r="K3032" s="46" t="s">
        <v>186</v>
      </c>
      <c r="L3032" s="46" t="s">
        <v>186</v>
      </c>
      <c r="M3032" s="49">
        <v>0.85</v>
      </c>
      <c r="N3032" s="49">
        <v>0.15</v>
      </c>
      <c r="O3032" s="50">
        <f>Ugovori_OPULJP[[#This Row],[Bespovratna sredstva - Ukupno (EU+Nac) HRK
= Ukupna ugovorena vrijednost bespovratnih sredstava]]*Ugovori_OPULJP[[#This Row],[EU STOPA SUFINANCIRANJA %
EU CO-FINANCING RATE %]]</f>
        <v>1277136.135</v>
      </c>
      <c r="P3032" s="51">
        <f>Ugovori_OPULJP[[#This Row],[Bespovratna sredstva - EU dio - HRK]]/7.5345</f>
        <v>169505.094565001</v>
      </c>
      <c r="Q3032" s="50">
        <f>Ugovori_OPULJP[[#This Row],[Bespovratna sredstva - Ukupno (EU+Nac) HRK
= Ukupna ugovorena vrijednost bespovratnih sredstava]]*Ugovori_OPULJP[[#This Row],[STOPA NACIONALNOG SUFINANCIRANJA %]]</f>
        <v>225376.965</v>
      </c>
      <c r="R3032" s="51">
        <f>Ugovori_OPULJP[[#This Row],[Bespovratna sredstva - Nacionalni dio - HRK]]/7.5345</f>
        <v>29912.66374676488</v>
      </c>
      <c r="S3032" s="50">
        <v>1502513.1</v>
      </c>
      <c r="T3032" s="51">
        <f>Ugovori_OPULJP[[#This Row],[Bespovratna sredstva - Ukupno (EU+Nac) HRK
= Ukupna ugovorena vrijednost bespovratnih sredstava]]/7.5345</f>
        <v>199417.75831176588</v>
      </c>
      <c r="U3032" s="50">
        <v>132544.07999999984</v>
      </c>
      <c r="V3032" s="51">
        <f>Ugovori_OPULJP[[#This Row],[Javni doprinos korisnika - HRK]]/7.5345</f>
        <v>17591.622536332849</v>
      </c>
      <c r="W3032" s="50">
        <v>0</v>
      </c>
      <c r="X3032" s="51">
        <f>Ugovori_OPULJP[[#This Row],[Privatni doprinos korisnika - HRK]]/7.5345</f>
        <v>0</v>
      </c>
      <c r="Y3032" s="52">
        <v>1635057.18</v>
      </c>
      <c r="Z3032" s="53">
        <f>Ugovori_OPULJP[[#This Row],[UKUPNI PRIHVATLJIVI IZDACI
TOTAL ELIGIBLE EXPENDITURE
= Bespovratna sredstva ukupno + doprinos korisnika
= Ukupni prihvatljivi troškovi
= Ukupna ugovorena vrijednost projekta HRK]]/7.5345</f>
        <v>217009.38084809872</v>
      </c>
      <c r="AA3032" s="44" t="s">
        <v>10669</v>
      </c>
      <c r="AB3032" s="44" t="s">
        <v>10670</v>
      </c>
      <c r="AC3032" s="114" t="s">
        <v>11103</v>
      </c>
      <c r="AD3032" s="43" t="s">
        <v>11026</v>
      </c>
    </row>
    <row r="3033" spans="1:30" ht="66.75" customHeight="1" x14ac:dyDescent="0.2">
      <c r="A3033" s="41" t="s">
        <v>11104</v>
      </c>
      <c r="B3033" s="42" t="s">
        <v>10664</v>
      </c>
      <c r="C3033" s="43" t="s">
        <v>11022</v>
      </c>
      <c r="D3033" s="43" t="s">
        <v>11023</v>
      </c>
      <c r="E3033" s="44" t="s">
        <v>232</v>
      </c>
      <c r="F3033" s="45" t="s">
        <v>11105</v>
      </c>
      <c r="G3033" s="45" t="s">
        <v>2532</v>
      </c>
      <c r="H3033" s="47">
        <v>42244</v>
      </c>
      <c r="I3033" s="47">
        <v>42609</v>
      </c>
      <c r="J3033" s="48" t="str">
        <f>IF(Ugovori_OPULJP[[#This Row],[DATUM ZAVRŠETKA OPERACIJE]]&gt;DATE(2024,3,31),"u provedbi","završen")</f>
        <v>završen</v>
      </c>
      <c r="K3033" s="46" t="s">
        <v>155</v>
      </c>
      <c r="L3033" s="46" t="s">
        <v>155</v>
      </c>
      <c r="M3033" s="49">
        <v>0.85</v>
      </c>
      <c r="N3033" s="49">
        <v>0.15</v>
      </c>
      <c r="O3033" s="50">
        <f>Ugovori_OPULJP[[#This Row],[Bespovratna sredstva - Ukupno (EU+Nac) HRK
= Ukupna ugovorena vrijednost bespovratnih sredstava]]*Ugovori_OPULJP[[#This Row],[EU STOPA SUFINANCIRANJA %
EU CO-FINANCING RATE %]]</f>
        <v>897288.18599999987</v>
      </c>
      <c r="P3033" s="51">
        <f>Ugovori_OPULJP[[#This Row],[Bespovratna sredstva - EU dio - HRK]]/7.5345</f>
        <v>119090.60800318532</v>
      </c>
      <c r="Q3033" s="50">
        <f>Ugovori_OPULJP[[#This Row],[Bespovratna sredstva - Ukupno (EU+Nac) HRK
= Ukupna ugovorena vrijednost bespovratnih sredstava]]*Ugovori_OPULJP[[#This Row],[STOPA NACIONALNOG SUFINANCIRANJA %]]</f>
        <v>158344.97399999999</v>
      </c>
      <c r="R3033" s="51">
        <f>Ugovori_OPULJP[[#This Row],[Bespovratna sredstva - Nacionalni dio - HRK]]/7.5345</f>
        <v>21015.98964762094</v>
      </c>
      <c r="S3033" s="50">
        <v>1055633.1599999999</v>
      </c>
      <c r="T3033" s="51">
        <f>Ugovori_OPULJP[[#This Row],[Bespovratna sredstva - Ukupno (EU+Nac) HRK
= Ukupna ugovorena vrijednost bespovratnih sredstava]]/7.5345</f>
        <v>140106.59765080627</v>
      </c>
      <c r="U3033" s="50">
        <v>117292.58000000007</v>
      </c>
      <c r="V3033" s="51">
        <f>Ugovori_OPULJP[[#This Row],[Javni doprinos korisnika - HRK]]/7.5345</f>
        <v>15567.400623797208</v>
      </c>
      <c r="W3033" s="50">
        <v>0</v>
      </c>
      <c r="X3033" s="51">
        <f>Ugovori_OPULJP[[#This Row],[Privatni doprinos korisnika - HRK]]/7.5345</f>
        <v>0</v>
      </c>
      <c r="Y3033" s="52">
        <v>1172925.74</v>
      </c>
      <c r="Z3033" s="53">
        <f>Ugovori_OPULJP[[#This Row],[UKUPNI PRIHVATLJIVI IZDACI
TOTAL ELIGIBLE EXPENDITURE
= Bespovratna sredstva ukupno + doprinos korisnika
= Ukupni prihvatljivi troškovi
= Ukupna ugovorena vrijednost projekta HRK]]/7.5345</f>
        <v>155673.99827460348</v>
      </c>
      <c r="AA3033" s="44" t="s">
        <v>10669</v>
      </c>
      <c r="AB3033" s="44" t="s">
        <v>10670</v>
      </c>
      <c r="AC3033" s="114" t="s">
        <v>11106</v>
      </c>
      <c r="AD3033" s="43" t="s">
        <v>11026</v>
      </c>
    </row>
    <row r="3034" spans="1:30" ht="66.75" customHeight="1" x14ac:dyDescent="0.2">
      <c r="A3034" s="41" t="s">
        <v>11107</v>
      </c>
      <c r="B3034" s="42" t="s">
        <v>10664</v>
      </c>
      <c r="C3034" s="43" t="s">
        <v>11022</v>
      </c>
      <c r="D3034" s="43" t="s">
        <v>11023</v>
      </c>
      <c r="E3034" s="44" t="s">
        <v>232</v>
      </c>
      <c r="F3034" s="45" t="s">
        <v>11108</v>
      </c>
      <c r="G3034" s="62" t="s">
        <v>7221</v>
      </c>
      <c r="H3034" s="47">
        <v>42251</v>
      </c>
      <c r="I3034" s="47">
        <v>42616</v>
      </c>
      <c r="J3034" s="48" t="str">
        <f>IF(Ugovori_OPULJP[[#This Row],[DATUM ZAVRŠETKA OPERACIJE]]&gt;DATE(2024,3,31),"u provedbi","završen")</f>
        <v>završen</v>
      </c>
      <c r="K3034" s="46" t="s">
        <v>338</v>
      </c>
      <c r="L3034" s="46" t="s">
        <v>338</v>
      </c>
      <c r="M3034" s="49">
        <v>0.85</v>
      </c>
      <c r="N3034" s="49">
        <v>0.15</v>
      </c>
      <c r="O3034" s="50">
        <f>Ugovori_OPULJP[[#This Row],[Bespovratna sredstva - Ukupno (EU+Nac) HRK
= Ukupna ugovorena vrijednost bespovratnih sredstava]]*Ugovori_OPULJP[[#This Row],[EU STOPA SUFINANCIRANJA %
EU CO-FINANCING RATE %]]</f>
        <v>1559430.8674999999</v>
      </c>
      <c r="P3034" s="51">
        <f>Ugovori_OPULJP[[#This Row],[Bespovratna sredstva - EU dio - HRK]]/7.5345</f>
        <v>206972.0442630566</v>
      </c>
      <c r="Q3034" s="50">
        <f>Ugovori_OPULJP[[#This Row],[Bespovratna sredstva - Ukupno (EU+Nac) HRK
= Ukupna ugovorena vrijednost bespovratnih sredstava]]*Ugovori_OPULJP[[#This Row],[STOPA NACIONALNOG SUFINANCIRANJA %]]</f>
        <v>275193.6825</v>
      </c>
      <c r="R3034" s="51">
        <f>Ugovori_OPULJP[[#This Row],[Bespovratna sredstva - Nacionalni dio - HRK]]/7.5345</f>
        <v>36524.478399362924</v>
      </c>
      <c r="S3034" s="50">
        <v>1834624.55</v>
      </c>
      <c r="T3034" s="51">
        <f>Ugovori_OPULJP[[#This Row],[Bespovratna sredstva - Ukupno (EU+Nac) HRK
= Ukupna ugovorena vrijednost bespovratnih sredstava]]/7.5345</f>
        <v>243496.52266241953</v>
      </c>
      <c r="U3034" s="50">
        <v>96559.189999999944</v>
      </c>
      <c r="V3034" s="51">
        <f>Ugovori_OPULJP[[#This Row],[Javni doprinos korisnika - HRK]]/7.5345</f>
        <v>12815.606875041467</v>
      </c>
      <c r="W3034" s="50">
        <v>0</v>
      </c>
      <c r="X3034" s="51">
        <f>Ugovori_OPULJP[[#This Row],[Privatni doprinos korisnika - HRK]]/7.5345</f>
        <v>0</v>
      </c>
      <c r="Y3034" s="52">
        <v>1931183.74</v>
      </c>
      <c r="Z3034" s="53">
        <f>Ugovori_OPULJP[[#This Row],[UKUPNI PRIHVATLJIVI IZDACI
TOTAL ELIGIBLE EXPENDITURE
= Bespovratna sredstva ukupno + doprinos korisnika
= Ukupni prihvatljivi troškovi
= Ukupna ugovorena vrijednost projekta HRK]]/7.5345</f>
        <v>256312.12953746101</v>
      </c>
      <c r="AA3034" s="44" t="s">
        <v>10669</v>
      </c>
      <c r="AB3034" s="44" t="s">
        <v>10670</v>
      </c>
      <c r="AC3034" s="43" t="s">
        <v>11109</v>
      </c>
      <c r="AD3034" s="43" t="s">
        <v>11026</v>
      </c>
    </row>
    <row r="3035" spans="1:30" ht="66.75" customHeight="1" x14ac:dyDescent="0.2">
      <c r="A3035" s="41" t="s">
        <v>11110</v>
      </c>
      <c r="B3035" s="42" t="s">
        <v>10664</v>
      </c>
      <c r="C3035" s="43" t="s">
        <v>11022</v>
      </c>
      <c r="D3035" s="43" t="s">
        <v>11023</v>
      </c>
      <c r="E3035" s="44" t="s">
        <v>232</v>
      </c>
      <c r="F3035" s="45" t="s">
        <v>11111</v>
      </c>
      <c r="G3035" s="45" t="s">
        <v>11112</v>
      </c>
      <c r="H3035" s="47">
        <v>42251</v>
      </c>
      <c r="I3035" s="47">
        <v>42616</v>
      </c>
      <c r="J3035" s="48" t="str">
        <f>IF(Ugovori_OPULJP[[#This Row],[DATUM ZAVRŠETKA OPERACIJE]]&gt;DATE(2024,3,31),"u provedbi","završen")</f>
        <v>završen</v>
      </c>
      <c r="K3035" s="46" t="s">
        <v>338</v>
      </c>
      <c r="L3035" s="46" t="s">
        <v>338</v>
      </c>
      <c r="M3035" s="49">
        <v>0.85</v>
      </c>
      <c r="N3035" s="49">
        <v>0.15</v>
      </c>
      <c r="O3035" s="50">
        <f>Ugovori_OPULJP[[#This Row],[Bespovratna sredstva - Ukupno (EU+Nac) HRK
= Ukupna ugovorena vrijednost bespovratnih sredstava]]*Ugovori_OPULJP[[#This Row],[EU STOPA SUFINANCIRANJA %
EU CO-FINANCING RATE %]]</f>
        <v>863139.53800000006</v>
      </c>
      <c r="P3035" s="51">
        <f>Ugovori_OPULJP[[#This Row],[Bespovratna sredstva - EU dio - HRK]]/7.5345</f>
        <v>114558.30353706285</v>
      </c>
      <c r="Q3035" s="50">
        <f>Ugovori_OPULJP[[#This Row],[Bespovratna sredstva - Ukupno (EU+Nac) HRK
= Ukupna ugovorena vrijednost bespovratnih sredstava]]*Ugovori_OPULJP[[#This Row],[STOPA NACIONALNOG SUFINANCIRANJA %]]</f>
        <v>152318.742</v>
      </c>
      <c r="R3035" s="51">
        <f>Ugovori_OPULJP[[#This Row],[Bespovratna sredstva - Nacionalni dio - HRK]]/7.5345</f>
        <v>20216.171212422854</v>
      </c>
      <c r="S3035" s="50">
        <v>1015458.28</v>
      </c>
      <c r="T3035" s="51">
        <f>Ugovori_OPULJP[[#This Row],[Bespovratna sredstva - Ukupno (EU+Nac) HRK
= Ukupna ugovorena vrijednost bespovratnih sredstava]]/7.5345</f>
        <v>134774.4747494857</v>
      </c>
      <c r="U3035" s="50">
        <v>88300.719999999972</v>
      </c>
      <c r="V3035" s="51">
        <f>Ugovori_OPULJP[[#This Row],[Javni doprinos korisnika - HRK]]/7.5345</f>
        <v>11719.519543433535</v>
      </c>
      <c r="W3035" s="50">
        <v>0</v>
      </c>
      <c r="X3035" s="51">
        <f>Ugovori_OPULJP[[#This Row],[Privatni doprinos korisnika - HRK]]/7.5345</f>
        <v>0</v>
      </c>
      <c r="Y3035" s="52">
        <v>1103759</v>
      </c>
      <c r="Z3035" s="53">
        <f>Ugovori_OPULJP[[#This Row],[UKUPNI PRIHVATLJIVI IZDACI
TOTAL ELIGIBLE EXPENDITURE
= Bespovratna sredstva ukupno + doprinos korisnika
= Ukupni prihvatljivi troškovi
= Ukupna ugovorena vrijednost projekta HRK]]/7.5345</f>
        <v>146493.99429291923</v>
      </c>
      <c r="AA3035" s="44" t="s">
        <v>10669</v>
      </c>
      <c r="AB3035" s="44" t="s">
        <v>10670</v>
      </c>
      <c r="AC3035" s="114" t="s">
        <v>11113</v>
      </c>
      <c r="AD3035" s="43" t="s">
        <v>11026</v>
      </c>
    </row>
    <row r="3036" spans="1:30" ht="66.75" customHeight="1" x14ac:dyDescent="0.2">
      <c r="A3036" s="41" t="s">
        <v>11114</v>
      </c>
      <c r="B3036" s="42" t="s">
        <v>10664</v>
      </c>
      <c r="C3036" s="43" t="s">
        <v>11022</v>
      </c>
      <c r="D3036" s="43" t="s">
        <v>11023</v>
      </c>
      <c r="E3036" s="44" t="s">
        <v>232</v>
      </c>
      <c r="F3036" s="45" t="s">
        <v>11115</v>
      </c>
      <c r="G3036" s="45" t="s">
        <v>1978</v>
      </c>
      <c r="H3036" s="47">
        <v>42251</v>
      </c>
      <c r="I3036" s="47">
        <v>42616</v>
      </c>
      <c r="J3036" s="48" t="str">
        <f>IF(Ugovori_OPULJP[[#This Row],[DATUM ZAVRŠETKA OPERACIJE]]&gt;DATE(2024,3,31),"u provedbi","završen")</f>
        <v>završen</v>
      </c>
      <c r="K3036" s="46" t="s">
        <v>599</v>
      </c>
      <c r="L3036" s="46" t="s">
        <v>599</v>
      </c>
      <c r="M3036" s="49">
        <v>0.85</v>
      </c>
      <c r="N3036" s="49">
        <v>0.15</v>
      </c>
      <c r="O3036" s="50">
        <f>Ugovori_OPULJP[[#This Row],[Bespovratna sredstva - Ukupno (EU+Nac) HRK
= Ukupna ugovorena vrijednost bespovratnih sredstava]]*Ugovori_OPULJP[[#This Row],[EU STOPA SUFINANCIRANJA %
EU CO-FINANCING RATE %]]</f>
        <v>712785.40949999995</v>
      </c>
      <c r="P3036" s="51">
        <f>Ugovori_OPULJP[[#This Row],[Bespovratna sredstva - EU dio - HRK]]/7.5345</f>
        <v>94602.881345809263</v>
      </c>
      <c r="Q3036" s="50">
        <f>Ugovori_OPULJP[[#This Row],[Bespovratna sredstva - Ukupno (EU+Nac) HRK
= Ukupna ugovorena vrijednost bespovratnih sredstava]]*Ugovori_OPULJP[[#This Row],[STOPA NACIONALNOG SUFINANCIRANJA %]]</f>
        <v>125785.66049999998</v>
      </c>
      <c r="R3036" s="51">
        <f>Ugovori_OPULJP[[#This Row],[Bespovratna sredstva - Nacionalni dio - HRK]]/7.5345</f>
        <v>16694.626119848694</v>
      </c>
      <c r="S3036" s="50">
        <v>838571.07</v>
      </c>
      <c r="T3036" s="51">
        <f>Ugovori_OPULJP[[#This Row],[Bespovratna sredstva - Ukupno (EU+Nac) HRK
= Ukupna ugovorena vrijednost bespovratnih sredstava]]/7.5345</f>
        <v>111297.50746565797</v>
      </c>
      <c r="U3036" s="50">
        <v>72919.230000000098</v>
      </c>
      <c r="V3036" s="51">
        <f>Ugovori_OPULJP[[#This Row],[Javni doprinos korisnika - HRK]]/7.5345</f>
        <v>9678.0449930320647</v>
      </c>
      <c r="W3036" s="50">
        <v>0</v>
      </c>
      <c r="X3036" s="51">
        <f>Ugovori_OPULJP[[#This Row],[Privatni doprinos korisnika - HRK]]/7.5345</f>
        <v>0</v>
      </c>
      <c r="Y3036" s="52">
        <v>911490.3</v>
      </c>
      <c r="Z3036" s="53">
        <f>Ugovori_OPULJP[[#This Row],[UKUPNI PRIHVATLJIVI IZDACI
TOTAL ELIGIBLE EXPENDITURE
= Bespovratna sredstva ukupno + doprinos korisnika
= Ukupni prihvatljivi troškovi
= Ukupna ugovorena vrijednost projekta HRK]]/7.5345</f>
        <v>120975.55245869003</v>
      </c>
      <c r="AA3036" s="44" t="s">
        <v>10669</v>
      </c>
      <c r="AB3036" s="44" t="s">
        <v>10670</v>
      </c>
      <c r="AC3036" s="114" t="s">
        <v>11116</v>
      </c>
      <c r="AD3036" s="43" t="s">
        <v>11026</v>
      </c>
    </row>
    <row r="3037" spans="1:30" ht="66.75" customHeight="1" x14ac:dyDescent="0.2">
      <c r="A3037" s="41" t="s">
        <v>11117</v>
      </c>
      <c r="B3037" s="42" t="s">
        <v>10664</v>
      </c>
      <c r="C3037" s="43" t="s">
        <v>11022</v>
      </c>
      <c r="D3037" s="43" t="s">
        <v>11023</v>
      </c>
      <c r="E3037" s="44" t="s">
        <v>232</v>
      </c>
      <c r="F3037" s="45" t="s">
        <v>11118</v>
      </c>
      <c r="G3037" s="45" t="s">
        <v>1779</v>
      </c>
      <c r="H3037" s="47">
        <v>42237</v>
      </c>
      <c r="I3037" s="47">
        <v>42602</v>
      </c>
      <c r="J3037" s="48" t="str">
        <f>IF(Ugovori_OPULJP[[#This Row],[DATUM ZAVRŠETKA OPERACIJE]]&gt;DATE(2024,3,31),"u provedbi","završen")</f>
        <v>završen</v>
      </c>
      <c r="K3037" s="46" t="s">
        <v>94</v>
      </c>
      <c r="L3037" s="46" t="s">
        <v>94</v>
      </c>
      <c r="M3037" s="49">
        <v>0.85</v>
      </c>
      <c r="N3037" s="49">
        <v>0.15</v>
      </c>
      <c r="O3037" s="50">
        <f>Ugovori_OPULJP[[#This Row],[Bespovratna sredstva - Ukupno (EU+Nac) HRK
= Ukupna ugovorena vrijednost bespovratnih sredstava]]*Ugovori_OPULJP[[#This Row],[EU STOPA SUFINANCIRANJA %
EU CO-FINANCING RATE %]]</f>
        <v>935698.53</v>
      </c>
      <c r="P3037" s="51">
        <f>Ugovori_OPULJP[[#This Row],[Bespovratna sredstva - EU dio - HRK]]/7.5345</f>
        <v>124188.53673103722</v>
      </c>
      <c r="Q3037" s="50">
        <f>Ugovori_OPULJP[[#This Row],[Bespovratna sredstva - Ukupno (EU+Nac) HRK
= Ukupna ugovorena vrijednost bespovratnih sredstava]]*Ugovori_OPULJP[[#This Row],[STOPA NACIONALNOG SUFINANCIRANJA %]]</f>
        <v>165123.26999999999</v>
      </c>
      <c r="R3037" s="51">
        <f>Ugovori_OPULJP[[#This Row],[Bespovratna sredstva - Nacionalni dio - HRK]]/7.5345</f>
        <v>21915.624129006566</v>
      </c>
      <c r="S3037" s="50">
        <v>1100821.8</v>
      </c>
      <c r="T3037" s="51">
        <f>Ugovori_OPULJP[[#This Row],[Bespovratna sredstva - Ukupno (EU+Nac) HRK
= Ukupna ugovorena vrijednost bespovratnih sredstava]]/7.5345</f>
        <v>146104.1608600438</v>
      </c>
      <c r="U3037" s="50">
        <v>98199.869999999879</v>
      </c>
      <c r="V3037" s="51">
        <f>Ugovori_OPULJP[[#This Row],[Javni doprinos korisnika - HRK]]/7.5345</f>
        <v>13033.362532351168</v>
      </c>
      <c r="W3037" s="50">
        <v>0</v>
      </c>
      <c r="X3037" s="51">
        <f>Ugovori_OPULJP[[#This Row],[Privatni doprinos korisnika - HRK]]/7.5345</f>
        <v>0</v>
      </c>
      <c r="Y3037" s="52">
        <v>1199021.67</v>
      </c>
      <c r="Z3037" s="53">
        <f>Ugovori_OPULJP[[#This Row],[UKUPNI PRIHVATLJIVI IZDACI
TOTAL ELIGIBLE EXPENDITURE
= Bespovratna sredstva ukupno + doprinos korisnika
= Ukupni prihvatljivi troškovi
= Ukupna ugovorena vrijednost projekta HRK]]/7.5345</f>
        <v>159137.52339239497</v>
      </c>
      <c r="AA3037" s="44" t="s">
        <v>10669</v>
      </c>
      <c r="AB3037" s="44" t="s">
        <v>10670</v>
      </c>
      <c r="AC3037" s="114" t="s">
        <v>11119</v>
      </c>
      <c r="AD3037" s="43" t="s">
        <v>11026</v>
      </c>
    </row>
    <row r="3038" spans="1:30" ht="66.75" customHeight="1" x14ac:dyDescent="0.2">
      <c r="A3038" s="41" t="s">
        <v>11120</v>
      </c>
      <c r="B3038" s="42" t="s">
        <v>10664</v>
      </c>
      <c r="C3038" s="43" t="s">
        <v>11022</v>
      </c>
      <c r="D3038" s="43" t="s">
        <v>11023</v>
      </c>
      <c r="E3038" s="44" t="s">
        <v>232</v>
      </c>
      <c r="F3038" s="45" t="s">
        <v>11121</v>
      </c>
      <c r="G3038" s="45" t="s">
        <v>11122</v>
      </c>
      <c r="H3038" s="47">
        <v>42251</v>
      </c>
      <c r="I3038" s="47">
        <v>42616</v>
      </c>
      <c r="J3038" s="48" t="str">
        <f>IF(Ugovori_OPULJP[[#This Row],[DATUM ZAVRŠETKA OPERACIJE]]&gt;DATE(2024,3,31),"u provedbi","završen")</f>
        <v>završen</v>
      </c>
      <c r="K3038" s="46" t="s">
        <v>94</v>
      </c>
      <c r="L3038" s="46" t="s">
        <v>94</v>
      </c>
      <c r="M3038" s="49">
        <v>0.85</v>
      </c>
      <c r="N3038" s="49">
        <v>0.15</v>
      </c>
      <c r="O3038" s="50">
        <f>Ugovori_OPULJP[[#This Row],[Bespovratna sredstva - Ukupno (EU+Nac) HRK
= Ukupna ugovorena vrijednost bespovratnih sredstava]]*Ugovori_OPULJP[[#This Row],[EU STOPA SUFINANCIRANJA %
EU CO-FINANCING RATE %]]</f>
        <v>1690711.4805000001</v>
      </c>
      <c r="P3038" s="51">
        <f>Ugovori_OPULJP[[#This Row],[Bespovratna sredstva - EU dio - HRK]]/7.5345</f>
        <v>224395.97591081026</v>
      </c>
      <c r="Q3038" s="50">
        <f>Ugovori_OPULJP[[#This Row],[Bespovratna sredstva - Ukupno (EU+Nac) HRK
= Ukupna ugovorena vrijednost bespovratnih sredstava]]*Ugovori_OPULJP[[#This Row],[STOPA NACIONALNOG SUFINANCIRANJA %]]</f>
        <v>298360.84950000001</v>
      </c>
      <c r="R3038" s="51">
        <f>Ugovori_OPULJP[[#This Row],[Bespovratna sredstva - Nacionalni dio - HRK]]/7.5345</f>
        <v>39599.289866613573</v>
      </c>
      <c r="S3038" s="50">
        <v>1989072.33</v>
      </c>
      <c r="T3038" s="51">
        <f>Ugovori_OPULJP[[#This Row],[Bespovratna sredstva - Ukupno (EU+Nac) HRK
= Ukupna ugovorena vrijednost bespovratnih sredstava]]/7.5345</f>
        <v>263995.26577742386</v>
      </c>
      <c r="U3038" s="50">
        <v>106452.66999999993</v>
      </c>
      <c r="V3038" s="51">
        <f>Ugovori_OPULJP[[#This Row],[Javni doprinos korisnika - HRK]]/7.5345</f>
        <v>14128.697325635399</v>
      </c>
      <c r="W3038" s="50">
        <v>0</v>
      </c>
      <c r="X3038" s="51">
        <f>Ugovori_OPULJP[[#This Row],[Privatni doprinos korisnika - HRK]]/7.5345</f>
        <v>0</v>
      </c>
      <c r="Y3038" s="52">
        <v>2095525</v>
      </c>
      <c r="Z3038" s="53">
        <f>Ugovori_OPULJP[[#This Row],[UKUPNI PRIHVATLJIVI IZDACI
TOTAL ELIGIBLE EXPENDITURE
= Bespovratna sredstva ukupno + doprinos korisnika
= Ukupni prihvatljivi troškovi
= Ukupna ugovorena vrijednost projekta HRK]]/7.5345</f>
        <v>278123.96310305927</v>
      </c>
      <c r="AA3038" s="44" t="s">
        <v>10669</v>
      </c>
      <c r="AB3038" s="44" t="s">
        <v>10670</v>
      </c>
      <c r="AC3038" s="114" t="s">
        <v>11123</v>
      </c>
      <c r="AD3038" s="43" t="s">
        <v>11026</v>
      </c>
    </row>
    <row r="3039" spans="1:30" ht="66.75" customHeight="1" x14ac:dyDescent="0.2">
      <c r="A3039" s="41" t="s">
        <v>11124</v>
      </c>
      <c r="B3039" s="42" t="s">
        <v>10664</v>
      </c>
      <c r="C3039" s="43" t="s">
        <v>11022</v>
      </c>
      <c r="D3039" s="43" t="s">
        <v>11023</v>
      </c>
      <c r="E3039" s="44" t="s">
        <v>232</v>
      </c>
      <c r="F3039" s="45" t="s">
        <v>11125</v>
      </c>
      <c r="G3039" s="45" t="s">
        <v>10038</v>
      </c>
      <c r="H3039" s="47">
        <v>42248</v>
      </c>
      <c r="I3039" s="47">
        <v>42613</v>
      </c>
      <c r="J3039" s="48" t="str">
        <f>IF(Ugovori_OPULJP[[#This Row],[DATUM ZAVRŠETKA OPERACIJE]]&gt;DATE(2024,3,31),"u provedbi","završen")</f>
        <v>završen</v>
      </c>
      <c r="K3039" s="46" t="s">
        <v>338</v>
      </c>
      <c r="L3039" s="46" t="s">
        <v>338</v>
      </c>
      <c r="M3039" s="49">
        <v>0.85</v>
      </c>
      <c r="N3039" s="49">
        <v>0.15</v>
      </c>
      <c r="O3039" s="50">
        <f>Ugovori_OPULJP[[#This Row],[Bespovratna sredstva - Ukupno (EU+Nac) HRK
= Ukupna ugovorena vrijednost bespovratnih sredstava]]*Ugovori_OPULJP[[#This Row],[EU STOPA SUFINANCIRANJA %
EU CO-FINANCING RATE %]]</f>
        <v>947025.17099999997</v>
      </c>
      <c r="P3039" s="51">
        <f>Ugovori_OPULJP[[#This Row],[Bespovratna sredstva - EU dio - HRK]]/7.5345</f>
        <v>125691.84033446146</v>
      </c>
      <c r="Q3039" s="50">
        <f>Ugovori_OPULJP[[#This Row],[Bespovratna sredstva - Ukupno (EU+Nac) HRK
= Ukupna ugovorena vrijednost bespovratnih sredstava]]*Ugovori_OPULJP[[#This Row],[STOPA NACIONALNOG SUFINANCIRANJA %]]</f>
        <v>167122.08900000001</v>
      </c>
      <c r="R3039" s="51">
        <f>Ugovori_OPULJP[[#This Row],[Bespovratna sredstva - Nacionalni dio - HRK]]/7.5345</f>
        <v>22180.913000199085</v>
      </c>
      <c r="S3039" s="50">
        <v>1114147.26</v>
      </c>
      <c r="T3039" s="51">
        <f>Ugovori_OPULJP[[#This Row],[Bespovratna sredstva - Ukupno (EU+Nac) HRK
= Ukupna ugovorena vrijednost bespovratnih sredstava]]/7.5345</f>
        <v>147872.75333466055</v>
      </c>
      <c r="U3039" s="50">
        <v>123794.14999999991</v>
      </c>
      <c r="V3039" s="51">
        <f>Ugovori_OPULJP[[#This Row],[Javni doprinos korisnika - HRK]]/7.5345</f>
        <v>16430.307253301467</v>
      </c>
      <c r="W3039" s="50">
        <v>0</v>
      </c>
      <c r="X3039" s="51">
        <f>Ugovori_OPULJP[[#This Row],[Privatni doprinos korisnika - HRK]]/7.5345</f>
        <v>0</v>
      </c>
      <c r="Y3039" s="52">
        <v>1237941.4099999999</v>
      </c>
      <c r="Z3039" s="53">
        <f>Ugovori_OPULJP[[#This Row],[UKUPNI PRIHVATLJIVI IZDACI
TOTAL ELIGIBLE EXPENDITURE
= Bespovratna sredstva ukupno + doprinos korisnika
= Ukupni prihvatljivi troškovi
= Ukupna ugovorena vrijednost projekta HRK]]/7.5345</f>
        <v>164303.06058796201</v>
      </c>
      <c r="AA3039" s="44" t="s">
        <v>10669</v>
      </c>
      <c r="AB3039" s="44" t="s">
        <v>10670</v>
      </c>
      <c r="AC3039" s="114" t="s">
        <v>11126</v>
      </c>
      <c r="AD3039" s="43" t="s">
        <v>11026</v>
      </c>
    </row>
    <row r="3040" spans="1:30" ht="66.75" customHeight="1" x14ac:dyDescent="0.2">
      <c r="A3040" s="41" t="s">
        <v>11127</v>
      </c>
      <c r="B3040" s="42" t="s">
        <v>10664</v>
      </c>
      <c r="C3040" s="43" t="s">
        <v>11022</v>
      </c>
      <c r="D3040" s="43" t="s">
        <v>11023</v>
      </c>
      <c r="E3040" s="44" t="s">
        <v>232</v>
      </c>
      <c r="F3040" s="45" t="s">
        <v>11128</v>
      </c>
      <c r="G3040" s="45" t="s">
        <v>11129</v>
      </c>
      <c r="H3040" s="47">
        <v>42248</v>
      </c>
      <c r="I3040" s="47">
        <v>42613</v>
      </c>
      <c r="J3040" s="48" t="str">
        <f>IF(Ugovori_OPULJP[[#This Row],[DATUM ZAVRŠETKA OPERACIJE]]&gt;DATE(2024,3,31),"u provedbi","završen")</f>
        <v>završen</v>
      </c>
      <c r="K3040" s="46" t="s">
        <v>104</v>
      </c>
      <c r="L3040" s="46" t="s">
        <v>104</v>
      </c>
      <c r="M3040" s="49">
        <v>0.85</v>
      </c>
      <c r="N3040" s="49">
        <v>0.15</v>
      </c>
      <c r="O3040" s="50">
        <f>Ugovori_OPULJP[[#This Row],[Bespovratna sredstva - Ukupno (EU+Nac) HRK
= Ukupna ugovorena vrijednost bespovratnih sredstava]]*Ugovori_OPULJP[[#This Row],[EU STOPA SUFINANCIRANJA %
EU CO-FINANCING RATE %]]</f>
        <v>1764196.301</v>
      </c>
      <c r="P3040" s="51">
        <f>Ugovori_OPULJP[[#This Row],[Bespovratna sredstva - EU dio - HRK]]/7.5345</f>
        <v>234149.08766341495</v>
      </c>
      <c r="Q3040" s="50">
        <f>Ugovori_OPULJP[[#This Row],[Bespovratna sredstva - Ukupno (EU+Nac) HRK
= Ukupna ugovorena vrijednost bespovratnih sredstava]]*Ugovori_OPULJP[[#This Row],[STOPA NACIONALNOG SUFINANCIRANJA %]]</f>
        <v>311328.75900000002</v>
      </c>
      <c r="R3040" s="51">
        <f>Ugovori_OPULJP[[#This Row],[Bespovratna sredstva - Nacionalni dio - HRK]]/7.5345</f>
        <v>41320.427234720286</v>
      </c>
      <c r="S3040" s="50">
        <v>2075525.06</v>
      </c>
      <c r="T3040" s="51">
        <f>Ugovori_OPULJP[[#This Row],[Bespovratna sredstva - Ukupno (EU+Nac) HRK
= Ukupna ugovorena vrijednost bespovratnih sredstava]]/7.5345</f>
        <v>275469.51489813521</v>
      </c>
      <c r="U3040" s="50">
        <v>116832.85999999987</v>
      </c>
      <c r="V3040" s="51">
        <f>Ugovori_OPULJP[[#This Row],[Javni doprinos korisnika - HRK]]/7.5345</f>
        <v>15506.385294312809</v>
      </c>
      <c r="W3040" s="50">
        <v>0</v>
      </c>
      <c r="X3040" s="51">
        <f>Ugovori_OPULJP[[#This Row],[Privatni doprinos korisnika - HRK]]/7.5345</f>
        <v>0</v>
      </c>
      <c r="Y3040" s="52">
        <v>2192357.92</v>
      </c>
      <c r="Z3040" s="53">
        <f>Ugovori_OPULJP[[#This Row],[UKUPNI PRIHVATLJIVI IZDACI
TOTAL ELIGIBLE EXPENDITURE
= Bespovratna sredstva ukupno + doprinos korisnika
= Ukupni prihvatljivi troškovi
= Ukupna ugovorena vrijednost projekta HRK]]/7.5345</f>
        <v>290975.90019244805</v>
      </c>
      <c r="AA3040" s="44" t="s">
        <v>10669</v>
      </c>
      <c r="AB3040" s="44" t="s">
        <v>10670</v>
      </c>
      <c r="AC3040" s="114" t="s">
        <v>11130</v>
      </c>
      <c r="AD3040" s="43" t="s">
        <v>11026</v>
      </c>
    </row>
    <row r="3041" spans="1:30" ht="66.75" customHeight="1" x14ac:dyDescent="0.2">
      <c r="A3041" s="41" t="s">
        <v>11131</v>
      </c>
      <c r="B3041" s="42" t="s">
        <v>10664</v>
      </c>
      <c r="C3041" s="43" t="s">
        <v>11022</v>
      </c>
      <c r="D3041" s="43" t="s">
        <v>11023</v>
      </c>
      <c r="E3041" s="44" t="s">
        <v>232</v>
      </c>
      <c r="F3041" s="45" t="s">
        <v>11132</v>
      </c>
      <c r="G3041" s="45" t="s">
        <v>865</v>
      </c>
      <c r="H3041" s="47">
        <v>42248</v>
      </c>
      <c r="I3041" s="47">
        <v>42613</v>
      </c>
      <c r="J3041" s="48" t="str">
        <f>IF(Ugovori_OPULJP[[#This Row],[DATUM ZAVRŠETKA OPERACIJE]]&gt;DATE(2024,3,31),"u provedbi","završen")</f>
        <v>završen</v>
      </c>
      <c r="K3041" s="46" t="s">
        <v>104</v>
      </c>
      <c r="L3041" s="46" t="s">
        <v>104</v>
      </c>
      <c r="M3041" s="49">
        <v>0.85</v>
      </c>
      <c r="N3041" s="49">
        <v>0.15</v>
      </c>
      <c r="O3041" s="50">
        <f>Ugovori_OPULJP[[#This Row],[Bespovratna sredstva - Ukupno (EU+Nac) HRK
= Ukupna ugovorena vrijednost bespovratnih sredstava]]*Ugovori_OPULJP[[#This Row],[EU STOPA SUFINANCIRANJA %
EU CO-FINANCING RATE %]]</f>
        <v>419413.647</v>
      </c>
      <c r="P3041" s="51">
        <f>Ugovori_OPULJP[[#This Row],[Bespovratna sredstva - EU dio - HRK]]/7.5345</f>
        <v>55665.757117260597</v>
      </c>
      <c r="Q3041" s="50">
        <f>Ugovori_OPULJP[[#This Row],[Bespovratna sredstva - Ukupno (EU+Nac) HRK
= Ukupna ugovorena vrijednost bespovratnih sredstava]]*Ugovori_OPULJP[[#This Row],[STOPA NACIONALNOG SUFINANCIRANJA %]]</f>
        <v>74014.172999999995</v>
      </c>
      <c r="R3041" s="51">
        <f>Ugovori_OPULJP[[#This Row],[Bespovratna sredstva - Nacionalni dio - HRK]]/7.5345</f>
        <v>9823.3689030459864</v>
      </c>
      <c r="S3041" s="50">
        <v>493427.82</v>
      </c>
      <c r="T3041" s="51">
        <f>Ugovori_OPULJP[[#This Row],[Bespovratna sredstva - Ukupno (EU+Nac) HRK
= Ukupna ugovorena vrijednost bespovratnih sredstava]]/7.5345</f>
        <v>65489.12602030659</v>
      </c>
      <c r="U3041" s="50">
        <v>43699.999999999942</v>
      </c>
      <c r="V3041" s="51">
        <f>Ugovori_OPULJP[[#This Row],[Javni doprinos korisnika - HRK]]/7.5345</f>
        <v>5799.9867277191506</v>
      </c>
      <c r="W3041" s="50">
        <v>0</v>
      </c>
      <c r="X3041" s="51">
        <f>Ugovori_OPULJP[[#This Row],[Privatni doprinos korisnika - HRK]]/7.5345</f>
        <v>0</v>
      </c>
      <c r="Y3041" s="52">
        <v>537127.81999999995</v>
      </c>
      <c r="Z3041" s="53">
        <f>Ugovori_OPULJP[[#This Row],[UKUPNI PRIHVATLJIVI IZDACI
TOTAL ELIGIBLE EXPENDITURE
= Bespovratna sredstva ukupno + doprinos korisnika
= Ukupni prihvatljivi troškovi
= Ukupna ugovorena vrijednost projekta HRK]]/7.5345</f>
        <v>71289.112748025742</v>
      </c>
      <c r="AA3041" s="44" t="s">
        <v>10669</v>
      </c>
      <c r="AB3041" s="44" t="s">
        <v>10670</v>
      </c>
      <c r="AC3041" s="114" t="s">
        <v>11133</v>
      </c>
      <c r="AD3041" s="43" t="s">
        <v>11026</v>
      </c>
    </row>
    <row r="3042" spans="1:30" ht="66.75" customHeight="1" x14ac:dyDescent="0.2">
      <c r="A3042" s="41" t="s">
        <v>11134</v>
      </c>
      <c r="B3042" s="42" t="s">
        <v>10664</v>
      </c>
      <c r="C3042" s="43" t="s">
        <v>11022</v>
      </c>
      <c r="D3042" s="43" t="s">
        <v>11023</v>
      </c>
      <c r="E3042" s="44" t="s">
        <v>232</v>
      </c>
      <c r="F3042" s="45" t="s">
        <v>11135</v>
      </c>
      <c r="G3042" s="45" t="s">
        <v>1171</v>
      </c>
      <c r="H3042" s="47">
        <v>42241</v>
      </c>
      <c r="I3042" s="47">
        <v>42606</v>
      </c>
      <c r="J3042" s="48" t="str">
        <f>IF(Ugovori_OPULJP[[#This Row],[DATUM ZAVRŠETKA OPERACIJE]]&gt;DATE(2024,3,31),"u provedbi","završen")</f>
        <v>završen</v>
      </c>
      <c r="K3042" s="46" t="s">
        <v>333</v>
      </c>
      <c r="L3042" s="46" t="s">
        <v>333</v>
      </c>
      <c r="M3042" s="49">
        <v>0.85</v>
      </c>
      <c r="N3042" s="49">
        <v>0.15</v>
      </c>
      <c r="O3042" s="50">
        <f>Ugovori_OPULJP[[#This Row],[Bespovratna sredstva - Ukupno (EU+Nac) HRK
= Ukupna ugovorena vrijednost bespovratnih sredstava]]*Ugovori_OPULJP[[#This Row],[EU STOPA SUFINANCIRANJA %
EU CO-FINANCING RATE %]]</f>
        <v>1272857.575</v>
      </c>
      <c r="P3042" s="51">
        <f>Ugovori_OPULJP[[#This Row],[Bespovratna sredstva - EU dio - HRK]]/7.5345</f>
        <v>168937.2320658305</v>
      </c>
      <c r="Q3042" s="50">
        <f>Ugovori_OPULJP[[#This Row],[Bespovratna sredstva - Ukupno (EU+Nac) HRK
= Ukupna ugovorena vrijednost bespovratnih sredstava]]*Ugovori_OPULJP[[#This Row],[STOPA NACIONALNOG SUFINANCIRANJA %]]</f>
        <v>224621.92499999999</v>
      </c>
      <c r="R3042" s="51">
        <f>Ugovori_OPULJP[[#This Row],[Bespovratna sredstva - Nacionalni dio - HRK]]/7.5345</f>
        <v>29812.452717499498</v>
      </c>
      <c r="S3042" s="50">
        <v>1497479.5</v>
      </c>
      <c r="T3042" s="51">
        <f>Ugovori_OPULJP[[#This Row],[Bespovratna sredstva - Ukupno (EU+Nac) HRK
= Ukupna ugovorena vrijednost bespovratnih sredstava]]/7.5345</f>
        <v>198749.68478333001</v>
      </c>
      <c r="U3042" s="50">
        <v>130433</v>
      </c>
      <c r="V3042" s="51">
        <f>Ugovori_OPULJP[[#This Row],[Javni doprinos korisnika - HRK]]/7.5345</f>
        <v>17311.43406994492</v>
      </c>
      <c r="W3042" s="50">
        <v>0</v>
      </c>
      <c r="X3042" s="51">
        <f>Ugovori_OPULJP[[#This Row],[Privatni doprinos korisnika - HRK]]/7.5345</f>
        <v>0</v>
      </c>
      <c r="Y3042" s="52">
        <v>1627912.5</v>
      </c>
      <c r="Z3042" s="53">
        <f>Ugovori_OPULJP[[#This Row],[UKUPNI PRIHVATLJIVI IZDACI
TOTAL ELIGIBLE EXPENDITURE
= Bespovratna sredstva ukupno + doprinos korisnika
= Ukupni prihvatljivi troškovi
= Ukupna ugovorena vrijednost projekta HRK]]/7.5345</f>
        <v>216061.11885327494</v>
      </c>
      <c r="AA3042" s="44" t="s">
        <v>10669</v>
      </c>
      <c r="AB3042" s="44" t="s">
        <v>10670</v>
      </c>
      <c r="AC3042" s="114" t="s">
        <v>11136</v>
      </c>
      <c r="AD3042" s="43" t="s">
        <v>11026</v>
      </c>
    </row>
    <row r="3043" spans="1:30" ht="66.75" customHeight="1" x14ac:dyDescent="0.2">
      <c r="A3043" s="41" t="s">
        <v>11137</v>
      </c>
      <c r="B3043" s="42" t="s">
        <v>10664</v>
      </c>
      <c r="C3043" s="43" t="s">
        <v>11022</v>
      </c>
      <c r="D3043" s="43" t="s">
        <v>11023</v>
      </c>
      <c r="E3043" s="44" t="s">
        <v>232</v>
      </c>
      <c r="F3043" s="45" t="s">
        <v>11138</v>
      </c>
      <c r="G3043" s="45" t="s">
        <v>1950</v>
      </c>
      <c r="H3043" s="47">
        <v>42236</v>
      </c>
      <c r="I3043" s="47">
        <v>42601</v>
      </c>
      <c r="J3043" s="48" t="str">
        <f>IF(Ugovori_OPULJP[[#This Row],[DATUM ZAVRŠETKA OPERACIJE]]&gt;DATE(2024,3,31),"u provedbi","završen")</f>
        <v>završen</v>
      </c>
      <c r="K3043" s="46" t="s">
        <v>249</v>
      </c>
      <c r="L3043" s="46" t="s">
        <v>249</v>
      </c>
      <c r="M3043" s="49">
        <v>0.85</v>
      </c>
      <c r="N3043" s="49">
        <v>0.15</v>
      </c>
      <c r="O3043" s="50">
        <f>Ugovori_OPULJP[[#This Row],[Bespovratna sredstva - Ukupno (EU+Nac) HRK
= Ukupna ugovorena vrijednost bespovratnih sredstava]]*Ugovori_OPULJP[[#This Row],[EU STOPA SUFINANCIRANJA %
EU CO-FINANCING RATE %]]</f>
        <v>2125000</v>
      </c>
      <c r="P3043" s="51">
        <f>Ugovori_OPULJP[[#This Row],[Bespovratna sredstva - EU dio - HRK]]/7.5345</f>
        <v>282035.96788108035</v>
      </c>
      <c r="Q3043" s="50">
        <f>Ugovori_OPULJP[[#This Row],[Bespovratna sredstva - Ukupno (EU+Nac) HRK
= Ukupna ugovorena vrijednost bespovratnih sredstava]]*Ugovori_OPULJP[[#This Row],[STOPA NACIONALNOG SUFINANCIRANJA %]]</f>
        <v>375000</v>
      </c>
      <c r="R3043" s="51">
        <f>Ugovori_OPULJP[[#This Row],[Bespovratna sredstva - Nacionalni dio - HRK]]/7.5345</f>
        <v>49771.053155484769</v>
      </c>
      <c r="S3043" s="50">
        <v>2500000</v>
      </c>
      <c r="T3043" s="51">
        <f>Ugovori_OPULJP[[#This Row],[Bespovratna sredstva - Ukupno (EU+Nac) HRK
= Ukupna ugovorena vrijednost bespovratnih sredstava]]/7.5345</f>
        <v>331807.02103656513</v>
      </c>
      <c r="U3043" s="50">
        <v>600000.02</v>
      </c>
      <c r="V3043" s="51">
        <f>Ugovori_OPULJP[[#This Row],[Javni doprinos korisnika - HRK]]/7.5345</f>
        <v>79633.687703231801</v>
      </c>
      <c r="W3043" s="50">
        <v>0</v>
      </c>
      <c r="X3043" s="51">
        <f>Ugovori_OPULJP[[#This Row],[Privatni doprinos korisnika - HRK]]/7.5345</f>
        <v>0</v>
      </c>
      <c r="Y3043" s="52">
        <v>3100000.02</v>
      </c>
      <c r="Z3043" s="53">
        <f>Ugovori_OPULJP[[#This Row],[UKUPNI PRIHVATLJIVI IZDACI
TOTAL ELIGIBLE EXPENDITURE
= Bespovratna sredstva ukupno + doprinos korisnika
= Ukupni prihvatljivi troškovi
= Ukupna ugovorena vrijednost projekta HRK]]/7.5345</f>
        <v>411440.70873979689</v>
      </c>
      <c r="AA3043" s="44" t="s">
        <v>10669</v>
      </c>
      <c r="AB3043" s="44" t="s">
        <v>10670</v>
      </c>
      <c r="AC3043" s="114" t="s">
        <v>11139</v>
      </c>
      <c r="AD3043" s="43" t="s">
        <v>11026</v>
      </c>
    </row>
    <row r="3044" spans="1:30" ht="66.75" customHeight="1" x14ac:dyDescent="0.2">
      <c r="A3044" s="41" t="s">
        <v>11140</v>
      </c>
      <c r="B3044" s="42" t="s">
        <v>10664</v>
      </c>
      <c r="C3044" s="43" t="s">
        <v>11022</v>
      </c>
      <c r="D3044" s="43" t="s">
        <v>11023</v>
      </c>
      <c r="E3044" s="44" t="s">
        <v>232</v>
      </c>
      <c r="F3044" s="45" t="s">
        <v>11141</v>
      </c>
      <c r="G3044" s="45" t="s">
        <v>8490</v>
      </c>
      <c r="H3044" s="47">
        <v>42233</v>
      </c>
      <c r="I3044" s="47">
        <v>42598</v>
      </c>
      <c r="J3044" s="48" t="str">
        <f>IF(Ugovori_OPULJP[[#This Row],[DATUM ZAVRŠETKA OPERACIJE]]&gt;DATE(2024,3,31),"u provedbi","završen")</f>
        <v>završen</v>
      </c>
      <c r="K3044" s="46" t="s">
        <v>244</v>
      </c>
      <c r="L3044" s="46" t="s">
        <v>244</v>
      </c>
      <c r="M3044" s="49">
        <v>0.85</v>
      </c>
      <c r="N3044" s="49">
        <v>0.15</v>
      </c>
      <c r="O3044" s="50">
        <f>Ugovori_OPULJP[[#This Row],[Bespovratna sredstva - Ukupno (EU+Nac) HRK
= Ukupna ugovorena vrijednost bespovratnih sredstava]]*Ugovori_OPULJP[[#This Row],[EU STOPA SUFINANCIRANJA %
EU CO-FINANCING RATE %]]</f>
        <v>599801.45449999999</v>
      </c>
      <c r="P3044" s="51">
        <f>Ugovori_OPULJP[[#This Row],[Bespovratna sredstva - EU dio - HRK]]/7.5345</f>
        <v>79607.333532417542</v>
      </c>
      <c r="Q3044" s="50">
        <f>Ugovori_OPULJP[[#This Row],[Bespovratna sredstva - Ukupno (EU+Nac) HRK
= Ukupna ugovorena vrijednost bespovratnih sredstava]]*Ugovori_OPULJP[[#This Row],[STOPA NACIONALNOG SUFINANCIRANJA %]]</f>
        <v>105847.3155</v>
      </c>
      <c r="R3044" s="51">
        <f>Ugovori_OPULJP[[#This Row],[Bespovratna sredstva - Nacionalni dio - HRK]]/7.5345</f>
        <v>14048.352976308977</v>
      </c>
      <c r="S3044" s="50">
        <v>705648.77</v>
      </c>
      <c r="T3044" s="51">
        <f>Ugovori_OPULJP[[#This Row],[Bespovratna sredstva - Ukupno (EU+Nac) HRK
= Ukupna ugovorena vrijednost bespovratnih sredstava]]/7.5345</f>
        <v>93655.686508726518</v>
      </c>
      <c r="U3044" s="50">
        <v>124526.26000000001</v>
      </c>
      <c r="V3044" s="51">
        <f>Ugovori_OPULJP[[#This Row],[Javni doprinos korisnika - HRK]]/7.5345</f>
        <v>16527.47494856991</v>
      </c>
      <c r="W3044" s="50">
        <v>0</v>
      </c>
      <c r="X3044" s="51">
        <f>Ugovori_OPULJP[[#This Row],[Privatni doprinos korisnika - HRK]]/7.5345</f>
        <v>0</v>
      </c>
      <c r="Y3044" s="52">
        <v>830175.03</v>
      </c>
      <c r="Z3044" s="53">
        <f>Ugovori_OPULJP[[#This Row],[UKUPNI PRIHVATLJIVI IZDACI
TOTAL ELIGIBLE EXPENDITURE
= Bespovratna sredstva ukupno + doprinos korisnika
= Ukupni prihvatljivi troškovi
= Ukupna ugovorena vrijednost projekta HRK]]/7.5345</f>
        <v>110183.16145729643</v>
      </c>
      <c r="AA3044" s="44" t="s">
        <v>10669</v>
      </c>
      <c r="AB3044" s="44" t="s">
        <v>10670</v>
      </c>
      <c r="AC3044" s="114" t="s">
        <v>11142</v>
      </c>
      <c r="AD3044" s="43" t="s">
        <v>11026</v>
      </c>
    </row>
    <row r="3045" spans="1:30" ht="66.75" customHeight="1" x14ac:dyDescent="0.2">
      <c r="A3045" s="41" t="s">
        <v>11143</v>
      </c>
      <c r="B3045" s="42" t="s">
        <v>10664</v>
      </c>
      <c r="C3045" s="43" t="s">
        <v>11022</v>
      </c>
      <c r="D3045" s="43" t="s">
        <v>11023</v>
      </c>
      <c r="E3045" s="44" t="s">
        <v>232</v>
      </c>
      <c r="F3045" s="45" t="s">
        <v>11144</v>
      </c>
      <c r="G3045" s="45" t="s">
        <v>1079</v>
      </c>
      <c r="H3045" s="47">
        <v>42233</v>
      </c>
      <c r="I3045" s="47">
        <v>42598</v>
      </c>
      <c r="J3045" s="48" t="str">
        <f>IF(Ugovori_OPULJP[[#This Row],[DATUM ZAVRŠETKA OPERACIJE]]&gt;DATE(2024,3,31),"u provedbi","završen")</f>
        <v>završen</v>
      </c>
      <c r="K3045" s="46" t="s">
        <v>425</v>
      </c>
      <c r="L3045" s="46" t="s">
        <v>425</v>
      </c>
      <c r="M3045" s="49">
        <v>0.85</v>
      </c>
      <c r="N3045" s="49">
        <v>0.15</v>
      </c>
      <c r="O3045" s="50">
        <f>Ugovori_OPULJP[[#This Row],[Bespovratna sredstva - Ukupno (EU+Nac) HRK
= Ukupna ugovorena vrijednost bespovratnih sredstava]]*Ugovori_OPULJP[[#This Row],[EU STOPA SUFINANCIRANJA %
EU CO-FINANCING RATE %]]</f>
        <v>2039279.9309999999</v>
      </c>
      <c r="P3045" s="51">
        <f>Ugovori_OPULJP[[#This Row],[Bespovratna sredstva - EU dio - HRK]]/7.5345</f>
        <v>270658.95958590478</v>
      </c>
      <c r="Q3045" s="50">
        <f>Ugovori_OPULJP[[#This Row],[Bespovratna sredstva - Ukupno (EU+Nac) HRK
= Ukupna ugovorena vrijednost bespovratnih sredstava]]*Ugovori_OPULJP[[#This Row],[STOPA NACIONALNOG SUFINANCIRANJA %]]</f>
        <v>359872.92899999995</v>
      </c>
      <c r="R3045" s="51">
        <f>Ugovori_OPULJP[[#This Row],[Bespovratna sredstva - Nacionalni dio - HRK]]/7.5345</f>
        <v>47763.345809277314</v>
      </c>
      <c r="S3045" s="50">
        <v>2399152.86</v>
      </c>
      <c r="T3045" s="51">
        <f>Ugovori_OPULJP[[#This Row],[Bespovratna sredstva - Ukupno (EU+Nac) HRK
= Ukupna ugovorena vrijednost bespovratnih sredstava]]/7.5345</f>
        <v>318422.30539518211</v>
      </c>
      <c r="U3045" s="50">
        <v>266572.54000000004</v>
      </c>
      <c r="V3045" s="51">
        <f>Ugovori_OPULJP[[#This Row],[Javni doprinos korisnika - HRK]]/7.5345</f>
        <v>35380.256155020244</v>
      </c>
      <c r="W3045" s="50">
        <v>0</v>
      </c>
      <c r="X3045" s="51">
        <f>Ugovori_OPULJP[[#This Row],[Privatni doprinos korisnika - HRK]]/7.5345</f>
        <v>0</v>
      </c>
      <c r="Y3045" s="52">
        <v>2665725.4</v>
      </c>
      <c r="Z3045" s="53">
        <f>Ugovori_OPULJP[[#This Row],[UKUPNI PRIHVATLJIVI IZDACI
TOTAL ELIGIBLE EXPENDITURE
= Bespovratna sredstva ukupno + doprinos korisnika
= Ukupni prihvatljivi troškovi
= Ukupna ugovorena vrijednost projekta HRK]]/7.5345</f>
        <v>353802.56155020237</v>
      </c>
      <c r="AA3045" s="44" t="s">
        <v>10669</v>
      </c>
      <c r="AB3045" s="44" t="s">
        <v>10670</v>
      </c>
      <c r="AC3045" s="114" t="s">
        <v>11145</v>
      </c>
      <c r="AD3045" s="43" t="s">
        <v>11026</v>
      </c>
    </row>
    <row r="3046" spans="1:30" ht="66.75" customHeight="1" x14ac:dyDescent="0.2">
      <c r="A3046" s="41" t="s">
        <v>11146</v>
      </c>
      <c r="B3046" s="42" t="s">
        <v>10664</v>
      </c>
      <c r="C3046" s="43" t="s">
        <v>11022</v>
      </c>
      <c r="D3046" s="43" t="s">
        <v>11023</v>
      </c>
      <c r="E3046" s="44" t="s">
        <v>232</v>
      </c>
      <c r="F3046" s="45" t="s">
        <v>11147</v>
      </c>
      <c r="G3046" s="62" t="s">
        <v>4496</v>
      </c>
      <c r="H3046" s="47">
        <v>42251</v>
      </c>
      <c r="I3046" s="47">
        <v>42616</v>
      </c>
      <c r="J3046" s="48" t="str">
        <f>IF(Ugovori_OPULJP[[#This Row],[DATUM ZAVRŠETKA OPERACIJE]]&gt;DATE(2024,3,31),"u provedbi","završen")</f>
        <v>završen</v>
      </c>
      <c r="K3046" s="46" t="s">
        <v>599</v>
      </c>
      <c r="L3046" s="46" t="s">
        <v>599</v>
      </c>
      <c r="M3046" s="49">
        <v>0.85</v>
      </c>
      <c r="N3046" s="49">
        <v>0.15</v>
      </c>
      <c r="O3046" s="50">
        <f>Ugovori_OPULJP[[#This Row],[Bespovratna sredstva - Ukupno (EU+Nac) HRK
= Ukupna ugovorena vrijednost bespovratnih sredstava]]*Ugovori_OPULJP[[#This Row],[EU STOPA SUFINANCIRANJA %
EU CO-FINANCING RATE %]]</f>
        <v>1074764.9135</v>
      </c>
      <c r="P3046" s="51">
        <f>Ugovori_OPULJP[[#This Row],[Bespovratna sredstva - EU dio - HRK]]/7.5345</f>
        <v>142645.81770522264</v>
      </c>
      <c r="Q3046" s="50">
        <f>Ugovori_OPULJP[[#This Row],[Bespovratna sredstva - Ukupno (EU+Nac) HRK
= Ukupna ugovorena vrijednost bespovratnih sredstava]]*Ugovori_OPULJP[[#This Row],[STOPA NACIONALNOG SUFINANCIRANJA %]]</f>
        <v>189664.3965</v>
      </c>
      <c r="R3046" s="51">
        <f>Ugovori_OPULJP[[#This Row],[Bespovratna sredstva - Nacionalni dio - HRK]]/7.5345</f>
        <v>25172.79135974517</v>
      </c>
      <c r="S3046" s="50">
        <v>1264429.31</v>
      </c>
      <c r="T3046" s="51">
        <f>Ugovori_OPULJP[[#This Row],[Bespovratna sredstva - Ukupno (EU+Nac) HRK
= Ukupna ugovorena vrijednost bespovratnih sredstava]]/7.5345</f>
        <v>167818.60906496781</v>
      </c>
      <c r="U3046" s="50">
        <v>66548.919999999925</v>
      </c>
      <c r="V3046" s="51">
        <f>Ugovori_OPULJP[[#This Row],[Javni doprinos korisnika - HRK]]/7.5345</f>
        <v>8832.5595593602666</v>
      </c>
      <c r="W3046" s="50">
        <v>0</v>
      </c>
      <c r="X3046" s="51">
        <f>Ugovori_OPULJP[[#This Row],[Privatni doprinos korisnika - HRK]]/7.5345</f>
        <v>0</v>
      </c>
      <c r="Y3046" s="52">
        <v>1330978.23</v>
      </c>
      <c r="Z3046" s="53">
        <f>Ugovori_OPULJP[[#This Row],[UKUPNI PRIHVATLJIVI IZDACI
TOTAL ELIGIBLE EXPENDITURE
= Bespovratna sredstva ukupno + doprinos korisnika
= Ukupni prihvatljivi troškovi
= Ukupna ugovorena vrijednost projekta HRK]]/7.5345</f>
        <v>176651.16862432807</v>
      </c>
      <c r="AA3046" s="44" t="s">
        <v>10669</v>
      </c>
      <c r="AB3046" s="44" t="s">
        <v>10670</v>
      </c>
      <c r="AC3046" s="114" t="s">
        <v>11148</v>
      </c>
      <c r="AD3046" s="43" t="s">
        <v>11026</v>
      </c>
    </row>
    <row r="3047" spans="1:30" ht="66.75" customHeight="1" x14ac:dyDescent="0.2">
      <c r="A3047" s="41" t="s">
        <v>11149</v>
      </c>
      <c r="B3047" s="42" t="s">
        <v>10664</v>
      </c>
      <c r="C3047" s="43" t="s">
        <v>11022</v>
      </c>
      <c r="D3047" s="43" t="s">
        <v>11023</v>
      </c>
      <c r="E3047" s="44" t="s">
        <v>232</v>
      </c>
      <c r="F3047" s="45" t="s">
        <v>11150</v>
      </c>
      <c r="G3047" s="45" t="s">
        <v>3106</v>
      </c>
      <c r="H3047" s="47">
        <v>42248</v>
      </c>
      <c r="I3047" s="47">
        <v>42613</v>
      </c>
      <c r="J3047" s="48" t="str">
        <f>IF(Ugovori_OPULJP[[#This Row],[DATUM ZAVRŠETKA OPERACIJE]]&gt;DATE(2024,3,31),"u provedbi","završen")</f>
        <v>završen</v>
      </c>
      <c r="K3047" s="46" t="s">
        <v>99</v>
      </c>
      <c r="L3047" s="46" t="s">
        <v>99</v>
      </c>
      <c r="M3047" s="49">
        <v>0.85</v>
      </c>
      <c r="N3047" s="49">
        <v>0.15</v>
      </c>
      <c r="O3047" s="50">
        <f>Ugovori_OPULJP[[#This Row],[Bespovratna sredstva - Ukupno (EU+Nac) HRK
= Ukupna ugovorena vrijednost bespovratnih sredstava]]*Ugovori_OPULJP[[#This Row],[EU STOPA SUFINANCIRANJA %
EU CO-FINANCING RATE %]]</f>
        <v>1793586.87</v>
      </c>
      <c r="P3047" s="51">
        <f>Ugovori_OPULJP[[#This Row],[Bespovratna sredstva - EU dio - HRK]]/7.5345</f>
        <v>238049.88652199879</v>
      </c>
      <c r="Q3047" s="50">
        <f>Ugovori_OPULJP[[#This Row],[Bespovratna sredstva - Ukupno (EU+Nac) HRK
= Ukupna ugovorena vrijednost bespovratnih sredstava]]*Ugovori_OPULJP[[#This Row],[STOPA NACIONALNOG SUFINANCIRANJA %]]</f>
        <v>316515.33</v>
      </c>
      <c r="R3047" s="51">
        <f>Ugovori_OPULJP[[#This Row],[Bespovratna sredstva - Nacionalni dio - HRK]]/7.5345</f>
        <v>42008.80350388214</v>
      </c>
      <c r="S3047" s="50">
        <v>2110102.2000000002</v>
      </c>
      <c r="T3047" s="51">
        <f>Ugovori_OPULJP[[#This Row],[Bespovratna sredstva - Ukupno (EU+Nac) HRK
= Ukupna ugovorena vrijednost bespovratnih sredstava]]/7.5345</f>
        <v>280058.69002588093</v>
      </c>
      <c r="U3047" s="50">
        <v>234455.79999999981</v>
      </c>
      <c r="V3047" s="51">
        <f>Ugovori_OPULJP[[#This Row],[Javni doprinos korisnika - HRK]]/7.5345</f>
        <v>31117.632225097856</v>
      </c>
      <c r="W3047" s="50">
        <v>0</v>
      </c>
      <c r="X3047" s="51">
        <f>Ugovori_OPULJP[[#This Row],[Privatni doprinos korisnika - HRK]]/7.5345</f>
        <v>0</v>
      </c>
      <c r="Y3047" s="52">
        <v>2344558</v>
      </c>
      <c r="Z3047" s="53">
        <f>Ugovori_OPULJP[[#This Row],[UKUPNI PRIHVATLJIVI IZDACI
TOTAL ELIGIBLE EXPENDITURE
= Bespovratna sredstva ukupno + doprinos korisnika
= Ukupni prihvatljivi troškovi
= Ukupna ugovorena vrijednost projekta HRK]]/7.5345</f>
        <v>311176.32225097879</v>
      </c>
      <c r="AA3047" s="44" t="s">
        <v>10669</v>
      </c>
      <c r="AB3047" s="44" t="s">
        <v>10670</v>
      </c>
      <c r="AC3047" s="114" t="s">
        <v>11151</v>
      </c>
      <c r="AD3047" s="43" t="s">
        <v>11026</v>
      </c>
    </row>
    <row r="3048" spans="1:30" ht="66.75" customHeight="1" x14ac:dyDescent="0.2">
      <c r="A3048" s="41" t="s">
        <v>11152</v>
      </c>
      <c r="B3048" s="42" t="s">
        <v>10664</v>
      </c>
      <c r="C3048" s="43" t="s">
        <v>11022</v>
      </c>
      <c r="D3048" s="43" t="s">
        <v>11023</v>
      </c>
      <c r="E3048" s="44" t="s">
        <v>232</v>
      </c>
      <c r="F3048" s="45" t="s">
        <v>11153</v>
      </c>
      <c r="G3048" s="45" t="s">
        <v>243</v>
      </c>
      <c r="H3048" s="47">
        <v>42248</v>
      </c>
      <c r="I3048" s="47">
        <v>42613</v>
      </c>
      <c r="J3048" s="48" t="str">
        <f>IF(Ugovori_OPULJP[[#This Row],[DATUM ZAVRŠETKA OPERACIJE]]&gt;DATE(2024,3,31),"u provedbi","završen")</f>
        <v>završen</v>
      </c>
      <c r="K3048" s="46" t="s">
        <v>244</v>
      </c>
      <c r="L3048" s="46" t="s">
        <v>244</v>
      </c>
      <c r="M3048" s="49">
        <v>0.85</v>
      </c>
      <c r="N3048" s="49">
        <v>0.15</v>
      </c>
      <c r="O3048" s="50">
        <f>Ugovori_OPULJP[[#This Row],[Bespovratna sredstva - Ukupno (EU+Nac) HRK
= Ukupna ugovorena vrijednost bespovratnih sredstava]]*Ugovori_OPULJP[[#This Row],[EU STOPA SUFINANCIRANJA %
EU CO-FINANCING RATE %]]</f>
        <v>1910093.9475</v>
      </c>
      <c r="P3048" s="51">
        <f>Ugovori_OPULJP[[#This Row],[Bespovratna sredstva - EU dio - HRK]]/7.5345</f>
        <v>253513.03304797929</v>
      </c>
      <c r="Q3048" s="50">
        <f>Ugovori_OPULJP[[#This Row],[Bespovratna sredstva - Ukupno (EU+Nac) HRK
= Ukupna ugovorena vrijednost bespovratnih sredstava]]*Ugovori_OPULJP[[#This Row],[STOPA NACIONALNOG SUFINANCIRANJA %]]</f>
        <v>337075.40250000003</v>
      </c>
      <c r="R3048" s="51">
        <f>Ugovori_OPULJP[[#This Row],[Bespovratna sredstva - Nacionalni dio - HRK]]/7.5345</f>
        <v>44737.594067290462</v>
      </c>
      <c r="S3048" s="50">
        <v>2247169.35</v>
      </c>
      <c r="T3048" s="51">
        <f>Ugovori_OPULJP[[#This Row],[Bespovratna sredstva - Ukupno (EU+Nac) HRK
= Ukupna ugovorena vrijednost bespovratnih sredstava]]/7.5345</f>
        <v>298250.62711526977</v>
      </c>
      <c r="U3048" s="50">
        <v>249685.48999999976</v>
      </c>
      <c r="V3048" s="51">
        <f>Ugovori_OPULJP[[#This Row],[Javni doprinos korisnika - HRK]]/7.5345</f>
        <v>33138.959453181997</v>
      </c>
      <c r="W3048" s="50">
        <v>0</v>
      </c>
      <c r="X3048" s="51">
        <f>Ugovori_OPULJP[[#This Row],[Privatni doprinos korisnika - HRK]]/7.5345</f>
        <v>0</v>
      </c>
      <c r="Y3048" s="52">
        <v>2496854.84</v>
      </c>
      <c r="Z3048" s="53">
        <f>Ugovori_OPULJP[[#This Row],[UKUPNI PRIHVATLJIVI IZDACI
TOTAL ELIGIBLE EXPENDITURE
= Bespovratna sredstva ukupno + doprinos korisnika
= Ukupni prihvatljivi troškovi
= Ukupna ugovorena vrijednost projekta HRK]]/7.5345</f>
        <v>331389.58656845178</v>
      </c>
      <c r="AA3048" s="44" t="s">
        <v>10669</v>
      </c>
      <c r="AB3048" s="44" t="s">
        <v>10670</v>
      </c>
      <c r="AC3048" s="114" t="s">
        <v>11154</v>
      </c>
      <c r="AD3048" s="43" t="s">
        <v>11026</v>
      </c>
    </row>
    <row r="3049" spans="1:30" ht="66.75" customHeight="1" x14ac:dyDescent="0.2">
      <c r="A3049" s="41" t="s">
        <v>11155</v>
      </c>
      <c r="B3049" s="42" t="s">
        <v>10664</v>
      </c>
      <c r="C3049" s="43" t="s">
        <v>11022</v>
      </c>
      <c r="D3049" s="43" t="s">
        <v>11023</v>
      </c>
      <c r="E3049" s="44" t="s">
        <v>232</v>
      </c>
      <c r="F3049" s="45" t="s">
        <v>11156</v>
      </c>
      <c r="G3049" s="45" t="s">
        <v>4324</v>
      </c>
      <c r="H3049" s="47">
        <v>42240</v>
      </c>
      <c r="I3049" s="47">
        <v>42605</v>
      </c>
      <c r="J3049" s="48" t="str">
        <f>IF(Ugovori_OPULJP[[#This Row],[DATUM ZAVRŠETKA OPERACIJE]]&gt;DATE(2024,3,31),"u provedbi","završen")</f>
        <v>završen</v>
      </c>
      <c r="K3049" s="46" t="s">
        <v>249</v>
      </c>
      <c r="L3049" s="46" t="s">
        <v>249</v>
      </c>
      <c r="M3049" s="49">
        <v>0.85</v>
      </c>
      <c r="N3049" s="49">
        <v>0.15</v>
      </c>
      <c r="O3049" s="50">
        <f>Ugovori_OPULJP[[#This Row],[Bespovratna sredstva - Ukupno (EU+Nac) HRK
= Ukupna ugovorena vrijednost bespovratnih sredstava]]*Ugovori_OPULJP[[#This Row],[EU STOPA SUFINANCIRANJA %
EU CO-FINANCING RATE %]]</f>
        <v>234827.75750000001</v>
      </c>
      <c r="P3049" s="51">
        <f>Ugovori_OPULJP[[#This Row],[Bespovratna sredstva - EU dio - HRK]]/7.5345</f>
        <v>31166.999469108767</v>
      </c>
      <c r="Q3049" s="50">
        <f>Ugovori_OPULJP[[#This Row],[Bespovratna sredstva - Ukupno (EU+Nac) HRK
= Ukupna ugovorena vrijednost bespovratnih sredstava]]*Ugovori_OPULJP[[#This Row],[STOPA NACIONALNOG SUFINANCIRANJA %]]</f>
        <v>41440.192499999997</v>
      </c>
      <c r="R3049" s="51">
        <f>Ugovori_OPULJP[[#This Row],[Bespovratna sredstva - Nacionalni dio - HRK]]/7.5345</f>
        <v>5500.0587298427226</v>
      </c>
      <c r="S3049" s="50">
        <v>276267.95</v>
      </c>
      <c r="T3049" s="51">
        <f>Ugovori_OPULJP[[#This Row],[Bespovratna sredstva - Ukupno (EU+Nac) HRK
= Ukupna ugovorena vrijednost bespovratnih sredstava]]/7.5345</f>
        <v>36667.05819895149</v>
      </c>
      <c r="U3049" s="50">
        <v>34832.049999999988</v>
      </c>
      <c r="V3049" s="51">
        <f>Ugovori_OPULJP[[#This Row],[Javni doprinos korisnika - HRK]]/7.5345</f>
        <v>4623.0074988386732</v>
      </c>
      <c r="W3049" s="50">
        <v>0</v>
      </c>
      <c r="X3049" s="51">
        <f>Ugovori_OPULJP[[#This Row],[Privatni doprinos korisnika - HRK]]/7.5345</f>
        <v>0</v>
      </c>
      <c r="Y3049" s="52">
        <v>311100</v>
      </c>
      <c r="Z3049" s="53">
        <f>Ugovori_OPULJP[[#This Row],[UKUPNI PRIHVATLJIVI IZDACI
TOTAL ELIGIBLE EXPENDITURE
= Bespovratna sredstva ukupno + doprinos korisnika
= Ukupni prihvatljivi troškovi
= Ukupna ugovorena vrijednost projekta HRK]]/7.5345</f>
        <v>41290.06569779016</v>
      </c>
      <c r="AA3049" s="44" t="s">
        <v>10669</v>
      </c>
      <c r="AB3049" s="44" t="s">
        <v>10670</v>
      </c>
      <c r="AC3049" s="114" t="s">
        <v>11157</v>
      </c>
      <c r="AD3049" s="43" t="s">
        <v>11026</v>
      </c>
    </row>
    <row r="3050" spans="1:30" ht="66.75" customHeight="1" x14ac:dyDescent="0.2">
      <c r="A3050" s="41" t="s">
        <v>11158</v>
      </c>
      <c r="B3050" s="42" t="s">
        <v>10664</v>
      </c>
      <c r="C3050" s="43" t="s">
        <v>11022</v>
      </c>
      <c r="D3050" s="43" t="s">
        <v>11159</v>
      </c>
      <c r="E3050" s="44" t="s">
        <v>232</v>
      </c>
      <c r="F3050" s="45" t="s">
        <v>11102</v>
      </c>
      <c r="G3050" s="45" t="s">
        <v>1443</v>
      </c>
      <c r="H3050" s="47">
        <v>42606</v>
      </c>
      <c r="I3050" s="47">
        <v>42970</v>
      </c>
      <c r="J3050" s="48" t="str">
        <f>IF(Ugovori_OPULJP[[#This Row],[DATUM ZAVRŠETKA OPERACIJE]]&gt;DATE(2024,3,31),"u provedbi","završen")</f>
        <v>završen</v>
      </c>
      <c r="K3050" s="46" t="s">
        <v>186</v>
      </c>
      <c r="L3050" s="46" t="s">
        <v>186</v>
      </c>
      <c r="M3050" s="49">
        <v>0.85</v>
      </c>
      <c r="N3050" s="49">
        <v>0.15</v>
      </c>
      <c r="O3050" s="50">
        <f>Ugovori_OPULJP[[#This Row],[Bespovratna sredstva - Ukupno (EU+Nac) HRK
= Ukupna ugovorena vrijednost bespovratnih sredstava]]*Ugovori_OPULJP[[#This Row],[EU STOPA SUFINANCIRANJA %
EU CO-FINANCING RATE %]]</f>
        <v>1435428.6600000001</v>
      </c>
      <c r="P3050" s="51">
        <f>Ugovori_OPULJP[[#This Row],[Bespovratna sredstva - EU dio - HRK]]/7.5345</f>
        <v>190514.12303404341</v>
      </c>
      <c r="Q3050" s="50">
        <f>Ugovori_OPULJP[[#This Row],[Bespovratna sredstva - Ukupno (EU+Nac) HRK
= Ukupna ugovorena vrijednost bespovratnih sredstava]]*Ugovori_OPULJP[[#This Row],[STOPA NACIONALNOG SUFINANCIRANJA %]]</f>
        <v>253310.94</v>
      </c>
      <c r="R3050" s="51">
        <f>Ugovori_OPULJP[[#This Row],[Bespovratna sredstva - Nacionalni dio - HRK]]/7.5345</f>
        <v>33620.139358948836</v>
      </c>
      <c r="S3050" s="50">
        <v>1688739.6</v>
      </c>
      <c r="T3050" s="51">
        <f>Ugovori_OPULJP[[#This Row],[Bespovratna sredstva - Ukupno (EU+Nac) HRK
= Ukupna ugovorena vrijednost bespovratnih sredstava]]/7.5345</f>
        <v>224134.26239299224</v>
      </c>
      <c r="U3050" s="50">
        <v>159723.91999999993</v>
      </c>
      <c r="V3050" s="51">
        <f>Ugovori_OPULJP[[#This Row],[Javni doprinos korisnika - HRK]]/7.5345</f>
        <v>21199.007233393047</v>
      </c>
      <c r="W3050" s="50">
        <v>0</v>
      </c>
      <c r="X3050" s="51">
        <f>Ugovori_OPULJP[[#This Row],[Privatni doprinos korisnika - HRK]]/7.5345</f>
        <v>0</v>
      </c>
      <c r="Y3050" s="52">
        <v>1848463.52</v>
      </c>
      <c r="Z3050" s="53">
        <f>Ugovori_OPULJP[[#This Row],[UKUPNI PRIHVATLJIVI IZDACI
TOTAL ELIGIBLE EXPENDITURE
= Bespovratna sredstva ukupno + doprinos korisnika
= Ukupni prihvatljivi troškovi
= Ukupna ugovorena vrijednost projekta HRK]]/7.5345</f>
        <v>245333.26962638527</v>
      </c>
      <c r="AA3050" s="44" t="s">
        <v>10669</v>
      </c>
      <c r="AB3050" s="44" t="s">
        <v>10670</v>
      </c>
      <c r="AC3050" s="114" t="s">
        <v>11160</v>
      </c>
      <c r="AD3050" s="43" t="s">
        <v>11026</v>
      </c>
    </row>
    <row r="3051" spans="1:30" ht="66.75" customHeight="1" x14ac:dyDescent="0.2">
      <c r="A3051" s="41" t="s">
        <v>11161</v>
      </c>
      <c r="B3051" s="42" t="s">
        <v>10664</v>
      </c>
      <c r="C3051" s="43" t="s">
        <v>11022</v>
      </c>
      <c r="D3051" s="43" t="s">
        <v>11159</v>
      </c>
      <c r="E3051" s="44" t="s">
        <v>232</v>
      </c>
      <c r="F3051" s="45" t="s">
        <v>11162</v>
      </c>
      <c r="G3051" s="45" t="s">
        <v>771</v>
      </c>
      <c r="H3051" s="47">
        <v>42583</v>
      </c>
      <c r="I3051" s="47">
        <v>42947</v>
      </c>
      <c r="J3051" s="48" t="str">
        <f>IF(Ugovori_OPULJP[[#This Row],[DATUM ZAVRŠETKA OPERACIJE]]&gt;DATE(2024,3,31),"u provedbi","završen")</f>
        <v>završen</v>
      </c>
      <c r="K3051" s="46" t="s">
        <v>425</v>
      </c>
      <c r="L3051" s="46" t="s">
        <v>425</v>
      </c>
      <c r="M3051" s="49">
        <v>0.85</v>
      </c>
      <c r="N3051" s="49">
        <v>0.15</v>
      </c>
      <c r="O3051" s="50">
        <f>Ugovori_OPULJP[[#This Row],[Bespovratna sredstva - Ukupno (EU+Nac) HRK
= Ukupna ugovorena vrijednost bespovratnih sredstava]]*Ugovori_OPULJP[[#This Row],[EU STOPA SUFINANCIRANJA %
EU CO-FINANCING RATE %]]</f>
        <v>1700000</v>
      </c>
      <c r="P3051" s="51">
        <f>Ugovori_OPULJP[[#This Row],[Bespovratna sredstva - EU dio - HRK]]/7.5345</f>
        <v>225628.77430486429</v>
      </c>
      <c r="Q3051" s="50">
        <f>Ugovori_OPULJP[[#This Row],[Bespovratna sredstva - Ukupno (EU+Nac) HRK
= Ukupna ugovorena vrijednost bespovratnih sredstava]]*Ugovori_OPULJP[[#This Row],[STOPA NACIONALNOG SUFINANCIRANJA %]]</f>
        <v>300000</v>
      </c>
      <c r="R3051" s="51">
        <f>Ugovori_OPULJP[[#This Row],[Bespovratna sredstva - Nacionalni dio - HRK]]/7.5345</f>
        <v>39816.842524387816</v>
      </c>
      <c r="S3051" s="50">
        <v>2000000</v>
      </c>
      <c r="T3051" s="51">
        <f>Ugovori_OPULJP[[#This Row],[Bespovratna sredstva - Ukupno (EU+Nac) HRK
= Ukupna ugovorena vrijednost bespovratnih sredstava]]/7.5345</f>
        <v>265445.6168292521</v>
      </c>
      <c r="U3051" s="50">
        <v>1035274.04</v>
      </c>
      <c r="V3051" s="51">
        <f>Ugovori_OPULJP[[#This Row],[Javni doprinos korisnika - HRK]]/7.5345</f>
        <v>137404.4780675559</v>
      </c>
      <c r="W3051" s="50">
        <v>0</v>
      </c>
      <c r="X3051" s="51">
        <f>Ugovori_OPULJP[[#This Row],[Privatni doprinos korisnika - HRK]]/7.5345</f>
        <v>0</v>
      </c>
      <c r="Y3051" s="52">
        <v>3035274.04</v>
      </c>
      <c r="Z3051" s="53">
        <f>Ugovori_OPULJP[[#This Row],[UKUPNI PRIHVATLJIVI IZDACI
TOTAL ELIGIBLE EXPENDITURE
= Bespovratna sredstva ukupno + doprinos korisnika
= Ukupni prihvatljivi troškovi
= Ukupna ugovorena vrijednost projekta HRK]]/7.5345</f>
        <v>402850.09489680798</v>
      </c>
      <c r="AA3051" s="44" t="s">
        <v>10669</v>
      </c>
      <c r="AB3051" s="44" t="s">
        <v>10670</v>
      </c>
      <c r="AC3051" s="114" t="s">
        <v>11163</v>
      </c>
      <c r="AD3051" s="43" t="s">
        <v>11026</v>
      </c>
    </row>
    <row r="3052" spans="1:30" ht="66.75" customHeight="1" x14ac:dyDescent="0.2">
      <c r="A3052" s="41" t="s">
        <v>11164</v>
      </c>
      <c r="B3052" s="42" t="s">
        <v>10664</v>
      </c>
      <c r="C3052" s="43" t="s">
        <v>11022</v>
      </c>
      <c r="D3052" s="43" t="s">
        <v>11159</v>
      </c>
      <c r="E3052" s="44" t="s">
        <v>232</v>
      </c>
      <c r="F3052" s="45" t="s">
        <v>11165</v>
      </c>
      <c r="G3052" s="45" t="s">
        <v>804</v>
      </c>
      <c r="H3052" s="47">
        <v>42613</v>
      </c>
      <c r="I3052" s="47">
        <v>42977</v>
      </c>
      <c r="J3052" s="48" t="str">
        <f>IF(Ugovori_OPULJP[[#This Row],[DATUM ZAVRŠETKA OPERACIJE]]&gt;DATE(2024,3,31),"u provedbi","završen")</f>
        <v>završen</v>
      </c>
      <c r="K3052" s="46" t="s">
        <v>594</v>
      </c>
      <c r="L3052" s="46" t="s">
        <v>594</v>
      </c>
      <c r="M3052" s="49">
        <v>0.85</v>
      </c>
      <c r="N3052" s="49">
        <v>0.15</v>
      </c>
      <c r="O3052" s="50">
        <f>Ugovori_OPULJP[[#This Row],[Bespovratna sredstva - Ukupno (EU+Nac) HRK
= Ukupna ugovorena vrijednost bespovratnih sredstava]]*Ugovori_OPULJP[[#This Row],[EU STOPA SUFINANCIRANJA %
EU CO-FINANCING RATE %]]</f>
        <v>1531468.8</v>
      </c>
      <c r="P3052" s="51">
        <f>Ugovori_OPULJP[[#This Row],[Bespovratna sredstva - EU dio - HRK]]/7.5345</f>
        <v>203260.84013537725</v>
      </c>
      <c r="Q3052" s="50">
        <f>Ugovori_OPULJP[[#This Row],[Bespovratna sredstva - Ukupno (EU+Nac) HRK
= Ukupna ugovorena vrijednost bespovratnih sredstava]]*Ugovori_OPULJP[[#This Row],[STOPA NACIONALNOG SUFINANCIRANJA %]]</f>
        <v>270259.20000000001</v>
      </c>
      <c r="R3052" s="51">
        <f>Ugovori_OPULJP[[#This Row],[Bespovratna sredstva - Nacionalni dio - HRK]]/7.5345</f>
        <v>35869.560023890102</v>
      </c>
      <c r="S3052" s="50">
        <v>1801728</v>
      </c>
      <c r="T3052" s="51">
        <f>Ugovori_OPULJP[[#This Row],[Bespovratna sredstva - Ukupno (EU+Nac) HRK
= Ukupna ugovorena vrijednost bespovratnih sredstava]]/7.5345</f>
        <v>239130.40015926736</v>
      </c>
      <c r="U3052" s="50">
        <v>317952</v>
      </c>
      <c r="V3052" s="51">
        <f>Ugovori_OPULJP[[#This Row],[Javni doprinos korisnika - HRK]]/7.5345</f>
        <v>42199.482381047179</v>
      </c>
      <c r="W3052" s="50">
        <v>0</v>
      </c>
      <c r="X3052" s="51">
        <f>Ugovori_OPULJP[[#This Row],[Privatni doprinos korisnika - HRK]]/7.5345</f>
        <v>0</v>
      </c>
      <c r="Y3052" s="52">
        <v>2119680</v>
      </c>
      <c r="Z3052" s="53">
        <f>Ugovori_OPULJP[[#This Row],[UKUPNI PRIHVATLJIVI IZDACI
TOTAL ELIGIBLE EXPENDITURE
= Bespovratna sredstva ukupno + doprinos korisnika
= Ukupni prihvatljivi troškovi
= Ukupna ugovorena vrijednost projekta HRK]]/7.5345</f>
        <v>281329.88254031452</v>
      </c>
      <c r="AA3052" s="44" t="s">
        <v>10669</v>
      </c>
      <c r="AB3052" s="44" t="s">
        <v>10670</v>
      </c>
      <c r="AC3052" s="43" t="s">
        <v>11166</v>
      </c>
      <c r="AD3052" s="43" t="s">
        <v>11026</v>
      </c>
    </row>
    <row r="3053" spans="1:30" ht="66.75" customHeight="1" x14ac:dyDescent="0.2">
      <c r="A3053" s="41" t="s">
        <v>11167</v>
      </c>
      <c r="B3053" s="42" t="s">
        <v>10664</v>
      </c>
      <c r="C3053" s="43" t="s">
        <v>11022</v>
      </c>
      <c r="D3053" s="43" t="s">
        <v>11159</v>
      </c>
      <c r="E3053" s="44" t="s">
        <v>232</v>
      </c>
      <c r="F3053" s="45" t="s">
        <v>11168</v>
      </c>
      <c r="G3053" s="45" t="s">
        <v>2441</v>
      </c>
      <c r="H3053" s="47">
        <v>42607</v>
      </c>
      <c r="I3053" s="47">
        <v>42971</v>
      </c>
      <c r="J3053" s="48" t="str">
        <f>IF(Ugovori_OPULJP[[#This Row],[DATUM ZAVRŠETKA OPERACIJE]]&gt;DATE(2024,3,31),"u provedbi","završen")</f>
        <v>završen</v>
      </c>
      <c r="K3053" s="46" t="s">
        <v>271</v>
      </c>
      <c r="L3053" s="46" t="s">
        <v>271</v>
      </c>
      <c r="M3053" s="49">
        <v>0.85</v>
      </c>
      <c r="N3053" s="49">
        <v>0.15</v>
      </c>
      <c r="O3053" s="50">
        <f>Ugovori_OPULJP[[#This Row],[Bespovratna sredstva - Ukupno (EU+Nac) HRK
= Ukupna ugovorena vrijednost bespovratnih sredstava]]*Ugovori_OPULJP[[#This Row],[EU STOPA SUFINANCIRANJA %
EU CO-FINANCING RATE %]]</f>
        <v>1054962.574</v>
      </c>
      <c r="P3053" s="51">
        <f>Ugovori_OPULJP[[#This Row],[Bespovratna sredstva - EU dio - HRK]]/7.5345</f>
        <v>140017.59559360275</v>
      </c>
      <c r="Q3053" s="50">
        <f>Ugovori_OPULJP[[#This Row],[Bespovratna sredstva - Ukupno (EU+Nac) HRK
= Ukupna ugovorena vrijednost bespovratnih sredstava]]*Ugovori_OPULJP[[#This Row],[STOPA NACIONALNOG SUFINANCIRANJA %]]</f>
        <v>186169.86599999998</v>
      </c>
      <c r="R3053" s="51">
        <f>Ugovori_OPULJP[[#This Row],[Bespovratna sredstva - Nacionalni dio - HRK]]/7.5345</f>
        <v>24708.987457694602</v>
      </c>
      <c r="S3053" s="50">
        <v>1241132.44</v>
      </c>
      <c r="T3053" s="51">
        <f>Ugovori_OPULJP[[#This Row],[Bespovratna sredstva - Ukupno (EU+Nac) HRK
= Ukupna ugovorena vrijednost bespovratnih sredstava]]/7.5345</f>
        <v>164726.58305129735</v>
      </c>
      <c r="U3053" s="50">
        <v>107924.56000000006</v>
      </c>
      <c r="V3053" s="51">
        <f>Ugovori_OPULJP[[#This Row],[Javni doprinos korisnika - HRK]]/7.5345</f>
        <v>14324.050700112821</v>
      </c>
      <c r="W3053" s="50">
        <v>0</v>
      </c>
      <c r="X3053" s="51">
        <f>Ugovori_OPULJP[[#This Row],[Privatni doprinos korisnika - HRK]]/7.5345</f>
        <v>0</v>
      </c>
      <c r="Y3053" s="52">
        <v>1349057</v>
      </c>
      <c r="Z3053" s="53">
        <f>Ugovori_OPULJP[[#This Row],[UKUPNI PRIHVATLJIVI IZDACI
TOTAL ELIGIBLE EXPENDITURE
= Bespovratna sredstva ukupno + doprinos korisnika
= Ukupni prihvatljivi troškovi
= Ukupna ugovorena vrijednost projekta HRK]]/7.5345</f>
        <v>179050.63375141018</v>
      </c>
      <c r="AA3053" s="44" t="s">
        <v>10669</v>
      </c>
      <c r="AB3053" s="44" t="s">
        <v>10670</v>
      </c>
      <c r="AC3053" s="43" t="s">
        <v>11169</v>
      </c>
      <c r="AD3053" s="43" t="s">
        <v>11026</v>
      </c>
    </row>
    <row r="3054" spans="1:30" ht="66.75" customHeight="1" x14ac:dyDescent="0.2">
      <c r="A3054" s="41" t="s">
        <v>11170</v>
      </c>
      <c r="B3054" s="42" t="s">
        <v>10664</v>
      </c>
      <c r="C3054" s="43" t="s">
        <v>11022</v>
      </c>
      <c r="D3054" s="43" t="s">
        <v>11159</v>
      </c>
      <c r="E3054" s="44" t="s">
        <v>232</v>
      </c>
      <c r="F3054" s="45" t="s">
        <v>11171</v>
      </c>
      <c r="G3054" s="45" t="s">
        <v>11065</v>
      </c>
      <c r="H3054" s="47">
        <v>42613</v>
      </c>
      <c r="I3054" s="47">
        <v>42977</v>
      </c>
      <c r="J3054" s="48" t="str">
        <f>IF(Ugovori_OPULJP[[#This Row],[DATUM ZAVRŠETKA OPERACIJE]]&gt;DATE(2024,3,31),"u provedbi","završen")</f>
        <v>završen</v>
      </c>
      <c r="K3054" s="46" t="s">
        <v>211</v>
      </c>
      <c r="L3054" s="46" t="s">
        <v>211</v>
      </c>
      <c r="M3054" s="49">
        <v>0.85</v>
      </c>
      <c r="N3054" s="49">
        <v>0.15</v>
      </c>
      <c r="O3054" s="50">
        <f>Ugovori_OPULJP[[#This Row],[Bespovratna sredstva - Ukupno (EU+Nac) HRK
= Ukupna ugovorena vrijednost bespovratnih sredstava]]*Ugovori_OPULJP[[#This Row],[EU STOPA SUFINANCIRANJA %
EU CO-FINANCING RATE %]]</f>
        <v>1566509.625</v>
      </c>
      <c r="P3054" s="51">
        <f>Ugovori_OPULJP[[#This Row],[Bespovratna sredstva - EU dio - HRK]]/7.5345</f>
        <v>207911.55683854269</v>
      </c>
      <c r="Q3054" s="50">
        <f>Ugovori_OPULJP[[#This Row],[Bespovratna sredstva - Ukupno (EU+Nac) HRK
= Ukupna ugovorena vrijednost bespovratnih sredstava]]*Ugovori_OPULJP[[#This Row],[STOPA NACIONALNOG SUFINANCIRANJA %]]</f>
        <v>276442.875</v>
      </c>
      <c r="R3054" s="51">
        <f>Ugovori_OPULJP[[#This Row],[Bespovratna sredstva - Nacionalni dio - HRK]]/7.5345</f>
        <v>36690.274736213418</v>
      </c>
      <c r="S3054" s="50">
        <v>1842952.5</v>
      </c>
      <c r="T3054" s="51">
        <f>Ugovori_OPULJP[[#This Row],[Bespovratna sredstva - Ukupno (EU+Nac) HRK
= Ukupna ugovorena vrijednost bespovratnih sredstava]]/7.5345</f>
        <v>244601.8315747561</v>
      </c>
      <c r="U3054" s="50">
        <v>96997.5</v>
      </c>
      <c r="V3054" s="51">
        <f>Ugovori_OPULJP[[#This Row],[Javni doprinos korisnika - HRK]]/7.5345</f>
        <v>12873.780609197689</v>
      </c>
      <c r="W3054" s="50">
        <v>0</v>
      </c>
      <c r="X3054" s="51">
        <f>Ugovori_OPULJP[[#This Row],[Privatni doprinos korisnika - HRK]]/7.5345</f>
        <v>0</v>
      </c>
      <c r="Y3054" s="52">
        <v>1939950</v>
      </c>
      <c r="Z3054" s="53">
        <f>Ugovori_OPULJP[[#This Row],[UKUPNI PRIHVATLJIVI IZDACI
TOTAL ELIGIBLE EXPENDITURE
= Bespovratna sredstva ukupno + doprinos korisnika
= Ukupni prihvatljivi troškovi
= Ukupna ugovorena vrijednost projekta HRK]]/7.5345</f>
        <v>257475.61218395381</v>
      </c>
      <c r="AA3054" s="44" t="s">
        <v>10669</v>
      </c>
      <c r="AB3054" s="44" t="s">
        <v>10670</v>
      </c>
      <c r="AC3054" s="43" t="s">
        <v>11172</v>
      </c>
      <c r="AD3054" s="43" t="s">
        <v>11026</v>
      </c>
    </row>
    <row r="3055" spans="1:30" ht="66.75" customHeight="1" x14ac:dyDescent="0.2">
      <c r="A3055" s="41" t="s">
        <v>11173</v>
      </c>
      <c r="B3055" s="42" t="s">
        <v>10664</v>
      </c>
      <c r="C3055" s="43" t="s">
        <v>11022</v>
      </c>
      <c r="D3055" s="43" t="s">
        <v>11159</v>
      </c>
      <c r="E3055" s="44" t="s">
        <v>232</v>
      </c>
      <c r="F3055" s="45" t="s">
        <v>11174</v>
      </c>
      <c r="G3055" s="45" t="s">
        <v>11086</v>
      </c>
      <c r="H3055" s="47">
        <v>42586</v>
      </c>
      <c r="I3055" s="47">
        <v>42950</v>
      </c>
      <c r="J3055" s="48" t="str">
        <f>IF(Ugovori_OPULJP[[#This Row],[DATUM ZAVRŠETKA OPERACIJE]]&gt;DATE(2024,3,31),"u provedbi","završen")</f>
        <v>završen</v>
      </c>
      <c r="K3055" s="46" t="s">
        <v>371</v>
      </c>
      <c r="L3055" s="46" t="s">
        <v>371</v>
      </c>
      <c r="M3055" s="49">
        <v>0.85</v>
      </c>
      <c r="N3055" s="49">
        <v>0.15</v>
      </c>
      <c r="O3055" s="50">
        <f>Ugovori_OPULJP[[#This Row],[Bespovratna sredstva - Ukupno (EU+Nac) HRK
= Ukupna ugovorena vrijednost bespovratnih sredstava]]*Ugovori_OPULJP[[#This Row],[EU STOPA SUFINANCIRANJA %
EU CO-FINANCING RATE %]]</f>
        <v>655509.42599999998</v>
      </c>
      <c r="P3055" s="51">
        <f>Ugovori_OPULJP[[#This Row],[Bespovratna sredstva - EU dio - HRK]]/7.5345</f>
        <v>87001.051960979486</v>
      </c>
      <c r="Q3055" s="50">
        <f>Ugovori_OPULJP[[#This Row],[Bespovratna sredstva - Ukupno (EU+Nac) HRK
= Ukupna ugovorena vrijednost bespovratnih sredstava]]*Ugovori_OPULJP[[#This Row],[STOPA NACIONALNOG SUFINANCIRANJA %]]</f>
        <v>115678.13400000001</v>
      </c>
      <c r="R3055" s="51">
        <f>Ugovori_OPULJP[[#This Row],[Bespovratna sredstva - Nacionalni dio - HRK]]/7.5345</f>
        <v>15353.12681664344</v>
      </c>
      <c r="S3055" s="50">
        <v>771187.56</v>
      </c>
      <c r="T3055" s="51">
        <f>Ugovori_OPULJP[[#This Row],[Bespovratna sredstva - Ukupno (EU+Nac) HRK
= Ukupna ugovorena vrijednost bespovratnih sredstava]]/7.5345</f>
        <v>102354.17877762293</v>
      </c>
      <c r="U3055" s="50">
        <v>67059.789999999921</v>
      </c>
      <c r="V3055" s="51">
        <f>Ugovori_OPULJP[[#This Row],[Javni doprinos korisnika - HRK]]/7.5345</f>
        <v>8900.3636604950443</v>
      </c>
      <c r="W3055" s="50">
        <v>0</v>
      </c>
      <c r="X3055" s="51">
        <f>Ugovori_OPULJP[[#This Row],[Privatni doprinos korisnika - HRK]]/7.5345</f>
        <v>0</v>
      </c>
      <c r="Y3055" s="52">
        <v>838247.35</v>
      </c>
      <c r="Z3055" s="53">
        <f>Ugovori_OPULJP[[#This Row],[UKUPNI PRIHVATLJIVI IZDACI
TOTAL ELIGIBLE EXPENDITURE
= Bespovratna sredstva ukupno + doprinos korisnika
= Ukupni prihvatljivi troškovi
= Ukupna ugovorena vrijednost projekta HRK]]/7.5345</f>
        <v>111254.54243811798</v>
      </c>
      <c r="AA3055" s="44" t="s">
        <v>10669</v>
      </c>
      <c r="AB3055" s="44" t="s">
        <v>10670</v>
      </c>
      <c r="AC3055" s="43" t="s">
        <v>11175</v>
      </c>
      <c r="AD3055" s="43" t="s">
        <v>11026</v>
      </c>
    </row>
    <row r="3056" spans="1:30" ht="66.75" customHeight="1" x14ac:dyDescent="0.2">
      <c r="A3056" s="41" t="s">
        <v>11176</v>
      </c>
      <c r="B3056" s="42" t="s">
        <v>10664</v>
      </c>
      <c r="C3056" s="43" t="s">
        <v>11022</v>
      </c>
      <c r="D3056" s="43" t="s">
        <v>11159</v>
      </c>
      <c r="E3056" s="44" t="s">
        <v>232</v>
      </c>
      <c r="F3056" s="45" t="s">
        <v>11177</v>
      </c>
      <c r="G3056" s="45" t="s">
        <v>1095</v>
      </c>
      <c r="H3056" s="47">
        <v>42607</v>
      </c>
      <c r="I3056" s="47">
        <v>42971</v>
      </c>
      <c r="J3056" s="48" t="str">
        <f>IF(Ugovori_OPULJP[[#This Row],[DATUM ZAVRŠETKA OPERACIJE]]&gt;DATE(2024,3,31),"u provedbi","završen")</f>
        <v>završen</v>
      </c>
      <c r="K3056" s="46" t="s">
        <v>200</v>
      </c>
      <c r="L3056" s="46" t="s">
        <v>200</v>
      </c>
      <c r="M3056" s="49">
        <v>0.85</v>
      </c>
      <c r="N3056" s="49">
        <v>0.15</v>
      </c>
      <c r="O3056" s="50">
        <f>Ugovori_OPULJP[[#This Row],[Bespovratna sredstva - Ukupno (EU+Nac) HRK
= Ukupna ugovorena vrijednost bespovratnih sredstava]]*Ugovori_OPULJP[[#This Row],[EU STOPA SUFINANCIRANJA %
EU CO-FINANCING RATE %]]</f>
        <v>1648939.7095000001</v>
      </c>
      <c r="P3056" s="51">
        <f>Ugovori_OPULJP[[#This Row],[Bespovratna sredstva - EU dio - HRK]]/7.5345</f>
        <v>218851.90915123763</v>
      </c>
      <c r="Q3056" s="50">
        <f>Ugovori_OPULJP[[#This Row],[Bespovratna sredstva - Ukupno (EU+Nac) HRK
= Ukupna ugovorena vrijednost bespovratnih sredstava]]*Ugovori_OPULJP[[#This Row],[STOPA NACIONALNOG SUFINANCIRANJA %]]</f>
        <v>290989.36050000001</v>
      </c>
      <c r="R3056" s="51">
        <f>Ugovori_OPULJP[[#This Row],[Bespovratna sredstva - Nacionalni dio - HRK]]/7.5345</f>
        <v>38620.925144336055</v>
      </c>
      <c r="S3056" s="50">
        <v>1939929.07</v>
      </c>
      <c r="T3056" s="51">
        <f>Ugovori_OPULJP[[#This Row],[Bespovratna sredstva - Ukupno (EU+Nac) HRK
= Ukupna ugovorena vrijednost bespovratnih sredstava]]/7.5345</f>
        <v>257472.8342955737</v>
      </c>
      <c r="U3056" s="50">
        <v>1828390.3299999998</v>
      </c>
      <c r="V3056" s="51">
        <f>Ugovori_OPULJP[[#This Row],[Javni doprinos korisnika - HRK]]/7.5345</f>
        <v>242669.09947574488</v>
      </c>
      <c r="W3056" s="50">
        <v>0</v>
      </c>
      <c r="X3056" s="51">
        <f>Ugovori_OPULJP[[#This Row],[Privatni doprinos korisnika - HRK]]/7.5345</f>
        <v>0</v>
      </c>
      <c r="Y3056" s="52">
        <v>3768319.4</v>
      </c>
      <c r="Z3056" s="53">
        <f>Ugovori_OPULJP[[#This Row],[UKUPNI PRIHVATLJIVI IZDACI
TOTAL ELIGIBLE EXPENDITURE
= Bespovratna sredstva ukupno + doprinos korisnika
= Ukupni prihvatljivi troškovi
= Ukupna ugovorena vrijednost projekta HRK]]/7.5345</f>
        <v>500141.93377131858</v>
      </c>
      <c r="AA3056" s="44" t="s">
        <v>10669</v>
      </c>
      <c r="AB3056" s="44" t="s">
        <v>10670</v>
      </c>
      <c r="AC3056" s="43" t="s">
        <v>11178</v>
      </c>
      <c r="AD3056" s="43" t="s">
        <v>11026</v>
      </c>
    </row>
    <row r="3057" spans="1:30" ht="66.75" customHeight="1" x14ac:dyDescent="0.2">
      <c r="A3057" s="41" t="s">
        <v>11179</v>
      </c>
      <c r="B3057" s="42" t="s">
        <v>10664</v>
      </c>
      <c r="C3057" s="43" t="s">
        <v>11022</v>
      </c>
      <c r="D3057" s="43" t="s">
        <v>11159</v>
      </c>
      <c r="E3057" s="44" t="s">
        <v>232</v>
      </c>
      <c r="F3057" s="45" t="s">
        <v>11089</v>
      </c>
      <c r="G3057" s="45" t="s">
        <v>825</v>
      </c>
      <c r="H3057" s="47">
        <v>42599</v>
      </c>
      <c r="I3057" s="47">
        <v>42963</v>
      </c>
      <c r="J3057" s="48" t="str">
        <f>IF(Ugovori_OPULJP[[#This Row],[DATUM ZAVRŠETKA OPERACIJE]]&gt;DATE(2024,3,31),"u provedbi","završen")</f>
        <v>završen</v>
      </c>
      <c r="K3057" s="46" t="s">
        <v>79</v>
      </c>
      <c r="L3057" s="46" t="s">
        <v>79</v>
      </c>
      <c r="M3057" s="49">
        <v>0.85</v>
      </c>
      <c r="N3057" s="49">
        <v>0.15</v>
      </c>
      <c r="O3057" s="50">
        <f>Ugovori_OPULJP[[#This Row],[Bespovratna sredstva - Ukupno (EU+Nac) HRK
= Ukupna ugovorena vrijednost bespovratnih sredstava]]*Ugovori_OPULJP[[#This Row],[EU STOPA SUFINANCIRANJA %
EU CO-FINANCING RATE %]]</f>
        <v>1413267.9104999998</v>
      </c>
      <c r="P3057" s="51">
        <f>Ugovori_OPULJP[[#This Row],[Bespovratna sredstva - EU dio - HRK]]/7.5345</f>
        <v>187572.88612383034</v>
      </c>
      <c r="Q3057" s="50">
        <f>Ugovori_OPULJP[[#This Row],[Bespovratna sredstva - Ukupno (EU+Nac) HRK
= Ukupna ugovorena vrijednost bespovratnih sredstava]]*Ugovori_OPULJP[[#This Row],[STOPA NACIONALNOG SUFINANCIRANJA %]]</f>
        <v>249400.21949999998</v>
      </c>
      <c r="R3057" s="51">
        <f>Ugovori_OPULJP[[#This Row],[Bespovratna sredstva - Nacionalni dio - HRK]]/7.5345</f>
        <v>33101.097551264182</v>
      </c>
      <c r="S3057" s="50">
        <v>1662668.13</v>
      </c>
      <c r="T3057" s="51">
        <f>Ugovori_OPULJP[[#This Row],[Bespovratna sredstva - Ukupno (EU+Nac) HRK
= Ukupna ugovorena vrijednost bespovratnih sredstava]]/7.5345</f>
        <v>220673.98367509453</v>
      </c>
      <c r="U3057" s="50">
        <v>293412.03000000003</v>
      </c>
      <c r="V3057" s="51">
        <f>Ugovori_OPULJP[[#This Row],[Javni doprinos korisnika - HRK]]/7.5345</f>
        <v>38942.468644236513</v>
      </c>
      <c r="W3057" s="50">
        <v>0</v>
      </c>
      <c r="X3057" s="51">
        <f>Ugovori_OPULJP[[#This Row],[Privatni doprinos korisnika - HRK]]/7.5345</f>
        <v>0</v>
      </c>
      <c r="Y3057" s="52">
        <v>1956080.16</v>
      </c>
      <c r="Z3057" s="53">
        <f>Ugovori_OPULJP[[#This Row],[UKUPNI PRIHVATLJIVI IZDACI
TOTAL ELIGIBLE EXPENDITURE
= Bespovratna sredstva ukupno + doprinos korisnika
= Ukupni prihvatljivi troškovi
= Ukupna ugovorena vrijednost projekta HRK]]/7.5345</f>
        <v>259616.45231933106</v>
      </c>
      <c r="AA3057" s="44" t="s">
        <v>10669</v>
      </c>
      <c r="AB3057" s="44" t="s">
        <v>10670</v>
      </c>
      <c r="AC3057" s="43" t="s">
        <v>11180</v>
      </c>
      <c r="AD3057" s="43" t="s">
        <v>11026</v>
      </c>
    </row>
    <row r="3058" spans="1:30" ht="66.75" customHeight="1" x14ac:dyDescent="0.2">
      <c r="A3058" s="41" t="s">
        <v>11181</v>
      </c>
      <c r="B3058" s="42" t="s">
        <v>10664</v>
      </c>
      <c r="C3058" s="43" t="s">
        <v>11022</v>
      </c>
      <c r="D3058" s="43" t="s">
        <v>11159</v>
      </c>
      <c r="E3058" s="44" t="s">
        <v>232</v>
      </c>
      <c r="F3058" s="45" t="s">
        <v>11182</v>
      </c>
      <c r="G3058" s="45" t="s">
        <v>11035</v>
      </c>
      <c r="H3058" s="47">
        <v>42613</v>
      </c>
      <c r="I3058" s="47">
        <v>42977</v>
      </c>
      <c r="J3058" s="48" t="str">
        <f>IF(Ugovori_OPULJP[[#This Row],[DATUM ZAVRŠETKA OPERACIJE]]&gt;DATE(2024,3,31),"u provedbi","završen")</f>
        <v>završen</v>
      </c>
      <c r="K3058" s="46" t="s">
        <v>79</v>
      </c>
      <c r="L3058" s="46" t="s">
        <v>79</v>
      </c>
      <c r="M3058" s="49">
        <v>0.85</v>
      </c>
      <c r="N3058" s="49">
        <v>0.15</v>
      </c>
      <c r="O3058" s="50">
        <f>Ugovori_OPULJP[[#This Row],[Bespovratna sredstva - Ukupno (EU+Nac) HRK
= Ukupna ugovorena vrijednost bespovratnih sredstava]]*Ugovori_OPULJP[[#This Row],[EU STOPA SUFINANCIRANJA %
EU CO-FINANCING RATE %]]</f>
        <v>1717480.08</v>
      </c>
      <c r="P3058" s="51">
        <f>Ugovori_OPULJP[[#This Row],[Bespovratna sredstva - EU dio - HRK]]/7.5345</f>
        <v>227948.77961377663</v>
      </c>
      <c r="Q3058" s="50">
        <f>Ugovori_OPULJP[[#This Row],[Bespovratna sredstva - Ukupno (EU+Nac) HRK
= Ukupna ugovorena vrijednost bespovratnih sredstava]]*Ugovori_OPULJP[[#This Row],[STOPA NACIONALNOG SUFINANCIRANJA %]]</f>
        <v>303084.71999999997</v>
      </c>
      <c r="R3058" s="51">
        <f>Ugovori_OPULJP[[#This Row],[Bespovratna sredstva - Nacionalni dio - HRK]]/7.5345</f>
        <v>40226.255225960573</v>
      </c>
      <c r="S3058" s="50">
        <v>2020564.8</v>
      </c>
      <c r="T3058" s="51">
        <f>Ugovori_OPULJP[[#This Row],[Bespovratna sredstva - Ukupno (EU+Nac) HRK
= Ukupna ugovorena vrijednost bespovratnih sredstava]]/7.5345</f>
        <v>268175.03483973723</v>
      </c>
      <c r="U3058" s="50">
        <v>505141.19999999995</v>
      </c>
      <c r="V3058" s="51">
        <f>Ugovori_OPULJP[[#This Row],[Javni doprinos korisnika - HRK]]/7.5345</f>
        <v>67043.758709934293</v>
      </c>
      <c r="W3058" s="50">
        <v>0</v>
      </c>
      <c r="X3058" s="51">
        <f>Ugovori_OPULJP[[#This Row],[Privatni doprinos korisnika - HRK]]/7.5345</f>
        <v>0</v>
      </c>
      <c r="Y3058" s="52">
        <v>2525706</v>
      </c>
      <c r="Z3058" s="53">
        <f>Ugovori_OPULJP[[#This Row],[UKUPNI PRIHVATLJIVI IZDACI
TOTAL ELIGIBLE EXPENDITURE
= Bespovratna sredstva ukupno + doprinos korisnika
= Ukupni prihvatljivi troškovi
= Ukupna ugovorena vrijednost projekta HRK]]/7.5345</f>
        <v>335218.79354967148</v>
      </c>
      <c r="AA3058" s="44" t="s">
        <v>10669</v>
      </c>
      <c r="AB3058" s="44" t="s">
        <v>10670</v>
      </c>
      <c r="AC3058" s="43" t="s">
        <v>11183</v>
      </c>
      <c r="AD3058" s="43" t="s">
        <v>11026</v>
      </c>
    </row>
    <row r="3059" spans="1:30" ht="66.75" customHeight="1" x14ac:dyDescent="0.2">
      <c r="A3059" s="41" t="s">
        <v>11184</v>
      </c>
      <c r="B3059" s="42" t="s">
        <v>10664</v>
      </c>
      <c r="C3059" s="43" t="s">
        <v>11022</v>
      </c>
      <c r="D3059" s="43" t="s">
        <v>11159</v>
      </c>
      <c r="E3059" s="44" t="s">
        <v>232</v>
      </c>
      <c r="F3059" s="45" t="s">
        <v>11185</v>
      </c>
      <c r="G3059" s="45" t="s">
        <v>2483</v>
      </c>
      <c r="H3059" s="47">
        <v>42613</v>
      </c>
      <c r="I3059" s="47">
        <v>42977</v>
      </c>
      <c r="J3059" s="48" t="str">
        <f>IF(Ugovori_OPULJP[[#This Row],[DATUM ZAVRŠETKA OPERACIJE]]&gt;DATE(2024,3,31),"u provedbi","završen")</f>
        <v>završen</v>
      </c>
      <c r="K3059" s="46" t="s">
        <v>333</v>
      </c>
      <c r="L3059" s="46" t="s">
        <v>333</v>
      </c>
      <c r="M3059" s="49">
        <v>0.85</v>
      </c>
      <c r="N3059" s="49">
        <v>0.15</v>
      </c>
      <c r="O3059" s="50">
        <f>Ugovori_OPULJP[[#This Row],[Bespovratna sredstva - Ukupno (EU+Nac) HRK
= Ukupna ugovorena vrijednost bespovratnih sredstava]]*Ugovori_OPULJP[[#This Row],[EU STOPA SUFINANCIRANJA %
EU CO-FINANCING RATE %]]</f>
        <v>1442011.9185000001</v>
      </c>
      <c r="P3059" s="51">
        <f>Ugovori_OPULJP[[#This Row],[Bespovratna sredstva - EU dio - HRK]]/7.5345</f>
        <v>191387.87159068286</v>
      </c>
      <c r="Q3059" s="50">
        <f>Ugovori_OPULJP[[#This Row],[Bespovratna sredstva - Ukupno (EU+Nac) HRK
= Ukupna ugovorena vrijednost bespovratnih sredstava]]*Ugovori_OPULJP[[#This Row],[STOPA NACIONALNOG SUFINANCIRANJA %]]</f>
        <v>254472.69150000002</v>
      </c>
      <c r="R3059" s="51">
        <f>Ugovori_OPULJP[[#This Row],[Bespovratna sredstva - Nacionalni dio - HRK]]/7.5345</f>
        <v>33774.330280708738</v>
      </c>
      <c r="S3059" s="50">
        <v>1696484.61</v>
      </c>
      <c r="T3059" s="51">
        <f>Ugovori_OPULJP[[#This Row],[Bespovratna sredstva - Ukupno (EU+Nac) HRK
= Ukupna ugovorena vrijednost bespovratnih sredstava]]/7.5345</f>
        <v>225162.20187139159</v>
      </c>
      <c r="U3059" s="50">
        <v>89288.669999999925</v>
      </c>
      <c r="V3059" s="51">
        <f>Ugovori_OPULJP[[#This Row],[Javni doprinos korisnika - HRK]]/7.5345</f>
        <v>11850.643042006759</v>
      </c>
      <c r="W3059" s="50">
        <v>0</v>
      </c>
      <c r="X3059" s="51">
        <f>Ugovori_OPULJP[[#This Row],[Privatni doprinos korisnika - HRK]]/7.5345</f>
        <v>0</v>
      </c>
      <c r="Y3059" s="52">
        <v>1785773.28</v>
      </c>
      <c r="Z3059" s="53">
        <f>Ugovori_OPULJP[[#This Row],[UKUPNI PRIHVATLJIVI IZDACI
TOTAL ELIGIBLE EXPENDITURE
= Bespovratna sredstva ukupno + doprinos korisnika
= Ukupni prihvatljivi troškovi
= Ukupna ugovorena vrijednost projekta HRK]]/7.5345</f>
        <v>237012.84491339835</v>
      </c>
      <c r="AA3059" s="44" t="s">
        <v>10669</v>
      </c>
      <c r="AB3059" s="44" t="s">
        <v>10670</v>
      </c>
      <c r="AC3059" s="43" t="s">
        <v>11186</v>
      </c>
      <c r="AD3059" s="43" t="s">
        <v>11026</v>
      </c>
    </row>
    <row r="3060" spans="1:30" ht="66.75" customHeight="1" x14ac:dyDescent="0.2">
      <c r="A3060" s="41" t="s">
        <v>11187</v>
      </c>
      <c r="B3060" s="42" t="s">
        <v>10664</v>
      </c>
      <c r="C3060" s="43" t="s">
        <v>11022</v>
      </c>
      <c r="D3060" s="43" t="s">
        <v>11159</v>
      </c>
      <c r="E3060" s="44" t="s">
        <v>232</v>
      </c>
      <c r="F3060" s="45" t="s">
        <v>11156</v>
      </c>
      <c r="G3060" s="45" t="s">
        <v>4324</v>
      </c>
      <c r="H3060" s="47">
        <v>42606</v>
      </c>
      <c r="I3060" s="47">
        <v>42970</v>
      </c>
      <c r="J3060" s="48" t="str">
        <f>IF(Ugovori_OPULJP[[#This Row],[DATUM ZAVRŠETKA OPERACIJE]]&gt;DATE(2024,3,31),"u provedbi","završen")</f>
        <v>završen</v>
      </c>
      <c r="K3060" s="46" t="s">
        <v>249</v>
      </c>
      <c r="L3060" s="46" t="s">
        <v>249</v>
      </c>
      <c r="M3060" s="49">
        <v>0.85</v>
      </c>
      <c r="N3060" s="49">
        <v>0.15</v>
      </c>
      <c r="O3060" s="50">
        <f>Ugovori_OPULJP[[#This Row],[Bespovratna sredstva - Ukupno (EU+Nac) HRK
= Ukupna ugovorena vrijednost bespovratnih sredstava]]*Ugovori_OPULJP[[#This Row],[EU STOPA SUFINANCIRANJA %
EU CO-FINANCING RATE %]]</f>
        <v>278854.995</v>
      </c>
      <c r="P3060" s="51">
        <f>Ugovori_OPULJP[[#This Row],[Bespovratna sredstva - EU dio - HRK]]/7.5345</f>
        <v>37010.418076846501</v>
      </c>
      <c r="Q3060" s="50">
        <f>Ugovori_OPULJP[[#This Row],[Bespovratna sredstva - Ukupno (EU+Nac) HRK
= Ukupna ugovorena vrijednost bespovratnih sredstava]]*Ugovori_OPULJP[[#This Row],[STOPA NACIONALNOG SUFINANCIRANJA %]]</f>
        <v>49209.705000000002</v>
      </c>
      <c r="R3060" s="51">
        <f>Ugovori_OPULJP[[#This Row],[Bespovratna sredstva - Nacionalni dio - HRK]]/7.5345</f>
        <v>6531.2502488552655</v>
      </c>
      <c r="S3060" s="50">
        <v>328064.7</v>
      </c>
      <c r="T3060" s="51">
        <f>Ugovori_OPULJP[[#This Row],[Bespovratna sredstva - Ukupno (EU+Nac) HRK
= Ukupna ugovorena vrijednost bespovratnih sredstava]]/7.5345</f>
        <v>43541.668325701772</v>
      </c>
      <c r="U3060" s="50">
        <v>58500</v>
      </c>
      <c r="V3060" s="51">
        <f>Ugovori_OPULJP[[#This Row],[Javni doprinos korisnika - HRK]]/7.5345</f>
        <v>7764.2842922556238</v>
      </c>
      <c r="W3060" s="50">
        <v>0</v>
      </c>
      <c r="X3060" s="51">
        <f>Ugovori_OPULJP[[#This Row],[Privatni doprinos korisnika - HRK]]/7.5345</f>
        <v>0</v>
      </c>
      <c r="Y3060" s="52">
        <v>386564.7</v>
      </c>
      <c r="Z3060" s="53">
        <f>Ugovori_OPULJP[[#This Row],[UKUPNI PRIHVATLJIVI IZDACI
TOTAL ELIGIBLE EXPENDITURE
= Bespovratna sredstva ukupno + doprinos korisnika
= Ukupni prihvatljivi troškovi
= Ukupna ugovorena vrijednost projekta HRK]]/7.5345</f>
        <v>51305.952617957395</v>
      </c>
      <c r="AA3060" s="44" t="s">
        <v>10669</v>
      </c>
      <c r="AB3060" s="44" t="s">
        <v>10670</v>
      </c>
      <c r="AC3060" s="114" t="s">
        <v>11188</v>
      </c>
      <c r="AD3060" s="43" t="s">
        <v>11026</v>
      </c>
    </row>
    <row r="3061" spans="1:30" ht="66.75" customHeight="1" x14ac:dyDescent="0.2">
      <c r="A3061" s="41" t="s">
        <v>11189</v>
      </c>
      <c r="B3061" s="42" t="s">
        <v>10664</v>
      </c>
      <c r="C3061" s="43" t="s">
        <v>11022</v>
      </c>
      <c r="D3061" s="43" t="s">
        <v>11159</v>
      </c>
      <c r="E3061" s="44" t="s">
        <v>232</v>
      </c>
      <c r="F3061" s="45" t="s">
        <v>11190</v>
      </c>
      <c r="G3061" s="45" t="s">
        <v>8524</v>
      </c>
      <c r="H3061" s="47">
        <v>42604</v>
      </c>
      <c r="I3061" s="47">
        <v>42968</v>
      </c>
      <c r="J3061" s="48" t="str">
        <f>IF(Ugovori_OPULJP[[#This Row],[DATUM ZAVRŠETKA OPERACIJE]]&gt;DATE(2024,3,31),"u provedbi","završen")</f>
        <v>završen</v>
      </c>
      <c r="K3061" s="46" t="s">
        <v>79</v>
      </c>
      <c r="L3061" s="46" t="s">
        <v>79</v>
      </c>
      <c r="M3061" s="49">
        <v>0.85</v>
      </c>
      <c r="N3061" s="49">
        <v>0.15</v>
      </c>
      <c r="O3061" s="50">
        <f>Ugovori_OPULJP[[#This Row],[Bespovratna sredstva - Ukupno (EU+Nac) HRK
= Ukupna ugovorena vrijednost bespovratnih sredstava]]*Ugovori_OPULJP[[#This Row],[EU STOPA SUFINANCIRANJA %
EU CO-FINANCING RATE %]]</f>
        <v>97092.150999999998</v>
      </c>
      <c r="P3061" s="51">
        <f>Ugovori_OPULJP[[#This Row],[Bespovratna sredstva - EU dio - HRK]]/7.5345</f>
        <v>12886.342955736942</v>
      </c>
      <c r="Q3061" s="50">
        <f>Ugovori_OPULJP[[#This Row],[Bespovratna sredstva - Ukupno (EU+Nac) HRK
= Ukupna ugovorena vrijednost bespovratnih sredstava]]*Ugovori_OPULJP[[#This Row],[STOPA NACIONALNOG SUFINANCIRANJA %]]</f>
        <v>17133.909</v>
      </c>
      <c r="R3061" s="51">
        <f>Ugovori_OPULJP[[#This Row],[Bespovratna sredstva - Nacionalni dio - HRK]]/7.5345</f>
        <v>2274.060521600637</v>
      </c>
      <c r="S3061" s="50">
        <v>114226.06</v>
      </c>
      <c r="T3061" s="51">
        <f>Ugovori_OPULJP[[#This Row],[Bespovratna sredstva - Ukupno (EU+Nac) HRK
= Ukupna ugovorena vrijednost bespovratnih sredstava]]/7.5345</f>
        <v>15160.403477337579</v>
      </c>
      <c r="U3061" s="50">
        <v>21742.679999999993</v>
      </c>
      <c r="V3061" s="51">
        <f>Ugovori_OPULJP[[#This Row],[Javni doprinos korisnika - HRK]]/7.5345</f>
        <v>2885.7495520605207</v>
      </c>
      <c r="W3061" s="50">
        <v>0</v>
      </c>
      <c r="X3061" s="51">
        <f>Ugovori_OPULJP[[#This Row],[Privatni doprinos korisnika - HRK]]/7.5345</f>
        <v>0</v>
      </c>
      <c r="Y3061" s="52">
        <v>135968.74</v>
      </c>
      <c r="Z3061" s="53">
        <f>Ugovori_OPULJP[[#This Row],[UKUPNI PRIHVATLJIVI IZDACI
TOTAL ELIGIBLE EXPENDITURE
= Bespovratna sredstva ukupno + doprinos korisnika
= Ukupni prihvatljivi troškovi
= Ukupna ugovorena vrijednost projekta HRK]]/7.5345</f>
        <v>18046.153029398101</v>
      </c>
      <c r="AA3061" s="44" t="s">
        <v>10669</v>
      </c>
      <c r="AB3061" s="44" t="s">
        <v>10670</v>
      </c>
      <c r="AC3061" s="114" t="s">
        <v>11191</v>
      </c>
      <c r="AD3061" s="43" t="s">
        <v>11026</v>
      </c>
    </row>
    <row r="3062" spans="1:30" ht="66.75" customHeight="1" x14ac:dyDescent="0.2">
      <c r="A3062" s="41" t="s">
        <v>11192</v>
      </c>
      <c r="B3062" s="42" t="s">
        <v>10664</v>
      </c>
      <c r="C3062" s="43" t="s">
        <v>11022</v>
      </c>
      <c r="D3062" s="43" t="s">
        <v>11159</v>
      </c>
      <c r="E3062" s="44" t="s">
        <v>232</v>
      </c>
      <c r="F3062" s="45" t="s">
        <v>11193</v>
      </c>
      <c r="G3062" s="45" t="s">
        <v>1079</v>
      </c>
      <c r="H3062" s="47">
        <v>42583</v>
      </c>
      <c r="I3062" s="47">
        <v>42947</v>
      </c>
      <c r="J3062" s="48" t="str">
        <f>IF(Ugovori_OPULJP[[#This Row],[DATUM ZAVRŠETKA OPERACIJE]]&gt;DATE(2024,3,31),"u provedbi","završen")</f>
        <v>završen</v>
      </c>
      <c r="K3062" s="46" t="s">
        <v>425</v>
      </c>
      <c r="L3062" s="46" t="s">
        <v>425</v>
      </c>
      <c r="M3062" s="49">
        <v>0.85</v>
      </c>
      <c r="N3062" s="49">
        <v>0.15</v>
      </c>
      <c r="O3062" s="50">
        <f>Ugovori_OPULJP[[#This Row],[Bespovratna sredstva - Ukupno (EU+Nac) HRK
= Ukupna ugovorena vrijednost bespovratnih sredstava]]*Ugovori_OPULJP[[#This Row],[EU STOPA SUFINANCIRANJA %
EU CO-FINANCING RATE %]]</f>
        <v>1509417.301</v>
      </c>
      <c r="P3062" s="51">
        <f>Ugovori_OPULJP[[#This Row],[Bespovratna sredstva - EU dio - HRK]]/7.5345</f>
        <v>200334.10325834493</v>
      </c>
      <c r="Q3062" s="50">
        <f>Ugovori_OPULJP[[#This Row],[Bespovratna sredstva - Ukupno (EU+Nac) HRK
= Ukupna ugovorena vrijednost bespovratnih sredstava]]*Ugovori_OPULJP[[#This Row],[STOPA NACIONALNOG SUFINANCIRANJA %]]</f>
        <v>266367.75900000002</v>
      </c>
      <c r="R3062" s="51">
        <f>Ugovori_OPULJP[[#This Row],[Bespovratna sredstva - Nacionalni dio - HRK]]/7.5345</f>
        <v>35353.077045590282</v>
      </c>
      <c r="S3062" s="50">
        <v>1775785.06</v>
      </c>
      <c r="T3062" s="51">
        <f>Ugovori_OPULJP[[#This Row],[Bespovratna sredstva - Ukupno (EU+Nac) HRK
= Ukupna ugovorena vrijednost bespovratnih sredstava]]/7.5345</f>
        <v>235687.18030393522</v>
      </c>
      <c r="U3062" s="50">
        <v>313373.83999999985</v>
      </c>
      <c r="V3062" s="51">
        <f>Ugovori_OPULJP[[#This Row],[Javni doprinos korisnika - HRK]]/7.5345</f>
        <v>41591.856128475658</v>
      </c>
      <c r="W3062" s="50">
        <v>0</v>
      </c>
      <c r="X3062" s="51">
        <f>Ugovori_OPULJP[[#This Row],[Privatni doprinos korisnika - HRK]]/7.5345</f>
        <v>0</v>
      </c>
      <c r="Y3062" s="52">
        <v>2089158.9</v>
      </c>
      <c r="Z3062" s="53">
        <f>Ugovori_OPULJP[[#This Row],[UKUPNI PRIHVATLJIVI IZDACI
TOTAL ELIGIBLE EXPENDITURE
= Bespovratna sredstva ukupno + doprinos korisnika
= Ukupni prihvatljivi troškovi
= Ukupna ugovorena vrijednost projekta HRK]]/7.5345</f>
        <v>277279.03643241088</v>
      </c>
      <c r="AA3062" s="44" t="s">
        <v>10669</v>
      </c>
      <c r="AB3062" s="44" t="s">
        <v>10670</v>
      </c>
      <c r="AC3062" s="114" t="s">
        <v>11194</v>
      </c>
      <c r="AD3062" s="43" t="s">
        <v>11026</v>
      </c>
    </row>
    <row r="3063" spans="1:30" ht="66.75" customHeight="1" x14ac:dyDescent="0.2">
      <c r="A3063" s="41" t="s">
        <v>11195</v>
      </c>
      <c r="B3063" s="42" t="s">
        <v>10664</v>
      </c>
      <c r="C3063" s="43" t="s">
        <v>11022</v>
      </c>
      <c r="D3063" s="43" t="s">
        <v>11159</v>
      </c>
      <c r="E3063" s="44" t="s">
        <v>232</v>
      </c>
      <c r="F3063" s="45" t="s">
        <v>11196</v>
      </c>
      <c r="G3063" s="45" t="s">
        <v>304</v>
      </c>
      <c r="H3063" s="47">
        <v>42607</v>
      </c>
      <c r="I3063" s="47">
        <v>42971</v>
      </c>
      <c r="J3063" s="48" t="str">
        <f>IF(Ugovori_OPULJP[[#This Row],[DATUM ZAVRŠETKA OPERACIJE]]&gt;DATE(2024,3,31),"u provedbi","završen")</f>
        <v>završen</v>
      </c>
      <c r="K3063" s="46" t="s">
        <v>200</v>
      </c>
      <c r="L3063" s="46" t="s">
        <v>200</v>
      </c>
      <c r="M3063" s="49">
        <v>0.85</v>
      </c>
      <c r="N3063" s="49">
        <v>0.15</v>
      </c>
      <c r="O3063" s="50">
        <f>Ugovori_OPULJP[[#This Row],[Bespovratna sredstva - Ukupno (EU+Nac) HRK
= Ukupna ugovorena vrijednost bespovratnih sredstava]]*Ugovori_OPULJP[[#This Row],[EU STOPA SUFINANCIRANJA %
EU CO-FINANCING RATE %]]</f>
        <v>1575753.2390000001</v>
      </c>
      <c r="P3063" s="51">
        <f>Ugovori_OPULJP[[#This Row],[Bespovratna sredstva - EU dio - HRK]]/7.5345</f>
        <v>209138.39524852345</v>
      </c>
      <c r="Q3063" s="50">
        <f>Ugovori_OPULJP[[#This Row],[Bespovratna sredstva - Ukupno (EU+Nac) HRK
= Ukupna ugovorena vrijednost bespovratnih sredstava]]*Ugovori_OPULJP[[#This Row],[STOPA NACIONALNOG SUFINANCIRANJA %]]</f>
        <v>278074.10100000002</v>
      </c>
      <c r="R3063" s="51">
        <f>Ugovori_OPULJP[[#This Row],[Bespovratna sredstva - Nacionalni dio - HRK]]/7.5345</f>
        <v>36906.775632092373</v>
      </c>
      <c r="S3063" s="50">
        <v>1853827.34</v>
      </c>
      <c r="T3063" s="51">
        <f>Ugovori_OPULJP[[#This Row],[Bespovratna sredstva - Ukupno (EU+Nac) HRK
= Ukupna ugovorena vrijednost bespovratnih sredstava]]/7.5345</f>
        <v>246045.17088061583</v>
      </c>
      <c r="U3063" s="50">
        <v>1174132.6599999999</v>
      </c>
      <c r="V3063" s="51">
        <f>Ugovori_OPULJP[[#This Row],[Javni doprinos korisnika - HRK]]/7.5345</f>
        <v>155834.18408653524</v>
      </c>
      <c r="W3063" s="50">
        <v>0</v>
      </c>
      <c r="X3063" s="51">
        <f>Ugovori_OPULJP[[#This Row],[Privatni doprinos korisnika - HRK]]/7.5345</f>
        <v>0</v>
      </c>
      <c r="Y3063" s="52">
        <v>3027960</v>
      </c>
      <c r="Z3063" s="53">
        <f>Ugovori_OPULJP[[#This Row],[UKUPNI PRIHVATLJIVI IZDACI
TOTAL ELIGIBLE EXPENDITURE
= Bespovratna sredstva ukupno + doprinos korisnika
= Ukupni prihvatljivi troškovi
= Ukupna ugovorena vrijednost projekta HRK]]/7.5345</f>
        <v>401879.35496715107</v>
      </c>
      <c r="AA3063" s="44" t="s">
        <v>10669</v>
      </c>
      <c r="AB3063" s="44" t="s">
        <v>10670</v>
      </c>
      <c r="AC3063" s="114" t="s">
        <v>11197</v>
      </c>
      <c r="AD3063" s="43" t="s">
        <v>11026</v>
      </c>
    </row>
    <row r="3064" spans="1:30" ht="66.75" customHeight="1" x14ac:dyDescent="0.2">
      <c r="A3064" s="41" t="s">
        <v>11198</v>
      </c>
      <c r="B3064" s="42" t="s">
        <v>10664</v>
      </c>
      <c r="C3064" s="43" t="s">
        <v>11022</v>
      </c>
      <c r="D3064" s="43" t="s">
        <v>11159</v>
      </c>
      <c r="E3064" s="44" t="s">
        <v>232</v>
      </c>
      <c r="F3064" s="45" t="s">
        <v>11199</v>
      </c>
      <c r="G3064" s="45" t="s">
        <v>2532</v>
      </c>
      <c r="H3064" s="47">
        <v>42607</v>
      </c>
      <c r="I3064" s="47">
        <v>42971</v>
      </c>
      <c r="J3064" s="48" t="str">
        <f>IF(Ugovori_OPULJP[[#This Row],[DATUM ZAVRŠETKA OPERACIJE]]&gt;DATE(2024,3,31),"u provedbi","završen")</f>
        <v>završen</v>
      </c>
      <c r="K3064" s="46" t="s">
        <v>155</v>
      </c>
      <c r="L3064" s="46" t="s">
        <v>155</v>
      </c>
      <c r="M3064" s="49">
        <v>0.85</v>
      </c>
      <c r="N3064" s="49">
        <v>0.15</v>
      </c>
      <c r="O3064" s="50">
        <f>Ugovori_OPULJP[[#This Row],[Bespovratna sredstva - Ukupno (EU+Nac) HRK
= Ukupna ugovorena vrijednost bespovratnih sredstava]]*Ugovori_OPULJP[[#This Row],[EU STOPA SUFINANCIRANJA %
EU CO-FINANCING RATE %]]</f>
        <v>727687.94099999999</v>
      </c>
      <c r="P3064" s="51">
        <f>Ugovori_OPULJP[[#This Row],[Bespovratna sredstva - EU dio - HRK]]/7.5345</f>
        <v>96580.787178976694</v>
      </c>
      <c r="Q3064" s="50">
        <f>Ugovori_OPULJP[[#This Row],[Bespovratna sredstva - Ukupno (EU+Nac) HRK
= Ukupna ugovorena vrijednost bespovratnih sredstava]]*Ugovori_OPULJP[[#This Row],[STOPA NACIONALNOG SUFINANCIRANJA %]]</f>
        <v>128415.51899999999</v>
      </c>
      <c r="R3064" s="51">
        <f>Ugovori_OPULJP[[#This Row],[Bespovratna sredstva - Nacionalni dio - HRK]]/7.5345</f>
        <v>17043.668325701768</v>
      </c>
      <c r="S3064" s="50">
        <v>856103.46</v>
      </c>
      <c r="T3064" s="51">
        <f>Ugovori_OPULJP[[#This Row],[Bespovratna sredstva - Ukupno (EU+Nac) HRK
= Ukupna ugovorena vrijednost bespovratnih sredstava]]/7.5345</f>
        <v>113624.45550467847</v>
      </c>
      <c r="U3064" s="50">
        <v>151077.10000000009</v>
      </c>
      <c r="V3064" s="51">
        <f>Ugovori_OPULJP[[#This Row],[Javni doprinos korisnika - HRK]]/7.5345</f>
        <v>20051.376999137312</v>
      </c>
      <c r="W3064" s="50">
        <v>0</v>
      </c>
      <c r="X3064" s="51">
        <f>Ugovori_OPULJP[[#This Row],[Privatni doprinos korisnika - HRK]]/7.5345</f>
        <v>0</v>
      </c>
      <c r="Y3064" s="52">
        <v>1007180.56</v>
      </c>
      <c r="Z3064" s="53">
        <f>Ugovori_OPULJP[[#This Row],[UKUPNI PRIHVATLJIVI IZDACI
TOTAL ELIGIBLE EXPENDITURE
= Bespovratna sredstva ukupno + doprinos korisnika
= Ukupni prihvatljivi troškovi
= Ukupna ugovorena vrijednost projekta HRK]]/7.5345</f>
        <v>133675.83250381579</v>
      </c>
      <c r="AA3064" s="44" t="s">
        <v>10669</v>
      </c>
      <c r="AB3064" s="44" t="s">
        <v>10670</v>
      </c>
      <c r="AC3064" s="114" t="s">
        <v>11200</v>
      </c>
      <c r="AD3064" s="43" t="s">
        <v>11026</v>
      </c>
    </row>
    <row r="3065" spans="1:30" ht="66.75" customHeight="1" x14ac:dyDescent="0.2">
      <c r="A3065" s="41" t="s">
        <v>11201</v>
      </c>
      <c r="B3065" s="42" t="s">
        <v>10664</v>
      </c>
      <c r="C3065" s="43" t="s">
        <v>11022</v>
      </c>
      <c r="D3065" s="43" t="s">
        <v>11159</v>
      </c>
      <c r="E3065" s="44" t="s">
        <v>232</v>
      </c>
      <c r="F3065" s="45" t="s">
        <v>3668</v>
      </c>
      <c r="G3065" s="45" t="s">
        <v>346</v>
      </c>
      <c r="H3065" s="47">
        <v>42599</v>
      </c>
      <c r="I3065" s="47">
        <v>42963</v>
      </c>
      <c r="J3065" s="48" t="str">
        <f>IF(Ugovori_OPULJP[[#This Row],[DATUM ZAVRŠETKA OPERACIJE]]&gt;DATE(2024,3,31),"u provedbi","završen")</f>
        <v>završen</v>
      </c>
      <c r="K3065" s="46" t="s">
        <v>130</v>
      </c>
      <c r="L3065" s="46" t="s">
        <v>130</v>
      </c>
      <c r="M3065" s="49">
        <v>0.85</v>
      </c>
      <c r="N3065" s="49">
        <v>0.15</v>
      </c>
      <c r="O3065" s="50">
        <f>Ugovori_OPULJP[[#This Row],[Bespovratna sredstva - Ukupno (EU+Nac) HRK
= Ukupna ugovorena vrijednost bespovratnih sredstava]]*Ugovori_OPULJP[[#This Row],[EU STOPA SUFINANCIRANJA %
EU CO-FINANCING RATE %]]</f>
        <v>1560922.2010000001</v>
      </c>
      <c r="P3065" s="51">
        <f>Ugovori_OPULJP[[#This Row],[Bespovratna sredstva - EU dio - HRK]]/7.5345</f>
        <v>207169.97823345943</v>
      </c>
      <c r="Q3065" s="50">
        <f>Ugovori_OPULJP[[#This Row],[Bespovratna sredstva - Ukupno (EU+Nac) HRK
= Ukupna ugovorena vrijednost bespovratnih sredstava]]*Ugovori_OPULJP[[#This Row],[STOPA NACIONALNOG SUFINANCIRANJA %]]</f>
        <v>275456.859</v>
      </c>
      <c r="R3065" s="51">
        <f>Ugovori_OPULJP[[#This Row],[Bespovratna sredstva - Nacionalni dio - HRK]]/7.5345</f>
        <v>36559.407923551662</v>
      </c>
      <c r="S3065" s="50">
        <v>1836379.06</v>
      </c>
      <c r="T3065" s="51">
        <f>Ugovori_OPULJP[[#This Row],[Bespovratna sredstva - Ukupno (EU+Nac) HRK
= Ukupna ugovorena vrijednost bespovratnih sredstava]]/7.5345</f>
        <v>243729.38615701109</v>
      </c>
      <c r="U3065" s="50">
        <v>159685.1399999999</v>
      </c>
      <c r="V3065" s="51">
        <f>Ugovori_OPULJP[[#This Row],[Javni doprinos korisnika - HRK]]/7.5345</f>
        <v>21193.860242882725</v>
      </c>
      <c r="W3065" s="50">
        <v>0</v>
      </c>
      <c r="X3065" s="51">
        <f>Ugovori_OPULJP[[#This Row],[Privatni doprinos korisnika - HRK]]/7.5345</f>
        <v>0</v>
      </c>
      <c r="Y3065" s="52">
        <v>1996064.2</v>
      </c>
      <c r="Z3065" s="53">
        <f>Ugovori_OPULJP[[#This Row],[UKUPNI PRIHVATLJIVI IZDACI
TOTAL ELIGIBLE EXPENDITURE
= Bespovratna sredstva ukupno + doprinos korisnika
= Ukupni prihvatljivi troškovi
= Ukupna ugovorena vrijednost projekta HRK]]/7.5345</f>
        <v>264923.24639989377</v>
      </c>
      <c r="AA3065" s="44" t="s">
        <v>10669</v>
      </c>
      <c r="AB3065" s="44" t="s">
        <v>10670</v>
      </c>
      <c r="AC3065" s="114" t="s">
        <v>11202</v>
      </c>
      <c r="AD3065" s="43" t="s">
        <v>11026</v>
      </c>
    </row>
    <row r="3066" spans="1:30" ht="66.75" customHeight="1" x14ac:dyDescent="0.2">
      <c r="A3066" s="41" t="s">
        <v>11203</v>
      </c>
      <c r="B3066" s="42" t="s">
        <v>10664</v>
      </c>
      <c r="C3066" s="43" t="s">
        <v>11022</v>
      </c>
      <c r="D3066" s="43" t="s">
        <v>11159</v>
      </c>
      <c r="E3066" s="44" t="s">
        <v>232</v>
      </c>
      <c r="F3066" s="45" t="s">
        <v>11054</v>
      </c>
      <c r="G3066" s="45" t="s">
        <v>11055</v>
      </c>
      <c r="H3066" s="47">
        <v>42569</v>
      </c>
      <c r="I3066" s="47">
        <v>42933</v>
      </c>
      <c r="J3066" s="48" t="str">
        <f>IF(Ugovori_OPULJP[[#This Row],[DATUM ZAVRŠETKA OPERACIJE]]&gt;DATE(2024,3,31),"u provedbi","završen")</f>
        <v>završen</v>
      </c>
      <c r="K3066" s="46" t="s">
        <v>155</v>
      </c>
      <c r="L3066" s="46" t="s">
        <v>155</v>
      </c>
      <c r="M3066" s="49">
        <v>0.85</v>
      </c>
      <c r="N3066" s="49">
        <v>0.15</v>
      </c>
      <c r="O3066" s="50">
        <f>Ugovori_OPULJP[[#This Row],[Bespovratna sredstva - Ukupno (EU+Nac) HRK
= Ukupna ugovorena vrijednost bespovratnih sredstava]]*Ugovori_OPULJP[[#This Row],[EU STOPA SUFINANCIRANJA %
EU CO-FINANCING RATE %]]</f>
        <v>1694408.4279999998</v>
      </c>
      <c r="P3066" s="51">
        <f>Ugovori_OPULJP[[#This Row],[Bespovratna sredstva - EU dio - HRK]]/7.5345</f>
        <v>224886.64516557168</v>
      </c>
      <c r="Q3066" s="50">
        <f>Ugovori_OPULJP[[#This Row],[Bespovratna sredstva - Ukupno (EU+Nac) HRK
= Ukupna ugovorena vrijednost bespovratnih sredstava]]*Ugovori_OPULJP[[#This Row],[STOPA NACIONALNOG SUFINANCIRANJA %]]</f>
        <v>299013.25199999998</v>
      </c>
      <c r="R3066" s="51">
        <f>Ugovori_OPULJP[[#This Row],[Bespovratna sredstva - Nacionalni dio - HRK]]/7.5345</f>
        <v>39685.878558630298</v>
      </c>
      <c r="S3066" s="50">
        <v>1993421.68</v>
      </c>
      <c r="T3066" s="51">
        <f>Ugovori_OPULJP[[#This Row],[Bespovratna sredstva - Ukupno (EU+Nac) HRK
= Ukupna ugovorena vrijednost bespovratnih sredstava]]/7.5345</f>
        <v>264572.52372420201</v>
      </c>
      <c r="U3066" s="50">
        <v>430878.34000000008</v>
      </c>
      <c r="V3066" s="51">
        <f>Ugovori_OPULJP[[#This Row],[Javni doprinos korisnika - HRK]]/7.5345</f>
        <v>57187.38336983211</v>
      </c>
      <c r="W3066" s="50">
        <v>0</v>
      </c>
      <c r="X3066" s="51">
        <f>Ugovori_OPULJP[[#This Row],[Privatni doprinos korisnika - HRK]]/7.5345</f>
        <v>0</v>
      </c>
      <c r="Y3066" s="52">
        <v>2424300.02</v>
      </c>
      <c r="Z3066" s="53">
        <f>Ugovori_OPULJP[[#This Row],[UKUPNI PRIHVATLJIVI IZDACI
TOTAL ELIGIBLE EXPENDITURE
= Bespovratna sredstva ukupno + doprinos korisnika
= Ukupni prihvatljivi troškovi
= Ukupna ugovorena vrijednost projekta HRK]]/7.5345</f>
        <v>321759.90709403408</v>
      </c>
      <c r="AA3066" s="44" t="s">
        <v>10669</v>
      </c>
      <c r="AB3066" s="44" t="s">
        <v>10670</v>
      </c>
      <c r="AC3066" s="114" t="s">
        <v>11204</v>
      </c>
      <c r="AD3066" s="43" t="s">
        <v>11026</v>
      </c>
    </row>
    <row r="3067" spans="1:30" ht="66.75" customHeight="1" x14ac:dyDescent="0.2">
      <c r="A3067" s="41" t="s">
        <v>11205</v>
      </c>
      <c r="B3067" s="42" t="s">
        <v>10664</v>
      </c>
      <c r="C3067" s="43" t="s">
        <v>11022</v>
      </c>
      <c r="D3067" s="43" t="s">
        <v>11159</v>
      </c>
      <c r="E3067" s="44" t="s">
        <v>232</v>
      </c>
      <c r="F3067" s="45" t="s">
        <v>11206</v>
      </c>
      <c r="G3067" s="45" t="s">
        <v>11076</v>
      </c>
      <c r="H3067" s="47">
        <v>42608</v>
      </c>
      <c r="I3067" s="47">
        <v>42972</v>
      </c>
      <c r="J3067" s="48" t="str">
        <f>IF(Ugovori_OPULJP[[#This Row],[DATUM ZAVRŠETKA OPERACIJE]]&gt;DATE(2024,3,31),"u provedbi","završen")</f>
        <v>završen</v>
      </c>
      <c r="K3067" s="46" t="s">
        <v>249</v>
      </c>
      <c r="L3067" s="46" t="s">
        <v>249</v>
      </c>
      <c r="M3067" s="49">
        <v>0.85</v>
      </c>
      <c r="N3067" s="49">
        <v>0.15</v>
      </c>
      <c r="O3067" s="50">
        <f>Ugovori_OPULJP[[#This Row],[Bespovratna sredstva - Ukupno (EU+Nac) HRK
= Ukupna ugovorena vrijednost bespovratnih sredstava]]*Ugovori_OPULJP[[#This Row],[EU STOPA SUFINANCIRANJA %
EU CO-FINANCING RATE %]]</f>
        <v>2125000</v>
      </c>
      <c r="P3067" s="51">
        <f>Ugovori_OPULJP[[#This Row],[Bespovratna sredstva - EU dio - HRK]]/7.5345</f>
        <v>282035.96788108035</v>
      </c>
      <c r="Q3067" s="50">
        <f>Ugovori_OPULJP[[#This Row],[Bespovratna sredstva - Ukupno (EU+Nac) HRK
= Ukupna ugovorena vrijednost bespovratnih sredstava]]*Ugovori_OPULJP[[#This Row],[STOPA NACIONALNOG SUFINANCIRANJA %]]</f>
        <v>375000</v>
      </c>
      <c r="R3067" s="51">
        <f>Ugovori_OPULJP[[#This Row],[Bespovratna sredstva - Nacionalni dio - HRK]]/7.5345</f>
        <v>49771.053155484769</v>
      </c>
      <c r="S3067" s="50">
        <v>2500000</v>
      </c>
      <c r="T3067" s="51">
        <f>Ugovori_OPULJP[[#This Row],[Bespovratna sredstva - Ukupno (EU+Nac) HRK
= Ukupna ugovorena vrijednost bespovratnih sredstava]]/7.5345</f>
        <v>331807.02103656513</v>
      </c>
      <c r="U3067" s="50">
        <v>1027163.8999999999</v>
      </c>
      <c r="V3067" s="51">
        <f>Ugovori_OPULJP[[#This Row],[Javni doprinos korisnika - HRK]]/7.5345</f>
        <v>136328.07751012009</v>
      </c>
      <c r="W3067" s="50">
        <v>0</v>
      </c>
      <c r="X3067" s="51">
        <f>Ugovori_OPULJP[[#This Row],[Privatni doprinos korisnika - HRK]]/7.5345</f>
        <v>0</v>
      </c>
      <c r="Y3067" s="52">
        <v>3527163.9</v>
      </c>
      <c r="Z3067" s="53">
        <f>Ugovori_OPULJP[[#This Row],[UKUPNI PRIHVATLJIVI IZDACI
TOTAL ELIGIBLE EXPENDITURE
= Bespovratna sredstva ukupno + doprinos korisnika
= Ukupni prihvatljivi troškovi
= Ukupna ugovorena vrijednost projekta HRK]]/7.5345</f>
        <v>468135.09854668519</v>
      </c>
      <c r="AA3067" s="44" t="s">
        <v>10669</v>
      </c>
      <c r="AB3067" s="44" t="s">
        <v>10670</v>
      </c>
      <c r="AC3067" s="114" t="s">
        <v>11207</v>
      </c>
      <c r="AD3067" s="43" t="s">
        <v>11026</v>
      </c>
    </row>
    <row r="3068" spans="1:30" ht="66.75" customHeight="1" x14ac:dyDescent="0.2">
      <c r="A3068" s="41" t="s">
        <v>11208</v>
      </c>
      <c r="B3068" s="42" t="s">
        <v>10664</v>
      </c>
      <c r="C3068" s="43" t="s">
        <v>11022</v>
      </c>
      <c r="D3068" s="43" t="s">
        <v>11159</v>
      </c>
      <c r="E3068" s="44" t="s">
        <v>232</v>
      </c>
      <c r="F3068" s="45" t="s">
        <v>11068</v>
      </c>
      <c r="G3068" s="45" t="s">
        <v>11069</v>
      </c>
      <c r="H3068" s="47">
        <v>42590</v>
      </c>
      <c r="I3068" s="47">
        <v>42954</v>
      </c>
      <c r="J3068" s="48" t="str">
        <f>IF(Ugovori_OPULJP[[#This Row],[DATUM ZAVRŠETKA OPERACIJE]]&gt;DATE(2024,3,31),"u provedbi","završen")</f>
        <v>završen</v>
      </c>
      <c r="K3068" s="46" t="s">
        <v>155</v>
      </c>
      <c r="L3068" s="46" t="s">
        <v>37</v>
      </c>
      <c r="M3068" s="49">
        <v>0.85</v>
      </c>
      <c r="N3068" s="49">
        <v>0.15</v>
      </c>
      <c r="O3068" s="50">
        <f>Ugovori_OPULJP[[#This Row],[Bespovratna sredstva - Ukupno (EU+Nac) HRK
= Ukupna ugovorena vrijednost bespovratnih sredstava]]*Ugovori_OPULJP[[#This Row],[EU STOPA SUFINANCIRANJA %
EU CO-FINANCING RATE %]]</f>
        <v>2125000</v>
      </c>
      <c r="P3068" s="51">
        <f>Ugovori_OPULJP[[#This Row],[Bespovratna sredstva - EU dio - HRK]]/7.5345</f>
        <v>282035.96788108035</v>
      </c>
      <c r="Q3068" s="50">
        <f>Ugovori_OPULJP[[#This Row],[Bespovratna sredstva - Ukupno (EU+Nac) HRK
= Ukupna ugovorena vrijednost bespovratnih sredstava]]*Ugovori_OPULJP[[#This Row],[STOPA NACIONALNOG SUFINANCIRANJA %]]</f>
        <v>375000</v>
      </c>
      <c r="R3068" s="51">
        <f>Ugovori_OPULJP[[#This Row],[Bespovratna sredstva - Nacionalni dio - HRK]]/7.5345</f>
        <v>49771.053155484769</v>
      </c>
      <c r="S3068" s="50">
        <v>2500000</v>
      </c>
      <c r="T3068" s="51">
        <f>Ugovori_OPULJP[[#This Row],[Bespovratna sredstva - Ukupno (EU+Nac) HRK
= Ukupna ugovorena vrijednost bespovratnih sredstava]]/7.5345</f>
        <v>331807.02103656513</v>
      </c>
      <c r="U3068" s="50">
        <v>1742152</v>
      </c>
      <c r="V3068" s="51">
        <f>Ugovori_OPULJP[[#This Row],[Javni doprinos korisnika - HRK]]/7.5345</f>
        <v>231223.3061251576</v>
      </c>
      <c r="W3068" s="50">
        <v>0</v>
      </c>
      <c r="X3068" s="51">
        <f>Ugovori_OPULJP[[#This Row],[Privatni doprinos korisnika - HRK]]/7.5345</f>
        <v>0</v>
      </c>
      <c r="Y3068" s="52">
        <v>4242152</v>
      </c>
      <c r="Z3068" s="53">
        <f>Ugovori_OPULJP[[#This Row],[UKUPNI PRIHVATLJIVI IZDACI
TOTAL ELIGIBLE EXPENDITURE
= Bespovratna sredstva ukupno + doprinos korisnika
= Ukupni prihvatljivi troškovi
= Ukupna ugovorena vrijednost projekta HRK]]/7.5345</f>
        <v>563030.3271617227</v>
      </c>
      <c r="AA3068" s="44" t="s">
        <v>10669</v>
      </c>
      <c r="AB3068" s="44" t="s">
        <v>10670</v>
      </c>
      <c r="AC3068" s="114" t="s">
        <v>11209</v>
      </c>
      <c r="AD3068" s="43" t="s">
        <v>11026</v>
      </c>
    </row>
    <row r="3069" spans="1:30" ht="66.75" customHeight="1" x14ac:dyDescent="0.2">
      <c r="A3069" s="41" t="s">
        <v>11210</v>
      </c>
      <c r="B3069" s="42" t="s">
        <v>10664</v>
      </c>
      <c r="C3069" s="43" t="s">
        <v>11022</v>
      </c>
      <c r="D3069" s="43" t="s">
        <v>11159</v>
      </c>
      <c r="E3069" s="44" t="s">
        <v>232</v>
      </c>
      <c r="F3069" s="45" t="s">
        <v>11211</v>
      </c>
      <c r="G3069" s="45" t="s">
        <v>11096</v>
      </c>
      <c r="H3069" s="47">
        <v>42608</v>
      </c>
      <c r="I3069" s="47">
        <v>42972</v>
      </c>
      <c r="J3069" s="48" t="str">
        <f>IF(Ugovori_OPULJP[[#This Row],[DATUM ZAVRŠETKA OPERACIJE]]&gt;DATE(2024,3,31),"u provedbi","završen")</f>
        <v>završen</v>
      </c>
      <c r="K3069" s="46" t="s">
        <v>271</v>
      </c>
      <c r="L3069" s="46" t="s">
        <v>271</v>
      </c>
      <c r="M3069" s="49">
        <v>0.85</v>
      </c>
      <c r="N3069" s="49">
        <v>0.15</v>
      </c>
      <c r="O3069" s="50">
        <f>Ugovori_OPULJP[[#This Row],[Bespovratna sredstva - Ukupno (EU+Nac) HRK
= Ukupna ugovorena vrijednost bespovratnih sredstava]]*Ugovori_OPULJP[[#This Row],[EU STOPA SUFINANCIRANJA %
EU CO-FINANCING RATE %]]</f>
        <v>1510383.105</v>
      </c>
      <c r="P3069" s="51">
        <f>Ugovori_OPULJP[[#This Row],[Bespovratna sredstva - EU dio - HRK]]/7.5345</f>
        <v>200462.28747760301</v>
      </c>
      <c r="Q3069" s="50">
        <f>Ugovori_OPULJP[[#This Row],[Bespovratna sredstva - Ukupno (EU+Nac) HRK
= Ukupna ugovorena vrijednost bespovratnih sredstava]]*Ugovori_OPULJP[[#This Row],[STOPA NACIONALNOG SUFINANCIRANJA %]]</f>
        <v>266538.19500000001</v>
      </c>
      <c r="R3069" s="51">
        <f>Ugovori_OPULJP[[#This Row],[Bespovratna sredstva - Nacionalni dio - HRK]]/7.5345</f>
        <v>35375.697790165235</v>
      </c>
      <c r="S3069" s="50">
        <v>1776921.3</v>
      </c>
      <c r="T3069" s="51">
        <f>Ugovori_OPULJP[[#This Row],[Bespovratna sredstva - Ukupno (EU+Nac) HRK
= Ukupna ugovorena vrijednost bespovratnih sredstava]]/7.5345</f>
        <v>235837.98526776826</v>
      </c>
      <c r="U3069" s="50">
        <v>93522.199999999953</v>
      </c>
      <c r="V3069" s="51">
        <f>Ugovori_OPULJP[[#This Row],[Javni doprinos korisnika - HRK]]/7.5345</f>
        <v>12412.529033114333</v>
      </c>
      <c r="W3069" s="50">
        <v>0</v>
      </c>
      <c r="X3069" s="51">
        <f>Ugovori_OPULJP[[#This Row],[Privatni doprinos korisnika - HRK]]/7.5345</f>
        <v>0</v>
      </c>
      <c r="Y3069" s="52">
        <v>1870443.5</v>
      </c>
      <c r="Z3069" s="53">
        <f>Ugovori_OPULJP[[#This Row],[UKUPNI PRIHVATLJIVI IZDACI
TOTAL ELIGIBLE EXPENDITURE
= Bespovratna sredstva ukupno + doprinos korisnika
= Ukupni prihvatljivi troškovi
= Ukupna ugovorena vrijednost projekta HRK]]/7.5345</f>
        <v>248250.51430088258</v>
      </c>
      <c r="AA3069" s="44" t="s">
        <v>10669</v>
      </c>
      <c r="AB3069" s="44" t="s">
        <v>10670</v>
      </c>
      <c r="AC3069" s="114" t="s">
        <v>11212</v>
      </c>
      <c r="AD3069" s="43" t="s">
        <v>11026</v>
      </c>
    </row>
    <row r="3070" spans="1:30" ht="66.75" customHeight="1" x14ac:dyDescent="0.2">
      <c r="A3070" s="41" t="s">
        <v>11213</v>
      </c>
      <c r="B3070" s="42" t="s">
        <v>10664</v>
      </c>
      <c r="C3070" s="43" t="s">
        <v>11022</v>
      </c>
      <c r="D3070" s="43" t="s">
        <v>11159</v>
      </c>
      <c r="E3070" s="44" t="s">
        <v>232</v>
      </c>
      <c r="F3070" s="45" t="s">
        <v>11214</v>
      </c>
      <c r="G3070" s="45" t="s">
        <v>11215</v>
      </c>
      <c r="H3070" s="47">
        <v>42600</v>
      </c>
      <c r="I3070" s="47">
        <v>42964</v>
      </c>
      <c r="J3070" s="48" t="str">
        <f>IF(Ugovori_OPULJP[[#This Row],[DATUM ZAVRŠETKA OPERACIJE]]&gt;DATE(2024,3,31),"u provedbi","završen")</f>
        <v>završen</v>
      </c>
      <c r="K3070" s="46" t="s">
        <v>155</v>
      </c>
      <c r="L3070" s="46" t="s">
        <v>155</v>
      </c>
      <c r="M3070" s="49">
        <v>0.85</v>
      </c>
      <c r="N3070" s="49">
        <v>0.15</v>
      </c>
      <c r="O3070" s="50">
        <f>Ugovori_OPULJP[[#This Row],[Bespovratna sredstva - Ukupno (EU+Nac) HRK
= Ukupna ugovorena vrijednost bespovratnih sredstava]]*Ugovori_OPULJP[[#This Row],[EU STOPA SUFINANCIRANJA %
EU CO-FINANCING RATE %]]</f>
        <v>691721.5</v>
      </c>
      <c r="P3070" s="51">
        <f>Ugovori_OPULJP[[#This Row],[Bespovratna sredstva - EU dio - HRK]]/7.5345</f>
        <v>91807.220120777754</v>
      </c>
      <c r="Q3070" s="50">
        <f>Ugovori_OPULJP[[#This Row],[Bespovratna sredstva - Ukupno (EU+Nac) HRK
= Ukupna ugovorena vrijednost bespovratnih sredstava]]*Ugovori_OPULJP[[#This Row],[STOPA NACIONALNOG SUFINANCIRANJA %]]</f>
        <v>122068.5</v>
      </c>
      <c r="R3070" s="51">
        <f>Ugovori_OPULJP[[#This Row],[Bespovratna sredstva - Nacionalni dio - HRK]]/7.5345</f>
        <v>16201.27413896078</v>
      </c>
      <c r="S3070" s="50">
        <v>813790</v>
      </c>
      <c r="T3070" s="51">
        <f>Ugovori_OPULJP[[#This Row],[Bespovratna sredstva - Ukupno (EU+Nac) HRK
= Ukupna ugovorena vrijednost bespovratnih sredstava]]/7.5345</f>
        <v>108008.49425973852</v>
      </c>
      <c r="U3070" s="50">
        <v>143610</v>
      </c>
      <c r="V3070" s="51">
        <f>Ugovori_OPULJP[[#This Row],[Javni doprinos korisnika - HRK]]/7.5345</f>
        <v>19060.322516424447</v>
      </c>
      <c r="W3070" s="50">
        <v>0</v>
      </c>
      <c r="X3070" s="51">
        <f>Ugovori_OPULJP[[#This Row],[Privatni doprinos korisnika - HRK]]/7.5345</f>
        <v>0</v>
      </c>
      <c r="Y3070" s="52">
        <v>957400</v>
      </c>
      <c r="Z3070" s="53">
        <f>Ugovori_OPULJP[[#This Row],[UKUPNI PRIHVATLJIVI IZDACI
TOTAL ELIGIBLE EXPENDITURE
= Bespovratna sredstva ukupno + doprinos korisnika
= Ukupni prihvatljivi troškovi
= Ukupna ugovorena vrijednost projekta HRK]]/7.5345</f>
        <v>127068.81677616297</v>
      </c>
      <c r="AA3070" s="44" t="s">
        <v>10669</v>
      </c>
      <c r="AB3070" s="44" t="s">
        <v>10670</v>
      </c>
      <c r="AC3070" s="114" t="s">
        <v>11216</v>
      </c>
      <c r="AD3070" s="43" t="s">
        <v>11026</v>
      </c>
    </row>
    <row r="3071" spans="1:30" ht="66.75" customHeight="1" x14ac:dyDescent="0.2">
      <c r="A3071" s="41" t="s">
        <v>11217</v>
      </c>
      <c r="B3071" s="42" t="s">
        <v>10664</v>
      </c>
      <c r="C3071" s="43" t="s">
        <v>11022</v>
      </c>
      <c r="D3071" s="43" t="s">
        <v>11159</v>
      </c>
      <c r="E3071" s="44" t="s">
        <v>232</v>
      </c>
      <c r="F3071" s="45" t="s">
        <v>11218</v>
      </c>
      <c r="G3071" s="45" t="s">
        <v>9752</v>
      </c>
      <c r="H3071" s="47">
        <v>42613</v>
      </c>
      <c r="I3071" s="47">
        <v>42977</v>
      </c>
      <c r="J3071" s="48" t="str">
        <f>IF(Ugovori_OPULJP[[#This Row],[DATUM ZAVRŠETKA OPERACIJE]]&gt;DATE(2024,3,31),"u provedbi","završen")</f>
        <v>završen</v>
      </c>
      <c r="K3071" s="46" t="s">
        <v>211</v>
      </c>
      <c r="L3071" s="46" t="s">
        <v>211</v>
      </c>
      <c r="M3071" s="49">
        <v>0.85</v>
      </c>
      <c r="N3071" s="49">
        <v>0.15</v>
      </c>
      <c r="O3071" s="50">
        <f>Ugovori_OPULJP[[#This Row],[Bespovratna sredstva - Ukupno (EU+Nac) HRK
= Ukupna ugovorena vrijednost bespovratnih sredstava]]*Ugovori_OPULJP[[#This Row],[EU STOPA SUFINANCIRANJA %
EU CO-FINANCING RATE %]]</f>
        <v>1433691.6255000001</v>
      </c>
      <c r="P3071" s="51">
        <f>Ugovori_OPULJP[[#This Row],[Bespovratna sredstva - EU dio - HRK]]/7.5345</f>
        <v>190283.57893689029</v>
      </c>
      <c r="Q3071" s="50">
        <f>Ugovori_OPULJP[[#This Row],[Bespovratna sredstva - Ukupno (EU+Nac) HRK
= Ukupna ugovorena vrijednost bespovratnih sredstava]]*Ugovori_OPULJP[[#This Row],[STOPA NACIONALNOG SUFINANCIRANJA %]]</f>
        <v>253004.4045</v>
      </c>
      <c r="R3071" s="51">
        <f>Ugovori_OPULJP[[#This Row],[Bespovratna sredstva - Nacionalni dio - HRK]]/7.5345</f>
        <v>33579.455106510053</v>
      </c>
      <c r="S3071" s="50">
        <v>1686696.03</v>
      </c>
      <c r="T3071" s="51">
        <f>Ugovori_OPULJP[[#This Row],[Bespovratna sredstva - Ukupno (EU+Nac) HRK
= Ukupna ugovorena vrijednost bespovratnih sredstava]]/7.5345</f>
        <v>223863.03404340034</v>
      </c>
      <c r="U3071" s="50">
        <v>148664.17999999993</v>
      </c>
      <c r="V3071" s="51">
        <f>Ugovori_OPULJP[[#This Row],[Javni doprinos korisnika - HRK]]/7.5345</f>
        <v>19731.127480257474</v>
      </c>
      <c r="W3071" s="50">
        <v>0</v>
      </c>
      <c r="X3071" s="51">
        <f>Ugovori_OPULJP[[#This Row],[Privatni doprinos korisnika - HRK]]/7.5345</f>
        <v>0</v>
      </c>
      <c r="Y3071" s="52">
        <v>1835360.21</v>
      </c>
      <c r="Z3071" s="53">
        <f>Ugovori_OPULJP[[#This Row],[UKUPNI PRIHVATLJIVI IZDACI
TOTAL ELIGIBLE EXPENDITURE
= Bespovratna sredstva ukupno + doprinos korisnika
= Ukupni prihvatljivi troškovi
= Ukupna ugovorena vrijednost projekta HRK]]/7.5345</f>
        <v>243594.16152365782</v>
      </c>
      <c r="AA3071" s="44" t="s">
        <v>10669</v>
      </c>
      <c r="AB3071" s="44" t="s">
        <v>10670</v>
      </c>
      <c r="AC3071" s="114" t="s">
        <v>11219</v>
      </c>
      <c r="AD3071" s="43" t="s">
        <v>11026</v>
      </c>
    </row>
    <row r="3072" spans="1:30" ht="66.75" customHeight="1" x14ac:dyDescent="0.2">
      <c r="A3072" s="41" t="s">
        <v>11220</v>
      </c>
      <c r="B3072" s="42" t="s">
        <v>10664</v>
      </c>
      <c r="C3072" s="43" t="s">
        <v>11022</v>
      </c>
      <c r="D3072" s="43" t="s">
        <v>11159</v>
      </c>
      <c r="E3072" s="44" t="s">
        <v>232</v>
      </c>
      <c r="F3072" s="45" t="s">
        <v>11221</v>
      </c>
      <c r="G3072" s="62" t="s">
        <v>9133</v>
      </c>
      <c r="H3072" s="47">
        <v>42565</v>
      </c>
      <c r="I3072" s="47">
        <v>42929</v>
      </c>
      <c r="J3072" s="48" t="str">
        <f>IF(Ugovori_OPULJP[[#This Row],[DATUM ZAVRŠETKA OPERACIJE]]&gt;DATE(2024,3,31),"u provedbi","završen")</f>
        <v>završen</v>
      </c>
      <c r="K3072" s="46" t="s">
        <v>173</v>
      </c>
      <c r="L3072" s="46" t="s">
        <v>173</v>
      </c>
      <c r="M3072" s="49">
        <v>0.85</v>
      </c>
      <c r="N3072" s="49">
        <v>0.15</v>
      </c>
      <c r="O3072" s="50">
        <f>Ugovori_OPULJP[[#This Row],[Bespovratna sredstva - Ukupno (EU+Nac) HRK
= Ukupna ugovorena vrijednost bespovratnih sredstava]]*Ugovori_OPULJP[[#This Row],[EU STOPA SUFINANCIRANJA %
EU CO-FINANCING RATE %]]</f>
        <v>1700000</v>
      </c>
      <c r="P3072" s="51">
        <f>Ugovori_OPULJP[[#This Row],[Bespovratna sredstva - EU dio - HRK]]/7.5345</f>
        <v>225628.77430486429</v>
      </c>
      <c r="Q3072" s="50">
        <f>Ugovori_OPULJP[[#This Row],[Bespovratna sredstva - Ukupno (EU+Nac) HRK
= Ukupna ugovorena vrijednost bespovratnih sredstava]]*Ugovori_OPULJP[[#This Row],[STOPA NACIONALNOG SUFINANCIRANJA %]]</f>
        <v>300000</v>
      </c>
      <c r="R3072" s="51">
        <f>Ugovori_OPULJP[[#This Row],[Bespovratna sredstva - Nacionalni dio - HRK]]/7.5345</f>
        <v>39816.842524387816</v>
      </c>
      <c r="S3072" s="50">
        <v>2000000</v>
      </c>
      <c r="T3072" s="51">
        <f>Ugovori_OPULJP[[#This Row],[Bespovratna sredstva - Ukupno (EU+Nac) HRK
= Ukupna ugovorena vrijednost bespovratnih sredstava]]/7.5345</f>
        <v>265445.6168292521</v>
      </c>
      <c r="U3072" s="50">
        <v>335843.33999999985</v>
      </c>
      <c r="V3072" s="51">
        <f>Ugovori_OPULJP[[#This Row],[Javni doprinos korisnika - HRK]]/7.5345</f>
        <v>44574.071272148096</v>
      </c>
      <c r="W3072" s="50">
        <v>0</v>
      </c>
      <c r="X3072" s="51">
        <f>Ugovori_OPULJP[[#This Row],[Privatni doprinos korisnika - HRK]]/7.5345</f>
        <v>0</v>
      </c>
      <c r="Y3072" s="52">
        <v>2335843.34</v>
      </c>
      <c r="Z3072" s="53">
        <f>Ugovori_OPULJP[[#This Row],[UKUPNI PRIHVATLJIVI IZDACI
TOTAL ELIGIBLE EXPENDITURE
= Bespovratna sredstva ukupno + doprinos korisnika
= Ukupni prihvatljivi troškovi
= Ukupna ugovorena vrijednost projekta HRK]]/7.5345</f>
        <v>310019.68810140021</v>
      </c>
      <c r="AA3072" s="44" t="s">
        <v>10669</v>
      </c>
      <c r="AB3072" s="44" t="s">
        <v>10670</v>
      </c>
      <c r="AC3072" s="43" t="s">
        <v>11222</v>
      </c>
      <c r="AD3072" s="43" t="s">
        <v>11026</v>
      </c>
    </row>
    <row r="3073" spans="1:30" ht="66.75" customHeight="1" x14ac:dyDescent="0.2">
      <c r="A3073" s="41" t="s">
        <v>11223</v>
      </c>
      <c r="B3073" s="42" t="s">
        <v>10664</v>
      </c>
      <c r="C3073" s="43" t="s">
        <v>11022</v>
      </c>
      <c r="D3073" s="43" t="s">
        <v>11159</v>
      </c>
      <c r="E3073" s="44" t="s">
        <v>232</v>
      </c>
      <c r="F3073" s="45" t="s">
        <v>11224</v>
      </c>
      <c r="G3073" s="45" t="s">
        <v>37</v>
      </c>
      <c r="H3073" s="47">
        <v>42565</v>
      </c>
      <c r="I3073" s="47">
        <v>42929</v>
      </c>
      <c r="J3073" s="48" t="str">
        <f>IF(Ugovori_OPULJP[[#This Row],[DATUM ZAVRŠETKA OPERACIJE]]&gt;DATE(2024,3,31),"u provedbi","završen")</f>
        <v>završen</v>
      </c>
      <c r="K3073" s="46" t="s">
        <v>37</v>
      </c>
      <c r="L3073" s="46" t="s">
        <v>37</v>
      </c>
      <c r="M3073" s="49">
        <v>0.85</v>
      </c>
      <c r="N3073" s="49">
        <v>0.15</v>
      </c>
      <c r="O3073" s="50">
        <f>Ugovori_OPULJP[[#This Row],[Bespovratna sredstva - Ukupno (EU+Nac) HRK
= Ukupna ugovorena vrijednost bespovratnih sredstava]]*Ugovori_OPULJP[[#This Row],[EU STOPA SUFINANCIRANJA %
EU CO-FINANCING RATE %]]</f>
        <v>4250000</v>
      </c>
      <c r="P3073" s="51">
        <f>Ugovori_OPULJP[[#This Row],[Bespovratna sredstva - EU dio - HRK]]/7.5345</f>
        <v>564071.93576216069</v>
      </c>
      <c r="Q3073" s="50">
        <f>Ugovori_OPULJP[[#This Row],[Bespovratna sredstva - Ukupno (EU+Nac) HRK
= Ukupna ugovorena vrijednost bespovratnih sredstava]]*Ugovori_OPULJP[[#This Row],[STOPA NACIONALNOG SUFINANCIRANJA %]]</f>
        <v>750000</v>
      </c>
      <c r="R3073" s="51">
        <f>Ugovori_OPULJP[[#This Row],[Bespovratna sredstva - Nacionalni dio - HRK]]/7.5345</f>
        <v>99542.106310969539</v>
      </c>
      <c r="S3073" s="50">
        <v>5000000</v>
      </c>
      <c r="T3073" s="51">
        <f>Ugovori_OPULJP[[#This Row],[Bespovratna sredstva - Ukupno (EU+Nac) HRK
= Ukupna ugovorena vrijednost bespovratnih sredstava]]/7.5345</f>
        <v>663614.04207313026</v>
      </c>
      <c r="U3073" s="50">
        <v>2057906.9000000004</v>
      </c>
      <c r="V3073" s="51">
        <f>Ugovori_OPULJP[[#This Row],[Javni doprinos korisnika - HRK]]/7.5345</f>
        <v>273131.18322383706</v>
      </c>
      <c r="W3073" s="50">
        <v>0</v>
      </c>
      <c r="X3073" s="51">
        <f>Ugovori_OPULJP[[#This Row],[Privatni doprinos korisnika - HRK]]/7.5345</f>
        <v>0</v>
      </c>
      <c r="Y3073" s="52">
        <v>7057906.9000000004</v>
      </c>
      <c r="Z3073" s="53">
        <f>Ugovori_OPULJP[[#This Row],[UKUPNI PRIHVATLJIVI IZDACI
TOTAL ELIGIBLE EXPENDITURE
= Bespovratna sredstva ukupno + doprinos korisnika
= Ukupni prihvatljivi troškovi
= Ukupna ugovorena vrijednost projekta HRK]]/7.5345</f>
        <v>936745.22529696731</v>
      </c>
      <c r="AA3073" s="44" t="s">
        <v>10669</v>
      </c>
      <c r="AB3073" s="44" t="s">
        <v>10670</v>
      </c>
      <c r="AC3073" s="43" t="s">
        <v>11225</v>
      </c>
      <c r="AD3073" s="43" t="s">
        <v>11026</v>
      </c>
    </row>
    <row r="3074" spans="1:30" ht="66.75" customHeight="1" x14ac:dyDescent="0.2">
      <c r="A3074" s="41" t="s">
        <v>11226</v>
      </c>
      <c r="B3074" s="42" t="s">
        <v>10664</v>
      </c>
      <c r="C3074" s="43" t="s">
        <v>11022</v>
      </c>
      <c r="D3074" s="43" t="s">
        <v>11159</v>
      </c>
      <c r="E3074" s="44" t="s">
        <v>232</v>
      </c>
      <c r="F3074" s="45" t="s">
        <v>11227</v>
      </c>
      <c r="G3074" s="45" t="s">
        <v>243</v>
      </c>
      <c r="H3074" s="47">
        <v>42599</v>
      </c>
      <c r="I3074" s="47">
        <v>42963</v>
      </c>
      <c r="J3074" s="48" t="str">
        <f>IF(Ugovori_OPULJP[[#This Row],[DATUM ZAVRŠETKA OPERACIJE]]&gt;DATE(2024,3,31),"u provedbi","završen")</f>
        <v>završen</v>
      </c>
      <c r="K3074" s="46" t="s">
        <v>244</v>
      </c>
      <c r="L3074" s="46" t="s">
        <v>244</v>
      </c>
      <c r="M3074" s="49">
        <v>0.85</v>
      </c>
      <c r="N3074" s="49">
        <v>0.15</v>
      </c>
      <c r="O3074" s="50">
        <f>Ugovori_OPULJP[[#This Row],[Bespovratna sredstva - Ukupno (EU+Nac) HRK
= Ukupna ugovorena vrijednost bespovratnih sredstava]]*Ugovori_OPULJP[[#This Row],[EU STOPA SUFINANCIRANJA %
EU CO-FINANCING RATE %]]</f>
        <v>1700000</v>
      </c>
      <c r="P3074" s="51">
        <f>Ugovori_OPULJP[[#This Row],[Bespovratna sredstva - EU dio - HRK]]/7.5345</f>
        <v>225628.77430486429</v>
      </c>
      <c r="Q3074" s="50">
        <f>Ugovori_OPULJP[[#This Row],[Bespovratna sredstva - Ukupno (EU+Nac) HRK
= Ukupna ugovorena vrijednost bespovratnih sredstava]]*Ugovori_OPULJP[[#This Row],[STOPA NACIONALNOG SUFINANCIRANJA %]]</f>
        <v>300000</v>
      </c>
      <c r="R3074" s="51">
        <f>Ugovori_OPULJP[[#This Row],[Bespovratna sredstva - Nacionalni dio - HRK]]/7.5345</f>
        <v>39816.842524387816</v>
      </c>
      <c r="S3074" s="50">
        <v>2000000</v>
      </c>
      <c r="T3074" s="51">
        <f>Ugovori_OPULJP[[#This Row],[Bespovratna sredstva - Ukupno (EU+Nac) HRK
= Ukupna ugovorena vrijednost bespovratnih sredstava]]/7.5345</f>
        <v>265445.6168292521</v>
      </c>
      <c r="U3074" s="50">
        <v>476900</v>
      </c>
      <c r="V3074" s="51">
        <f>Ugovori_OPULJP[[#This Row],[Javni doprinos korisnika - HRK]]/7.5345</f>
        <v>63295.507332935158</v>
      </c>
      <c r="W3074" s="50">
        <v>0</v>
      </c>
      <c r="X3074" s="51">
        <f>Ugovori_OPULJP[[#This Row],[Privatni doprinos korisnika - HRK]]/7.5345</f>
        <v>0</v>
      </c>
      <c r="Y3074" s="52">
        <v>2476900</v>
      </c>
      <c r="Z3074" s="53">
        <f>Ugovori_OPULJP[[#This Row],[UKUPNI PRIHVATLJIVI IZDACI
TOTAL ELIGIBLE EXPENDITURE
= Bespovratna sredstva ukupno + doprinos korisnika
= Ukupni prihvatljivi troškovi
= Ukupna ugovorena vrijednost projekta HRK]]/7.5345</f>
        <v>328741.12416218728</v>
      </c>
      <c r="AA3074" s="44" t="s">
        <v>10669</v>
      </c>
      <c r="AB3074" s="44" t="s">
        <v>10670</v>
      </c>
      <c r="AC3074" s="43" t="s">
        <v>11228</v>
      </c>
      <c r="AD3074" s="43" t="s">
        <v>11026</v>
      </c>
    </row>
    <row r="3075" spans="1:30" ht="66.75" customHeight="1" x14ac:dyDescent="0.2">
      <c r="A3075" s="41" t="s">
        <v>11229</v>
      </c>
      <c r="B3075" s="42" t="s">
        <v>10664</v>
      </c>
      <c r="C3075" s="43" t="s">
        <v>11022</v>
      </c>
      <c r="D3075" s="43" t="s">
        <v>11159</v>
      </c>
      <c r="E3075" s="44" t="s">
        <v>232</v>
      </c>
      <c r="F3075" s="45" t="s">
        <v>11230</v>
      </c>
      <c r="G3075" s="45" t="s">
        <v>1888</v>
      </c>
      <c r="H3075" s="47">
        <v>42613</v>
      </c>
      <c r="I3075" s="47">
        <v>42977</v>
      </c>
      <c r="J3075" s="48" t="str">
        <f>IF(Ugovori_OPULJP[[#This Row],[DATUM ZAVRŠETKA OPERACIJE]]&gt;DATE(2024,3,31),"u provedbi","završen")</f>
        <v>završen</v>
      </c>
      <c r="K3075" s="46" t="s">
        <v>99</v>
      </c>
      <c r="L3075" s="46" t="s">
        <v>99</v>
      </c>
      <c r="M3075" s="49">
        <v>0.85</v>
      </c>
      <c r="N3075" s="49">
        <v>0.15</v>
      </c>
      <c r="O3075" s="50">
        <f>Ugovori_OPULJP[[#This Row],[Bespovratna sredstva - Ukupno (EU+Nac) HRK
= Ukupna ugovorena vrijednost bespovratnih sredstava]]*Ugovori_OPULJP[[#This Row],[EU STOPA SUFINANCIRANJA %
EU CO-FINANCING RATE %]]</f>
        <v>2118200</v>
      </c>
      <c r="P3075" s="51">
        <f>Ugovori_OPULJP[[#This Row],[Bespovratna sredstva - EU dio - HRK]]/7.5345</f>
        <v>281133.45278386091</v>
      </c>
      <c r="Q3075" s="50">
        <f>Ugovori_OPULJP[[#This Row],[Bespovratna sredstva - Ukupno (EU+Nac) HRK
= Ukupna ugovorena vrijednost bespovratnih sredstava]]*Ugovori_OPULJP[[#This Row],[STOPA NACIONALNOG SUFINANCIRANJA %]]</f>
        <v>373800</v>
      </c>
      <c r="R3075" s="51">
        <f>Ugovori_OPULJP[[#This Row],[Bespovratna sredstva - Nacionalni dio - HRK]]/7.5345</f>
        <v>49611.785785387219</v>
      </c>
      <c r="S3075" s="50">
        <v>2492000</v>
      </c>
      <c r="T3075" s="51">
        <f>Ugovori_OPULJP[[#This Row],[Bespovratna sredstva - Ukupno (EU+Nac) HRK
= Ukupna ugovorena vrijednost bespovratnih sredstava]]/7.5345</f>
        <v>330745.23856924812</v>
      </c>
      <c r="U3075" s="50">
        <v>140842</v>
      </c>
      <c r="V3075" s="51">
        <f>Ugovori_OPULJP[[#This Row],[Javni doprinos korisnika - HRK]]/7.5345</f>
        <v>18692.945782732761</v>
      </c>
      <c r="W3075" s="50">
        <v>0</v>
      </c>
      <c r="X3075" s="51">
        <f>Ugovori_OPULJP[[#This Row],[Privatni doprinos korisnika - HRK]]/7.5345</f>
        <v>0</v>
      </c>
      <c r="Y3075" s="52">
        <v>2632842</v>
      </c>
      <c r="Z3075" s="53">
        <f>Ugovori_OPULJP[[#This Row],[UKUPNI PRIHVATLJIVI IZDACI
TOTAL ELIGIBLE EXPENDITURE
= Bespovratna sredstva ukupno + doprinos korisnika
= Ukupni prihvatljivi troškovi
= Ukupna ugovorena vrijednost projekta HRK]]/7.5345</f>
        <v>349438.18435198086</v>
      </c>
      <c r="AA3075" s="44" t="s">
        <v>10669</v>
      </c>
      <c r="AB3075" s="44" t="s">
        <v>10670</v>
      </c>
      <c r="AC3075" s="43" t="s">
        <v>11231</v>
      </c>
      <c r="AD3075" s="43" t="s">
        <v>11026</v>
      </c>
    </row>
    <row r="3076" spans="1:30" ht="66.75" customHeight="1" x14ac:dyDescent="0.2">
      <c r="A3076" s="41" t="s">
        <v>11232</v>
      </c>
      <c r="B3076" s="42" t="s">
        <v>10664</v>
      </c>
      <c r="C3076" s="43" t="s">
        <v>11022</v>
      </c>
      <c r="D3076" s="43" t="s">
        <v>11159</v>
      </c>
      <c r="E3076" s="44" t="s">
        <v>232</v>
      </c>
      <c r="F3076" s="45" t="s">
        <v>11233</v>
      </c>
      <c r="G3076" s="45" t="s">
        <v>6848</v>
      </c>
      <c r="H3076" s="47">
        <v>42598</v>
      </c>
      <c r="I3076" s="47">
        <v>42962</v>
      </c>
      <c r="J3076" s="48" t="str">
        <f>IF(Ugovori_OPULJP[[#This Row],[DATUM ZAVRŠETKA OPERACIJE]]&gt;DATE(2024,3,31),"u provedbi","završen")</f>
        <v>završen</v>
      </c>
      <c r="K3076" s="46" t="s">
        <v>371</v>
      </c>
      <c r="L3076" s="46" t="s">
        <v>371</v>
      </c>
      <c r="M3076" s="49">
        <v>0.85</v>
      </c>
      <c r="N3076" s="49">
        <v>0.15</v>
      </c>
      <c r="O3076" s="50">
        <f>Ugovori_OPULJP[[#This Row],[Bespovratna sredstva - Ukupno (EU+Nac) HRK
= Ukupna ugovorena vrijednost bespovratnih sredstava]]*Ugovori_OPULJP[[#This Row],[EU STOPA SUFINANCIRANJA %
EU CO-FINANCING RATE %]]</f>
        <v>1312140.9369999999</v>
      </c>
      <c r="P3076" s="51">
        <f>Ugovori_OPULJP[[#This Row],[Bespovratna sredstva - EU dio - HRK]]/7.5345</f>
        <v>174151.03019443891</v>
      </c>
      <c r="Q3076" s="50">
        <f>Ugovori_OPULJP[[#This Row],[Bespovratna sredstva - Ukupno (EU+Nac) HRK
= Ukupna ugovorena vrijednost bespovratnih sredstava]]*Ugovori_OPULJP[[#This Row],[STOPA NACIONALNOG SUFINANCIRANJA %]]</f>
        <v>231554.283</v>
      </c>
      <c r="R3076" s="51">
        <f>Ugovori_OPULJP[[#This Row],[Bespovratna sredstva - Nacionalni dio - HRK]]/7.5345</f>
        <v>30732.5347401951</v>
      </c>
      <c r="S3076" s="50">
        <v>1543695.22</v>
      </c>
      <c r="T3076" s="51">
        <f>Ugovori_OPULJP[[#This Row],[Bespovratna sredstva - Ukupno (EU+Nac) HRK
= Ukupna ugovorena vrijednost bespovratnih sredstava]]/7.5345</f>
        <v>204883.56493463399</v>
      </c>
      <c r="U3076" s="50">
        <v>82959.39000000013</v>
      </c>
      <c r="V3076" s="51">
        <f>Ugovori_OPULJP[[#This Row],[Javni doprinos korisnika - HRK]]/7.5345</f>
        <v>11010.603225164261</v>
      </c>
      <c r="W3076" s="50">
        <v>0</v>
      </c>
      <c r="X3076" s="51">
        <f>Ugovori_OPULJP[[#This Row],[Privatni doprinos korisnika - HRK]]/7.5345</f>
        <v>0</v>
      </c>
      <c r="Y3076" s="52">
        <v>1626654.61</v>
      </c>
      <c r="Z3076" s="53">
        <f>Ugovori_OPULJP[[#This Row],[UKUPNI PRIHVATLJIVI IZDACI
TOTAL ELIGIBLE EXPENDITURE
= Bespovratna sredstva ukupno + doprinos korisnika
= Ukupni prihvatljivi troškovi
= Ukupna ugovorena vrijednost projekta HRK]]/7.5345</f>
        <v>215894.16815979825</v>
      </c>
      <c r="AA3076" s="44" t="s">
        <v>10669</v>
      </c>
      <c r="AB3076" s="44" t="s">
        <v>10670</v>
      </c>
      <c r="AC3076" s="43" t="s">
        <v>11234</v>
      </c>
      <c r="AD3076" s="43" t="s">
        <v>11026</v>
      </c>
    </row>
    <row r="3077" spans="1:30" ht="66.75" customHeight="1" x14ac:dyDescent="0.2">
      <c r="A3077" s="41" t="s">
        <v>11235</v>
      </c>
      <c r="B3077" s="42" t="s">
        <v>10664</v>
      </c>
      <c r="C3077" s="43" t="s">
        <v>11022</v>
      </c>
      <c r="D3077" s="43" t="s">
        <v>11159</v>
      </c>
      <c r="E3077" s="44" t="s">
        <v>232</v>
      </c>
      <c r="F3077" s="45" t="s">
        <v>11236</v>
      </c>
      <c r="G3077" s="45" t="s">
        <v>837</v>
      </c>
      <c r="H3077" s="47">
        <v>42604</v>
      </c>
      <c r="I3077" s="47">
        <v>42968</v>
      </c>
      <c r="J3077" s="48" t="str">
        <f>IF(Ugovori_OPULJP[[#This Row],[DATUM ZAVRŠETKA OPERACIJE]]&gt;DATE(2024,3,31),"u provedbi","završen")</f>
        <v>završen</v>
      </c>
      <c r="K3077" s="46" t="s">
        <v>594</v>
      </c>
      <c r="L3077" s="46" t="s">
        <v>594</v>
      </c>
      <c r="M3077" s="49">
        <v>0.85</v>
      </c>
      <c r="N3077" s="49">
        <v>0.15</v>
      </c>
      <c r="O3077" s="50">
        <f>Ugovori_OPULJP[[#This Row],[Bespovratna sredstva - Ukupno (EU+Nac) HRK
= Ukupna ugovorena vrijednost bespovratnih sredstava]]*Ugovori_OPULJP[[#This Row],[EU STOPA SUFINANCIRANJA %
EU CO-FINANCING RATE %]]</f>
        <v>1969430.5520000001</v>
      </c>
      <c r="P3077" s="51">
        <f>Ugovori_OPULJP[[#This Row],[Bespovratna sredstva - EU dio - HRK]]/7.5345</f>
        <v>261388.35383900724</v>
      </c>
      <c r="Q3077" s="50">
        <f>Ugovori_OPULJP[[#This Row],[Bespovratna sredstva - Ukupno (EU+Nac) HRK
= Ukupna ugovorena vrijednost bespovratnih sredstava]]*Ugovori_OPULJP[[#This Row],[STOPA NACIONALNOG SUFINANCIRANJA %]]</f>
        <v>347546.56800000003</v>
      </c>
      <c r="R3077" s="51">
        <f>Ugovori_OPULJP[[#This Row],[Bespovratna sredstva - Nacionalni dio - HRK]]/7.5345</f>
        <v>46127.35655982481</v>
      </c>
      <c r="S3077" s="50">
        <v>2316977.12</v>
      </c>
      <c r="T3077" s="51">
        <f>Ugovori_OPULJP[[#This Row],[Bespovratna sredstva - Ukupno (EU+Nac) HRK
= Ukupna ugovorena vrijednost bespovratnih sredstava]]/7.5345</f>
        <v>307515.71039883205</v>
      </c>
      <c r="U3077" s="50">
        <v>122046.12000000011</v>
      </c>
      <c r="V3077" s="51">
        <f>Ugovori_OPULJP[[#This Row],[Javni doprinos korisnika - HRK]]/7.5345</f>
        <v>16198.303802508475</v>
      </c>
      <c r="W3077" s="50">
        <v>0</v>
      </c>
      <c r="X3077" s="51">
        <f>Ugovori_OPULJP[[#This Row],[Privatni doprinos korisnika - HRK]]/7.5345</f>
        <v>0</v>
      </c>
      <c r="Y3077" s="52">
        <v>2439023.2400000002</v>
      </c>
      <c r="Z3077" s="53">
        <f>Ugovori_OPULJP[[#This Row],[UKUPNI PRIHVATLJIVI IZDACI
TOTAL ELIGIBLE EXPENDITURE
= Bespovratna sredstva ukupno + doprinos korisnika
= Ukupni prihvatljivi troškovi
= Ukupna ugovorena vrijednost projekta HRK]]/7.5345</f>
        <v>323714.0142013405</v>
      </c>
      <c r="AA3077" s="44" t="s">
        <v>10669</v>
      </c>
      <c r="AB3077" s="44" t="s">
        <v>10670</v>
      </c>
      <c r="AC3077" s="43" t="s">
        <v>11237</v>
      </c>
      <c r="AD3077" s="43" t="s">
        <v>11026</v>
      </c>
    </row>
    <row r="3078" spans="1:30" ht="66.75" customHeight="1" x14ac:dyDescent="0.2">
      <c r="A3078" s="41" t="s">
        <v>11238</v>
      </c>
      <c r="B3078" s="42" t="s">
        <v>10664</v>
      </c>
      <c r="C3078" s="43" t="s">
        <v>11022</v>
      </c>
      <c r="D3078" s="43" t="s">
        <v>11159</v>
      </c>
      <c r="E3078" s="44" t="s">
        <v>232</v>
      </c>
      <c r="F3078" s="45" t="s">
        <v>11239</v>
      </c>
      <c r="G3078" s="62" t="s">
        <v>4496</v>
      </c>
      <c r="H3078" s="47">
        <v>42601</v>
      </c>
      <c r="I3078" s="47">
        <v>42965</v>
      </c>
      <c r="J3078" s="48" t="str">
        <f>IF(Ugovori_OPULJP[[#This Row],[DATUM ZAVRŠETKA OPERACIJE]]&gt;DATE(2024,3,31),"u provedbi","završen")</f>
        <v>završen</v>
      </c>
      <c r="K3078" s="46" t="s">
        <v>599</v>
      </c>
      <c r="L3078" s="46" t="s">
        <v>599</v>
      </c>
      <c r="M3078" s="49">
        <v>0.85</v>
      </c>
      <c r="N3078" s="49">
        <v>0.15</v>
      </c>
      <c r="O3078" s="50">
        <f>Ugovori_OPULJP[[#This Row],[Bespovratna sredstva - Ukupno (EU+Nac) HRK
= Ukupna ugovorena vrijednost bespovratnih sredstava]]*Ugovori_OPULJP[[#This Row],[EU STOPA SUFINANCIRANJA %
EU CO-FINANCING RATE %]]</f>
        <v>1398005.8459999999</v>
      </c>
      <c r="P3078" s="51">
        <f>Ugovori_OPULJP[[#This Row],[Bespovratna sredstva - EU dio - HRK]]/7.5345</f>
        <v>185547.2620611852</v>
      </c>
      <c r="Q3078" s="50">
        <f>Ugovori_OPULJP[[#This Row],[Bespovratna sredstva - Ukupno (EU+Nac) HRK
= Ukupna ugovorena vrijednost bespovratnih sredstava]]*Ugovori_OPULJP[[#This Row],[STOPA NACIONALNOG SUFINANCIRANJA %]]</f>
        <v>246706.91399999999</v>
      </c>
      <c r="R3078" s="51">
        <f>Ugovori_OPULJP[[#This Row],[Bespovratna sredstva - Nacionalni dio - HRK]]/7.5345</f>
        <v>32743.634481385623</v>
      </c>
      <c r="S3078" s="50">
        <v>1644712.76</v>
      </c>
      <c r="T3078" s="51">
        <f>Ugovori_OPULJP[[#This Row],[Bespovratna sredstva - Ukupno (EU+Nac) HRK
= Ukupna ugovorena vrijednost bespovratnih sredstava]]/7.5345</f>
        <v>218290.89654257082</v>
      </c>
      <c r="U3078" s="50">
        <v>86563.830000000075</v>
      </c>
      <c r="V3078" s="51">
        <f>Ugovori_OPULJP[[#This Row],[Javni doprinos korisnika - HRK]]/7.5345</f>
        <v>11488.994624726269</v>
      </c>
      <c r="W3078" s="50">
        <v>0</v>
      </c>
      <c r="X3078" s="51">
        <f>Ugovori_OPULJP[[#This Row],[Privatni doprinos korisnika - HRK]]/7.5345</f>
        <v>0</v>
      </c>
      <c r="Y3078" s="52">
        <v>1731276.59</v>
      </c>
      <c r="Z3078" s="53">
        <f>Ugovori_OPULJP[[#This Row],[UKUPNI PRIHVATLJIVI IZDACI
TOTAL ELIGIBLE EXPENDITURE
= Bespovratna sredstva ukupno + doprinos korisnika
= Ukupni prihvatljivi troškovi
= Ukupna ugovorena vrijednost projekta HRK]]/7.5345</f>
        <v>229779.89116729709</v>
      </c>
      <c r="AA3078" s="44" t="s">
        <v>10669</v>
      </c>
      <c r="AB3078" s="44" t="s">
        <v>10670</v>
      </c>
      <c r="AC3078" s="114" t="s">
        <v>11240</v>
      </c>
      <c r="AD3078" s="43" t="s">
        <v>11026</v>
      </c>
    </row>
    <row r="3079" spans="1:30" ht="66.75" customHeight="1" x14ac:dyDescent="0.2">
      <c r="A3079" s="41" t="s">
        <v>11241</v>
      </c>
      <c r="B3079" s="42" t="s">
        <v>10664</v>
      </c>
      <c r="C3079" s="43" t="s">
        <v>11022</v>
      </c>
      <c r="D3079" s="43" t="s">
        <v>11159</v>
      </c>
      <c r="E3079" s="44" t="s">
        <v>232</v>
      </c>
      <c r="F3079" s="45" t="s">
        <v>11242</v>
      </c>
      <c r="G3079" s="45" t="s">
        <v>1978</v>
      </c>
      <c r="H3079" s="47">
        <v>42599</v>
      </c>
      <c r="I3079" s="47">
        <v>42963</v>
      </c>
      <c r="J3079" s="48" t="str">
        <f>IF(Ugovori_OPULJP[[#This Row],[DATUM ZAVRŠETKA OPERACIJE]]&gt;DATE(2024,3,31),"u provedbi","završen")</f>
        <v>završen</v>
      </c>
      <c r="K3079" s="46" t="s">
        <v>599</v>
      </c>
      <c r="L3079" s="46" t="s">
        <v>599</v>
      </c>
      <c r="M3079" s="49">
        <v>0.85</v>
      </c>
      <c r="N3079" s="49">
        <v>0.15</v>
      </c>
      <c r="O3079" s="50">
        <f>Ugovori_OPULJP[[#This Row],[Bespovratna sredstva - Ukupno (EU+Nac) HRK
= Ukupna ugovorena vrijednost bespovratnih sredstava]]*Ugovori_OPULJP[[#This Row],[EU STOPA SUFINANCIRANJA %
EU CO-FINANCING RATE %]]</f>
        <v>362836.49949999998</v>
      </c>
      <c r="P3079" s="51">
        <f>Ugovori_OPULJP[[#This Row],[Bespovratna sredstva - EU dio - HRK]]/7.5345</f>
        <v>48156.679208972055</v>
      </c>
      <c r="Q3079" s="50">
        <f>Ugovori_OPULJP[[#This Row],[Bespovratna sredstva - Ukupno (EU+Nac) HRK
= Ukupna ugovorena vrijednost bespovratnih sredstava]]*Ugovori_OPULJP[[#This Row],[STOPA NACIONALNOG SUFINANCIRANJA %]]</f>
        <v>64029.970499999996</v>
      </c>
      <c r="R3079" s="51">
        <f>Ugovori_OPULJP[[#This Row],[Bespovratna sredstva - Nacionalni dio - HRK]]/7.5345</f>
        <v>8498.2375074656575</v>
      </c>
      <c r="S3079" s="50">
        <v>426866.47</v>
      </c>
      <c r="T3079" s="51">
        <f>Ugovori_OPULJP[[#This Row],[Bespovratna sredstva - Ukupno (EU+Nac) HRK
= Ukupna ugovorena vrijednost bespovratnih sredstava]]/7.5345</f>
        <v>56654.916716437714</v>
      </c>
      <c r="U3079" s="50">
        <v>37118.830000000016</v>
      </c>
      <c r="V3079" s="51">
        <f>Ugovori_OPULJP[[#This Row],[Javni doprinos korisnika - HRK]]/7.5345</f>
        <v>4926.5153626650763</v>
      </c>
      <c r="W3079" s="50">
        <v>0</v>
      </c>
      <c r="X3079" s="51">
        <f>Ugovori_OPULJP[[#This Row],[Privatni doprinos korisnika - HRK]]/7.5345</f>
        <v>0</v>
      </c>
      <c r="Y3079" s="52">
        <v>463985.3</v>
      </c>
      <c r="Z3079" s="53">
        <f>Ugovori_OPULJP[[#This Row],[UKUPNI PRIHVATLJIVI IZDACI
TOTAL ELIGIBLE EXPENDITURE
= Bespovratna sredstva ukupno + doprinos korisnika
= Ukupni prihvatljivi troškovi
= Ukupna ugovorena vrijednost projekta HRK]]/7.5345</f>
        <v>61581.432079102786</v>
      </c>
      <c r="AA3079" s="44" t="s">
        <v>10669</v>
      </c>
      <c r="AB3079" s="44" t="s">
        <v>10670</v>
      </c>
      <c r="AC3079" s="114" t="s">
        <v>11243</v>
      </c>
      <c r="AD3079" s="43" t="s">
        <v>11026</v>
      </c>
    </row>
    <row r="3080" spans="1:30" ht="66.75" customHeight="1" x14ac:dyDescent="0.2">
      <c r="A3080" s="41" t="s">
        <v>11244</v>
      </c>
      <c r="B3080" s="42" t="s">
        <v>10664</v>
      </c>
      <c r="C3080" s="43" t="s">
        <v>11022</v>
      </c>
      <c r="D3080" s="43" t="s">
        <v>11159</v>
      </c>
      <c r="E3080" s="44" t="s">
        <v>232</v>
      </c>
      <c r="F3080" s="45" t="s">
        <v>11245</v>
      </c>
      <c r="G3080" s="45" t="s">
        <v>11112</v>
      </c>
      <c r="H3080" s="47">
        <v>42599</v>
      </c>
      <c r="I3080" s="47">
        <v>42963</v>
      </c>
      <c r="J3080" s="48" t="str">
        <f>IF(Ugovori_OPULJP[[#This Row],[DATUM ZAVRŠETKA OPERACIJE]]&gt;DATE(2024,3,31),"u provedbi","završen")</f>
        <v>završen</v>
      </c>
      <c r="K3080" s="46" t="s">
        <v>338</v>
      </c>
      <c r="L3080" s="46" t="s">
        <v>338</v>
      </c>
      <c r="M3080" s="49">
        <v>0.85</v>
      </c>
      <c r="N3080" s="49">
        <v>0.15</v>
      </c>
      <c r="O3080" s="50">
        <f>Ugovori_OPULJP[[#This Row],[Bespovratna sredstva - Ukupno (EU+Nac) HRK
= Ukupna ugovorena vrijednost bespovratnih sredstava]]*Ugovori_OPULJP[[#This Row],[EU STOPA SUFINANCIRANJA %
EU CO-FINANCING RATE %]]</f>
        <v>709703.07149999996</v>
      </c>
      <c r="P3080" s="51">
        <f>Ugovori_OPULJP[[#This Row],[Bespovratna sredstva - EU dio - HRK]]/7.5345</f>
        <v>94193.784789966143</v>
      </c>
      <c r="Q3080" s="50">
        <f>Ugovori_OPULJP[[#This Row],[Bespovratna sredstva - Ukupno (EU+Nac) HRK
= Ukupna ugovorena vrijednost bespovratnih sredstava]]*Ugovori_OPULJP[[#This Row],[STOPA NACIONALNOG SUFINANCIRANJA %]]</f>
        <v>125241.7185</v>
      </c>
      <c r="R3080" s="51">
        <f>Ugovori_OPULJP[[#This Row],[Bespovratna sredstva - Nacionalni dio - HRK]]/7.5345</f>
        <v>16622.432609994026</v>
      </c>
      <c r="S3080" s="50">
        <v>834944.79</v>
      </c>
      <c r="T3080" s="51">
        <f>Ugovori_OPULJP[[#This Row],[Bespovratna sredstva - Ukupno (EU+Nac) HRK
= Ukupna ugovorena vrijednost bespovratnih sredstava]]/7.5345</f>
        <v>110816.21739996018</v>
      </c>
      <c r="U3080" s="50">
        <v>72603.899999999907</v>
      </c>
      <c r="V3080" s="51">
        <f>Ugovori_OPULJP[[#This Row],[Javni doprinos korisnika - HRK]]/7.5345</f>
        <v>9636.1935098546564</v>
      </c>
      <c r="W3080" s="50">
        <v>0</v>
      </c>
      <c r="X3080" s="51">
        <f>Ugovori_OPULJP[[#This Row],[Privatni doprinos korisnika - HRK]]/7.5345</f>
        <v>0</v>
      </c>
      <c r="Y3080" s="52">
        <v>907548.69</v>
      </c>
      <c r="Z3080" s="53">
        <f>Ugovori_OPULJP[[#This Row],[UKUPNI PRIHVATLJIVI IZDACI
TOTAL ELIGIBLE EXPENDITURE
= Bespovratna sredstva ukupno + doprinos korisnika
= Ukupni prihvatljivi troškovi
= Ukupna ugovorena vrijednost projekta HRK]]/7.5345</f>
        <v>120452.41090981483</v>
      </c>
      <c r="AA3080" s="44" t="s">
        <v>10669</v>
      </c>
      <c r="AB3080" s="44" t="s">
        <v>10670</v>
      </c>
      <c r="AC3080" s="114" t="s">
        <v>11246</v>
      </c>
      <c r="AD3080" s="43" t="s">
        <v>11026</v>
      </c>
    </row>
    <row r="3081" spans="1:30" ht="66.75" customHeight="1" x14ac:dyDescent="0.2">
      <c r="A3081" s="41" t="s">
        <v>11247</v>
      </c>
      <c r="B3081" s="42" t="s">
        <v>10664</v>
      </c>
      <c r="C3081" s="43" t="s">
        <v>11022</v>
      </c>
      <c r="D3081" s="43" t="s">
        <v>11159</v>
      </c>
      <c r="E3081" s="44" t="s">
        <v>232</v>
      </c>
      <c r="F3081" s="45" t="s">
        <v>11248</v>
      </c>
      <c r="G3081" s="45" t="s">
        <v>865</v>
      </c>
      <c r="H3081" s="47">
        <v>42606</v>
      </c>
      <c r="I3081" s="47">
        <v>42970</v>
      </c>
      <c r="J3081" s="48" t="str">
        <f>IF(Ugovori_OPULJP[[#This Row],[DATUM ZAVRŠETKA OPERACIJE]]&gt;DATE(2024,3,31),"u provedbi","završen")</f>
        <v>završen</v>
      </c>
      <c r="K3081" s="46" t="s">
        <v>104</v>
      </c>
      <c r="L3081" s="46" t="s">
        <v>104</v>
      </c>
      <c r="M3081" s="49">
        <v>0.85</v>
      </c>
      <c r="N3081" s="49">
        <v>0.15</v>
      </c>
      <c r="O3081" s="50">
        <f>Ugovori_OPULJP[[#This Row],[Bespovratna sredstva - Ukupno (EU+Nac) HRK
= Ukupna ugovorena vrijednost bespovratnih sredstava]]*Ugovori_OPULJP[[#This Row],[EU STOPA SUFINANCIRANJA %
EU CO-FINANCING RATE %]]</f>
        <v>717722.728</v>
      </c>
      <c r="P3081" s="51">
        <f>Ugovori_OPULJP[[#This Row],[Bespovratna sredstva - EU dio - HRK]]/7.5345</f>
        <v>95258.176123166762</v>
      </c>
      <c r="Q3081" s="50">
        <f>Ugovori_OPULJP[[#This Row],[Bespovratna sredstva - Ukupno (EU+Nac) HRK
= Ukupna ugovorena vrijednost bespovratnih sredstava]]*Ugovori_OPULJP[[#This Row],[STOPA NACIONALNOG SUFINANCIRANJA %]]</f>
        <v>126656.952</v>
      </c>
      <c r="R3081" s="51">
        <f>Ugovori_OPULJP[[#This Row],[Bespovratna sredstva - Nacionalni dio - HRK]]/7.5345</f>
        <v>16810.266374676488</v>
      </c>
      <c r="S3081" s="50">
        <v>844379.68</v>
      </c>
      <c r="T3081" s="51">
        <f>Ugovori_OPULJP[[#This Row],[Bespovratna sredstva - Ukupno (EU+Nac) HRK
= Ukupna ugovorena vrijednost bespovratnih sredstava]]/7.5345</f>
        <v>112068.44249784325</v>
      </c>
      <c r="U3081" s="50">
        <v>73424.319999999949</v>
      </c>
      <c r="V3081" s="51">
        <f>Ugovori_OPULJP[[#This Row],[Javni doprinos korisnika - HRK]]/7.5345</f>
        <v>9745.0819563341884</v>
      </c>
      <c r="W3081" s="50">
        <v>0</v>
      </c>
      <c r="X3081" s="51">
        <f>Ugovori_OPULJP[[#This Row],[Privatni doprinos korisnika - HRK]]/7.5345</f>
        <v>0</v>
      </c>
      <c r="Y3081" s="52">
        <v>917804</v>
      </c>
      <c r="Z3081" s="53">
        <f>Ugovori_OPULJP[[#This Row],[UKUPNI PRIHVATLJIVI IZDACI
TOTAL ELIGIBLE EXPENDITURE
= Bespovratna sredstva ukupno + doprinos korisnika
= Ukupni prihvatljivi troškovi
= Ukupna ugovorena vrijednost projekta HRK]]/7.5345</f>
        <v>121813.52445417744</v>
      </c>
      <c r="AA3081" s="44" t="s">
        <v>10669</v>
      </c>
      <c r="AB3081" s="44" t="s">
        <v>10670</v>
      </c>
      <c r="AC3081" s="114" t="s">
        <v>11249</v>
      </c>
      <c r="AD3081" s="43" t="s">
        <v>11026</v>
      </c>
    </row>
    <row r="3082" spans="1:30" ht="66.75" customHeight="1" x14ac:dyDescent="0.2">
      <c r="A3082" s="41" t="s">
        <v>11250</v>
      </c>
      <c r="B3082" s="42" t="s">
        <v>10664</v>
      </c>
      <c r="C3082" s="43" t="s">
        <v>11022</v>
      </c>
      <c r="D3082" s="43" t="s">
        <v>11159</v>
      </c>
      <c r="E3082" s="44" t="s">
        <v>232</v>
      </c>
      <c r="F3082" s="45" t="s">
        <v>11251</v>
      </c>
      <c r="G3082" s="45" t="s">
        <v>11045</v>
      </c>
      <c r="H3082" s="47">
        <v>42583</v>
      </c>
      <c r="I3082" s="47">
        <v>42947</v>
      </c>
      <c r="J3082" s="48" t="str">
        <f>IF(Ugovori_OPULJP[[#This Row],[DATUM ZAVRŠETKA OPERACIJE]]&gt;DATE(2024,3,31),"u provedbi","završen")</f>
        <v>završen</v>
      </c>
      <c r="K3082" s="46" t="s">
        <v>130</v>
      </c>
      <c r="L3082" s="46" t="s">
        <v>130</v>
      </c>
      <c r="M3082" s="49">
        <v>0.85</v>
      </c>
      <c r="N3082" s="49">
        <v>0.15</v>
      </c>
      <c r="O3082" s="50">
        <f>Ugovori_OPULJP[[#This Row],[Bespovratna sredstva - Ukupno (EU+Nac) HRK
= Ukupna ugovorena vrijednost bespovratnih sredstava]]*Ugovori_OPULJP[[#This Row],[EU STOPA SUFINANCIRANJA %
EU CO-FINANCING RATE %]]</f>
        <v>1179545</v>
      </c>
      <c r="P3082" s="51">
        <f>Ugovori_OPULJP[[#This Row],[Bespovratna sredstva - EU dio - HRK]]/7.5345</f>
        <v>156552.52505143007</v>
      </c>
      <c r="Q3082" s="50">
        <f>Ugovori_OPULJP[[#This Row],[Bespovratna sredstva - Ukupno (EU+Nac) HRK
= Ukupna ugovorena vrijednost bespovratnih sredstava]]*Ugovori_OPULJP[[#This Row],[STOPA NACIONALNOG SUFINANCIRANJA %]]</f>
        <v>208155</v>
      </c>
      <c r="R3082" s="51">
        <f>Ugovori_OPULJP[[#This Row],[Bespovratna sredstva - Nacionalni dio - HRK]]/7.5345</f>
        <v>27626.916185546484</v>
      </c>
      <c r="S3082" s="50">
        <v>1387700</v>
      </c>
      <c r="T3082" s="51">
        <f>Ugovori_OPULJP[[#This Row],[Bespovratna sredstva - Ukupno (EU+Nac) HRK
= Ukupna ugovorena vrijednost bespovratnih sredstava]]/7.5345</f>
        <v>184179.44123697656</v>
      </c>
      <c r="U3082" s="50">
        <v>244888.25</v>
      </c>
      <c r="V3082" s="51">
        <f>Ugovori_OPULJP[[#This Row],[Javni doprinos korisnika - HRK]]/7.5345</f>
        <v>32502.256287743046</v>
      </c>
      <c r="W3082" s="50">
        <v>0</v>
      </c>
      <c r="X3082" s="51">
        <f>Ugovori_OPULJP[[#This Row],[Privatni doprinos korisnika - HRK]]/7.5345</f>
        <v>0</v>
      </c>
      <c r="Y3082" s="52">
        <v>1632588.25</v>
      </c>
      <c r="Z3082" s="53">
        <f>Ugovori_OPULJP[[#This Row],[UKUPNI PRIHVATLJIVI IZDACI
TOTAL ELIGIBLE EXPENDITURE
= Bespovratna sredstva ukupno + doprinos korisnika
= Ukupni prihvatljivi troškovi
= Ukupna ugovorena vrijednost projekta HRK]]/7.5345</f>
        <v>216681.69752471961</v>
      </c>
      <c r="AA3082" s="44" t="s">
        <v>10669</v>
      </c>
      <c r="AB3082" s="44" t="s">
        <v>10670</v>
      </c>
      <c r="AC3082" s="114" t="s">
        <v>11252</v>
      </c>
      <c r="AD3082" s="43" t="s">
        <v>11026</v>
      </c>
    </row>
    <row r="3083" spans="1:30" ht="66.75" customHeight="1" x14ac:dyDescent="0.2">
      <c r="A3083" s="41" t="s">
        <v>11253</v>
      </c>
      <c r="B3083" s="42" t="s">
        <v>10664</v>
      </c>
      <c r="C3083" s="43" t="s">
        <v>11022</v>
      </c>
      <c r="D3083" s="43" t="s">
        <v>11159</v>
      </c>
      <c r="E3083" s="44" t="s">
        <v>232</v>
      </c>
      <c r="F3083" s="45" t="s">
        <v>11254</v>
      </c>
      <c r="G3083" s="45" t="s">
        <v>1171</v>
      </c>
      <c r="H3083" s="47">
        <v>42593</v>
      </c>
      <c r="I3083" s="47">
        <v>42957</v>
      </c>
      <c r="J3083" s="48" t="str">
        <f>IF(Ugovori_OPULJP[[#This Row],[DATUM ZAVRŠETKA OPERACIJE]]&gt;DATE(2024,3,31),"u provedbi","završen")</f>
        <v>završen</v>
      </c>
      <c r="K3083" s="46" t="s">
        <v>333</v>
      </c>
      <c r="L3083" s="46" t="s">
        <v>333</v>
      </c>
      <c r="M3083" s="49">
        <v>0.85</v>
      </c>
      <c r="N3083" s="49">
        <v>0.15</v>
      </c>
      <c r="O3083" s="50">
        <f>Ugovori_OPULJP[[#This Row],[Bespovratna sredstva - Ukupno (EU+Nac) HRK
= Ukupna ugovorena vrijednost bespovratnih sredstava]]*Ugovori_OPULJP[[#This Row],[EU STOPA SUFINANCIRANJA %
EU CO-FINANCING RATE %]]</f>
        <v>1176886.5399999998</v>
      </c>
      <c r="P3083" s="51">
        <f>Ugovori_OPULJP[[#This Row],[Bespovratna sredstva - EU dio - HRK]]/7.5345</f>
        <v>156199.68677417209</v>
      </c>
      <c r="Q3083" s="50">
        <f>Ugovori_OPULJP[[#This Row],[Bespovratna sredstva - Ukupno (EU+Nac) HRK
= Ukupna ugovorena vrijednost bespovratnih sredstava]]*Ugovori_OPULJP[[#This Row],[STOPA NACIONALNOG SUFINANCIRANJA %]]</f>
        <v>207685.86</v>
      </c>
      <c r="R3083" s="51">
        <f>Ugovori_OPULJP[[#This Row],[Bespovratna sredstva - Nacionalni dio - HRK]]/7.5345</f>
        <v>27564.650607206844</v>
      </c>
      <c r="S3083" s="50">
        <v>1384572.4</v>
      </c>
      <c r="T3083" s="51">
        <f>Ugovori_OPULJP[[#This Row],[Bespovratna sredstva - Ukupno (EU+Nac) HRK
= Ukupna ugovorena vrijednost bespovratnih sredstava]]/7.5345</f>
        <v>183764.33738137898</v>
      </c>
      <c r="U3083" s="50">
        <v>120397.60000000009</v>
      </c>
      <c r="V3083" s="51">
        <f>Ugovori_OPULJP[[#This Row],[Javni doprinos korisnika - HRK]]/7.5345</f>
        <v>15979.507598380793</v>
      </c>
      <c r="W3083" s="50">
        <v>0</v>
      </c>
      <c r="X3083" s="51">
        <f>Ugovori_OPULJP[[#This Row],[Privatni doprinos korisnika - HRK]]/7.5345</f>
        <v>0</v>
      </c>
      <c r="Y3083" s="52">
        <v>1504970</v>
      </c>
      <c r="Z3083" s="53">
        <f>Ugovori_OPULJP[[#This Row],[UKUPNI PRIHVATLJIVI IZDACI
TOTAL ELIGIBLE EXPENDITURE
= Bespovratna sredstva ukupno + doprinos korisnika
= Ukupni prihvatljivi troškovi
= Ukupna ugovorena vrijednost projekta HRK]]/7.5345</f>
        <v>199743.84497975977</v>
      </c>
      <c r="AA3083" s="44" t="s">
        <v>10669</v>
      </c>
      <c r="AB3083" s="44" t="s">
        <v>10670</v>
      </c>
      <c r="AC3083" s="114" t="s">
        <v>11255</v>
      </c>
      <c r="AD3083" s="43" t="s">
        <v>11026</v>
      </c>
    </row>
    <row r="3084" spans="1:30" ht="66.75" customHeight="1" x14ac:dyDescent="0.2">
      <c r="A3084" s="41" t="s">
        <v>11256</v>
      </c>
      <c r="B3084" s="42" t="s">
        <v>10664</v>
      </c>
      <c r="C3084" s="43" t="s">
        <v>11022</v>
      </c>
      <c r="D3084" s="43" t="s">
        <v>11159</v>
      </c>
      <c r="E3084" s="44" t="s">
        <v>232</v>
      </c>
      <c r="F3084" s="45" t="s">
        <v>11257</v>
      </c>
      <c r="G3084" s="45" t="s">
        <v>11258</v>
      </c>
      <c r="H3084" s="47">
        <v>42608</v>
      </c>
      <c r="I3084" s="47">
        <v>42972</v>
      </c>
      <c r="J3084" s="48" t="str">
        <f>IF(Ugovori_OPULJP[[#This Row],[DATUM ZAVRŠETKA OPERACIJE]]&gt;DATE(2024,3,31),"u provedbi","završen")</f>
        <v>završen</v>
      </c>
      <c r="K3084" s="46" t="s">
        <v>155</v>
      </c>
      <c r="L3084" s="46" t="s">
        <v>155</v>
      </c>
      <c r="M3084" s="49">
        <v>0.85</v>
      </c>
      <c r="N3084" s="49">
        <v>0.15</v>
      </c>
      <c r="O3084" s="50">
        <f>Ugovori_OPULJP[[#This Row],[Bespovratna sredstva - Ukupno (EU+Nac) HRK
= Ukupna ugovorena vrijednost bespovratnih sredstava]]*Ugovori_OPULJP[[#This Row],[EU STOPA SUFINANCIRANJA %
EU CO-FINANCING RATE %]]</f>
        <v>305333.92300000001</v>
      </c>
      <c r="P3084" s="51">
        <f>Ugovori_OPULJP[[#This Row],[Bespovratna sredstva - EU dio - HRK]]/7.5345</f>
        <v>40524.775764815182</v>
      </c>
      <c r="Q3084" s="50">
        <f>Ugovori_OPULJP[[#This Row],[Bespovratna sredstva - Ukupno (EU+Nac) HRK
= Ukupna ugovorena vrijednost bespovratnih sredstava]]*Ugovori_OPULJP[[#This Row],[STOPA NACIONALNOG SUFINANCIRANJA %]]</f>
        <v>53882.457000000002</v>
      </c>
      <c r="R3084" s="51">
        <f>Ugovori_OPULJP[[#This Row],[Bespovratna sredstva - Nacionalni dio - HRK]]/7.5345</f>
        <v>7151.4310173203266</v>
      </c>
      <c r="S3084" s="50">
        <v>359216.38</v>
      </c>
      <c r="T3084" s="51">
        <f>Ugovori_OPULJP[[#This Row],[Bespovratna sredstva - Ukupno (EU+Nac) HRK
= Ukupna ugovorena vrijednost bespovratnih sredstava]]/7.5345</f>
        <v>47676.206782135509</v>
      </c>
      <c r="U3084" s="50">
        <v>31237</v>
      </c>
      <c r="V3084" s="51">
        <f>Ugovori_OPULJP[[#This Row],[Javni doprinos korisnika - HRK]]/7.5345</f>
        <v>4145.8623664476736</v>
      </c>
      <c r="W3084" s="50">
        <v>0</v>
      </c>
      <c r="X3084" s="51">
        <f>Ugovori_OPULJP[[#This Row],[Privatni doprinos korisnika - HRK]]/7.5345</f>
        <v>0</v>
      </c>
      <c r="Y3084" s="52">
        <v>390453.38</v>
      </c>
      <c r="Z3084" s="53">
        <f>Ugovori_OPULJP[[#This Row],[UKUPNI PRIHVATLJIVI IZDACI
TOTAL ELIGIBLE EXPENDITURE
= Bespovratna sredstva ukupno + doprinos korisnika
= Ukupni prihvatljivi troškovi
= Ukupna ugovorena vrijednost projekta HRK]]/7.5345</f>
        <v>51822.069148583185</v>
      </c>
      <c r="AA3084" s="44" t="s">
        <v>10669</v>
      </c>
      <c r="AB3084" s="44" t="s">
        <v>10670</v>
      </c>
      <c r="AC3084" s="114" t="s">
        <v>11259</v>
      </c>
      <c r="AD3084" s="43" t="s">
        <v>11026</v>
      </c>
    </row>
    <row r="3085" spans="1:30" ht="66.75" customHeight="1" x14ac:dyDescent="0.2">
      <c r="A3085" s="41" t="s">
        <v>11260</v>
      </c>
      <c r="B3085" s="42" t="s">
        <v>10664</v>
      </c>
      <c r="C3085" s="43" t="s">
        <v>11022</v>
      </c>
      <c r="D3085" s="43" t="s">
        <v>11159</v>
      </c>
      <c r="E3085" s="44" t="s">
        <v>232</v>
      </c>
      <c r="F3085" s="45" t="s">
        <v>11261</v>
      </c>
      <c r="G3085" s="62" t="s">
        <v>3007</v>
      </c>
      <c r="H3085" s="47">
        <v>42606</v>
      </c>
      <c r="I3085" s="47">
        <v>42970</v>
      </c>
      <c r="J3085" s="48" t="str">
        <f>IF(Ugovori_OPULJP[[#This Row],[DATUM ZAVRŠETKA OPERACIJE]]&gt;DATE(2024,3,31),"u provedbi","završen")</f>
        <v>završen</v>
      </c>
      <c r="K3085" s="46" t="s">
        <v>79</v>
      </c>
      <c r="L3085" s="46" t="s">
        <v>79</v>
      </c>
      <c r="M3085" s="49">
        <v>0.85</v>
      </c>
      <c r="N3085" s="49">
        <v>0.15</v>
      </c>
      <c r="O3085" s="50">
        <f>Ugovori_OPULJP[[#This Row],[Bespovratna sredstva - Ukupno (EU+Nac) HRK
= Ukupna ugovorena vrijednost bespovratnih sredstava]]*Ugovori_OPULJP[[#This Row],[EU STOPA SUFINANCIRANJA %
EU CO-FINANCING RATE %]]</f>
        <v>59534</v>
      </c>
      <c r="P3085" s="51">
        <f>Ugovori_OPULJP[[#This Row],[Bespovratna sredstva - EU dio - HRK]]/7.5345</f>
        <v>7901.5196761563466</v>
      </c>
      <c r="Q3085" s="50">
        <f>Ugovori_OPULJP[[#This Row],[Bespovratna sredstva - Ukupno (EU+Nac) HRK
= Ukupna ugovorena vrijednost bespovratnih sredstava]]*Ugovori_OPULJP[[#This Row],[STOPA NACIONALNOG SUFINANCIRANJA %]]</f>
        <v>10506</v>
      </c>
      <c r="R3085" s="51">
        <f>Ugovori_OPULJP[[#This Row],[Bespovratna sredstva - Nacionalni dio - HRK]]/7.5345</f>
        <v>1394.3858252040613</v>
      </c>
      <c r="S3085" s="50">
        <v>70040</v>
      </c>
      <c r="T3085" s="51">
        <f>Ugovori_OPULJP[[#This Row],[Bespovratna sredstva - Ukupno (EU+Nac) HRK
= Ukupna ugovorena vrijednost bespovratnih sredstava]]/7.5345</f>
        <v>9295.9055013604084</v>
      </c>
      <c r="U3085" s="50">
        <v>17510</v>
      </c>
      <c r="V3085" s="51">
        <f>Ugovori_OPULJP[[#This Row],[Javni doprinos korisnika - HRK]]/7.5345</f>
        <v>2323.9763753401021</v>
      </c>
      <c r="W3085" s="50">
        <v>0</v>
      </c>
      <c r="X3085" s="51">
        <f>Ugovori_OPULJP[[#This Row],[Privatni doprinos korisnika - HRK]]/7.5345</f>
        <v>0</v>
      </c>
      <c r="Y3085" s="52">
        <v>87550</v>
      </c>
      <c r="Z3085" s="53">
        <f>Ugovori_OPULJP[[#This Row],[UKUPNI PRIHVATLJIVI IZDACI
TOTAL ELIGIBLE EXPENDITURE
= Bespovratna sredstva ukupno + doprinos korisnika
= Ukupni prihvatljivi troškovi
= Ukupna ugovorena vrijednost projekta HRK]]/7.5345</f>
        <v>11619.88187670051</v>
      </c>
      <c r="AA3085" s="44" t="s">
        <v>10669</v>
      </c>
      <c r="AB3085" s="44" t="s">
        <v>10670</v>
      </c>
      <c r="AC3085" s="114" t="s">
        <v>11262</v>
      </c>
      <c r="AD3085" s="43" t="s">
        <v>11026</v>
      </c>
    </row>
    <row r="3086" spans="1:30" ht="66.75" customHeight="1" x14ac:dyDescent="0.2">
      <c r="A3086" s="41" t="s">
        <v>11263</v>
      </c>
      <c r="B3086" s="42" t="s">
        <v>10664</v>
      </c>
      <c r="C3086" s="43" t="s">
        <v>11022</v>
      </c>
      <c r="D3086" s="43" t="s">
        <v>11159</v>
      </c>
      <c r="E3086" s="44" t="s">
        <v>232</v>
      </c>
      <c r="F3086" s="45" t="s">
        <v>11264</v>
      </c>
      <c r="G3086" s="62" t="s">
        <v>1498</v>
      </c>
      <c r="H3086" s="47">
        <v>42613</v>
      </c>
      <c r="I3086" s="47">
        <v>42977</v>
      </c>
      <c r="J3086" s="48" t="str">
        <f>IF(Ugovori_OPULJP[[#This Row],[DATUM ZAVRŠETKA OPERACIJE]]&gt;DATE(2024,3,31),"u provedbi","završen")</f>
        <v>završen</v>
      </c>
      <c r="K3086" s="46" t="s">
        <v>186</v>
      </c>
      <c r="L3086" s="46" t="s">
        <v>186</v>
      </c>
      <c r="M3086" s="49">
        <v>0.85</v>
      </c>
      <c r="N3086" s="49">
        <v>0.15</v>
      </c>
      <c r="O3086" s="50">
        <f>Ugovori_OPULJP[[#This Row],[Bespovratna sredstva - Ukupno (EU+Nac) HRK
= Ukupna ugovorena vrijednost bespovratnih sredstava]]*Ugovori_OPULJP[[#This Row],[EU STOPA SUFINANCIRANJA %
EU CO-FINANCING RATE %]]</f>
        <v>1561317.3574999999</v>
      </c>
      <c r="P3086" s="51">
        <f>Ugovori_OPULJP[[#This Row],[Bespovratna sredstva - EU dio - HRK]]/7.5345</f>
        <v>207222.42451390269</v>
      </c>
      <c r="Q3086" s="50">
        <f>Ugovori_OPULJP[[#This Row],[Bespovratna sredstva - Ukupno (EU+Nac) HRK
= Ukupna ugovorena vrijednost bespovratnih sredstava]]*Ugovori_OPULJP[[#This Row],[STOPA NACIONALNOG SUFINANCIRANJA %]]</f>
        <v>275526.59249999997</v>
      </c>
      <c r="R3086" s="51">
        <f>Ugovori_OPULJP[[#This Row],[Bespovratna sredstva - Nacionalni dio - HRK]]/7.5345</f>
        <v>36568.663149512235</v>
      </c>
      <c r="S3086" s="50">
        <v>1836843.95</v>
      </c>
      <c r="T3086" s="51">
        <f>Ugovori_OPULJP[[#This Row],[Bespovratna sredstva - Ukupno (EU+Nac) HRK
= Ukupna ugovorena vrijednost bespovratnih sredstava]]/7.5345</f>
        <v>243791.08766341495</v>
      </c>
      <c r="U3086" s="50">
        <v>96676.010000000009</v>
      </c>
      <c r="V3086" s="51">
        <f>Ugovori_OPULJP[[#This Row],[Javni doprinos korisnika - HRK]]/7.5345</f>
        <v>12831.111553520474</v>
      </c>
      <c r="W3086" s="50">
        <v>0</v>
      </c>
      <c r="X3086" s="51">
        <f>Ugovori_OPULJP[[#This Row],[Privatni doprinos korisnika - HRK]]/7.5345</f>
        <v>0</v>
      </c>
      <c r="Y3086" s="52">
        <v>1933519.96</v>
      </c>
      <c r="Z3086" s="53">
        <f>Ugovori_OPULJP[[#This Row],[UKUPNI PRIHVATLJIVI IZDACI
TOTAL ELIGIBLE EXPENDITURE
= Bespovratna sredstva ukupno + doprinos korisnika
= Ukupni prihvatljivi troškovi
= Ukupna ugovorena vrijednost projekta HRK]]/7.5345</f>
        <v>256622.19921693541</v>
      </c>
      <c r="AA3086" s="44" t="s">
        <v>10669</v>
      </c>
      <c r="AB3086" s="44" t="s">
        <v>10670</v>
      </c>
      <c r="AC3086" s="114" t="s">
        <v>11265</v>
      </c>
      <c r="AD3086" s="43" t="s">
        <v>11026</v>
      </c>
    </row>
    <row r="3087" spans="1:30" ht="66.75" customHeight="1" x14ac:dyDescent="0.2">
      <c r="A3087" s="41" t="s">
        <v>11266</v>
      </c>
      <c r="B3087" s="42" t="s">
        <v>10664</v>
      </c>
      <c r="C3087" s="43" t="s">
        <v>11022</v>
      </c>
      <c r="D3087" s="43" t="s">
        <v>11159</v>
      </c>
      <c r="E3087" s="44" t="s">
        <v>232</v>
      </c>
      <c r="F3087" s="45" t="s">
        <v>11267</v>
      </c>
      <c r="G3087" s="45" t="s">
        <v>1779</v>
      </c>
      <c r="H3087" s="47">
        <v>42601</v>
      </c>
      <c r="I3087" s="47">
        <v>42965</v>
      </c>
      <c r="J3087" s="48" t="str">
        <f>IF(Ugovori_OPULJP[[#This Row],[DATUM ZAVRŠETKA OPERACIJE]]&gt;DATE(2024,3,31),"u provedbi","završen")</f>
        <v>završen</v>
      </c>
      <c r="K3087" s="46" t="s">
        <v>94</v>
      </c>
      <c r="L3087" s="46" t="s">
        <v>94</v>
      </c>
      <c r="M3087" s="49">
        <v>0.85</v>
      </c>
      <c r="N3087" s="49">
        <v>0.15</v>
      </c>
      <c r="O3087" s="50">
        <f>Ugovori_OPULJP[[#This Row],[Bespovratna sredstva - Ukupno (EU+Nac) HRK
= Ukupna ugovorena vrijednost bespovratnih sredstava]]*Ugovori_OPULJP[[#This Row],[EU STOPA SUFINANCIRANJA %
EU CO-FINANCING RATE %]]</f>
        <v>1515956.0279999999</v>
      </c>
      <c r="P3087" s="51">
        <f>Ugovori_OPULJP[[#This Row],[Bespovratna sredstva - EU dio - HRK]]/7.5345</f>
        <v>201201.94146924146</v>
      </c>
      <c r="Q3087" s="50">
        <f>Ugovori_OPULJP[[#This Row],[Bespovratna sredstva - Ukupno (EU+Nac) HRK
= Ukupna ugovorena vrijednost bespovratnih sredstava]]*Ugovori_OPULJP[[#This Row],[STOPA NACIONALNOG SUFINANCIRANJA %]]</f>
        <v>267521.652</v>
      </c>
      <c r="R3087" s="51">
        <f>Ugovori_OPULJP[[#This Row],[Bespovratna sredstva - Nacionalni dio - HRK]]/7.5345</f>
        <v>35506.224965160261</v>
      </c>
      <c r="S3087" s="50">
        <v>1783477.68</v>
      </c>
      <c r="T3087" s="51">
        <f>Ugovori_OPULJP[[#This Row],[Bespovratna sredstva - Ukupno (EU+Nac) HRK
= Ukupna ugovorena vrijednost bespovratnih sredstava]]/7.5345</f>
        <v>236708.16643440173</v>
      </c>
      <c r="U3087" s="50">
        <v>155085.02000000002</v>
      </c>
      <c r="V3087" s="51">
        <f>Ugovori_OPULJP[[#This Row],[Javni doprinos korisnika - HRK]]/7.5345</f>
        <v>20583.319397438452</v>
      </c>
      <c r="W3087" s="50">
        <v>0</v>
      </c>
      <c r="X3087" s="51">
        <f>Ugovori_OPULJP[[#This Row],[Privatni doprinos korisnika - HRK]]/7.5345</f>
        <v>0</v>
      </c>
      <c r="Y3087" s="52">
        <v>1938562.7</v>
      </c>
      <c r="Z3087" s="53">
        <f>Ugovori_OPULJP[[#This Row],[UKUPNI PRIHVATLJIVI IZDACI
TOTAL ELIGIBLE EXPENDITURE
= Bespovratna sredstva ukupno + doprinos korisnika
= Ukupni prihvatljivi troškovi
= Ukupna ugovorena vrijednost projekta HRK]]/7.5345</f>
        <v>257291.48583184017</v>
      </c>
      <c r="AA3087" s="44" t="s">
        <v>10669</v>
      </c>
      <c r="AB3087" s="44" t="s">
        <v>10670</v>
      </c>
      <c r="AC3087" s="114" t="s">
        <v>11268</v>
      </c>
      <c r="AD3087" s="43" t="s">
        <v>11026</v>
      </c>
    </row>
    <row r="3088" spans="1:30" ht="66.75" customHeight="1" x14ac:dyDescent="0.2">
      <c r="A3088" s="41" t="s">
        <v>11269</v>
      </c>
      <c r="B3088" s="42" t="s">
        <v>10664</v>
      </c>
      <c r="C3088" s="43" t="s">
        <v>11022</v>
      </c>
      <c r="D3088" s="43" t="s">
        <v>11159</v>
      </c>
      <c r="E3088" s="44" t="s">
        <v>232</v>
      </c>
      <c r="F3088" s="45" t="s">
        <v>11128</v>
      </c>
      <c r="G3088" s="45" t="s">
        <v>11129</v>
      </c>
      <c r="H3088" s="47">
        <v>42607</v>
      </c>
      <c r="I3088" s="47">
        <v>42971</v>
      </c>
      <c r="J3088" s="48" t="str">
        <f>IF(Ugovori_OPULJP[[#This Row],[DATUM ZAVRŠETKA OPERACIJE]]&gt;DATE(2024,3,31),"u provedbi","završen")</f>
        <v>završen</v>
      </c>
      <c r="K3088" s="46" t="s">
        <v>104</v>
      </c>
      <c r="L3088" s="46" t="s">
        <v>104</v>
      </c>
      <c r="M3088" s="49">
        <v>0.85</v>
      </c>
      <c r="N3088" s="49">
        <v>0.15</v>
      </c>
      <c r="O3088" s="50">
        <f>Ugovori_OPULJP[[#This Row],[Bespovratna sredstva - Ukupno (EU+Nac) HRK
= Ukupna ugovorena vrijednost bespovratnih sredstava]]*Ugovori_OPULJP[[#This Row],[EU STOPA SUFINANCIRANJA %
EU CO-FINANCING RATE %]]</f>
        <v>1671089.1624999999</v>
      </c>
      <c r="P3088" s="51">
        <f>Ugovori_OPULJP[[#This Row],[Bespovratna sredstva - EU dio - HRK]]/7.5345</f>
        <v>221791.64675824536</v>
      </c>
      <c r="Q3088" s="50">
        <f>Ugovori_OPULJP[[#This Row],[Bespovratna sredstva - Ukupno (EU+Nac) HRK
= Ukupna ugovorena vrijednost bespovratnih sredstava]]*Ugovori_OPULJP[[#This Row],[STOPA NACIONALNOG SUFINANCIRANJA %]]</f>
        <v>294898.08749999997</v>
      </c>
      <c r="R3088" s="51">
        <f>Ugovori_OPULJP[[#This Row],[Bespovratna sredstva - Nacionalni dio - HRK]]/7.5345</f>
        <v>39139.702369102124</v>
      </c>
      <c r="S3088" s="50">
        <v>1965987.25</v>
      </c>
      <c r="T3088" s="51">
        <f>Ugovori_OPULJP[[#This Row],[Bespovratna sredstva - Ukupno (EU+Nac) HRK
= Ukupna ugovorena vrijednost bespovratnih sredstava]]/7.5345</f>
        <v>260931.34912734752</v>
      </c>
      <c r="U3088" s="50">
        <v>125488.55000000005</v>
      </c>
      <c r="V3088" s="51">
        <f>Ugovori_OPULJP[[#This Row],[Javni doprinos korisnika - HRK]]/7.5345</f>
        <v>16655.192779879228</v>
      </c>
      <c r="W3088" s="50">
        <v>0</v>
      </c>
      <c r="X3088" s="51">
        <f>Ugovori_OPULJP[[#This Row],[Privatni doprinos korisnika - HRK]]/7.5345</f>
        <v>0</v>
      </c>
      <c r="Y3088" s="52">
        <v>2091475.8</v>
      </c>
      <c r="Z3088" s="53">
        <f>Ugovori_OPULJP[[#This Row],[UKUPNI PRIHVATLJIVI IZDACI
TOTAL ELIGIBLE EXPENDITURE
= Bespovratna sredstva ukupno + doprinos korisnika
= Ukupni prihvatljivi troškovi
= Ukupna ugovorena vrijednost projekta HRK]]/7.5345</f>
        <v>277586.54190722673</v>
      </c>
      <c r="AA3088" s="44" t="s">
        <v>10669</v>
      </c>
      <c r="AB3088" s="44" t="s">
        <v>10670</v>
      </c>
      <c r="AC3088" s="114" t="s">
        <v>11270</v>
      </c>
      <c r="AD3088" s="43" t="s">
        <v>11026</v>
      </c>
    </row>
    <row r="3089" spans="1:30" ht="66.75" customHeight="1" x14ac:dyDescent="0.2">
      <c r="A3089" s="41" t="s">
        <v>11271</v>
      </c>
      <c r="B3089" s="42" t="s">
        <v>10664</v>
      </c>
      <c r="C3089" s="43" t="s">
        <v>11022</v>
      </c>
      <c r="D3089" s="43" t="s">
        <v>11159</v>
      </c>
      <c r="E3089" s="44" t="s">
        <v>232</v>
      </c>
      <c r="F3089" s="45" t="s">
        <v>11272</v>
      </c>
      <c r="G3089" s="45" t="s">
        <v>8490</v>
      </c>
      <c r="H3089" s="47">
        <v>42600</v>
      </c>
      <c r="I3089" s="47">
        <v>42964</v>
      </c>
      <c r="J3089" s="48" t="str">
        <f>IF(Ugovori_OPULJP[[#This Row],[DATUM ZAVRŠETKA OPERACIJE]]&gt;DATE(2024,3,31),"u provedbi","završen")</f>
        <v>završen</v>
      </c>
      <c r="K3089" s="46" t="s">
        <v>244</v>
      </c>
      <c r="L3089" s="46" t="s">
        <v>244</v>
      </c>
      <c r="M3089" s="49">
        <v>0.85</v>
      </c>
      <c r="N3089" s="49">
        <v>0.15</v>
      </c>
      <c r="O3089" s="50">
        <f>Ugovori_OPULJP[[#This Row],[Bespovratna sredstva - Ukupno (EU+Nac) HRK
= Ukupna ugovorena vrijednost bespovratnih sredstava]]*Ugovori_OPULJP[[#This Row],[EU STOPA SUFINANCIRANJA %
EU CO-FINANCING RATE %]]</f>
        <v>468433.3</v>
      </c>
      <c r="P3089" s="51">
        <f>Ugovori_OPULJP[[#This Row],[Bespovratna sredstva - EU dio - HRK]]/7.5345</f>
        <v>62171.783130931042</v>
      </c>
      <c r="Q3089" s="50">
        <f>Ugovori_OPULJP[[#This Row],[Bespovratna sredstva - Ukupno (EU+Nac) HRK
= Ukupna ugovorena vrijednost bespovratnih sredstava]]*Ugovori_OPULJP[[#This Row],[STOPA NACIONALNOG SUFINANCIRANJA %]]</f>
        <v>82664.7</v>
      </c>
      <c r="R3089" s="51">
        <f>Ugovori_OPULJP[[#This Row],[Bespovratna sredstva - Nacionalni dio - HRK]]/7.5345</f>
        <v>10971.491140752538</v>
      </c>
      <c r="S3089" s="50">
        <v>551098</v>
      </c>
      <c r="T3089" s="51">
        <f>Ugovori_OPULJP[[#This Row],[Bespovratna sredstva - Ukupno (EU+Nac) HRK
= Ukupna ugovorena vrijednost bespovratnih sredstava]]/7.5345</f>
        <v>73143.274271683578</v>
      </c>
      <c r="U3089" s="50">
        <v>137775.06999999995</v>
      </c>
      <c r="V3089" s="51">
        <f>Ugovori_OPULJP[[#This Row],[Javni doprinos korisnika - HRK]]/7.5345</f>
        <v>18285.894219921687</v>
      </c>
      <c r="W3089" s="50">
        <v>0</v>
      </c>
      <c r="X3089" s="51">
        <f>Ugovori_OPULJP[[#This Row],[Privatni doprinos korisnika - HRK]]/7.5345</f>
        <v>0</v>
      </c>
      <c r="Y3089" s="52">
        <v>688873.07</v>
      </c>
      <c r="Z3089" s="53">
        <f>Ugovori_OPULJP[[#This Row],[UKUPNI PRIHVATLJIVI IZDACI
TOTAL ELIGIBLE EXPENDITURE
= Bespovratna sredstva ukupno + doprinos korisnika
= Ukupni prihvatljivi troškovi
= Ukupna ugovorena vrijednost projekta HRK]]/7.5345</f>
        <v>91429.168491605276</v>
      </c>
      <c r="AA3089" s="44" t="s">
        <v>10669</v>
      </c>
      <c r="AB3089" s="44" t="s">
        <v>10670</v>
      </c>
      <c r="AC3089" s="114" t="s">
        <v>11273</v>
      </c>
      <c r="AD3089" s="43" t="s">
        <v>11026</v>
      </c>
    </row>
    <row r="3090" spans="1:30" ht="66.75" customHeight="1" x14ac:dyDescent="0.2">
      <c r="A3090" s="41" t="s">
        <v>11274</v>
      </c>
      <c r="B3090" s="42" t="s">
        <v>10664</v>
      </c>
      <c r="C3090" s="43" t="s">
        <v>11022</v>
      </c>
      <c r="D3090" s="43" t="s">
        <v>11159</v>
      </c>
      <c r="E3090" s="44" t="s">
        <v>232</v>
      </c>
      <c r="F3090" s="45" t="s">
        <v>11075</v>
      </c>
      <c r="G3090" s="45" t="s">
        <v>11275</v>
      </c>
      <c r="H3090" s="47">
        <v>42613</v>
      </c>
      <c r="I3090" s="47">
        <v>42977</v>
      </c>
      <c r="J3090" s="48" t="str">
        <f>IF(Ugovori_OPULJP[[#This Row],[DATUM ZAVRŠETKA OPERACIJE]]&gt;DATE(2024,3,31),"u provedbi","završen")</f>
        <v>završen</v>
      </c>
      <c r="K3090" s="46" t="s">
        <v>211</v>
      </c>
      <c r="L3090" s="46" t="s">
        <v>211</v>
      </c>
      <c r="M3090" s="49">
        <v>0.85</v>
      </c>
      <c r="N3090" s="49">
        <v>0.15</v>
      </c>
      <c r="O3090" s="50">
        <f>Ugovori_OPULJP[[#This Row],[Bespovratna sredstva - Ukupno (EU+Nac) HRK
= Ukupna ugovorena vrijednost bespovratnih sredstava]]*Ugovori_OPULJP[[#This Row],[EU STOPA SUFINANCIRANJA %
EU CO-FINANCING RATE %]]</f>
        <v>618316.91950000008</v>
      </c>
      <c r="P3090" s="51">
        <f>Ugovori_OPULJP[[#This Row],[Bespovratna sredstva - EU dio - HRK]]/7.5345</f>
        <v>82064.758046320261</v>
      </c>
      <c r="Q3090" s="50">
        <f>Ugovori_OPULJP[[#This Row],[Bespovratna sredstva - Ukupno (EU+Nac) HRK
= Ukupna ugovorena vrijednost bespovratnih sredstava]]*Ugovori_OPULJP[[#This Row],[STOPA NACIONALNOG SUFINANCIRANJA %]]</f>
        <v>109114.75050000001</v>
      </c>
      <c r="R3090" s="51">
        <f>Ugovori_OPULJP[[#This Row],[Bespovratna sredstva - Nacionalni dio - HRK]]/7.5345</f>
        <v>14482.016125821223</v>
      </c>
      <c r="S3090" s="50">
        <v>727431.67</v>
      </c>
      <c r="T3090" s="51">
        <f>Ugovori_OPULJP[[#This Row],[Bespovratna sredstva - Ukupno (EU+Nac) HRK
= Ukupna ugovorena vrijednost bespovratnih sredstava]]/7.5345</f>
        <v>96546.774172141479</v>
      </c>
      <c r="U3090" s="50">
        <v>63254.929999999935</v>
      </c>
      <c r="V3090" s="51">
        <f>Ugovori_OPULJP[[#This Row],[Javni doprinos korisnika - HRK]]/7.5345</f>
        <v>8395.3719556705728</v>
      </c>
      <c r="W3090" s="50">
        <v>0</v>
      </c>
      <c r="X3090" s="51">
        <f>Ugovori_OPULJP[[#This Row],[Privatni doprinos korisnika - HRK]]/7.5345</f>
        <v>0</v>
      </c>
      <c r="Y3090" s="52">
        <v>790686.6</v>
      </c>
      <c r="Z3090" s="53">
        <f>Ugovori_OPULJP[[#This Row],[UKUPNI PRIHVATLJIVI IZDACI
TOTAL ELIGIBLE EXPENDITURE
= Bespovratna sredstva ukupno + doprinos korisnika
= Ukupni prihvatljivi troškovi
= Ukupna ugovorena vrijednost projekta HRK]]/7.5345</f>
        <v>104942.14612781206</v>
      </c>
      <c r="AA3090" s="44" t="s">
        <v>10669</v>
      </c>
      <c r="AB3090" s="44" t="s">
        <v>10670</v>
      </c>
      <c r="AC3090" s="114" t="s">
        <v>11276</v>
      </c>
      <c r="AD3090" s="43" t="s">
        <v>11026</v>
      </c>
    </row>
    <row r="3091" spans="1:30" ht="66.75" customHeight="1" x14ac:dyDescent="0.2">
      <c r="A3091" s="41" t="s">
        <v>11277</v>
      </c>
      <c r="B3091" s="42" t="s">
        <v>10664</v>
      </c>
      <c r="C3091" s="43" t="s">
        <v>11022</v>
      </c>
      <c r="D3091" s="43" t="s">
        <v>11159</v>
      </c>
      <c r="E3091" s="44" t="s">
        <v>232</v>
      </c>
      <c r="F3091" s="45" t="s">
        <v>11278</v>
      </c>
      <c r="G3091" s="45" t="s">
        <v>1695</v>
      </c>
      <c r="H3091" s="47">
        <v>42601</v>
      </c>
      <c r="I3091" s="47">
        <v>42965</v>
      </c>
      <c r="J3091" s="48" t="str">
        <f>IF(Ugovori_OPULJP[[#This Row],[DATUM ZAVRŠETKA OPERACIJE]]&gt;DATE(2024,3,31),"u provedbi","završen")</f>
        <v>završen</v>
      </c>
      <c r="K3091" s="46" t="s">
        <v>338</v>
      </c>
      <c r="L3091" s="46" t="s">
        <v>338</v>
      </c>
      <c r="M3091" s="49">
        <v>0.85</v>
      </c>
      <c r="N3091" s="49">
        <v>0.15</v>
      </c>
      <c r="O3091" s="50">
        <f>Ugovori_OPULJP[[#This Row],[Bespovratna sredstva - Ukupno (EU+Nac) HRK
= Ukupna ugovorena vrijednost bespovratnih sredstava]]*Ugovori_OPULJP[[#This Row],[EU STOPA SUFINANCIRANJA %
EU CO-FINANCING RATE %]]</f>
        <v>216596.677</v>
      </c>
      <c r="P3091" s="51">
        <f>Ugovori_OPULJP[[#This Row],[Bespovratna sredstva - EU dio - HRK]]/7.5345</f>
        <v>28747.319264715639</v>
      </c>
      <c r="Q3091" s="50">
        <f>Ugovori_OPULJP[[#This Row],[Bespovratna sredstva - Ukupno (EU+Nac) HRK
= Ukupna ugovorena vrijednost bespovratnih sredstava]]*Ugovori_OPULJP[[#This Row],[STOPA NACIONALNOG SUFINANCIRANJA %]]</f>
        <v>38222.942999999999</v>
      </c>
      <c r="R3091" s="51">
        <f>Ugovori_OPULJP[[#This Row],[Bespovratna sredstva - Nacionalni dio - HRK]]/7.5345</f>
        <v>5073.0563408321714</v>
      </c>
      <c r="S3091" s="50">
        <v>254819.62</v>
      </c>
      <c r="T3091" s="51">
        <f>Ugovori_OPULJP[[#This Row],[Bespovratna sredstva - Ukupno (EU+Nac) HRK
= Ukupna ugovorena vrijednost bespovratnih sredstava]]/7.5345</f>
        <v>33820.375605547808</v>
      </c>
      <c r="U3091" s="50">
        <v>22158.229999999981</v>
      </c>
      <c r="V3091" s="51">
        <f>Ugovori_OPULJP[[#This Row],[Javni doprinos korisnika - HRK]]/7.5345</f>
        <v>2940.902515097217</v>
      </c>
      <c r="W3091" s="50">
        <v>0</v>
      </c>
      <c r="X3091" s="51">
        <f>Ugovori_OPULJP[[#This Row],[Privatni doprinos korisnika - HRK]]/7.5345</f>
        <v>0</v>
      </c>
      <c r="Y3091" s="52">
        <v>276977.84999999998</v>
      </c>
      <c r="Z3091" s="53">
        <f>Ugovori_OPULJP[[#This Row],[UKUPNI PRIHVATLJIVI IZDACI
TOTAL ELIGIBLE EXPENDITURE
= Bespovratna sredstva ukupno + doprinos korisnika
= Ukupni prihvatljivi troškovi
= Ukupna ugovorena vrijednost projekta HRK]]/7.5345</f>
        <v>36761.278120645031</v>
      </c>
      <c r="AA3091" s="44" t="s">
        <v>10669</v>
      </c>
      <c r="AB3091" s="44" t="s">
        <v>10670</v>
      </c>
      <c r="AC3091" s="114" t="s">
        <v>11279</v>
      </c>
      <c r="AD3091" s="43" t="s">
        <v>11026</v>
      </c>
    </row>
    <row r="3092" spans="1:30" ht="66.75" customHeight="1" x14ac:dyDescent="0.2">
      <c r="A3092" s="41" t="s">
        <v>11280</v>
      </c>
      <c r="B3092" s="42" t="s">
        <v>10664</v>
      </c>
      <c r="C3092" s="43" t="s">
        <v>11022</v>
      </c>
      <c r="D3092" s="43" t="s">
        <v>11159</v>
      </c>
      <c r="E3092" s="44" t="s">
        <v>232</v>
      </c>
      <c r="F3092" s="45" t="s">
        <v>11281</v>
      </c>
      <c r="G3092" s="62" t="s">
        <v>7221</v>
      </c>
      <c r="H3092" s="47">
        <v>42583</v>
      </c>
      <c r="I3092" s="47">
        <v>42947</v>
      </c>
      <c r="J3092" s="48" t="str">
        <f>IF(Ugovori_OPULJP[[#This Row],[DATUM ZAVRŠETKA OPERACIJE]]&gt;DATE(2024,3,31),"u provedbi","završen")</f>
        <v>završen</v>
      </c>
      <c r="K3092" s="46" t="s">
        <v>338</v>
      </c>
      <c r="L3092" s="46" t="s">
        <v>338</v>
      </c>
      <c r="M3092" s="49">
        <v>0.85</v>
      </c>
      <c r="N3092" s="49">
        <v>0.15</v>
      </c>
      <c r="O3092" s="50">
        <f>Ugovori_OPULJP[[#This Row],[Bespovratna sredstva - Ukupno (EU+Nac) HRK
= Ukupna ugovorena vrijednost bespovratnih sredstava]]*Ugovori_OPULJP[[#This Row],[EU STOPA SUFINANCIRANJA %
EU CO-FINANCING RATE %]]</f>
        <v>1642725.8694999998</v>
      </c>
      <c r="P3092" s="51">
        <f>Ugovori_OPULJP[[#This Row],[Bespovratna sredstva - EU dio - HRK]]/7.5345</f>
        <v>218027.19085539845</v>
      </c>
      <c r="Q3092" s="50">
        <f>Ugovori_OPULJP[[#This Row],[Bespovratna sredstva - Ukupno (EU+Nac) HRK
= Ukupna ugovorena vrijednost bespovratnih sredstava]]*Ugovori_OPULJP[[#This Row],[STOPA NACIONALNOG SUFINANCIRANJA %]]</f>
        <v>289892.80049999995</v>
      </c>
      <c r="R3092" s="51">
        <f>Ugovori_OPULJP[[#This Row],[Bespovratna sredstva - Nacionalni dio - HRK]]/7.5345</f>
        <v>38475.386621540907</v>
      </c>
      <c r="S3092" s="50">
        <v>1932618.67</v>
      </c>
      <c r="T3092" s="51">
        <f>Ugovori_OPULJP[[#This Row],[Bespovratna sredstva - Ukupno (EU+Nac) HRK
= Ukupna ugovorena vrijednost bespovratnih sredstava]]/7.5345</f>
        <v>256502.57747693939</v>
      </c>
      <c r="U3092" s="50">
        <v>101716.78000000003</v>
      </c>
      <c r="V3092" s="51">
        <f>Ugovori_OPULJP[[#This Row],[Javni doprinos korisnika - HRK]]/7.5345</f>
        <v>13500.13670449267</v>
      </c>
      <c r="W3092" s="50">
        <v>0</v>
      </c>
      <c r="X3092" s="51">
        <f>Ugovori_OPULJP[[#This Row],[Privatni doprinos korisnika - HRK]]/7.5345</f>
        <v>0</v>
      </c>
      <c r="Y3092" s="52">
        <v>2034335.45</v>
      </c>
      <c r="Z3092" s="53">
        <f>Ugovori_OPULJP[[#This Row],[UKUPNI PRIHVATLJIVI IZDACI
TOTAL ELIGIBLE EXPENDITURE
= Bespovratna sredstva ukupno + doprinos korisnika
= Ukupni prihvatljivi troškovi
= Ukupna ugovorena vrijednost projekta HRK]]/7.5345</f>
        <v>270002.71418143203</v>
      </c>
      <c r="AA3092" s="44" t="s">
        <v>10669</v>
      </c>
      <c r="AB3092" s="44" t="s">
        <v>10670</v>
      </c>
      <c r="AC3092" s="114" t="s">
        <v>11282</v>
      </c>
      <c r="AD3092" s="43" t="s">
        <v>11026</v>
      </c>
    </row>
    <row r="3093" spans="1:30" ht="66.75" customHeight="1" x14ac:dyDescent="0.2">
      <c r="A3093" s="41" t="s">
        <v>11283</v>
      </c>
      <c r="B3093" s="42" t="s">
        <v>10664</v>
      </c>
      <c r="C3093" s="43" t="s">
        <v>11022</v>
      </c>
      <c r="D3093" s="43" t="s">
        <v>11159</v>
      </c>
      <c r="E3093" s="44" t="s">
        <v>232</v>
      </c>
      <c r="F3093" s="45" t="s">
        <v>11284</v>
      </c>
      <c r="G3093" s="45" t="s">
        <v>11122</v>
      </c>
      <c r="H3093" s="47">
        <v>42613</v>
      </c>
      <c r="I3093" s="47">
        <v>42977</v>
      </c>
      <c r="J3093" s="48" t="str">
        <f>IF(Ugovori_OPULJP[[#This Row],[DATUM ZAVRŠETKA OPERACIJE]]&gt;DATE(2024,3,31),"u provedbi","završen")</f>
        <v>završen</v>
      </c>
      <c r="K3093" s="46" t="s">
        <v>94</v>
      </c>
      <c r="L3093" s="46" t="s">
        <v>94</v>
      </c>
      <c r="M3093" s="49">
        <v>0.85</v>
      </c>
      <c r="N3093" s="49">
        <v>0.15</v>
      </c>
      <c r="O3093" s="50">
        <f>Ugovori_OPULJP[[#This Row],[Bespovratna sredstva - Ukupno (EU+Nac) HRK
= Ukupna ugovorena vrijednost bespovratnih sredstava]]*Ugovori_OPULJP[[#This Row],[EU STOPA SUFINANCIRANJA %
EU CO-FINANCING RATE %]]</f>
        <v>1447125</v>
      </c>
      <c r="P3093" s="51">
        <f>Ugovori_OPULJP[[#This Row],[Bespovratna sredstva - EU dio - HRK]]/7.5345</f>
        <v>192066.49412701573</v>
      </c>
      <c r="Q3093" s="50">
        <f>Ugovori_OPULJP[[#This Row],[Bespovratna sredstva - Ukupno (EU+Nac) HRK
= Ukupna ugovorena vrijednost bespovratnih sredstava]]*Ugovori_OPULJP[[#This Row],[STOPA NACIONALNOG SUFINANCIRANJA %]]</f>
        <v>255375</v>
      </c>
      <c r="R3093" s="51">
        <f>Ugovori_OPULJP[[#This Row],[Bespovratna sredstva - Nacionalni dio - HRK]]/7.5345</f>
        <v>33894.087198885129</v>
      </c>
      <c r="S3093" s="50">
        <v>1702500</v>
      </c>
      <c r="T3093" s="51">
        <f>Ugovori_OPULJP[[#This Row],[Bespovratna sredstva - Ukupno (EU+Nac) HRK
= Ukupna ugovorena vrijednost bespovratnih sredstava]]/7.5345</f>
        <v>225960.58132590086</v>
      </c>
      <c r="U3093" s="50">
        <v>89981.229999999981</v>
      </c>
      <c r="V3093" s="51">
        <f>Ugovori_OPULJP[[#This Row],[Javni doprinos korisnika - HRK]]/7.5345</f>
        <v>11942.561550202399</v>
      </c>
      <c r="W3093" s="50">
        <v>0</v>
      </c>
      <c r="X3093" s="51">
        <f>Ugovori_OPULJP[[#This Row],[Privatni doprinos korisnika - HRK]]/7.5345</f>
        <v>0</v>
      </c>
      <c r="Y3093" s="52">
        <v>1792481.23</v>
      </c>
      <c r="Z3093" s="53">
        <f>Ugovori_OPULJP[[#This Row],[UKUPNI PRIHVATLJIVI IZDACI
TOTAL ELIGIBLE EXPENDITURE
= Bespovratna sredstva ukupno + doprinos korisnika
= Ukupni prihvatljivi troškovi
= Ukupna ugovorena vrijednost projekta HRK]]/7.5345</f>
        <v>237903.14287610323</v>
      </c>
      <c r="AA3093" s="44" t="s">
        <v>10669</v>
      </c>
      <c r="AB3093" s="44" t="s">
        <v>10670</v>
      </c>
      <c r="AC3093" s="114" t="s">
        <v>11285</v>
      </c>
      <c r="AD3093" s="43" t="s">
        <v>11026</v>
      </c>
    </row>
    <row r="3094" spans="1:30" ht="66.75" customHeight="1" x14ac:dyDescent="0.2">
      <c r="A3094" s="41" t="s">
        <v>11286</v>
      </c>
      <c r="B3094" s="42" t="s">
        <v>10664</v>
      </c>
      <c r="C3094" s="43" t="s">
        <v>11022</v>
      </c>
      <c r="D3094" s="43" t="s">
        <v>11159</v>
      </c>
      <c r="E3094" s="44" t="s">
        <v>232</v>
      </c>
      <c r="F3094" s="45" t="s">
        <v>11287</v>
      </c>
      <c r="G3094" s="45" t="s">
        <v>1950</v>
      </c>
      <c r="H3094" s="47">
        <v>42606</v>
      </c>
      <c r="I3094" s="47">
        <v>42970</v>
      </c>
      <c r="J3094" s="48" t="str">
        <f>IF(Ugovori_OPULJP[[#This Row],[DATUM ZAVRŠETKA OPERACIJE]]&gt;DATE(2024,3,31),"u provedbi","završen")</f>
        <v>završen</v>
      </c>
      <c r="K3094" s="46" t="s">
        <v>249</v>
      </c>
      <c r="L3094" s="46" t="s">
        <v>249</v>
      </c>
      <c r="M3094" s="49">
        <v>0.85</v>
      </c>
      <c r="N3094" s="49">
        <v>0.15</v>
      </c>
      <c r="O3094" s="50">
        <f>Ugovori_OPULJP[[#This Row],[Bespovratna sredstva - Ukupno (EU+Nac) HRK
= Ukupna ugovorena vrijednost bespovratnih sredstava]]*Ugovori_OPULJP[[#This Row],[EU STOPA SUFINANCIRANJA %
EU CO-FINANCING RATE %]]</f>
        <v>1690258.7534999999</v>
      </c>
      <c r="P3094" s="51">
        <f>Ugovori_OPULJP[[#This Row],[Bespovratna sredstva - EU dio - HRK]]/7.5345</f>
        <v>224335.8887119251</v>
      </c>
      <c r="Q3094" s="50">
        <f>Ugovori_OPULJP[[#This Row],[Bespovratna sredstva - Ukupno (EU+Nac) HRK
= Ukupna ugovorena vrijednost bespovratnih sredstava]]*Ugovori_OPULJP[[#This Row],[STOPA NACIONALNOG SUFINANCIRANJA %]]</f>
        <v>298280.95649999997</v>
      </c>
      <c r="R3094" s="51">
        <f>Ugovori_OPULJP[[#This Row],[Bespovratna sredstva - Nacionalni dio - HRK]]/7.5345</f>
        <v>39588.686243280899</v>
      </c>
      <c r="S3094" s="50">
        <v>1988539.71</v>
      </c>
      <c r="T3094" s="51">
        <f>Ugovori_OPULJP[[#This Row],[Bespovratna sredstva - Ukupno (EU+Nac) HRK
= Ukupna ugovorena vrijednost bespovratnih sredstava]]/7.5345</f>
        <v>263924.57495520602</v>
      </c>
      <c r="U3094" s="50">
        <v>1569045.69</v>
      </c>
      <c r="V3094" s="51">
        <f>Ugovori_OPULJP[[#This Row],[Javni doprinos korisnika - HRK]]/7.5345</f>
        <v>208248.15050766472</v>
      </c>
      <c r="W3094" s="50">
        <v>0</v>
      </c>
      <c r="X3094" s="51">
        <f>Ugovori_OPULJP[[#This Row],[Privatni doprinos korisnika - HRK]]/7.5345</f>
        <v>0</v>
      </c>
      <c r="Y3094" s="52">
        <v>3557585.4</v>
      </c>
      <c r="Z3094" s="53">
        <f>Ugovori_OPULJP[[#This Row],[UKUPNI PRIHVATLJIVI IZDACI
TOTAL ELIGIBLE EXPENDITURE
= Bespovratna sredstva ukupno + doprinos korisnika
= Ukupni prihvatljivi troškovi
= Ukupna ugovorena vrijednost projekta HRK]]/7.5345</f>
        <v>472172.72546287073</v>
      </c>
      <c r="AA3094" s="44" t="s">
        <v>10669</v>
      </c>
      <c r="AB3094" s="44" t="s">
        <v>10670</v>
      </c>
      <c r="AC3094" s="114" t="s">
        <v>11288</v>
      </c>
      <c r="AD3094" s="43" t="s">
        <v>11026</v>
      </c>
    </row>
    <row r="3095" spans="1:30" ht="66.75" customHeight="1" x14ac:dyDescent="0.2">
      <c r="A3095" s="41" t="s">
        <v>11289</v>
      </c>
      <c r="B3095" s="42" t="s">
        <v>10664</v>
      </c>
      <c r="C3095" s="43" t="s">
        <v>11022</v>
      </c>
      <c r="D3095" s="43" t="s">
        <v>11159</v>
      </c>
      <c r="E3095" s="44" t="s">
        <v>232</v>
      </c>
      <c r="F3095" s="45" t="s">
        <v>11290</v>
      </c>
      <c r="G3095" s="45" t="s">
        <v>11291</v>
      </c>
      <c r="H3095" s="47">
        <v>42594</v>
      </c>
      <c r="I3095" s="47">
        <v>42958</v>
      </c>
      <c r="J3095" s="48" t="str">
        <f>IF(Ugovori_OPULJP[[#This Row],[DATUM ZAVRŠETKA OPERACIJE]]&gt;DATE(2024,3,31),"u provedbi","završen")</f>
        <v>završen</v>
      </c>
      <c r="K3095" s="46" t="s">
        <v>84</v>
      </c>
      <c r="L3095" s="46" t="s">
        <v>84</v>
      </c>
      <c r="M3095" s="49">
        <v>0.85</v>
      </c>
      <c r="N3095" s="49">
        <v>0.15</v>
      </c>
      <c r="O3095" s="50">
        <f>Ugovori_OPULJP[[#This Row],[Bespovratna sredstva - Ukupno (EU+Nac) HRK
= Ukupna ugovorena vrijednost bespovratnih sredstava]]*Ugovori_OPULJP[[#This Row],[EU STOPA SUFINANCIRANJA %
EU CO-FINANCING RATE %]]</f>
        <v>722866.32449999999</v>
      </c>
      <c r="P3095" s="51">
        <f>Ugovori_OPULJP[[#This Row],[Bespovratna sredstva - EU dio - HRK]]/7.5345</f>
        <v>95940.8486959984</v>
      </c>
      <c r="Q3095" s="50">
        <f>Ugovori_OPULJP[[#This Row],[Bespovratna sredstva - Ukupno (EU+Nac) HRK
= Ukupna ugovorena vrijednost bespovratnih sredstava]]*Ugovori_OPULJP[[#This Row],[STOPA NACIONALNOG SUFINANCIRANJA %]]</f>
        <v>127564.64549999998</v>
      </c>
      <c r="R3095" s="51">
        <f>Ugovori_OPULJP[[#This Row],[Bespovratna sredstva - Nacionalni dio - HRK]]/7.5345</f>
        <v>16930.738005176187</v>
      </c>
      <c r="S3095" s="50">
        <v>850430.97</v>
      </c>
      <c r="T3095" s="51">
        <f>Ugovori_OPULJP[[#This Row],[Bespovratna sredstva - Ukupno (EU+Nac) HRK
= Ukupna ugovorena vrijednost bespovratnih sredstava]]/7.5345</f>
        <v>112871.58670117459</v>
      </c>
      <c r="U3095" s="50">
        <v>73950.520000000019</v>
      </c>
      <c r="V3095" s="51">
        <f>Ugovori_OPULJP[[#This Row],[Javni doprinos korisnika - HRK]]/7.5345</f>
        <v>9814.9206981219741</v>
      </c>
      <c r="W3095" s="50">
        <v>0</v>
      </c>
      <c r="X3095" s="51">
        <f>Ugovori_OPULJP[[#This Row],[Privatni doprinos korisnika - HRK]]/7.5345</f>
        <v>0</v>
      </c>
      <c r="Y3095" s="52">
        <v>924381.49</v>
      </c>
      <c r="Z3095" s="53">
        <f>Ugovori_OPULJP[[#This Row],[UKUPNI PRIHVATLJIVI IZDACI
TOTAL ELIGIBLE EXPENDITURE
= Bespovratna sredstva ukupno + doprinos korisnika
= Ukupni prihvatljivi troškovi
= Ukupna ugovorena vrijednost projekta HRK]]/7.5345</f>
        <v>122686.50739929656</v>
      </c>
      <c r="AA3095" s="44" t="s">
        <v>10669</v>
      </c>
      <c r="AB3095" s="44" t="s">
        <v>10670</v>
      </c>
      <c r="AC3095" s="114" t="s">
        <v>11292</v>
      </c>
      <c r="AD3095" s="43" t="s">
        <v>11026</v>
      </c>
    </row>
    <row r="3096" spans="1:30" ht="66.75" customHeight="1" x14ac:dyDescent="0.2">
      <c r="A3096" s="41" t="s">
        <v>11293</v>
      </c>
      <c r="B3096" s="42" t="s">
        <v>10664</v>
      </c>
      <c r="C3096" s="43" t="s">
        <v>11022</v>
      </c>
      <c r="D3096" s="43" t="s">
        <v>11159</v>
      </c>
      <c r="E3096" s="44" t="s">
        <v>232</v>
      </c>
      <c r="F3096" s="45" t="s">
        <v>11294</v>
      </c>
      <c r="G3096" s="45" t="s">
        <v>2385</v>
      </c>
      <c r="H3096" s="47">
        <v>42586</v>
      </c>
      <c r="I3096" s="47">
        <v>42950</v>
      </c>
      <c r="J3096" s="48" t="str">
        <f>IF(Ugovori_OPULJP[[#This Row],[DATUM ZAVRŠETKA OPERACIJE]]&gt;DATE(2024,3,31),"u provedbi","završen")</f>
        <v>završen</v>
      </c>
      <c r="K3096" s="46" t="s">
        <v>84</v>
      </c>
      <c r="L3096" s="46" t="s">
        <v>84</v>
      </c>
      <c r="M3096" s="49">
        <v>0.85</v>
      </c>
      <c r="N3096" s="49">
        <v>0.15</v>
      </c>
      <c r="O3096" s="50">
        <f>Ugovori_OPULJP[[#This Row],[Bespovratna sredstva - Ukupno (EU+Nac) HRK
= Ukupna ugovorena vrijednost bespovratnih sredstava]]*Ugovori_OPULJP[[#This Row],[EU STOPA SUFINANCIRANJA %
EU CO-FINANCING RATE %]]</f>
        <v>892500</v>
      </c>
      <c r="P3096" s="51">
        <f>Ugovori_OPULJP[[#This Row],[Bespovratna sredstva - EU dio - HRK]]/7.5345</f>
        <v>118455.10651005375</v>
      </c>
      <c r="Q3096" s="50">
        <f>Ugovori_OPULJP[[#This Row],[Bespovratna sredstva - Ukupno (EU+Nac) HRK
= Ukupna ugovorena vrijednost bespovratnih sredstava]]*Ugovori_OPULJP[[#This Row],[STOPA NACIONALNOG SUFINANCIRANJA %]]</f>
        <v>157500</v>
      </c>
      <c r="R3096" s="51">
        <f>Ugovori_OPULJP[[#This Row],[Bespovratna sredstva - Nacionalni dio - HRK]]/7.5345</f>
        <v>20903.842325303602</v>
      </c>
      <c r="S3096" s="50">
        <v>1050000</v>
      </c>
      <c r="T3096" s="51">
        <f>Ugovori_OPULJP[[#This Row],[Bespovratna sredstva - Ukupno (EU+Nac) HRK
= Ukupna ugovorena vrijednost bespovratnih sredstava]]/7.5345</f>
        <v>139358.94883535735</v>
      </c>
      <c r="U3096" s="50">
        <v>196271.60000000009</v>
      </c>
      <c r="V3096" s="51">
        <f>Ugovori_OPULJP[[#This Row],[Javni doprinos korisnika - HRK]]/7.5345</f>
        <v>26049.71796403213</v>
      </c>
      <c r="W3096" s="50">
        <v>0</v>
      </c>
      <c r="X3096" s="51">
        <f>Ugovori_OPULJP[[#This Row],[Privatni doprinos korisnika - HRK]]/7.5345</f>
        <v>0</v>
      </c>
      <c r="Y3096" s="52">
        <v>1246271.6000000001</v>
      </c>
      <c r="Z3096" s="53">
        <f>Ugovori_OPULJP[[#This Row],[UKUPNI PRIHVATLJIVI IZDACI
TOTAL ELIGIBLE EXPENDITURE
= Bespovratna sredstva ukupno + doprinos korisnika
= Ukupni prihvatljivi troškovi
= Ukupna ugovorena vrijednost projekta HRK]]/7.5345</f>
        <v>165408.66679938947</v>
      </c>
      <c r="AA3096" s="44" t="s">
        <v>10669</v>
      </c>
      <c r="AB3096" s="44" t="s">
        <v>10670</v>
      </c>
      <c r="AC3096" s="114" t="s">
        <v>11295</v>
      </c>
      <c r="AD3096" s="43" t="s">
        <v>11026</v>
      </c>
    </row>
    <row r="3097" spans="1:30" ht="66.75" customHeight="1" x14ac:dyDescent="0.2">
      <c r="A3097" s="41" t="s">
        <v>11296</v>
      </c>
      <c r="B3097" s="42" t="s">
        <v>10664</v>
      </c>
      <c r="C3097" s="43" t="s">
        <v>11022</v>
      </c>
      <c r="D3097" s="43" t="s">
        <v>11159</v>
      </c>
      <c r="E3097" s="44" t="s">
        <v>232</v>
      </c>
      <c r="F3097" s="45" t="s">
        <v>11297</v>
      </c>
      <c r="G3097" s="45" t="s">
        <v>10038</v>
      </c>
      <c r="H3097" s="47">
        <v>42583</v>
      </c>
      <c r="I3097" s="47">
        <v>42947</v>
      </c>
      <c r="J3097" s="48" t="str">
        <f>IF(Ugovori_OPULJP[[#This Row],[DATUM ZAVRŠETKA OPERACIJE]]&gt;DATE(2024,3,31),"u provedbi","završen")</f>
        <v>završen</v>
      </c>
      <c r="K3097" s="46" t="s">
        <v>338</v>
      </c>
      <c r="L3097" s="46" t="s">
        <v>338</v>
      </c>
      <c r="M3097" s="49">
        <v>0.85</v>
      </c>
      <c r="N3097" s="49">
        <v>0.15</v>
      </c>
      <c r="O3097" s="50">
        <f>Ugovori_OPULJP[[#This Row],[Bespovratna sredstva - Ukupno (EU+Nac) HRK
= Ukupna ugovorena vrijednost bespovratnih sredstava]]*Ugovori_OPULJP[[#This Row],[EU STOPA SUFINANCIRANJA %
EU CO-FINANCING RATE %]]</f>
        <v>998787.97799999989</v>
      </c>
      <c r="P3097" s="51">
        <f>Ugovori_OPULJP[[#This Row],[Bespovratna sredstva - EU dio - HRK]]/7.5345</f>
        <v>132561.9454509257</v>
      </c>
      <c r="Q3097" s="50">
        <f>Ugovori_OPULJP[[#This Row],[Bespovratna sredstva - Ukupno (EU+Nac) HRK
= Ukupna ugovorena vrijednost bespovratnih sredstava]]*Ugovori_OPULJP[[#This Row],[STOPA NACIONALNOG SUFINANCIRANJA %]]</f>
        <v>176256.70199999999</v>
      </c>
      <c r="R3097" s="51">
        <f>Ugovori_OPULJP[[#This Row],[Bespovratna sredstva - Nacionalni dio - HRK]]/7.5345</f>
        <v>23393.284491339833</v>
      </c>
      <c r="S3097" s="50">
        <v>1175044.68</v>
      </c>
      <c r="T3097" s="51">
        <f>Ugovori_OPULJP[[#This Row],[Bespovratna sredstva - Ukupno (EU+Nac) HRK
= Ukupna ugovorena vrijednost bespovratnih sredstava]]/7.5345</f>
        <v>155955.22994226555</v>
      </c>
      <c r="U3097" s="50">
        <v>207360.83000000007</v>
      </c>
      <c r="V3097" s="51">
        <f>Ugovori_OPULJP[[#This Row],[Javni doprinos korisnika - HRK]]/7.5345</f>
        <v>27521.511712787851</v>
      </c>
      <c r="W3097" s="50">
        <v>0</v>
      </c>
      <c r="X3097" s="51">
        <f>Ugovori_OPULJP[[#This Row],[Privatni doprinos korisnika - HRK]]/7.5345</f>
        <v>0</v>
      </c>
      <c r="Y3097" s="52">
        <v>1382405.51</v>
      </c>
      <c r="Z3097" s="53">
        <f>Ugovori_OPULJP[[#This Row],[UKUPNI PRIHVATLJIVI IZDACI
TOTAL ELIGIBLE EXPENDITURE
= Bespovratna sredstva ukupno + doprinos korisnika
= Ukupni prihvatljivi troškovi
= Ukupna ugovorena vrijednost projekta HRK]]/7.5345</f>
        <v>183476.74165505343</v>
      </c>
      <c r="AA3097" s="44" t="s">
        <v>10669</v>
      </c>
      <c r="AB3097" s="44" t="s">
        <v>10670</v>
      </c>
      <c r="AC3097" s="114" t="s">
        <v>11298</v>
      </c>
      <c r="AD3097" s="43" t="s">
        <v>11026</v>
      </c>
    </row>
    <row r="3098" spans="1:30" ht="66.75" customHeight="1" x14ac:dyDescent="0.2">
      <c r="A3098" s="41" t="s">
        <v>11299</v>
      </c>
      <c r="B3098" s="42" t="s">
        <v>10664</v>
      </c>
      <c r="C3098" s="43" t="s">
        <v>11022</v>
      </c>
      <c r="D3098" s="43" t="s">
        <v>11159</v>
      </c>
      <c r="E3098" s="44" t="s">
        <v>232</v>
      </c>
      <c r="F3098" s="45" t="s">
        <v>11300</v>
      </c>
      <c r="G3098" s="45" t="s">
        <v>3106</v>
      </c>
      <c r="H3098" s="47">
        <v>42599</v>
      </c>
      <c r="I3098" s="47">
        <v>42963</v>
      </c>
      <c r="J3098" s="48" t="str">
        <f>IF(Ugovori_OPULJP[[#This Row],[DATUM ZAVRŠETKA OPERACIJE]]&gt;DATE(2024,3,31),"u provedbi","završen")</f>
        <v>završen</v>
      </c>
      <c r="K3098" s="46" t="s">
        <v>99</v>
      </c>
      <c r="L3098" s="46" t="s">
        <v>99</v>
      </c>
      <c r="M3098" s="49">
        <v>0.85</v>
      </c>
      <c r="N3098" s="49">
        <v>0.15</v>
      </c>
      <c r="O3098" s="50">
        <f>Ugovori_OPULJP[[#This Row],[Bespovratna sredstva - Ukupno (EU+Nac) HRK
= Ukupna ugovorena vrijednost bespovratnih sredstava]]*Ugovori_OPULJP[[#This Row],[EU STOPA SUFINANCIRANJA %
EU CO-FINANCING RATE %]]</f>
        <v>1624349.0649999999</v>
      </c>
      <c r="P3098" s="51">
        <f>Ugovori_OPULJP[[#This Row],[Bespovratna sredstva - EU dio - HRK]]/7.5345</f>
        <v>215588.16975247193</v>
      </c>
      <c r="Q3098" s="50">
        <f>Ugovori_OPULJP[[#This Row],[Bespovratna sredstva - Ukupno (EU+Nac) HRK
= Ukupna ugovorena vrijednost bespovratnih sredstava]]*Ugovori_OPULJP[[#This Row],[STOPA NACIONALNOG SUFINANCIRANJA %]]</f>
        <v>286649.83499999996</v>
      </c>
      <c r="R3098" s="51">
        <f>Ugovori_OPULJP[[#This Row],[Bespovratna sredstva - Nacionalni dio - HRK]]/7.5345</f>
        <v>38044.971132789164</v>
      </c>
      <c r="S3098" s="50">
        <v>1910998.9</v>
      </c>
      <c r="T3098" s="51">
        <f>Ugovori_OPULJP[[#This Row],[Bespovratna sredstva - Ukupno (EU+Nac) HRK
= Ukupna ugovorena vrijednost bespovratnih sredstava]]/7.5345</f>
        <v>253633.14088526109</v>
      </c>
      <c r="U3098" s="50">
        <v>337235.10000000009</v>
      </c>
      <c r="V3098" s="51">
        <f>Ugovori_OPULJP[[#This Row],[Javni doprinos korisnika - HRK]]/7.5345</f>
        <v>44758.789567987267</v>
      </c>
      <c r="W3098" s="50">
        <v>0</v>
      </c>
      <c r="X3098" s="51">
        <f>Ugovori_OPULJP[[#This Row],[Privatni doprinos korisnika - HRK]]/7.5345</f>
        <v>0</v>
      </c>
      <c r="Y3098" s="52">
        <v>2248234</v>
      </c>
      <c r="Z3098" s="53">
        <f>Ugovori_OPULJP[[#This Row],[UKUPNI PRIHVATLJIVI IZDACI
TOTAL ELIGIBLE EXPENDITURE
= Bespovratna sredstva ukupno + doprinos korisnika
= Ukupni prihvatljivi troškovi
= Ukupna ugovorena vrijednost projekta HRK]]/7.5345</f>
        <v>298391.93045324838</v>
      </c>
      <c r="AA3098" s="44" t="s">
        <v>10669</v>
      </c>
      <c r="AB3098" s="44" t="s">
        <v>10670</v>
      </c>
      <c r="AC3098" s="114" t="s">
        <v>11301</v>
      </c>
      <c r="AD3098" s="43" t="s">
        <v>11026</v>
      </c>
    </row>
    <row r="3099" spans="1:30" ht="66.75" customHeight="1" x14ac:dyDescent="0.2">
      <c r="A3099" s="41" t="s">
        <v>11302</v>
      </c>
      <c r="B3099" s="42" t="s">
        <v>10664</v>
      </c>
      <c r="C3099" s="43" t="s">
        <v>11022</v>
      </c>
      <c r="D3099" s="43" t="s">
        <v>11303</v>
      </c>
      <c r="E3099" s="44" t="s">
        <v>232</v>
      </c>
      <c r="F3099" s="45" t="s">
        <v>11128</v>
      </c>
      <c r="G3099" s="45" t="s">
        <v>11129</v>
      </c>
      <c r="H3099" s="47">
        <v>42977</v>
      </c>
      <c r="I3099" s="47">
        <v>44437</v>
      </c>
      <c r="J3099" s="48" t="str">
        <f>IF(Ugovori_OPULJP[[#This Row],[DATUM ZAVRŠETKA OPERACIJE]]&gt;DATE(2024,3,31),"u provedbi","završen")</f>
        <v>završen</v>
      </c>
      <c r="K3099" s="46" t="s">
        <v>104</v>
      </c>
      <c r="L3099" s="46" t="s">
        <v>104</v>
      </c>
      <c r="M3099" s="49">
        <v>0.85</v>
      </c>
      <c r="N3099" s="49">
        <v>0.15</v>
      </c>
      <c r="O3099" s="50">
        <f>Ugovori_OPULJP[[#This Row],[Bespovratna sredstva - Ukupno (EU+Nac) HRK
= Ukupna ugovorena vrijednost bespovratnih sredstava]]*Ugovori_OPULJP[[#This Row],[EU STOPA SUFINANCIRANJA %
EU CO-FINANCING RATE %]]</f>
        <v>7608889.2400000002</v>
      </c>
      <c r="P3099" s="51">
        <f>Ugovori_OPULJP[[#This Row],[Bespovratna sredstva - EU dio - HRK]]/7.5345</f>
        <v>1009873.1488486296</v>
      </c>
      <c r="Q3099" s="50">
        <f>Ugovori_OPULJP[[#This Row],[Bespovratna sredstva - Ukupno (EU+Nac) HRK
= Ukupna ugovorena vrijednost bespovratnih sredstava]]*Ugovori_OPULJP[[#This Row],[STOPA NACIONALNOG SUFINANCIRANJA %]]</f>
        <v>1342745.16</v>
      </c>
      <c r="R3099" s="51">
        <f>Ugovori_OPULJP[[#This Row],[Bespovratna sredstva - Nacionalni dio - HRK]]/7.5345</f>
        <v>178212.9086203464</v>
      </c>
      <c r="S3099" s="50">
        <v>8951634.4000000004</v>
      </c>
      <c r="T3099" s="51">
        <f>Ugovori_OPULJP[[#This Row],[Bespovratna sredstva - Ukupno (EU+Nac) HRK
= Ukupna ugovorena vrijednost bespovratnih sredstava]]/7.5345</f>
        <v>1188086.0574689761</v>
      </c>
      <c r="U3099" s="50">
        <v>471140</v>
      </c>
      <c r="V3099" s="51">
        <f>Ugovori_OPULJP[[#This Row],[Javni doprinos korisnika - HRK]]/7.5345</f>
        <v>62531.023956466917</v>
      </c>
      <c r="W3099" s="50">
        <v>0</v>
      </c>
      <c r="X3099" s="51">
        <f>Ugovori_OPULJP[[#This Row],[Privatni doprinos korisnika - HRK]]/7.5345</f>
        <v>0</v>
      </c>
      <c r="Y3099" s="52">
        <v>9422774.4000000004</v>
      </c>
      <c r="Z3099" s="53">
        <f>Ugovori_OPULJP[[#This Row],[UKUPNI PRIHVATLJIVI IZDACI
TOTAL ELIGIBLE EXPENDITURE
= Bespovratna sredstva ukupno + doprinos korisnika
= Ukupni prihvatljivi troškovi
= Ukupna ugovorena vrijednost projekta HRK]]/7.5345</f>
        <v>1250617.0814254428</v>
      </c>
      <c r="AA3099" s="44" t="s">
        <v>10669</v>
      </c>
      <c r="AB3099" s="44" t="s">
        <v>10670</v>
      </c>
      <c r="AC3099" s="114" t="s">
        <v>11304</v>
      </c>
      <c r="AD3099" s="43" t="s">
        <v>11026</v>
      </c>
    </row>
    <row r="3100" spans="1:30" ht="66.75" customHeight="1" x14ac:dyDescent="0.2">
      <c r="A3100" s="41" t="s">
        <v>11305</v>
      </c>
      <c r="B3100" s="42" t="s">
        <v>10664</v>
      </c>
      <c r="C3100" s="43" t="s">
        <v>11022</v>
      </c>
      <c r="D3100" s="43" t="s">
        <v>11303</v>
      </c>
      <c r="E3100" s="44" t="s">
        <v>232</v>
      </c>
      <c r="F3100" s="45" t="s">
        <v>11306</v>
      </c>
      <c r="G3100" s="45" t="s">
        <v>1695</v>
      </c>
      <c r="H3100" s="47">
        <v>42956</v>
      </c>
      <c r="I3100" s="47">
        <v>44416</v>
      </c>
      <c r="J3100" s="48" t="str">
        <f>IF(Ugovori_OPULJP[[#This Row],[DATUM ZAVRŠETKA OPERACIJE]]&gt;DATE(2024,3,31),"u provedbi","završen")</f>
        <v>završen</v>
      </c>
      <c r="K3100" s="46" t="s">
        <v>338</v>
      </c>
      <c r="L3100" s="46" t="s">
        <v>338</v>
      </c>
      <c r="M3100" s="49">
        <v>0.85</v>
      </c>
      <c r="N3100" s="49">
        <v>0.15</v>
      </c>
      <c r="O3100" s="50">
        <f>Ugovori_OPULJP[[#This Row],[Bespovratna sredstva - Ukupno (EU+Nac) HRK
= Ukupna ugovorena vrijednost bespovratnih sredstava]]*Ugovori_OPULJP[[#This Row],[EU STOPA SUFINANCIRANJA %
EU CO-FINANCING RATE %]]</f>
        <v>1700448.358</v>
      </c>
      <c r="P3100" s="51">
        <f>Ugovori_OPULJP[[#This Row],[Bespovratna sredstva - EU dio - HRK]]/7.5345</f>
        <v>225688.28163779943</v>
      </c>
      <c r="Q3100" s="50">
        <f>Ugovori_OPULJP[[#This Row],[Bespovratna sredstva - Ukupno (EU+Nac) HRK
= Ukupna ugovorena vrijednost bespovratnih sredstava]]*Ugovori_OPULJP[[#This Row],[STOPA NACIONALNOG SUFINANCIRANJA %]]</f>
        <v>300079.12199999997</v>
      </c>
      <c r="R3100" s="51">
        <f>Ugovori_OPULJP[[#This Row],[Bespovratna sredstva - Nacionalni dio - HRK]]/7.5345</f>
        <v>39827.343818435191</v>
      </c>
      <c r="S3100" s="50">
        <v>2000527.48</v>
      </c>
      <c r="T3100" s="51">
        <f>Ugovori_OPULJP[[#This Row],[Bespovratna sredstva - Ukupno (EU+Nac) HRK
= Ukupna ugovorena vrijednost bespovratnih sredstava]]/7.5345</f>
        <v>265515.62545623461</v>
      </c>
      <c r="U3100" s="50">
        <v>173958.91999999993</v>
      </c>
      <c r="V3100" s="51">
        <f>Ugovori_OPULJP[[#This Row],[Javni doprinos korisnika - HRK]]/7.5345</f>
        <v>23088.316411175249</v>
      </c>
      <c r="W3100" s="50">
        <v>0</v>
      </c>
      <c r="X3100" s="51">
        <f>Ugovori_OPULJP[[#This Row],[Privatni doprinos korisnika - HRK]]/7.5345</f>
        <v>0</v>
      </c>
      <c r="Y3100" s="52">
        <v>2174486.4</v>
      </c>
      <c r="Z3100" s="53">
        <f>Ugovori_OPULJP[[#This Row],[UKUPNI PRIHVATLJIVI IZDACI
TOTAL ELIGIBLE EXPENDITURE
= Bespovratna sredstva ukupno + doprinos korisnika
= Ukupni prihvatljivi troškovi
= Ukupna ugovorena vrijednost projekta HRK]]/7.5345</f>
        <v>288603.94186740991</v>
      </c>
      <c r="AA3100" s="44" t="s">
        <v>10669</v>
      </c>
      <c r="AB3100" s="44" t="s">
        <v>10670</v>
      </c>
      <c r="AC3100" s="114" t="s">
        <v>11307</v>
      </c>
      <c r="AD3100" s="43" t="s">
        <v>11026</v>
      </c>
    </row>
    <row r="3101" spans="1:30" ht="66.75" customHeight="1" x14ac:dyDescent="0.2">
      <c r="A3101" s="41" t="s">
        <v>11308</v>
      </c>
      <c r="B3101" s="42" t="s">
        <v>10664</v>
      </c>
      <c r="C3101" s="43" t="s">
        <v>11022</v>
      </c>
      <c r="D3101" s="43" t="s">
        <v>11303</v>
      </c>
      <c r="E3101" s="44" t="s">
        <v>232</v>
      </c>
      <c r="F3101" s="45" t="s">
        <v>11309</v>
      </c>
      <c r="G3101" s="62" t="s">
        <v>7221</v>
      </c>
      <c r="H3101" s="47">
        <v>42948</v>
      </c>
      <c r="I3101" s="47">
        <v>44408</v>
      </c>
      <c r="J3101" s="48" t="str">
        <f>IF(Ugovori_OPULJP[[#This Row],[DATUM ZAVRŠETKA OPERACIJE]]&gt;DATE(2024,3,31),"u provedbi","završen")</f>
        <v>završen</v>
      </c>
      <c r="K3101" s="46" t="s">
        <v>338</v>
      </c>
      <c r="L3101" s="46" t="s">
        <v>338</v>
      </c>
      <c r="M3101" s="49">
        <v>0.85</v>
      </c>
      <c r="N3101" s="49">
        <v>0.15</v>
      </c>
      <c r="O3101" s="50">
        <f>Ugovori_OPULJP[[#This Row],[Bespovratna sredstva - Ukupno (EU+Nac) HRK
= Ukupna ugovorena vrijednost bespovratnih sredstava]]*Ugovori_OPULJP[[#This Row],[EU STOPA SUFINANCIRANJA %
EU CO-FINANCING RATE %]]</f>
        <v>8194189.5839999989</v>
      </c>
      <c r="P3101" s="51">
        <f>Ugovori_OPULJP[[#This Row],[Bespovratna sredstva - EU dio - HRK]]/7.5345</f>
        <v>1087555.8542703562</v>
      </c>
      <c r="Q3101" s="50">
        <f>Ugovori_OPULJP[[#This Row],[Bespovratna sredstva - Ukupno (EU+Nac) HRK
= Ukupna ugovorena vrijednost bespovratnih sredstava]]*Ugovori_OPULJP[[#This Row],[STOPA NACIONALNOG SUFINANCIRANJA %]]</f>
        <v>1446033.4559999998</v>
      </c>
      <c r="R3101" s="51">
        <f>Ugovori_OPULJP[[#This Row],[Bespovratna sredstva - Nacionalni dio - HRK]]/7.5345</f>
        <v>191921.62134182756</v>
      </c>
      <c r="S3101" s="50">
        <v>9640223.0399999991</v>
      </c>
      <c r="T3101" s="51">
        <f>Ugovori_OPULJP[[#This Row],[Bespovratna sredstva - Ukupno (EU+Nac) HRK
= Ukupna ugovorena vrijednost bespovratnih sredstava]]/7.5345</f>
        <v>1279477.4756121838</v>
      </c>
      <c r="U3101" s="50">
        <v>507380.16000000015</v>
      </c>
      <c r="V3101" s="51">
        <f>Ugovori_OPULJP[[#This Row],[Javni doprinos korisnika - HRK]]/7.5345</f>
        <v>67340.919769062326</v>
      </c>
      <c r="W3101" s="50">
        <v>0</v>
      </c>
      <c r="X3101" s="51">
        <f>Ugovori_OPULJP[[#This Row],[Privatni doprinos korisnika - HRK]]/7.5345</f>
        <v>0</v>
      </c>
      <c r="Y3101" s="52">
        <v>10147603.199999999</v>
      </c>
      <c r="Z3101" s="53">
        <f>Ugovori_OPULJP[[#This Row],[UKUPNI PRIHVATLJIVI IZDACI
TOTAL ELIGIBLE EXPENDITURE
= Bespovratna sredstva ukupno + doprinos korisnika
= Ukupni prihvatljivi troškovi
= Ukupna ugovorena vrijednost projekta HRK]]/7.5345</f>
        <v>1346818.395381246</v>
      </c>
      <c r="AA3101" s="44" t="s">
        <v>10669</v>
      </c>
      <c r="AB3101" s="44" t="s">
        <v>10670</v>
      </c>
      <c r="AC3101" s="114" t="s">
        <v>11310</v>
      </c>
      <c r="AD3101" s="43" t="s">
        <v>11026</v>
      </c>
    </row>
    <row r="3102" spans="1:30" ht="66.75" customHeight="1" x14ac:dyDescent="0.2">
      <c r="A3102" s="41" t="s">
        <v>11311</v>
      </c>
      <c r="B3102" s="42" t="s">
        <v>10664</v>
      </c>
      <c r="C3102" s="43" t="s">
        <v>11022</v>
      </c>
      <c r="D3102" s="43" t="s">
        <v>11303</v>
      </c>
      <c r="E3102" s="44" t="s">
        <v>232</v>
      </c>
      <c r="F3102" s="45" t="s">
        <v>11214</v>
      </c>
      <c r="G3102" s="45" t="s">
        <v>11215</v>
      </c>
      <c r="H3102" s="47">
        <v>42969</v>
      </c>
      <c r="I3102" s="47">
        <v>44429</v>
      </c>
      <c r="J3102" s="48" t="str">
        <f>IF(Ugovori_OPULJP[[#This Row],[DATUM ZAVRŠETKA OPERACIJE]]&gt;DATE(2024,3,31),"u provedbi","završen")</f>
        <v>završen</v>
      </c>
      <c r="K3102" s="46" t="s">
        <v>155</v>
      </c>
      <c r="L3102" s="46" t="s">
        <v>155</v>
      </c>
      <c r="M3102" s="49">
        <v>0.85</v>
      </c>
      <c r="N3102" s="49">
        <v>0.15</v>
      </c>
      <c r="O3102" s="50">
        <f>Ugovori_OPULJP[[#This Row],[Bespovratna sredstva - Ukupno (EU+Nac) HRK
= Ukupna ugovorena vrijednost bespovratnih sredstava]]*Ugovori_OPULJP[[#This Row],[EU STOPA SUFINANCIRANJA %
EU CO-FINANCING RATE %]]</f>
        <v>2880288.4440000001</v>
      </c>
      <c r="P3102" s="51">
        <f>Ugovori_OPULJP[[#This Row],[Bespovratna sredstva - EU dio - HRK]]/7.5345</f>
        <v>382279.97133187338</v>
      </c>
      <c r="Q3102" s="50">
        <f>Ugovori_OPULJP[[#This Row],[Bespovratna sredstva - Ukupno (EU+Nac) HRK
= Ukupna ugovorena vrijednost bespovratnih sredstava]]*Ugovori_OPULJP[[#This Row],[STOPA NACIONALNOG SUFINANCIRANJA %]]</f>
        <v>508286.196</v>
      </c>
      <c r="R3102" s="51">
        <f>Ugovori_OPULJP[[#This Row],[Bespovratna sredstva - Nacionalni dio - HRK]]/7.5345</f>
        <v>67461.171411507064</v>
      </c>
      <c r="S3102" s="50">
        <v>3388574.64</v>
      </c>
      <c r="T3102" s="51">
        <f>Ugovori_OPULJP[[#This Row],[Bespovratna sredstva - Ukupno (EU+Nac) HRK
= Ukupna ugovorena vrijednost bespovratnih sredstava]]/7.5345</f>
        <v>449741.14274338045</v>
      </c>
      <c r="U3102" s="50">
        <v>597983.75999999978</v>
      </c>
      <c r="V3102" s="51">
        <f>Ugovori_OPULJP[[#This Row],[Javni doprinos korisnika - HRK]]/7.5345</f>
        <v>79366.084013537693</v>
      </c>
      <c r="W3102" s="50">
        <v>0</v>
      </c>
      <c r="X3102" s="51">
        <f>Ugovori_OPULJP[[#This Row],[Privatni doprinos korisnika - HRK]]/7.5345</f>
        <v>0</v>
      </c>
      <c r="Y3102" s="52">
        <v>3986558.4</v>
      </c>
      <c r="Z3102" s="53">
        <f>Ugovori_OPULJP[[#This Row],[UKUPNI PRIHVATLJIVI IZDACI
TOTAL ELIGIBLE EXPENDITURE
= Bespovratna sredstva ukupno + doprinos korisnika
= Ukupni prihvatljivi troškovi
= Ukupna ugovorena vrijednost projekta HRK]]/7.5345</f>
        <v>529107.22675691813</v>
      </c>
      <c r="AA3102" s="44" t="s">
        <v>10669</v>
      </c>
      <c r="AB3102" s="44" t="s">
        <v>10670</v>
      </c>
      <c r="AC3102" s="114" t="s">
        <v>11312</v>
      </c>
      <c r="AD3102" s="43" t="s">
        <v>11026</v>
      </c>
    </row>
    <row r="3103" spans="1:30" ht="66.75" customHeight="1" x14ac:dyDescent="0.2">
      <c r="A3103" s="41" t="s">
        <v>11313</v>
      </c>
      <c r="B3103" s="42" t="s">
        <v>10664</v>
      </c>
      <c r="C3103" s="43" t="s">
        <v>11022</v>
      </c>
      <c r="D3103" s="43" t="s">
        <v>11303</v>
      </c>
      <c r="E3103" s="44" t="s">
        <v>232</v>
      </c>
      <c r="F3103" s="45" t="s">
        <v>11314</v>
      </c>
      <c r="G3103" s="45" t="s">
        <v>2532</v>
      </c>
      <c r="H3103" s="47">
        <v>42961</v>
      </c>
      <c r="I3103" s="47">
        <v>44421</v>
      </c>
      <c r="J3103" s="48" t="str">
        <f>IF(Ugovori_OPULJP[[#This Row],[DATUM ZAVRŠETKA OPERACIJE]]&gt;DATE(2024,3,31),"u provedbi","završen")</f>
        <v>završen</v>
      </c>
      <c r="K3103" s="46" t="s">
        <v>155</v>
      </c>
      <c r="L3103" s="46" t="s">
        <v>155</v>
      </c>
      <c r="M3103" s="49">
        <v>0.85</v>
      </c>
      <c r="N3103" s="49">
        <v>0.15</v>
      </c>
      <c r="O3103" s="50">
        <f>Ugovori_OPULJP[[#This Row],[Bespovratna sredstva - Ukupno (EU+Nac) HRK
= Ukupna ugovorena vrijednost bespovratnih sredstava]]*Ugovori_OPULJP[[#This Row],[EU STOPA SUFINANCIRANJA %
EU CO-FINANCING RATE %]]</f>
        <v>4058588.2619999996</v>
      </c>
      <c r="P3103" s="51">
        <f>Ugovori_OPULJP[[#This Row],[Bespovratna sredstva - EU dio - HRK]]/7.5345</f>
        <v>538667.23233127606</v>
      </c>
      <c r="Q3103" s="50">
        <f>Ugovori_OPULJP[[#This Row],[Bespovratna sredstva - Ukupno (EU+Nac) HRK
= Ukupna ugovorena vrijednost bespovratnih sredstava]]*Ugovori_OPULJP[[#This Row],[STOPA NACIONALNOG SUFINANCIRANJA %]]</f>
        <v>716221.45799999998</v>
      </c>
      <c r="R3103" s="51">
        <f>Ugovori_OPULJP[[#This Row],[Bespovratna sredstva - Nacionalni dio - HRK]]/7.5345</f>
        <v>95058.923352578131</v>
      </c>
      <c r="S3103" s="50">
        <v>4774809.72</v>
      </c>
      <c r="T3103" s="51">
        <f>Ugovori_OPULJP[[#This Row],[Bespovratna sredstva - Ukupno (EU+Nac) HRK
= Ukupna ugovorena vrijednost bespovratnih sredstava]]/7.5345</f>
        <v>633726.15568385425</v>
      </c>
      <c r="U3103" s="50">
        <v>842613.48000000045</v>
      </c>
      <c r="V3103" s="51">
        <f>Ugovori_OPULJP[[#This Row],[Javni doprinos korisnika - HRK]]/7.5345</f>
        <v>111834.02747362139</v>
      </c>
      <c r="W3103" s="50">
        <v>0</v>
      </c>
      <c r="X3103" s="51">
        <f>Ugovori_OPULJP[[#This Row],[Privatni doprinos korisnika - HRK]]/7.5345</f>
        <v>0</v>
      </c>
      <c r="Y3103" s="52">
        <v>5617423.2000000002</v>
      </c>
      <c r="Z3103" s="53">
        <f>Ugovori_OPULJP[[#This Row],[UKUPNI PRIHVATLJIVI IZDACI
TOTAL ELIGIBLE EXPENDITURE
= Bespovratna sredstva ukupno + doprinos korisnika
= Ukupni prihvatljivi troškovi
= Ukupna ugovorena vrijednost projekta HRK]]/7.5345</f>
        <v>745560.18315747555</v>
      </c>
      <c r="AA3103" s="44" t="s">
        <v>10669</v>
      </c>
      <c r="AB3103" s="44" t="s">
        <v>10670</v>
      </c>
      <c r="AC3103" s="114" t="s">
        <v>11315</v>
      </c>
      <c r="AD3103" s="43" t="s">
        <v>11026</v>
      </c>
    </row>
    <row r="3104" spans="1:30" ht="66.75" customHeight="1" x14ac:dyDescent="0.2">
      <c r="A3104" s="41" t="s">
        <v>11316</v>
      </c>
      <c r="B3104" s="42" t="s">
        <v>10664</v>
      </c>
      <c r="C3104" s="43" t="s">
        <v>11022</v>
      </c>
      <c r="D3104" s="43" t="s">
        <v>11303</v>
      </c>
      <c r="E3104" s="44" t="s">
        <v>232</v>
      </c>
      <c r="F3104" s="45" t="s">
        <v>11089</v>
      </c>
      <c r="G3104" s="45" t="s">
        <v>825</v>
      </c>
      <c r="H3104" s="47">
        <v>42955</v>
      </c>
      <c r="I3104" s="47">
        <v>44415</v>
      </c>
      <c r="J3104" s="48" t="str">
        <f>IF(Ugovori_OPULJP[[#This Row],[DATUM ZAVRŠETKA OPERACIJE]]&gt;DATE(2024,3,31),"u provedbi","završen")</f>
        <v>završen</v>
      </c>
      <c r="K3104" s="46" t="s">
        <v>79</v>
      </c>
      <c r="L3104" s="46" t="s">
        <v>79</v>
      </c>
      <c r="M3104" s="49">
        <v>0.85</v>
      </c>
      <c r="N3104" s="49">
        <v>0.15</v>
      </c>
      <c r="O3104" s="50">
        <f>Ugovori_OPULJP[[#This Row],[Bespovratna sredstva - Ukupno (EU+Nac) HRK
= Ukupna ugovorena vrijednost bespovratnih sredstava]]*Ugovori_OPULJP[[#This Row],[EU STOPA SUFINANCIRANJA %
EU CO-FINANCING RATE %]]</f>
        <v>7069798.9079999998</v>
      </c>
      <c r="P3104" s="51">
        <f>Ugovori_OPULJP[[#This Row],[Bespovratna sredstva - EU dio - HRK]]/7.5345</f>
        <v>938323.56599641638</v>
      </c>
      <c r="Q3104" s="50">
        <f>Ugovori_OPULJP[[#This Row],[Bespovratna sredstva - Ukupno (EU+Nac) HRK
= Ukupna ugovorena vrijednost bespovratnih sredstava]]*Ugovori_OPULJP[[#This Row],[STOPA NACIONALNOG SUFINANCIRANJA %]]</f>
        <v>1247611.5719999999</v>
      </c>
      <c r="R3104" s="51">
        <f>Ugovori_OPULJP[[#This Row],[Bespovratna sredstva - Nacionalni dio - HRK]]/7.5345</f>
        <v>165586.51164642643</v>
      </c>
      <c r="S3104" s="50">
        <v>8317410.4800000004</v>
      </c>
      <c r="T3104" s="51">
        <f>Ugovori_OPULJP[[#This Row],[Bespovratna sredstva - Ukupno (EU+Nac) HRK
= Ukupna ugovorena vrijednost bespovratnih sredstava]]/7.5345</f>
        <v>1103910.0776428429</v>
      </c>
      <c r="U3104" s="50">
        <v>1467778.3200000003</v>
      </c>
      <c r="V3104" s="51">
        <f>Ugovori_OPULJP[[#This Row],[Javni doprinos korisnika - HRK]]/7.5345</f>
        <v>194807.66076050172</v>
      </c>
      <c r="W3104" s="50">
        <v>0</v>
      </c>
      <c r="X3104" s="51">
        <f>Ugovori_OPULJP[[#This Row],[Privatni doprinos korisnika - HRK]]/7.5345</f>
        <v>0</v>
      </c>
      <c r="Y3104" s="52">
        <v>9785188.8000000007</v>
      </c>
      <c r="Z3104" s="53">
        <f>Ugovori_OPULJP[[#This Row],[UKUPNI PRIHVATLJIVI IZDACI
TOTAL ELIGIBLE EXPENDITURE
= Bespovratna sredstva ukupno + doprinos korisnika
= Ukupni prihvatljivi troškovi
= Ukupna ugovorena vrijednost projekta HRK]]/7.5345</f>
        <v>1298717.7384033445</v>
      </c>
      <c r="AA3104" s="44" t="s">
        <v>10669</v>
      </c>
      <c r="AB3104" s="44" t="s">
        <v>10670</v>
      </c>
      <c r="AC3104" s="114" t="s">
        <v>11317</v>
      </c>
      <c r="AD3104" s="43" t="s">
        <v>11026</v>
      </c>
    </row>
    <row r="3105" spans="1:30" ht="66.75" customHeight="1" x14ac:dyDescent="0.2">
      <c r="A3105" s="41" t="s">
        <v>11318</v>
      </c>
      <c r="B3105" s="42" t="s">
        <v>10664</v>
      </c>
      <c r="C3105" s="43" t="s">
        <v>11022</v>
      </c>
      <c r="D3105" s="43" t="s">
        <v>11303</v>
      </c>
      <c r="E3105" s="44" t="s">
        <v>232</v>
      </c>
      <c r="F3105" s="45" t="s">
        <v>11319</v>
      </c>
      <c r="G3105" s="45" t="s">
        <v>804</v>
      </c>
      <c r="H3105" s="47">
        <v>42979</v>
      </c>
      <c r="I3105" s="47">
        <v>44439</v>
      </c>
      <c r="J3105" s="48" t="str">
        <f>IF(Ugovori_OPULJP[[#This Row],[DATUM ZAVRŠETKA OPERACIJE]]&gt;DATE(2024,3,31),"u provedbi","završen")</f>
        <v>završen</v>
      </c>
      <c r="K3105" s="46" t="s">
        <v>594</v>
      </c>
      <c r="L3105" s="46" t="s">
        <v>594</v>
      </c>
      <c r="M3105" s="49">
        <v>0.85</v>
      </c>
      <c r="N3105" s="49">
        <v>0.15</v>
      </c>
      <c r="O3105" s="50">
        <f>Ugovori_OPULJP[[#This Row],[Bespovratna sredstva - Ukupno (EU+Nac) HRK
= Ukupna ugovorena vrijednost bespovratnih sredstava]]*Ugovori_OPULJP[[#This Row],[EU STOPA SUFINANCIRANJA %
EU CO-FINANCING RATE %]]</f>
        <v>5891499.0899999999</v>
      </c>
      <c r="P3105" s="51">
        <f>Ugovori_OPULJP[[#This Row],[Bespovratna sredstva - EU dio - HRK]]/7.5345</f>
        <v>781936.30499701365</v>
      </c>
      <c r="Q3105" s="50">
        <f>Ugovori_OPULJP[[#This Row],[Bespovratna sredstva - Ukupno (EU+Nac) HRK
= Ukupna ugovorena vrijednost bespovratnih sredstava]]*Ugovori_OPULJP[[#This Row],[STOPA NACIONALNOG SUFINANCIRANJA %]]</f>
        <v>1039676.31</v>
      </c>
      <c r="R3105" s="51">
        <f>Ugovori_OPULJP[[#This Row],[Bespovratna sredstva - Nacionalni dio - HRK]]/7.5345</f>
        <v>137988.75970535536</v>
      </c>
      <c r="S3105" s="50">
        <v>6931175.4000000004</v>
      </c>
      <c r="T3105" s="51">
        <f>Ugovori_OPULJP[[#This Row],[Bespovratna sredstva - Ukupno (EU+Nac) HRK
= Ukupna ugovorena vrijednost bespovratnih sredstava]]/7.5345</f>
        <v>919925.06470236916</v>
      </c>
      <c r="U3105" s="50">
        <v>1223148.5999999996</v>
      </c>
      <c r="V3105" s="51">
        <f>Ugovori_OPULJP[[#This Row],[Javni doprinos korisnika - HRK]]/7.5345</f>
        <v>162339.71730041801</v>
      </c>
      <c r="W3105" s="50">
        <v>0</v>
      </c>
      <c r="X3105" s="51">
        <f>Ugovori_OPULJP[[#This Row],[Privatni doprinos korisnika - HRK]]/7.5345</f>
        <v>0</v>
      </c>
      <c r="Y3105" s="52">
        <v>8154324</v>
      </c>
      <c r="Z3105" s="53">
        <f>Ugovori_OPULJP[[#This Row],[UKUPNI PRIHVATLJIVI IZDACI
TOTAL ELIGIBLE EXPENDITURE
= Bespovratna sredstva ukupno + doprinos korisnika
= Ukupni prihvatljivi troškovi
= Ukupna ugovorena vrijednost projekta HRK]]/7.5345</f>
        <v>1082264.7820027871</v>
      </c>
      <c r="AA3105" s="44" t="s">
        <v>10669</v>
      </c>
      <c r="AB3105" s="44" t="s">
        <v>10670</v>
      </c>
      <c r="AC3105" s="114" t="s">
        <v>11320</v>
      </c>
      <c r="AD3105" s="43" t="s">
        <v>11026</v>
      </c>
    </row>
    <row r="3106" spans="1:30" ht="66.75" customHeight="1" x14ac:dyDescent="0.2">
      <c r="A3106" s="41" t="s">
        <v>11321</v>
      </c>
      <c r="B3106" s="42" t="s">
        <v>10664</v>
      </c>
      <c r="C3106" s="43" t="s">
        <v>11022</v>
      </c>
      <c r="D3106" s="43" t="s">
        <v>11303</v>
      </c>
      <c r="E3106" s="44" t="s">
        <v>232</v>
      </c>
      <c r="F3106" s="45" t="s">
        <v>11322</v>
      </c>
      <c r="G3106" s="45" t="s">
        <v>37</v>
      </c>
      <c r="H3106" s="47">
        <v>42940</v>
      </c>
      <c r="I3106" s="47">
        <v>44400</v>
      </c>
      <c r="J3106" s="48" t="str">
        <f>IF(Ugovori_OPULJP[[#This Row],[DATUM ZAVRŠETKA OPERACIJE]]&gt;DATE(2024,3,31),"u provedbi","završen")</f>
        <v>završen</v>
      </c>
      <c r="K3106" s="46" t="s">
        <v>37</v>
      </c>
      <c r="L3106" s="46" t="s">
        <v>37</v>
      </c>
      <c r="M3106" s="49">
        <v>0.85</v>
      </c>
      <c r="N3106" s="49">
        <v>0.15</v>
      </c>
      <c r="O3106" s="50">
        <f>Ugovori_OPULJP[[#This Row],[Bespovratna sredstva - Ukupno (EU+Nac) HRK
= Ukupna ugovorena vrijednost bespovratnih sredstava]]*Ugovori_OPULJP[[#This Row],[EU STOPA SUFINANCIRANJA %
EU CO-FINANCING RATE %]]</f>
        <v>17000000</v>
      </c>
      <c r="P3106" s="51">
        <f>Ugovori_OPULJP[[#This Row],[Bespovratna sredstva - EU dio - HRK]]/7.5345</f>
        <v>2256287.7430486428</v>
      </c>
      <c r="Q3106" s="50">
        <f>Ugovori_OPULJP[[#This Row],[Bespovratna sredstva - Ukupno (EU+Nac) HRK
= Ukupna ugovorena vrijednost bespovratnih sredstava]]*Ugovori_OPULJP[[#This Row],[STOPA NACIONALNOG SUFINANCIRANJA %]]</f>
        <v>3000000</v>
      </c>
      <c r="R3106" s="51">
        <f>Ugovori_OPULJP[[#This Row],[Bespovratna sredstva - Nacionalni dio - HRK]]/7.5345</f>
        <v>398168.42524387816</v>
      </c>
      <c r="S3106" s="50">
        <v>20000000</v>
      </c>
      <c r="T3106" s="51">
        <f>Ugovori_OPULJP[[#This Row],[Bespovratna sredstva - Ukupno (EU+Nac) HRK
= Ukupna ugovorena vrijednost bespovratnih sredstava]]/7.5345</f>
        <v>2654456.168292521</v>
      </c>
      <c r="U3106" s="50">
        <v>11711260</v>
      </c>
      <c r="V3106" s="51">
        <f>Ugovori_OPULJP[[#This Row],[Javni doprinos korisnika - HRK]]/7.5345</f>
        <v>1554351.3172738734</v>
      </c>
      <c r="W3106" s="50">
        <v>0</v>
      </c>
      <c r="X3106" s="51">
        <f>Ugovori_OPULJP[[#This Row],[Privatni doprinos korisnika - HRK]]/7.5345</f>
        <v>0</v>
      </c>
      <c r="Y3106" s="52">
        <v>31711260</v>
      </c>
      <c r="Z3106" s="53">
        <f>Ugovori_OPULJP[[#This Row],[UKUPNI PRIHVATLJIVI IZDACI
TOTAL ELIGIBLE EXPENDITURE
= Bespovratna sredstva ukupno + doprinos korisnika
= Ukupni prihvatljivi troškovi
= Ukupna ugovorena vrijednost projekta HRK]]/7.5345</f>
        <v>4208807.4855663944</v>
      </c>
      <c r="AA3106" s="44" t="s">
        <v>10669</v>
      </c>
      <c r="AB3106" s="44" t="s">
        <v>10670</v>
      </c>
      <c r="AC3106" s="114" t="s">
        <v>11323</v>
      </c>
      <c r="AD3106" s="43" t="s">
        <v>11026</v>
      </c>
    </row>
    <row r="3107" spans="1:30" ht="66.75" customHeight="1" x14ac:dyDescent="0.2">
      <c r="A3107" s="41" t="s">
        <v>11324</v>
      </c>
      <c r="B3107" s="42" t="s">
        <v>10664</v>
      </c>
      <c r="C3107" s="43" t="s">
        <v>11022</v>
      </c>
      <c r="D3107" s="43" t="s">
        <v>11303</v>
      </c>
      <c r="E3107" s="44" t="s">
        <v>232</v>
      </c>
      <c r="F3107" s="45" t="s">
        <v>11325</v>
      </c>
      <c r="G3107" s="45" t="s">
        <v>1095</v>
      </c>
      <c r="H3107" s="47">
        <v>42964</v>
      </c>
      <c r="I3107" s="47">
        <v>44424</v>
      </c>
      <c r="J3107" s="48" t="str">
        <f>IF(Ugovori_OPULJP[[#This Row],[DATUM ZAVRŠETKA OPERACIJE]]&gt;DATE(2024,3,31),"u provedbi","završen")</f>
        <v>završen</v>
      </c>
      <c r="K3107" s="46" t="s">
        <v>200</v>
      </c>
      <c r="L3107" s="46" t="s">
        <v>200</v>
      </c>
      <c r="M3107" s="49">
        <v>0.85</v>
      </c>
      <c r="N3107" s="49">
        <v>0.15</v>
      </c>
      <c r="O3107" s="50">
        <f>Ugovori_OPULJP[[#This Row],[Bespovratna sredstva - Ukupno (EU+Nac) HRK
= Ukupna ugovorena vrijednost bespovratnih sredstava]]*Ugovori_OPULJP[[#This Row],[EU STOPA SUFINANCIRANJA %
EU CO-FINANCING RATE %]]</f>
        <v>6800000</v>
      </c>
      <c r="P3107" s="51">
        <f>Ugovori_OPULJP[[#This Row],[Bespovratna sredstva - EU dio - HRK]]/7.5345</f>
        <v>902515.09721945715</v>
      </c>
      <c r="Q3107" s="50">
        <f>Ugovori_OPULJP[[#This Row],[Bespovratna sredstva - Ukupno (EU+Nac) HRK
= Ukupna ugovorena vrijednost bespovratnih sredstava]]*Ugovori_OPULJP[[#This Row],[STOPA NACIONALNOG SUFINANCIRANJA %]]</f>
        <v>1200000</v>
      </c>
      <c r="R3107" s="51">
        <f>Ugovori_OPULJP[[#This Row],[Bespovratna sredstva - Nacionalni dio - HRK]]/7.5345</f>
        <v>159267.37009755126</v>
      </c>
      <c r="S3107" s="50">
        <v>8000000</v>
      </c>
      <c r="T3107" s="51">
        <f>Ugovori_OPULJP[[#This Row],[Bespovratna sredstva - Ukupno (EU+Nac) HRK
= Ukupna ugovorena vrijednost bespovratnih sredstava]]/7.5345</f>
        <v>1061782.4673170084</v>
      </c>
      <c r="U3107" s="50">
        <v>4684504</v>
      </c>
      <c r="V3107" s="51">
        <f>Ugovori_OPULJP[[#This Row],[Javni doprinos korisnika - HRK]]/7.5345</f>
        <v>621740.52690954937</v>
      </c>
      <c r="W3107" s="50">
        <v>0</v>
      </c>
      <c r="X3107" s="51">
        <f>Ugovori_OPULJP[[#This Row],[Privatni doprinos korisnika - HRK]]/7.5345</f>
        <v>0</v>
      </c>
      <c r="Y3107" s="52">
        <v>12684504</v>
      </c>
      <c r="Z3107" s="53">
        <f>Ugovori_OPULJP[[#This Row],[UKUPNI PRIHVATLJIVI IZDACI
TOTAL ELIGIBLE EXPENDITURE
= Bespovratna sredstva ukupno + doprinos korisnika
= Ukupni prihvatljivi troškovi
= Ukupna ugovorena vrijednost projekta HRK]]/7.5345</f>
        <v>1683522.9942265577</v>
      </c>
      <c r="AA3107" s="44" t="s">
        <v>10669</v>
      </c>
      <c r="AB3107" s="44" t="s">
        <v>10670</v>
      </c>
      <c r="AC3107" s="114" t="s">
        <v>11326</v>
      </c>
      <c r="AD3107" s="43" t="s">
        <v>11026</v>
      </c>
    </row>
    <row r="3108" spans="1:30" ht="66.75" customHeight="1" x14ac:dyDescent="0.2">
      <c r="A3108" s="41" t="s">
        <v>11327</v>
      </c>
      <c r="B3108" s="42" t="s">
        <v>10664</v>
      </c>
      <c r="C3108" s="43" t="s">
        <v>11022</v>
      </c>
      <c r="D3108" s="43" t="s">
        <v>11303</v>
      </c>
      <c r="E3108" s="44" t="s">
        <v>232</v>
      </c>
      <c r="F3108" s="45" t="s">
        <v>11328</v>
      </c>
      <c r="G3108" s="45" t="s">
        <v>1079</v>
      </c>
      <c r="H3108" s="47">
        <v>42948</v>
      </c>
      <c r="I3108" s="47">
        <v>44408</v>
      </c>
      <c r="J3108" s="48" t="str">
        <f>IF(Ugovori_OPULJP[[#This Row],[DATUM ZAVRŠETKA OPERACIJE]]&gt;DATE(2024,3,31),"u provedbi","završen")</f>
        <v>završen</v>
      </c>
      <c r="K3108" s="46" t="s">
        <v>425</v>
      </c>
      <c r="L3108" s="46" t="s">
        <v>425</v>
      </c>
      <c r="M3108" s="49">
        <v>0.85</v>
      </c>
      <c r="N3108" s="49">
        <v>0.15</v>
      </c>
      <c r="O3108" s="50">
        <f>Ugovori_OPULJP[[#This Row],[Bespovratna sredstva - Ukupno (EU+Nac) HRK
= Ukupna ugovorena vrijednost bespovratnih sredstava]]*Ugovori_OPULJP[[#This Row],[EU STOPA SUFINANCIRANJA %
EU CO-FINANCING RATE %]]</f>
        <v>6677032.3020000001</v>
      </c>
      <c r="P3108" s="51">
        <f>Ugovori_OPULJP[[#This Row],[Bespovratna sredstva - EU dio - HRK]]/7.5345</f>
        <v>886194.47899661551</v>
      </c>
      <c r="Q3108" s="50">
        <f>Ugovori_OPULJP[[#This Row],[Bespovratna sredstva - Ukupno (EU+Nac) HRK
= Ukupna ugovorena vrijednost bespovratnih sredstava]]*Ugovori_OPULJP[[#This Row],[STOPA NACIONALNOG SUFINANCIRANJA %]]</f>
        <v>1178299.818</v>
      </c>
      <c r="R3108" s="51">
        <f>Ugovori_OPULJP[[#This Row],[Bespovratna sredstva - Nacionalni dio - HRK]]/7.5345</f>
        <v>156387.26099940273</v>
      </c>
      <c r="S3108" s="50">
        <v>7855332.1200000001</v>
      </c>
      <c r="T3108" s="51">
        <f>Ugovori_OPULJP[[#This Row],[Bespovratna sredstva - Ukupno (EU+Nac) HRK
= Ukupna ugovorena vrijednost bespovratnih sredstava]]/7.5345</f>
        <v>1042581.7399960182</v>
      </c>
      <c r="U3108" s="50">
        <v>1386235.0799999991</v>
      </c>
      <c r="V3108" s="51">
        <f>Ugovori_OPULJP[[#This Row],[Javni doprinos korisnika - HRK]]/7.5345</f>
        <v>183985.01294047371</v>
      </c>
      <c r="W3108" s="50">
        <v>0</v>
      </c>
      <c r="X3108" s="51">
        <f>Ugovori_OPULJP[[#This Row],[Privatni doprinos korisnika - HRK]]/7.5345</f>
        <v>0</v>
      </c>
      <c r="Y3108" s="52">
        <v>9241567.1999999993</v>
      </c>
      <c r="Z3108" s="53">
        <f>Ugovori_OPULJP[[#This Row],[UKUPNI PRIHVATLJIVI IZDACI
TOTAL ELIGIBLE EXPENDITURE
= Bespovratna sredstva ukupno + doprinos korisnika
= Ukupni prihvatljivi troškovi
= Ukupna ugovorena vrijednost projekta HRK]]/7.5345</f>
        <v>1226566.752936492</v>
      </c>
      <c r="AA3108" s="44" t="s">
        <v>10669</v>
      </c>
      <c r="AB3108" s="44" t="s">
        <v>10670</v>
      </c>
      <c r="AC3108" s="114" t="s">
        <v>11329</v>
      </c>
      <c r="AD3108" s="43" t="s">
        <v>11026</v>
      </c>
    </row>
    <row r="3109" spans="1:30" ht="66.75" customHeight="1" x14ac:dyDescent="0.2">
      <c r="A3109" s="41" t="s">
        <v>11330</v>
      </c>
      <c r="B3109" s="42" t="s">
        <v>10664</v>
      </c>
      <c r="C3109" s="43" t="s">
        <v>11022</v>
      </c>
      <c r="D3109" s="43" t="s">
        <v>11303</v>
      </c>
      <c r="E3109" s="44" t="s">
        <v>232</v>
      </c>
      <c r="F3109" s="45" t="s">
        <v>11331</v>
      </c>
      <c r="G3109" s="62" t="s">
        <v>1498</v>
      </c>
      <c r="H3109" s="47">
        <v>42979</v>
      </c>
      <c r="I3109" s="47">
        <v>44439</v>
      </c>
      <c r="J3109" s="48" t="str">
        <f>IF(Ugovori_OPULJP[[#This Row],[DATUM ZAVRŠETKA OPERACIJE]]&gt;DATE(2024,3,31),"u provedbi","završen")</f>
        <v>završen</v>
      </c>
      <c r="K3109" s="46" t="s">
        <v>186</v>
      </c>
      <c r="L3109" s="46" t="s">
        <v>186</v>
      </c>
      <c r="M3109" s="49">
        <v>0.85</v>
      </c>
      <c r="N3109" s="49">
        <v>0.15</v>
      </c>
      <c r="O3109" s="50">
        <f>Ugovori_OPULJP[[#This Row],[Bespovratna sredstva - Ukupno (EU+Nac) HRK
= Ukupna ugovorena vrijednost bespovratnih sredstava]]*Ugovori_OPULJP[[#This Row],[EU STOPA SUFINANCIRANJA %
EU CO-FINANCING RATE %]]</f>
        <v>7901539.9559999993</v>
      </c>
      <c r="P3109" s="51">
        <f>Ugovori_OPULJP[[#This Row],[Bespovratna sredstva - EU dio - HRK]]/7.5345</f>
        <v>1048714.5737607006</v>
      </c>
      <c r="Q3109" s="50">
        <f>Ugovori_OPULJP[[#This Row],[Bespovratna sredstva - Ukupno (EU+Nac) HRK
= Ukupna ugovorena vrijednost bespovratnih sredstava]]*Ugovori_OPULJP[[#This Row],[STOPA NACIONALNOG SUFINANCIRANJA %]]</f>
        <v>1394389.4039999999</v>
      </c>
      <c r="R3109" s="51">
        <f>Ugovori_OPULJP[[#This Row],[Bespovratna sredstva - Nacionalni dio - HRK]]/7.5345</f>
        <v>185067.27772247657</v>
      </c>
      <c r="S3109" s="50">
        <v>9295929.3599999994</v>
      </c>
      <c r="T3109" s="51">
        <f>Ugovori_OPULJP[[#This Row],[Bespovratna sredstva - Ukupno (EU+Nac) HRK
= Ukupna ugovorena vrijednost bespovratnih sredstava]]/7.5345</f>
        <v>1233781.8514831772</v>
      </c>
      <c r="U3109" s="50">
        <v>489259.44000000134</v>
      </c>
      <c r="V3109" s="51">
        <f>Ugovori_OPULJP[[#This Row],[Javni doprinos korisnika - HRK]]/7.5345</f>
        <v>64935.886920167402</v>
      </c>
      <c r="W3109" s="50">
        <v>0</v>
      </c>
      <c r="X3109" s="51">
        <f>Ugovori_OPULJP[[#This Row],[Privatni doprinos korisnika - HRK]]/7.5345</f>
        <v>0</v>
      </c>
      <c r="Y3109" s="52">
        <v>9785188.8000000007</v>
      </c>
      <c r="Z3109" s="53">
        <f>Ugovori_OPULJP[[#This Row],[UKUPNI PRIHVATLJIVI IZDACI
TOTAL ELIGIBLE EXPENDITURE
= Bespovratna sredstva ukupno + doprinos korisnika
= Ukupni prihvatljivi troškovi
= Ukupna ugovorena vrijednost projekta HRK]]/7.5345</f>
        <v>1298717.7384033445</v>
      </c>
      <c r="AA3109" s="44" t="s">
        <v>10669</v>
      </c>
      <c r="AB3109" s="44" t="s">
        <v>10670</v>
      </c>
      <c r="AC3109" s="114" t="s">
        <v>11332</v>
      </c>
      <c r="AD3109" s="43" t="s">
        <v>11026</v>
      </c>
    </row>
    <row r="3110" spans="1:30" ht="66.75" customHeight="1" x14ac:dyDescent="0.2">
      <c r="A3110" s="41" t="s">
        <v>11333</v>
      </c>
      <c r="B3110" s="42" t="s">
        <v>10664</v>
      </c>
      <c r="C3110" s="43" t="s">
        <v>11022</v>
      </c>
      <c r="D3110" s="43" t="s">
        <v>11303</v>
      </c>
      <c r="E3110" s="44" t="s">
        <v>232</v>
      </c>
      <c r="F3110" s="45" t="s">
        <v>11334</v>
      </c>
      <c r="G3110" s="45" t="s">
        <v>11112</v>
      </c>
      <c r="H3110" s="47">
        <v>42963</v>
      </c>
      <c r="I3110" s="47">
        <v>44423</v>
      </c>
      <c r="J3110" s="48" t="str">
        <f>IF(Ugovori_OPULJP[[#This Row],[DATUM ZAVRŠETKA OPERACIJE]]&gt;DATE(2024,3,31),"u provedbi","završen")</f>
        <v>završen</v>
      </c>
      <c r="K3110" s="46" t="s">
        <v>338</v>
      </c>
      <c r="L3110" s="46" t="s">
        <v>338</v>
      </c>
      <c r="M3110" s="49">
        <v>0.85</v>
      </c>
      <c r="N3110" s="49">
        <v>0.15</v>
      </c>
      <c r="O3110" s="50">
        <f>Ugovori_OPULJP[[#This Row],[Bespovratna sredstva - Ukupno (EU+Nac) HRK
= Ukupna ugovorena vrijednost bespovratnih sredstava]]*Ugovori_OPULJP[[#This Row],[EU STOPA SUFINANCIRANJA %
EU CO-FINANCING RATE %]]</f>
        <v>3826008.8139999998</v>
      </c>
      <c r="P3110" s="51">
        <f>Ugovori_OPULJP[[#This Row],[Bespovratna sredstva - EU dio - HRK]]/7.5345</f>
        <v>507798.63481319259</v>
      </c>
      <c r="Q3110" s="50">
        <f>Ugovori_OPULJP[[#This Row],[Bespovratna sredstva - Ukupno (EU+Nac) HRK
= Ukupna ugovorena vrijednost bespovratnih sredstava]]*Ugovori_OPULJP[[#This Row],[STOPA NACIONALNOG SUFINANCIRANJA %]]</f>
        <v>675178.02599999995</v>
      </c>
      <c r="R3110" s="51">
        <f>Ugovori_OPULJP[[#This Row],[Bespovratna sredstva - Nacionalni dio - HRK]]/7.5345</f>
        <v>89611.523790563399</v>
      </c>
      <c r="S3110" s="50">
        <v>4501186.84</v>
      </c>
      <c r="T3110" s="51">
        <f>Ugovori_OPULJP[[#This Row],[Bespovratna sredstva - Ukupno (EU+Nac) HRK
= Ukupna ugovorena vrijednost bespovratnih sredstava]]/7.5345</f>
        <v>597410.15860375599</v>
      </c>
      <c r="U3110" s="50">
        <v>391407.56000000052</v>
      </c>
      <c r="V3110" s="51">
        <f>Ugovori_OPULJP[[#This Row],[Javni doprinos korisnika - HRK]]/7.5345</f>
        <v>51948.710597916317</v>
      </c>
      <c r="W3110" s="50">
        <v>0</v>
      </c>
      <c r="X3110" s="51">
        <f>Ugovori_OPULJP[[#This Row],[Privatni doprinos korisnika - HRK]]/7.5345</f>
        <v>0</v>
      </c>
      <c r="Y3110" s="52">
        <v>4892594.4000000004</v>
      </c>
      <c r="Z3110" s="53">
        <f>Ugovori_OPULJP[[#This Row],[UKUPNI PRIHVATLJIVI IZDACI
TOTAL ELIGIBLE EXPENDITURE
= Bespovratna sredstva ukupno + doprinos korisnika
= Ukupni prihvatljivi troškovi
= Ukupna ugovorena vrijednost projekta HRK]]/7.5345</f>
        <v>649358.86920167226</v>
      </c>
      <c r="AA3110" s="44" t="s">
        <v>10669</v>
      </c>
      <c r="AB3110" s="44" t="s">
        <v>10670</v>
      </c>
      <c r="AC3110" s="114" t="s">
        <v>11335</v>
      </c>
      <c r="AD3110" s="43" t="s">
        <v>11026</v>
      </c>
    </row>
    <row r="3111" spans="1:30" ht="66.75" customHeight="1" x14ac:dyDescent="0.2">
      <c r="A3111" s="41" t="s">
        <v>11336</v>
      </c>
      <c r="B3111" s="42" t="s">
        <v>10664</v>
      </c>
      <c r="C3111" s="43" t="s">
        <v>11022</v>
      </c>
      <c r="D3111" s="43" t="s">
        <v>11303</v>
      </c>
      <c r="E3111" s="44" t="s">
        <v>232</v>
      </c>
      <c r="F3111" s="45" t="s">
        <v>11337</v>
      </c>
      <c r="G3111" s="45" t="s">
        <v>11086</v>
      </c>
      <c r="H3111" s="47">
        <v>42965</v>
      </c>
      <c r="I3111" s="47">
        <v>44425</v>
      </c>
      <c r="J3111" s="48" t="str">
        <f>IF(Ugovori_OPULJP[[#This Row],[DATUM ZAVRŠETKA OPERACIJE]]&gt;DATE(2024,3,31),"u provedbi","završen")</f>
        <v>završen</v>
      </c>
      <c r="K3111" s="46" t="s">
        <v>371</v>
      </c>
      <c r="L3111" s="46" t="s">
        <v>371</v>
      </c>
      <c r="M3111" s="49">
        <v>0.85</v>
      </c>
      <c r="N3111" s="49">
        <v>0.15</v>
      </c>
      <c r="O3111" s="50">
        <f>Ugovori_OPULJP[[#This Row],[Bespovratna sredstva - Ukupno (EU+Nac) HRK
= Ukupna ugovorena vrijednost bespovratnih sredstava]]*Ugovori_OPULJP[[#This Row],[EU STOPA SUFINANCIRANJA %
EU CO-FINANCING RATE %]]</f>
        <v>4676233.0014999993</v>
      </c>
      <c r="P3111" s="51">
        <f>Ugovori_OPULJP[[#This Row],[Bespovratna sredstva - EU dio - HRK]]/7.5345</f>
        <v>620642.77676023613</v>
      </c>
      <c r="Q3111" s="50">
        <f>Ugovori_OPULJP[[#This Row],[Bespovratna sredstva - Ukupno (EU+Nac) HRK
= Ukupna ugovorena vrijednost bespovratnih sredstava]]*Ugovori_OPULJP[[#This Row],[STOPA NACIONALNOG SUFINANCIRANJA %]]</f>
        <v>825217.58849999995</v>
      </c>
      <c r="R3111" s="51">
        <f>Ugovori_OPULJP[[#This Row],[Bespovratna sredstva - Nacionalni dio - HRK]]/7.5345</f>
        <v>109525.1958988652</v>
      </c>
      <c r="S3111" s="50">
        <v>5501450.5899999999</v>
      </c>
      <c r="T3111" s="51">
        <f>Ugovori_OPULJP[[#This Row],[Bespovratna sredstva - Ukupno (EU+Nac) HRK
= Ukupna ugovorena vrijednost bespovratnih sredstava]]/7.5345</f>
        <v>730167.97265910136</v>
      </c>
      <c r="U3111" s="50">
        <v>478387.00999999978</v>
      </c>
      <c r="V3111" s="51">
        <f>Ugovori_OPULJP[[#This Row],[Javni doprinos korisnika - HRK]]/7.5345</f>
        <v>63492.867476275766</v>
      </c>
      <c r="W3111" s="50">
        <v>0</v>
      </c>
      <c r="X3111" s="51">
        <f>Ugovori_OPULJP[[#This Row],[Privatni doprinos korisnika - HRK]]/7.5345</f>
        <v>0</v>
      </c>
      <c r="Y3111" s="52">
        <v>5979837.5999999996</v>
      </c>
      <c r="Z3111" s="53">
        <f>Ugovori_OPULJP[[#This Row],[UKUPNI PRIHVATLJIVI IZDACI
TOTAL ELIGIBLE EXPENDITURE
= Bespovratna sredstva ukupno + doprinos korisnika
= Ukupni prihvatljivi troškovi
= Ukupna ugovorena vrijednost projekta HRK]]/7.5345</f>
        <v>793660.84013537713</v>
      </c>
      <c r="AA3111" s="44" t="s">
        <v>10669</v>
      </c>
      <c r="AB3111" s="44" t="s">
        <v>10670</v>
      </c>
      <c r="AC3111" s="114" t="s">
        <v>11338</v>
      </c>
      <c r="AD3111" s="43" t="s">
        <v>11026</v>
      </c>
    </row>
    <row r="3112" spans="1:30" ht="66.75" customHeight="1" x14ac:dyDescent="0.2">
      <c r="A3112" s="41" t="s">
        <v>11339</v>
      </c>
      <c r="B3112" s="42" t="s">
        <v>10664</v>
      </c>
      <c r="C3112" s="43" t="s">
        <v>11022</v>
      </c>
      <c r="D3112" s="43" t="s">
        <v>11303</v>
      </c>
      <c r="E3112" s="44" t="s">
        <v>232</v>
      </c>
      <c r="F3112" s="45" t="s">
        <v>11340</v>
      </c>
      <c r="G3112" s="45" t="s">
        <v>1978</v>
      </c>
      <c r="H3112" s="47">
        <v>42956</v>
      </c>
      <c r="I3112" s="47">
        <v>44416</v>
      </c>
      <c r="J3112" s="48" t="str">
        <f>IF(Ugovori_OPULJP[[#This Row],[DATUM ZAVRŠETKA OPERACIJE]]&gt;DATE(2024,3,31),"u provedbi","završen")</f>
        <v>završen</v>
      </c>
      <c r="K3112" s="46" t="s">
        <v>599</v>
      </c>
      <c r="L3112" s="46" t="s">
        <v>599</v>
      </c>
      <c r="M3112" s="49">
        <v>0.85</v>
      </c>
      <c r="N3112" s="49">
        <v>0.15</v>
      </c>
      <c r="O3112" s="50">
        <f>Ugovori_OPULJP[[#This Row],[Bespovratna sredstva - Ukupno (EU+Nac) HRK
= Ukupna ugovorena vrijednost bespovratnih sredstava]]*Ugovori_OPULJP[[#This Row],[EU STOPA SUFINANCIRANJA %
EU CO-FINANCING RATE %]]</f>
        <v>2266950</v>
      </c>
      <c r="P3112" s="51">
        <f>Ugovori_OPULJP[[#This Row],[Bespovratna sredstva - EU dio - HRK]]/7.5345</f>
        <v>300875.97053553653</v>
      </c>
      <c r="Q3112" s="50">
        <f>Ugovori_OPULJP[[#This Row],[Bespovratna sredstva - Ukupno (EU+Nac) HRK
= Ukupna ugovorena vrijednost bespovratnih sredstava]]*Ugovori_OPULJP[[#This Row],[STOPA NACIONALNOG SUFINANCIRANJA %]]</f>
        <v>400050</v>
      </c>
      <c r="R3112" s="51">
        <f>Ugovori_OPULJP[[#This Row],[Bespovratna sredstva - Nacionalni dio - HRK]]/7.5345</f>
        <v>53095.759506271148</v>
      </c>
      <c r="S3112" s="50">
        <v>2667000</v>
      </c>
      <c r="T3112" s="51">
        <f>Ugovori_OPULJP[[#This Row],[Bespovratna sredstva - Ukupno (EU+Nac) HRK
= Ukupna ugovorena vrijednost bespovratnih sredstava]]/7.5345</f>
        <v>353971.73004180769</v>
      </c>
      <c r="U3112" s="50">
        <v>232315.20000000019</v>
      </c>
      <c r="V3112" s="51">
        <f>Ugovori_OPULJP[[#This Row],[Javni doprinos korisnika - HRK]]/7.5345</f>
        <v>30833.525781405559</v>
      </c>
      <c r="W3112" s="50">
        <v>0</v>
      </c>
      <c r="X3112" s="51">
        <f>Ugovori_OPULJP[[#This Row],[Privatni doprinos korisnika - HRK]]/7.5345</f>
        <v>0</v>
      </c>
      <c r="Y3112" s="52">
        <v>2899315.2</v>
      </c>
      <c r="Z3112" s="53">
        <f>Ugovori_OPULJP[[#This Row],[UKUPNI PRIHVATLJIVI IZDACI
TOTAL ELIGIBLE EXPENDITURE
= Bespovratna sredstva ukupno + doprinos korisnika
= Ukupni prihvatljivi troškovi
= Ukupna ugovorena vrijednost projekta HRK]]/7.5345</f>
        <v>384805.2558232132</v>
      </c>
      <c r="AA3112" s="44" t="s">
        <v>10669</v>
      </c>
      <c r="AB3112" s="44" t="s">
        <v>10670</v>
      </c>
      <c r="AC3112" s="114" t="s">
        <v>11341</v>
      </c>
      <c r="AD3112" s="43" t="s">
        <v>11026</v>
      </c>
    </row>
    <row r="3113" spans="1:30" ht="66.75" customHeight="1" x14ac:dyDescent="0.2">
      <c r="A3113" s="41" t="s">
        <v>11342</v>
      </c>
      <c r="B3113" s="42" t="s">
        <v>10664</v>
      </c>
      <c r="C3113" s="43" t="s">
        <v>11022</v>
      </c>
      <c r="D3113" s="43" t="s">
        <v>11303</v>
      </c>
      <c r="E3113" s="44" t="s">
        <v>232</v>
      </c>
      <c r="F3113" s="45" t="s">
        <v>11343</v>
      </c>
      <c r="G3113" s="45" t="s">
        <v>865</v>
      </c>
      <c r="H3113" s="47">
        <v>42968</v>
      </c>
      <c r="I3113" s="47">
        <v>44428</v>
      </c>
      <c r="J3113" s="48" t="str">
        <f>IF(Ugovori_OPULJP[[#This Row],[DATUM ZAVRŠETKA OPERACIJE]]&gt;DATE(2024,3,31),"u provedbi","završen")</f>
        <v>završen</v>
      </c>
      <c r="K3113" s="46" t="s">
        <v>104</v>
      </c>
      <c r="L3113" s="46" t="s">
        <v>104</v>
      </c>
      <c r="M3113" s="49">
        <v>0.85</v>
      </c>
      <c r="N3113" s="49">
        <v>0.15</v>
      </c>
      <c r="O3113" s="50">
        <f>Ugovori_OPULJP[[#This Row],[Bespovratna sredstva - Ukupno (EU+Nac) HRK
= Ukupna ugovorena vrijednost bespovratnih sredstava]]*Ugovori_OPULJP[[#This Row],[EU STOPA SUFINANCIRANJA %
EU CO-FINANCING RATE %]]</f>
        <v>4534528.9744999995</v>
      </c>
      <c r="P3113" s="51">
        <f>Ugovori_OPULJP[[#This Row],[Bespovratna sredstva - EU dio - HRK]]/7.5345</f>
        <v>601835.42033313413</v>
      </c>
      <c r="Q3113" s="50">
        <f>Ugovori_OPULJP[[#This Row],[Bespovratna sredstva - Ukupno (EU+Nac) HRK
= Ukupna ugovorena vrijednost bespovratnih sredstava]]*Ugovori_OPULJP[[#This Row],[STOPA NACIONALNOG SUFINANCIRANJA %]]</f>
        <v>800210.99549999996</v>
      </c>
      <c r="R3113" s="51">
        <f>Ugovori_OPULJP[[#This Row],[Bespovratna sredstva - Nacionalni dio - HRK]]/7.5345</f>
        <v>106206.25064702368</v>
      </c>
      <c r="S3113" s="50">
        <v>5334739.97</v>
      </c>
      <c r="T3113" s="51">
        <f>Ugovori_OPULJP[[#This Row],[Bespovratna sredstva - Ukupno (EU+Nac) HRK
= Ukupna ugovorena vrijednost bespovratnih sredstava]]/7.5345</f>
        <v>708041.67098015791</v>
      </c>
      <c r="U3113" s="50">
        <v>463890.43000000063</v>
      </c>
      <c r="V3113" s="51">
        <f>Ugovori_OPULJP[[#This Row],[Javni doprinos korisnika - HRK]]/7.5345</f>
        <v>61568.840666268581</v>
      </c>
      <c r="W3113" s="50">
        <v>0</v>
      </c>
      <c r="X3113" s="51">
        <f>Ugovori_OPULJP[[#This Row],[Privatni doprinos korisnika - HRK]]/7.5345</f>
        <v>0</v>
      </c>
      <c r="Y3113" s="52">
        <v>5798630.4000000004</v>
      </c>
      <c r="Z3113" s="53">
        <f>Ugovori_OPULJP[[#This Row],[UKUPNI PRIHVATLJIVI IZDACI
TOTAL ELIGIBLE EXPENDITURE
= Bespovratna sredstva ukupno + doprinos korisnika
= Ukupni prihvatljivi troškovi
= Ukupna ugovorena vrijednost projekta HRK]]/7.5345</f>
        <v>769610.5116464264</v>
      </c>
      <c r="AA3113" s="44" t="s">
        <v>10669</v>
      </c>
      <c r="AB3113" s="44" t="s">
        <v>10670</v>
      </c>
      <c r="AC3113" s="114" t="s">
        <v>11344</v>
      </c>
      <c r="AD3113" s="43" t="s">
        <v>11026</v>
      </c>
    </row>
    <row r="3114" spans="1:30" ht="66.75" customHeight="1" x14ac:dyDescent="0.2">
      <c r="A3114" s="41" t="s">
        <v>11345</v>
      </c>
      <c r="B3114" s="42" t="s">
        <v>10664</v>
      </c>
      <c r="C3114" s="43" t="s">
        <v>11022</v>
      </c>
      <c r="D3114" s="43" t="s">
        <v>11303</v>
      </c>
      <c r="E3114" s="44" t="s">
        <v>232</v>
      </c>
      <c r="F3114" s="45" t="s">
        <v>11346</v>
      </c>
      <c r="G3114" s="45" t="s">
        <v>1171</v>
      </c>
      <c r="H3114" s="47">
        <v>42963</v>
      </c>
      <c r="I3114" s="47">
        <v>44423</v>
      </c>
      <c r="J3114" s="48" t="str">
        <f>IF(Ugovori_OPULJP[[#This Row],[DATUM ZAVRŠETKA OPERACIJE]]&gt;DATE(2024,3,31),"u provedbi","završen")</f>
        <v>završen</v>
      </c>
      <c r="K3114" s="46" t="s">
        <v>333</v>
      </c>
      <c r="L3114" s="46" t="s">
        <v>333</v>
      </c>
      <c r="M3114" s="49">
        <v>0.85</v>
      </c>
      <c r="N3114" s="49">
        <v>0.15</v>
      </c>
      <c r="O3114" s="50">
        <f>Ugovori_OPULJP[[#This Row],[Bespovratna sredstva - Ukupno (EU+Nac) HRK
= Ukupna ugovorena vrijednost bespovratnih sredstava]]*Ugovori_OPULJP[[#This Row],[EU STOPA SUFINANCIRANJA %
EU CO-FINANCING RATE %]]</f>
        <v>4959641.0639999993</v>
      </c>
      <c r="P3114" s="51">
        <f>Ugovori_OPULJP[[#This Row],[Bespovratna sredstva - EU dio - HRK]]/7.5345</f>
        <v>658257.49074258399</v>
      </c>
      <c r="Q3114" s="50">
        <f>Ugovori_OPULJP[[#This Row],[Bespovratna sredstva - Ukupno (EU+Nac) HRK
= Ukupna ugovorena vrijednost bespovratnih sredstava]]*Ugovori_OPULJP[[#This Row],[STOPA NACIONALNOG SUFINANCIRANJA %]]</f>
        <v>875230.77599999995</v>
      </c>
      <c r="R3114" s="51">
        <f>Ugovori_OPULJP[[#This Row],[Bespovratna sredstva - Nacionalni dio - HRK]]/7.5345</f>
        <v>116163.08660163247</v>
      </c>
      <c r="S3114" s="50">
        <v>5834871.8399999999</v>
      </c>
      <c r="T3114" s="51">
        <f>Ugovori_OPULJP[[#This Row],[Bespovratna sredstva - Ukupno (EU+Nac) HRK
= Ukupna ugovorena vrijednost bespovratnih sredstava]]/7.5345</f>
        <v>774420.57734421652</v>
      </c>
      <c r="U3114" s="50">
        <v>507380.16000000015</v>
      </c>
      <c r="V3114" s="51">
        <f>Ugovori_OPULJP[[#This Row],[Javni doprinos korisnika - HRK]]/7.5345</f>
        <v>67340.919769062326</v>
      </c>
      <c r="W3114" s="50">
        <v>0</v>
      </c>
      <c r="X3114" s="51">
        <f>Ugovori_OPULJP[[#This Row],[Privatni doprinos korisnika - HRK]]/7.5345</f>
        <v>0</v>
      </c>
      <c r="Y3114" s="52">
        <v>6342252</v>
      </c>
      <c r="Z3114" s="53">
        <f>Ugovori_OPULJP[[#This Row],[UKUPNI PRIHVATLJIVI IZDACI
TOTAL ELIGIBLE EXPENDITURE
= Bespovratna sredstva ukupno + doprinos korisnika
= Ukupni prihvatljivi troškovi
= Ukupna ugovorena vrijednost projekta HRK]]/7.5345</f>
        <v>841761.49711327883</v>
      </c>
      <c r="AA3114" s="44" t="s">
        <v>10669</v>
      </c>
      <c r="AB3114" s="44" t="s">
        <v>10670</v>
      </c>
      <c r="AC3114" s="114" t="s">
        <v>11347</v>
      </c>
      <c r="AD3114" s="43" t="s">
        <v>11026</v>
      </c>
    </row>
    <row r="3115" spans="1:30" ht="66.75" customHeight="1" x14ac:dyDescent="0.2">
      <c r="A3115" s="41" t="s">
        <v>11348</v>
      </c>
      <c r="B3115" s="42" t="s">
        <v>10664</v>
      </c>
      <c r="C3115" s="43" t="s">
        <v>11022</v>
      </c>
      <c r="D3115" s="43" t="s">
        <v>11303</v>
      </c>
      <c r="E3115" s="44" t="s">
        <v>232</v>
      </c>
      <c r="F3115" s="45" t="s">
        <v>11349</v>
      </c>
      <c r="G3115" s="45" t="s">
        <v>2483</v>
      </c>
      <c r="H3115" s="47">
        <v>42968</v>
      </c>
      <c r="I3115" s="47">
        <v>44428</v>
      </c>
      <c r="J3115" s="48" t="str">
        <f>IF(Ugovori_OPULJP[[#This Row],[DATUM ZAVRŠETKA OPERACIJE]]&gt;DATE(2024,3,31),"u provedbi","završen")</f>
        <v>završen</v>
      </c>
      <c r="K3115" s="46" t="s">
        <v>333</v>
      </c>
      <c r="L3115" s="46" t="s">
        <v>333</v>
      </c>
      <c r="M3115" s="49">
        <v>0.85</v>
      </c>
      <c r="N3115" s="49">
        <v>0.15</v>
      </c>
      <c r="O3115" s="50">
        <f>Ugovori_OPULJP[[#This Row],[Bespovratna sredstva - Ukupno (EU+Nac) HRK
= Ukupna ugovorena vrijednost bespovratnih sredstava]]*Ugovori_OPULJP[[#This Row],[EU STOPA SUFINANCIRANJA %
EU CO-FINANCING RATE %]]</f>
        <v>6730941.4439999992</v>
      </c>
      <c r="P3115" s="51">
        <f>Ugovori_OPULJP[[#This Row],[Bespovratna sredstva - EU dio - HRK]]/7.5345</f>
        <v>893349.45172207826</v>
      </c>
      <c r="Q3115" s="50">
        <f>Ugovori_OPULJP[[#This Row],[Bespovratna sredstva - Ukupno (EU+Nac) HRK
= Ukupna ugovorena vrijednost bespovratnih sredstava]]*Ugovori_OPULJP[[#This Row],[STOPA NACIONALNOG SUFINANCIRANJA %]]</f>
        <v>1187813.196</v>
      </c>
      <c r="R3115" s="51">
        <f>Ugovori_OPULJP[[#This Row],[Bespovratna sredstva - Nacionalni dio - HRK]]/7.5345</f>
        <v>157649.90324507267</v>
      </c>
      <c r="S3115" s="50">
        <v>7918754.6399999997</v>
      </c>
      <c r="T3115" s="51">
        <f>Ugovori_OPULJP[[#This Row],[Bespovratna sredstva - Ukupno (EU+Nac) HRK
= Ukupna ugovorena vrijednost bespovratnih sredstava]]/7.5345</f>
        <v>1050999.3549671511</v>
      </c>
      <c r="U3115" s="50">
        <v>416776.56000000052</v>
      </c>
      <c r="V3115" s="51">
        <f>Ugovori_OPULJP[[#This Row],[Javni doprinos korisnika - HRK]]/7.5345</f>
        <v>55315.755524586966</v>
      </c>
      <c r="W3115" s="50">
        <v>0</v>
      </c>
      <c r="X3115" s="51">
        <f>Ugovori_OPULJP[[#This Row],[Privatni doprinos korisnika - HRK]]/7.5345</f>
        <v>0</v>
      </c>
      <c r="Y3115" s="52">
        <v>8335531.2000000002</v>
      </c>
      <c r="Z3115" s="53">
        <f>Ugovori_OPULJP[[#This Row],[UKUPNI PRIHVATLJIVI IZDACI
TOTAL ELIGIBLE EXPENDITURE
= Bespovratna sredstva ukupno + doprinos korisnika
= Ukupni prihvatljivi troškovi
= Ukupna ugovorena vrijednost projekta HRK]]/7.5345</f>
        <v>1106315.110491738</v>
      </c>
      <c r="AA3115" s="44" t="s">
        <v>10669</v>
      </c>
      <c r="AB3115" s="44" t="s">
        <v>10670</v>
      </c>
      <c r="AC3115" s="114" t="s">
        <v>11350</v>
      </c>
      <c r="AD3115" s="43" t="s">
        <v>11026</v>
      </c>
    </row>
    <row r="3116" spans="1:30" ht="66.75" customHeight="1" x14ac:dyDescent="0.2">
      <c r="A3116" s="41" t="s">
        <v>11351</v>
      </c>
      <c r="B3116" s="42" t="s">
        <v>10664</v>
      </c>
      <c r="C3116" s="43" t="s">
        <v>11022</v>
      </c>
      <c r="D3116" s="43" t="s">
        <v>11303</v>
      </c>
      <c r="E3116" s="44" t="s">
        <v>232</v>
      </c>
      <c r="F3116" s="45" t="s">
        <v>11054</v>
      </c>
      <c r="G3116" s="45" t="s">
        <v>11055</v>
      </c>
      <c r="H3116" s="47">
        <v>42940</v>
      </c>
      <c r="I3116" s="47">
        <v>44400</v>
      </c>
      <c r="J3116" s="48" t="str">
        <f>IF(Ugovori_OPULJP[[#This Row],[DATUM ZAVRŠETKA OPERACIJE]]&gt;DATE(2024,3,31),"u provedbi","završen")</f>
        <v>završen</v>
      </c>
      <c r="K3116" s="46" t="s">
        <v>155</v>
      </c>
      <c r="L3116" s="46" t="s">
        <v>155</v>
      </c>
      <c r="M3116" s="49">
        <v>0.85</v>
      </c>
      <c r="N3116" s="49">
        <v>0.15</v>
      </c>
      <c r="O3116" s="50">
        <f>Ugovori_OPULJP[[#This Row],[Bespovratna sredstva - Ukupno (EU+Nac) HRK
= Ukupna ugovorena vrijednost bespovratnih sredstava]]*Ugovori_OPULJP[[#This Row],[EU STOPA SUFINANCIRANJA %
EU CO-FINANCING RATE %]]</f>
        <v>6807954.5039999997</v>
      </c>
      <c r="P3116" s="51">
        <f>Ugovori_OPULJP[[#This Row],[Bespovratna sredstva - EU dio - HRK]]/7.5345</f>
        <v>903570.8413298825</v>
      </c>
      <c r="Q3116" s="50">
        <f>Ugovori_OPULJP[[#This Row],[Bespovratna sredstva - Ukupno (EU+Nac) HRK
= Ukupna ugovorena vrijednost bespovratnih sredstava]]*Ugovori_OPULJP[[#This Row],[STOPA NACIONALNOG SUFINANCIRANJA %]]</f>
        <v>1201403.736</v>
      </c>
      <c r="R3116" s="51">
        <f>Ugovori_OPULJP[[#This Row],[Bespovratna sredstva - Nacionalni dio - HRK]]/7.5345</f>
        <v>159453.67788174396</v>
      </c>
      <c r="S3116" s="50">
        <v>8009358.2400000002</v>
      </c>
      <c r="T3116" s="51">
        <f>Ugovori_OPULJP[[#This Row],[Bespovratna sredstva - Ukupno (EU+Nac) HRK
= Ukupna ugovorena vrijednost bespovratnih sredstava]]/7.5345</f>
        <v>1063024.5192116264</v>
      </c>
      <c r="U3116" s="50">
        <v>1413416.1600000001</v>
      </c>
      <c r="V3116" s="51">
        <f>Ugovori_OPULJP[[#This Row],[Javni doprinos korisnika - HRK]]/7.5345</f>
        <v>187592.56221381645</v>
      </c>
      <c r="W3116" s="50">
        <v>0</v>
      </c>
      <c r="X3116" s="51">
        <f>Ugovori_OPULJP[[#This Row],[Privatni doprinos korisnika - HRK]]/7.5345</f>
        <v>0</v>
      </c>
      <c r="Y3116" s="52">
        <v>9422774.4000000004</v>
      </c>
      <c r="Z3116" s="53">
        <f>Ugovori_OPULJP[[#This Row],[UKUPNI PRIHVATLJIVI IZDACI
TOTAL ELIGIBLE EXPENDITURE
= Bespovratna sredstva ukupno + doprinos korisnika
= Ukupni prihvatljivi troškovi
= Ukupna ugovorena vrijednost projekta HRK]]/7.5345</f>
        <v>1250617.0814254428</v>
      </c>
      <c r="AA3116" s="44" t="s">
        <v>10669</v>
      </c>
      <c r="AB3116" s="44" t="s">
        <v>10670</v>
      </c>
      <c r="AC3116" s="114" t="s">
        <v>11352</v>
      </c>
      <c r="AD3116" s="43" t="s">
        <v>11026</v>
      </c>
    </row>
    <row r="3117" spans="1:30" ht="66.75" customHeight="1" x14ac:dyDescent="0.2">
      <c r="A3117" s="41" t="s">
        <v>11353</v>
      </c>
      <c r="B3117" s="42" t="s">
        <v>10664</v>
      </c>
      <c r="C3117" s="43" t="s">
        <v>11022</v>
      </c>
      <c r="D3117" s="43" t="s">
        <v>11303</v>
      </c>
      <c r="E3117" s="44" t="s">
        <v>232</v>
      </c>
      <c r="F3117" s="45" t="s">
        <v>11068</v>
      </c>
      <c r="G3117" s="45" t="s">
        <v>11069</v>
      </c>
      <c r="H3117" s="47">
        <v>42948</v>
      </c>
      <c r="I3117" s="47">
        <v>44408</v>
      </c>
      <c r="J3117" s="48" t="str">
        <f>IF(Ugovori_OPULJP[[#This Row],[DATUM ZAVRŠETKA OPERACIJE]]&gt;DATE(2024,3,31),"u provedbi","završen")</f>
        <v>završen</v>
      </c>
      <c r="K3117" s="46" t="s">
        <v>155</v>
      </c>
      <c r="L3117" s="46" t="s">
        <v>37</v>
      </c>
      <c r="M3117" s="49">
        <v>0.85</v>
      </c>
      <c r="N3117" s="49">
        <v>0.15</v>
      </c>
      <c r="O3117" s="50">
        <f>Ugovori_OPULJP[[#This Row],[Bespovratna sredstva - Ukupno (EU+Nac) HRK
= Ukupna ugovorena vrijednost bespovratnih sredstava]]*Ugovori_OPULJP[[#This Row],[EU STOPA SUFINANCIRANJA %
EU CO-FINANCING RATE %]]</f>
        <v>8500000</v>
      </c>
      <c r="P3117" s="51">
        <f>Ugovori_OPULJP[[#This Row],[Bespovratna sredstva - EU dio - HRK]]/7.5345</f>
        <v>1128143.8715243214</v>
      </c>
      <c r="Q3117" s="50">
        <f>Ugovori_OPULJP[[#This Row],[Bespovratna sredstva - Ukupno (EU+Nac) HRK
= Ukupna ugovorena vrijednost bespovratnih sredstava]]*Ugovori_OPULJP[[#This Row],[STOPA NACIONALNOG SUFINANCIRANJA %]]</f>
        <v>1500000</v>
      </c>
      <c r="R3117" s="51">
        <f>Ugovori_OPULJP[[#This Row],[Bespovratna sredstva - Nacionalni dio - HRK]]/7.5345</f>
        <v>199084.21262193908</v>
      </c>
      <c r="S3117" s="50">
        <v>10000000</v>
      </c>
      <c r="T3117" s="51">
        <f>Ugovori_OPULJP[[#This Row],[Bespovratna sredstva - Ukupno (EU+Nac) HRK
= Ukupna ugovorena vrijednost bespovratnih sredstava]]/7.5345</f>
        <v>1327228.0841462605</v>
      </c>
      <c r="U3117" s="50">
        <v>8845548.8000000007</v>
      </c>
      <c r="V3117" s="51">
        <f>Ugovori_OPULJP[[#This Row],[Javni doprinos korisnika - HRK]]/7.5345</f>
        <v>1174006.0787046254</v>
      </c>
      <c r="W3117" s="50">
        <v>0</v>
      </c>
      <c r="X3117" s="51">
        <f>Ugovori_OPULJP[[#This Row],[Privatni doprinos korisnika - HRK]]/7.5345</f>
        <v>0</v>
      </c>
      <c r="Y3117" s="52">
        <v>18845548.800000001</v>
      </c>
      <c r="Z3117" s="53">
        <f>Ugovori_OPULJP[[#This Row],[UKUPNI PRIHVATLJIVI IZDACI
TOTAL ELIGIBLE EXPENDITURE
= Bespovratna sredstva ukupno + doprinos korisnika
= Ukupni prihvatljivi troškovi
= Ukupna ugovorena vrijednost projekta HRK]]/7.5345</f>
        <v>2501234.1628508857</v>
      </c>
      <c r="AA3117" s="44" t="s">
        <v>10669</v>
      </c>
      <c r="AB3117" s="44" t="s">
        <v>10670</v>
      </c>
      <c r="AC3117" s="114" t="s">
        <v>11354</v>
      </c>
      <c r="AD3117" s="43" t="s">
        <v>11026</v>
      </c>
    </row>
    <row r="3118" spans="1:30" ht="66.75" customHeight="1" x14ac:dyDescent="0.2">
      <c r="A3118" s="41" t="s">
        <v>11355</v>
      </c>
      <c r="B3118" s="42" t="s">
        <v>10664</v>
      </c>
      <c r="C3118" s="43" t="s">
        <v>11022</v>
      </c>
      <c r="D3118" s="43" t="s">
        <v>11303</v>
      </c>
      <c r="E3118" s="44" t="s">
        <v>232</v>
      </c>
      <c r="F3118" s="45" t="s">
        <v>11356</v>
      </c>
      <c r="G3118" s="45" t="s">
        <v>11076</v>
      </c>
      <c r="H3118" s="47">
        <v>42968</v>
      </c>
      <c r="I3118" s="47">
        <v>44428</v>
      </c>
      <c r="J3118" s="48" t="str">
        <f>IF(Ugovori_OPULJP[[#This Row],[DATUM ZAVRŠETKA OPERACIJE]]&gt;DATE(2024,3,31),"u provedbi","završen")</f>
        <v>završen</v>
      </c>
      <c r="K3118" s="46" t="s">
        <v>249</v>
      </c>
      <c r="L3118" s="46" t="s">
        <v>249</v>
      </c>
      <c r="M3118" s="49">
        <v>0.85</v>
      </c>
      <c r="N3118" s="49">
        <v>0.15</v>
      </c>
      <c r="O3118" s="50">
        <f>Ugovori_OPULJP[[#This Row],[Bespovratna sredstva - Ukupno (EU+Nac) HRK
= Ukupna ugovorena vrijednost bespovratnih sredstava]]*Ugovori_OPULJP[[#This Row],[EU STOPA SUFINANCIRANJA %
EU CO-FINANCING RATE %]]</f>
        <v>8500000</v>
      </c>
      <c r="P3118" s="51">
        <f>Ugovori_OPULJP[[#This Row],[Bespovratna sredstva - EU dio - HRK]]/7.5345</f>
        <v>1128143.8715243214</v>
      </c>
      <c r="Q3118" s="50">
        <f>Ugovori_OPULJP[[#This Row],[Bespovratna sredstva - Ukupno (EU+Nac) HRK
= Ukupna ugovorena vrijednost bespovratnih sredstava]]*Ugovori_OPULJP[[#This Row],[STOPA NACIONALNOG SUFINANCIRANJA %]]</f>
        <v>1500000</v>
      </c>
      <c r="R3118" s="51">
        <f>Ugovori_OPULJP[[#This Row],[Bespovratna sredstva - Nacionalni dio - HRK]]/7.5345</f>
        <v>199084.21262193908</v>
      </c>
      <c r="S3118" s="50">
        <v>10000000</v>
      </c>
      <c r="T3118" s="51">
        <f>Ugovori_OPULJP[[#This Row],[Bespovratna sredstva - Ukupno (EU+Nac) HRK
= Ukupna ugovorena vrijednost bespovratnih sredstava]]/7.5345</f>
        <v>1327228.0841462605</v>
      </c>
      <c r="U3118" s="50">
        <v>23523332</v>
      </c>
      <c r="V3118" s="51">
        <f>Ugovori_OPULJP[[#This Row],[Javni doprinos korisnika - HRK]]/7.5345</f>
        <v>3122082.6863096422</v>
      </c>
      <c r="W3118" s="50">
        <v>0</v>
      </c>
      <c r="X3118" s="51">
        <f>Ugovori_OPULJP[[#This Row],[Privatni doprinos korisnika - HRK]]/7.5345</f>
        <v>0</v>
      </c>
      <c r="Y3118" s="52">
        <v>33523332</v>
      </c>
      <c r="Z3118" s="53">
        <f>Ugovori_OPULJP[[#This Row],[UKUPNI PRIHVATLJIVI IZDACI
TOTAL ELIGIBLE EXPENDITURE
= Bespovratna sredstva ukupno + doprinos korisnika
= Ukupni prihvatljivi troškovi
= Ukupna ugovorena vrijednost projekta HRK]]/7.5345</f>
        <v>4449310.7704559024</v>
      </c>
      <c r="AA3118" s="44" t="s">
        <v>10669</v>
      </c>
      <c r="AB3118" s="44" t="s">
        <v>10670</v>
      </c>
      <c r="AC3118" s="114" t="s">
        <v>11357</v>
      </c>
      <c r="AD3118" s="43" t="s">
        <v>11026</v>
      </c>
    </row>
    <row r="3119" spans="1:30" ht="66.75" customHeight="1" x14ac:dyDescent="0.2">
      <c r="A3119" s="41" t="s">
        <v>11358</v>
      </c>
      <c r="B3119" s="42" t="s">
        <v>10664</v>
      </c>
      <c r="C3119" s="43" t="s">
        <v>11022</v>
      </c>
      <c r="D3119" s="43" t="s">
        <v>11303</v>
      </c>
      <c r="E3119" s="44" t="s">
        <v>232</v>
      </c>
      <c r="F3119" s="45" t="s">
        <v>11359</v>
      </c>
      <c r="G3119" s="45" t="s">
        <v>11035</v>
      </c>
      <c r="H3119" s="47">
        <v>42951</v>
      </c>
      <c r="I3119" s="47">
        <v>44411</v>
      </c>
      <c r="J3119" s="48" t="str">
        <f>IF(Ugovori_OPULJP[[#This Row],[DATUM ZAVRŠETKA OPERACIJE]]&gt;DATE(2024,3,31),"u provedbi","završen")</f>
        <v>završen</v>
      </c>
      <c r="K3119" s="46" t="s">
        <v>79</v>
      </c>
      <c r="L3119" s="46" t="s">
        <v>79</v>
      </c>
      <c r="M3119" s="49">
        <v>0.85</v>
      </c>
      <c r="N3119" s="49">
        <v>0.15</v>
      </c>
      <c r="O3119" s="50">
        <f>Ugovori_OPULJP[[#This Row],[Bespovratna sredstva - Ukupno (EU+Nac) HRK
= Ukupna ugovorena vrijednost bespovratnih sredstava]]*Ugovori_OPULJP[[#This Row],[EU STOPA SUFINANCIRANJA %
EU CO-FINANCING RATE %]]</f>
        <v>8500000</v>
      </c>
      <c r="P3119" s="51">
        <f>Ugovori_OPULJP[[#This Row],[Bespovratna sredstva - EU dio - HRK]]/7.5345</f>
        <v>1128143.8715243214</v>
      </c>
      <c r="Q3119" s="50">
        <f>Ugovori_OPULJP[[#This Row],[Bespovratna sredstva - Ukupno (EU+Nac) HRK
= Ukupna ugovorena vrijednost bespovratnih sredstava]]*Ugovori_OPULJP[[#This Row],[STOPA NACIONALNOG SUFINANCIRANJA %]]</f>
        <v>1500000</v>
      </c>
      <c r="R3119" s="51">
        <f>Ugovori_OPULJP[[#This Row],[Bespovratna sredstva - Nacionalni dio - HRK]]/7.5345</f>
        <v>199084.21262193908</v>
      </c>
      <c r="S3119" s="50">
        <v>10000000</v>
      </c>
      <c r="T3119" s="51">
        <f>Ugovori_OPULJP[[#This Row],[Bespovratna sredstva - Ukupno (EU+Nac) HRK
= Ukupna ugovorena vrijednost bespovratnih sredstava]]/7.5345</f>
        <v>1327228.0841462605</v>
      </c>
      <c r="U3119" s="50">
        <v>4677783.1999999993</v>
      </c>
      <c r="V3119" s="51">
        <f>Ugovori_OPULJP[[#This Row],[Javni doprinos korisnika - HRK]]/7.5345</f>
        <v>620848.52345875627</v>
      </c>
      <c r="W3119" s="50">
        <v>0</v>
      </c>
      <c r="X3119" s="51">
        <f>Ugovori_OPULJP[[#This Row],[Privatni doprinos korisnika - HRK]]/7.5345</f>
        <v>0</v>
      </c>
      <c r="Y3119" s="52">
        <v>14677783.199999999</v>
      </c>
      <c r="Z3119" s="53">
        <f>Ugovori_OPULJP[[#This Row],[UKUPNI PRIHVATLJIVI IZDACI
TOTAL ELIGIBLE EXPENDITURE
= Bespovratna sredstva ukupno + doprinos korisnika
= Ukupni prihvatljivi troškovi
= Ukupna ugovorena vrijednost projekta HRK]]/7.5345</f>
        <v>1948076.6076050168</v>
      </c>
      <c r="AA3119" s="44" t="s">
        <v>10669</v>
      </c>
      <c r="AB3119" s="44" t="s">
        <v>10670</v>
      </c>
      <c r="AC3119" s="114" t="s">
        <v>11360</v>
      </c>
      <c r="AD3119" s="43" t="s">
        <v>11026</v>
      </c>
    </row>
    <row r="3120" spans="1:30" ht="66.75" customHeight="1" x14ac:dyDescent="0.2">
      <c r="A3120" s="41" t="s">
        <v>11361</v>
      </c>
      <c r="B3120" s="42" t="s">
        <v>10664</v>
      </c>
      <c r="C3120" s="43" t="s">
        <v>11022</v>
      </c>
      <c r="D3120" s="43" t="s">
        <v>11303</v>
      </c>
      <c r="E3120" s="44" t="s">
        <v>232</v>
      </c>
      <c r="F3120" s="45" t="s">
        <v>11211</v>
      </c>
      <c r="G3120" s="45" t="s">
        <v>11096</v>
      </c>
      <c r="H3120" s="47">
        <v>42975</v>
      </c>
      <c r="I3120" s="47">
        <v>44435</v>
      </c>
      <c r="J3120" s="48" t="str">
        <f>IF(Ugovori_OPULJP[[#This Row],[DATUM ZAVRŠETKA OPERACIJE]]&gt;DATE(2024,3,31),"u provedbi","završen")</f>
        <v>završen</v>
      </c>
      <c r="K3120" s="46" t="s">
        <v>271</v>
      </c>
      <c r="L3120" s="46" t="s">
        <v>271</v>
      </c>
      <c r="M3120" s="49">
        <v>0.85</v>
      </c>
      <c r="N3120" s="49">
        <v>0.15</v>
      </c>
      <c r="O3120" s="50">
        <f>Ugovori_OPULJP[[#This Row],[Bespovratna sredstva - Ukupno (EU+Nac) HRK
= Ukupna ugovorena vrijednost bespovratnih sredstava]]*Ugovori_OPULJP[[#This Row],[EU STOPA SUFINANCIRANJA %
EU CO-FINANCING RATE %]]</f>
        <v>6800000</v>
      </c>
      <c r="P3120" s="51">
        <f>Ugovori_OPULJP[[#This Row],[Bespovratna sredstva - EU dio - HRK]]/7.5345</f>
        <v>902515.09721945715</v>
      </c>
      <c r="Q3120" s="50">
        <f>Ugovori_OPULJP[[#This Row],[Bespovratna sredstva - Ukupno (EU+Nac) HRK
= Ukupna ugovorena vrijednost bespovratnih sredstava]]*Ugovori_OPULJP[[#This Row],[STOPA NACIONALNOG SUFINANCIRANJA %]]</f>
        <v>1200000</v>
      </c>
      <c r="R3120" s="51">
        <f>Ugovori_OPULJP[[#This Row],[Bespovratna sredstva - Nacionalni dio - HRK]]/7.5345</f>
        <v>159267.37009755126</v>
      </c>
      <c r="S3120" s="50">
        <v>8000000</v>
      </c>
      <c r="T3120" s="51">
        <f>Ugovori_OPULJP[[#This Row],[Bespovratna sredstva - Ukupno (EU+Nac) HRK
= Ukupna ugovorena vrijednost bespovratnih sredstava]]/7.5345</f>
        <v>1061782.4673170084</v>
      </c>
      <c r="U3120" s="50">
        <v>1603981.5999999996</v>
      </c>
      <c r="V3120" s="51">
        <f>Ugovori_OPULJP[[#This Row],[Javni doprinos korisnika - HRK]]/7.5345</f>
        <v>212884.94259738529</v>
      </c>
      <c r="W3120" s="50">
        <v>0</v>
      </c>
      <c r="X3120" s="51">
        <f>Ugovori_OPULJP[[#This Row],[Privatni doprinos korisnika - HRK]]/7.5345</f>
        <v>0</v>
      </c>
      <c r="Y3120" s="52">
        <v>9603981.5999999996</v>
      </c>
      <c r="Z3120" s="53">
        <f>Ugovori_OPULJP[[#This Row],[UKUPNI PRIHVATLJIVI IZDACI
TOTAL ELIGIBLE EXPENDITURE
= Bespovratna sredstva ukupno + doprinos korisnika
= Ukupni prihvatljivi troškovi
= Ukupna ugovorena vrijednost projekta HRK]]/7.5345</f>
        <v>1274667.4099143937</v>
      </c>
      <c r="AA3120" s="44" t="s">
        <v>10669</v>
      </c>
      <c r="AB3120" s="44" t="s">
        <v>10670</v>
      </c>
      <c r="AC3120" s="114" t="s">
        <v>11362</v>
      </c>
      <c r="AD3120" s="43" t="s">
        <v>11026</v>
      </c>
    </row>
    <row r="3121" spans="1:30" ht="66.75" customHeight="1" x14ac:dyDescent="0.2">
      <c r="A3121" s="41" t="s">
        <v>11363</v>
      </c>
      <c r="B3121" s="42" t="s">
        <v>10664</v>
      </c>
      <c r="C3121" s="43" t="s">
        <v>11022</v>
      </c>
      <c r="D3121" s="43" t="s">
        <v>11303</v>
      </c>
      <c r="E3121" s="44" t="s">
        <v>232</v>
      </c>
      <c r="F3121" s="45" t="s">
        <v>11364</v>
      </c>
      <c r="G3121" s="45" t="s">
        <v>2441</v>
      </c>
      <c r="H3121" s="47">
        <v>42975</v>
      </c>
      <c r="I3121" s="47">
        <v>44435</v>
      </c>
      <c r="J3121" s="48" t="str">
        <f>IF(Ugovori_OPULJP[[#This Row],[DATUM ZAVRŠETKA OPERACIJE]]&gt;DATE(2024,3,31),"u provedbi","završen")</f>
        <v>završen</v>
      </c>
      <c r="K3121" s="46" t="s">
        <v>271</v>
      </c>
      <c r="L3121" s="46" t="s">
        <v>271</v>
      </c>
      <c r="M3121" s="49">
        <v>0.85</v>
      </c>
      <c r="N3121" s="49">
        <v>0.15</v>
      </c>
      <c r="O3121" s="50">
        <f>Ugovori_OPULJP[[#This Row],[Bespovratna sredstva - Ukupno (EU+Nac) HRK
= Ukupna ugovorena vrijednost bespovratnih sredstava]]*Ugovori_OPULJP[[#This Row],[EU STOPA SUFINANCIRANJA %
EU CO-FINANCING RATE %]]</f>
        <v>6376681.3679999998</v>
      </c>
      <c r="P3121" s="51">
        <f>Ugovori_OPULJP[[#This Row],[Bespovratna sredstva - EU dio - HRK]]/7.5345</f>
        <v>846331.05952617945</v>
      </c>
      <c r="Q3121" s="50">
        <f>Ugovori_OPULJP[[#This Row],[Bespovratna sredstva - Ukupno (EU+Nac) HRK
= Ukupna ugovorena vrijednost bespovratnih sredstava]]*Ugovori_OPULJP[[#This Row],[STOPA NACIONALNOG SUFINANCIRANJA %]]</f>
        <v>1125296.7120000001</v>
      </c>
      <c r="R3121" s="51">
        <f>Ugovori_OPULJP[[#This Row],[Bespovratna sredstva - Nacionalni dio - HRK]]/7.5345</f>
        <v>149352.53991638462</v>
      </c>
      <c r="S3121" s="50">
        <v>7501978.0800000001</v>
      </c>
      <c r="T3121" s="51">
        <f>Ugovori_OPULJP[[#This Row],[Bespovratna sredstva - Ukupno (EU+Nac) HRK
= Ukupna ugovorena vrijednost bespovratnih sredstava]]/7.5345</f>
        <v>995683.59944256418</v>
      </c>
      <c r="U3121" s="50">
        <v>652345.91999999993</v>
      </c>
      <c r="V3121" s="51">
        <f>Ugovori_OPULJP[[#This Row],[Javni doprinos korisnika - HRK]]/7.5345</f>
        <v>86581.182560222966</v>
      </c>
      <c r="W3121" s="50">
        <v>0</v>
      </c>
      <c r="X3121" s="51">
        <f>Ugovori_OPULJP[[#This Row],[Privatni doprinos korisnika - HRK]]/7.5345</f>
        <v>0</v>
      </c>
      <c r="Y3121" s="52">
        <v>8154324</v>
      </c>
      <c r="Z3121" s="53">
        <f>Ugovori_OPULJP[[#This Row],[UKUPNI PRIHVATLJIVI IZDACI
TOTAL ELIGIBLE EXPENDITURE
= Bespovratna sredstva ukupno + doprinos korisnika
= Ukupni prihvatljivi troškovi
= Ukupna ugovorena vrijednost projekta HRK]]/7.5345</f>
        <v>1082264.7820027871</v>
      </c>
      <c r="AA3121" s="44" t="s">
        <v>10669</v>
      </c>
      <c r="AB3121" s="44" t="s">
        <v>10670</v>
      </c>
      <c r="AC3121" s="114" t="s">
        <v>11365</v>
      </c>
      <c r="AD3121" s="43" t="s">
        <v>11026</v>
      </c>
    </row>
    <row r="3122" spans="1:30" ht="66.75" customHeight="1" x14ac:dyDescent="0.2">
      <c r="A3122" s="41" t="s">
        <v>11366</v>
      </c>
      <c r="B3122" s="42" t="s">
        <v>10664</v>
      </c>
      <c r="C3122" s="43" t="s">
        <v>11022</v>
      </c>
      <c r="D3122" s="43" t="s">
        <v>11303</v>
      </c>
      <c r="E3122" s="44" t="s">
        <v>232</v>
      </c>
      <c r="F3122" s="45" t="s">
        <v>11367</v>
      </c>
      <c r="G3122" s="45" t="s">
        <v>9752</v>
      </c>
      <c r="H3122" s="47">
        <v>42968</v>
      </c>
      <c r="I3122" s="47">
        <v>44428</v>
      </c>
      <c r="J3122" s="48" t="str">
        <f>IF(Ugovori_OPULJP[[#This Row],[DATUM ZAVRŠETKA OPERACIJE]]&gt;DATE(2024,3,31),"u provedbi","završen")</f>
        <v>završen</v>
      </c>
      <c r="K3122" s="46" t="s">
        <v>211</v>
      </c>
      <c r="L3122" s="46" t="s">
        <v>211</v>
      </c>
      <c r="M3122" s="49">
        <v>0.85</v>
      </c>
      <c r="N3122" s="49">
        <v>0.15</v>
      </c>
      <c r="O3122" s="50">
        <f>Ugovori_OPULJP[[#This Row],[Bespovratna sredstva - Ukupno (EU+Nac) HRK
= Ukupna ugovorena vrijednost bespovratnih sredstava]]*Ugovori_OPULJP[[#This Row],[EU STOPA SUFINANCIRANJA %
EU CO-FINANCING RATE %]]</f>
        <v>6800000</v>
      </c>
      <c r="P3122" s="51">
        <f>Ugovori_OPULJP[[#This Row],[Bespovratna sredstva - EU dio - HRK]]/7.5345</f>
        <v>902515.09721945715</v>
      </c>
      <c r="Q3122" s="50">
        <f>Ugovori_OPULJP[[#This Row],[Bespovratna sredstva - Ukupno (EU+Nac) HRK
= Ukupna ugovorena vrijednost bespovratnih sredstava]]*Ugovori_OPULJP[[#This Row],[STOPA NACIONALNOG SUFINANCIRANJA %]]</f>
        <v>1200000</v>
      </c>
      <c r="R3122" s="51">
        <f>Ugovori_OPULJP[[#This Row],[Bespovratna sredstva - Nacionalni dio - HRK]]/7.5345</f>
        <v>159267.37009755126</v>
      </c>
      <c r="S3122" s="50">
        <v>8000000</v>
      </c>
      <c r="T3122" s="51">
        <f>Ugovori_OPULJP[[#This Row],[Bespovratna sredstva - Ukupno (EU+Nac) HRK
= Ukupna ugovorena vrijednost bespovratnih sredstava]]/7.5345</f>
        <v>1061782.4673170084</v>
      </c>
      <c r="U3122" s="50">
        <v>1060360</v>
      </c>
      <c r="V3122" s="51">
        <f>Ugovori_OPULJP[[#This Row],[Javni doprinos korisnika - HRK]]/7.5345</f>
        <v>140733.95713053289</v>
      </c>
      <c r="W3122" s="50">
        <v>0</v>
      </c>
      <c r="X3122" s="51">
        <f>Ugovori_OPULJP[[#This Row],[Privatni doprinos korisnika - HRK]]/7.5345</f>
        <v>0</v>
      </c>
      <c r="Y3122" s="52">
        <v>9060360</v>
      </c>
      <c r="Z3122" s="53">
        <f>Ugovori_OPULJP[[#This Row],[UKUPNI PRIHVATLJIVI IZDACI
TOTAL ELIGIBLE EXPENDITURE
= Bespovratna sredstva ukupno + doprinos korisnika
= Ukupni prihvatljivi troškovi
= Ukupna ugovorena vrijednost projekta HRK]]/7.5345</f>
        <v>1202516.4244475414</v>
      </c>
      <c r="AA3122" s="44" t="s">
        <v>10669</v>
      </c>
      <c r="AB3122" s="44" t="s">
        <v>10670</v>
      </c>
      <c r="AC3122" s="114" t="s">
        <v>11368</v>
      </c>
      <c r="AD3122" s="43" t="s">
        <v>11026</v>
      </c>
    </row>
    <row r="3123" spans="1:30" ht="66.75" customHeight="1" x14ac:dyDescent="0.2">
      <c r="A3123" s="41" t="s">
        <v>11369</v>
      </c>
      <c r="B3123" s="42" t="s">
        <v>10664</v>
      </c>
      <c r="C3123" s="43" t="s">
        <v>11022</v>
      </c>
      <c r="D3123" s="43" t="s">
        <v>11303</v>
      </c>
      <c r="E3123" s="44" t="s">
        <v>232</v>
      </c>
      <c r="F3123" s="45" t="s">
        <v>11370</v>
      </c>
      <c r="G3123" s="45" t="s">
        <v>11045</v>
      </c>
      <c r="H3123" s="47">
        <v>42948</v>
      </c>
      <c r="I3123" s="47">
        <v>44408</v>
      </c>
      <c r="J3123" s="48" t="str">
        <f>IF(Ugovori_OPULJP[[#This Row],[DATUM ZAVRŠETKA OPERACIJE]]&gt;DATE(2024,3,31),"u provedbi","završen")</f>
        <v>završen</v>
      </c>
      <c r="K3123" s="46" t="s">
        <v>130</v>
      </c>
      <c r="L3123" s="46" t="s">
        <v>130</v>
      </c>
      <c r="M3123" s="49">
        <v>0.85</v>
      </c>
      <c r="N3123" s="49">
        <v>0.15</v>
      </c>
      <c r="O3123" s="50">
        <f>Ugovori_OPULJP[[#This Row],[Bespovratna sredstva - Ukupno (EU+Nac) HRK
= Ukupna ugovorena vrijednost bespovratnih sredstava]]*Ugovori_OPULJP[[#This Row],[EU STOPA SUFINANCIRANJA %
EU CO-FINANCING RATE %]]</f>
        <v>6800000</v>
      </c>
      <c r="P3123" s="51">
        <f>Ugovori_OPULJP[[#This Row],[Bespovratna sredstva - EU dio - HRK]]/7.5345</f>
        <v>902515.09721945715</v>
      </c>
      <c r="Q3123" s="50">
        <f>Ugovori_OPULJP[[#This Row],[Bespovratna sredstva - Ukupno (EU+Nac) HRK
= Ukupna ugovorena vrijednost bespovratnih sredstava]]*Ugovori_OPULJP[[#This Row],[STOPA NACIONALNOG SUFINANCIRANJA %]]</f>
        <v>1200000</v>
      </c>
      <c r="R3123" s="51">
        <f>Ugovori_OPULJP[[#This Row],[Bespovratna sredstva - Nacionalni dio - HRK]]/7.5345</f>
        <v>159267.37009755126</v>
      </c>
      <c r="S3123" s="50">
        <v>8000000</v>
      </c>
      <c r="T3123" s="51">
        <f>Ugovori_OPULJP[[#This Row],[Bespovratna sredstva - Ukupno (EU+Nac) HRK
= Ukupna ugovorena vrijednost bespovratnih sredstava]]/7.5345</f>
        <v>1061782.4673170084</v>
      </c>
      <c r="U3123" s="50">
        <v>1422774.4000000004</v>
      </c>
      <c r="V3123" s="51">
        <f>Ugovori_OPULJP[[#This Row],[Javni doprinos korisnika - HRK]]/7.5345</f>
        <v>188834.61410843459</v>
      </c>
      <c r="W3123" s="50">
        <v>0</v>
      </c>
      <c r="X3123" s="51">
        <f>Ugovori_OPULJP[[#This Row],[Privatni doprinos korisnika - HRK]]/7.5345</f>
        <v>0</v>
      </c>
      <c r="Y3123" s="52">
        <v>9422774.4000000004</v>
      </c>
      <c r="Z3123" s="53">
        <f>Ugovori_OPULJP[[#This Row],[UKUPNI PRIHVATLJIVI IZDACI
TOTAL ELIGIBLE EXPENDITURE
= Bespovratna sredstva ukupno + doprinos korisnika
= Ukupni prihvatljivi troškovi
= Ukupna ugovorena vrijednost projekta HRK]]/7.5345</f>
        <v>1250617.0814254428</v>
      </c>
      <c r="AA3123" s="44" t="s">
        <v>10669</v>
      </c>
      <c r="AB3123" s="44" t="s">
        <v>10670</v>
      </c>
      <c r="AC3123" s="114" t="s">
        <v>11371</v>
      </c>
      <c r="AD3123" s="43" t="s">
        <v>11026</v>
      </c>
    </row>
    <row r="3124" spans="1:30" ht="66.75" customHeight="1" x14ac:dyDescent="0.2">
      <c r="A3124" s="41" t="s">
        <v>11372</v>
      </c>
      <c r="B3124" s="42" t="s">
        <v>10664</v>
      </c>
      <c r="C3124" s="43" t="s">
        <v>11022</v>
      </c>
      <c r="D3124" s="43" t="s">
        <v>11303</v>
      </c>
      <c r="E3124" s="44" t="s">
        <v>232</v>
      </c>
      <c r="F3124" s="45" t="s">
        <v>11373</v>
      </c>
      <c r="G3124" s="45" t="s">
        <v>11374</v>
      </c>
      <c r="H3124" s="47">
        <v>42965</v>
      </c>
      <c r="I3124" s="47">
        <v>44425</v>
      </c>
      <c r="J3124" s="48" t="str">
        <f>IF(Ugovori_OPULJP[[#This Row],[DATUM ZAVRŠETKA OPERACIJE]]&gt;DATE(2024,3,31),"u provedbi","završen")</f>
        <v>završen</v>
      </c>
      <c r="K3124" s="46" t="s">
        <v>200</v>
      </c>
      <c r="L3124" s="46" t="s">
        <v>200</v>
      </c>
      <c r="M3124" s="49">
        <v>0.85</v>
      </c>
      <c r="N3124" s="49">
        <v>0.15</v>
      </c>
      <c r="O3124" s="50">
        <f>Ugovori_OPULJP[[#This Row],[Bespovratna sredstva - Ukupno (EU+Nac) HRK
= Ukupna ugovorena vrijednost bespovratnih sredstava]]*Ugovori_OPULJP[[#This Row],[EU STOPA SUFINANCIRANJA %
EU CO-FINANCING RATE %]]</f>
        <v>6800000</v>
      </c>
      <c r="P3124" s="51">
        <f>Ugovori_OPULJP[[#This Row],[Bespovratna sredstva - EU dio - HRK]]/7.5345</f>
        <v>902515.09721945715</v>
      </c>
      <c r="Q3124" s="50">
        <f>Ugovori_OPULJP[[#This Row],[Bespovratna sredstva - Ukupno (EU+Nac) HRK
= Ukupna ugovorena vrijednost bespovratnih sredstava]]*Ugovori_OPULJP[[#This Row],[STOPA NACIONALNOG SUFINANCIRANJA %]]</f>
        <v>1200000</v>
      </c>
      <c r="R3124" s="51">
        <f>Ugovori_OPULJP[[#This Row],[Bespovratna sredstva - Nacionalni dio - HRK]]/7.5345</f>
        <v>159267.37009755126</v>
      </c>
      <c r="S3124" s="50">
        <v>8000000</v>
      </c>
      <c r="T3124" s="51">
        <f>Ugovori_OPULJP[[#This Row],[Bespovratna sredstva - Ukupno (EU+Nac) HRK
= Ukupna ugovorena vrijednost bespovratnih sredstava]]/7.5345</f>
        <v>1061782.4673170084</v>
      </c>
      <c r="U3124" s="50">
        <v>1422774.4000000004</v>
      </c>
      <c r="V3124" s="51">
        <f>Ugovori_OPULJP[[#This Row],[Javni doprinos korisnika - HRK]]/7.5345</f>
        <v>188834.61410843459</v>
      </c>
      <c r="W3124" s="50">
        <v>0</v>
      </c>
      <c r="X3124" s="51">
        <f>Ugovori_OPULJP[[#This Row],[Privatni doprinos korisnika - HRK]]/7.5345</f>
        <v>0</v>
      </c>
      <c r="Y3124" s="52">
        <v>9422774.4000000004</v>
      </c>
      <c r="Z3124" s="53">
        <f>Ugovori_OPULJP[[#This Row],[UKUPNI PRIHVATLJIVI IZDACI
TOTAL ELIGIBLE EXPENDITURE
= Bespovratna sredstva ukupno + doprinos korisnika
= Ukupni prihvatljivi troškovi
= Ukupna ugovorena vrijednost projekta HRK]]/7.5345</f>
        <v>1250617.0814254428</v>
      </c>
      <c r="AA3124" s="44" t="s">
        <v>10669</v>
      </c>
      <c r="AB3124" s="44" t="s">
        <v>10670</v>
      </c>
      <c r="AC3124" s="114" t="s">
        <v>11375</v>
      </c>
      <c r="AD3124" s="43" t="s">
        <v>11026</v>
      </c>
    </row>
    <row r="3125" spans="1:30" ht="66.75" customHeight="1" x14ac:dyDescent="0.2">
      <c r="A3125" s="41" t="s">
        <v>11376</v>
      </c>
      <c r="B3125" s="42" t="s">
        <v>10664</v>
      </c>
      <c r="C3125" s="43" t="s">
        <v>11022</v>
      </c>
      <c r="D3125" s="43" t="s">
        <v>11303</v>
      </c>
      <c r="E3125" s="44" t="s">
        <v>232</v>
      </c>
      <c r="F3125" s="45" t="s">
        <v>11377</v>
      </c>
      <c r="G3125" s="45" t="s">
        <v>11291</v>
      </c>
      <c r="H3125" s="47">
        <v>42961</v>
      </c>
      <c r="I3125" s="47">
        <v>44421</v>
      </c>
      <c r="J3125" s="48" t="str">
        <f>IF(Ugovori_OPULJP[[#This Row],[DATUM ZAVRŠETKA OPERACIJE]]&gt;DATE(2024,3,31),"u provedbi","završen")</f>
        <v>završen</v>
      </c>
      <c r="K3125" s="46" t="s">
        <v>84</v>
      </c>
      <c r="L3125" s="46" t="s">
        <v>84</v>
      </c>
      <c r="M3125" s="49">
        <v>0.85</v>
      </c>
      <c r="N3125" s="49">
        <v>0.15</v>
      </c>
      <c r="O3125" s="50">
        <f>Ugovori_OPULJP[[#This Row],[Bespovratna sredstva - Ukupno (EU+Nac) HRK
= Ukupna ugovorena vrijednost bespovratnih sredstava]]*Ugovori_OPULJP[[#This Row],[EU STOPA SUFINANCIRANJA %
EU CO-FINANCING RATE %]]</f>
        <v>5101345.091</v>
      </c>
      <c r="P3125" s="51">
        <f>Ugovori_OPULJP[[#This Row],[Bespovratna sredstva - EU dio - HRK]]/7.5345</f>
        <v>677064.84716968611</v>
      </c>
      <c r="Q3125" s="50">
        <f>Ugovori_OPULJP[[#This Row],[Bespovratna sredstva - Ukupno (EU+Nac) HRK
= Ukupna ugovorena vrijednost bespovratnih sredstava]]*Ugovori_OPULJP[[#This Row],[STOPA NACIONALNOG SUFINANCIRANJA %]]</f>
        <v>900237.36899999995</v>
      </c>
      <c r="R3125" s="51">
        <f>Ugovori_OPULJP[[#This Row],[Bespovratna sredstva - Nacionalni dio - HRK]]/7.5345</f>
        <v>119482.03185347401</v>
      </c>
      <c r="S3125" s="50">
        <v>6001582.46</v>
      </c>
      <c r="T3125" s="51">
        <f>Ugovori_OPULJP[[#This Row],[Bespovratna sredstva - Ukupno (EU+Nac) HRK
= Ukupna ugovorena vrijednost bespovratnih sredstava]]/7.5345</f>
        <v>796546.87902316009</v>
      </c>
      <c r="U3125" s="50">
        <v>521876.74000000022</v>
      </c>
      <c r="V3125" s="51">
        <f>Ugovori_OPULJP[[#This Row],[Javni doprinos korisnika - HRK]]/7.5345</f>
        <v>69264.946579069641</v>
      </c>
      <c r="W3125" s="50">
        <v>0</v>
      </c>
      <c r="X3125" s="51">
        <f>Ugovori_OPULJP[[#This Row],[Privatni doprinos korisnika - HRK]]/7.5345</f>
        <v>0</v>
      </c>
      <c r="Y3125" s="52">
        <v>6523459.2000000002</v>
      </c>
      <c r="Z3125" s="53">
        <f>Ugovori_OPULJP[[#This Row],[UKUPNI PRIHVATLJIVI IZDACI
TOTAL ELIGIBLE EXPENDITURE
= Bespovratna sredstva ukupno + doprinos korisnika
= Ukupni prihvatljivi troškovi
= Ukupna ugovorena vrijednost projekta HRK]]/7.5345</f>
        <v>865811.82560222968</v>
      </c>
      <c r="AA3125" s="44" t="s">
        <v>10669</v>
      </c>
      <c r="AB3125" s="44" t="s">
        <v>10670</v>
      </c>
      <c r="AC3125" s="114" t="s">
        <v>11378</v>
      </c>
      <c r="AD3125" s="43" t="s">
        <v>11026</v>
      </c>
    </row>
    <row r="3126" spans="1:30" ht="66.75" customHeight="1" x14ac:dyDescent="0.2">
      <c r="A3126" s="41" t="s">
        <v>11379</v>
      </c>
      <c r="B3126" s="42" t="s">
        <v>10664</v>
      </c>
      <c r="C3126" s="43" t="s">
        <v>11022</v>
      </c>
      <c r="D3126" s="43" t="s">
        <v>11303</v>
      </c>
      <c r="E3126" s="44" t="s">
        <v>232</v>
      </c>
      <c r="F3126" s="45" t="s">
        <v>11380</v>
      </c>
      <c r="G3126" s="45" t="s">
        <v>11122</v>
      </c>
      <c r="H3126" s="47">
        <v>42956</v>
      </c>
      <c r="I3126" s="47">
        <v>44416</v>
      </c>
      <c r="J3126" s="48" t="str">
        <f>IF(Ugovori_OPULJP[[#This Row],[DATUM ZAVRŠETKA OPERACIJE]]&gt;DATE(2024,3,31),"u provedbi","završen")</f>
        <v>završen</v>
      </c>
      <c r="K3126" s="46" t="s">
        <v>94</v>
      </c>
      <c r="L3126" s="46" t="s">
        <v>94</v>
      </c>
      <c r="M3126" s="49">
        <v>0.85</v>
      </c>
      <c r="N3126" s="49">
        <v>0.15</v>
      </c>
      <c r="O3126" s="50">
        <f>Ugovori_OPULJP[[#This Row],[Bespovratna sredstva - Ukupno (EU+Nac) HRK
= Ukupna ugovorena vrijednost bespovratnih sredstava]]*Ugovori_OPULJP[[#This Row],[EU STOPA SUFINANCIRANJA %
EU CO-FINANCING RATE %]]</f>
        <v>6800000</v>
      </c>
      <c r="P3126" s="51">
        <f>Ugovori_OPULJP[[#This Row],[Bespovratna sredstva - EU dio - HRK]]/7.5345</f>
        <v>902515.09721945715</v>
      </c>
      <c r="Q3126" s="50">
        <f>Ugovori_OPULJP[[#This Row],[Bespovratna sredstva - Ukupno (EU+Nac) HRK
= Ukupna ugovorena vrijednost bespovratnih sredstava]]*Ugovori_OPULJP[[#This Row],[STOPA NACIONALNOG SUFINANCIRANJA %]]</f>
        <v>1200000</v>
      </c>
      <c r="R3126" s="51">
        <f>Ugovori_OPULJP[[#This Row],[Bespovratna sredstva - Nacionalni dio - HRK]]/7.5345</f>
        <v>159267.37009755126</v>
      </c>
      <c r="S3126" s="50">
        <v>8000000</v>
      </c>
      <c r="T3126" s="51">
        <f>Ugovori_OPULJP[[#This Row],[Bespovratna sredstva - Ukupno (EU+Nac) HRK
= Ukupna ugovorena vrijednost bespovratnih sredstava]]/7.5345</f>
        <v>1061782.4673170084</v>
      </c>
      <c r="U3126" s="50">
        <v>1785188.8000000007</v>
      </c>
      <c r="V3126" s="51">
        <f>Ugovori_OPULJP[[#This Row],[Javni doprinos korisnika - HRK]]/7.5345</f>
        <v>236935.27108633626</v>
      </c>
      <c r="W3126" s="50">
        <v>0</v>
      </c>
      <c r="X3126" s="51">
        <f>Ugovori_OPULJP[[#This Row],[Privatni doprinos korisnika - HRK]]/7.5345</f>
        <v>0</v>
      </c>
      <c r="Y3126" s="52">
        <v>9785188.8000000007</v>
      </c>
      <c r="Z3126" s="53">
        <f>Ugovori_OPULJP[[#This Row],[UKUPNI PRIHVATLJIVI IZDACI
TOTAL ELIGIBLE EXPENDITURE
= Bespovratna sredstva ukupno + doprinos korisnika
= Ukupni prihvatljivi troškovi
= Ukupna ugovorena vrijednost projekta HRK]]/7.5345</f>
        <v>1298717.7384033445</v>
      </c>
      <c r="AA3126" s="44" t="s">
        <v>10669</v>
      </c>
      <c r="AB3126" s="44" t="s">
        <v>10670</v>
      </c>
      <c r="AC3126" s="114" t="s">
        <v>11381</v>
      </c>
      <c r="AD3126" s="43" t="s">
        <v>11026</v>
      </c>
    </row>
    <row r="3127" spans="1:30" ht="66.75" customHeight="1" x14ac:dyDescent="0.2">
      <c r="A3127" s="41" t="s">
        <v>11382</v>
      </c>
      <c r="B3127" s="42" t="s">
        <v>10664</v>
      </c>
      <c r="C3127" s="43" t="s">
        <v>11022</v>
      </c>
      <c r="D3127" s="43" t="s">
        <v>11303</v>
      </c>
      <c r="E3127" s="44" t="s">
        <v>232</v>
      </c>
      <c r="F3127" s="45" t="s">
        <v>11383</v>
      </c>
      <c r="G3127" s="45" t="s">
        <v>1950</v>
      </c>
      <c r="H3127" s="47">
        <v>42948</v>
      </c>
      <c r="I3127" s="47">
        <v>44408</v>
      </c>
      <c r="J3127" s="48" t="str">
        <f>IF(Ugovori_OPULJP[[#This Row],[DATUM ZAVRŠETKA OPERACIJE]]&gt;DATE(2024,3,31),"u provedbi","završen")</f>
        <v>završen</v>
      </c>
      <c r="K3127" s="46" t="s">
        <v>249</v>
      </c>
      <c r="L3127" s="46" t="s">
        <v>249</v>
      </c>
      <c r="M3127" s="49">
        <v>0.85</v>
      </c>
      <c r="N3127" s="49">
        <v>0.15</v>
      </c>
      <c r="O3127" s="50">
        <f>Ugovori_OPULJP[[#This Row],[Bespovratna sredstva - Ukupno (EU+Nac) HRK
= Ukupna ugovorena vrijednost bespovratnih sredstava]]*Ugovori_OPULJP[[#This Row],[EU STOPA SUFINANCIRANJA %
EU CO-FINANCING RATE %]]</f>
        <v>8500000</v>
      </c>
      <c r="P3127" s="51">
        <f>Ugovori_OPULJP[[#This Row],[Bespovratna sredstva - EU dio - HRK]]/7.5345</f>
        <v>1128143.8715243214</v>
      </c>
      <c r="Q3127" s="50">
        <f>Ugovori_OPULJP[[#This Row],[Bespovratna sredstva - Ukupno (EU+Nac) HRK
= Ukupna ugovorena vrijednost bespovratnih sredstava]]*Ugovori_OPULJP[[#This Row],[STOPA NACIONALNOG SUFINANCIRANJA %]]</f>
        <v>1500000</v>
      </c>
      <c r="R3127" s="51">
        <f>Ugovori_OPULJP[[#This Row],[Bespovratna sredstva - Nacionalni dio - HRK]]/7.5345</f>
        <v>199084.21262193908</v>
      </c>
      <c r="S3127" s="50">
        <v>10000000</v>
      </c>
      <c r="T3127" s="51">
        <f>Ugovori_OPULJP[[#This Row],[Bespovratna sredstva - Ukupno (EU+Nac) HRK
= Ukupna ugovorena vrijednost bespovratnih sredstava]]/7.5345</f>
        <v>1327228.0841462605</v>
      </c>
      <c r="U3127" s="50">
        <v>6308648</v>
      </c>
      <c r="V3127" s="51">
        <f>Ugovori_OPULJP[[#This Row],[Javni doprinos korisnika - HRK]]/7.5345</f>
        <v>837301.47985931381</v>
      </c>
      <c r="W3127" s="50">
        <v>0</v>
      </c>
      <c r="X3127" s="51">
        <f>Ugovori_OPULJP[[#This Row],[Privatni doprinos korisnika - HRK]]/7.5345</f>
        <v>0</v>
      </c>
      <c r="Y3127" s="52">
        <v>16308648</v>
      </c>
      <c r="Z3127" s="53">
        <f>Ugovori_OPULJP[[#This Row],[UKUPNI PRIHVATLJIVI IZDACI
TOTAL ELIGIBLE EXPENDITURE
= Bespovratna sredstva ukupno + doprinos korisnika
= Ukupni prihvatljivi troškovi
= Ukupna ugovorena vrijednost projekta HRK]]/7.5345</f>
        <v>2164529.5640055742</v>
      </c>
      <c r="AA3127" s="44" t="s">
        <v>10669</v>
      </c>
      <c r="AB3127" s="44" t="s">
        <v>10670</v>
      </c>
      <c r="AC3127" s="114" t="s">
        <v>11384</v>
      </c>
      <c r="AD3127" s="43" t="s">
        <v>11026</v>
      </c>
    </row>
    <row r="3128" spans="1:30" ht="66.75" customHeight="1" x14ac:dyDescent="0.2">
      <c r="A3128" s="41" t="s">
        <v>11385</v>
      </c>
      <c r="B3128" s="42" t="s">
        <v>10664</v>
      </c>
      <c r="C3128" s="43" t="s">
        <v>11022</v>
      </c>
      <c r="D3128" s="43" t="s">
        <v>11303</v>
      </c>
      <c r="E3128" s="44" t="s">
        <v>232</v>
      </c>
      <c r="F3128" s="62" t="s">
        <v>11386</v>
      </c>
      <c r="G3128" s="45" t="s">
        <v>6848</v>
      </c>
      <c r="H3128" s="47">
        <v>42958</v>
      </c>
      <c r="I3128" s="47">
        <v>44418</v>
      </c>
      <c r="J3128" s="48" t="str">
        <f>IF(Ugovori_OPULJP[[#This Row],[DATUM ZAVRŠETKA OPERACIJE]]&gt;DATE(2024,3,31),"u provedbi","završen")</f>
        <v>završen</v>
      </c>
      <c r="K3128" s="46" t="s">
        <v>371</v>
      </c>
      <c r="L3128" s="46" t="s">
        <v>371</v>
      </c>
      <c r="M3128" s="49">
        <v>0.85</v>
      </c>
      <c r="N3128" s="49">
        <v>0.15</v>
      </c>
      <c r="O3128" s="50">
        <f>Ugovori_OPULJP[[#This Row],[Bespovratna sredstva - Ukupno (EU+Nac) HRK
= Ukupna ugovorena vrijednost bespovratnih sredstava]]*Ugovori_OPULJP[[#This Row],[EU STOPA SUFINANCIRANJA %
EU CO-FINANCING RATE %]]</f>
        <v>6431514.6469999999</v>
      </c>
      <c r="P3128" s="51">
        <f>Ugovori_OPULJP[[#This Row],[Bespovratna sredstva - EU dio - HRK]]/7.5345</f>
        <v>853608.68630964227</v>
      </c>
      <c r="Q3128" s="50">
        <f>Ugovori_OPULJP[[#This Row],[Bespovratna sredstva - Ukupno (EU+Nac) HRK
= Ukupna ugovorena vrijednost bespovratnih sredstava]]*Ugovori_OPULJP[[#This Row],[STOPA NACIONALNOG SUFINANCIRANJA %]]</f>
        <v>1134973.173</v>
      </c>
      <c r="R3128" s="51">
        <f>Ugovori_OPULJP[[#This Row],[Bespovratna sredstva - Nacionalni dio - HRK]]/7.5345</f>
        <v>150636.82699581922</v>
      </c>
      <c r="S3128" s="50">
        <v>7566487.8200000003</v>
      </c>
      <c r="T3128" s="51">
        <f>Ugovori_OPULJP[[#This Row],[Bespovratna sredstva - Ukupno (EU+Nac) HRK
= Ukupna ugovorena vrijednost bespovratnih sredstava]]/7.5345</f>
        <v>1004245.5133054615</v>
      </c>
      <c r="U3128" s="50">
        <v>406628.97999999952</v>
      </c>
      <c r="V3128" s="51">
        <f>Ugovori_OPULJP[[#This Row],[Javni doprinos korisnika - HRK]]/7.5345</f>
        <v>53968.940208374741</v>
      </c>
      <c r="W3128" s="50">
        <v>0</v>
      </c>
      <c r="X3128" s="51">
        <f>Ugovori_OPULJP[[#This Row],[Privatni doprinos korisnika - HRK]]/7.5345</f>
        <v>0</v>
      </c>
      <c r="Y3128" s="52">
        <v>7973116.7999999998</v>
      </c>
      <c r="Z3128" s="53">
        <f>Ugovori_OPULJP[[#This Row],[UKUPNI PRIHVATLJIVI IZDACI
TOTAL ELIGIBLE EXPENDITURE
= Bespovratna sredstva ukupno + doprinos korisnika
= Ukupni prihvatljivi troškovi
= Ukupna ugovorena vrijednost projekta HRK]]/7.5345</f>
        <v>1058214.4535138363</v>
      </c>
      <c r="AA3128" s="44" t="s">
        <v>10669</v>
      </c>
      <c r="AB3128" s="44" t="s">
        <v>10670</v>
      </c>
      <c r="AC3128" s="114" t="s">
        <v>11387</v>
      </c>
      <c r="AD3128" s="43" t="s">
        <v>11026</v>
      </c>
    </row>
    <row r="3129" spans="1:30" ht="66.75" customHeight="1" x14ac:dyDescent="0.2">
      <c r="A3129" s="41" t="s">
        <v>11388</v>
      </c>
      <c r="B3129" s="42" t="s">
        <v>10664</v>
      </c>
      <c r="C3129" s="43" t="s">
        <v>11022</v>
      </c>
      <c r="D3129" s="43" t="s">
        <v>11303</v>
      </c>
      <c r="E3129" s="44" t="s">
        <v>232</v>
      </c>
      <c r="F3129" s="45" t="s">
        <v>11162</v>
      </c>
      <c r="G3129" s="45" t="s">
        <v>771</v>
      </c>
      <c r="H3129" s="47">
        <v>42968</v>
      </c>
      <c r="I3129" s="47">
        <v>44428</v>
      </c>
      <c r="J3129" s="48" t="str">
        <f>IF(Ugovori_OPULJP[[#This Row],[DATUM ZAVRŠETKA OPERACIJE]]&gt;DATE(2024,3,31),"u provedbi","završen")</f>
        <v>završen</v>
      </c>
      <c r="K3129" s="46" t="s">
        <v>425</v>
      </c>
      <c r="L3129" s="46" t="s">
        <v>425</v>
      </c>
      <c r="M3129" s="49">
        <v>0.85</v>
      </c>
      <c r="N3129" s="49">
        <v>0.15</v>
      </c>
      <c r="O3129" s="50">
        <f>Ugovori_OPULJP[[#This Row],[Bespovratna sredstva - Ukupno (EU+Nac) HRK
= Ukupna ugovorena vrijednost bespovratnih sredstava]]*Ugovori_OPULJP[[#This Row],[EU STOPA SUFINANCIRANJA %
EU CO-FINANCING RATE %]]</f>
        <v>6800000</v>
      </c>
      <c r="P3129" s="51">
        <f>Ugovori_OPULJP[[#This Row],[Bespovratna sredstva - EU dio - HRK]]/7.5345</f>
        <v>902515.09721945715</v>
      </c>
      <c r="Q3129" s="50">
        <f>Ugovori_OPULJP[[#This Row],[Bespovratna sredstva - Ukupno (EU+Nac) HRK
= Ukupna ugovorena vrijednost bespovratnih sredstava]]*Ugovori_OPULJP[[#This Row],[STOPA NACIONALNOG SUFINANCIRANJA %]]</f>
        <v>1200000</v>
      </c>
      <c r="R3129" s="51">
        <f>Ugovori_OPULJP[[#This Row],[Bespovratna sredstva - Nacionalni dio - HRK]]/7.5345</f>
        <v>159267.37009755126</v>
      </c>
      <c r="S3129" s="50">
        <v>8000000</v>
      </c>
      <c r="T3129" s="51">
        <f>Ugovori_OPULJP[[#This Row],[Bespovratna sredstva - Ukupno (EU+Nac) HRK
= Ukupna ugovorena vrijednost bespovratnih sredstava]]/7.5345</f>
        <v>1061782.4673170084</v>
      </c>
      <c r="U3129" s="50">
        <v>4684504</v>
      </c>
      <c r="V3129" s="51">
        <f>Ugovori_OPULJP[[#This Row],[Javni doprinos korisnika - HRK]]/7.5345</f>
        <v>621740.52690954937</v>
      </c>
      <c r="W3129" s="50">
        <v>0</v>
      </c>
      <c r="X3129" s="51">
        <f>Ugovori_OPULJP[[#This Row],[Privatni doprinos korisnika - HRK]]/7.5345</f>
        <v>0</v>
      </c>
      <c r="Y3129" s="52">
        <v>12684504</v>
      </c>
      <c r="Z3129" s="53">
        <f>Ugovori_OPULJP[[#This Row],[UKUPNI PRIHVATLJIVI IZDACI
TOTAL ELIGIBLE EXPENDITURE
= Bespovratna sredstva ukupno + doprinos korisnika
= Ukupni prihvatljivi troškovi
= Ukupna ugovorena vrijednost projekta HRK]]/7.5345</f>
        <v>1683522.9942265577</v>
      </c>
      <c r="AA3129" s="44" t="s">
        <v>10669</v>
      </c>
      <c r="AB3129" s="44" t="s">
        <v>10670</v>
      </c>
      <c r="AC3129" s="114" t="s">
        <v>11389</v>
      </c>
      <c r="AD3129" s="43" t="s">
        <v>11026</v>
      </c>
    </row>
    <row r="3130" spans="1:30" ht="66.75" customHeight="1" x14ac:dyDescent="0.2">
      <c r="A3130" s="41" t="s">
        <v>11390</v>
      </c>
      <c r="B3130" s="42" t="s">
        <v>10664</v>
      </c>
      <c r="C3130" s="43" t="s">
        <v>11022</v>
      </c>
      <c r="D3130" s="43" t="s">
        <v>11303</v>
      </c>
      <c r="E3130" s="44" t="s">
        <v>232</v>
      </c>
      <c r="F3130" s="45" t="s">
        <v>11391</v>
      </c>
      <c r="G3130" s="45" t="s">
        <v>10038</v>
      </c>
      <c r="H3130" s="47">
        <v>42948</v>
      </c>
      <c r="I3130" s="47">
        <v>44408</v>
      </c>
      <c r="J3130" s="48" t="str">
        <f>IF(Ugovori_OPULJP[[#This Row],[DATUM ZAVRŠETKA OPERACIJE]]&gt;DATE(2024,3,31),"u provedbi","završen")</f>
        <v>završen</v>
      </c>
      <c r="K3130" s="46" t="s">
        <v>338</v>
      </c>
      <c r="L3130" s="46" t="s">
        <v>338</v>
      </c>
      <c r="M3130" s="49">
        <v>0.85</v>
      </c>
      <c r="N3130" s="49">
        <v>0.15</v>
      </c>
      <c r="O3130" s="50">
        <f>Ugovori_OPULJP[[#This Row],[Bespovratna sredstva - Ukupno (EU+Nac) HRK
= Ukupna ugovorena vrijednost bespovratnih sredstava]]*Ugovori_OPULJP[[#This Row],[EU STOPA SUFINANCIRANJA %
EU CO-FINANCING RATE %]]</f>
        <v>4582277.07</v>
      </c>
      <c r="P3130" s="51">
        <f>Ugovori_OPULJP[[#This Row],[Bespovratna sredstva - EU dio - HRK]]/7.5345</f>
        <v>608172.68166434404</v>
      </c>
      <c r="Q3130" s="50">
        <f>Ugovori_OPULJP[[#This Row],[Bespovratna sredstva - Ukupno (EU+Nac) HRK
= Ukupna ugovorena vrijednost bespovratnih sredstava]]*Ugovori_OPULJP[[#This Row],[STOPA NACIONALNOG SUFINANCIRANJA %]]</f>
        <v>808637.13</v>
      </c>
      <c r="R3130" s="51">
        <f>Ugovori_OPULJP[[#This Row],[Bespovratna sredstva - Nacionalni dio - HRK]]/7.5345</f>
        <v>107324.59088194306</v>
      </c>
      <c r="S3130" s="50">
        <v>5390914.2000000002</v>
      </c>
      <c r="T3130" s="51">
        <f>Ugovori_OPULJP[[#This Row],[Bespovratna sredstva - Ukupno (EU+Nac) HRK
= Ukupna ugovorena vrijednost bespovratnih sredstava]]/7.5345</f>
        <v>715497.27254628704</v>
      </c>
      <c r="U3130" s="50">
        <v>951337.79999999981</v>
      </c>
      <c r="V3130" s="51">
        <f>Ugovori_OPULJP[[#This Row],[Javni doprinos korisnika - HRK]]/7.5345</f>
        <v>126264.2245669918</v>
      </c>
      <c r="W3130" s="50">
        <v>0</v>
      </c>
      <c r="X3130" s="51">
        <f>Ugovori_OPULJP[[#This Row],[Privatni doprinos korisnika - HRK]]/7.5345</f>
        <v>0</v>
      </c>
      <c r="Y3130" s="52">
        <v>6342252</v>
      </c>
      <c r="Z3130" s="53">
        <f>Ugovori_OPULJP[[#This Row],[UKUPNI PRIHVATLJIVI IZDACI
TOTAL ELIGIBLE EXPENDITURE
= Bespovratna sredstva ukupno + doprinos korisnika
= Ukupni prihvatljivi troškovi
= Ukupna ugovorena vrijednost projekta HRK]]/7.5345</f>
        <v>841761.49711327883</v>
      </c>
      <c r="AA3130" s="44" t="s">
        <v>10669</v>
      </c>
      <c r="AB3130" s="44" t="s">
        <v>10670</v>
      </c>
      <c r="AC3130" s="114" t="s">
        <v>11392</v>
      </c>
      <c r="AD3130" s="43" t="s">
        <v>11026</v>
      </c>
    </row>
    <row r="3131" spans="1:30" ht="66.75" customHeight="1" x14ac:dyDescent="0.2">
      <c r="A3131" s="41" t="s">
        <v>11393</v>
      </c>
      <c r="B3131" s="42" t="s">
        <v>10664</v>
      </c>
      <c r="C3131" s="43" t="s">
        <v>11022</v>
      </c>
      <c r="D3131" s="43" t="s">
        <v>11303</v>
      </c>
      <c r="E3131" s="44" t="s">
        <v>232</v>
      </c>
      <c r="F3131" s="45" t="s">
        <v>11206</v>
      </c>
      <c r="G3131" s="45" t="s">
        <v>11275</v>
      </c>
      <c r="H3131" s="47">
        <v>42979</v>
      </c>
      <c r="I3131" s="47">
        <v>44439</v>
      </c>
      <c r="J3131" s="48" t="str">
        <f>IF(Ugovori_OPULJP[[#This Row],[DATUM ZAVRŠETKA OPERACIJE]]&gt;DATE(2024,3,31),"u provedbi","završen")</f>
        <v>završen</v>
      </c>
      <c r="K3131" s="46" t="s">
        <v>211</v>
      </c>
      <c r="L3131" s="46" t="s">
        <v>211</v>
      </c>
      <c r="M3131" s="49">
        <v>0.85</v>
      </c>
      <c r="N3131" s="49">
        <v>0.15</v>
      </c>
      <c r="O3131" s="50">
        <f>Ugovori_OPULJP[[#This Row],[Bespovratna sredstva - Ukupno (EU+Nac) HRK
= Ukupna ugovorena vrijednost bespovratnih sredstava]]*Ugovori_OPULJP[[#This Row],[EU STOPA SUFINANCIRANJA %
EU CO-FINANCING RATE %]]</f>
        <v>3826008.8224999998</v>
      </c>
      <c r="P3131" s="51">
        <f>Ugovori_OPULJP[[#This Row],[Bespovratna sredstva - EU dio - HRK]]/7.5345</f>
        <v>507798.63594133646</v>
      </c>
      <c r="Q3131" s="50">
        <f>Ugovori_OPULJP[[#This Row],[Bespovratna sredstva - Ukupno (EU+Nac) HRK
= Ukupna ugovorena vrijednost bespovratnih sredstava]]*Ugovori_OPULJP[[#This Row],[STOPA NACIONALNOG SUFINANCIRANJA %]]</f>
        <v>675178.02749999997</v>
      </c>
      <c r="R3131" s="51">
        <f>Ugovori_OPULJP[[#This Row],[Bespovratna sredstva - Nacionalni dio - HRK]]/7.5345</f>
        <v>89611.523989647612</v>
      </c>
      <c r="S3131" s="50">
        <v>4501186.8499999996</v>
      </c>
      <c r="T3131" s="51">
        <f>Ugovori_OPULJP[[#This Row],[Bespovratna sredstva - Ukupno (EU+Nac) HRK
= Ukupna ugovorena vrijednost bespovratnih sredstava]]/7.5345</f>
        <v>597410.15993098402</v>
      </c>
      <c r="U3131" s="50">
        <v>391407.55000000075</v>
      </c>
      <c r="V3131" s="51">
        <f>Ugovori_OPULJP[[#This Row],[Javni doprinos korisnika - HRK]]/7.5345</f>
        <v>51948.709270688261</v>
      </c>
      <c r="W3131" s="50">
        <v>0</v>
      </c>
      <c r="X3131" s="51">
        <f>Ugovori_OPULJP[[#This Row],[Privatni doprinos korisnika - HRK]]/7.5345</f>
        <v>0</v>
      </c>
      <c r="Y3131" s="52">
        <v>4892594.4000000004</v>
      </c>
      <c r="Z3131" s="53">
        <f>Ugovori_OPULJP[[#This Row],[UKUPNI PRIHVATLJIVI IZDACI
TOTAL ELIGIBLE EXPENDITURE
= Bespovratna sredstva ukupno + doprinos korisnika
= Ukupni prihvatljivi troškovi
= Ukupna ugovorena vrijednost projekta HRK]]/7.5345</f>
        <v>649358.86920167226</v>
      </c>
      <c r="AA3131" s="44" t="s">
        <v>10669</v>
      </c>
      <c r="AB3131" s="44" t="s">
        <v>10670</v>
      </c>
      <c r="AC3131" s="114" t="s">
        <v>11394</v>
      </c>
      <c r="AD3131" s="43" t="s">
        <v>11026</v>
      </c>
    </row>
    <row r="3132" spans="1:30" ht="66.75" customHeight="1" x14ac:dyDescent="0.2">
      <c r="A3132" s="41" t="s">
        <v>11395</v>
      </c>
      <c r="B3132" s="42" t="s">
        <v>10664</v>
      </c>
      <c r="C3132" s="43" t="s">
        <v>11022</v>
      </c>
      <c r="D3132" s="43" t="s">
        <v>11303</v>
      </c>
      <c r="E3132" s="44" t="s">
        <v>232</v>
      </c>
      <c r="F3132" s="45" t="s">
        <v>11396</v>
      </c>
      <c r="G3132" s="45" t="s">
        <v>346</v>
      </c>
      <c r="H3132" s="47">
        <v>42963</v>
      </c>
      <c r="I3132" s="47">
        <v>44423</v>
      </c>
      <c r="J3132" s="48" t="str">
        <f>IF(Ugovori_OPULJP[[#This Row],[DATUM ZAVRŠETKA OPERACIJE]]&gt;DATE(2024,3,31),"u provedbi","završen")</f>
        <v>završen</v>
      </c>
      <c r="K3132" s="46" t="s">
        <v>130</v>
      </c>
      <c r="L3132" s="46" t="s">
        <v>130</v>
      </c>
      <c r="M3132" s="49">
        <v>0.85</v>
      </c>
      <c r="N3132" s="49">
        <v>0.15</v>
      </c>
      <c r="O3132" s="50">
        <f>Ugovori_OPULJP[[#This Row],[Bespovratna sredstva - Ukupno (EU+Nac) HRK
= Ukupna ugovorena vrijednost bespovratnih sredstava]]*Ugovori_OPULJP[[#This Row],[EU STOPA SUFINANCIRANJA %
EU CO-FINANCING RATE %]]</f>
        <v>8360537.7970000003</v>
      </c>
      <c r="P3132" s="51">
        <f>Ugovori_OPULJP[[#This Row],[Bespovratna sredstva - EU dio - HRK]]/7.5345</f>
        <v>1109634.0562744706</v>
      </c>
      <c r="Q3132" s="50">
        <f>Ugovori_OPULJP[[#This Row],[Bespovratna sredstva - Ukupno (EU+Nac) HRK
= Ukupna ugovorena vrijednost bespovratnih sredstava]]*Ugovori_OPULJP[[#This Row],[STOPA NACIONALNOG SUFINANCIRANJA %]]</f>
        <v>1475389.023</v>
      </c>
      <c r="R3132" s="51">
        <f>Ugovori_OPULJP[[#This Row],[Bespovratna sredstva - Nacionalni dio - HRK]]/7.5345</f>
        <v>195817.7746366713</v>
      </c>
      <c r="S3132" s="50">
        <v>9835926.8200000003</v>
      </c>
      <c r="T3132" s="51">
        <f>Ugovori_OPULJP[[#This Row],[Bespovratna sredstva - Ukupno (EU+Nac) HRK
= Ukupna ugovorena vrijednost bespovratnih sredstava]]/7.5345</f>
        <v>1305451.8309111421</v>
      </c>
      <c r="U3132" s="50">
        <v>855297.98000000045</v>
      </c>
      <c r="V3132" s="51">
        <f>Ugovori_OPULJP[[#This Row],[Javni doprinos korisnika - HRK]]/7.5345</f>
        <v>113517.54993695673</v>
      </c>
      <c r="W3132" s="50">
        <v>0</v>
      </c>
      <c r="X3132" s="51">
        <f>Ugovori_OPULJP[[#This Row],[Privatni doprinos korisnika - HRK]]/7.5345</f>
        <v>0</v>
      </c>
      <c r="Y3132" s="52">
        <v>10691224.800000001</v>
      </c>
      <c r="Z3132" s="53">
        <f>Ugovori_OPULJP[[#This Row],[UKUPNI PRIHVATLJIVI IZDACI
TOTAL ELIGIBLE EXPENDITURE
= Bespovratna sredstva ukupno + doprinos korisnika
= Ukupni prihvatljivi troškovi
= Ukupna ugovorena vrijednost projekta HRK]]/7.5345</f>
        <v>1418969.3808480988</v>
      </c>
      <c r="AA3132" s="44" t="s">
        <v>10669</v>
      </c>
      <c r="AB3132" s="44" t="s">
        <v>10670</v>
      </c>
      <c r="AC3132" s="114" t="s">
        <v>11397</v>
      </c>
      <c r="AD3132" s="43" t="s">
        <v>11026</v>
      </c>
    </row>
    <row r="3133" spans="1:30" ht="66.75" customHeight="1" x14ac:dyDescent="0.2">
      <c r="A3133" s="41" t="s">
        <v>11398</v>
      </c>
      <c r="B3133" s="42" t="s">
        <v>10664</v>
      </c>
      <c r="C3133" s="43" t="s">
        <v>11022</v>
      </c>
      <c r="D3133" s="43" t="s">
        <v>11303</v>
      </c>
      <c r="E3133" s="44" t="s">
        <v>232</v>
      </c>
      <c r="F3133" s="45" t="s">
        <v>11399</v>
      </c>
      <c r="G3133" s="45" t="s">
        <v>304</v>
      </c>
      <c r="H3133" s="47">
        <v>42965</v>
      </c>
      <c r="I3133" s="47">
        <v>44425</v>
      </c>
      <c r="J3133" s="48" t="str">
        <f>IF(Ugovori_OPULJP[[#This Row],[DATUM ZAVRŠETKA OPERACIJE]]&gt;DATE(2024,3,31),"u provedbi","završen")</f>
        <v>završen</v>
      </c>
      <c r="K3133" s="46" t="s">
        <v>200</v>
      </c>
      <c r="L3133" s="46" t="s">
        <v>200</v>
      </c>
      <c r="M3133" s="49">
        <v>0.85</v>
      </c>
      <c r="N3133" s="49">
        <v>0.15</v>
      </c>
      <c r="O3133" s="50">
        <f>Ugovori_OPULJP[[#This Row],[Bespovratna sredstva - Ukupno (EU+Nac) HRK
= Ukupna ugovorena vrijednost bespovratnih sredstava]]*Ugovori_OPULJP[[#This Row],[EU STOPA SUFINANCIRANJA %
EU CO-FINANCING RATE %]]</f>
        <v>6800000</v>
      </c>
      <c r="P3133" s="51">
        <f>Ugovori_OPULJP[[#This Row],[Bespovratna sredstva - EU dio - HRK]]/7.5345</f>
        <v>902515.09721945715</v>
      </c>
      <c r="Q3133" s="50">
        <f>Ugovori_OPULJP[[#This Row],[Bespovratna sredstva - Ukupno (EU+Nac) HRK
= Ukupna ugovorena vrijednost bespovratnih sredstava]]*Ugovori_OPULJP[[#This Row],[STOPA NACIONALNOG SUFINANCIRANJA %]]</f>
        <v>1200000</v>
      </c>
      <c r="R3133" s="51">
        <f>Ugovori_OPULJP[[#This Row],[Bespovratna sredstva - Nacionalni dio - HRK]]/7.5345</f>
        <v>159267.37009755126</v>
      </c>
      <c r="S3133" s="50">
        <v>8000000</v>
      </c>
      <c r="T3133" s="51">
        <f>Ugovori_OPULJP[[#This Row],[Bespovratna sredstva - Ukupno (EU+Nac) HRK
= Ukupna ugovorena vrijednost bespovratnih sredstava]]/7.5345</f>
        <v>1061782.4673170084</v>
      </c>
      <c r="U3133" s="50">
        <v>6315368.8000000007</v>
      </c>
      <c r="V3133" s="51">
        <f>Ugovori_OPULJP[[#This Row],[Javni doprinos korisnika - HRK]]/7.5345</f>
        <v>838193.48331010691</v>
      </c>
      <c r="W3133" s="50">
        <v>0</v>
      </c>
      <c r="X3133" s="51">
        <f>Ugovori_OPULJP[[#This Row],[Privatni doprinos korisnika - HRK]]/7.5345</f>
        <v>0</v>
      </c>
      <c r="Y3133" s="52">
        <v>14315368.800000001</v>
      </c>
      <c r="Z3133" s="53">
        <f>Ugovori_OPULJP[[#This Row],[UKUPNI PRIHVATLJIVI IZDACI
TOTAL ELIGIBLE EXPENDITURE
= Bespovratna sredstva ukupno + doprinos korisnika
= Ukupni prihvatljivi troškovi
= Ukupna ugovorena vrijednost projekta HRK]]/7.5345</f>
        <v>1899975.9506271153</v>
      </c>
      <c r="AA3133" s="44" t="s">
        <v>10669</v>
      </c>
      <c r="AB3133" s="44" t="s">
        <v>10670</v>
      </c>
      <c r="AC3133" s="114" t="s">
        <v>11400</v>
      </c>
      <c r="AD3133" s="43" t="s">
        <v>11026</v>
      </c>
    </row>
    <row r="3134" spans="1:30" ht="66.75" customHeight="1" x14ac:dyDescent="0.2">
      <c r="A3134" s="41" t="s">
        <v>11401</v>
      </c>
      <c r="B3134" s="42" t="s">
        <v>10664</v>
      </c>
      <c r="C3134" s="43" t="s">
        <v>11022</v>
      </c>
      <c r="D3134" s="43" t="s">
        <v>11303</v>
      </c>
      <c r="E3134" s="44" t="s">
        <v>232</v>
      </c>
      <c r="F3134" s="45" t="s">
        <v>11402</v>
      </c>
      <c r="G3134" s="62" t="s">
        <v>4496</v>
      </c>
      <c r="H3134" s="47">
        <v>42963</v>
      </c>
      <c r="I3134" s="47">
        <v>44423</v>
      </c>
      <c r="J3134" s="48" t="str">
        <f>IF(Ugovori_OPULJP[[#This Row],[DATUM ZAVRŠETKA OPERACIJE]]&gt;DATE(2024,3,31),"u provedbi","završen")</f>
        <v>završen</v>
      </c>
      <c r="K3134" s="46" t="s">
        <v>599</v>
      </c>
      <c r="L3134" s="46" t="s">
        <v>599</v>
      </c>
      <c r="M3134" s="49">
        <v>0.85</v>
      </c>
      <c r="N3134" s="49">
        <v>0.15</v>
      </c>
      <c r="O3134" s="50">
        <f>Ugovori_OPULJP[[#This Row],[Bespovratna sredstva - Ukupno (EU+Nac) HRK
= Ukupna ugovorena vrijednost bespovratnih sredstava]]*Ugovori_OPULJP[[#This Row],[EU STOPA SUFINANCIRANJA %
EU CO-FINANCING RATE %]]</f>
        <v>6438291.8159999996</v>
      </c>
      <c r="P3134" s="51">
        <f>Ugovori_OPULJP[[#This Row],[Bespovratna sredstva - EU dio - HRK]]/7.5345</f>
        <v>854508.17121242278</v>
      </c>
      <c r="Q3134" s="50">
        <f>Ugovori_OPULJP[[#This Row],[Bespovratna sredstva - Ukupno (EU+Nac) HRK
= Ukupna ugovorena vrijednost bespovratnih sredstava]]*Ugovori_OPULJP[[#This Row],[STOPA NACIONALNOG SUFINANCIRANJA %]]</f>
        <v>1136169.1439999999</v>
      </c>
      <c r="R3134" s="51">
        <f>Ugovori_OPULJP[[#This Row],[Bespovratna sredstva - Nacionalni dio - HRK]]/7.5345</f>
        <v>150795.55962572165</v>
      </c>
      <c r="S3134" s="50">
        <v>7574460.96</v>
      </c>
      <c r="T3134" s="51">
        <f>Ugovori_OPULJP[[#This Row],[Bespovratna sredstva - Ukupno (EU+Nac) HRK
= Ukupna ugovorena vrijednost bespovratnih sredstava]]/7.5345</f>
        <v>1005303.7308381444</v>
      </c>
      <c r="U3134" s="50">
        <v>398655.83999999985</v>
      </c>
      <c r="V3134" s="51">
        <f>Ugovori_OPULJP[[#This Row],[Javni doprinos korisnika - HRK]]/7.5345</f>
        <v>52910.722675691795</v>
      </c>
      <c r="W3134" s="50">
        <v>0</v>
      </c>
      <c r="X3134" s="51">
        <f>Ugovori_OPULJP[[#This Row],[Privatni doprinos korisnika - HRK]]/7.5345</f>
        <v>0</v>
      </c>
      <c r="Y3134" s="52">
        <v>7973116.7999999998</v>
      </c>
      <c r="Z3134" s="53">
        <f>Ugovori_OPULJP[[#This Row],[UKUPNI PRIHVATLJIVI IZDACI
TOTAL ELIGIBLE EXPENDITURE
= Bespovratna sredstva ukupno + doprinos korisnika
= Ukupni prihvatljivi troškovi
= Ukupna ugovorena vrijednost projekta HRK]]/7.5345</f>
        <v>1058214.4535138363</v>
      </c>
      <c r="AA3134" s="44" t="s">
        <v>10669</v>
      </c>
      <c r="AB3134" s="44" t="s">
        <v>10670</v>
      </c>
      <c r="AC3134" s="114" t="s">
        <v>11403</v>
      </c>
      <c r="AD3134" s="43" t="s">
        <v>11026</v>
      </c>
    </row>
    <row r="3135" spans="1:30" ht="66.75" customHeight="1" x14ac:dyDescent="0.2">
      <c r="A3135" s="41" t="s">
        <v>11404</v>
      </c>
      <c r="B3135" s="42" t="s">
        <v>10664</v>
      </c>
      <c r="C3135" s="43" t="s">
        <v>11022</v>
      </c>
      <c r="D3135" s="43" t="s">
        <v>11303</v>
      </c>
      <c r="E3135" s="44" t="s">
        <v>232</v>
      </c>
      <c r="F3135" s="45" t="s">
        <v>11405</v>
      </c>
      <c r="G3135" s="45" t="s">
        <v>837</v>
      </c>
      <c r="H3135" s="47">
        <v>42979</v>
      </c>
      <c r="I3135" s="47">
        <v>44439</v>
      </c>
      <c r="J3135" s="48" t="str">
        <f>IF(Ugovori_OPULJP[[#This Row],[DATUM ZAVRŠETKA OPERACIJE]]&gt;DATE(2024,3,31),"u provedbi","završen")</f>
        <v>završen</v>
      </c>
      <c r="K3135" s="46" t="s">
        <v>594</v>
      </c>
      <c r="L3135" s="46" t="s">
        <v>594</v>
      </c>
      <c r="M3135" s="49">
        <v>0.85</v>
      </c>
      <c r="N3135" s="49">
        <v>0.15</v>
      </c>
      <c r="O3135" s="50">
        <f>Ugovori_OPULJP[[#This Row],[Bespovratna sredstva - Ukupno (EU+Nac) HRK
= Ukupna ugovorena vrijednost bespovratnih sredstava]]*Ugovori_OPULJP[[#This Row],[EU STOPA SUFINANCIRANJA %
EU CO-FINANCING RATE %]]</f>
        <v>8500000</v>
      </c>
      <c r="P3135" s="51">
        <f>Ugovori_OPULJP[[#This Row],[Bespovratna sredstva - EU dio - HRK]]/7.5345</f>
        <v>1128143.8715243214</v>
      </c>
      <c r="Q3135" s="50">
        <f>Ugovori_OPULJP[[#This Row],[Bespovratna sredstva - Ukupno (EU+Nac) HRK
= Ukupna ugovorena vrijednost bespovratnih sredstava]]*Ugovori_OPULJP[[#This Row],[STOPA NACIONALNOG SUFINANCIRANJA %]]</f>
        <v>1500000</v>
      </c>
      <c r="R3135" s="51">
        <f>Ugovori_OPULJP[[#This Row],[Bespovratna sredstva - Nacionalni dio - HRK]]/7.5345</f>
        <v>199084.21262193908</v>
      </c>
      <c r="S3135" s="50">
        <v>10000000</v>
      </c>
      <c r="T3135" s="51">
        <f>Ugovori_OPULJP[[#This Row],[Bespovratna sredstva - Ukupno (EU+Nac) HRK
= Ukupna ugovorena vrijednost bespovratnih sredstava]]/7.5345</f>
        <v>1327228.0841462605</v>
      </c>
      <c r="U3135" s="50">
        <v>691224.80000000075</v>
      </c>
      <c r="V3135" s="51">
        <f>Ugovori_OPULJP[[#This Row],[Javni doprinos korisnika - HRK]]/7.5345</f>
        <v>91741.296701838306</v>
      </c>
      <c r="W3135" s="50">
        <v>0</v>
      </c>
      <c r="X3135" s="51">
        <f>Ugovori_OPULJP[[#This Row],[Privatni doprinos korisnika - HRK]]/7.5345</f>
        <v>0</v>
      </c>
      <c r="Y3135" s="52">
        <v>10691224.800000001</v>
      </c>
      <c r="Z3135" s="53">
        <f>Ugovori_OPULJP[[#This Row],[UKUPNI PRIHVATLJIVI IZDACI
TOTAL ELIGIBLE EXPENDITURE
= Bespovratna sredstva ukupno + doprinos korisnika
= Ukupni prihvatljivi troškovi
= Ukupna ugovorena vrijednost projekta HRK]]/7.5345</f>
        <v>1418969.3808480988</v>
      </c>
      <c r="AA3135" s="44" t="s">
        <v>10669</v>
      </c>
      <c r="AB3135" s="44" t="s">
        <v>10670</v>
      </c>
      <c r="AC3135" s="114" t="s">
        <v>11406</v>
      </c>
      <c r="AD3135" s="43" t="s">
        <v>11026</v>
      </c>
    </row>
    <row r="3136" spans="1:30" ht="66.75" customHeight="1" x14ac:dyDescent="0.2">
      <c r="A3136" s="41" t="s">
        <v>11407</v>
      </c>
      <c r="B3136" s="42" t="s">
        <v>10664</v>
      </c>
      <c r="C3136" s="43" t="s">
        <v>11022</v>
      </c>
      <c r="D3136" s="43" t="s">
        <v>11303</v>
      </c>
      <c r="E3136" s="44" t="s">
        <v>232</v>
      </c>
      <c r="F3136" s="45" t="s">
        <v>11408</v>
      </c>
      <c r="G3136" s="62" t="s">
        <v>9133</v>
      </c>
      <c r="H3136" s="47">
        <v>42940</v>
      </c>
      <c r="I3136" s="47">
        <v>44400</v>
      </c>
      <c r="J3136" s="48" t="str">
        <f>IF(Ugovori_OPULJP[[#This Row],[DATUM ZAVRŠETKA OPERACIJE]]&gt;DATE(2024,3,31),"u provedbi","završen")</f>
        <v>završen</v>
      </c>
      <c r="K3136" s="46" t="s">
        <v>173</v>
      </c>
      <c r="L3136" s="46" t="s">
        <v>173</v>
      </c>
      <c r="M3136" s="49">
        <v>0.85</v>
      </c>
      <c r="N3136" s="49">
        <v>0.15</v>
      </c>
      <c r="O3136" s="50">
        <f>Ugovori_OPULJP[[#This Row],[Bespovratna sredstva - Ukupno (EU+Nac) HRK
= Ukupna ugovorena vrijednost bespovratnih sredstava]]*Ugovori_OPULJP[[#This Row],[EU STOPA SUFINANCIRANJA %
EU CO-FINANCING RATE %]]</f>
        <v>8500000</v>
      </c>
      <c r="P3136" s="51">
        <f>Ugovori_OPULJP[[#This Row],[Bespovratna sredstva - EU dio - HRK]]/7.5345</f>
        <v>1128143.8715243214</v>
      </c>
      <c r="Q3136" s="50">
        <f>Ugovori_OPULJP[[#This Row],[Bespovratna sredstva - Ukupno (EU+Nac) HRK
= Ukupna ugovorena vrijednost bespovratnih sredstava]]*Ugovori_OPULJP[[#This Row],[STOPA NACIONALNOG SUFINANCIRANJA %]]</f>
        <v>1500000</v>
      </c>
      <c r="R3136" s="51">
        <f>Ugovori_OPULJP[[#This Row],[Bespovratna sredstva - Nacionalni dio - HRK]]/7.5345</f>
        <v>199084.21262193908</v>
      </c>
      <c r="S3136" s="50">
        <v>10000000</v>
      </c>
      <c r="T3136" s="51">
        <f>Ugovori_OPULJP[[#This Row],[Bespovratna sredstva - Ukupno (EU+Nac) HRK
= Ukupna ugovorena vrijednost bespovratnih sredstava]]/7.5345</f>
        <v>1327228.0841462605</v>
      </c>
      <c r="U3136" s="50">
        <v>872432</v>
      </c>
      <c r="V3136" s="51">
        <f>Ugovori_OPULJP[[#This Row],[Javni doprinos korisnika - HRK]]/7.5345</f>
        <v>115791.62519078903</v>
      </c>
      <c r="W3136" s="50">
        <v>0</v>
      </c>
      <c r="X3136" s="51">
        <f>Ugovori_OPULJP[[#This Row],[Privatni doprinos korisnika - HRK]]/7.5345</f>
        <v>0</v>
      </c>
      <c r="Y3136" s="52">
        <v>10872432</v>
      </c>
      <c r="Z3136" s="53">
        <f>Ugovori_OPULJP[[#This Row],[UKUPNI PRIHVATLJIVI IZDACI
TOTAL ELIGIBLE EXPENDITURE
= Bespovratna sredstva ukupno + doprinos korisnika
= Ukupni prihvatljivi troškovi
= Ukupna ugovorena vrijednost projekta HRK]]/7.5345</f>
        <v>1443019.7093370494</v>
      </c>
      <c r="AA3136" s="44" t="s">
        <v>10669</v>
      </c>
      <c r="AB3136" s="44" t="s">
        <v>10670</v>
      </c>
      <c r="AC3136" s="114" t="s">
        <v>11409</v>
      </c>
      <c r="AD3136" s="43" t="s">
        <v>11026</v>
      </c>
    </row>
    <row r="3137" spans="1:30" ht="66.75" customHeight="1" x14ac:dyDescent="0.2">
      <c r="A3137" s="41" t="s">
        <v>11410</v>
      </c>
      <c r="B3137" s="42" t="s">
        <v>10664</v>
      </c>
      <c r="C3137" s="43" t="s">
        <v>11022</v>
      </c>
      <c r="D3137" s="43" t="s">
        <v>11303</v>
      </c>
      <c r="E3137" s="44" t="s">
        <v>232</v>
      </c>
      <c r="F3137" s="45" t="s">
        <v>11411</v>
      </c>
      <c r="G3137" s="45" t="s">
        <v>3106</v>
      </c>
      <c r="H3137" s="47">
        <v>42963</v>
      </c>
      <c r="I3137" s="47">
        <v>44423</v>
      </c>
      <c r="J3137" s="48" t="str">
        <f>IF(Ugovori_OPULJP[[#This Row],[DATUM ZAVRŠETKA OPERACIJE]]&gt;DATE(2024,3,31),"u provedbi","završen")</f>
        <v>završen</v>
      </c>
      <c r="K3137" s="46" t="s">
        <v>99</v>
      </c>
      <c r="L3137" s="46" t="s">
        <v>99</v>
      </c>
      <c r="M3137" s="49">
        <v>0.85</v>
      </c>
      <c r="N3137" s="49">
        <v>0.15</v>
      </c>
      <c r="O3137" s="50">
        <f>Ugovori_OPULJP[[#This Row],[Bespovratna sredstva - Ukupno (EU+Nac) HRK
= Ukupna ugovorena vrijednost bespovratnih sredstava]]*Ugovori_OPULJP[[#This Row],[EU STOPA SUFINANCIRANJA %
EU CO-FINANCING RATE %]]</f>
        <v>7986254.3219999997</v>
      </c>
      <c r="P3137" s="51">
        <f>Ugovori_OPULJP[[#This Row],[Bespovratna sredstva - EU dio - HRK]]/7.5345</f>
        <v>1059958.1023292851</v>
      </c>
      <c r="Q3137" s="50">
        <f>Ugovori_OPULJP[[#This Row],[Bespovratna sredstva - Ukupno (EU+Nac) HRK
= Ukupna ugovorena vrijednost bespovratnih sredstava]]*Ugovori_OPULJP[[#This Row],[STOPA NACIONALNOG SUFINANCIRANJA %]]</f>
        <v>1409338.9979999999</v>
      </c>
      <c r="R3137" s="51">
        <f>Ugovori_OPULJP[[#This Row],[Bespovratna sredstva - Nacionalni dio - HRK]]/7.5345</f>
        <v>187051.42982281503</v>
      </c>
      <c r="S3137" s="50">
        <v>9395593.3200000003</v>
      </c>
      <c r="T3137" s="51">
        <f>Ugovori_OPULJP[[#This Row],[Bespovratna sredstva - Ukupno (EU+Nac) HRK
= Ukupna ugovorena vrijednost bespovratnih sredstava]]/7.5345</f>
        <v>1247009.5321521002</v>
      </c>
      <c r="U3137" s="50">
        <v>1658045.879999999</v>
      </c>
      <c r="V3137" s="51">
        <f>Ugovori_OPULJP[[#This Row],[Javni doprinos korisnika - HRK]]/7.5345</f>
        <v>220060.5056738999</v>
      </c>
      <c r="W3137" s="50">
        <v>0</v>
      </c>
      <c r="X3137" s="51">
        <f>Ugovori_OPULJP[[#This Row],[Privatni doprinos korisnika - HRK]]/7.5345</f>
        <v>0</v>
      </c>
      <c r="Y3137" s="52">
        <v>11053639.199999999</v>
      </c>
      <c r="Z3137" s="53">
        <f>Ugovori_OPULJP[[#This Row],[UKUPNI PRIHVATLJIVI IZDACI
TOTAL ELIGIBLE EXPENDITURE
= Bespovratna sredstva ukupno + doprinos korisnika
= Ukupni prihvatljivi troškovi
= Ukupna ugovorena vrijednost projekta HRK]]/7.5345</f>
        <v>1467070.0378260002</v>
      </c>
      <c r="AA3137" s="44" t="s">
        <v>10669</v>
      </c>
      <c r="AB3137" s="44" t="s">
        <v>10670</v>
      </c>
      <c r="AC3137" s="114" t="s">
        <v>11412</v>
      </c>
      <c r="AD3137" s="43" t="s">
        <v>11026</v>
      </c>
    </row>
    <row r="3138" spans="1:30" ht="66.75" customHeight="1" x14ac:dyDescent="0.2">
      <c r="A3138" s="41" t="s">
        <v>11413</v>
      </c>
      <c r="B3138" s="42" t="s">
        <v>10664</v>
      </c>
      <c r="C3138" s="43" t="s">
        <v>11022</v>
      </c>
      <c r="D3138" s="43" t="s">
        <v>11303</v>
      </c>
      <c r="E3138" s="44" t="s">
        <v>232</v>
      </c>
      <c r="F3138" s="45" t="s">
        <v>11156</v>
      </c>
      <c r="G3138" s="45" t="s">
        <v>4324</v>
      </c>
      <c r="H3138" s="47">
        <v>42964</v>
      </c>
      <c r="I3138" s="47">
        <v>44424</v>
      </c>
      <c r="J3138" s="48" t="str">
        <f>IF(Ugovori_OPULJP[[#This Row],[DATUM ZAVRŠETKA OPERACIJE]]&gt;DATE(2024,3,31),"u provedbi","završen")</f>
        <v>završen</v>
      </c>
      <c r="K3138" s="46" t="s">
        <v>249</v>
      </c>
      <c r="L3138" s="46" t="s">
        <v>249</v>
      </c>
      <c r="M3138" s="49">
        <v>0.85</v>
      </c>
      <c r="N3138" s="49">
        <v>0.15</v>
      </c>
      <c r="O3138" s="50">
        <f>Ugovori_OPULJP[[#This Row],[Bespovratna sredstva - Ukupno (EU+Nac) HRK
= Ukupna ugovorena vrijednost bespovratnih sredstava]]*Ugovori_OPULJP[[#This Row],[EU STOPA SUFINANCIRANJA %
EU CO-FINANCING RATE %]]</f>
        <v>1701988.6259999999</v>
      </c>
      <c r="P3138" s="51">
        <f>Ugovori_OPULJP[[#This Row],[Bespovratna sredstva - EU dio - HRK]]/7.5345</f>
        <v>225892.71033247063</v>
      </c>
      <c r="Q3138" s="50">
        <f>Ugovori_OPULJP[[#This Row],[Bespovratna sredstva - Ukupno (EU+Nac) HRK
= Ukupna ugovorena vrijednost bespovratnih sredstava]]*Ugovori_OPULJP[[#This Row],[STOPA NACIONALNOG SUFINANCIRANJA %]]</f>
        <v>300350.93400000001</v>
      </c>
      <c r="R3138" s="51">
        <f>Ugovori_OPULJP[[#This Row],[Bespovratna sredstva - Nacionalni dio - HRK]]/7.5345</f>
        <v>39863.419470435991</v>
      </c>
      <c r="S3138" s="50">
        <v>2002339.56</v>
      </c>
      <c r="T3138" s="51">
        <f>Ugovori_OPULJP[[#This Row],[Bespovratna sredstva - Ukupno (EU+Nac) HRK
= Ukupna ugovorena vrijednost bespovratnih sredstava]]/7.5345</f>
        <v>265756.12980290659</v>
      </c>
      <c r="U3138" s="50">
        <v>353354.04000000004</v>
      </c>
      <c r="V3138" s="51">
        <f>Ugovori_OPULJP[[#This Row],[Javni doprinos korisnika - HRK]]/7.5345</f>
        <v>46898.140553454112</v>
      </c>
      <c r="W3138" s="50">
        <v>0</v>
      </c>
      <c r="X3138" s="51">
        <f>Ugovori_OPULJP[[#This Row],[Privatni doprinos korisnika - HRK]]/7.5345</f>
        <v>0</v>
      </c>
      <c r="Y3138" s="52">
        <v>2355693.6</v>
      </c>
      <c r="Z3138" s="53">
        <f>Ugovori_OPULJP[[#This Row],[UKUPNI PRIHVATLJIVI IZDACI
TOTAL ELIGIBLE EXPENDITURE
= Bespovratna sredstva ukupno + doprinos korisnika
= Ukupni prihvatljivi troškovi
= Ukupna ugovorena vrijednost projekta HRK]]/7.5345</f>
        <v>312654.27035636071</v>
      </c>
      <c r="AA3138" s="44" t="s">
        <v>10669</v>
      </c>
      <c r="AB3138" s="44" t="s">
        <v>10670</v>
      </c>
      <c r="AC3138" s="114" t="s">
        <v>11414</v>
      </c>
      <c r="AD3138" s="43" t="s">
        <v>11026</v>
      </c>
    </row>
    <row r="3139" spans="1:30" ht="66.75" customHeight="1" x14ac:dyDescent="0.2">
      <c r="A3139" s="41" t="s">
        <v>11415</v>
      </c>
      <c r="B3139" s="42" t="s">
        <v>10664</v>
      </c>
      <c r="C3139" s="43" t="s">
        <v>11022</v>
      </c>
      <c r="D3139" s="43" t="s">
        <v>11303</v>
      </c>
      <c r="E3139" s="44" t="s">
        <v>232</v>
      </c>
      <c r="F3139" s="45" t="s">
        <v>11102</v>
      </c>
      <c r="G3139" s="45" t="s">
        <v>1443</v>
      </c>
      <c r="H3139" s="47">
        <v>42938</v>
      </c>
      <c r="I3139" s="47">
        <v>44398</v>
      </c>
      <c r="J3139" s="48" t="str">
        <f>IF(Ugovori_OPULJP[[#This Row],[DATUM ZAVRŠETKA OPERACIJE]]&gt;DATE(2024,3,31),"u provedbi","završen")</f>
        <v>završen</v>
      </c>
      <c r="K3139" s="46" t="s">
        <v>186</v>
      </c>
      <c r="L3139" s="46" t="s">
        <v>186</v>
      </c>
      <c r="M3139" s="49">
        <v>0.85</v>
      </c>
      <c r="N3139" s="49">
        <v>0.15</v>
      </c>
      <c r="O3139" s="50">
        <f>Ugovori_OPULJP[[#This Row],[Bespovratna sredstva - Ukupno (EU+Nac) HRK
= Ukupna ugovorena vrijednost bespovratnih sredstava]]*Ugovori_OPULJP[[#This Row],[EU STOPA SUFINANCIRANJA %
EU CO-FINANCING RATE %]]</f>
        <v>5668161.216</v>
      </c>
      <c r="P3139" s="51">
        <f>Ugovori_OPULJP[[#This Row],[Bespovratna sredstva - EU dio - HRK]]/7.5345</f>
        <v>752294.27513438184</v>
      </c>
      <c r="Q3139" s="50">
        <f>Ugovori_OPULJP[[#This Row],[Bespovratna sredstva - Ukupno (EU+Nac) HRK
= Ukupna ugovorena vrijednost bespovratnih sredstava]]*Ugovori_OPULJP[[#This Row],[STOPA NACIONALNOG SUFINANCIRANJA %]]</f>
        <v>1000263.7439999999</v>
      </c>
      <c r="R3139" s="51">
        <f>Ugovori_OPULJP[[#This Row],[Bespovratna sredstva - Nacionalni dio - HRK]]/7.5345</f>
        <v>132757.81325900854</v>
      </c>
      <c r="S3139" s="50">
        <v>6668424.96</v>
      </c>
      <c r="T3139" s="51">
        <f>Ugovori_OPULJP[[#This Row],[Bespovratna sredstva - Ukupno (EU+Nac) HRK
= Ukupna ugovorena vrijednost bespovratnih sredstava]]/7.5345</f>
        <v>885052.0883933903</v>
      </c>
      <c r="U3139" s="50">
        <v>579863.04000000004</v>
      </c>
      <c r="V3139" s="51">
        <f>Ugovori_OPULJP[[#This Row],[Javni doprinos korisnika - HRK]]/7.5345</f>
        <v>76961.051164642646</v>
      </c>
      <c r="W3139" s="50">
        <v>0</v>
      </c>
      <c r="X3139" s="51">
        <f>Ugovori_OPULJP[[#This Row],[Privatni doprinos korisnika - HRK]]/7.5345</f>
        <v>0</v>
      </c>
      <c r="Y3139" s="52">
        <v>7248288</v>
      </c>
      <c r="Z3139" s="53">
        <f>Ugovori_OPULJP[[#This Row],[UKUPNI PRIHVATLJIVI IZDACI
TOTAL ELIGIBLE EXPENDITURE
= Bespovratna sredstva ukupno + doprinos korisnika
= Ukupni prihvatljivi troškovi
= Ukupna ugovorena vrijednost projekta HRK]]/7.5345</f>
        <v>962013.13955803297</v>
      </c>
      <c r="AA3139" s="44" t="s">
        <v>10669</v>
      </c>
      <c r="AB3139" s="44" t="s">
        <v>10670</v>
      </c>
      <c r="AC3139" s="114" t="s">
        <v>11416</v>
      </c>
      <c r="AD3139" s="43" t="s">
        <v>11026</v>
      </c>
    </row>
    <row r="3140" spans="1:30" ht="66.75" customHeight="1" x14ac:dyDescent="0.2">
      <c r="A3140" s="41" t="s">
        <v>11417</v>
      </c>
      <c r="B3140" s="42" t="s">
        <v>10664</v>
      </c>
      <c r="C3140" s="43" t="s">
        <v>11022</v>
      </c>
      <c r="D3140" s="43" t="s">
        <v>11303</v>
      </c>
      <c r="E3140" s="44" t="s">
        <v>232</v>
      </c>
      <c r="F3140" s="45" t="s">
        <v>11418</v>
      </c>
      <c r="G3140" s="45" t="s">
        <v>8524</v>
      </c>
      <c r="H3140" s="47">
        <v>42972</v>
      </c>
      <c r="I3140" s="47">
        <v>44432</v>
      </c>
      <c r="J3140" s="48" t="str">
        <f>IF(Ugovori_OPULJP[[#This Row],[DATUM ZAVRŠETKA OPERACIJE]]&gt;DATE(2024,3,31),"u provedbi","završen")</f>
        <v>završen</v>
      </c>
      <c r="K3140" s="46" t="s">
        <v>79</v>
      </c>
      <c r="L3140" s="46" t="s">
        <v>79</v>
      </c>
      <c r="M3140" s="49">
        <v>0.85</v>
      </c>
      <c r="N3140" s="49">
        <v>0.15</v>
      </c>
      <c r="O3140" s="50">
        <f>Ugovori_OPULJP[[#This Row],[Bespovratna sredstva - Ukupno (EU+Nac) HRK
= Ukupna ugovorena vrijednost bespovratnih sredstava]]*Ugovori_OPULJP[[#This Row],[EU STOPA SUFINANCIRANJA %
EU CO-FINANCING RATE %]]</f>
        <v>1571066.4239999999</v>
      </c>
      <c r="P3140" s="51">
        <f>Ugovori_OPULJP[[#This Row],[Bespovratna sredstva - EU dio - HRK]]/7.5345</f>
        <v>208516.34799920363</v>
      </c>
      <c r="Q3140" s="50">
        <f>Ugovori_OPULJP[[#This Row],[Bespovratna sredstva - Ukupno (EU+Nac) HRK
= Ukupna ugovorena vrijednost bespovratnih sredstava]]*Ugovori_OPULJP[[#This Row],[STOPA NACIONALNOG SUFINANCIRANJA %]]</f>
        <v>277247.016</v>
      </c>
      <c r="R3140" s="51">
        <f>Ugovori_OPULJP[[#This Row],[Bespovratna sredstva - Nacionalni dio - HRK]]/7.5345</f>
        <v>36797.002588094765</v>
      </c>
      <c r="S3140" s="50">
        <v>1848313.44</v>
      </c>
      <c r="T3140" s="51">
        <f>Ugovori_OPULJP[[#This Row],[Bespovratna sredstva - Ukupno (EU+Nac) HRK
= Ukupna ugovorena vrijednost bespovratnih sredstava]]/7.5345</f>
        <v>245313.3505872984</v>
      </c>
      <c r="U3140" s="50">
        <v>326172.96000000002</v>
      </c>
      <c r="V3140" s="51">
        <f>Ugovori_OPULJP[[#This Row],[Javni doprinos korisnika - HRK]]/7.5345</f>
        <v>43290.59128011149</v>
      </c>
      <c r="W3140" s="50">
        <v>0</v>
      </c>
      <c r="X3140" s="51">
        <f>Ugovori_OPULJP[[#This Row],[Privatni doprinos korisnika - HRK]]/7.5345</f>
        <v>0</v>
      </c>
      <c r="Y3140" s="52">
        <v>2174486.4</v>
      </c>
      <c r="Z3140" s="53">
        <f>Ugovori_OPULJP[[#This Row],[UKUPNI PRIHVATLJIVI IZDACI
TOTAL ELIGIBLE EXPENDITURE
= Bespovratna sredstva ukupno + doprinos korisnika
= Ukupni prihvatljivi troškovi
= Ukupna ugovorena vrijednost projekta HRK]]/7.5345</f>
        <v>288603.94186740991</v>
      </c>
      <c r="AA3140" s="44" t="s">
        <v>10669</v>
      </c>
      <c r="AB3140" s="44" t="s">
        <v>10670</v>
      </c>
      <c r="AC3140" s="114" t="s">
        <v>11419</v>
      </c>
      <c r="AD3140" s="43" t="s">
        <v>11026</v>
      </c>
    </row>
    <row r="3141" spans="1:30" ht="66.75" customHeight="1" x14ac:dyDescent="0.2">
      <c r="A3141" s="41" t="s">
        <v>11420</v>
      </c>
      <c r="B3141" s="42" t="s">
        <v>10664</v>
      </c>
      <c r="C3141" s="43" t="s">
        <v>11022</v>
      </c>
      <c r="D3141" s="43" t="s">
        <v>11303</v>
      </c>
      <c r="E3141" s="44" t="s">
        <v>232</v>
      </c>
      <c r="F3141" s="45" t="s">
        <v>11421</v>
      </c>
      <c r="G3141" s="45" t="s">
        <v>2385</v>
      </c>
      <c r="H3141" s="47">
        <v>42947</v>
      </c>
      <c r="I3141" s="47">
        <v>44407</v>
      </c>
      <c r="J3141" s="48" t="str">
        <f>IF(Ugovori_OPULJP[[#This Row],[DATUM ZAVRŠETKA OPERACIJE]]&gt;DATE(2024,3,31),"u provedbi","završen")</f>
        <v>završen</v>
      </c>
      <c r="K3141" s="46" t="s">
        <v>84</v>
      </c>
      <c r="L3141" s="46" t="s">
        <v>84</v>
      </c>
      <c r="M3141" s="49">
        <v>0.85</v>
      </c>
      <c r="N3141" s="49">
        <v>0.15</v>
      </c>
      <c r="O3141" s="50">
        <f>Ugovori_OPULJP[[#This Row],[Bespovratna sredstva - Ukupno (EU+Nac) HRK
= Ukupna ugovorena vrijednost bespovratnih sredstava]]*Ugovori_OPULJP[[#This Row],[EU STOPA SUFINANCIRANJA %
EU CO-FINANCING RATE %]]</f>
        <v>3665821.656</v>
      </c>
      <c r="P3141" s="51">
        <f>Ugovori_OPULJP[[#This Row],[Bespovratna sredstva - EU dio - HRK]]/7.5345</f>
        <v>486538.14533147519</v>
      </c>
      <c r="Q3141" s="50">
        <f>Ugovori_OPULJP[[#This Row],[Bespovratna sredstva - Ukupno (EU+Nac) HRK
= Ukupna ugovorena vrijednost bespovratnih sredstava]]*Ugovori_OPULJP[[#This Row],[STOPA NACIONALNOG SUFINANCIRANJA %]]</f>
        <v>646909.70400000003</v>
      </c>
      <c r="R3141" s="51">
        <f>Ugovori_OPULJP[[#This Row],[Bespovratna sredstva - Nacionalni dio - HRK]]/7.5345</f>
        <v>85859.672705554447</v>
      </c>
      <c r="S3141" s="50">
        <v>4312731.3600000003</v>
      </c>
      <c r="T3141" s="51">
        <f>Ugovori_OPULJP[[#This Row],[Bespovratna sredstva - Ukupno (EU+Nac) HRK
= Ukupna ugovorena vrijednost bespovratnih sredstava]]/7.5345</f>
        <v>572397.81803702971</v>
      </c>
      <c r="U3141" s="50">
        <v>761070.23999999929</v>
      </c>
      <c r="V3141" s="51">
        <f>Ugovori_OPULJP[[#This Row],[Javni doprinos korisnika - HRK]]/7.5345</f>
        <v>101011.37965359337</v>
      </c>
      <c r="W3141" s="50">
        <v>0</v>
      </c>
      <c r="X3141" s="51">
        <f>Ugovori_OPULJP[[#This Row],[Privatni doprinos korisnika - HRK]]/7.5345</f>
        <v>0</v>
      </c>
      <c r="Y3141" s="52">
        <v>5073801.5999999996</v>
      </c>
      <c r="Z3141" s="53">
        <f>Ugovori_OPULJP[[#This Row],[UKUPNI PRIHVATLJIVI IZDACI
TOTAL ELIGIBLE EXPENDITURE
= Bespovratna sredstva ukupno + doprinos korisnika
= Ukupni prihvatljivi troškovi
= Ukupna ugovorena vrijednost projekta HRK]]/7.5345</f>
        <v>673409.197690623</v>
      </c>
      <c r="AA3141" s="44" t="s">
        <v>10669</v>
      </c>
      <c r="AB3141" s="44" t="s">
        <v>10670</v>
      </c>
      <c r="AC3141" s="114" t="s">
        <v>11422</v>
      </c>
      <c r="AD3141" s="43" t="s">
        <v>11026</v>
      </c>
    </row>
    <row r="3142" spans="1:30" ht="66.75" customHeight="1" x14ac:dyDescent="0.2">
      <c r="A3142" s="41" t="s">
        <v>11423</v>
      </c>
      <c r="B3142" s="42" t="s">
        <v>10664</v>
      </c>
      <c r="C3142" s="43" t="s">
        <v>11022</v>
      </c>
      <c r="D3142" s="43" t="s">
        <v>11303</v>
      </c>
      <c r="E3142" s="44" t="s">
        <v>232</v>
      </c>
      <c r="F3142" s="45" t="s">
        <v>11261</v>
      </c>
      <c r="G3142" s="62" t="s">
        <v>3007</v>
      </c>
      <c r="H3142" s="47">
        <v>42968</v>
      </c>
      <c r="I3142" s="47">
        <v>44428</v>
      </c>
      <c r="J3142" s="48" t="str">
        <f>IF(Ugovori_OPULJP[[#This Row],[DATUM ZAVRŠETKA OPERACIJE]]&gt;DATE(2024,3,31),"u provedbi","završen")</f>
        <v>završen</v>
      </c>
      <c r="K3142" s="46" t="s">
        <v>79</v>
      </c>
      <c r="L3142" s="46" t="s">
        <v>79</v>
      </c>
      <c r="M3142" s="49">
        <v>0.85</v>
      </c>
      <c r="N3142" s="49">
        <v>0.15</v>
      </c>
      <c r="O3142" s="50">
        <f>Ugovori_OPULJP[[#This Row],[Bespovratna sredstva - Ukupno (EU+Nac) HRK
= Ukupna ugovorena vrijednost bespovratnih sredstava]]*Ugovori_OPULJP[[#This Row],[EU STOPA SUFINANCIRANJA %
EU CO-FINANCING RATE %]]</f>
        <v>123220.89600000001</v>
      </c>
      <c r="P3142" s="51">
        <f>Ugovori_OPULJP[[#This Row],[Bespovratna sredstva - EU dio - HRK]]/7.5345</f>
        <v>16354.223372486562</v>
      </c>
      <c r="Q3142" s="50">
        <f>Ugovori_OPULJP[[#This Row],[Bespovratna sredstva - Ukupno (EU+Nac) HRK
= Ukupna ugovorena vrijednost bespovratnih sredstava]]*Ugovori_OPULJP[[#This Row],[STOPA NACIONALNOG SUFINANCIRANJA %]]</f>
        <v>21744.864000000001</v>
      </c>
      <c r="R3142" s="51">
        <f>Ugovori_OPULJP[[#This Row],[Bespovratna sredstva - Nacionalni dio - HRK]]/7.5345</f>
        <v>2886.0394186740991</v>
      </c>
      <c r="S3142" s="50">
        <v>144965.76000000001</v>
      </c>
      <c r="T3142" s="51">
        <f>Ugovori_OPULJP[[#This Row],[Bespovratna sredstva - Ukupno (EU+Nac) HRK
= Ukupna ugovorena vrijednost bespovratnih sredstava]]/7.5345</f>
        <v>19240.262791160661</v>
      </c>
      <c r="U3142" s="50">
        <v>36241.440000000002</v>
      </c>
      <c r="V3142" s="51">
        <f>Ugovori_OPULJP[[#This Row],[Javni doprinos korisnika - HRK]]/7.5345</f>
        <v>4810.0656977901654</v>
      </c>
      <c r="W3142" s="50">
        <v>0</v>
      </c>
      <c r="X3142" s="51">
        <f>Ugovori_OPULJP[[#This Row],[Privatni doprinos korisnika - HRK]]/7.5345</f>
        <v>0</v>
      </c>
      <c r="Y3142" s="52">
        <v>181207.2</v>
      </c>
      <c r="Z3142" s="53">
        <f>Ugovori_OPULJP[[#This Row],[UKUPNI PRIHVATLJIVI IZDACI
TOTAL ELIGIBLE EXPENDITURE
= Bespovratna sredstva ukupno + doprinos korisnika
= Ukupni prihvatljivi troškovi
= Ukupna ugovorena vrijednost projekta HRK]]/7.5345</f>
        <v>24050.328488950825</v>
      </c>
      <c r="AA3142" s="44" t="s">
        <v>10669</v>
      </c>
      <c r="AB3142" s="44" t="s">
        <v>10670</v>
      </c>
      <c r="AC3142" s="114" t="s">
        <v>11424</v>
      </c>
      <c r="AD3142" s="43" t="s">
        <v>11026</v>
      </c>
    </row>
    <row r="3143" spans="1:30" ht="66.75" customHeight="1" x14ac:dyDescent="0.2">
      <c r="A3143" s="41" t="s">
        <v>11425</v>
      </c>
      <c r="B3143" s="42" t="s">
        <v>10664</v>
      </c>
      <c r="C3143" s="43" t="s">
        <v>11022</v>
      </c>
      <c r="D3143" s="43" t="s">
        <v>11303</v>
      </c>
      <c r="E3143" s="44" t="s">
        <v>232</v>
      </c>
      <c r="F3143" s="45" t="s">
        <v>11426</v>
      </c>
      <c r="G3143" s="45" t="s">
        <v>1779</v>
      </c>
      <c r="H3143" s="47">
        <v>42943</v>
      </c>
      <c r="I3143" s="47">
        <v>44403</v>
      </c>
      <c r="J3143" s="48" t="str">
        <f>IF(Ugovori_OPULJP[[#This Row],[DATUM ZAVRŠETKA OPERACIJE]]&gt;DATE(2024,3,31),"u provedbi","završen")</f>
        <v>završen</v>
      </c>
      <c r="K3143" s="46" t="s">
        <v>94</v>
      </c>
      <c r="L3143" s="46" t="s">
        <v>94</v>
      </c>
      <c r="M3143" s="49">
        <v>0.85</v>
      </c>
      <c r="N3143" s="49">
        <v>0.15</v>
      </c>
      <c r="O3143" s="50">
        <f>Ugovori_OPULJP[[#This Row],[Bespovratna sredstva - Ukupno (EU+Nac) HRK
= Ukupna ugovorena vrijednost bespovratnih sredstava]]*Ugovori_OPULJP[[#This Row],[EU STOPA SUFINANCIRANJA %
EU CO-FINANCING RATE %]]</f>
        <v>6800000</v>
      </c>
      <c r="P3143" s="51">
        <f>Ugovori_OPULJP[[#This Row],[Bespovratna sredstva - EU dio - HRK]]/7.5345</f>
        <v>902515.09721945715</v>
      </c>
      <c r="Q3143" s="50">
        <f>Ugovori_OPULJP[[#This Row],[Bespovratna sredstva - Ukupno (EU+Nac) HRK
= Ukupna ugovorena vrijednost bespovratnih sredstava]]*Ugovori_OPULJP[[#This Row],[STOPA NACIONALNOG SUFINANCIRANJA %]]</f>
        <v>1200000</v>
      </c>
      <c r="R3143" s="51">
        <f>Ugovori_OPULJP[[#This Row],[Bespovratna sredstva - Nacionalni dio - HRK]]/7.5345</f>
        <v>159267.37009755126</v>
      </c>
      <c r="S3143" s="50">
        <v>8000000</v>
      </c>
      <c r="T3143" s="51">
        <f>Ugovori_OPULJP[[#This Row],[Bespovratna sredstva - Ukupno (EU+Nac) HRK
= Ukupna ugovorena vrijednost bespovratnih sredstava]]/7.5345</f>
        <v>1061782.4673170084</v>
      </c>
      <c r="U3143" s="50">
        <v>1241567.1999999993</v>
      </c>
      <c r="V3143" s="51">
        <f>Ugovori_OPULJP[[#This Row],[Javni doprinos korisnika - HRK]]/7.5345</f>
        <v>164784.28561948359</v>
      </c>
      <c r="W3143" s="50">
        <v>0</v>
      </c>
      <c r="X3143" s="51">
        <f>Ugovori_OPULJP[[#This Row],[Privatni doprinos korisnika - HRK]]/7.5345</f>
        <v>0</v>
      </c>
      <c r="Y3143" s="52">
        <v>9241567.1999999993</v>
      </c>
      <c r="Z3143" s="53">
        <f>Ugovori_OPULJP[[#This Row],[UKUPNI PRIHVATLJIVI IZDACI
TOTAL ELIGIBLE EXPENDITURE
= Bespovratna sredstva ukupno + doprinos korisnika
= Ukupni prihvatljivi troškovi
= Ukupna ugovorena vrijednost projekta HRK]]/7.5345</f>
        <v>1226566.752936492</v>
      </c>
      <c r="AA3143" s="44" t="s">
        <v>10669</v>
      </c>
      <c r="AB3143" s="44" t="s">
        <v>10670</v>
      </c>
      <c r="AC3143" s="114" t="s">
        <v>11427</v>
      </c>
      <c r="AD3143" s="43" t="s">
        <v>11026</v>
      </c>
    </row>
    <row r="3144" spans="1:30" ht="66.75" customHeight="1" x14ac:dyDescent="0.2">
      <c r="A3144" s="41" t="s">
        <v>11428</v>
      </c>
      <c r="B3144" s="42" t="s">
        <v>10664</v>
      </c>
      <c r="C3144" s="43" t="s">
        <v>11022</v>
      </c>
      <c r="D3144" s="43" t="s">
        <v>11303</v>
      </c>
      <c r="E3144" s="44" t="s">
        <v>232</v>
      </c>
      <c r="F3144" s="45" t="s">
        <v>11429</v>
      </c>
      <c r="G3144" s="45" t="s">
        <v>11065</v>
      </c>
      <c r="H3144" s="47">
        <v>42965</v>
      </c>
      <c r="I3144" s="47">
        <v>44425</v>
      </c>
      <c r="J3144" s="48" t="str">
        <f>IF(Ugovori_OPULJP[[#This Row],[DATUM ZAVRŠETKA OPERACIJE]]&gt;DATE(2024,3,31),"u provedbi","završen")</f>
        <v>završen</v>
      </c>
      <c r="K3144" s="46" t="s">
        <v>211</v>
      </c>
      <c r="L3144" s="46" t="s">
        <v>211</v>
      </c>
      <c r="M3144" s="49">
        <v>0.85</v>
      </c>
      <c r="N3144" s="49">
        <v>0.15</v>
      </c>
      <c r="O3144" s="50">
        <f>Ugovori_OPULJP[[#This Row],[Bespovratna sredstva - Ukupno (EU+Nac) HRK
= Ukupna ugovorena vrijednost bespovratnih sredstava]]*Ugovori_OPULJP[[#This Row],[EU STOPA SUFINANCIRANJA %
EU CO-FINANCING RATE %]]</f>
        <v>8345135.1849999996</v>
      </c>
      <c r="P3144" s="51">
        <f>Ugovori_OPULJP[[#This Row],[Bespovratna sredstva - EU dio - HRK]]/7.5345</f>
        <v>1107589.7783529097</v>
      </c>
      <c r="Q3144" s="50">
        <f>Ugovori_OPULJP[[#This Row],[Bespovratna sredstva - Ukupno (EU+Nac) HRK
= Ukupna ugovorena vrijednost bespovratnih sredstava]]*Ugovori_OPULJP[[#This Row],[STOPA NACIONALNOG SUFINANCIRANJA %]]</f>
        <v>1472670.9149999998</v>
      </c>
      <c r="R3144" s="51">
        <f>Ugovori_OPULJP[[#This Row],[Bespovratna sredstva - Nacionalni dio - HRK]]/7.5345</f>
        <v>195457.01970933701</v>
      </c>
      <c r="S3144" s="50">
        <v>9817806.0999999996</v>
      </c>
      <c r="T3144" s="51">
        <f>Ugovori_OPULJP[[#This Row],[Bespovratna sredstva - Ukupno (EU+Nac) HRK
= Ukupna ugovorena vrijednost bespovratnih sredstava]]/7.5345</f>
        <v>1303046.798062247</v>
      </c>
      <c r="U3144" s="50">
        <v>1598247.5</v>
      </c>
      <c r="V3144" s="51">
        <f>Ugovori_OPULJP[[#This Row],[Javni doprinos korisnika - HRK]]/7.5345</f>
        <v>212123.89674165504</v>
      </c>
      <c r="W3144" s="50">
        <v>0</v>
      </c>
      <c r="X3144" s="51">
        <f>Ugovori_OPULJP[[#This Row],[Privatni doprinos korisnika - HRK]]/7.5345</f>
        <v>0</v>
      </c>
      <c r="Y3144" s="52">
        <v>11416053.6</v>
      </c>
      <c r="Z3144" s="53">
        <f>Ugovori_OPULJP[[#This Row],[UKUPNI PRIHVATLJIVI IZDACI
TOTAL ELIGIBLE EXPENDITURE
= Bespovratna sredstva ukupno + doprinos korisnika
= Ukupni prihvatljivi troškovi
= Ukupna ugovorena vrijednost projekta HRK]]/7.5345</f>
        <v>1515170.6948039019</v>
      </c>
      <c r="AA3144" s="44" t="s">
        <v>10669</v>
      </c>
      <c r="AB3144" s="44" t="s">
        <v>10670</v>
      </c>
      <c r="AC3144" s="114" t="s">
        <v>11430</v>
      </c>
      <c r="AD3144" s="43" t="s">
        <v>11026</v>
      </c>
    </row>
    <row r="3145" spans="1:30" ht="66.75" customHeight="1" x14ac:dyDescent="0.2">
      <c r="A3145" s="41" t="s">
        <v>11431</v>
      </c>
      <c r="B3145" s="42" t="s">
        <v>10664</v>
      </c>
      <c r="C3145" s="43" t="s">
        <v>11022</v>
      </c>
      <c r="D3145" s="43" t="s">
        <v>11303</v>
      </c>
      <c r="E3145" s="44" t="s">
        <v>232</v>
      </c>
      <c r="F3145" s="45" t="s">
        <v>11432</v>
      </c>
      <c r="G3145" s="45" t="s">
        <v>8490</v>
      </c>
      <c r="H3145" s="47">
        <v>42948</v>
      </c>
      <c r="I3145" s="47">
        <v>44408</v>
      </c>
      <c r="J3145" s="48" t="str">
        <f>IF(Ugovori_OPULJP[[#This Row],[DATUM ZAVRŠETKA OPERACIJE]]&gt;DATE(2024,3,31),"u provedbi","završen")</f>
        <v>završen</v>
      </c>
      <c r="K3145" s="46" t="s">
        <v>244</v>
      </c>
      <c r="L3145" s="46" t="s">
        <v>244</v>
      </c>
      <c r="M3145" s="49">
        <v>0.85</v>
      </c>
      <c r="N3145" s="49">
        <v>0.15</v>
      </c>
      <c r="O3145" s="50">
        <f>Ugovori_OPULJP[[#This Row],[Bespovratna sredstva - Ukupno (EU+Nac) HRK
= Ukupna ugovorena vrijednost bespovratnih sredstava]]*Ugovori_OPULJP[[#This Row],[EU STOPA SUFINANCIRANJA %
EU CO-FINANCING RATE %]]</f>
        <v>4805614.9439999992</v>
      </c>
      <c r="P3145" s="51">
        <f>Ugovori_OPULJP[[#This Row],[Bespovratna sredstva - EU dio - HRK]]/7.5345</f>
        <v>637814.71152697573</v>
      </c>
      <c r="Q3145" s="50">
        <f>Ugovori_OPULJP[[#This Row],[Bespovratna sredstva - Ukupno (EU+Nac) HRK
= Ukupna ugovorena vrijednost bespovratnih sredstava]]*Ugovori_OPULJP[[#This Row],[STOPA NACIONALNOG SUFINANCIRANJA %]]</f>
        <v>848049.69599999988</v>
      </c>
      <c r="R3145" s="51">
        <f>Ugovori_OPULJP[[#This Row],[Bespovratna sredstva - Nacionalni dio - HRK]]/7.5345</f>
        <v>112555.53732828985</v>
      </c>
      <c r="S3145" s="50">
        <v>5653664.6399999997</v>
      </c>
      <c r="T3145" s="51">
        <f>Ugovori_OPULJP[[#This Row],[Bespovratna sredstva - Ukupno (EU+Nac) HRK
= Ukupna ugovorena vrijednost bespovratnih sredstava]]/7.5345</f>
        <v>750370.24885526567</v>
      </c>
      <c r="U3145" s="50">
        <v>1413416.1600000001</v>
      </c>
      <c r="V3145" s="51">
        <f>Ugovori_OPULJP[[#This Row],[Javni doprinos korisnika - HRK]]/7.5345</f>
        <v>187592.56221381645</v>
      </c>
      <c r="W3145" s="50">
        <v>0</v>
      </c>
      <c r="X3145" s="51">
        <f>Ugovori_OPULJP[[#This Row],[Privatni doprinos korisnika - HRK]]/7.5345</f>
        <v>0</v>
      </c>
      <c r="Y3145" s="52">
        <v>7067080.7999999998</v>
      </c>
      <c r="Z3145" s="53">
        <f>Ugovori_OPULJP[[#This Row],[UKUPNI PRIHVATLJIVI IZDACI
TOTAL ELIGIBLE EXPENDITURE
= Bespovratna sredstva ukupno + doprinos korisnika
= Ukupni prihvatljivi troškovi
= Ukupna ugovorena vrijednost projekta HRK]]/7.5345</f>
        <v>937962.81106908212</v>
      </c>
      <c r="AA3145" s="44" t="s">
        <v>10669</v>
      </c>
      <c r="AB3145" s="44" t="s">
        <v>10670</v>
      </c>
      <c r="AC3145" s="114" t="s">
        <v>11433</v>
      </c>
      <c r="AD3145" s="43" t="s">
        <v>11026</v>
      </c>
    </row>
    <row r="3146" spans="1:30" ht="66.75" customHeight="1" x14ac:dyDescent="0.2">
      <c r="A3146" s="41" t="s">
        <v>11434</v>
      </c>
      <c r="B3146" s="42" t="s">
        <v>10664</v>
      </c>
      <c r="C3146" s="43" t="s">
        <v>11022</v>
      </c>
      <c r="D3146" s="43" t="s">
        <v>11303</v>
      </c>
      <c r="E3146" s="44" t="s">
        <v>232</v>
      </c>
      <c r="F3146" s="45" t="s">
        <v>11257</v>
      </c>
      <c r="G3146" s="45" t="s">
        <v>11258</v>
      </c>
      <c r="H3146" s="47">
        <v>42954</v>
      </c>
      <c r="I3146" s="47">
        <v>44414</v>
      </c>
      <c r="J3146" s="48" t="str">
        <f>IF(Ugovori_OPULJP[[#This Row],[DATUM ZAVRŠETKA OPERACIJE]]&gt;DATE(2024,3,31),"u provedbi","završen")</f>
        <v>završen</v>
      </c>
      <c r="K3146" s="46" t="s">
        <v>155</v>
      </c>
      <c r="L3146" s="46" t="s">
        <v>155</v>
      </c>
      <c r="M3146" s="49">
        <v>0.85</v>
      </c>
      <c r="N3146" s="49">
        <v>0.15</v>
      </c>
      <c r="O3146" s="50">
        <f>Ugovori_OPULJP[[#This Row],[Bespovratna sredstva - Ukupno (EU+Nac) HRK
= Ukupna ugovorena vrijednost bespovratnih sredstava]]*Ugovori_OPULJP[[#This Row],[EU STOPA SUFINANCIRANJA %
EU CO-FINANCING RATE %]]</f>
        <v>1983856.4205</v>
      </c>
      <c r="P3146" s="51">
        <f>Ugovori_OPULJP[[#This Row],[Bespovratna sredstva - EU dio - HRK]]/7.5345</f>
        <v>263302.99562014733</v>
      </c>
      <c r="Q3146" s="50">
        <f>Ugovori_OPULJP[[#This Row],[Bespovratna sredstva - Ukupno (EU+Nac) HRK
= Ukupna ugovorena vrijednost bespovratnih sredstava]]*Ugovori_OPULJP[[#This Row],[STOPA NACIONALNOG SUFINANCIRANJA %]]</f>
        <v>350092.30949999997</v>
      </c>
      <c r="R3146" s="51">
        <f>Ugovori_OPULJP[[#This Row],[Bespovratna sredstva - Nacionalni dio - HRK]]/7.5345</f>
        <v>46465.234521202459</v>
      </c>
      <c r="S3146" s="50">
        <v>2333948.73</v>
      </c>
      <c r="T3146" s="51">
        <f>Ugovori_OPULJP[[#This Row],[Bespovratna sredstva - Ukupno (EU+Nac) HRK
= Ukupna ugovorena vrijednost bespovratnih sredstava]]/7.5345</f>
        <v>309768.23014134978</v>
      </c>
      <c r="U3146" s="50">
        <v>202952.06999999983</v>
      </c>
      <c r="V3146" s="51">
        <f>Ugovori_OPULJP[[#This Row],[Javni doprinos korisnika - HRK]]/7.5345</f>
        <v>26936.368703961751</v>
      </c>
      <c r="W3146" s="50">
        <v>0</v>
      </c>
      <c r="X3146" s="51">
        <f>Ugovori_OPULJP[[#This Row],[Privatni doprinos korisnika - HRK]]/7.5345</f>
        <v>0</v>
      </c>
      <c r="Y3146" s="52">
        <v>2536900.7999999998</v>
      </c>
      <c r="Z3146" s="53">
        <f>Ugovori_OPULJP[[#This Row],[UKUPNI PRIHVATLJIVI IZDACI
TOTAL ELIGIBLE EXPENDITURE
= Bespovratna sredstva ukupno + doprinos korisnika
= Ukupni prihvatljivi troškovi
= Ukupna ugovorena vrijednost projekta HRK]]/7.5345</f>
        <v>336704.5988453115</v>
      </c>
      <c r="AA3146" s="44" t="s">
        <v>10669</v>
      </c>
      <c r="AB3146" s="44" t="s">
        <v>10670</v>
      </c>
      <c r="AC3146" s="114" t="s">
        <v>11435</v>
      </c>
      <c r="AD3146" s="43" t="s">
        <v>11026</v>
      </c>
    </row>
    <row r="3147" spans="1:30" ht="66.75" customHeight="1" x14ac:dyDescent="0.2">
      <c r="A3147" s="41" t="s">
        <v>11436</v>
      </c>
      <c r="B3147" s="42" t="s">
        <v>10664</v>
      </c>
      <c r="C3147" s="43" t="s">
        <v>11022</v>
      </c>
      <c r="D3147" s="43" t="s">
        <v>11303</v>
      </c>
      <c r="E3147" s="44" t="s">
        <v>232</v>
      </c>
      <c r="F3147" s="45" t="s">
        <v>11437</v>
      </c>
      <c r="G3147" s="45" t="s">
        <v>1888</v>
      </c>
      <c r="H3147" s="47">
        <v>42948</v>
      </c>
      <c r="I3147" s="47">
        <v>44408</v>
      </c>
      <c r="J3147" s="48" t="str">
        <f>IF(Ugovori_OPULJP[[#This Row],[DATUM ZAVRŠETKA OPERACIJE]]&gt;DATE(2024,3,31),"u provedbi","završen")</f>
        <v>završen</v>
      </c>
      <c r="K3147" s="46" t="s">
        <v>99</v>
      </c>
      <c r="L3147" s="46" t="s">
        <v>99</v>
      </c>
      <c r="M3147" s="49">
        <v>0.85</v>
      </c>
      <c r="N3147" s="49">
        <v>0.15</v>
      </c>
      <c r="O3147" s="50">
        <f>Ugovori_OPULJP[[#This Row],[Bespovratna sredstva - Ukupno (EU+Nac) HRK
= Ukupna ugovorena vrijednost bespovratnih sredstava]]*Ugovori_OPULJP[[#This Row],[EU STOPA SUFINANCIRANJA %
EU CO-FINANCING RATE %]]</f>
        <v>8500000</v>
      </c>
      <c r="P3147" s="51">
        <f>Ugovori_OPULJP[[#This Row],[Bespovratna sredstva - EU dio - HRK]]/7.5345</f>
        <v>1128143.8715243214</v>
      </c>
      <c r="Q3147" s="50">
        <f>Ugovori_OPULJP[[#This Row],[Bespovratna sredstva - Ukupno (EU+Nac) HRK
= Ukupna ugovorena vrijednost bespovratnih sredstava]]*Ugovori_OPULJP[[#This Row],[STOPA NACIONALNOG SUFINANCIRANJA %]]</f>
        <v>1500000</v>
      </c>
      <c r="R3147" s="51">
        <f>Ugovori_OPULJP[[#This Row],[Bespovratna sredstva - Nacionalni dio - HRK]]/7.5345</f>
        <v>199084.21262193908</v>
      </c>
      <c r="S3147" s="50">
        <v>10000000</v>
      </c>
      <c r="T3147" s="51">
        <f>Ugovori_OPULJP[[#This Row],[Bespovratna sredstva - Ukupno (EU+Nac) HRK
= Ukupna ugovorena vrijednost bespovratnih sredstava]]/7.5345</f>
        <v>1327228.0841462605</v>
      </c>
      <c r="U3147" s="50">
        <v>872432</v>
      </c>
      <c r="V3147" s="51">
        <f>Ugovori_OPULJP[[#This Row],[Javni doprinos korisnika - HRK]]/7.5345</f>
        <v>115791.62519078903</v>
      </c>
      <c r="W3147" s="50">
        <v>0</v>
      </c>
      <c r="X3147" s="51">
        <f>Ugovori_OPULJP[[#This Row],[Privatni doprinos korisnika - HRK]]/7.5345</f>
        <v>0</v>
      </c>
      <c r="Y3147" s="52">
        <v>10872432</v>
      </c>
      <c r="Z3147" s="53">
        <f>Ugovori_OPULJP[[#This Row],[UKUPNI PRIHVATLJIVI IZDACI
TOTAL ELIGIBLE EXPENDITURE
= Bespovratna sredstva ukupno + doprinos korisnika
= Ukupni prihvatljivi troškovi
= Ukupna ugovorena vrijednost projekta HRK]]/7.5345</f>
        <v>1443019.7093370494</v>
      </c>
      <c r="AA3147" s="44" t="s">
        <v>10669</v>
      </c>
      <c r="AB3147" s="44" t="s">
        <v>10670</v>
      </c>
      <c r="AC3147" s="114" t="s">
        <v>11438</v>
      </c>
      <c r="AD3147" s="43" t="s">
        <v>11026</v>
      </c>
    </row>
    <row r="3148" spans="1:30" ht="66.75" customHeight="1" x14ac:dyDescent="0.2">
      <c r="A3148" s="41" t="s">
        <v>11439</v>
      </c>
      <c r="B3148" s="42" t="s">
        <v>10664</v>
      </c>
      <c r="C3148" s="43" t="s">
        <v>11022</v>
      </c>
      <c r="D3148" s="43" t="s">
        <v>11303</v>
      </c>
      <c r="E3148" s="44" t="s">
        <v>232</v>
      </c>
      <c r="F3148" s="45" t="s">
        <v>11440</v>
      </c>
      <c r="G3148" s="45" t="s">
        <v>243</v>
      </c>
      <c r="H3148" s="47">
        <v>42948</v>
      </c>
      <c r="I3148" s="47">
        <v>44408</v>
      </c>
      <c r="J3148" s="48" t="str">
        <f>IF(Ugovori_OPULJP[[#This Row],[DATUM ZAVRŠETKA OPERACIJE]]&gt;DATE(2024,3,31),"u provedbi","završen")</f>
        <v>završen</v>
      </c>
      <c r="K3148" s="46" t="s">
        <v>244</v>
      </c>
      <c r="L3148" s="46" t="s">
        <v>244</v>
      </c>
      <c r="M3148" s="49">
        <v>0.85</v>
      </c>
      <c r="N3148" s="49">
        <v>0.15</v>
      </c>
      <c r="O3148" s="50">
        <f>Ugovori_OPULJP[[#This Row],[Bespovratna sredstva - Ukupno (EU+Nac) HRK
= Ukupna ugovorena vrijednost bespovratnih sredstava]]*Ugovori_OPULJP[[#This Row],[EU STOPA SUFINANCIRANJA %
EU CO-FINANCING RATE %]]</f>
        <v>6800000</v>
      </c>
      <c r="P3148" s="51">
        <f>Ugovori_OPULJP[[#This Row],[Bespovratna sredstva - EU dio - HRK]]/7.5345</f>
        <v>902515.09721945715</v>
      </c>
      <c r="Q3148" s="50">
        <f>Ugovori_OPULJP[[#This Row],[Bespovratna sredstva - Ukupno (EU+Nac) HRK
= Ukupna ugovorena vrijednost bespovratnih sredstava]]*Ugovori_OPULJP[[#This Row],[STOPA NACIONALNOG SUFINANCIRANJA %]]</f>
        <v>1200000</v>
      </c>
      <c r="R3148" s="51">
        <f>Ugovori_OPULJP[[#This Row],[Bespovratna sredstva - Nacionalni dio - HRK]]/7.5345</f>
        <v>159267.37009755126</v>
      </c>
      <c r="S3148" s="50">
        <v>8000000</v>
      </c>
      <c r="T3148" s="51">
        <f>Ugovori_OPULJP[[#This Row],[Bespovratna sredstva - Ukupno (EU+Nac) HRK
= Ukupna ugovorena vrijednost bespovratnih sredstava]]/7.5345</f>
        <v>1061782.4673170084</v>
      </c>
      <c r="U3148" s="50">
        <v>4684504</v>
      </c>
      <c r="V3148" s="51">
        <f>Ugovori_OPULJP[[#This Row],[Javni doprinos korisnika - HRK]]/7.5345</f>
        <v>621740.52690954937</v>
      </c>
      <c r="W3148" s="50">
        <v>0</v>
      </c>
      <c r="X3148" s="51">
        <f>Ugovori_OPULJP[[#This Row],[Privatni doprinos korisnika - HRK]]/7.5345</f>
        <v>0</v>
      </c>
      <c r="Y3148" s="52">
        <v>12684504</v>
      </c>
      <c r="Z3148" s="53">
        <f>Ugovori_OPULJP[[#This Row],[UKUPNI PRIHVATLJIVI IZDACI
TOTAL ELIGIBLE EXPENDITURE
= Bespovratna sredstva ukupno + doprinos korisnika
= Ukupni prihvatljivi troškovi
= Ukupna ugovorena vrijednost projekta HRK]]/7.5345</f>
        <v>1683522.9942265577</v>
      </c>
      <c r="AA3148" s="44" t="s">
        <v>10669</v>
      </c>
      <c r="AB3148" s="44" t="s">
        <v>10670</v>
      </c>
      <c r="AC3148" s="114" t="s">
        <v>11441</v>
      </c>
      <c r="AD3148" s="43" t="s">
        <v>11026</v>
      </c>
    </row>
    <row r="3149" spans="1:30" ht="66.75" customHeight="1" x14ac:dyDescent="0.2">
      <c r="A3149" s="41" t="s">
        <v>11442</v>
      </c>
      <c r="B3149" s="42" t="s">
        <v>10664</v>
      </c>
      <c r="C3149" s="43" t="s">
        <v>11022</v>
      </c>
      <c r="D3149" s="43" t="s">
        <v>11443</v>
      </c>
      <c r="E3149" s="44" t="s">
        <v>232</v>
      </c>
      <c r="F3149" s="45" t="s">
        <v>11444</v>
      </c>
      <c r="G3149" s="45" t="s">
        <v>1695</v>
      </c>
      <c r="H3149" s="47">
        <v>43342</v>
      </c>
      <c r="I3149" s="47">
        <v>43799</v>
      </c>
      <c r="J3149" s="48" t="str">
        <f>IF(Ugovori_OPULJP[[#This Row],[DATUM ZAVRŠETKA OPERACIJE]]&gt;DATE(2024,3,31),"u provedbi","završen")</f>
        <v>završen</v>
      </c>
      <c r="K3149" s="46" t="s">
        <v>338</v>
      </c>
      <c r="L3149" s="46" t="s">
        <v>338</v>
      </c>
      <c r="M3149" s="49">
        <v>0.85</v>
      </c>
      <c r="N3149" s="49">
        <v>0.15</v>
      </c>
      <c r="O3149" s="50">
        <f>Ugovori_OPULJP[[#This Row],[Bespovratna sredstva - Ukupno (EU+Nac) HRK
= Ukupna ugovorena vrijednost bespovratnih sredstava]]*Ugovori_OPULJP[[#This Row],[EU STOPA SUFINANCIRANJA %
EU CO-FINANCING RATE %]]</f>
        <v>538612.08799999999</v>
      </c>
      <c r="P3149" s="51">
        <f>Ugovori_OPULJP[[#This Row],[Bespovratna sredstva - EU dio - HRK]]/7.5345</f>
        <v>71486.108965425708</v>
      </c>
      <c r="Q3149" s="50">
        <f>Ugovori_OPULJP[[#This Row],[Bespovratna sredstva - Ukupno (EU+Nac) HRK
= Ukupna ugovorena vrijednost bespovratnih sredstava]]*Ugovori_OPULJP[[#This Row],[STOPA NACIONALNOG SUFINANCIRANJA %]]</f>
        <v>95049.191999999995</v>
      </c>
      <c r="R3149" s="51">
        <f>Ugovori_OPULJP[[#This Row],[Bespovratna sredstva - Nacionalni dio - HRK]]/7.5345</f>
        <v>12615.195699781007</v>
      </c>
      <c r="S3149" s="50">
        <v>633661.28</v>
      </c>
      <c r="T3149" s="51">
        <f>Ugovori_OPULJP[[#This Row],[Bespovratna sredstva - Ukupno (EU+Nac) HRK
= Ukupna ugovorena vrijednost bespovratnih sredstava]]/7.5345</f>
        <v>84101.304665206713</v>
      </c>
      <c r="U3149" s="50">
        <v>0</v>
      </c>
      <c r="V3149" s="51">
        <f>Ugovori_OPULJP[[#This Row],[Javni doprinos korisnika - HRK]]/7.5345</f>
        <v>0</v>
      </c>
      <c r="W3149" s="50">
        <v>0</v>
      </c>
      <c r="X3149" s="51">
        <f>Ugovori_OPULJP[[#This Row],[Privatni doprinos korisnika - HRK]]/7.5345</f>
        <v>0</v>
      </c>
      <c r="Y3149" s="52">
        <v>633661.28</v>
      </c>
      <c r="Z3149" s="53">
        <f>Ugovori_OPULJP[[#This Row],[UKUPNI PRIHVATLJIVI IZDACI
TOTAL ELIGIBLE EXPENDITURE
= Bespovratna sredstva ukupno + doprinos korisnika
= Ukupni prihvatljivi troškovi
= Ukupna ugovorena vrijednost projekta HRK]]/7.5345</f>
        <v>84101.304665206713</v>
      </c>
      <c r="AA3149" s="44" t="s">
        <v>10669</v>
      </c>
      <c r="AB3149" s="44" t="s">
        <v>10670</v>
      </c>
      <c r="AC3149" s="114" t="s">
        <v>11445</v>
      </c>
      <c r="AD3149" s="43" t="s">
        <v>11026</v>
      </c>
    </row>
    <row r="3150" spans="1:30" ht="66.75" customHeight="1" x14ac:dyDescent="0.2">
      <c r="A3150" s="41" t="s">
        <v>11446</v>
      </c>
      <c r="B3150" s="42" t="s">
        <v>10664</v>
      </c>
      <c r="C3150" s="43" t="s">
        <v>11022</v>
      </c>
      <c r="D3150" s="43" t="s">
        <v>11443</v>
      </c>
      <c r="E3150" s="44" t="s">
        <v>232</v>
      </c>
      <c r="F3150" s="45" t="s">
        <v>11447</v>
      </c>
      <c r="G3150" s="45" t="s">
        <v>11275</v>
      </c>
      <c r="H3150" s="47">
        <v>43342</v>
      </c>
      <c r="I3150" s="47">
        <v>43799</v>
      </c>
      <c r="J3150" s="48" t="str">
        <f>IF(Ugovori_OPULJP[[#This Row],[DATUM ZAVRŠETKA OPERACIJE]]&gt;DATE(2024,3,31),"u provedbi","završen")</f>
        <v>završen</v>
      </c>
      <c r="K3150" s="46" t="s">
        <v>211</v>
      </c>
      <c r="L3150" s="46" t="s">
        <v>211</v>
      </c>
      <c r="M3150" s="49">
        <v>0.85</v>
      </c>
      <c r="N3150" s="49">
        <v>0.15</v>
      </c>
      <c r="O3150" s="50">
        <f>Ugovori_OPULJP[[#This Row],[Bespovratna sredstva - Ukupno (EU+Nac) HRK
= Ukupna ugovorena vrijednost bespovratnih sredstava]]*Ugovori_OPULJP[[#This Row],[EU STOPA SUFINANCIRANJA %
EU CO-FINANCING RATE %]]</f>
        <v>1256884.1880000001</v>
      </c>
      <c r="P3150" s="51">
        <f>Ugovori_OPULJP[[#This Row],[Bespovratna sredstva - EU dio - HRK]]/7.5345</f>
        <v>166817.19928329682</v>
      </c>
      <c r="Q3150" s="50">
        <f>Ugovori_OPULJP[[#This Row],[Bespovratna sredstva - Ukupno (EU+Nac) HRK
= Ukupna ugovorena vrijednost bespovratnih sredstava]]*Ugovori_OPULJP[[#This Row],[STOPA NACIONALNOG SUFINANCIRANJA %]]</f>
        <v>221803.092</v>
      </c>
      <c r="R3150" s="51">
        <f>Ugovori_OPULJP[[#This Row],[Bespovratna sredstva - Nacionalni dio - HRK]]/7.5345</f>
        <v>29438.329285287677</v>
      </c>
      <c r="S3150" s="50">
        <v>1478687.28</v>
      </c>
      <c r="T3150" s="51">
        <f>Ugovori_OPULJP[[#This Row],[Bespovratna sredstva - Ukupno (EU+Nac) HRK
= Ukupna ugovorena vrijednost bespovratnih sredstava]]/7.5345</f>
        <v>196255.5285685845</v>
      </c>
      <c r="U3150" s="50">
        <v>0</v>
      </c>
      <c r="V3150" s="51">
        <f>Ugovori_OPULJP[[#This Row],[Javni doprinos korisnika - HRK]]/7.5345</f>
        <v>0</v>
      </c>
      <c r="W3150" s="50">
        <v>0</v>
      </c>
      <c r="X3150" s="51">
        <f>Ugovori_OPULJP[[#This Row],[Privatni doprinos korisnika - HRK]]/7.5345</f>
        <v>0</v>
      </c>
      <c r="Y3150" s="52">
        <v>1478687.28</v>
      </c>
      <c r="Z3150" s="53">
        <f>Ugovori_OPULJP[[#This Row],[UKUPNI PRIHVATLJIVI IZDACI
TOTAL ELIGIBLE EXPENDITURE
= Bespovratna sredstva ukupno + doprinos korisnika
= Ukupni prihvatljivi troškovi
= Ukupna ugovorena vrijednost projekta HRK]]/7.5345</f>
        <v>196255.5285685845</v>
      </c>
      <c r="AA3150" s="44" t="s">
        <v>10669</v>
      </c>
      <c r="AB3150" s="44" t="s">
        <v>10670</v>
      </c>
      <c r="AC3150" s="114" t="s">
        <v>11448</v>
      </c>
      <c r="AD3150" s="43" t="s">
        <v>11026</v>
      </c>
    </row>
    <row r="3151" spans="1:30" ht="66.75" customHeight="1" x14ac:dyDescent="0.2">
      <c r="A3151" s="41" t="s">
        <v>11449</v>
      </c>
      <c r="B3151" s="42" t="s">
        <v>10664</v>
      </c>
      <c r="C3151" s="43" t="s">
        <v>11022</v>
      </c>
      <c r="D3151" s="43" t="s">
        <v>11443</v>
      </c>
      <c r="E3151" s="44" t="s">
        <v>232</v>
      </c>
      <c r="F3151" s="45" t="s">
        <v>11450</v>
      </c>
      <c r="G3151" s="45" t="s">
        <v>1779</v>
      </c>
      <c r="H3151" s="47">
        <v>43342</v>
      </c>
      <c r="I3151" s="47">
        <v>43799</v>
      </c>
      <c r="J3151" s="48" t="str">
        <f>IF(Ugovori_OPULJP[[#This Row],[DATUM ZAVRŠETKA OPERACIJE]]&gt;DATE(2024,3,31),"u provedbi","završen")</f>
        <v>završen</v>
      </c>
      <c r="K3151" s="46" t="s">
        <v>94</v>
      </c>
      <c r="L3151" s="46" t="s">
        <v>94</v>
      </c>
      <c r="M3151" s="49">
        <v>0.85</v>
      </c>
      <c r="N3151" s="49">
        <v>0.15</v>
      </c>
      <c r="O3151" s="50">
        <f>Ugovori_OPULJP[[#This Row],[Bespovratna sredstva - Ukupno (EU+Nac) HRK
= Ukupna ugovorena vrijednost bespovratnih sredstava]]*Ugovori_OPULJP[[#This Row],[EU STOPA SUFINANCIRANJA %
EU CO-FINANCING RATE %]]</f>
        <v>1360000</v>
      </c>
      <c r="P3151" s="51">
        <f>Ugovori_OPULJP[[#This Row],[Bespovratna sredstva - EU dio - HRK]]/7.5345</f>
        <v>180503.01944389142</v>
      </c>
      <c r="Q3151" s="50">
        <f>Ugovori_OPULJP[[#This Row],[Bespovratna sredstva - Ukupno (EU+Nac) HRK
= Ukupna ugovorena vrijednost bespovratnih sredstava]]*Ugovori_OPULJP[[#This Row],[STOPA NACIONALNOG SUFINANCIRANJA %]]</f>
        <v>240000</v>
      </c>
      <c r="R3151" s="51">
        <f>Ugovori_OPULJP[[#This Row],[Bespovratna sredstva - Nacionalni dio - HRK]]/7.5345</f>
        <v>31853.474019510249</v>
      </c>
      <c r="S3151" s="50">
        <v>1600000</v>
      </c>
      <c r="T3151" s="51">
        <f>Ugovori_OPULJP[[#This Row],[Bespovratna sredstva - Ukupno (EU+Nac) HRK
= Ukupna ugovorena vrijednost bespovratnih sredstava]]/7.5345</f>
        <v>212356.49346340168</v>
      </c>
      <c r="U3151" s="50">
        <v>0</v>
      </c>
      <c r="V3151" s="51">
        <f>Ugovori_OPULJP[[#This Row],[Javni doprinos korisnika - HRK]]/7.5345</f>
        <v>0</v>
      </c>
      <c r="W3151" s="50">
        <v>0</v>
      </c>
      <c r="X3151" s="51">
        <f>Ugovori_OPULJP[[#This Row],[Privatni doprinos korisnika - HRK]]/7.5345</f>
        <v>0</v>
      </c>
      <c r="Y3151" s="52">
        <v>1600000</v>
      </c>
      <c r="Z3151" s="53">
        <f>Ugovori_OPULJP[[#This Row],[UKUPNI PRIHVATLJIVI IZDACI
TOTAL ELIGIBLE EXPENDITURE
= Bespovratna sredstva ukupno + doprinos korisnika
= Ukupni prihvatljivi troškovi
= Ukupna ugovorena vrijednost projekta HRK]]/7.5345</f>
        <v>212356.49346340168</v>
      </c>
      <c r="AA3151" s="44" t="s">
        <v>10669</v>
      </c>
      <c r="AB3151" s="44" t="s">
        <v>10670</v>
      </c>
      <c r="AC3151" s="114" t="s">
        <v>11451</v>
      </c>
      <c r="AD3151" s="43" t="s">
        <v>11026</v>
      </c>
    </row>
    <row r="3152" spans="1:30" ht="66.75" customHeight="1" x14ac:dyDescent="0.2">
      <c r="A3152" s="41" t="s">
        <v>11452</v>
      </c>
      <c r="B3152" s="42" t="s">
        <v>10664</v>
      </c>
      <c r="C3152" s="43" t="s">
        <v>11022</v>
      </c>
      <c r="D3152" s="43" t="s">
        <v>11443</v>
      </c>
      <c r="E3152" s="44" t="s">
        <v>232</v>
      </c>
      <c r="F3152" s="45" t="s">
        <v>11453</v>
      </c>
      <c r="G3152" s="45" t="s">
        <v>11045</v>
      </c>
      <c r="H3152" s="47">
        <v>43342</v>
      </c>
      <c r="I3152" s="47">
        <v>43799</v>
      </c>
      <c r="J3152" s="48" t="str">
        <f>IF(Ugovori_OPULJP[[#This Row],[DATUM ZAVRŠETKA OPERACIJE]]&gt;DATE(2024,3,31),"u provedbi","završen")</f>
        <v>završen</v>
      </c>
      <c r="K3152" s="46" t="s">
        <v>130</v>
      </c>
      <c r="L3152" s="46" t="s">
        <v>130</v>
      </c>
      <c r="M3152" s="49">
        <v>0.85</v>
      </c>
      <c r="N3152" s="49">
        <v>0.15</v>
      </c>
      <c r="O3152" s="50">
        <f>Ugovori_OPULJP[[#This Row],[Bespovratna sredstva - Ukupno (EU+Nac) HRK
= Ukupna ugovorena vrijednost bespovratnih sredstava]]*Ugovori_OPULJP[[#This Row],[EU STOPA SUFINANCIRANJA %
EU CO-FINANCING RATE %]]</f>
        <v>511780.65649999998</v>
      </c>
      <c r="P3152" s="51">
        <f>Ugovori_OPULJP[[#This Row],[Bespovratna sredstva - EU dio - HRK]]/7.5345</f>
        <v>67924.966022961045</v>
      </c>
      <c r="Q3152" s="50">
        <f>Ugovori_OPULJP[[#This Row],[Bespovratna sredstva - Ukupno (EU+Nac) HRK
= Ukupna ugovorena vrijednost bespovratnih sredstava]]*Ugovori_OPULJP[[#This Row],[STOPA NACIONALNOG SUFINANCIRANJA %]]</f>
        <v>90314.233500000002</v>
      </c>
      <c r="R3152" s="51">
        <f>Ugovori_OPULJP[[#This Row],[Bespovratna sredstva - Nacionalni dio - HRK]]/7.5345</f>
        <v>11986.758709934302</v>
      </c>
      <c r="S3152" s="50">
        <v>602094.89</v>
      </c>
      <c r="T3152" s="51">
        <f>Ugovori_OPULJP[[#This Row],[Bespovratna sredstva - Ukupno (EU+Nac) HRK
= Ukupna ugovorena vrijednost bespovratnih sredstava]]/7.5345</f>
        <v>79911.724732895353</v>
      </c>
      <c r="U3152" s="50">
        <v>0</v>
      </c>
      <c r="V3152" s="51">
        <f>Ugovori_OPULJP[[#This Row],[Javni doprinos korisnika - HRK]]/7.5345</f>
        <v>0</v>
      </c>
      <c r="W3152" s="50">
        <v>0</v>
      </c>
      <c r="X3152" s="51">
        <f>Ugovori_OPULJP[[#This Row],[Privatni doprinos korisnika - HRK]]/7.5345</f>
        <v>0</v>
      </c>
      <c r="Y3152" s="52">
        <v>602094.89</v>
      </c>
      <c r="Z3152" s="53">
        <f>Ugovori_OPULJP[[#This Row],[UKUPNI PRIHVATLJIVI IZDACI
TOTAL ELIGIBLE EXPENDITURE
= Bespovratna sredstva ukupno + doprinos korisnika
= Ukupni prihvatljivi troškovi
= Ukupna ugovorena vrijednost projekta HRK]]/7.5345</f>
        <v>79911.724732895353</v>
      </c>
      <c r="AA3152" s="44" t="s">
        <v>10669</v>
      </c>
      <c r="AB3152" s="44" t="s">
        <v>10670</v>
      </c>
      <c r="AC3152" s="114" t="s">
        <v>11454</v>
      </c>
      <c r="AD3152" s="43" t="s">
        <v>11026</v>
      </c>
    </row>
    <row r="3153" spans="1:30" ht="66.75" customHeight="1" x14ac:dyDescent="0.2">
      <c r="A3153" s="41" t="s">
        <v>11455</v>
      </c>
      <c r="B3153" s="42" t="s">
        <v>10664</v>
      </c>
      <c r="C3153" s="43" t="s">
        <v>11022</v>
      </c>
      <c r="D3153" s="43" t="s">
        <v>11443</v>
      </c>
      <c r="E3153" s="44" t="s">
        <v>232</v>
      </c>
      <c r="F3153" s="45" t="s">
        <v>11456</v>
      </c>
      <c r="G3153" s="45" t="s">
        <v>346</v>
      </c>
      <c r="H3153" s="47">
        <v>43342</v>
      </c>
      <c r="I3153" s="47">
        <v>43799</v>
      </c>
      <c r="J3153" s="48" t="str">
        <f>IF(Ugovori_OPULJP[[#This Row],[DATUM ZAVRŠETKA OPERACIJE]]&gt;DATE(2024,3,31),"u provedbi","završen")</f>
        <v>završen</v>
      </c>
      <c r="K3153" s="46" t="s">
        <v>130</v>
      </c>
      <c r="L3153" s="46" t="s">
        <v>130</v>
      </c>
      <c r="M3153" s="49">
        <v>0.85</v>
      </c>
      <c r="N3153" s="49">
        <v>0.15</v>
      </c>
      <c r="O3153" s="50">
        <f>Ugovori_OPULJP[[#This Row],[Bespovratna sredstva - Ukupno (EU+Nac) HRK
= Ukupna ugovorena vrijednost bespovratnih sredstava]]*Ugovori_OPULJP[[#This Row],[EU STOPA SUFINANCIRANJA %
EU CO-FINANCING RATE %]]</f>
        <v>849379.95050000004</v>
      </c>
      <c r="P3153" s="51">
        <f>Ugovori_OPULJP[[#This Row],[Bespovratna sredstva - EU dio - HRK]]/7.5345</f>
        <v>112732.09244143606</v>
      </c>
      <c r="Q3153" s="50">
        <f>Ugovori_OPULJP[[#This Row],[Bespovratna sredstva - Ukupno (EU+Nac) HRK
= Ukupna ugovorena vrijednost bespovratnih sredstava]]*Ugovori_OPULJP[[#This Row],[STOPA NACIONALNOG SUFINANCIRANJA %]]</f>
        <v>149890.57949999999</v>
      </c>
      <c r="R3153" s="51">
        <f>Ugovori_OPULJP[[#This Row],[Bespovratna sredstva - Nacionalni dio - HRK]]/7.5345</f>
        <v>19893.898666135774</v>
      </c>
      <c r="S3153" s="50">
        <v>999270.53</v>
      </c>
      <c r="T3153" s="51">
        <f>Ugovori_OPULJP[[#This Row],[Bespovratna sredstva - Ukupno (EU+Nac) HRK
= Ukupna ugovorena vrijednost bespovratnih sredstava]]/7.5345</f>
        <v>132625.99110757184</v>
      </c>
      <c r="U3153" s="50">
        <v>0</v>
      </c>
      <c r="V3153" s="51">
        <f>Ugovori_OPULJP[[#This Row],[Javni doprinos korisnika - HRK]]/7.5345</f>
        <v>0</v>
      </c>
      <c r="W3153" s="50">
        <v>0</v>
      </c>
      <c r="X3153" s="51">
        <f>Ugovori_OPULJP[[#This Row],[Privatni doprinos korisnika - HRK]]/7.5345</f>
        <v>0</v>
      </c>
      <c r="Y3153" s="52">
        <v>999270.53</v>
      </c>
      <c r="Z3153" s="53">
        <f>Ugovori_OPULJP[[#This Row],[UKUPNI PRIHVATLJIVI IZDACI
TOTAL ELIGIBLE EXPENDITURE
= Bespovratna sredstva ukupno + doprinos korisnika
= Ukupni prihvatljivi troškovi
= Ukupna ugovorena vrijednost projekta HRK]]/7.5345</f>
        <v>132625.99110757184</v>
      </c>
      <c r="AA3153" s="44" t="s">
        <v>10669</v>
      </c>
      <c r="AB3153" s="44" t="s">
        <v>10670</v>
      </c>
      <c r="AC3153" s="114" t="s">
        <v>11457</v>
      </c>
      <c r="AD3153" s="43" t="s">
        <v>11026</v>
      </c>
    </row>
    <row r="3154" spans="1:30" ht="66.75" customHeight="1" x14ac:dyDescent="0.2">
      <c r="A3154" s="41" t="s">
        <v>11458</v>
      </c>
      <c r="B3154" s="42" t="s">
        <v>10664</v>
      </c>
      <c r="C3154" s="43" t="s">
        <v>11022</v>
      </c>
      <c r="D3154" s="43" t="s">
        <v>11443</v>
      </c>
      <c r="E3154" s="44" t="s">
        <v>232</v>
      </c>
      <c r="F3154" s="45" t="s">
        <v>11075</v>
      </c>
      <c r="G3154" s="45" t="s">
        <v>11065</v>
      </c>
      <c r="H3154" s="47">
        <v>43342</v>
      </c>
      <c r="I3154" s="47">
        <v>43799</v>
      </c>
      <c r="J3154" s="48" t="str">
        <f>IF(Ugovori_OPULJP[[#This Row],[DATUM ZAVRŠETKA OPERACIJE]]&gt;DATE(2024,3,31),"u provedbi","završen")</f>
        <v>završen</v>
      </c>
      <c r="K3154" s="46" t="s">
        <v>211</v>
      </c>
      <c r="L3154" s="46" t="s">
        <v>211</v>
      </c>
      <c r="M3154" s="49">
        <v>0.85</v>
      </c>
      <c r="N3154" s="49">
        <v>0.15</v>
      </c>
      <c r="O3154" s="50">
        <f>Ugovori_OPULJP[[#This Row],[Bespovratna sredstva - Ukupno (EU+Nac) HRK
= Ukupna ugovorena vrijednost bespovratnih sredstava]]*Ugovori_OPULJP[[#This Row],[EU STOPA SUFINANCIRANJA %
EU CO-FINANCING RATE %]]</f>
        <v>519979.68000000005</v>
      </c>
      <c r="P3154" s="51">
        <f>Ugovori_OPULJP[[#This Row],[Bespovratna sredstva - EU dio - HRK]]/7.5345</f>
        <v>69013.16344813857</v>
      </c>
      <c r="Q3154" s="50">
        <f>Ugovori_OPULJP[[#This Row],[Bespovratna sredstva - Ukupno (EU+Nac) HRK
= Ukupna ugovorena vrijednost bespovratnih sredstava]]*Ugovori_OPULJP[[#This Row],[STOPA NACIONALNOG SUFINANCIRANJA %]]</f>
        <v>91761.12000000001</v>
      </c>
      <c r="R3154" s="51">
        <f>Ugovori_OPULJP[[#This Row],[Bespovratna sredstva - Nacionalni dio - HRK]]/7.5345</f>
        <v>12178.793549671511</v>
      </c>
      <c r="S3154" s="50">
        <v>611740.80000000005</v>
      </c>
      <c r="T3154" s="51">
        <f>Ugovori_OPULJP[[#This Row],[Bespovratna sredstva - Ukupno (EU+Nac) HRK
= Ukupna ugovorena vrijednost bespovratnih sredstava]]/7.5345</f>
        <v>81191.956997810077</v>
      </c>
      <c r="U3154" s="50">
        <v>0</v>
      </c>
      <c r="V3154" s="51">
        <f>Ugovori_OPULJP[[#This Row],[Javni doprinos korisnika - HRK]]/7.5345</f>
        <v>0</v>
      </c>
      <c r="W3154" s="50">
        <v>0</v>
      </c>
      <c r="X3154" s="51">
        <f>Ugovori_OPULJP[[#This Row],[Privatni doprinos korisnika - HRK]]/7.5345</f>
        <v>0</v>
      </c>
      <c r="Y3154" s="52">
        <v>611740.80000000005</v>
      </c>
      <c r="Z3154" s="53">
        <f>Ugovori_OPULJP[[#This Row],[UKUPNI PRIHVATLJIVI IZDACI
TOTAL ELIGIBLE EXPENDITURE
= Bespovratna sredstva ukupno + doprinos korisnika
= Ukupni prihvatljivi troškovi
= Ukupna ugovorena vrijednost projekta HRK]]/7.5345</f>
        <v>81191.956997810077</v>
      </c>
      <c r="AA3154" s="44" t="s">
        <v>10669</v>
      </c>
      <c r="AB3154" s="44" t="s">
        <v>10670</v>
      </c>
      <c r="AC3154" s="114" t="s">
        <v>11459</v>
      </c>
      <c r="AD3154" s="43" t="s">
        <v>11026</v>
      </c>
    </row>
    <row r="3155" spans="1:30" ht="66.75" customHeight="1" x14ac:dyDescent="0.2">
      <c r="A3155" s="41" t="s">
        <v>11460</v>
      </c>
      <c r="B3155" s="42" t="s">
        <v>10664</v>
      </c>
      <c r="C3155" s="43" t="s">
        <v>11022</v>
      </c>
      <c r="D3155" s="43" t="s">
        <v>11443</v>
      </c>
      <c r="E3155" s="44" t="s">
        <v>232</v>
      </c>
      <c r="F3155" s="45" t="s">
        <v>11461</v>
      </c>
      <c r="G3155" s="45" t="s">
        <v>837</v>
      </c>
      <c r="H3155" s="47">
        <v>43342</v>
      </c>
      <c r="I3155" s="47">
        <v>43799</v>
      </c>
      <c r="J3155" s="48" t="str">
        <f>IF(Ugovori_OPULJP[[#This Row],[DATUM ZAVRŠETKA OPERACIJE]]&gt;DATE(2024,3,31),"u provedbi","završen")</f>
        <v>završen</v>
      </c>
      <c r="K3155" s="46" t="s">
        <v>594</v>
      </c>
      <c r="L3155" s="46" t="s">
        <v>594</v>
      </c>
      <c r="M3155" s="49">
        <v>0.85</v>
      </c>
      <c r="N3155" s="49">
        <v>0.15</v>
      </c>
      <c r="O3155" s="50">
        <f>Ugovori_OPULJP[[#This Row],[Bespovratna sredstva - Ukupno (EU+Nac) HRK
= Ukupna ugovorena vrijednost bespovratnih sredstava]]*Ugovori_OPULJP[[#This Row],[EU STOPA SUFINANCIRANJA %
EU CO-FINANCING RATE %]]</f>
        <v>1415676.2409999999</v>
      </c>
      <c r="P3155" s="51">
        <f>Ugovori_OPULJP[[#This Row],[Bespovratna sredstva - EU dio - HRK]]/7.5345</f>
        <v>187892.52651138097</v>
      </c>
      <c r="Q3155" s="50">
        <f>Ugovori_OPULJP[[#This Row],[Bespovratna sredstva - Ukupno (EU+Nac) HRK
= Ukupna ugovorena vrijednost bespovratnih sredstava]]*Ugovori_OPULJP[[#This Row],[STOPA NACIONALNOG SUFINANCIRANJA %]]</f>
        <v>249825.21899999998</v>
      </c>
      <c r="R3155" s="51">
        <f>Ugovori_OPULJP[[#This Row],[Bespovratna sredstva - Nacionalni dio - HRK]]/7.5345</f>
        <v>33157.504678478996</v>
      </c>
      <c r="S3155" s="50">
        <v>1665501.46</v>
      </c>
      <c r="T3155" s="51">
        <f>Ugovori_OPULJP[[#This Row],[Bespovratna sredstva - Ukupno (EU+Nac) HRK
= Ukupna ugovorena vrijednost bespovratnih sredstava]]/7.5345</f>
        <v>221050.03118985996</v>
      </c>
      <c r="U3155" s="50">
        <v>0</v>
      </c>
      <c r="V3155" s="51">
        <f>Ugovori_OPULJP[[#This Row],[Javni doprinos korisnika - HRK]]/7.5345</f>
        <v>0</v>
      </c>
      <c r="W3155" s="50">
        <v>0</v>
      </c>
      <c r="X3155" s="51">
        <f>Ugovori_OPULJP[[#This Row],[Privatni doprinos korisnika - HRK]]/7.5345</f>
        <v>0</v>
      </c>
      <c r="Y3155" s="52">
        <v>1665501.46</v>
      </c>
      <c r="Z3155" s="53">
        <f>Ugovori_OPULJP[[#This Row],[UKUPNI PRIHVATLJIVI IZDACI
TOTAL ELIGIBLE EXPENDITURE
= Bespovratna sredstva ukupno + doprinos korisnika
= Ukupni prihvatljivi troškovi
= Ukupna ugovorena vrijednost projekta HRK]]/7.5345</f>
        <v>221050.03118985996</v>
      </c>
      <c r="AA3155" s="44" t="s">
        <v>10669</v>
      </c>
      <c r="AB3155" s="44" t="s">
        <v>10670</v>
      </c>
      <c r="AC3155" s="114" t="s">
        <v>11462</v>
      </c>
      <c r="AD3155" s="43" t="s">
        <v>11026</v>
      </c>
    </row>
    <row r="3156" spans="1:30" ht="66.75" customHeight="1" x14ac:dyDescent="0.2">
      <c r="A3156" s="41" t="s">
        <v>11463</v>
      </c>
      <c r="B3156" s="42" t="s">
        <v>10664</v>
      </c>
      <c r="C3156" s="43" t="s">
        <v>11022</v>
      </c>
      <c r="D3156" s="43" t="s">
        <v>11443</v>
      </c>
      <c r="E3156" s="44" t="s">
        <v>232</v>
      </c>
      <c r="F3156" s="45" t="s">
        <v>11464</v>
      </c>
      <c r="G3156" s="45" t="s">
        <v>804</v>
      </c>
      <c r="H3156" s="47">
        <v>43342</v>
      </c>
      <c r="I3156" s="47">
        <v>43799</v>
      </c>
      <c r="J3156" s="48" t="str">
        <f>IF(Ugovori_OPULJP[[#This Row],[DATUM ZAVRŠETKA OPERACIJE]]&gt;DATE(2024,3,31),"u provedbi","završen")</f>
        <v>završen</v>
      </c>
      <c r="K3156" s="46" t="s">
        <v>594</v>
      </c>
      <c r="L3156" s="46" t="s">
        <v>594</v>
      </c>
      <c r="M3156" s="49">
        <v>0.85</v>
      </c>
      <c r="N3156" s="49">
        <v>0.15</v>
      </c>
      <c r="O3156" s="50">
        <f>Ugovori_OPULJP[[#This Row],[Bespovratna sredstva - Ukupno (EU+Nac) HRK
= Ukupna ugovorena vrijednost bespovratnih sredstava]]*Ugovori_OPULJP[[#This Row],[EU STOPA SUFINANCIRANJA %
EU CO-FINANCING RATE %]]</f>
        <v>686344.179</v>
      </c>
      <c r="P3156" s="51">
        <f>Ugovori_OPULJP[[#This Row],[Bespovratna sredstva - EU dio - HRK]]/7.5345</f>
        <v>91093.526975910805</v>
      </c>
      <c r="Q3156" s="50">
        <f>Ugovori_OPULJP[[#This Row],[Bespovratna sredstva - Ukupno (EU+Nac) HRK
= Ukupna ugovorena vrijednost bespovratnih sredstava]]*Ugovori_OPULJP[[#This Row],[STOPA NACIONALNOG SUFINANCIRANJA %]]</f>
        <v>121119.56099999999</v>
      </c>
      <c r="R3156" s="51">
        <f>Ugovori_OPULJP[[#This Row],[Bespovratna sredstva - Nacionalni dio - HRK]]/7.5345</f>
        <v>16075.328289866611</v>
      </c>
      <c r="S3156" s="50">
        <v>807463.74</v>
      </c>
      <c r="T3156" s="51">
        <f>Ugovori_OPULJP[[#This Row],[Bespovratna sredstva - Ukupno (EU+Nac) HRK
= Ukupna ugovorena vrijednost bespovratnih sredstava]]/7.5345</f>
        <v>107168.85526577741</v>
      </c>
      <c r="U3156" s="50">
        <v>0</v>
      </c>
      <c r="V3156" s="51">
        <f>Ugovori_OPULJP[[#This Row],[Javni doprinos korisnika - HRK]]/7.5345</f>
        <v>0</v>
      </c>
      <c r="W3156" s="50">
        <v>0</v>
      </c>
      <c r="X3156" s="51">
        <f>Ugovori_OPULJP[[#This Row],[Privatni doprinos korisnika - HRK]]/7.5345</f>
        <v>0</v>
      </c>
      <c r="Y3156" s="52">
        <v>807463.74</v>
      </c>
      <c r="Z3156" s="53">
        <f>Ugovori_OPULJP[[#This Row],[UKUPNI PRIHVATLJIVI IZDACI
TOTAL ELIGIBLE EXPENDITURE
= Bespovratna sredstva ukupno + doprinos korisnika
= Ukupni prihvatljivi troškovi
= Ukupna ugovorena vrijednost projekta HRK]]/7.5345</f>
        <v>107168.85526577741</v>
      </c>
      <c r="AA3156" s="44" t="s">
        <v>10669</v>
      </c>
      <c r="AB3156" s="44" t="s">
        <v>10670</v>
      </c>
      <c r="AC3156" s="114" t="s">
        <v>11465</v>
      </c>
      <c r="AD3156" s="43" t="s">
        <v>11026</v>
      </c>
    </row>
    <row r="3157" spans="1:30" ht="66.75" customHeight="1" x14ac:dyDescent="0.2">
      <c r="A3157" s="61" t="s">
        <v>11466</v>
      </c>
      <c r="B3157" s="55" t="s">
        <v>10664</v>
      </c>
      <c r="C3157" s="56" t="s">
        <v>11022</v>
      </c>
      <c r="D3157" s="56" t="s">
        <v>11467</v>
      </c>
      <c r="E3157" s="57" t="s">
        <v>232</v>
      </c>
      <c r="F3157" s="62" t="s">
        <v>11468</v>
      </c>
      <c r="G3157" s="62" t="s">
        <v>37</v>
      </c>
      <c r="H3157" s="59">
        <v>44075</v>
      </c>
      <c r="I3157" s="59">
        <v>44805</v>
      </c>
      <c r="J3157" s="48" t="str">
        <f>IF(Ugovori_OPULJP[[#This Row],[DATUM ZAVRŠETKA OPERACIJE]]&gt;DATE(2024,3,31),"u provedbi","završen")</f>
        <v>završen</v>
      </c>
      <c r="K3157" s="58" t="s">
        <v>37</v>
      </c>
      <c r="L3157" s="58" t="s">
        <v>37</v>
      </c>
      <c r="M3157" s="49">
        <v>0.85</v>
      </c>
      <c r="N3157" s="49">
        <v>0.15</v>
      </c>
      <c r="O3157" s="50">
        <f>Ugovori_OPULJP[[#This Row],[Bespovratna sredstva - Ukupno (EU+Nac) HRK
= Ukupna ugovorena vrijednost bespovratnih sredstava]]*Ugovori_OPULJP[[#This Row],[EU STOPA SUFINANCIRANJA %
EU CO-FINANCING RATE %]]</f>
        <v>1178866.1305</v>
      </c>
      <c r="P3157" s="51">
        <f>Ugovori_OPULJP[[#This Row],[Bespovratna sredstva - EU dio - HRK]]/7.5345</f>
        <v>156462.42358484305</v>
      </c>
      <c r="Q3157" s="50">
        <f>Ugovori_OPULJP[[#This Row],[Bespovratna sredstva - Ukupno (EU+Nac) HRK
= Ukupna ugovorena vrijednost bespovratnih sredstava]]*Ugovori_OPULJP[[#This Row],[STOPA NACIONALNOG SUFINANCIRANJA %]]</f>
        <v>208035.19950000002</v>
      </c>
      <c r="R3157" s="51">
        <f>Ugovori_OPULJP[[#This Row],[Bespovratna sredstva - Nacionalni dio - HRK]]/7.5345</f>
        <v>27611.015926737011</v>
      </c>
      <c r="S3157" s="52">
        <v>1386901.33</v>
      </c>
      <c r="T3157" s="53">
        <f>Ugovori_OPULJP[[#This Row],[Bespovratna sredstva - Ukupno (EU+Nac) HRK
= Ukupna ugovorena vrijednost bespovratnih sredstava]]/7.5345</f>
        <v>184073.43951158007</v>
      </c>
      <c r="U3157" s="52">
        <v>1386901.33</v>
      </c>
      <c r="V3157" s="53">
        <f>Ugovori_OPULJP[[#This Row],[Javni doprinos korisnika - HRK]]/7.5345</f>
        <v>184073.43951158007</v>
      </c>
      <c r="W3157" s="50">
        <v>0</v>
      </c>
      <c r="X3157" s="51">
        <f>Ugovori_OPULJP[[#This Row],[Privatni doprinos korisnika - HRK]]/7.5345</f>
        <v>0</v>
      </c>
      <c r="Y3157" s="52">
        <v>2773802.66</v>
      </c>
      <c r="Z3157" s="53">
        <f>Ugovori_OPULJP[[#This Row],[UKUPNI PRIHVATLJIVI IZDACI
TOTAL ELIGIBLE EXPENDITURE
= Bespovratna sredstva ukupno + doprinos korisnika
= Ukupni prihvatljivi troškovi
= Ukupna ugovorena vrijednost projekta HRK]]/7.5345</f>
        <v>368146.87902316015</v>
      </c>
      <c r="AA3157" s="44" t="s">
        <v>10669</v>
      </c>
      <c r="AB3157" s="57" t="s">
        <v>10670</v>
      </c>
      <c r="AC3157" s="107" t="s">
        <v>11469</v>
      </c>
      <c r="AD3157" s="63" t="s">
        <v>11026</v>
      </c>
    </row>
    <row r="3158" spans="1:30" ht="66.75" customHeight="1" x14ac:dyDescent="0.2">
      <c r="A3158" s="61" t="s">
        <v>11470</v>
      </c>
      <c r="B3158" s="55" t="s">
        <v>10664</v>
      </c>
      <c r="C3158" s="56" t="s">
        <v>11022</v>
      </c>
      <c r="D3158" s="56" t="s">
        <v>11467</v>
      </c>
      <c r="E3158" s="57" t="s">
        <v>232</v>
      </c>
      <c r="F3158" s="62" t="s">
        <v>11471</v>
      </c>
      <c r="G3158" s="62" t="s">
        <v>11472</v>
      </c>
      <c r="H3158" s="59">
        <v>44075</v>
      </c>
      <c r="I3158" s="59">
        <v>44805</v>
      </c>
      <c r="J3158" s="48" t="str">
        <f>IF(Ugovori_OPULJP[[#This Row],[DATUM ZAVRŠETKA OPERACIJE]]&gt;DATE(2024,3,31),"u provedbi","završen")</f>
        <v>završen</v>
      </c>
      <c r="K3158" s="58" t="s">
        <v>371</v>
      </c>
      <c r="L3158" s="58" t="s">
        <v>371</v>
      </c>
      <c r="M3158" s="49">
        <v>0.85</v>
      </c>
      <c r="N3158" s="49">
        <v>0.15</v>
      </c>
      <c r="O3158" s="50">
        <f>Ugovori_OPULJP[[#This Row],[Bespovratna sredstva - Ukupno (EU+Nac) HRK
= Ukupna ugovorena vrijednost bespovratnih sredstava]]*Ugovori_OPULJP[[#This Row],[EU STOPA SUFINANCIRANJA %
EU CO-FINANCING RATE %]]</f>
        <v>331500</v>
      </c>
      <c r="P3158" s="51">
        <f>Ugovori_OPULJP[[#This Row],[Bespovratna sredstva - EU dio - HRK]]/7.5345</f>
        <v>43997.610989448534</v>
      </c>
      <c r="Q3158" s="50">
        <f>Ugovori_OPULJP[[#This Row],[Bespovratna sredstva - Ukupno (EU+Nac) HRK
= Ukupna ugovorena vrijednost bespovratnih sredstava]]*Ugovori_OPULJP[[#This Row],[STOPA NACIONALNOG SUFINANCIRANJA %]]</f>
        <v>58500</v>
      </c>
      <c r="R3158" s="51">
        <f>Ugovori_OPULJP[[#This Row],[Bespovratna sredstva - Nacionalni dio - HRK]]/7.5345</f>
        <v>7764.2842922556238</v>
      </c>
      <c r="S3158" s="52">
        <v>390000</v>
      </c>
      <c r="T3158" s="53">
        <f>Ugovori_OPULJP[[#This Row],[Bespovratna sredstva - Ukupno (EU+Nac) HRK
= Ukupna ugovorena vrijednost bespovratnih sredstava]]/7.5345</f>
        <v>51761.895281704157</v>
      </c>
      <c r="U3158" s="50">
        <v>43368.56</v>
      </c>
      <c r="V3158" s="51">
        <f>Ugovori_OPULJP[[#This Row],[Javni doprinos korisnika - HRK]]/7.5345</f>
        <v>5755.9970800982146</v>
      </c>
      <c r="W3158" s="50">
        <v>0</v>
      </c>
      <c r="X3158" s="51">
        <f>Ugovori_OPULJP[[#This Row],[Privatni doprinos korisnika - HRK]]/7.5345</f>
        <v>0</v>
      </c>
      <c r="Y3158" s="52">
        <v>433368.56</v>
      </c>
      <c r="Z3158" s="53">
        <f>Ugovori_OPULJP[[#This Row],[UKUPNI PRIHVATLJIVI IZDACI
TOTAL ELIGIBLE EXPENDITURE
= Bespovratna sredstva ukupno + doprinos korisnika
= Ukupni prihvatljivi troškovi
= Ukupna ugovorena vrijednost projekta HRK]]/7.5345</f>
        <v>57517.892361802369</v>
      </c>
      <c r="AA3158" s="44" t="s">
        <v>10669</v>
      </c>
      <c r="AB3158" s="57" t="s">
        <v>10670</v>
      </c>
      <c r="AC3158" s="107" t="s">
        <v>11473</v>
      </c>
      <c r="AD3158" s="63" t="s">
        <v>11026</v>
      </c>
    </row>
    <row r="3159" spans="1:30" ht="66.75" customHeight="1" x14ac:dyDescent="0.2">
      <c r="A3159" s="66" t="s">
        <v>11474</v>
      </c>
      <c r="B3159" s="55" t="s">
        <v>10664</v>
      </c>
      <c r="C3159" s="56" t="s">
        <v>11022</v>
      </c>
      <c r="D3159" s="88" t="s">
        <v>11475</v>
      </c>
      <c r="E3159" s="57" t="s">
        <v>232</v>
      </c>
      <c r="F3159" s="62" t="s">
        <v>11476</v>
      </c>
      <c r="G3159" s="62" t="s">
        <v>2385</v>
      </c>
      <c r="H3159" s="59">
        <v>44386</v>
      </c>
      <c r="I3159" s="59">
        <v>44753</v>
      </c>
      <c r="J3159" s="48" t="str">
        <f>IF(Ugovori_OPULJP[[#This Row],[DATUM ZAVRŠETKA OPERACIJE]]&gt;DATE(2024,3,31),"u provedbi","završen")</f>
        <v>završen</v>
      </c>
      <c r="K3159" s="67" t="s">
        <v>84</v>
      </c>
      <c r="L3159" s="46" t="s">
        <v>84</v>
      </c>
      <c r="M3159" s="49">
        <v>0.85</v>
      </c>
      <c r="N3159" s="49">
        <v>0.15</v>
      </c>
      <c r="O3159" s="50">
        <f>Ugovori_OPULJP[[#This Row],[Bespovratna sredstva - Ukupno (EU+Nac) HRK
= Ukupna ugovorena vrijednost bespovratnih sredstava]]*Ugovori_OPULJP[[#This Row],[EU STOPA SUFINANCIRANJA %
EU CO-FINANCING RATE %]]</f>
        <v>1374683.121</v>
      </c>
      <c r="P3159" s="51">
        <f>Ugovori_OPULJP[[#This Row],[Bespovratna sredstva - EU dio - HRK]]/7.5345</f>
        <v>182451.80449930319</v>
      </c>
      <c r="Q3159" s="50">
        <f>Ugovori_OPULJP[[#This Row],[Bespovratna sredstva - Ukupno (EU+Nac) HRK
= Ukupna ugovorena vrijednost bespovratnih sredstava]]*Ugovori_OPULJP[[#This Row],[STOPA NACIONALNOG SUFINANCIRANJA %]]</f>
        <v>242591.139</v>
      </c>
      <c r="R3159" s="51">
        <f>Ugovori_OPULJP[[#This Row],[Bespovratna sredstva - Nacionalni dio - HRK]]/7.5345</f>
        <v>32197.377264582916</v>
      </c>
      <c r="S3159" s="52">
        <v>1617274.26</v>
      </c>
      <c r="T3159" s="53">
        <f>Ugovori_OPULJP[[#This Row],[Bespovratna sredstva - Ukupno (EU+Nac) HRK
= Ukupna ugovorena vrijednost bespovratnih sredstava]]/7.5345</f>
        <v>214649.18176388612</v>
      </c>
      <c r="U3159" s="50">
        <v>285401.34000000008</v>
      </c>
      <c r="V3159" s="51">
        <f>Ugovori_OPULJP[[#This Row],[Javni doprinos korisnika - HRK]]/7.5345</f>
        <v>37879.267370097557</v>
      </c>
      <c r="W3159" s="50">
        <v>0</v>
      </c>
      <c r="X3159" s="51">
        <f>Ugovori_OPULJP[[#This Row],[Privatni doprinos korisnika - HRK]]/7.5345</f>
        <v>0</v>
      </c>
      <c r="Y3159" s="52">
        <v>1902675.6</v>
      </c>
      <c r="Z3159" s="53">
        <f>Ugovori_OPULJP[[#This Row],[UKUPNI PRIHVATLJIVI IZDACI
TOTAL ELIGIBLE EXPENDITURE
= Bespovratna sredstva ukupno + doprinos korisnika
= Ukupni prihvatljivi troškovi
= Ukupna ugovorena vrijednost projekta HRK]]/7.5345</f>
        <v>252528.44913398367</v>
      </c>
      <c r="AA3159" s="57" t="s">
        <v>10669</v>
      </c>
      <c r="AB3159" s="57" t="s">
        <v>10670</v>
      </c>
      <c r="AC3159" s="107" t="s">
        <v>11477</v>
      </c>
      <c r="AD3159" s="63" t="s">
        <v>11026</v>
      </c>
    </row>
    <row r="3160" spans="1:30" ht="66.75" customHeight="1" x14ac:dyDescent="0.2">
      <c r="A3160" s="61" t="s">
        <v>11478</v>
      </c>
      <c r="B3160" s="55" t="s">
        <v>10664</v>
      </c>
      <c r="C3160" s="56" t="s">
        <v>11022</v>
      </c>
      <c r="D3160" s="88" t="s">
        <v>11475</v>
      </c>
      <c r="E3160" s="57" t="s">
        <v>232</v>
      </c>
      <c r="F3160" s="62" t="s">
        <v>11479</v>
      </c>
      <c r="G3160" s="62" t="s">
        <v>1695</v>
      </c>
      <c r="H3160" s="59">
        <v>44440</v>
      </c>
      <c r="I3160" s="59">
        <v>44805</v>
      </c>
      <c r="J3160" s="48" t="str">
        <f>IF(Ugovori_OPULJP[[#This Row],[DATUM ZAVRŠETKA OPERACIJE]]&gt;DATE(2024,3,31),"u provedbi","završen")</f>
        <v>završen</v>
      </c>
      <c r="K3160" s="67" t="s">
        <v>338</v>
      </c>
      <c r="L3160" s="67" t="s">
        <v>338</v>
      </c>
      <c r="M3160" s="49">
        <v>0.85</v>
      </c>
      <c r="N3160" s="49">
        <v>0.15</v>
      </c>
      <c r="O3160" s="50">
        <f>Ugovori_OPULJP[[#This Row],[Bespovratna sredstva - Ukupno (EU+Nac) HRK
= Ukupna ugovorena vrijednost bespovratnih sredstava]]*Ugovori_OPULJP[[#This Row],[EU STOPA SUFINANCIRANJA %
EU CO-FINANCING RATE %]]</f>
        <v>554494.03200000001</v>
      </c>
      <c r="P3160" s="51">
        <f>Ugovori_OPULJP[[#This Row],[Bespovratna sredstva - EU dio - HRK]]/7.5345</f>
        <v>73594.00517618953</v>
      </c>
      <c r="Q3160" s="50">
        <f>Ugovori_OPULJP[[#This Row],[Bespovratna sredstva - Ukupno (EU+Nac) HRK
= Ukupna ugovorena vrijednost bespovratnih sredstava]]*Ugovori_OPULJP[[#This Row],[STOPA NACIONALNOG SUFINANCIRANJA %]]</f>
        <v>97851.888000000006</v>
      </c>
      <c r="R3160" s="51">
        <f>Ugovori_OPULJP[[#This Row],[Bespovratna sredstva - Nacionalni dio - HRK]]/7.5345</f>
        <v>12987.177384033446</v>
      </c>
      <c r="S3160" s="52">
        <v>652345.92000000004</v>
      </c>
      <c r="T3160" s="53">
        <f>Ugovori_OPULJP[[#This Row],[Bespovratna sredstva - Ukupno (EU+Nac) HRK
= Ukupna ugovorena vrijednost bespovratnih sredstava]]/7.5345</f>
        <v>86581.18256022298</v>
      </c>
      <c r="U3160" s="50">
        <v>72482.880000000005</v>
      </c>
      <c r="V3160" s="51">
        <f>Ugovori_OPULJP[[#This Row],[Javni doprinos korisnika - HRK]]/7.5345</f>
        <v>9620.1313955803307</v>
      </c>
      <c r="W3160" s="50">
        <v>0</v>
      </c>
      <c r="X3160" s="51">
        <f>Ugovori_OPULJP[[#This Row],[Privatni doprinos korisnika - HRK]]/7.5345</f>
        <v>0</v>
      </c>
      <c r="Y3160" s="52">
        <v>724828.8</v>
      </c>
      <c r="Z3160" s="53">
        <f>Ugovori_OPULJP[[#This Row],[UKUPNI PRIHVATLJIVI IZDACI
TOTAL ELIGIBLE EXPENDITURE
= Bespovratna sredstva ukupno + doprinos korisnika
= Ukupni prihvatljivi troškovi
= Ukupna ugovorena vrijednost projekta HRK]]/7.5345</f>
        <v>96201.3139558033</v>
      </c>
      <c r="AA3160" s="57" t="s">
        <v>10669</v>
      </c>
      <c r="AB3160" s="57" t="s">
        <v>10670</v>
      </c>
      <c r="AC3160" s="107" t="s">
        <v>11480</v>
      </c>
      <c r="AD3160" s="63" t="s">
        <v>11026</v>
      </c>
    </row>
    <row r="3161" spans="1:30" ht="66.75" customHeight="1" x14ac:dyDescent="0.2">
      <c r="A3161" s="61" t="s">
        <v>11481</v>
      </c>
      <c r="B3161" s="55" t="s">
        <v>10664</v>
      </c>
      <c r="C3161" s="56" t="s">
        <v>11022</v>
      </c>
      <c r="D3161" s="88" t="s">
        <v>11475</v>
      </c>
      <c r="E3161" s="57" t="s">
        <v>232</v>
      </c>
      <c r="F3161" s="62" t="s">
        <v>11482</v>
      </c>
      <c r="G3161" s="45" t="s">
        <v>1079</v>
      </c>
      <c r="H3161" s="59">
        <v>44421</v>
      </c>
      <c r="I3161" s="59">
        <v>44789</v>
      </c>
      <c r="J3161" s="48" t="str">
        <f>IF(Ugovori_OPULJP[[#This Row],[DATUM ZAVRŠETKA OPERACIJE]]&gt;DATE(2024,3,31),"u provedbi","završen")</f>
        <v>završen</v>
      </c>
      <c r="K3161" s="67" t="s">
        <v>425</v>
      </c>
      <c r="L3161" s="46" t="s">
        <v>425</v>
      </c>
      <c r="M3161" s="49">
        <v>0.85</v>
      </c>
      <c r="N3161" s="49">
        <v>0.15</v>
      </c>
      <c r="O3161" s="50">
        <f>Ugovori_OPULJP[[#This Row],[Bespovratna sredstva - Ukupno (EU+Nac) HRK
= Ukupna ugovorena vrijednost bespovratnih sredstava]]*Ugovori_OPULJP[[#This Row],[EU STOPA SUFINANCIRANJA %
EU CO-FINANCING RATE %]]</f>
        <v>3273055.05</v>
      </c>
      <c r="P3161" s="51">
        <f>Ugovori_OPULJP[[#This Row],[Bespovratna sredstva - EU dio - HRK]]/7.5345</f>
        <v>434409.05833167426</v>
      </c>
      <c r="Q3161" s="50">
        <f>Ugovori_OPULJP[[#This Row],[Bespovratna sredstva - Ukupno (EU+Nac) HRK
= Ukupna ugovorena vrijednost bespovratnih sredstava]]*Ugovori_OPULJP[[#This Row],[STOPA NACIONALNOG SUFINANCIRANJA %]]</f>
        <v>577597.94999999995</v>
      </c>
      <c r="R3161" s="51">
        <f>Ugovori_OPULJP[[#This Row],[Bespovratna sredstva - Nacionalni dio - HRK]]/7.5345</f>
        <v>76660.422058530748</v>
      </c>
      <c r="S3161" s="52">
        <v>3850653</v>
      </c>
      <c r="T3161" s="53">
        <f>Ugovori_OPULJP[[#This Row],[Bespovratna sredstva - Ukupno (EU+Nac) HRK
= Ukupna ugovorena vrijednost bespovratnih sredstava]]/7.5345</f>
        <v>511069.48039020505</v>
      </c>
      <c r="U3161" s="50">
        <v>679527</v>
      </c>
      <c r="V3161" s="51">
        <f>Ugovori_OPULJP[[#This Row],[Javni doprinos korisnika - HRK]]/7.5345</f>
        <v>90188.731833565587</v>
      </c>
      <c r="W3161" s="50">
        <v>0</v>
      </c>
      <c r="X3161" s="51">
        <f>Ugovori_OPULJP[[#This Row],[Privatni doprinos korisnika - HRK]]/7.5345</f>
        <v>0</v>
      </c>
      <c r="Y3161" s="52">
        <v>4530180</v>
      </c>
      <c r="Z3161" s="53">
        <f>Ugovori_OPULJP[[#This Row],[UKUPNI PRIHVATLJIVI IZDACI
TOTAL ELIGIBLE EXPENDITURE
= Bespovratna sredstva ukupno + doprinos korisnika
= Ukupni prihvatljivi troškovi
= Ukupna ugovorena vrijednost projekta HRK]]/7.5345</f>
        <v>601258.21222377068</v>
      </c>
      <c r="AA3161" s="57" t="s">
        <v>10669</v>
      </c>
      <c r="AB3161" s="57" t="s">
        <v>10670</v>
      </c>
      <c r="AC3161" s="107" t="s">
        <v>11483</v>
      </c>
      <c r="AD3161" s="63" t="s">
        <v>11026</v>
      </c>
    </row>
    <row r="3162" spans="1:30" ht="66.75" customHeight="1" x14ac:dyDescent="0.2">
      <c r="A3162" s="61" t="s">
        <v>11484</v>
      </c>
      <c r="B3162" s="55" t="s">
        <v>10664</v>
      </c>
      <c r="C3162" s="56" t="s">
        <v>11022</v>
      </c>
      <c r="D3162" s="88" t="s">
        <v>11475</v>
      </c>
      <c r="E3162" s="57" t="s">
        <v>232</v>
      </c>
      <c r="F3162" s="45" t="s">
        <v>11214</v>
      </c>
      <c r="G3162" s="45" t="s">
        <v>11215</v>
      </c>
      <c r="H3162" s="59">
        <v>44433</v>
      </c>
      <c r="I3162" s="59">
        <v>44798</v>
      </c>
      <c r="J3162" s="48" t="str">
        <f>IF(Ugovori_OPULJP[[#This Row],[DATUM ZAVRŠETKA OPERACIJE]]&gt;DATE(2024,3,31),"u provedbi","završen")</f>
        <v>završen</v>
      </c>
      <c r="K3162" s="58" t="s">
        <v>155</v>
      </c>
      <c r="L3162" s="46" t="s">
        <v>155</v>
      </c>
      <c r="M3162" s="49">
        <v>0.85</v>
      </c>
      <c r="N3162" s="49">
        <v>0.15</v>
      </c>
      <c r="O3162" s="50">
        <f>Ugovori_OPULJP[[#This Row],[Bespovratna sredstva - Ukupno (EU+Nac) HRK
= Ukupna ugovorena vrijednost bespovratnih sredstava]]*Ugovori_OPULJP[[#This Row],[EU STOPA SUFINANCIRANJA %
EU CO-FINANCING RATE %]]</f>
        <v>752802.66149999993</v>
      </c>
      <c r="P3162" s="51">
        <f>Ugovori_OPULJP[[#This Row],[Bespovratna sredstva - EU dio - HRK]]/7.5345</f>
        <v>99914.083416285081</v>
      </c>
      <c r="Q3162" s="50">
        <f>Ugovori_OPULJP[[#This Row],[Bespovratna sredstva - Ukupno (EU+Nac) HRK
= Ukupna ugovorena vrijednost bespovratnih sredstava]]*Ugovori_OPULJP[[#This Row],[STOPA NACIONALNOG SUFINANCIRANJA %]]</f>
        <v>132847.52849999999</v>
      </c>
      <c r="R3162" s="51">
        <f>Ugovori_OPULJP[[#This Row],[Bespovratna sredstva - Nacionalni dio - HRK]]/7.5345</f>
        <v>17631.897073462071</v>
      </c>
      <c r="S3162" s="52">
        <v>885650.19</v>
      </c>
      <c r="T3162" s="53">
        <f>Ugovori_OPULJP[[#This Row],[Bespovratna sredstva - Ukupno (EU+Nac) HRK
= Ukupna ugovorena vrijednost bespovratnih sredstava]]/7.5345</f>
        <v>117545.98048974715</v>
      </c>
      <c r="U3162" s="50">
        <v>156291.21000000008</v>
      </c>
      <c r="V3162" s="51">
        <f>Ugovori_OPULJP[[#This Row],[Javni doprinos korisnika - HRK]]/7.5345</f>
        <v>20743.408321720097</v>
      </c>
      <c r="W3162" s="50">
        <v>0</v>
      </c>
      <c r="X3162" s="51">
        <f>Ugovori_OPULJP[[#This Row],[Privatni doprinos korisnika - HRK]]/7.5345</f>
        <v>0</v>
      </c>
      <c r="Y3162" s="52">
        <v>1041941.4</v>
      </c>
      <c r="Z3162" s="53">
        <f>Ugovori_OPULJP[[#This Row],[UKUPNI PRIHVATLJIVI IZDACI
TOTAL ELIGIBLE EXPENDITURE
= Bespovratna sredstva ukupno + doprinos korisnika
= Ukupni prihvatljivi troškovi
= Ukupna ugovorena vrijednost projekta HRK]]/7.5345</f>
        <v>138289.38881146724</v>
      </c>
      <c r="AA3162" s="57" t="s">
        <v>10669</v>
      </c>
      <c r="AB3162" s="57" t="s">
        <v>10670</v>
      </c>
      <c r="AC3162" s="107" t="s">
        <v>11485</v>
      </c>
      <c r="AD3162" s="63" t="s">
        <v>11026</v>
      </c>
    </row>
    <row r="3163" spans="1:30" ht="66.75" customHeight="1" x14ac:dyDescent="0.2">
      <c r="A3163" s="61" t="s">
        <v>11486</v>
      </c>
      <c r="B3163" s="55" t="s">
        <v>10664</v>
      </c>
      <c r="C3163" s="56" t="s">
        <v>11022</v>
      </c>
      <c r="D3163" s="88" t="s">
        <v>11475</v>
      </c>
      <c r="E3163" s="57" t="s">
        <v>232</v>
      </c>
      <c r="F3163" s="62" t="s">
        <v>11487</v>
      </c>
      <c r="G3163" s="62" t="s">
        <v>11275</v>
      </c>
      <c r="H3163" s="59">
        <v>44438</v>
      </c>
      <c r="I3163" s="59">
        <v>44803</v>
      </c>
      <c r="J3163" s="48" t="str">
        <f>IF(Ugovori_OPULJP[[#This Row],[DATUM ZAVRŠETKA OPERACIJE]]&gt;DATE(2024,3,31),"u provedbi","završen")</f>
        <v>završen</v>
      </c>
      <c r="K3163" s="58" t="s">
        <v>211</v>
      </c>
      <c r="L3163" s="58" t="s">
        <v>211</v>
      </c>
      <c r="M3163" s="49">
        <v>0.85</v>
      </c>
      <c r="N3163" s="49">
        <v>0.15</v>
      </c>
      <c r="O3163" s="50">
        <f>Ugovori_OPULJP[[#This Row],[Bespovratna sredstva - Ukupno (EU+Nac) HRK
= Ukupna ugovorena vrijednost bespovratnih sredstava]]*Ugovori_OPULJP[[#This Row],[EU STOPA SUFINANCIRANJA %
EU CO-FINANCING RATE %]]</f>
        <v>1074332.1869999999</v>
      </c>
      <c r="P3163" s="51">
        <f>Ugovori_OPULJP[[#This Row],[Bespovratna sredstva - EU dio - HRK]]/7.5345</f>
        <v>142588.3850288672</v>
      </c>
      <c r="Q3163" s="50">
        <f>Ugovori_OPULJP[[#This Row],[Bespovratna sredstva - Ukupno (EU+Nac) HRK
= Ukupna ugovorena vrijednost bespovratnih sredstava]]*Ugovori_OPULJP[[#This Row],[STOPA NACIONALNOG SUFINANCIRANJA %]]</f>
        <v>189588.033</v>
      </c>
      <c r="R3163" s="51">
        <f>Ugovori_OPULJP[[#This Row],[Bespovratna sredstva - Nacionalni dio - HRK]]/7.5345</f>
        <v>25162.656181564798</v>
      </c>
      <c r="S3163" s="52">
        <v>1263920.22</v>
      </c>
      <c r="T3163" s="53">
        <f>Ugovori_OPULJP[[#This Row],[Bespovratna sredstva - Ukupno (EU+Nac) HRK
= Ukupna ugovorena vrijednost bespovratnih sredstava]]/7.5345</f>
        <v>167751.04121043201</v>
      </c>
      <c r="U3163" s="50">
        <v>140435.58000000007</v>
      </c>
      <c r="V3163" s="51">
        <f>Ugovori_OPULJP[[#This Row],[Javni doprinos korisnika - HRK]]/7.5345</f>
        <v>18639.0045789369</v>
      </c>
      <c r="W3163" s="50">
        <v>0</v>
      </c>
      <c r="X3163" s="51">
        <f>Ugovori_OPULJP[[#This Row],[Privatni doprinos korisnika - HRK]]/7.5345</f>
        <v>0</v>
      </c>
      <c r="Y3163" s="52">
        <v>1404355.8</v>
      </c>
      <c r="Z3163" s="53">
        <f>Ugovori_OPULJP[[#This Row],[UKUPNI PRIHVATLJIVI IZDACI
TOTAL ELIGIBLE EXPENDITURE
= Bespovratna sredstva ukupno + doprinos korisnika
= Ukupni prihvatljivi troškovi
= Ukupna ugovorena vrijednost projekta HRK]]/7.5345</f>
        <v>186390.04578936889</v>
      </c>
      <c r="AA3163" s="57" t="s">
        <v>10669</v>
      </c>
      <c r="AB3163" s="57" t="s">
        <v>10670</v>
      </c>
      <c r="AC3163" s="107" t="s">
        <v>11488</v>
      </c>
      <c r="AD3163" s="63" t="s">
        <v>11026</v>
      </c>
    </row>
    <row r="3164" spans="1:30" ht="66.75" customHeight="1" x14ac:dyDescent="0.2">
      <c r="A3164" s="61" t="s">
        <v>11489</v>
      </c>
      <c r="B3164" s="55" t="s">
        <v>10664</v>
      </c>
      <c r="C3164" s="56" t="s">
        <v>11022</v>
      </c>
      <c r="D3164" s="88" t="s">
        <v>11475</v>
      </c>
      <c r="E3164" s="57" t="s">
        <v>232</v>
      </c>
      <c r="F3164" s="62" t="s">
        <v>11490</v>
      </c>
      <c r="G3164" s="45" t="s">
        <v>8524</v>
      </c>
      <c r="H3164" s="59">
        <v>44410</v>
      </c>
      <c r="I3164" s="59">
        <v>44775</v>
      </c>
      <c r="J3164" s="48" t="str">
        <f>IF(Ugovori_OPULJP[[#This Row],[DATUM ZAVRŠETKA OPERACIJE]]&gt;DATE(2024,3,31),"u provedbi","završen")</f>
        <v>završen</v>
      </c>
      <c r="K3164" s="58" t="s">
        <v>79</v>
      </c>
      <c r="L3164" s="58" t="s">
        <v>79</v>
      </c>
      <c r="M3164" s="49">
        <v>0.85</v>
      </c>
      <c r="N3164" s="49">
        <v>0.15</v>
      </c>
      <c r="O3164" s="50">
        <f>Ugovori_OPULJP[[#This Row],[Bespovratna sredstva - Ukupno (EU+Nac) HRK
= Ukupna ugovorena vrijednost bespovratnih sredstava]]*Ugovori_OPULJP[[#This Row],[EU STOPA SUFINANCIRANJA %
EU CO-FINANCING RATE %]]</f>
        <v>327305.505</v>
      </c>
      <c r="P3164" s="51">
        <f>Ugovori_OPULJP[[#This Row],[Bespovratna sredstva - EU dio - HRK]]/7.5345</f>
        <v>43440.905833167431</v>
      </c>
      <c r="Q3164" s="50">
        <f>Ugovori_OPULJP[[#This Row],[Bespovratna sredstva - Ukupno (EU+Nac) HRK
= Ukupna ugovorena vrijednost bespovratnih sredstava]]*Ugovori_OPULJP[[#This Row],[STOPA NACIONALNOG SUFINANCIRANJA %]]</f>
        <v>57759.794999999998</v>
      </c>
      <c r="R3164" s="51">
        <f>Ugovori_OPULJP[[#This Row],[Bespovratna sredstva - Nacionalni dio - HRK]]/7.5345</f>
        <v>7666.0422058530748</v>
      </c>
      <c r="S3164" s="52">
        <v>385065.3</v>
      </c>
      <c r="T3164" s="53">
        <f>Ugovori_OPULJP[[#This Row],[Bespovratna sredstva - Ukupno (EU+Nac) HRK
= Ukupna ugovorena vrijednost bespovratnih sredstava]]/7.5345</f>
        <v>51106.948039020499</v>
      </c>
      <c r="U3164" s="50">
        <f>67952.7</f>
        <v>67952.7</v>
      </c>
      <c r="V3164" s="51">
        <f>Ugovori_OPULJP[[#This Row],[Javni doprinos korisnika - HRK]]/7.5345</f>
        <v>9018.8731833565598</v>
      </c>
      <c r="W3164" s="50">
        <v>0</v>
      </c>
      <c r="X3164" s="51">
        <f>Ugovori_OPULJP[[#This Row],[Privatni doprinos korisnika - HRK]]/7.5345</f>
        <v>0</v>
      </c>
      <c r="Y3164" s="52">
        <v>453018</v>
      </c>
      <c r="Z3164" s="53">
        <f>Ugovori_OPULJP[[#This Row],[UKUPNI PRIHVATLJIVI IZDACI
TOTAL ELIGIBLE EXPENDITURE
= Bespovratna sredstva ukupno + doprinos korisnika
= Ukupni prihvatljivi troškovi
= Ukupna ugovorena vrijednost projekta HRK]]/7.5345</f>
        <v>60125.821222377061</v>
      </c>
      <c r="AA3164" s="57" t="s">
        <v>10669</v>
      </c>
      <c r="AB3164" s="57" t="s">
        <v>10670</v>
      </c>
      <c r="AC3164" s="107" t="s">
        <v>11491</v>
      </c>
      <c r="AD3164" s="63" t="s">
        <v>11026</v>
      </c>
    </row>
    <row r="3165" spans="1:30" ht="66.75" customHeight="1" x14ac:dyDescent="0.2">
      <c r="A3165" s="61" t="s">
        <v>11492</v>
      </c>
      <c r="B3165" s="55" t="s">
        <v>10664</v>
      </c>
      <c r="C3165" s="56" t="s">
        <v>11022</v>
      </c>
      <c r="D3165" s="88" t="s">
        <v>11475</v>
      </c>
      <c r="E3165" s="57" t="s">
        <v>232</v>
      </c>
      <c r="F3165" s="62" t="s">
        <v>11493</v>
      </c>
      <c r="G3165" s="45" t="s">
        <v>1978</v>
      </c>
      <c r="H3165" s="59">
        <v>44419</v>
      </c>
      <c r="I3165" s="59">
        <v>44784</v>
      </c>
      <c r="J3165" s="48" t="str">
        <f>IF(Ugovori_OPULJP[[#This Row],[DATUM ZAVRŠETKA OPERACIJE]]&gt;DATE(2024,3,31),"u provedbi","završen")</f>
        <v>završen</v>
      </c>
      <c r="K3165" s="58" t="s">
        <v>599</v>
      </c>
      <c r="L3165" s="67" t="s">
        <v>599</v>
      </c>
      <c r="M3165" s="49">
        <v>0.85</v>
      </c>
      <c r="N3165" s="49">
        <v>0.15</v>
      </c>
      <c r="O3165" s="50">
        <f>Ugovori_OPULJP[[#This Row],[Bespovratna sredstva - Ukupno (EU+Nac) HRK
= Ukupna ugovorena vrijednost bespovratnih sredstava]]*Ugovori_OPULJP[[#This Row],[EU STOPA SUFINANCIRANJA %
EU CO-FINANCING RATE %]]</f>
        <v>554494.03200000001</v>
      </c>
      <c r="P3165" s="51">
        <f>Ugovori_OPULJP[[#This Row],[Bespovratna sredstva - EU dio - HRK]]/7.5345</f>
        <v>73594.00517618953</v>
      </c>
      <c r="Q3165" s="50">
        <f>Ugovori_OPULJP[[#This Row],[Bespovratna sredstva - Ukupno (EU+Nac) HRK
= Ukupna ugovorena vrijednost bespovratnih sredstava]]*Ugovori_OPULJP[[#This Row],[STOPA NACIONALNOG SUFINANCIRANJA %]]</f>
        <v>97851.888000000006</v>
      </c>
      <c r="R3165" s="51">
        <f>Ugovori_OPULJP[[#This Row],[Bespovratna sredstva - Nacionalni dio - HRK]]/7.5345</f>
        <v>12987.177384033446</v>
      </c>
      <c r="S3165" s="52">
        <v>652345.92000000004</v>
      </c>
      <c r="T3165" s="53">
        <f>Ugovori_OPULJP[[#This Row],[Bespovratna sredstva - Ukupno (EU+Nac) HRK
= Ukupna ugovorena vrijednost bespovratnih sredstava]]/7.5345</f>
        <v>86581.18256022298</v>
      </c>
      <c r="U3165" s="50">
        <v>72482.880000000005</v>
      </c>
      <c r="V3165" s="51">
        <f>Ugovori_OPULJP[[#This Row],[Javni doprinos korisnika - HRK]]/7.5345</f>
        <v>9620.1313955803307</v>
      </c>
      <c r="W3165" s="50">
        <v>0</v>
      </c>
      <c r="X3165" s="51">
        <f>Ugovori_OPULJP[[#This Row],[Privatni doprinos korisnika - HRK]]/7.5345</f>
        <v>0</v>
      </c>
      <c r="Y3165" s="52">
        <v>724828.8</v>
      </c>
      <c r="Z3165" s="53">
        <f>Ugovori_OPULJP[[#This Row],[UKUPNI PRIHVATLJIVI IZDACI
TOTAL ELIGIBLE EXPENDITURE
= Bespovratna sredstva ukupno + doprinos korisnika
= Ukupni prihvatljivi troškovi
= Ukupna ugovorena vrijednost projekta HRK]]/7.5345</f>
        <v>96201.3139558033</v>
      </c>
      <c r="AA3165" s="57" t="s">
        <v>10669</v>
      </c>
      <c r="AB3165" s="57" t="s">
        <v>10670</v>
      </c>
      <c r="AC3165" s="107" t="s">
        <v>11494</v>
      </c>
      <c r="AD3165" s="63" t="s">
        <v>11026</v>
      </c>
    </row>
    <row r="3166" spans="1:30" ht="66.75" customHeight="1" x14ac:dyDescent="0.2">
      <c r="A3166" s="61" t="s">
        <v>11495</v>
      </c>
      <c r="B3166" s="55" t="s">
        <v>10664</v>
      </c>
      <c r="C3166" s="56" t="s">
        <v>11022</v>
      </c>
      <c r="D3166" s="88" t="s">
        <v>11475</v>
      </c>
      <c r="E3166" s="57" t="s">
        <v>232</v>
      </c>
      <c r="F3166" s="62" t="s">
        <v>11102</v>
      </c>
      <c r="G3166" s="62" t="s">
        <v>1443</v>
      </c>
      <c r="H3166" s="59">
        <v>44397</v>
      </c>
      <c r="I3166" s="59">
        <v>44762</v>
      </c>
      <c r="J3166" s="48" t="str">
        <f>IF(Ugovori_OPULJP[[#This Row],[DATUM ZAVRŠETKA OPERACIJE]]&gt;DATE(2024,3,31),"u provedbi","završen")</f>
        <v>završen</v>
      </c>
      <c r="K3166" s="58" t="s">
        <v>186</v>
      </c>
      <c r="L3166" s="67" t="s">
        <v>186</v>
      </c>
      <c r="M3166" s="49">
        <v>0.85</v>
      </c>
      <c r="N3166" s="49">
        <v>0.15</v>
      </c>
      <c r="O3166" s="50">
        <f>Ugovori_OPULJP[[#This Row],[Bespovratna sredstva - Ukupno (EU+Nac) HRK
= Ukupna ugovorena vrijednost bespovratnih sredstava]]*Ugovori_OPULJP[[#This Row],[EU STOPA SUFINANCIRANJA %
EU CO-FINANCING RATE %]]</f>
        <v>1700000</v>
      </c>
      <c r="P3166" s="51">
        <f>Ugovori_OPULJP[[#This Row],[Bespovratna sredstva - EU dio - HRK]]/7.5345</f>
        <v>225628.77430486429</v>
      </c>
      <c r="Q3166" s="50">
        <f>Ugovori_OPULJP[[#This Row],[Bespovratna sredstva - Ukupno (EU+Nac) HRK
= Ukupna ugovorena vrijednost bespovratnih sredstava]]*Ugovori_OPULJP[[#This Row],[STOPA NACIONALNOG SUFINANCIRANJA %]]</f>
        <v>300000</v>
      </c>
      <c r="R3166" s="51">
        <f>Ugovori_OPULJP[[#This Row],[Bespovratna sredstva - Nacionalni dio - HRK]]/7.5345</f>
        <v>39816.842524387816</v>
      </c>
      <c r="S3166" s="52">
        <v>2000000</v>
      </c>
      <c r="T3166" s="53">
        <f>Ugovori_OPULJP[[#This Row],[Bespovratna sredstva - Ukupno (EU+Nac) HRK
= Ukupna ugovorena vrijednost bespovratnih sredstava]]/7.5345</f>
        <v>265445.6168292521</v>
      </c>
      <c r="U3166" s="50">
        <v>446297.20000000019</v>
      </c>
      <c r="V3166" s="51">
        <f>Ugovori_OPULJP[[#This Row],[Javni doprinos korisnika - HRK]]/7.5345</f>
        <v>59233.817771584065</v>
      </c>
      <c r="W3166" s="50">
        <v>0</v>
      </c>
      <c r="X3166" s="51">
        <f>Ugovori_OPULJP[[#This Row],[Privatni doprinos korisnika - HRK]]/7.5345</f>
        <v>0</v>
      </c>
      <c r="Y3166" s="52">
        <v>2446297.2000000002</v>
      </c>
      <c r="Z3166" s="53">
        <f>Ugovori_OPULJP[[#This Row],[UKUPNI PRIHVATLJIVI IZDACI
TOTAL ELIGIBLE EXPENDITURE
= Bespovratna sredstva ukupno + doprinos korisnika
= Ukupni prihvatljivi troškovi
= Ukupna ugovorena vrijednost projekta HRK]]/7.5345</f>
        <v>324679.43460083613</v>
      </c>
      <c r="AA3166" s="57" t="s">
        <v>10669</v>
      </c>
      <c r="AB3166" s="57" t="s">
        <v>10670</v>
      </c>
      <c r="AC3166" s="107" t="s">
        <v>11496</v>
      </c>
      <c r="AD3166" s="63" t="s">
        <v>11026</v>
      </c>
    </row>
    <row r="3167" spans="1:30" ht="66.75" customHeight="1" x14ac:dyDescent="0.2">
      <c r="A3167" s="61" t="s">
        <v>11497</v>
      </c>
      <c r="B3167" s="55" t="s">
        <v>10664</v>
      </c>
      <c r="C3167" s="56" t="s">
        <v>11022</v>
      </c>
      <c r="D3167" s="88" t="s">
        <v>11475</v>
      </c>
      <c r="E3167" s="57" t="s">
        <v>232</v>
      </c>
      <c r="F3167" s="62" t="s">
        <v>11498</v>
      </c>
      <c r="G3167" s="62" t="s">
        <v>11129</v>
      </c>
      <c r="H3167" s="59">
        <v>44440</v>
      </c>
      <c r="I3167" s="59">
        <v>44805</v>
      </c>
      <c r="J3167" s="48" t="str">
        <f>IF(Ugovori_OPULJP[[#This Row],[DATUM ZAVRŠETKA OPERACIJE]]&gt;DATE(2024,3,31),"u provedbi","završen")</f>
        <v>završen</v>
      </c>
      <c r="K3167" s="58" t="s">
        <v>104</v>
      </c>
      <c r="L3167" s="58" t="s">
        <v>104</v>
      </c>
      <c r="M3167" s="49">
        <v>0.85</v>
      </c>
      <c r="N3167" s="49">
        <v>0.15</v>
      </c>
      <c r="O3167" s="50">
        <f>Ugovori_OPULJP[[#This Row],[Bespovratna sredstva - Ukupno (EU+Nac) HRK
= Ukupna ugovorena vrijednost bespovratnih sredstava]]*Ugovori_OPULJP[[#This Row],[EU STOPA SUFINANCIRANJA %
EU CO-FINANCING RATE %]]</f>
        <v>1938803.7854999998</v>
      </c>
      <c r="P3167" s="51">
        <f>Ugovori_OPULJP[[#This Row],[Bespovratna sredstva - EU dio - HRK]]/7.5345</f>
        <v>257323.48337646821</v>
      </c>
      <c r="Q3167" s="50">
        <f>Ugovori_OPULJP[[#This Row],[Bespovratna sredstva - Ukupno (EU+Nac) HRK
= Ukupna ugovorena vrijednost bespovratnih sredstava]]*Ugovori_OPULJP[[#This Row],[STOPA NACIONALNOG SUFINANCIRANJA %]]</f>
        <v>342141.84449999995</v>
      </c>
      <c r="R3167" s="51">
        <f>Ugovori_OPULJP[[#This Row],[Bespovratna sredstva - Nacionalni dio - HRK]]/7.5345</f>
        <v>45410.026478200271</v>
      </c>
      <c r="S3167" s="52">
        <v>2280945.63</v>
      </c>
      <c r="T3167" s="53">
        <f>Ugovori_OPULJP[[#This Row],[Bespovratna sredstva - Ukupno (EU+Nac) HRK
= Ukupna ugovorena vrijednost bespovratnih sredstava]]/7.5345</f>
        <v>302733.50985466852</v>
      </c>
      <c r="U3167" s="50">
        <v>120049.77000000002</v>
      </c>
      <c r="V3167" s="51">
        <f>Ugovori_OPULJP[[#This Row],[Javni doprinos korisnika - HRK]]/7.5345</f>
        <v>15933.342623929924</v>
      </c>
      <c r="W3167" s="50">
        <v>0</v>
      </c>
      <c r="X3167" s="51">
        <f>Ugovori_OPULJP[[#This Row],[Privatni doprinos korisnika - HRK]]/7.5345</f>
        <v>0</v>
      </c>
      <c r="Y3167" s="52">
        <v>2400995.4</v>
      </c>
      <c r="Z3167" s="53">
        <f>Ugovori_OPULJP[[#This Row],[UKUPNI PRIHVATLJIVI IZDACI
TOTAL ELIGIBLE EXPENDITURE
= Bespovratna sredstva ukupno + doprinos korisnika
= Ukupni prihvatljivi troškovi
= Ukupna ugovorena vrijednost projekta HRK]]/7.5345</f>
        <v>318666.85247859842</v>
      </c>
      <c r="AA3167" s="57" t="s">
        <v>10669</v>
      </c>
      <c r="AB3167" s="57" t="s">
        <v>10670</v>
      </c>
      <c r="AC3167" s="107" t="s">
        <v>11499</v>
      </c>
      <c r="AD3167" s="63" t="s">
        <v>11026</v>
      </c>
    </row>
    <row r="3168" spans="1:30" ht="66.75" customHeight="1" x14ac:dyDescent="0.2">
      <c r="A3168" s="61" t="s">
        <v>11500</v>
      </c>
      <c r="B3168" s="55" t="s">
        <v>10664</v>
      </c>
      <c r="C3168" s="56" t="s">
        <v>11022</v>
      </c>
      <c r="D3168" s="88" t="s">
        <v>11475</v>
      </c>
      <c r="E3168" s="57" t="s">
        <v>232</v>
      </c>
      <c r="F3168" s="62" t="s">
        <v>11501</v>
      </c>
      <c r="G3168" s="62" t="s">
        <v>1171</v>
      </c>
      <c r="H3168" s="59">
        <v>44425</v>
      </c>
      <c r="I3168" s="59">
        <v>44790</v>
      </c>
      <c r="J3168" s="48" t="str">
        <f>IF(Ugovori_OPULJP[[#This Row],[DATUM ZAVRŠETKA OPERACIJE]]&gt;DATE(2024,3,31),"u provedbi","završen")</f>
        <v>završen</v>
      </c>
      <c r="K3168" s="58" t="s">
        <v>333</v>
      </c>
      <c r="L3168" s="58" t="s">
        <v>333</v>
      </c>
      <c r="M3168" s="49">
        <v>0.85</v>
      </c>
      <c r="N3168" s="49">
        <v>0.15</v>
      </c>
      <c r="O3168" s="50">
        <f>Ugovori_OPULJP[[#This Row],[Bespovratna sredstva - Ukupno (EU+Nac) HRK
= Ukupna ugovorena vrijednost bespovratnih sredstava]]*Ugovori_OPULJP[[#This Row],[EU STOPA SUFINANCIRANJA %
EU CO-FINANCING RATE %]]</f>
        <v>1524858.588</v>
      </c>
      <c r="P3168" s="51">
        <f>Ugovori_OPULJP[[#This Row],[Bespovratna sredstva - EU dio - HRK]]/7.5345</f>
        <v>202383.51423452119</v>
      </c>
      <c r="Q3168" s="50">
        <f>Ugovori_OPULJP[[#This Row],[Bespovratna sredstva - Ukupno (EU+Nac) HRK
= Ukupna ugovorena vrijednost bespovratnih sredstava]]*Ugovori_OPULJP[[#This Row],[STOPA NACIONALNOG SUFINANCIRANJA %]]</f>
        <v>269092.69199999998</v>
      </c>
      <c r="R3168" s="51">
        <f>Ugovori_OPULJP[[#This Row],[Bespovratna sredstva - Nacionalni dio - HRK]]/7.5345</f>
        <v>35714.737806091973</v>
      </c>
      <c r="S3168" s="52">
        <v>1793951.28</v>
      </c>
      <c r="T3168" s="53">
        <f>Ugovori_OPULJP[[#This Row],[Bespovratna sredstva - Ukupno (EU+Nac) HRK
= Ukupna ugovorena vrijednost bespovratnih sredstava]]/7.5345</f>
        <v>238098.25204061318</v>
      </c>
      <c r="U3168" s="50">
        <v>199327.91999999993</v>
      </c>
      <c r="V3168" s="51">
        <f>Ugovori_OPULJP[[#This Row],[Javni doprinos korisnika - HRK]]/7.5345</f>
        <v>26455.361337845898</v>
      </c>
      <c r="W3168" s="50">
        <v>0</v>
      </c>
      <c r="X3168" s="51">
        <f>Ugovori_OPULJP[[#This Row],[Privatni doprinos korisnika - HRK]]/7.5345</f>
        <v>0</v>
      </c>
      <c r="Y3168" s="52">
        <v>1993279.2</v>
      </c>
      <c r="Z3168" s="53">
        <f>Ugovori_OPULJP[[#This Row],[UKUPNI PRIHVATLJIVI IZDACI
TOTAL ELIGIBLE EXPENDITURE
= Bespovratna sredstva ukupno + doprinos korisnika
= Ukupni prihvatljivi troškovi
= Ukupna ugovorena vrijednost projekta HRK]]/7.5345</f>
        <v>264553.61337845906</v>
      </c>
      <c r="AA3168" s="57" t="s">
        <v>10669</v>
      </c>
      <c r="AB3168" s="57" t="s">
        <v>10670</v>
      </c>
      <c r="AC3168" s="107" t="s">
        <v>11502</v>
      </c>
      <c r="AD3168" s="63" t="s">
        <v>11026</v>
      </c>
    </row>
    <row r="3169" spans="1:30" ht="66.75" customHeight="1" x14ac:dyDescent="0.2">
      <c r="A3169" s="61" t="s">
        <v>11503</v>
      </c>
      <c r="B3169" s="55" t="s">
        <v>10664</v>
      </c>
      <c r="C3169" s="56" t="s">
        <v>11022</v>
      </c>
      <c r="D3169" s="88" t="s">
        <v>11475</v>
      </c>
      <c r="E3169" s="57" t="s">
        <v>232</v>
      </c>
      <c r="F3169" s="62" t="s">
        <v>11504</v>
      </c>
      <c r="G3169" s="62" t="s">
        <v>10038</v>
      </c>
      <c r="H3169" s="59">
        <v>44410</v>
      </c>
      <c r="I3169" s="59">
        <v>44775</v>
      </c>
      <c r="J3169" s="48" t="str">
        <f>IF(Ugovori_OPULJP[[#This Row],[DATUM ZAVRŠETKA OPERACIJE]]&gt;DATE(2024,3,31),"u provedbi","završen")</f>
        <v>završen</v>
      </c>
      <c r="K3169" s="58" t="s">
        <v>338</v>
      </c>
      <c r="L3169" s="67" t="s">
        <v>3770</v>
      </c>
      <c r="M3169" s="49">
        <v>0.85</v>
      </c>
      <c r="N3169" s="49">
        <v>0.15</v>
      </c>
      <c r="O3169" s="50">
        <f>Ugovori_OPULJP[[#This Row],[Bespovratna sredstva - Ukupno (EU+Nac) HRK
= Ukupna ugovorena vrijednost bespovratnih sredstava]]*Ugovori_OPULJP[[#This Row],[EU STOPA SUFINANCIRANJA %
EU CO-FINANCING RATE %]]</f>
        <v>1309222.02</v>
      </c>
      <c r="P3169" s="51">
        <f>Ugovori_OPULJP[[#This Row],[Bespovratna sredstva - EU dio - HRK]]/7.5345</f>
        <v>173763.62333266973</v>
      </c>
      <c r="Q3169" s="50">
        <f>Ugovori_OPULJP[[#This Row],[Bespovratna sredstva - Ukupno (EU+Nac) HRK
= Ukupna ugovorena vrijednost bespovratnih sredstava]]*Ugovori_OPULJP[[#This Row],[STOPA NACIONALNOG SUFINANCIRANJA %]]</f>
        <v>231039.18</v>
      </c>
      <c r="R3169" s="51">
        <f>Ugovori_OPULJP[[#This Row],[Bespovratna sredstva - Nacionalni dio - HRK]]/7.5345</f>
        <v>30664.168823412299</v>
      </c>
      <c r="S3169" s="52">
        <v>1540261.2</v>
      </c>
      <c r="T3169" s="53">
        <f>Ugovori_OPULJP[[#This Row],[Bespovratna sredstva - Ukupno (EU+Nac) HRK
= Ukupna ugovorena vrijednost bespovratnih sredstava]]/7.5345</f>
        <v>204427.792156082</v>
      </c>
      <c r="U3169" s="50">
        <v>271810.80000000005</v>
      </c>
      <c r="V3169" s="51">
        <f>Ugovori_OPULJP[[#This Row],[Javni doprinos korisnika - HRK]]/7.5345</f>
        <v>36075.492733426247</v>
      </c>
      <c r="W3169" s="50">
        <v>0</v>
      </c>
      <c r="X3169" s="51">
        <f>Ugovori_OPULJP[[#This Row],[Privatni doprinos korisnika - HRK]]/7.5345</f>
        <v>0</v>
      </c>
      <c r="Y3169" s="52">
        <v>1812072</v>
      </c>
      <c r="Z3169" s="53">
        <f>Ugovori_OPULJP[[#This Row],[UKUPNI PRIHVATLJIVI IZDACI
TOTAL ELIGIBLE EXPENDITURE
= Bespovratna sredstva ukupno + doprinos korisnika
= Ukupni prihvatljivi troškovi
= Ukupna ugovorena vrijednost projekta HRK]]/7.5345</f>
        <v>240503.28488950824</v>
      </c>
      <c r="AA3169" s="57" t="s">
        <v>10669</v>
      </c>
      <c r="AB3169" s="57" t="s">
        <v>10670</v>
      </c>
      <c r="AC3169" s="107" t="s">
        <v>11505</v>
      </c>
      <c r="AD3169" s="63" t="s">
        <v>11026</v>
      </c>
    </row>
    <row r="3170" spans="1:30" ht="66.75" customHeight="1" x14ac:dyDescent="0.2">
      <c r="A3170" s="61" t="s">
        <v>11506</v>
      </c>
      <c r="B3170" s="55" t="s">
        <v>10664</v>
      </c>
      <c r="C3170" s="56" t="s">
        <v>11022</v>
      </c>
      <c r="D3170" s="88" t="s">
        <v>11475</v>
      </c>
      <c r="E3170" s="57" t="s">
        <v>232</v>
      </c>
      <c r="F3170" s="62" t="s">
        <v>11507</v>
      </c>
      <c r="G3170" s="62" t="s">
        <v>7221</v>
      </c>
      <c r="H3170" s="59">
        <v>44424</v>
      </c>
      <c r="I3170" s="59">
        <v>44789</v>
      </c>
      <c r="J3170" s="48" t="str">
        <f>IF(Ugovori_OPULJP[[#This Row],[DATUM ZAVRŠETKA OPERACIJE]]&gt;DATE(2024,3,31),"u provedbi","završen")</f>
        <v>završen</v>
      </c>
      <c r="K3170" s="58" t="s">
        <v>338</v>
      </c>
      <c r="L3170" s="58" t="s">
        <v>3770</v>
      </c>
      <c r="M3170" s="49">
        <v>0.85</v>
      </c>
      <c r="N3170" s="49">
        <v>0.15</v>
      </c>
      <c r="O3170" s="50">
        <f>Ugovori_OPULJP[[#This Row],[Bespovratna sredstva - Ukupno (EU+Nac) HRK
= Ukupna ugovorena vrijednost bespovratnih sredstava]]*Ugovori_OPULJP[[#This Row],[EU STOPA SUFINANCIRANJA %
EU CO-FINANCING RATE %]]</f>
        <v>2085128.5995</v>
      </c>
      <c r="P3170" s="51">
        <f>Ugovori_OPULJP[[#This Row],[Bespovratna sredstva - EU dio - HRK]]/7.5345</f>
        <v>276744.12363129604</v>
      </c>
      <c r="Q3170" s="50">
        <f>Ugovori_OPULJP[[#This Row],[Bespovratna sredstva - Ukupno (EU+Nac) HRK
= Ukupna ugovorena vrijednost bespovratnih sredstava]]*Ugovori_OPULJP[[#This Row],[STOPA NACIONALNOG SUFINANCIRANJA %]]</f>
        <v>367963.87050000002</v>
      </c>
      <c r="R3170" s="51">
        <f>Ugovori_OPULJP[[#This Row],[Bespovratna sredstva - Nacionalni dio - HRK]]/7.5345</f>
        <v>48837.19828787577</v>
      </c>
      <c r="S3170" s="52">
        <v>2453092.4700000002</v>
      </c>
      <c r="T3170" s="53">
        <f>Ugovori_OPULJP[[#This Row],[Bespovratna sredstva - Ukupno (EU+Nac) HRK
= Ukupna ugovorena vrijednost bespovratnih sredstava]]/7.5345</f>
        <v>325581.32191917184</v>
      </c>
      <c r="U3170" s="50">
        <v>129110.12999999989</v>
      </c>
      <c r="V3170" s="51">
        <f>Ugovori_OPULJP[[#This Row],[Javni doprinos korisnika - HRK]]/7.5345</f>
        <v>17135.85904837745</v>
      </c>
      <c r="W3170" s="50">
        <v>0</v>
      </c>
      <c r="X3170" s="51">
        <f>Ugovori_OPULJP[[#This Row],[Privatni doprinos korisnika - HRK]]/7.5345</f>
        <v>0</v>
      </c>
      <c r="Y3170" s="52">
        <v>2582202.6</v>
      </c>
      <c r="Z3170" s="53">
        <f>Ugovori_OPULJP[[#This Row],[UKUPNI PRIHVATLJIVI IZDACI
TOTAL ELIGIBLE EXPENDITURE
= Bespovratna sredstva ukupno + doprinos korisnika
= Ukupni prihvatljivi troškovi
= Ukupna ugovorena vrijednost projekta HRK]]/7.5345</f>
        <v>342717.18096754927</v>
      </c>
      <c r="AA3170" s="57" t="s">
        <v>10669</v>
      </c>
      <c r="AB3170" s="57" t="s">
        <v>10670</v>
      </c>
      <c r="AC3170" s="107" t="s">
        <v>11508</v>
      </c>
      <c r="AD3170" s="63" t="s">
        <v>11026</v>
      </c>
    </row>
    <row r="3171" spans="1:30" ht="66.75" customHeight="1" x14ac:dyDescent="0.2">
      <c r="A3171" s="61" t="s">
        <v>11509</v>
      </c>
      <c r="B3171" s="55" t="s">
        <v>10664</v>
      </c>
      <c r="C3171" s="56" t="s">
        <v>11022</v>
      </c>
      <c r="D3171" s="88" t="s">
        <v>11475</v>
      </c>
      <c r="E3171" s="57" t="s">
        <v>232</v>
      </c>
      <c r="F3171" s="62" t="s">
        <v>11510</v>
      </c>
      <c r="G3171" s="62" t="s">
        <v>804</v>
      </c>
      <c r="H3171" s="59">
        <v>44440</v>
      </c>
      <c r="I3171" s="59">
        <v>44805</v>
      </c>
      <c r="J3171" s="48" t="str">
        <f>IF(Ugovori_OPULJP[[#This Row],[DATUM ZAVRŠETKA OPERACIJE]]&gt;DATE(2024,3,31),"u provedbi","završen")</f>
        <v>završen</v>
      </c>
      <c r="K3171" s="58" t="s">
        <v>594</v>
      </c>
      <c r="L3171" s="67" t="s">
        <v>594</v>
      </c>
      <c r="M3171" s="49">
        <v>0.85</v>
      </c>
      <c r="N3171" s="49">
        <v>0.15</v>
      </c>
      <c r="O3171" s="50">
        <f>Ugovori_OPULJP[[#This Row],[Bespovratna sredstva - Ukupno (EU+Nac) HRK
= Ukupna ugovorena vrijednost bespovratnih sredstava]]*Ugovori_OPULJP[[#This Row],[EU STOPA SUFINANCIRANJA %
EU CO-FINANCING RATE %]]</f>
        <v>1472874.7725</v>
      </c>
      <c r="P3171" s="51">
        <f>Ugovori_OPULJP[[#This Row],[Bespovratna sredstva - EU dio - HRK]]/7.5345</f>
        <v>195484.07624925341</v>
      </c>
      <c r="Q3171" s="50">
        <f>Ugovori_OPULJP[[#This Row],[Bespovratna sredstva - Ukupno (EU+Nac) HRK
= Ukupna ugovorena vrijednost bespovratnih sredstava]]*Ugovori_OPULJP[[#This Row],[STOPA NACIONALNOG SUFINANCIRANJA %]]</f>
        <v>259919.07750000001</v>
      </c>
      <c r="R3171" s="51">
        <f>Ugovori_OPULJP[[#This Row],[Bespovratna sredstva - Nacionalni dio - HRK]]/7.5345</f>
        <v>34497.18992633884</v>
      </c>
      <c r="S3171" s="52">
        <v>1732793.85</v>
      </c>
      <c r="T3171" s="53">
        <f>Ugovori_OPULJP[[#This Row],[Bespovratna sredstva - Ukupno (EU+Nac) HRK
= Ukupna ugovorena vrijednost bespovratnih sredstava]]/7.5345</f>
        <v>229981.26617559229</v>
      </c>
      <c r="U3171" s="50">
        <v>305787.14999999991</v>
      </c>
      <c r="V3171" s="51">
        <f>Ugovori_OPULJP[[#This Row],[Javni doprinos korisnika - HRK]]/7.5345</f>
        <v>40584.929325104502</v>
      </c>
      <c r="W3171" s="50">
        <v>0</v>
      </c>
      <c r="X3171" s="51">
        <f>Ugovori_OPULJP[[#This Row],[Privatni doprinos korisnika - HRK]]/7.5345</f>
        <v>0</v>
      </c>
      <c r="Y3171" s="52">
        <v>2038581</v>
      </c>
      <c r="Z3171" s="53">
        <f>Ugovori_OPULJP[[#This Row],[UKUPNI PRIHVATLJIVI IZDACI
TOTAL ELIGIBLE EXPENDITURE
= Bespovratna sredstva ukupno + doprinos korisnika
= Ukupni prihvatljivi troškovi
= Ukupna ugovorena vrijednost projekta HRK]]/7.5345</f>
        <v>270566.19550069678</v>
      </c>
      <c r="AA3171" s="57" t="s">
        <v>10669</v>
      </c>
      <c r="AB3171" s="57" t="s">
        <v>10670</v>
      </c>
      <c r="AC3171" s="107" t="s">
        <v>11511</v>
      </c>
      <c r="AD3171" s="63" t="s">
        <v>11026</v>
      </c>
    </row>
    <row r="3172" spans="1:30" ht="66.75" customHeight="1" x14ac:dyDescent="0.2">
      <c r="A3172" s="61" t="s">
        <v>11512</v>
      </c>
      <c r="B3172" s="55" t="s">
        <v>10664</v>
      </c>
      <c r="C3172" s="56" t="s">
        <v>11022</v>
      </c>
      <c r="D3172" s="88" t="s">
        <v>11475</v>
      </c>
      <c r="E3172" s="57" t="s">
        <v>232</v>
      </c>
      <c r="F3172" s="62" t="s">
        <v>11513</v>
      </c>
      <c r="G3172" s="62" t="s">
        <v>1498</v>
      </c>
      <c r="H3172" s="59">
        <v>44440</v>
      </c>
      <c r="I3172" s="59">
        <v>44805</v>
      </c>
      <c r="J3172" s="48" t="str">
        <f>IF(Ugovori_OPULJP[[#This Row],[DATUM ZAVRŠETKA OPERACIJE]]&gt;DATE(2024,3,31),"u provedbi","završen")</f>
        <v>završen</v>
      </c>
      <c r="K3172" s="58" t="s">
        <v>186</v>
      </c>
      <c r="L3172" s="58" t="s">
        <v>186</v>
      </c>
      <c r="M3172" s="49">
        <v>0.85</v>
      </c>
      <c r="N3172" s="49">
        <v>0.15</v>
      </c>
      <c r="O3172" s="50">
        <f>Ugovori_OPULJP[[#This Row],[Bespovratna sredstva - Ukupno (EU+Nac) HRK
= Ukupna ugovorena vrijednost bespovratnih sredstava]]*Ugovori_OPULJP[[#This Row],[EU STOPA SUFINANCIRANJA %
EU CO-FINANCING RATE %]]</f>
        <v>2121709.8030000003</v>
      </c>
      <c r="P3172" s="51">
        <f>Ugovori_OPULJP[[#This Row],[Bespovratna sredstva - EU dio - HRK]]/7.5345</f>
        <v>281599.28369500302</v>
      </c>
      <c r="Q3172" s="50">
        <f>Ugovori_OPULJP[[#This Row],[Bespovratna sredstva - Ukupno (EU+Nac) HRK
= Ukupna ugovorena vrijednost bespovratnih sredstava]]*Ugovori_OPULJP[[#This Row],[STOPA NACIONALNOG SUFINANCIRANJA %]]</f>
        <v>374419.37700000004</v>
      </c>
      <c r="R3172" s="51">
        <f>Ugovori_OPULJP[[#This Row],[Bespovratna sredstva - Nacionalni dio - HRK]]/7.5345</f>
        <v>49693.99124029465</v>
      </c>
      <c r="S3172" s="52">
        <v>2496129.1800000002</v>
      </c>
      <c r="T3172" s="53">
        <f>Ugovori_OPULJP[[#This Row],[Bespovratna sredstva - Ukupno (EU+Nac) HRK
= Ukupna ugovorena vrijednost bespovratnih sredstava]]/7.5345</f>
        <v>331293.27493529761</v>
      </c>
      <c r="U3172" s="50">
        <v>131375.21999999974</v>
      </c>
      <c r="V3172" s="51">
        <f>Ugovori_OPULJP[[#This Row],[Javni doprinos korisnika - HRK]]/7.5345</f>
        <v>17436.488154489314</v>
      </c>
      <c r="W3172" s="50">
        <v>0</v>
      </c>
      <c r="X3172" s="51">
        <f>Ugovori_OPULJP[[#This Row],[Privatni doprinos korisnika - HRK]]/7.5345</f>
        <v>0</v>
      </c>
      <c r="Y3172" s="52">
        <v>2627504.4</v>
      </c>
      <c r="Z3172" s="53">
        <f>Ugovori_OPULJP[[#This Row],[UKUPNI PRIHVATLJIVI IZDACI
TOTAL ELIGIBLE EXPENDITURE
= Bespovratna sredstva ukupno + doprinos korisnika
= Ukupni prihvatljivi troškovi
= Ukupna ugovorena vrijednost projekta HRK]]/7.5345</f>
        <v>348729.76308978692</v>
      </c>
      <c r="AA3172" s="57" t="s">
        <v>10669</v>
      </c>
      <c r="AB3172" s="57" t="s">
        <v>10670</v>
      </c>
      <c r="AC3172" s="107" t="s">
        <v>11514</v>
      </c>
      <c r="AD3172" s="63" t="s">
        <v>11026</v>
      </c>
    </row>
    <row r="3173" spans="1:30" ht="66.75" customHeight="1" x14ac:dyDescent="0.2">
      <c r="A3173" s="66" t="s">
        <v>11515</v>
      </c>
      <c r="B3173" s="55" t="s">
        <v>10664</v>
      </c>
      <c r="C3173" s="56" t="s">
        <v>11022</v>
      </c>
      <c r="D3173" s="88" t="s">
        <v>11475</v>
      </c>
      <c r="E3173" s="57" t="s">
        <v>232</v>
      </c>
      <c r="F3173" s="62" t="s">
        <v>11516</v>
      </c>
      <c r="G3173" s="62" t="s">
        <v>11069</v>
      </c>
      <c r="H3173" s="59">
        <v>44418</v>
      </c>
      <c r="I3173" s="59">
        <v>44783</v>
      </c>
      <c r="J3173" s="48" t="str">
        <f>IF(Ugovori_OPULJP[[#This Row],[DATUM ZAVRŠETKA OPERACIJE]]&gt;DATE(2024,3,31),"u provedbi","završen")</f>
        <v>završen</v>
      </c>
      <c r="K3173" s="67" t="s">
        <v>155</v>
      </c>
      <c r="L3173" s="67" t="s">
        <v>37</v>
      </c>
      <c r="M3173" s="49">
        <v>0.85</v>
      </c>
      <c r="N3173" s="49">
        <v>0.15</v>
      </c>
      <c r="O3173" s="50">
        <f>Ugovori_OPULJP[[#This Row],[Bespovratna sredstva - Ukupno (EU+Nac) HRK
= Ukupna ugovorena vrijednost bespovratnih sredstava]]*Ugovori_OPULJP[[#This Row],[EU STOPA SUFINANCIRANJA %
EU CO-FINANCING RATE %]]</f>
        <v>5950000</v>
      </c>
      <c r="P3173" s="51">
        <f>Ugovori_OPULJP[[#This Row],[Bespovratna sredstva - EU dio - HRK]]/7.5345</f>
        <v>789700.71006702492</v>
      </c>
      <c r="Q3173" s="50">
        <f>Ugovori_OPULJP[[#This Row],[Bespovratna sredstva - Ukupno (EU+Nac) HRK
= Ukupna ugovorena vrijednost bespovratnih sredstava]]*Ugovori_OPULJP[[#This Row],[STOPA NACIONALNOG SUFINANCIRANJA %]]</f>
        <v>1050000</v>
      </c>
      <c r="R3173" s="51">
        <f>Ugovori_OPULJP[[#This Row],[Bespovratna sredstva - Nacionalni dio - HRK]]/7.5345</f>
        <v>139358.94883535735</v>
      </c>
      <c r="S3173" s="52">
        <v>7000000</v>
      </c>
      <c r="T3173" s="53">
        <f>Ugovori_OPULJP[[#This Row],[Bespovratna sredstva - Ukupno (EU+Nac) HRK
= Ukupna ugovorena vrijednost bespovratnih sredstava]]/7.5345</f>
        <v>929059.65890238236</v>
      </c>
      <c r="U3173" s="50">
        <v>1244927.5999999996</v>
      </c>
      <c r="V3173" s="51">
        <f>Ugovori_OPULJP[[#This Row],[Javni doprinos korisnika - HRK]]/7.5345</f>
        <v>165230.28734488017</v>
      </c>
      <c r="W3173" s="50">
        <v>0</v>
      </c>
      <c r="X3173" s="51">
        <f>Ugovori_OPULJP[[#This Row],[Privatni doprinos korisnika - HRK]]/7.5345</f>
        <v>0</v>
      </c>
      <c r="Y3173" s="52">
        <v>8244927.5999999996</v>
      </c>
      <c r="Z3173" s="53">
        <f>Ugovori_OPULJP[[#This Row],[UKUPNI PRIHVATLJIVI IZDACI
TOTAL ELIGIBLE EXPENDITURE
= Bespovratna sredstva ukupno + doprinos korisnika
= Ukupni prihvatljivi troškovi
= Ukupna ugovorena vrijednost projekta HRK]]/7.5345</f>
        <v>1094289.9462472624</v>
      </c>
      <c r="AA3173" s="57" t="s">
        <v>10669</v>
      </c>
      <c r="AB3173" s="57" t="s">
        <v>10670</v>
      </c>
      <c r="AC3173" s="107" t="s">
        <v>11517</v>
      </c>
      <c r="AD3173" s="63" t="s">
        <v>11026</v>
      </c>
    </row>
    <row r="3174" spans="1:30" ht="66.75" customHeight="1" x14ac:dyDescent="0.2">
      <c r="A3174" s="61" t="s">
        <v>11518</v>
      </c>
      <c r="B3174" s="55" t="s">
        <v>10664</v>
      </c>
      <c r="C3174" s="56" t="s">
        <v>11022</v>
      </c>
      <c r="D3174" s="88" t="s">
        <v>11475</v>
      </c>
      <c r="E3174" s="57" t="s">
        <v>232</v>
      </c>
      <c r="F3174" s="62" t="s">
        <v>11519</v>
      </c>
      <c r="G3174" s="62" t="s">
        <v>11035</v>
      </c>
      <c r="H3174" s="59">
        <v>44412</v>
      </c>
      <c r="I3174" s="59">
        <v>44777</v>
      </c>
      <c r="J3174" s="48" t="str">
        <f>IF(Ugovori_OPULJP[[#This Row],[DATUM ZAVRŠETKA OPERACIJE]]&gt;DATE(2024,3,31),"u provedbi","završen")</f>
        <v>završen</v>
      </c>
      <c r="K3174" s="58" t="s">
        <v>79</v>
      </c>
      <c r="L3174" s="67" t="s">
        <v>79</v>
      </c>
      <c r="M3174" s="49">
        <v>0.85</v>
      </c>
      <c r="N3174" s="49">
        <v>0.15</v>
      </c>
      <c r="O3174" s="50">
        <f>Ugovori_OPULJP[[#This Row],[Bespovratna sredstva - Ukupno (EU+Nac) HRK
= Ukupna ugovorena vrijednost bespovratnih sredstava]]*Ugovori_OPULJP[[#This Row],[EU STOPA SUFINANCIRANJA %
EU CO-FINANCING RATE %]]</f>
        <v>2975000</v>
      </c>
      <c r="P3174" s="51">
        <f>Ugovori_OPULJP[[#This Row],[Bespovratna sredstva - EU dio - HRK]]/7.5345</f>
        <v>394850.35503351246</v>
      </c>
      <c r="Q3174" s="50">
        <f>Ugovori_OPULJP[[#This Row],[Bespovratna sredstva - Ukupno (EU+Nac) HRK
= Ukupna ugovorena vrijednost bespovratnih sredstava]]*Ugovori_OPULJP[[#This Row],[STOPA NACIONALNOG SUFINANCIRANJA %]]</f>
        <v>525000</v>
      </c>
      <c r="R3174" s="51">
        <f>Ugovori_OPULJP[[#This Row],[Bespovratna sredstva - Nacionalni dio - HRK]]/7.5345</f>
        <v>69679.474417678677</v>
      </c>
      <c r="S3174" s="52">
        <v>3500000</v>
      </c>
      <c r="T3174" s="53">
        <f>Ugovori_OPULJP[[#This Row],[Bespovratna sredstva - Ukupno (EU+Nac) HRK
= Ukupna ugovorena vrijednost bespovratnih sredstava]]/7.5345</f>
        <v>464529.82945119118</v>
      </c>
      <c r="U3174" s="50">
        <v>713067.40000000037</v>
      </c>
      <c r="V3174" s="51">
        <f>Ugovori_OPULJP[[#This Row],[Javni doprinos korisnika - HRK]]/7.5345</f>
        <v>94640.307916915568</v>
      </c>
      <c r="W3174" s="50">
        <v>0</v>
      </c>
      <c r="X3174" s="51">
        <f>Ugovori_OPULJP[[#This Row],[Privatni doprinos korisnika - HRK]]/7.5345</f>
        <v>0</v>
      </c>
      <c r="Y3174" s="52">
        <v>4213067.4000000004</v>
      </c>
      <c r="Z3174" s="53">
        <f>Ugovori_OPULJP[[#This Row],[UKUPNI PRIHVATLJIVI IZDACI
TOTAL ELIGIBLE EXPENDITURE
= Bespovratna sredstva ukupno + doprinos korisnika
= Ukupni prihvatljivi troškovi
= Ukupna ugovorena vrijednost projekta HRK]]/7.5345</f>
        <v>559170.13736810675</v>
      </c>
      <c r="AA3174" s="57" t="s">
        <v>10669</v>
      </c>
      <c r="AB3174" s="57" t="s">
        <v>10670</v>
      </c>
      <c r="AC3174" s="107" t="s">
        <v>11520</v>
      </c>
      <c r="AD3174" s="63" t="s">
        <v>11026</v>
      </c>
    </row>
    <row r="3175" spans="1:30" ht="66.75" customHeight="1" x14ac:dyDescent="0.2">
      <c r="A3175" s="61" t="s">
        <v>11521</v>
      </c>
      <c r="B3175" s="55" t="s">
        <v>10664</v>
      </c>
      <c r="C3175" s="56" t="s">
        <v>11022</v>
      </c>
      <c r="D3175" s="88" t="s">
        <v>11475</v>
      </c>
      <c r="E3175" s="57" t="s">
        <v>232</v>
      </c>
      <c r="F3175" s="62" t="s">
        <v>11522</v>
      </c>
      <c r="G3175" s="62" t="s">
        <v>11374</v>
      </c>
      <c r="H3175" s="59">
        <v>44426</v>
      </c>
      <c r="I3175" s="59">
        <v>44791</v>
      </c>
      <c r="J3175" s="48" t="str">
        <f>IF(Ugovori_OPULJP[[#This Row],[DATUM ZAVRŠETKA OPERACIJE]]&gt;DATE(2024,3,31),"u provedbi","završen")</f>
        <v>završen</v>
      </c>
      <c r="K3175" s="58" t="s">
        <v>200</v>
      </c>
      <c r="L3175" s="67" t="s">
        <v>200</v>
      </c>
      <c r="M3175" s="49">
        <v>0.85</v>
      </c>
      <c r="N3175" s="49">
        <v>0.15</v>
      </c>
      <c r="O3175" s="50">
        <f>Ugovori_OPULJP[[#This Row],[Bespovratna sredstva - Ukupno (EU+Nac) HRK
= Ukupna ugovorena vrijednost bespovratnih sredstava]]*Ugovori_OPULJP[[#This Row],[EU STOPA SUFINANCIRANJA %
EU CO-FINANCING RATE %]]</f>
        <v>589149.62</v>
      </c>
      <c r="P3175" s="51">
        <f>Ugovori_OPULJP[[#This Row],[Bespovratna sredstva - EU dio - HRK]]/7.5345</f>
        <v>78193.592142809735</v>
      </c>
      <c r="Q3175" s="50">
        <f>Ugovori_OPULJP[[#This Row],[Bespovratna sredstva - Ukupno (EU+Nac) HRK
= Ukupna ugovorena vrijednost bespovratnih sredstava]]*Ugovori_OPULJP[[#This Row],[STOPA NACIONALNOG SUFINANCIRANJA %]]</f>
        <v>103967.57999999999</v>
      </c>
      <c r="R3175" s="51">
        <f>Ugovori_OPULJP[[#This Row],[Bespovratna sredstva - Nacionalni dio - HRK]]/7.5345</f>
        <v>13798.869201672305</v>
      </c>
      <c r="S3175" s="52">
        <v>693117.2</v>
      </c>
      <c r="T3175" s="53">
        <f>Ugovori_OPULJP[[#This Row],[Bespovratna sredstva - Ukupno (EU+Nac) HRK
= Ukupna ugovorena vrijednost bespovratnih sredstava]]/7.5345</f>
        <v>91992.461344482042</v>
      </c>
      <c r="U3175" s="50">
        <v>122314.80000000005</v>
      </c>
      <c r="V3175" s="51">
        <f>Ugovori_OPULJP[[#This Row],[Javni doprinos korisnika - HRK]]/7.5345</f>
        <v>16233.963766673309</v>
      </c>
      <c r="W3175" s="50">
        <v>0</v>
      </c>
      <c r="X3175" s="51">
        <f>Ugovori_OPULJP[[#This Row],[Privatni doprinos korisnika - HRK]]/7.5345</f>
        <v>0</v>
      </c>
      <c r="Y3175" s="52">
        <v>815432</v>
      </c>
      <c r="Z3175" s="53">
        <f>Ugovori_OPULJP[[#This Row],[UKUPNI PRIHVATLJIVI IZDACI
TOTAL ELIGIBLE EXPENDITURE
= Bespovratna sredstva ukupno + doprinos korisnika
= Ukupni prihvatljivi troškovi
= Ukupna ugovorena vrijednost projekta HRK]]/7.5345</f>
        <v>108226.42511115535</v>
      </c>
      <c r="AA3175" s="57" t="s">
        <v>10669</v>
      </c>
      <c r="AB3175" s="57" t="s">
        <v>10670</v>
      </c>
      <c r="AC3175" s="107" t="s">
        <v>11523</v>
      </c>
      <c r="AD3175" s="63" t="s">
        <v>11026</v>
      </c>
    </row>
    <row r="3176" spans="1:30" ht="66.75" customHeight="1" x14ac:dyDescent="0.2">
      <c r="A3176" s="61" t="s">
        <v>11524</v>
      </c>
      <c r="B3176" s="55" t="s">
        <v>10664</v>
      </c>
      <c r="C3176" s="56" t="s">
        <v>11022</v>
      </c>
      <c r="D3176" s="88" t="s">
        <v>11475</v>
      </c>
      <c r="E3176" s="57" t="s">
        <v>232</v>
      </c>
      <c r="F3176" s="62" t="s">
        <v>11525</v>
      </c>
      <c r="G3176" s="62" t="s">
        <v>11045</v>
      </c>
      <c r="H3176" s="59">
        <v>44409</v>
      </c>
      <c r="I3176" s="59">
        <v>44774</v>
      </c>
      <c r="J3176" s="48" t="str">
        <f>IF(Ugovori_OPULJP[[#This Row],[DATUM ZAVRŠETKA OPERACIJE]]&gt;DATE(2024,3,31),"u provedbi","završen")</f>
        <v>završen</v>
      </c>
      <c r="K3176" s="58" t="s">
        <v>130</v>
      </c>
      <c r="L3176" s="67" t="s">
        <v>130</v>
      </c>
      <c r="M3176" s="49">
        <v>0.85</v>
      </c>
      <c r="N3176" s="49">
        <v>0.15</v>
      </c>
      <c r="O3176" s="50">
        <f>Ugovori_OPULJP[[#This Row],[Bespovratna sredstva - Ukupno (EU+Nac) HRK
= Ukupna ugovorena vrijednost bespovratnih sredstava]]*Ugovori_OPULJP[[#This Row],[EU STOPA SUFINANCIRANJA %
EU CO-FINANCING RATE %]]</f>
        <v>1963833.0299999998</v>
      </c>
      <c r="P3176" s="51">
        <f>Ugovori_OPULJP[[#This Row],[Bespovratna sredstva - EU dio - HRK]]/7.5345</f>
        <v>260645.43499900453</v>
      </c>
      <c r="Q3176" s="50">
        <f>Ugovori_OPULJP[[#This Row],[Bespovratna sredstva - Ukupno (EU+Nac) HRK
= Ukupna ugovorena vrijednost bespovratnih sredstava]]*Ugovori_OPULJP[[#This Row],[STOPA NACIONALNOG SUFINANCIRANJA %]]</f>
        <v>346558.76999999996</v>
      </c>
      <c r="R3176" s="51">
        <f>Ugovori_OPULJP[[#This Row],[Bespovratna sredstva - Nacionalni dio - HRK]]/7.5345</f>
        <v>45996.253235118449</v>
      </c>
      <c r="S3176" s="52">
        <v>2310391.7999999998</v>
      </c>
      <c r="T3176" s="53">
        <f>Ugovori_OPULJP[[#This Row],[Bespovratna sredstva - Ukupno (EU+Nac) HRK
= Ukupna ugovorena vrijednost bespovratnih sredstava]]/7.5345</f>
        <v>306641.68823412299</v>
      </c>
      <c r="U3176" s="50">
        <v>407716.20000000019</v>
      </c>
      <c r="V3176" s="51">
        <f>Ugovori_OPULJP[[#This Row],[Javni doprinos korisnika - HRK]]/7.5345</f>
        <v>54113.239100139377</v>
      </c>
      <c r="W3176" s="50">
        <v>0</v>
      </c>
      <c r="X3176" s="51">
        <f>Ugovori_OPULJP[[#This Row],[Privatni doprinos korisnika - HRK]]/7.5345</f>
        <v>0</v>
      </c>
      <c r="Y3176" s="52">
        <v>2718108</v>
      </c>
      <c r="Z3176" s="53">
        <f>Ugovori_OPULJP[[#This Row],[UKUPNI PRIHVATLJIVI IZDACI
TOTAL ELIGIBLE EXPENDITURE
= Bespovratna sredstva ukupno + doprinos korisnika
= Ukupni prihvatljivi troškovi
= Ukupna ugovorena vrijednost projekta HRK]]/7.5345</f>
        <v>360754.92733426235</v>
      </c>
      <c r="AA3176" s="57" t="s">
        <v>10669</v>
      </c>
      <c r="AB3176" s="57" t="s">
        <v>10670</v>
      </c>
      <c r="AC3176" s="107" t="s">
        <v>11526</v>
      </c>
      <c r="AD3176" s="63" t="s">
        <v>11026</v>
      </c>
    </row>
    <row r="3177" spans="1:30" ht="66.75" customHeight="1" x14ac:dyDescent="0.2">
      <c r="A3177" s="61" t="s">
        <v>11527</v>
      </c>
      <c r="B3177" s="55" t="s">
        <v>10664</v>
      </c>
      <c r="C3177" s="56" t="s">
        <v>11022</v>
      </c>
      <c r="D3177" s="88" t="s">
        <v>11475</v>
      </c>
      <c r="E3177" s="57" t="s">
        <v>232</v>
      </c>
      <c r="F3177" s="62" t="s">
        <v>11528</v>
      </c>
      <c r="G3177" s="62" t="s">
        <v>1779</v>
      </c>
      <c r="H3177" s="59">
        <v>44431</v>
      </c>
      <c r="I3177" s="59">
        <v>44796</v>
      </c>
      <c r="J3177" s="48" t="str">
        <f>IF(Ugovori_OPULJP[[#This Row],[DATUM ZAVRŠETKA OPERACIJE]]&gt;DATE(2024,3,31),"u provedbi","završen")</f>
        <v>završen</v>
      </c>
      <c r="K3177" s="58" t="s">
        <v>94</v>
      </c>
      <c r="L3177" s="67" t="s">
        <v>94</v>
      </c>
      <c r="M3177" s="49">
        <v>0.85</v>
      </c>
      <c r="N3177" s="49">
        <v>0.15</v>
      </c>
      <c r="O3177" s="50">
        <f>Ugovori_OPULJP[[#This Row],[Bespovratna sredstva - Ukupno (EU+Nac) HRK
= Ukupna ugovorena vrijednost bespovratnih sredstava]]*Ugovori_OPULJP[[#This Row],[EU STOPA SUFINANCIRANJA %
EU CO-FINANCING RATE %]]</f>
        <v>2287287.8819999998</v>
      </c>
      <c r="P3177" s="51">
        <f>Ugovori_OPULJP[[#This Row],[Bespovratna sredstva - EU dio - HRK]]/7.5345</f>
        <v>303575.27135178173</v>
      </c>
      <c r="Q3177" s="50">
        <f>Ugovori_OPULJP[[#This Row],[Bespovratna sredstva - Ukupno (EU+Nac) HRK
= Ukupna ugovorena vrijednost bespovratnih sredstava]]*Ugovori_OPULJP[[#This Row],[STOPA NACIONALNOG SUFINANCIRANJA %]]</f>
        <v>403639.038</v>
      </c>
      <c r="R3177" s="51">
        <f>Ugovori_OPULJP[[#This Row],[Bespovratna sredstva - Nacionalni dio - HRK]]/7.5345</f>
        <v>53572.106709137959</v>
      </c>
      <c r="S3177" s="52">
        <v>2690926.92</v>
      </c>
      <c r="T3177" s="53">
        <f>Ugovori_OPULJP[[#This Row],[Bespovratna sredstva - Ukupno (EU+Nac) HRK
= Ukupna ugovorena vrijednost bespovratnih sredstava]]/7.5345</f>
        <v>357147.37806091976</v>
      </c>
      <c r="U3177" s="50">
        <v>298991.87999999989</v>
      </c>
      <c r="V3177" s="51">
        <f>Ugovori_OPULJP[[#This Row],[Javni doprinos korisnika - HRK]]/7.5345</f>
        <v>39683.042006768846</v>
      </c>
      <c r="W3177" s="50">
        <v>0</v>
      </c>
      <c r="X3177" s="51">
        <f>Ugovori_OPULJP[[#This Row],[Privatni doprinos korisnika - HRK]]/7.5345</f>
        <v>0</v>
      </c>
      <c r="Y3177" s="52">
        <v>2989918.8</v>
      </c>
      <c r="Z3177" s="53">
        <f>Ugovori_OPULJP[[#This Row],[UKUPNI PRIHVATLJIVI IZDACI
TOTAL ELIGIBLE EXPENDITURE
= Bespovratna sredstva ukupno + doprinos korisnika
= Ukupni prihvatljivi troškovi
= Ukupna ugovorena vrijednost projekta HRK]]/7.5345</f>
        <v>396830.42006768857</v>
      </c>
      <c r="AA3177" s="57" t="s">
        <v>10669</v>
      </c>
      <c r="AB3177" s="57" t="s">
        <v>10670</v>
      </c>
      <c r="AC3177" s="107" t="s">
        <v>11529</v>
      </c>
      <c r="AD3177" s="63" t="s">
        <v>11026</v>
      </c>
    </row>
    <row r="3178" spans="1:30" ht="66.75" customHeight="1" x14ac:dyDescent="0.2">
      <c r="A3178" s="61" t="s">
        <v>11530</v>
      </c>
      <c r="B3178" s="55" t="s">
        <v>10664</v>
      </c>
      <c r="C3178" s="56" t="s">
        <v>11022</v>
      </c>
      <c r="D3178" s="88" t="s">
        <v>11475</v>
      </c>
      <c r="E3178" s="57" t="s">
        <v>232</v>
      </c>
      <c r="F3178" s="62" t="s">
        <v>11531</v>
      </c>
      <c r="G3178" s="62" t="s">
        <v>1950</v>
      </c>
      <c r="H3178" s="59">
        <v>44440</v>
      </c>
      <c r="I3178" s="59">
        <v>44805</v>
      </c>
      <c r="J3178" s="48" t="str">
        <f>IF(Ugovori_OPULJP[[#This Row],[DATUM ZAVRŠETKA OPERACIJE]]&gt;DATE(2024,3,31),"u provedbi","završen")</f>
        <v>završen</v>
      </c>
      <c r="K3178" s="58" t="s">
        <v>249</v>
      </c>
      <c r="L3178" s="58" t="s">
        <v>249</v>
      </c>
      <c r="M3178" s="49">
        <v>0.85</v>
      </c>
      <c r="N3178" s="49">
        <v>0.15</v>
      </c>
      <c r="O3178" s="50">
        <f>Ugovori_OPULJP[[#This Row],[Bespovratna sredstva - Ukupno (EU+Nac) HRK
= Ukupna ugovorena vrijednost bespovratnih sredstava]]*Ugovori_OPULJP[[#This Row],[EU STOPA SUFINANCIRANJA %
EU CO-FINANCING RATE %]]</f>
        <v>5950000</v>
      </c>
      <c r="P3178" s="51">
        <f>Ugovori_OPULJP[[#This Row],[Bespovratna sredstva - EU dio - HRK]]/7.5345</f>
        <v>789700.71006702492</v>
      </c>
      <c r="Q3178" s="50">
        <f>Ugovori_OPULJP[[#This Row],[Bespovratna sredstva - Ukupno (EU+Nac) HRK
= Ukupna ugovorena vrijednost bespovratnih sredstava]]*Ugovori_OPULJP[[#This Row],[STOPA NACIONALNOG SUFINANCIRANJA %]]</f>
        <v>1050000</v>
      </c>
      <c r="R3178" s="51">
        <f>Ugovori_OPULJP[[#This Row],[Bespovratna sredstva - Nacionalni dio - HRK]]/7.5345</f>
        <v>139358.94883535735</v>
      </c>
      <c r="S3178" s="52">
        <v>7000000</v>
      </c>
      <c r="T3178" s="53">
        <f>Ugovori_OPULJP[[#This Row],[Bespovratna sredstva - Ukupno (EU+Nac) HRK
= Ukupna ugovorena vrijednost bespovratnih sredstava]]/7.5345</f>
        <v>929059.65890238236</v>
      </c>
      <c r="U3178" s="50">
        <v>1924454.5999999996</v>
      </c>
      <c r="V3178" s="51">
        <f>Ugovori_OPULJP[[#This Row],[Javni doprinos korisnika - HRK]]/7.5345</f>
        <v>255419.01917844574</v>
      </c>
      <c r="W3178" s="50">
        <v>0</v>
      </c>
      <c r="X3178" s="51">
        <f>Ugovori_OPULJP[[#This Row],[Privatni doprinos korisnika - HRK]]/7.5345</f>
        <v>0</v>
      </c>
      <c r="Y3178" s="52">
        <v>8924454.5999999996</v>
      </c>
      <c r="Z3178" s="53">
        <f>Ugovori_OPULJP[[#This Row],[UKUPNI PRIHVATLJIVI IZDACI
TOTAL ELIGIBLE EXPENDITURE
= Bespovratna sredstva ukupno + doprinos korisnika
= Ukupni prihvatljivi troškovi
= Ukupna ugovorena vrijednost projekta HRK]]/7.5345</f>
        <v>1184478.6780808282</v>
      </c>
      <c r="AA3178" s="57" t="s">
        <v>10669</v>
      </c>
      <c r="AB3178" s="57" t="s">
        <v>10670</v>
      </c>
      <c r="AC3178" s="107" t="s">
        <v>11532</v>
      </c>
      <c r="AD3178" s="63" t="s">
        <v>11026</v>
      </c>
    </row>
    <row r="3179" spans="1:30" ht="66.75" customHeight="1" x14ac:dyDescent="0.2">
      <c r="A3179" s="61" t="s">
        <v>11533</v>
      </c>
      <c r="B3179" s="55" t="s">
        <v>10664</v>
      </c>
      <c r="C3179" s="56" t="s">
        <v>11022</v>
      </c>
      <c r="D3179" s="88" t="s">
        <v>11475</v>
      </c>
      <c r="E3179" s="57" t="s">
        <v>232</v>
      </c>
      <c r="F3179" s="62" t="s">
        <v>11534</v>
      </c>
      <c r="G3179" s="62" t="s">
        <v>11086</v>
      </c>
      <c r="H3179" s="59">
        <v>44439</v>
      </c>
      <c r="I3179" s="59">
        <v>44804</v>
      </c>
      <c r="J3179" s="48" t="str">
        <f>IF(Ugovori_OPULJP[[#This Row],[DATUM ZAVRŠETKA OPERACIJE]]&gt;DATE(2024,3,31),"u provedbi","završen")</f>
        <v>završen</v>
      </c>
      <c r="K3179" s="58" t="s">
        <v>371</v>
      </c>
      <c r="L3179" s="67" t="s">
        <v>371</v>
      </c>
      <c r="M3179" s="49">
        <v>0.85</v>
      </c>
      <c r="N3179" s="49">
        <v>0.15</v>
      </c>
      <c r="O3179" s="50">
        <f>Ugovori_OPULJP[[#This Row],[Bespovratna sredstva - Ukupno (EU+Nac) HRK
= Ukupna ugovorena vrijednost bespovratnih sredstava]]*Ugovori_OPULJP[[#This Row],[EU STOPA SUFINANCIRANJA %
EU CO-FINANCING RATE %]]</f>
        <v>1178299.818</v>
      </c>
      <c r="P3179" s="51">
        <f>Ugovori_OPULJP[[#This Row],[Bespovratna sredstva - EU dio - HRK]]/7.5345</f>
        <v>156387.26099940273</v>
      </c>
      <c r="Q3179" s="50">
        <f>Ugovori_OPULJP[[#This Row],[Bespovratna sredstva - Ukupno (EU+Nac) HRK
= Ukupna ugovorena vrijednost bespovratnih sredstava]]*Ugovori_OPULJP[[#This Row],[STOPA NACIONALNOG SUFINANCIRANJA %]]</f>
        <v>207935.26200000002</v>
      </c>
      <c r="R3179" s="51">
        <f>Ugovori_OPULJP[[#This Row],[Bespovratna sredstva - Nacionalni dio - HRK]]/7.5345</f>
        <v>27597.751941071074</v>
      </c>
      <c r="S3179" s="52">
        <v>1386235.08</v>
      </c>
      <c r="T3179" s="53">
        <f>Ugovori_OPULJP[[#This Row],[Bespovratna sredstva - Ukupno (EU+Nac) HRK
= Ukupna ugovorena vrijednost bespovratnih sredstava]]/7.5345</f>
        <v>183985.01294047383</v>
      </c>
      <c r="U3179" s="50">
        <v>154026.11999999988</v>
      </c>
      <c r="V3179" s="51">
        <f>Ugovori_OPULJP[[#This Row],[Javni doprinos korisnika - HRK]]/7.5345</f>
        <v>20442.779215608185</v>
      </c>
      <c r="W3179" s="50">
        <v>0</v>
      </c>
      <c r="X3179" s="51">
        <f>Ugovori_OPULJP[[#This Row],[Privatni doprinos korisnika - HRK]]/7.5345</f>
        <v>0</v>
      </c>
      <c r="Y3179" s="52">
        <v>1540261.2</v>
      </c>
      <c r="Z3179" s="53">
        <f>Ugovori_OPULJP[[#This Row],[UKUPNI PRIHVATLJIVI IZDACI
TOTAL ELIGIBLE EXPENDITURE
= Bespovratna sredstva ukupno + doprinos korisnika
= Ukupni prihvatljivi troškovi
= Ukupna ugovorena vrijednost projekta HRK]]/7.5345</f>
        <v>204427.792156082</v>
      </c>
      <c r="AA3179" s="57" t="s">
        <v>10669</v>
      </c>
      <c r="AB3179" s="57" t="s">
        <v>10670</v>
      </c>
      <c r="AC3179" s="107" t="s">
        <v>11535</v>
      </c>
      <c r="AD3179" s="63" t="s">
        <v>11026</v>
      </c>
    </row>
    <row r="3180" spans="1:30" ht="66.75" customHeight="1" x14ac:dyDescent="0.2">
      <c r="A3180" s="66" t="s">
        <v>11536</v>
      </c>
      <c r="B3180" s="55" t="s">
        <v>10664</v>
      </c>
      <c r="C3180" s="56" t="s">
        <v>11022</v>
      </c>
      <c r="D3180" s="88" t="s">
        <v>11475</v>
      </c>
      <c r="E3180" s="57" t="s">
        <v>232</v>
      </c>
      <c r="F3180" s="62" t="s">
        <v>11537</v>
      </c>
      <c r="G3180" s="62" t="s">
        <v>304</v>
      </c>
      <c r="H3180" s="59">
        <v>44426</v>
      </c>
      <c r="I3180" s="59">
        <v>44791</v>
      </c>
      <c r="J3180" s="48" t="str">
        <f>IF(Ugovori_OPULJP[[#This Row],[DATUM ZAVRŠETKA OPERACIJE]]&gt;DATE(2024,3,31),"u provedbi","završen")</f>
        <v>završen</v>
      </c>
      <c r="K3180" s="67" t="s">
        <v>200</v>
      </c>
      <c r="L3180" s="67" t="s">
        <v>200</v>
      </c>
      <c r="M3180" s="49">
        <v>0.85</v>
      </c>
      <c r="N3180" s="49">
        <v>0.15</v>
      </c>
      <c r="O3180" s="50">
        <f>Ugovori_OPULJP[[#This Row],[Bespovratna sredstva - Ukupno (EU+Nac) HRK
= Ukupna ugovorena vrijednost bespovratnih sredstava]]*Ugovori_OPULJP[[#This Row],[EU STOPA SUFINANCIRANJA %
EU CO-FINANCING RATE %]]</f>
        <v>3400000</v>
      </c>
      <c r="P3180" s="51">
        <f>Ugovori_OPULJP[[#This Row],[Bespovratna sredstva - EU dio - HRK]]/7.5345</f>
        <v>451257.54860972858</v>
      </c>
      <c r="Q3180" s="50">
        <f>Ugovori_OPULJP[[#This Row],[Bespovratna sredstva - Ukupno (EU+Nac) HRK
= Ukupna ugovorena vrijednost bespovratnih sredstava]]*Ugovori_OPULJP[[#This Row],[STOPA NACIONALNOG SUFINANCIRANJA %]]</f>
        <v>600000</v>
      </c>
      <c r="R3180" s="51">
        <f>Ugovori_OPULJP[[#This Row],[Bespovratna sredstva - Nacionalni dio - HRK]]/7.5345</f>
        <v>79633.685048775631</v>
      </c>
      <c r="S3180" s="52">
        <v>4000000</v>
      </c>
      <c r="T3180" s="53">
        <f>Ugovori_OPULJP[[#This Row],[Bespovratna sredstva - Ukupno (EU+Nac) HRK
= Ukupna ugovorena vrijednost bespovratnih sredstava]]/7.5345</f>
        <v>530891.23365850421</v>
      </c>
      <c r="U3180" s="50">
        <v>711387.20000000019</v>
      </c>
      <c r="V3180" s="51">
        <f>Ugovori_OPULJP[[#This Row],[Javni doprinos korisnika - HRK]]/7.5345</f>
        <v>94417.307054217294</v>
      </c>
      <c r="W3180" s="50">
        <v>0</v>
      </c>
      <c r="X3180" s="51">
        <f>Ugovori_OPULJP[[#This Row],[Privatni doprinos korisnika - HRK]]/7.5345</f>
        <v>0</v>
      </c>
      <c r="Y3180" s="52">
        <v>4711387.2</v>
      </c>
      <c r="Z3180" s="53">
        <f>Ugovori_OPULJP[[#This Row],[UKUPNI PRIHVATLJIVI IZDACI
TOTAL ELIGIBLE EXPENDITURE
= Bespovratna sredstva ukupno + doprinos korisnika
= Ukupni prihvatljivi troškovi
= Ukupna ugovorena vrijednost projekta HRK]]/7.5345</f>
        <v>625308.54071272141</v>
      </c>
      <c r="AA3180" s="57" t="s">
        <v>10669</v>
      </c>
      <c r="AB3180" s="57" t="s">
        <v>10670</v>
      </c>
      <c r="AC3180" s="107" t="s">
        <v>11538</v>
      </c>
      <c r="AD3180" s="63" t="s">
        <v>11026</v>
      </c>
    </row>
    <row r="3181" spans="1:30" ht="66.75" customHeight="1" x14ac:dyDescent="0.2">
      <c r="A3181" s="61" t="s">
        <v>11539</v>
      </c>
      <c r="B3181" s="55" t="s">
        <v>10664</v>
      </c>
      <c r="C3181" s="56" t="s">
        <v>11022</v>
      </c>
      <c r="D3181" s="88" t="s">
        <v>11475</v>
      </c>
      <c r="E3181" s="57" t="s">
        <v>232</v>
      </c>
      <c r="F3181" s="62" t="s">
        <v>11540</v>
      </c>
      <c r="G3181" s="62" t="s">
        <v>320</v>
      </c>
      <c r="H3181" s="59">
        <v>44419</v>
      </c>
      <c r="I3181" s="59">
        <v>44784</v>
      </c>
      <c r="J3181" s="48" t="str">
        <f>IF(Ugovori_OPULJP[[#This Row],[DATUM ZAVRŠETKA OPERACIJE]]&gt;DATE(2024,3,31),"u provedbi","završen")</f>
        <v>završen</v>
      </c>
      <c r="K3181" s="58" t="s">
        <v>200</v>
      </c>
      <c r="L3181" s="67" t="s">
        <v>200</v>
      </c>
      <c r="M3181" s="49">
        <v>0.85</v>
      </c>
      <c r="N3181" s="49">
        <v>0.15</v>
      </c>
      <c r="O3181" s="50">
        <f>Ugovori_OPULJP[[#This Row],[Bespovratna sredstva - Ukupno (EU+Nac) HRK
= Ukupna ugovorena vrijednost bespovratnih sredstava]]*Ugovori_OPULJP[[#This Row],[EU STOPA SUFINANCIRANJA %
EU CO-FINANCING RATE %]]</f>
        <v>1700000</v>
      </c>
      <c r="P3181" s="51">
        <f>Ugovori_OPULJP[[#This Row],[Bespovratna sredstva - EU dio - HRK]]/7.5345</f>
        <v>225628.77430486429</v>
      </c>
      <c r="Q3181" s="50">
        <f>Ugovori_OPULJP[[#This Row],[Bespovratna sredstva - Ukupno (EU+Nac) HRK
= Ukupna ugovorena vrijednost bespovratnih sredstava]]*Ugovori_OPULJP[[#This Row],[STOPA NACIONALNOG SUFINANCIRANJA %]]</f>
        <v>300000</v>
      </c>
      <c r="R3181" s="51">
        <f>Ugovori_OPULJP[[#This Row],[Bespovratna sredstva - Nacionalni dio - HRK]]/7.5345</f>
        <v>39816.842524387816</v>
      </c>
      <c r="S3181" s="52">
        <v>2000000</v>
      </c>
      <c r="T3181" s="53">
        <f>Ugovori_OPULJP[[#This Row],[Bespovratna sredstva - Ukupno (EU+Nac) HRK
= Ukupna ugovorena vrijednost bespovratnih sredstava]]/7.5345</f>
        <v>265445.6168292521</v>
      </c>
      <c r="U3181" s="50">
        <v>536900.79999999981</v>
      </c>
      <c r="V3181" s="51">
        <f>Ugovori_OPULJP[[#This Row],[Javni doprinos korisnika - HRK]]/7.5345</f>
        <v>71258.982016059424</v>
      </c>
      <c r="W3181" s="50">
        <v>0</v>
      </c>
      <c r="X3181" s="51">
        <f>Ugovori_OPULJP[[#This Row],[Privatni doprinos korisnika - HRK]]/7.5345</f>
        <v>0</v>
      </c>
      <c r="Y3181" s="52">
        <v>2536900.7999999998</v>
      </c>
      <c r="Z3181" s="53">
        <f>Ugovori_OPULJP[[#This Row],[UKUPNI PRIHVATLJIVI IZDACI
TOTAL ELIGIBLE EXPENDITURE
= Bespovratna sredstva ukupno + doprinos korisnika
= Ukupni prihvatljivi troškovi
= Ukupna ugovorena vrijednost projekta HRK]]/7.5345</f>
        <v>336704.5988453115</v>
      </c>
      <c r="AA3181" s="57" t="s">
        <v>10669</v>
      </c>
      <c r="AB3181" s="57" t="s">
        <v>10670</v>
      </c>
      <c r="AC3181" s="107" t="s">
        <v>11541</v>
      </c>
      <c r="AD3181" s="63" t="s">
        <v>11026</v>
      </c>
    </row>
    <row r="3182" spans="1:30" ht="66.75" customHeight="1" x14ac:dyDescent="0.2">
      <c r="A3182" s="61" t="s">
        <v>11542</v>
      </c>
      <c r="B3182" s="55" t="s">
        <v>10664</v>
      </c>
      <c r="C3182" s="56" t="s">
        <v>11022</v>
      </c>
      <c r="D3182" s="88" t="s">
        <v>11475</v>
      </c>
      <c r="E3182" s="57" t="s">
        <v>232</v>
      </c>
      <c r="F3182" s="45" t="s">
        <v>11054</v>
      </c>
      <c r="G3182" s="62" t="s">
        <v>11055</v>
      </c>
      <c r="H3182" s="59">
        <v>44393</v>
      </c>
      <c r="I3182" s="59">
        <v>44760</v>
      </c>
      <c r="J3182" s="48" t="str">
        <f>IF(Ugovori_OPULJP[[#This Row],[DATUM ZAVRŠETKA OPERACIJE]]&gt;DATE(2024,3,31),"u provedbi","završen")</f>
        <v>završen</v>
      </c>
      <c r="K3182" s="58" t="s">
        <v>155</v>
      </c>
      <c r="L3182" s="46" t="s">
        <v>155</v>
      </c>
      <c r="M3182" s="49">
        <v>0.85</v>
      </c>
      <c r="N3182" s="49">
        <v>0.15</v>
      </c>
      <c r="O3182" s="50">
        <f>Ugovori_OPULJP[[#This Row],[Bespovratna sredstva - Ukupno (EU+Nac) HRK
= Ukupna ugovorena vrijednost bespovratnih sredstava]]*Ugovori_OPULJP[[#This Row],[EU STOPA SUFINANCIRANJA %
EU CO-FINANCING RATE %]]</f>
        <v>2125000</v>
      </c>
      <c r="P3182" s="51">
        <f>Ugovori_OPULJP[[#This Row],[Bespovratna sredstva - EU dio - HRK]]/7.5345</f>
        <v>282035.96788108035</v>
      </c>
      <c r="Q3182" s="50">
        <f>Ugovori_OPULJP[[#This Row],[Bespovratna sredstva - Ukupno (EU+Nac) HRK
= Ukupna ugovorena vrijednost bespovratnih sredstava]]*Ugovori_OPULJP[[#This Row],[STOPA NACIONALNOG SUFINANCIRANJA %]]</f>
        <v>375000</v>
      </c>
      <c r="R3182" s="51">
        <f>Ugovori_OPULJP[[#This Row],[Bespovratna sredstva - Nacionalni dio - HRK]]/7.5345</f>
        <v>49771.053155484769</v>
      </c>
      <c r="S3182" s="52">
        <v>2500000</v>
      </c>
      <c r="T3182" s="53">
        <f>Ugovori_OPULJP[[#This Row],[Bespovratna sredstva - Ukupno (EU+Nac) HRK
= Ukupna ugovorena vrijednost bespovratnih sredstava]]/7.5345</f>
        <v>331807.02103656513</v>
      </c>
      <c r="U3182" s="50">
        <v>444617</v>
      </c>
      <c r="V3182" s="51">
        <f>Ugovori_OPULJP[[#This Row],[Javni doprinos korisnika - HRK]]/7.5345</f>
        <v>59010.81690888579</v>
      </c>
      <c r="W3182" s="50">
        <v>0</v>
      </c>
      <c r="X3182" s="51">
        <f>Ugovori_OPULJP[[#This Row],[Privatni doprinos korisnika - HRK]]/7.5345</f>
        <v>0</v>
      </c>
      <c r="Y3182" s="52">
        <v>2944617</v>
      </c>
      <c r="Z3182" s="53">
        <f>Ugovori_OPULJP[[#This Row],[UKUPNI PRIHVATLJIVI IZDACI
TOTAL ELIGIBLE EXPENDITURE
= Bespovratna sredstva ukupno + doprinos korisnika
= Ukupni prihvatljivi troškovi
= Ukupna ugovorena vrijednost projekta HRK]]/7.5345</f>
        <v>390817.83794545091</v>
      </c>
      <c r="AA3182" s="57" t="s">
        <v>10669</v>
      </c>
      <c r="AB3182" s="57" t="s">
        <v>10670</v>
      </c>
      <c r="AC3182" s="107" t="s">
        <v>11543</v>
      </c>
      <c r="AD3182" s="63" t="s">
        <v>11026</v>
      </c>
    </row>
    <row r="3183" spans="1:30" ht="66.75" customHeight="1" x14ac:dyDescent="0.2">
      <c r="A3183" s="61" t="s">
        <v>11544</v>
      </c>
      <c r="B3183" s="55" t="s">
        <v>10664</v>
      </c>
      <c r="C3183" s="56" t="s">
        <v>11022</v>
      </c>
      <c r="D3183" s="88" t="s">
        <v>11475</v>
      </c>
      <c r="E3183" s="57" t="s">
        <v>232</v>
      </c>
      <c r="F3183" s="62" t="s">
        <v>11545</v>
      </c>
      <c r="G3183" s="62" t="s">
        <v>2441</v>
      </c>
      <c r="H3183" s="59">
        <v>44435</v>
      </c>
      <c r="I3183" s="59">
        <v>44802</v>
      </c>
      <c r="J3183" s="48" t="str">
        <f>IF(Ugovori_OPULJP[[#This Row],[DATUM ZAVRŠETKA OPERACIJE]]&gt;DATE(2024,3,31),"u provedbi","završen")</f>
        <v>završen</v>
      </c>
      <c r="K3183" s="58" t="s">
        <v>271</v>
      </c>
      <c r="L3183" s="67" t="s">
        <v>271</v>
      </c>
      <c r="M3183" s="49">
        <v>0.85</v>
      </c>
      <c r="N3183" s="49">
        <v>0.15</v>
      </c>
      <c r="O3183" s="50">
        <f>Ugovori_OPULJP[[#This Row],[Bespovratna sredstva - Ukupno (EU+Nac) HRK
= Ukupna ugovorena vrijednost bespovratnih sredstava]]*Ugovori_OPULJP[[#This Row],[EU STOPA SUFINANCIRANJA %
EU CO-FINANCING RATE %]]</f>
        <v>1538335.8735</v>
      </c>
      <c r="P3183" s="51">
        <f>Ugovori_OPULJP[[#This Row],[Bespovratna sredstva - EU dio - HRK]]/7.5345</f>
        <v>204172.25741588691</v>
      </c>
      <c r="Q3183" s="50">
        <f>Ugovori_OPULJP[[#This Row],[Bespovratna sredstva - Ukupno (EU+Nac) HRK
= Ukupna ugovorena vrijednost bespovratnih sredstava]]*Ugovori_OPULJP[[#This Row],[STOPA NACIONALNOG SUFINANCIRANJA %]]</f>
        <v>271471.03649999999</v>
      </c>
      <c r="R3183" s="51">
        <f>Ugovori_OPULJP[[#This Row],[Bespovratna sredstva - Nacionalni dio - HRK]]/7.5345</f>
        <v>36030.39836750945</v>
      </c>
      <c r="S3183" s="52">
        <v>1809806.91</v>
      </c>
      <c r="T3183" s="53">
        <f>Ugovori_OPULJP[[#This Row],[Bespovratna sredstva - Ukupno (EU+Nac) HRK
= Ukupna ugovorena vrijednost bespovratnih sredstava]]/7.5345</f>
        <v>240202.65578339636</v>
      </c>
      <c r="U3183" s="50">
        <v>319377.69000000018</v>
      </c>
      <c r="V3183" s="51">
        <f>Ugovori_OPULJP[[#This Row],[Javni doprinos korisnika - HRK]]/7.5345</f>
        <v>42388.703961775849</v>
      </c>
      <c r="W3183" s="50">
        <v>0</v>
      </c>
      <c r="X3183" s="51">
        <f>Ugovori_OPULJP[[#This Row],[Privatni doprinos korisnika - HRK]]/7.5345</f>
        <v>0</v>
      </c>
      <c r="Y3183" s="52">
        <v>2129184.6</v>
      </c>
      <c r="Z3183" s="53">
        <f>Ugovori_OPULJP[[#This Row],[UKUPNI PRIHVATLJIVI IZDACI
TOTAL ELIGIBLE EXPENDITURE
= Bespovratna sredstva ukupno + doprinos korisnika
= Ukupni prihvatljivi troškovi
= Ukupna ugovorena vrijednost projekta HRK]]/7.5345</f>
        <v>282591.3597451722</v>
      </c>
      <c r="AA3183" s="57" t="s">
        <v>10669</v>
      </c>
      <c r="AB3183" s="57" t="s">
        <v>10670</v>
      </c>
      <c r="AC3183" s="107" t="s">
        <v>11546</v>
      </c>
      <c r="AD3183" s="63" t="s">
        <v>11026</v>
      </c>
    </row>
    <row r="3184" spans="1:30" ht="66.75" customHeight="1" x14ac:dyDescent="0.2">
      <c r="A3184" s="61" t="s">
        <v>11547</v>
      </c>
      <c r="B3184" s="55" t="s">
        <v>10664</v>
      </c>
      <c r="C3184" s="56" t="s">
        <v>11022</v>
      </c>
      <c r="D3184" s="88" t="s">
        <v>11475</v>
      </c>
      <c r="E3184" s="57" t="s">
        <v>232</v>
      </c>
      <c r="F3184" s="62" t="s">
        <v>11548</v>
      </c>
      <c r="G3184" s="62" t="s">
        <v>37</v>
      </c>
      <c r="H3184" s="59">
        <v>44409</v>
      </c>
      <c r="I3184" s="59">
        <v>44774</v>
      </c>
      <c r="J3184" s="48" t="str">
        <f>IF(Ugovori_OPULJP[[#This Row],[DATUM ZAVRŠETKA OPERACIJE]]&gt;DATE(2024,3,31),"u provedbi","završen")</f>
        <v>završen</v>
      </c>
      <c r="K3184" s="58" t="s">
        <v>37</v>
      </c>
      <c r="L3184" s="58" t="s">
        <v>37</v>
      </c>
      <c r="M3184" s="49">
        <v>0.85</v>
      </c>
      <c r="N3184" s="49">
        <v>0.15</v>
      </c>
      <c r="O3184" s="50">
        <f>Ugovori_OPULJP[[#This Row],[Bespovratna sredstva - Ukupno (EU+Nac) HRK
= Ukupna ugovorena vrijednost bespovratnih sredstava]]*Ugovori_OPULJP[[#This Row],[EU STOPA SUFINANCIRANJA %
EU CO-FINANCING RATE %]]</f>
        <v>14025000</v>
      </c>
      <c r="P3184" s="51">
        <f>Ugovori_OPULJP[[#This Row],[Bespovratna sredstva - EU dio - HRK]]/7.5345</f>
        <v>1861437.3880151303</v>
      </c>
      <c r="Q3184" s="50">
        <f>Ugovori_OPULJP[[#This Row],[Bespovratna sredstva - Ukupno (EU+Nac) HRK
= Ukupna ugovorena vrijednost bespovratnih sredstava]]*Ugovori_OPULJP[[#This Row],[STOPA NACIONALNOG SUFINANCIRANJA %]]</f>
        <v>2475000</v>
      </c>
      <c r="R3184" s="51">
        <f>Ugovori_OPULJP[[#This Row],[Bespovratna sredstva - Nacionalni dio - HRK]]/7.5345</f>
        <v>328488.95082619949</v>
      </c>
      <c r="S3184" s="52">
        <v>16500000</v>
      </c>
      <c r="T3184" s="53">
        <f>Ugovori_OPULJP[[#This Row],[Bespovratna sredstva - Ukupno (EU+Nac) HRK
= Ukupna ugovorena vrijednost bespovratnih sredstava]]/7.5345</f>
        <v>2189926.3388413298</v>
      </c>
      <c r="U3184" s="50">
        <v>3523395.6</v>
      </c>
      <c r="V3184" s="51">
        <f>Ugovori_OPULJP[[#This Row],[Javni doprinos korisnika - HRK]]/7.5345</f>
        <v>467634.95918773639</v>
      </c>
      <c r="W3184" s="50">
        <v>0</v>
      </c>
      <c r="X3184" s="51">
        <f>Ugovori_OPULJP[[#This Row],[Privatni doprinos korisnika - HRK]]/7.5345</f>
        <v>0</v>
      </c>
      <c r="Y3184" s="52">
        <v>20023395.600000001</v>
      </c>
      <c r="Z3184" s="53">
        <f>Ugovori_OPULJP[[#This Row],[UKUPNI PRIHVATLJIVI IZDACI
TOTAL ELIGIBLE EXPENDITURE
= Bespovratna sredstva ukupno + doprinos korisnika
= Ukupni prihvatljivi troškovi
= Ukupna ugovorena vrijednost projekta HRK]]/7.5345</f>
        <v>2657561.2980290665</v>
      </c>
      <c r="AA3184" s="57" t="s">
        <v>10669</v>
      </c>
      <c r="AB3184" s="57" t="s">
        <v>10670</v>
      </c>
      <c r="AC3184" s="107" t="s">
        <v>11549</v>
      </c>
      <c r="AD3184" s="56" t="s">
        <v>11026</v>
      </c>
    </row>
    <row r="3185" spans="1:30" ht="66.75" customHeight="1" x14ac:dyDescent="0.2">
      <c r="A3185" s="61" t="s">
        <v>11550</v>
      </c>
      <c r="B3185" s="55" t="s">
        <v>10664</v>
      </c>
      <c r="C3185" s="56" t="s">
        <v>11022</v>
      </c>
      <c r="D3185" s="88" t="s">
        <v>11475</v>
      </c>
      <c r="E3185" s="57" t="s">
        <v>232</v>
      </c>
      <c r="F3185" s="62" t="s">
        <v>11551</v>
      </c>
      <c r="G3185" s="62" t="s">
        <v>9752</v>
      </c>
      <c r="H3185" s="59">
        <v>44438</v>
      </c>
      <c r="I3185" s="59">
        <v>44803</v>
      </c>
      <c r="J3185" s="48" t="str">
        <f>IF(Ugovori_OPULJP[[#This Row],[DATUM ZAVRŠETKA OPERACIJE]]&gt;DATE(2024,3,31),"u provedbi","završen")</f>
        <v>završen</v>
      </c>
      <c r="K3185" s="58" t="s">
        <v>211</v>
      </c>
      <c r="L3185" s="58" t="s">
        <v>211</v>
      </c>
      <c r="M3185" s="49">
        <v>0.85</v>
      </c>
      <c r="N3185" s="49">
        <v>0.15</v>
      </c>
      <c r="O3185" s="50">
        <f>Ugovori_OPULJP[[#This Row],[Bespovratna sredstva - Ukupno (EU+Nac) HRK
= Ukupna ugovorena vrijednost bespovratnih sredstava]]*Ugovori_OPULJP[[#This Row],[EU STOPA SUFINANCIRANJA %
EU CO-FINANCING RATE %]]</f>
        <v>2125000</v>
      </c>
      <c r="P3185" s="51">
        <f>Ugovori_OPULJP[[#This Row],[Bespovratna sredstva - EU dio - HRK]]/7.5345</f>
        <v>282035.96788108035</v>
      </c>
      <c r="Q3185" s="50">
        <f>Ugovori_OPULJP[[#This Row],[Bespovratna sredstva - Ukupno (EU+Nac) HRK
= Ukupna ugovorena vrijednost bespovratnih sredstava]]*Ugovori_OPULJP[[#This Row],[STOPA NACIONALNOG SUFINANCIRANJA %]]</f>
        <v>375000</v>
      </c>
      <c r="R3185" s="51">
        <f>Ugovori_OPULJP[[#This Row],[Bespovratna sredstva - Nacionalni dio - HRK]]/7.5345</f>
        <v>49771.053155484769</v>
      </c>
      <c r="S3185" s="52">
        <v>2500000</v>
      </c>
      <c r="T3185" s="53">
        <f>Ugovori_OPULJP[[#This Row],[Bespovratna sredstva - Ukupno (EU+Nac) HRK
= Ukupna ugovorena vrijednost bespovratnih sredstava]]/7.5345</f>
        <v>331807.02103656513</v>
      </c>
      <c r="U3185" s="50">
        <v>1124144</v>
      </c>
      <c r="V3185" s="51">
        <f>Ugovori_OPULJP[[#This Row],[Javni doprinos korisnika - HRK]]/7.5345</f>
        <v>149199.54874245138</v>
      </c>
      <c r="W3185" s="50">
        <v>0</v>
      </c>
      <c r="X3185" s="51">
        <f>Ugovori_OPULJP[[#This Row],[Privatni doprinos korisnika - HRK]]/7.5345</f>
        <v>0</v>
      </c>
      <c r="Y3185" s="52">
        <v>3624144</v>
      </c>
      <c r="Z3185" s="53">
        <f>Ugovori_OPULJP[[#This Row],[UKUPNI PRIHVATLJIVI IZDACI
TOTAL ELIGIBLE EXPENDITURE
= Bespovratna sredstva ukupno + doprinos korisnika
= Ukupni prihvatljivi troškovi
= Ukupna ugovorena vrijednost projekta HRK]]/7.5345</f>
        <v>481006.56977901648</v>
      </c>
      <c r="AA3185" s="57" t="s">
        <v>10669</v>
      </c>
      <c r="AB3185" s="57" t="s">
        <v>10670</v>
      </c>
      <c r="AC3185" s="107" t="s">
        <v>11552</v>
      </c>
      <c r="AD3185" s="63" t="s">
        <v>11026</v>
      </c>
    </row>
    <row r="3186" spans="1:30" ht="66.75" customHeight="1" x14ac:dyDescent="0.2">
      <c r="A3186" s="61" t="s">
        <v>11553</v>
      </c>
      <c r="B3186" s="55" t="s">
        <v>10664</v>
      </c>
      <c r="C3186" s="56" t="s">
        <v>11022</v>
      </c>
      <c r="D3186" s="88" t="s">
        <v>11475</v>
      </c>
      <c r="E3186" s="57" t="s">
        <v>232</v>
      </c>
      <c r="F3186" s="62" t="s">
        <v>11554</v>
      </c>
      <c r="G3186" s="62" t="s">
        <v>11112</v>
      </c>
      <c r="H3186" s="59">
        <v>44432</v>
      </c>
      <c r="I3186" s="59">
        <v>44797</v>
      </c>
      <c r="J3186" s="48" t="str">
        <f>IF(Ugovori_OPULJP[[#This Row],[DATUM ZAVRŠETKA OPERACIJE]]&gt;DATE(2024,3,31),"u provedbi","završen")</f>
        <v>završen</v>
      </c>
      <c r="K3186" s="58" t="s">
        <v>338</v>
      </c>
      <c r="L3186" s="67" t="s">
        <v>338</v>
      </c>
      <c r="M3186" s="49">
        <v>0.85</v>
      </c>
      <c r="N3186" s="49">
        <v>0.15</v>
      </c>
      <c r="O3186" s="50">
        <f>Ugovori_OPULJP[[#This Row],[Bespovratna sredstva - Ukupno (EU+Nac) HRK
= Ukupna ugovorena vrijednost bespovratnih sredstava]]*Ugovori_OPULJP[[#This Row],[EU STOPA SUFINANCIRANJA %
EU CO-FINANCING RATE %]]</f>
        <v>935708.679</v>
      </c>
      <c r="P3186" s="51">
        <f>Ugovori_OPULJP[[#This Row],[Bespovratna sredstva - EU dio - HRK]]/7.5345</f>
        <v>124189.88373481983</v>
      </c>
      <c r="Q3186" s="50">
        <f>Ugovori_OPULJP[[#This Row],[Bespovratna sredstva - Ukupno (EU+Nac) HRK
= Ukupna ugovorena vrijednost bespovratnih sredstava]]*Ugovori_OPULJP[[#This Row],[STOPA NACIONALNOG SUFINANCIRANJA %]]</f>
        <v>165125.06099999999</v>
      </c>
      <c r="R3186" s="51">
        <f>Ugovori_OPULJP[[#This Row],[Bespovratna sredstva - Nacionalni dio - HRK]]/7.5345</f>
        <v>21915.861835556436</v>
      </c>
      <c r="S3186" s="52">
        <v>1100833.74</v>
      </c>
      <c r="T3186" s="53">
        <f>Ugovori_OPULJP[[#This Row],[Bespovratna sredstva - Ukupno (EU+Nac) HRK
= Ukupna ugovorena vrijednost bespovratnih sredstava]]/7.5345</f>
        <v>146105.74557037625</v>
      </c>
      <c r="U3186" s="50">
        <v>122314.8600000001</v>
      </c>
      <c r="V3186" s="51">
        <f>Ugovori_OPULJP[[#This Row],[Javni doprinos korisnika - HRK]]/7.5345</f>
        <v>16233.97173004182</v>
      </c>
      <c r="W3186" s="50">
        <v>0</v>
      </c>
      <c r="X3186" s="51">
        <f>Ugovori_OPULJP[[#This Row],[Privatni doprinos korisnika - HRK]]/7.5345</f>
        <v>0</v>
      </c>
      <c r="Y3186" s="52">
        <v>1223148.6000000001</v>
      </c>
      <c r="Z3186" s="53">
        <f>Ugovori_OPULJP[[#This Row],[UKUPNI PRIHVATLJIVI IZDACI
TOTAL ELIGIBLE EXPENDITURE
= Bespovratna sredstva ukupno + doprinos korisnika
= Ukupni prihvatljivi troškovi
= Ukupna ugovorena vrijednost projekta HRK]]/7.5345</f>
        <v>162339.71730041807</v>
      </c>
      <c r="AA3186" s="57" t="s">
        <v>10669</v>
      </c>
      <c r="AB3186" s="57" t="s">
        <v>10670</v>
      </c>
      <c r="AC3186" s="107" t="s">
        <v>11555</v>
      </c>
      <c r="AD3186" s="63" t="s">
        <v>11026</v>
      </c>
    </row>
    <row r="3187" spans="1:30" ht="66.75" customHeight="1" x14ac:dyDescent="0.2">
      <c r="A3187" s="61" t="s">
        <v>11556</v>
      </c>
      <c r="B3187" s="55" t="s">
        <v>10664</v>
      </c>
      <c r="C3187" s="56" t="s">
        <v>11022</v>
      </c>
      <c r="D3187" s="88" t="s">
        <v>11475</v>
      </c>
      <c r="E3187" s="57" t="s">
        <v>232</v>
      </c>
      <c r="F3187" s="62" t="s">
        <v>11557</v>
      </c>
      <c r="G3187" s="62" t="s">
        <v>3106</v>
      </c>
      <c r="H3187" s="59">
        <v>44416</v>
      </c>
      <c r="I3187" s="59">
        <v>44781</v>
      </c>
      <c r="J3187" s="48" t="str">
        <f>IF(Ugovori_OPULJP[[#This Row],[DATUM ZAVRŠETKA OPERACIJE]]&gt;DATE(2024,3,31),"u provedbi","završen")</f>
        <v>završen</v>
      </c>
      <c r="K3187" s="58" t="s">
        <v>99</v>
      </c>
      <c r="L3187" s="67" t="s">
        <v>99</v>
      </c>
      <c r="M3187" s="49">
        <v>0.85</v>
      </c>
      <c r="N3187" s="49">
        <v>0.15</v>
      </c>
      <c r="O3187" s="50">
        <f>Ugovori_OPULJP[[#This Row],[Bespovratna sredstva - Ukupno (EU+Nac) HRK
= Ukupna ugovorena vrijednost bespovratnih sredstava]]*Ugovori_OPULJP[[#This Row],[EU STOPA SUFINANCIRANJA %
EU CO-FINANCING RATE %]]</f>
        <v>3305785.6004999997</v>
      </c>
      <c r="P3187" s="51">
        <f>Ugovori_OPULJP[[#This Row],[Bespovratna sredstva - EU dio - HRK]]/7.5345</f>
        <v>438753.148914991</v>
      </c>
      <c r="Q3187" s="50">
        <f>Ugovori_OPULJP[[#This Row],[Bespovratna sredstva - Ukupno (EU+Nac) HRK
= Ukupna ugovorena vrijednost bespovratnih sredstava]]*Ugovori_OPULJP[[#This Row],[STOPA NACIONALNOG SUFINANCIRANJA %]]</f>
        <v>583373.92949999997</v>
      </c>
      <c r="R3187" s="51">
        <f>Ugovori_OPULJP[[#This Row],[Bespovratna sredstva - Nacionalni dio - HRK]]/7.5345</f>
        <v>77427.026279116064</v>
      </c>
      <c r="S3187" s="52">
        <v>3889159.53</v>
      </c>
      <c r="T3187" s="53">
        <f>Ugovori_OPULJP[[#This Row],[Bespovratna sredstva - Ukupno (EU+Nac) HRK
= Ukupna ugovorena vrijednost bespovratnih sredstava]]/7.5345</f>
        <v>516180.17519410705</v>
      </c>
      <c r="U3187" s="50">
        <v>686322.27</v>
      </c>
      <c r="V3187" s="51">
        <f>Ugovori_OPULJP[[#This Row],[Javni doprinos korisnika - HRK]]/7.5345</f>
        <v>91090.61915190125</v>
      </c>
      <c r="W3187" s="50">
        <v>0</v>
      </c>
      <c r="X3187" s="51">
        <f>Ugovori_OPULJP[[#This Row],[Privatni doprinos korisnika - HRK]]/7.5345</f>
        <v>0</v>
      </c>
      <c r="Y3187" s="52">
        <v>4575481.8</v>
      </c>
      <c r="Z3187" s="53">
        <f>Ugovori_OPULJP[[#This Row],[UKUPNI PRIHVATLJIVI IZDACI
TOTAL ELIGIBLE EXPENDITURE
= Bespovratna sredstva ukupno + doprinos korisnika
= Ukupni prihvatljivi troškovi
= Ukupna ugovorena vrijednost projekta HRK]]/7.5345</f>
        <v>607270.79434600833</v>
      </c>
      <c r="AA3187" s="57" t="s">
        <v>10669</v>
      </c>
      <c r="AB3187" s="57" t="s">
        <v>10670</v>
      </c>
      <c r="AC3187" s="107" t="s">
        <v>11558</v>
      </c>
      <c r="AD3187" s="63" t="s">
        <v>11026</v>
      </c>
    </row>
    <row r="3188" spans="1:30" ht="66.75" customHeight="1" x14ac:dyDescent="0.2">
      <c r="A3188" s="61" t="s">
        <v>11559</v>
      </c>
      <c r="B3188" s="55" t="s">
        <v>10664</v>
      </c>
      <c r="C3188" s="56" t="s">
        <v>11022</v>
      </c>
      <c r="D3188" s="88" t="s">
        <v>11475</v>
      </c>
      <c r="E3188" s="57" t="s">
        <v>232</v>
      </c>
      <c r="F3188" s="45" t="s">
        <v>11560</v>
      </c>
      <c r="G3188" s="45" t="s">
        <v>1095</v>
      </c>
      <c r="H3188" s="59">
        <v>44425</v>
      </c>
      <c r="I3188" s="59">
        <v>44790</v>
      </c>
      <c r="J3188" s="48" t="str">
        <f>IF(Ugovori_OPULJP[[#This Row],[DATUM ZAVRŠETKA OPERACIJE]]&gt;DATE(2024,3,31),"u provedbi","završen")</f>
        <v>završen</v>
      </c>
      <c r="K3188" s="58" t="s">
        <v>200</v>
      </c>
      <c r="L3188" s="67" t="s">
        <v>200</v>
      </c>
      <c r="M3188" s="49">
        <v>0.85</v>
      </c>
      <c r="N3188" s="49">
        <v>0.15</v>
      </c>
      <c r="O3188" s="50">
        <f>Ugovori_OPULJP[[#This Row],[Bespovratna sredstva - Ukupno (EU+Nac) HRK
= Ukupna ugovorena vrijednost bespovratnih sredstava]]*Ugovori_OPULJP[[#This Row],[EU STOPA SUFINANCIRANJA %
EU CO-FINANCING RATE %]]</f>
        <v>2550000</v>
      </c>
      <c r="P3188" s="51">
        <f>Ugovori_OPULJP[[#This Row],[Bespovratna sredstva - EU dio - HRK]]/7.5345</f>
        <v>338443.1614572964</v>
      </c>
      <c r="Q3188" s="50">
        <f>Ugovori_OPULJP[[#This Row],[Bespovratna sredstva - Ukupno (EU+Nac) HRK
= Ukupna ugovorena vrijednost bespovratnih sredstava]]*Ugovori_OPULJP[[#This Row],[STOPA NACIONALNOG SUFINANCIRANJA %]]</f>
        <v>450000</v>
      </c>
      <c r="R3188" s="51">
        <f>Ugovori_OPULJP[[#This Row],[Bespovratna sredstva - Nacionalni dio - HRK]]/7.5345</f>
        <v>59725.263786581723</v>
      </c>
      <c r="S3188" s="52">
        <v>3000000</v>
      </c>
      <c r="T3188" s="53">
        <f>Ugovori_OPULJP[[#This Row],[Bespovratna sredstva - Ukupno (EU+Nac) HRK
= Ukupna ugovorena vrijednost bespovratnih sredstava]]/7.5345</f>
        <v>398168.42524387816</v>
      </c>
      <c r="U3188" s="50">
        <v>714747.60000000009</v>
      </c>
      <c r="V3188" s="51">
        <f>Ugovori_OPULJP[[#This Row],[Javni doprinos korisnika - HRK]]/7.5345</f>
        <v>94863.308779613784</v>
      </c>
      <c r="W3188" s="50">
        <v>0</v>
      </c>
      <c r="X3188" s="51">
        <f>Ugovori_OPULJP[[#This Row],[Privatni doprinos korisnika - HRK]]/7.5345</f>
        <v>0</v>
      </c>
      <c r="Y3188" s="52">
        <v>3714747.6</v>
      </c>
      <c r="Z3188" s="53">
        <f>Ugovori_OPULJP[[#This Row],[UKUPNI PRIHVATLJIVI IZDACI
TOTAL ELIGIBLE EXPENDITURE
= Bespovratna sredstva ukupno + doprinos korisnika
= Ukupni prihvatljivi troškovi
= Ukupna ugovorena vrijednost projekta HRK]]/7.5345</f>
        <v>493031.73402349191</v>
      </c>
      <c r="AA3188" s="57" t="s">
        <v>10669</v>
      </c>
      <c r="AB3188" s="57" t="s">
        <v>10670</v>
      </c>
      <c r="AC3188" s="107" t="s">
        <v>11561</v>
      </c>
      <c r="AD3188" s="63" t="s">
        <v>11026</v>
      </c>
    </row>
    <row r="3189" spans="1:30" ht="66.75" customHeight="1" x14ac:dyDescent="0.2">
      <c r="A3189" s="61" t="s">
        <v>11562</v>
      </c>
      <c r="B3189" s="55" t="s">
        <v>10664</v>
      </c>
      <c r="C3189" s="56" t="s">
        <v>11022</v>
      </c>
      <c r="D3189" s="88" t="s">
        <v>11475</v>
      </c>
      <c r="E3189" s="57" t="s">
        <v>232</v>
      </c>
      <c r="F3189" s="45" t="s">
        <v>11089</v>
      </c>
      <c r="G3189" s="62" t="s">
        <v>825</v>
      </c>
      <c r="H3189" s="59">
        <v>44440</v>
      </c>
      <c r="I3189" s="59">
        <v>44805</v>
      </c>
      <c r="J3189" s="48" t="str">
        <f>IF(Ugovori_OPULJP[[#This Row],[DATUM ZAVRŠETKA OPERACIJE]]&gt;DATE(2024,3,31),"u provedbi","završen")</f>
        <v>završen</v>
      </c>
      <c r="K3189" s="58" t="s">
        <v>79</v>
      </c>
      <c r="L3189" s="67" t="s">
        <v>79</v>
      </c>
      <c r="M3189" s="49">
        <v>0.85</v>
      </c>
      <c r="N3189" s="49">
        <v>0.15</v>
      </c>
      <c r="O3189" s="50">
        <f>Ugovori_OPULJP[[#This Row],[Bespovratna sredstva - Ukupno (EU+Nac) HRK
= Ukupna ugovorena vrijednost bespovratnih sredstava]]*Ugovori_OPULJP[[#This Row],[EU STOPA SUFINANCIRANJA %
EU CO-FINANCING RATE %]]</f>
        <v>2062024.6814999999</v>
      </c>
      <c r="P3189" s="51">
        <f>Ugovori_OPULJP[[#This Row],[Bespovratna sredstva - EU dio - HRK]]/7.5345</f>
        <v>273677.70674895478</v>
      </c>
      <c r="Q3189" s="50">
        <f>Ugovori_OPULJP[[#This Row],[Bespovratna sredstva - Ukupno (EU+Nac) HRK
= Ukupna ugovorena vrijednost bespovratnih sredstava]]*Ugovori_OPULJP[[#This Row],[STOPA NACIONALNOG SUFINANCIRANJA %]]</f>
        <v>363886.70850000001</v>
      </c>
      <c r="R3189" s="51">
        <f>Ugovori_OPULJP[[#This Row],[Bespovratna sredstva - Nacionalni dio - HRK]]/7.5345</f>
        <v>48296.065896874374</v>
      </c>
      <c r="S3189" s="52">
        <v>2425911.39</v>
      </c>
      <c r="T3189" s="53">
        <f>Ugovori_OPULJP[[#This Row],[Bespovratna sredstva - Ukupno (EU+Nac) HRK
= Ukupna ugovorena vrijednost bespovratnih sredstava]]/7.5345</f>
        <v>321973.77264582919</v>
      </c>
      <c r="U3189" s="50">
        <v>428102.00999999978</v>
      </c>
      <c r="V3189" s="51">
        <f>Ugovori_OPULJP[[#This Row],[Javni doprinos korisnika - HRK]]/7.5345</f>
        <v>56818.901055146292</v>
      </c>
      <c r="W3189" s="50">
        <v>0</v>
      </c>
      <c r="X3189" s="51">
        <f>Ugovori_OPULJP[[#This Row],[Privatni doprinos korisnika - HRK]]/7.5345</f>
        <v>0</v>
      </c>
      <c r="Y3189" s="52">
        <v>2854013.4</v>
      </c>
      <c r="Z3189" s="53">
        <f>Ugovori_OPULJP[[#This Row],[UKUPNI PRIHVATLJIVI IZDACI
TOTAL ELIGIBLE EXPENDITURE
= Bespovratna sredstva ukupno + doprinos korisnika
= Ukupni prihvatljivi troškovi
= Ukupna ugovorena vrijednost projekta HRK]]/7.5345</f>
        <v>378792.67370097549</v>
      </c>
      <c r="AA3189" s="57" t="s">
        <v>10669</v>
      </c>
      <c r="AB3189" s="57" t="s">
        <v>10670</v>
      </c>
      <c r="AC3189" s="107" t="s">
        <v>11563</v>
      </c>
      <c r="AD3189" s="63" t="s">
        <v>11026</v>
      </c>
    </row>
    <row r="3190" spans="1:30" ht="66.75" customHeight="1" x14ac:dyDescent="0.2">
      <c r="A3190" s="61" t="s">
        <v>11564</v>
      </c>
      <c r="B3190" s="55" t="s">
        <v>10664</v>
      </c>
      <c r="C3190" s="56" t="s">
        <v>11022</v>
      </c>
      <c r="D3190" s="88" t="s">
        <v>11475</v>
      </c>
      <c r="E3190" s="57" t="s">
        <v>232</v>
      </c>
      <c r="F3190" s="45" t="s">
        <v>11565</v>
      </c>
      <c r="G3190" s="62" t="s">
        <v>11291</v>
      </c>
      <c r="H3190" s="59">
        <v>44440</v>
      </c>
      <c r="I3190" s="59">
        <v>44805</v>
      </c>
      <c r="J3190" s="48" t="str">
        <f>IF(Ugovori_OPULJP[[#This Row],[DATUM ZAVRŠETKA OPERACIJE]]&gt;DATE(2024,3,31),"u provedbi","završen")</f>
        <v>završen</v>
      </c>
      <c r="K3190" s="58" t="s">
        <v>84</v>
      </c>
      <c r="L3190" s="46" t="s">
        <v>84</v>
      </c>
      <c r="M3190" s="49">
        <v>0.85</v>
      </c>
      <c r="N3190" s="49">
        <v>0.15</v>
      </c>
      <c r="O3190" s="50">
        <f>Ugovori_OPULJP[[#This Row],[Bespovratna sredstva - Ukupno (EU+Nac) HRK
= Ukupna ugovorena vrijednost bespovratnih sredstava]]*Ugovori_OPULJP[[#This Row],[EU STOPA SUFINANCIRANJA %
EU CO-FINANCING RATE %]]</f>
        <v>1682735.3609999998</v>
      </c>
      <c r="P3190" s="51">
        <f>Ugovori_OPULJP[[#This Row],[Bespovratna sredstva - EU dio - HRK]]/7.5345</f>
        <v>223337.36293051956</v>
      </c>
      <c r="Q3190" s="50">
        <f>Ugovori_OPULJP[[#This Row],[Bespovratna sredstva - Ukupno (EU+Nac) HRK
= Ukupna ugovorena vrijednost bespovratnih sredstava]]*Ugovori_OPULJP[[#This Row],[STOPA NACIONALNOG SUFINANCIRANJA %]]</f>
        <v>296953.299</v>
      </c>
      <c r="R3190" s="51">
        <f>Ugovori_OPULJP[[#This Row],[Bespovratna sredstva - Nacionalni dio - HRK]]/7.5345</f>
        <v>39412.475811268167</v>
      </c>
      <c r="S3190" s="52">
        <v>1979688.66</v>
      </c>
      <c r="T3190" s="53">
        <f>Ugovori_OPULJP[[#This Row],[Bespovratna sredstva - Ukupno (EU+Nac) HRK
= Ukupna ugovorena vrijednost bespovratnih sredstava]]/7.5345</f>
        <v>262749.83874178777</v>
      </c>
      <c r="U3190" s="50">
        <v>104194.14000000013</v>
      </c>
      <c r="V3190" s="51">
        <f>Ugovori_OPULJP[[#This Row],[Javni doprinos korisnika - HRK]]/7.5345</f>
        <v>13828.938881146742</v>
      </c>
      <c r="W3190" s="50">
        <v>0</v>
      </c>
      <c r="X3190" s="51">
        <f>Ugovori_OPULJP[[#This Row],[Privatni doprinos korisnika - HRK]]/7.5345</f>
        <v>0</v>
      </c>
      <c r="Y3190" s="52">
        <v>2083882.8</v>
      </c>
      <c r="Z3190" s="53">
        <f>Ugovori_OPULJP[[#This Row],[UKUPNI PRIHVATLJIVI IZDACI
TOTAL ELIGIBLE EXPENDITURE
= Bespovratna sredstva ukupno + doprinos korisnika
= Ukupni prihvatljivi troškovi
= Ukupna ugovorena vrijednost projekta HRK]]/7.5345</f>
        <v>276578.77762293449</v>
      </c>
      <c r="AA3190" s="57" t="s">
        <v>10669</v>
      </c>
      <c r="AB3190" s="57" t="s">
        <v>10670</v>
      </c>
      <c r="AC3190" s="107" t="s">
        <v>11566</v>
      </c>
      <c r="AD3190" s="63" t="s">
        <v>11026</v>
      </c>
    </row>
    <row r="3191" spans="1:30" ht="66.75" customHeight="1" x14ac:dyDescent="0.2">
      <c r="A3191" s="61" t="s">
        <v>11567</v>
      </c>
      <c r="B3191" s="55" t="s">
        <v>10664</v>
      </c>
      <c r="C3191" s="56" t="s">
        <v>11022</v>
      </c>
      <c r="D3191" s="88" t="s">
        <v>11475</v>
      </c>
      <c r="E3191" s="57" t="s">
        <v>232</v>
      </c>
      <c r="F3191" s="45" t="s">
        <v>11261</v>
      </c>
      <c r="G3191" s="62" t="s">
        <v>3007</v>
      </c>
      <c r="H3191" s="59">
        <v>44435</v>
      </c>
      <c r="I3191" s="59">
        <v>44802</v>
      </c>
      <c r="J3191" s="48" t="str">
        <f>IF(Ugovori_OPULJP[[#This Row],[DATUM ZAVRŠETKA OPERACIJE]]&gt;DATE(2024,3,31),"u provedbi","završen")</f>
        <v>završen</v>
      </c>
      <c r="K3191" s="58" t="s">
        <v>79</v>
      </c>
      <c r="L3191" s="67" t="s">
        <v>79</v>
      </c>
      <c r="M3191" s="49">
        <v>0.85</v>
      </c>
      <c r="N3191" s="49">
        <v>0.15</v>
      </c>
      <c r="O3191" s="50">
        <f>Ugovori_OPULJP[[#This Row],[Bespovratna sredstva - Ukupno (EU+Nac) HRK
= Ukupna ugovorena vrijednost bespovratnih sredstava]]*Ugovori_OPULJP[[#This Row],[EU STOPA SUFINANCIRANJA %
EU CO-FINANCING RATE %]]</f>
        <v>294574.95449999999</v>
      </c>
      <c r="P3191" s="51">
        <f>Ugovori_OPULJP[[#This Row],[Bespovratna sredstva - EU dio - HRK]]/7.5345</f>
        <v>39096.815249850682</v>
      </c>
      <c r="Q3191" s="50">
        <f>Ugovori_OPULJP[[#This Row],[Bespovratna sredstva - Ukupno (EU+Nac) HRK
= Ukupna ugovorena vrijednost bespovratnih sredstava]]*Ugovori_OPULJP[[#This Row],[STOPA NACIONALNOG SUFINANCIRANJA %]]</f>
        <v>51983.815500000004</v>
      </c>
      <c r="R3191" s="51">
        <f>Ugovori_OPULJP[[#This Row],[Bespovratna sredstva - Nacionalni dio - HRK]]/7.5345</f>
        <v>6899.4379852677685</v>
      </c>
      <c r="S3191" s="52">
        <v>346558.77</v>
      </c>
      <c r="T3191" s="53">
        <f>Ugovori_OPULJP[[#This Row],[Bespovratna sredstva - Ukupno (EU+Nac) HRK
= Ukupna ugovorena vrijednost bespovratnih sredstava]]/7.5345</f>
        <v>45996.253235118456</v>
      </c>
      <c r="U3191" s="50">
        <v>61157.429999999993</v>
      </c>
      <c r="V3191" s="51">
        <f>Ugovori_OPULJP[[#This Row],[Javni doprinos korisnika - HRK]]/7.5345</f>
        <v>8116.9858650209026</v>
      </c>
      <c r="W3191" s="50">
        <v>0</v>
      </c>
      <c r="X3191" s="51">
        <f>Ugovori_OPULJP[[#This Row],[Privatni doprinos korisnika - HRK]]/7.5345</f>
        <v>0</v>
      </c>
      <c r="Y3191" s="52">
        <v>407716.2</v>
      </c>
      <c r="Z3191" s="53">
        <f>Ugovori_OPULJP[[#This Row],[UKUPNI PRIHVATLJIVI IZDACI
TOTAL ELIGIBLE EXPENDITURE
= Bespovratna sredstva ukupno + doprinos korisnika
= Ukupni prihvatljivi troškovi
= Ukupna ugovorena vrijednost projekta HRK]]/7.5345</f>
        <v>54113.239100139355</v>
      </c>
      <c r="AA3191" s="57" t="s">
        <v>10669</v>
      </c>
      <c r="AB3191" s="57" t="s">
        <v>10670</v>
      </c>
      <c r="AC3191" s="107" t="s">
        <v>11568</v>
      </c>
      <c r="AD3191" s="63" t="s">
        <v>11026</v>
      </c>
    </row>
    <row r="3192" spans="1:30" ht="66.75" customHeight="1" x14ac:dyDescent="0.2">
      <c r="A3192" s="61" t="s">
        <v>11569</v>
      </c>
      <c r="B3192" s="55" t="s">
        <v>10664</v>
      </c>
      <c r="C3192" s="56" t="s">
        <v>11022</v>
      </c>
      <c r="D3192" s="88" t="s">
        <v>11475</v>
      </c>
      <c r="E3192" s="57" t="s">
        <v>232</v>
      </c>
      <c r="F3192" s="62" t="s">
        <v>11570</v>
      </c>
      <c r="G3192" s="45" t="s">
        <v>1888</v>
      </c>
      <c r="H3192" s="59">
        <v>44405</v>
      </c>
      <c r="I3192" s="59">
        <v>44770</v>
      </c>
      <c r="J3192" s="48" t="str">
        <f>IF(Ugovori_OPULJP[[#This Row],[DATUM ZAVRŠETKA OPERACIJE]]&gt;DATE(2024,3,31),"u provedbi","završen")</f>
        <v>završen</v>
      </c>
      <c r="K3192" s="58" t="s">
        <v>99</v>
      </c>
      <c r="L3192" s="67" t="s">
        <v>99</v>
      </c>
      <c r="M3192" s="49">
        <v>0.85</v>
      </c>
      <c r="N3192" s="49">
        <v>0.15</v>
      </c>
      <c r="O3192" s="50">
        <f>Ugovori_OPULJP[[#This Row],[Bespovratna sredstva - Ukupno (EU+Nac) HRK
= Ukupna ugovorena vrijednost bespovratnih sredstava]]*Ugovori_OPULJP[[#This Row],[EU STOPA SUFINANCIRANJA %
EU CO-FINANCING RATE %]]</f>
        <v>5633505.3389999997</v>
      </c>
      <c r="P3192" s="51">
        <f>Ugovori_OPULJP[[#This Row],[Bespovratna sredstva - EU dio - HRK]]/7.5345</f>
        <v>747694.64981086995</v>
      </c>
      <c r="Q3192" s="50">
        <f>Ugovori_OPULJP[[#This Row],[Bespovratna sredstva - Ukupno (EU+Nac) HRK
= Ukupna ugovorena vrijednost bespovratnih sredstava]]*Ugovori_OPULJP[[#This Row],[STOPA NACIONALNOG SUFINANCIRANJA %]]</f>
        <v>994148.00099999993</v>
      </c>
      <c r="R3192" s="51">
        <f>Ugovori_OPULJP[[#This Row],[Bespovratna sredstva - Nacionalni dio - HRK]]/7.5345</f>
        <v>131946.11467250646</v>
      </c>
      <c r="S3192" s="52">
        <v>6627653.3399999999</v>
      </c>
      <c r="T3192" s="53">
        <f>Ugovori_OPULJP[[#This Row],[Bespovratna sredstva - Ukupno (EU+Nac) HRK
= Ukupna ugovorena vrijednost bespovratnih sredstava]]/7.5345</f>
        <v>879640.76448337641</v>
      </c>
      <c r="U3192" s="50">
        <v>348823.86000000034</v>
      </c>
      <c r="V3192" s="51">
        <f>Ugovori_OPULJP[[#This Row],[Javni doprinos korisnika - HRK]]/7.5345</f>
        <v>46296.882341230383</v>
      </c>
      <c r="W3192" s="50">
        <v>0</v>
      </c>
      <c r="X3192" s="51">
        <f>Ugovori_OPULJP[[#This Row],[Privatni doprinos korisnika - HRK]]/7.5345</f>
        <v>0</v>
      </c>
      <c r="Y3192" s="52">
        <v>6976477.2000000002</v>
      </c>
      <c r="Z3192" s="53">
        <f>Ugovori_OPULJP[[#This Row],[UKUPNI PRIHVATLJIVI IZDACI
TOTAL ELIGIBLE EXPENDITURE
= Bespovratna sredstva ukupno + doprinos korisnika
= Ukupni prihvatljivi troškovi
= Ukupna ugovorena vrijednost projekta HRK]]/7.5345</f>
        <v>925937.64682460681</v>
      </c>
      <c r="AA3192" s="57" t="s">
        <v>10669</v>
      </c>
      <c r="AB3192" s="57" t="s">
        <v>10670</v>
      </c>
      <c r="AC3192" s="107" t="s">
        <v>11571</v>
      </c>
      <c r="AD3192" s="63" t="s">
        <v>11026</v>
      </c>
    </row>
    <row r="3193" spans="1:30" ht="66.75" customHeight="1" x14ac:dyDescent="0.2">
      <c r="A3193" s="61" t="s">
        <v>11572</v>
      </c>
      <c r="B3193" s="55" t="s">
        <v>10664</v>
      </c>
      <c r="C3193" s="56" t="s">
        <v>11022</v>
      </c>
      <c r="D3193" s="88" t="s">
        <v>11475</v>
      </c>
      <c r="E3193" s="57" t="s">
        <v>232</v>
      </c>
      <c r="F3193" s="62" t="s">
        <v>11573</v>
      </c>
      <c r="G3193" s="62" t="s">
        <v>2483</v>
      </c>
      <c r="H3193" s="59">
        <v>44424</v>
      </c>
      <c r="I3193" s="59">
        <v>44789</v>
      </c>
      <c r="J3193" s="48" t="str">
        <f>IF(Ugovori_OPULJP[[#This Row],[DATUM ZAVRŠETKA OPERACIJE]]&gt;DATE(2024,3,31),"u provedbi","završen")</f>
        <v>završen</v>
      </c>
      <c r="K3193" s="58" t="s">
        <v>333</v>
      </c>
      <c r="L3193" s="67" t="s">
        <v>333</v>
      </c>
      <c r="M3193" s="49">
        <v>0.85</v>
      </c>
      <c r="N3193" s="49">
        <v>0.15</v>
      </c>
      <c r="O3193" s="50">
        <f>Ugovori_OPULJP[[#This Row],[Bespovratna sredstva - Ukupno (EU+Nac) HRK
= Ukupna ugovorena vrijednost bespovratnih sredstava]]*Ugovori_OPULJP[[#This Row],[EU STOPA SUFINANCIRANJA %
EU CO-FINANCING RATE %]]</f>
        <v>2048547.3959999997</v>
      </c>
      <c r="P3193" s="51">
        <f>Ugovori_OPULJP[[#This Row],[Bespovratna sredstva - EU dio - HRK]]/7.5345</f>
        <v>271888.96356758906</v>
      </c>
      <c r="Q3193" s="50">
        <f>Ugovori_OPULJP[[#This Row],[Bespovratna sredstva - Ukupno (EU+Nac) HRK
= Ukupna ugovorena vrijednost bespovratnih sredstava]]*Ugovori_OPULJP[[#This Row],[STOPA NACIONALNOG SUFINANCIRANJA %]]</f>
        <v>361508.36399999994</v>
      </c>
      <c r="R3193" s="51">
        <f>Ugovori_OPULJP[[#This Row],[Bespovratna sredstva - Nacionalni dio - HRK]]/7.5345</f>
        <v>47980.40533545689</v>
      </c>
      <c r="S3193" s="52">
        <v>2410055.7599999998</v>
      </c>
      <c r="T3193" s="53">
        <f>Ugovori_OPULJP[[#This Row],[Bespovratna sredstva - Ukupno (EU+Nac) HRK
= Ukupna ugovorena vrijednost bespovratnih sredstava]]/7.5345</f>
        <v>319869.36890304595</v>
      </c>
      <c r="U3193" s="50">
        <v>126845.04000000004</v>
      </c>
      <c r="V3193" s="51">
        <f>Ugovori_OPULJP[[#This Row],[Javni doprinos korisnika - HRK]]/7.5345</f>
        <v>16835.229942265581</v>
      </c>
      <c r="W3193" s="50">
        <v>0</v>
      </c>
      <c r="X3193" s="51">
        <f>Ugovori_OPULJP[[#This Row],[Privatni doprinos korisnika - HRK]]/7.5345</f>
        <v>0</v>
      </c>
      <c r="Y3193" s="52">
        <v>2536900.7999999998</v>
      </c>
      <c r="Z3193" s="53">
        <f>Ugovori_OPULJP[[#This Row],[UKUPNI PRIHVATLJIVI IZDACI
TOTAL ELIGIBLE EXPENDITURE
= Bespovratna sredstva ukupno + doprinos korisnika
= Ukupni prihvatljivi troškovi
= Ukupna ugovorena vrijednost projekta HRK]]/7.5345</f>
        <v>336704.5988453115</v>
      </c>
      <c r="AA3193" s="57" t="s">
        <v>10669</v>
      </c>
      <c r="AB3193" s="57" t="s">
        <v>10670</v>
      </c>
      <c r="AC3193" s="107" t="s">
        <v>11574</v>
      </c>
      <c r="AD3193" s="63" t="s">
        <v>11026</v>
      </c>
    </row>
    <row r="3194" spans="1:30" ht="66.75" customHeight="1" x14ac:dyDescent="0.2">
      <c r="A3194" s="61" t="s">
        <v>11575</v>
      </c>
      <c r="B3194" s="55" t="s">
        <v>10664</v>
      </c>
      <c r="C3194" s="56" t="s">
        <v>11022</v>
      </c>
      <c r="D3194" s="88" t="s">
        <v>11475</v>
      </c>
      <c r="E3194" s="57" t="s">
        <v>232</v>
      </c>
      <c r="F3194" s="62" t="s">
        <v>11576</v>
      </c>
      <c r="G3194" s="62" t="s">
        <v>837</v>
      </c>
      <c r="H3194" s="59">
        <v>44440</v>
      </c>
      <c r="I3194" s="59">
        <v>44805</v>
      </c>
      <c r="J3194" s="48" t="str">
        <f>IF(Ugovori_OPULJP[[#This Row],[DATUM ZAVRŠETKA OPERACIJE]]&gt;DATE(2024,3,31),"u provedbi","završen")</f>
        <v>završen</v>
      </c>
      <c r="K3194" s="58" t="s">
        <v>594</v>
      </c>
      <c r="L3194" s="67" t="s">
        <v>594</v>
      </c>
      <c r="M3194" s="49">
        <v>0.85</v>
      </c>
      <c r="N3194" s="49">
        <v>0.15</v>
      </c>
      <c r="O3194" s="50">
        <f>Ugovori_OPULJP[[#This Row],[Bespovratna sredstva - Ukupno (EU+Nac) HRK
= Ukupna ugovorena vrijednost bespovratnih sredstava]]*Ugovori_OPULJP[[#This Row],[EU STOPA SUFINANCIRANJA %
EU CO-FINANCING RATE %]]</f>
        <v>2079352.62</v>
      </c>
      <c r="P3194" s="51">
        <f>Ugovori_OPULJP[[#This Row],[Bespovratna sredstva - EU dio - HRK]]/7.5345</f>
        <v>275977.51941071072</v>
      </c>
      <c r="Q3194" s="50">
        <f>Ugovori_OPULJP[[#This Row],[Bespovratna sredstva - Ukupno (EU+Nac) HRK
= Ukupna ugovorena vrijednost bespovratnih sredstava]]*Ugovori_OPULJP[[#This Row],[STOPA NACIONALNOG SUFINANCIRANJA %]]</f>
        <v>366944.58</v>
      </c>
      <c r="R3194" s="51">
        <f>Ugovori_OPULJP[[#This Row],[Bespovratna sredstva - Nacionalni dio - HRK]]/7.5345</f>
        <v>48701.915190125423</v>
      </c>
      <c r="S3194" s="52">
        <v>2446297.2000000002</v>
      </c>
      <c r="T3194" s="53">
        <f>Ugovori_OPULJP[[#This Row],[Bespovratna sredstva - Ukupno (EU+Nac) HRK
= Ukupna ugovorena vrijednost bespovratnih sredstava]]/7.5345</f>
        <v>324679.43460083613</v>
      </c>
      <c r="U3194" s="50">
        <v>271810.79999999981</v>
      </c>
      <c r="V3194" s="51">
        <f>Ugovori_OPULJP[[#This Row],[Javni doprinos korisnika - HRK]]/7.5345</f>
        <v>36075.49273342621</v>
      </c>
      <c r="W3194" s="50">
        <v>0</v>
      </c>
      <c r="X3194" s="51">
        <f>Ugovori_OPULJP[[#This Row],[Privatni doprinos korisnika - HRK]]/7.5345</f>
        <v>0</v>
      </c>
      <c r="Y3194" s="52">
        <v>2718108</v>
      </c>
      <c r="Z3194" s="53">
        <f>Ugovori_OPULJP[[#This Row],[UKUPNI PRIHVATLJIVI IZDACI
TOTAL ELIGIBLE EXPENDITURE
= Bespovratna sredstva ukupno + doprinos korisnika
= Ukupni prihvatljivi troškovi
= Ukupna ugovorena vrijednost projekta HRK]]/7.5345</f>
        <v>360754.92733426235</v>
      </c>
      <c r="AA3194" s="57" t="s">
        <v>10669</v>
      </c>
      <c r="AB3194" s="57" t="s">
        <v>10670</v>
      </c>
      <c r="AC3194" s="107" t="s">
        <v>11577</v>
      </c>
      <c r="AD3194" s="63" t="s">
        <v>11026</v>
      </c>
    </row>
    <row r="3195" spans="1:30" ht="66.75" customHeight="1" x14ac:dyDescent="0.2">
      <c r="A3195" s="61" t="s">
        <v>11578</v>
      </c>
      <c r="B3195" s="55" t="s">
        <v>10664</v>
      </c>
      <c r="C3195" s="56" t="s">
        <v>11022</v>
      </c>
      <c r="D3195" s="88" t="s">
        <v>11475</v>
      </c>
      <c r="E3195" s="57" t="s">
        <v>232</v>
      </c>
      <c r="F3195" s="62" t="s">
        <v>11579</v>
      </c>
      <c r="G3195" s="62" t="s">
        <v>771</v>
      </c>
      <c r="H3195" s="59">
        <v>44440</v>
      </c>
      <c r="I3195" s="59">
        <v>44805</v>
      </c>
      <c r="J3195" s="48" t="str">
        <f>IF(Ugovori_OPULJP[[#This Row],[DATUM ZAVRŠETKA OPERACIJE]]&gt;DATE(2024,3,31),"u provedbi","završen")</f>
        <v>završen</v>
      </c>
      <c r="K3195" s="58" t="s">
        <v>425</v>
      </c>
      <c r="L3195" s="46" t="s">
        <v>425</v>
      </c>
      <c r="M3195" s="49">
        <v>0.85</v>
      </c>
      <c r="N3195" s="49">
        <v>0.15</v>
      </c>
      <c r="O3195" s="50">
        <f>Ugovori_OPULJP[[#This Row],[Bespovratna sredstva - Ukupno (EU+Nac) HRK
= Ukupna ugovorena vrijednost bespovratnih sredstava]]*Ugovori_OPULJP[[#This Row],[EU STOPA SUFINANCIRANJA %
EU CO-FINANCING RATE %]]</f>
        <v>3361620.0690000001</v>
      </c>
      <c r="P3195" s="51">
        <f>Ugovori_OPULJP[[#This Row],[Bespovratna sredstva - EU dio - HRK]]/7.5345</f>
        <v>446163.65638064902</v>
      </c>
      <c r="Q3195" s="50">
        <f>Ugovori_OPULJP[[#This Row],[Bespovratna sredstva - Ukupno (EU+Nac) HRK
= Ukupna ugovorena vrijednost bespovratnih sredstava]]*Ugovori_OPULJP[[#This Row],[STOPA NACIONALNOG SUFINANCIRANJA %]]</f>
        <v>593227.071</v>
      </c>
      <c r="R3195" s="51">
        <f>Ugovori_OPULJP[[#This Row],[Bespovratna sredstva - Nacionalni dio - HRK]]/7.5345</f>
        <v>78734.762890702768</v>
      </c>
      <c r="S3195" s="52">
        <v>3954847.14</v>
      </c>
      <c r="T3195" s="53">
        <f>Ugovori_OPULJP[[#This Row],[Bespovratna sredstva - Ukupno (EU+Nac) HRK
= Ukupna ugovorena vrijednost bespovratnih sredstava]]/7.5345</f>
        <v>524898.41927135177</v>
      </c>
      <c r="U3195" s="50">
        <v>439427.4599999995</v>
      </c>
      <c r="V3195" s="51">
        <f>Ugovori_OPULJP[[#This Row],[Javni doprinos korisnika - HRK]]/7.5345</f>
        <v>58322.046585705684</v>
      </c>
      <c r="W3195" s="50">
        <v>0</v>
      </c>
      <c r="X3195" s="51">
        <f>Ugovori_OPULJP[[#This Row],[Privatni doprinos korisnika - HRK]]/7.5345</f>
        <v>0</v>
      </c>
      <c r="Y3195" s="52">
        <v>4394274.5999999996</v>
      </c>
      <c r="Z3195" s="53">
        <f>Ugovori_OPULJP[[#This Row],[UKUPNI PRIHVATLJIVI IZDACI
TOTAL ELIGIBLE EXPENDITURE
= Bespovratna sredstva ukupno + doprinos korisnika
= Ukupni prihvatljivi troškovi
= Ukupna ugovorena vrijednost projekta HRK]]/7.5345</f>
        <v>583220.46585705748</v>
      </c>
      <c r="AA3195" s="57" t="s">
        <v>10669</v>
      </c>
      <c r="AB3195" s="57" t="s">
        <v>10670</v>
      </c>
      <c r="AC3195" s="107" t="s">
        <v>11580</v>
      </c>
      <c r="AD3195" s="63" t="s">
        <v>11026</v>
      </c>
    </row>
    <row r="3196" spans="1:30" ht="66.75" customHeight="1" x14ac:dyDescent="0.2">
      <c r="A3196" s="61" t="s">
        <v>11581</v>
      </c>
      <c r="B3196" s="55" t="s">
        <v>10664</v>
      </c>
      <c r="C3196" s="56" t="s">
        <v>11022</v>
      </c>
      <c r="D3196" s="88" t="s">
        <v>11475</v>
      </c>
      <c r="E3196" s="57" t="s">
        <v>232</v>
      </c>
      <c r="F3196" s="62" t="s">
        <v>11582</v>
      </c>
      <c r="G3196" s="62" t="s">
        <v>9133</v>
      </c>
      <c r="H3196" s="59">
        <v>44389</v>
      </c>
      <c r="I3196" s="59">
        <v>44754</v>
      </c>
      <c r="J3196" s="48" t="str">
        <f>IF(Ugovori_OPULJP[[#This Row],[DATUM ZAVRŠETKA OPERACIJE]]&gt;DATE(2024,3,31),"u provedbi","završen")</f>
        <v>završen</v>
      </c>
      <c r="K3196" s="58" t="s">
        <v>173</v>
      </c>
      <c r="L3196" s="67" t="s">
        <v>173</v>
      </c>
      <c r="M3196" s="49">
        <v>0.85</v>
      </c>
      <c r="N3196" s="49">
        <v>0.15</v>
      </c>
      <c r="O3196" s="50">
        <f>Ugovori_OPULJP[[#This Row],[Bespovratna sredstva - Ukupno (EU+Nac) HRK
= Ukupna ugovorena vrijednost bespovratnih sredstava]]*Ugovori_OPULJP[[#This Row],[EU STOPA SUFINANCIRANJA %
EU CO-FINANCING RATE %]]</f>
        <v>2926496.28</v>
      </c>
      <c r="P3196" s="51">
        <f>Ugovori_OPULJP[[#This Row],[Bespovratna sredstva - EU dio - HRK]]/7.5345</f>
        <v>388412.80509655579</v>
      </c>
      <c r="Q3196" s="50">
        <f>Ugovori_OPULJP[[#This Row],[Bespovratna sredstva - Ukupno (EU+Nac) HRK
= Ukupna ugovorena vrijednost bespovratnih sredstava]]*Ugovori_OPULJP[[#This Row],[STOPA NACIONALNOG SUFINANCIRANJA %]]</f>
        <v>516440.51999999996</v>
      </c>
      <c r="R3196" s="51">
        <f>Ugovori_OPULJP[[#This Row],[Bespovratna sredstva - Nacionalni dio - HRK]]/7.5345</f>
        <v>68543.436193509842</v>
      </c>
      <c r="S3196" s="52">
        <v>3442936.8</v>
      </c>
      <c r="T3196" s="53">
        <f>Ugovori_OPULJP[[#This Row],[Bespovratna sredstva - Ukupno (EU+Nac) HRK
= Ukupna ugovorena vrijednost bespovratnih sredstava]]/7.5345</f>
        <v>456956.24129006563</v>
      </c>
      <c r="U3196" s="50">
        <v>181207.20000000019</v>
      </c>
      <c r="V3196" s="51">
        <f>Ugovori_OPULJP[[#This Row],[Javni doprinos korisnika - HRK]]/7.5345</f>
        <v>24050.32848895085</v>
      </c>
      <c r="W3196" s="50">
        <v>0</v>
      </c>
      <c r="X3196" s="51">
        <f>Ugovori_OPULJP[[#This Row],[Privatni doprinos korisnika - HRK]]/7.5345</f>
        <v>0</v>
      </c>
      <c r="Y3196" s="52">
        <v>3624144</v>
      </c>
      <c r="Z3196" s="53">
        <f>Ugovori_OPULJP[[#This Row],[UKUPNI PRIHVATLJIVI IZDACI
TOTAL ELIGIBLE EXPENDITURE
= Bespovratna sredstva ukupno + doprinos korisnika
= Ukupni prihvatljivi troškovi
= Ukupna ugovorena vrijednost projekta HRK]]/7.5345</f>
        <v>481006.56977901648</v>
      </c>
      <c r="AA3196" s="57" t="s">
        <v>10669</v>
      </c>
      <c r="AB3196" s="57" t="s">
        <v>10670</v>
      </c>
      <c r="AC3196" s="107" t="s">
        <v>11583</v>
      </c>
      <c r="AD3196" s="63" t="s">
        <v>11026</v>
      </c>
    </row>
    <row r="3197" spans="1:30" ht="66.75" customHeight="1" x14ac:dyDescent="0.2">
      <c r="A3197" s="61" t="s">
        <v>11584</v>
      </c>
      <c r="B3197" s="55" t="s">
        <v>10664</v>
      </c>
      <c r="C3197" s="56" t="s">
        <v>11022</v>
      </c>
      <c r="D3197" s="88" t="s">
        <v>11475</v>
      </c>
      <c r="E3197" s="57" t="s">
        <v>232</v>
      </c>
      <c r="F3197" s="62" t="s">
        <v>11257</v>
      </c>
      <c r="G3197" s="62" t="s">
        <v>11258</v>
      </c>
      <c r="H3197" s="59">
        <v>44440</v>
      </c>
      <c r="I3197" s="59">
        <v>44805</v>
      </c>
      <c r="J3197" s="48" t="str">
        <f>IF(Ugovori_OPULJP[[#This Row],[DATUM ZAVRŠETKA OPERACIJE]]&gt;DATE(2024,3,31),"u provedbi","završen")</f>
        <v>završen</v>
      </c>
      <c r="K3197" s="58" t="s">
        <v>155</v>
      </c>
      <c r="L3197" s="46" t="s">
        <v>155</v>
      </c>
      <c r="M3197" s="49">
        <v>0.85</v>
      </c>
      <c r="N3197" s="49">
        <v>0.15</v>
      </c>
      <c r="O3197" s="50">
        <f>Ugovori_OPULJP[[#This Row],[Bespovratna sredstva - Ukupno (EU+Nac) HRK
= Ukupna ugovorena vrijednost bespovratnih sredstava]]*Ugovori_OPULJP[[#This Row],[EU STOPA SUFINANCIRANJA %
EU CO-FINANCING RATE %]]</f>
        <v>554494.03200000001</v>
      </c>
      <c r="P3197" s="51">
        <f>Ugovori_OPULJP[[#This Row],[Bespovratna sredstva - EU dio - HRK]]/7.5345</f>
        <v>73594.00517618953</v>
      </c>
      <c r="Q3197" s="50">
        <f>Ugovori_OPULJP[[#This Row],[Bespovratna sredstva - Ukupno (EU+Nac) HRK
= Ukupna ugovorena vrijednost bespovratnih sredstava]]*Ugovori_OPULJP[[#This Row],[STOPA NACIONALNOG SUFINANCIRANJA %]]</f>
        <v>97851.888000000006</v>
      </c>
      <c r="R3197" s="51">
        <f>Ugovori_OPULJP[[#This Row],[Bespovratna sredstva - Nacionalni dio - HRK]]/7.5345</f>
        <v>12987.177384033446</v>
      </c>
      <c r="S3197" s="52">
        <v>652345.92000000004</v>
      </c>
      <c r="T3197" s="53">
        <f>Ugovori_OPULJP[[#This Row],[Bespovratna sredstva - Ukupno (EU+Nac) HRK
= Ukupna ugovorena vrijednost bespovratnih sredstava]]/7.5345</f>
        <v>86581.18256022298</v>
      </c>
      <c r="U3197" s="50">
        <v>72482.880000000005</v>
      </c>
      <c r="V3197" s="51">
        <f>Ugovori_OPULJP[[#This Row],[Javni doprinos korisnika - HRK]]/7.5345</f>
        <v>9620.1313955803307</v>
      </c>
      <c r="W3197" s="50">
        <v>0</v>
      </c>
      <c r="X3197" s="51">
        <f>Ugovori_OPULJP[[#This Row],[Privatni doprinos korisnika - HRK]]/7.5345</f>
        <v>0</v>
      </c>
      <c r="Y3197" s="52">
        <v>724828.8</v>
      </c>
      <c r="Z3197" s="53">
        <f>Ugovori_OPULJP[[#This Row],[UKUPNI PRIHVATLJIVI IZDACI
TOTAL ELIGIBLE EXPENDITURE
= Bespovratna sredstva ukupno + doprinos korisnika
= Ukupni prihvatljivi troškovi
= Ukupna ugovorena vrijednost projekta HRK]]/7.5345</f>
        <v>96201.3139558033</v>
      </c>
      <c r="AA3197" s="57" t="s">
        <v>10669</v>
      </c>
      <c r="AB3197" s="57" t="s">
        <v>10670</v>
      </c>
      <c r="AC3197" s="107" t="s">
        <v>11585</v>
      </c>
      <c r="AD3197" s="63" t="s">
        <v>11026</v>
      </c>
    </row>
    <row r="3198" spans="1:30" ht="66.75" customHeight="1" x14ac:dyDescent="0.2">
      <c r="A3198" s="61" t="s">
        <v>11586</v>
      </c>
      <c r="B3198" s="55" t="s">
        <v>10664</v>
      </c>
      <c r="C3198" s="56" t="s">
        <v>11022</v>
      </c>
      <c r="D3198" s="88" t="s">
        <v>11475</v>
      </c>
      <c r="E3198" s="57" t="s">
        <v>232</v>
      </c>
      <c r="F3198" s="62" t="s">
        <v>11587</v>
      </c>
      <c r="G3198" s="62" t="s">
        <v>346</v>
      </c>
      <c r="H3198" s="59">
        <v>44424</v>
      </c>
      <c r="I3198" s="59">
        <v>44789</v>
      </c>
      <c r="J3198" s="48" t="str">
        <f>IF(Ugovori_OPULJP[[#This Row],[DATUM ZAVRŠETKA OPERACIJE]]&gt;DATE(2024,3,31),"u provedbi","završen")</f>
        <v>završen</v>
      </c>
      <c r="K3198" s="58" t="s">
        <v>130</v>
      </c>
      <c r="L3198" s="67" t="s">
        <v>130</v>
      </c>
      <c r="M3198" s="49">
        <v>0.85</v>
      </c>
      <c r="N3198" s="49">
        <v>0.15</v>
      </c>
      <c r="O3198" s="50">
        <f>Ugovori_OPULJP[[#This Row],[Bespovratna sredstva - Ukupno (EU+Nac) HRK
= Ukupna ugovorena vrijednost bespovratnih sredstava]]*Ugovori_OPULJP[[#This Row],[EU STOPA SUFINANCIRANJA %
EU CO-FINANCING RATE %]]</f>
        <v>3326964.1919999998</v>
      </c>
      <c r="P3198" s="51">
        <f>Ugovori_OPULJP[[#This Row],[Bespovratna sredstva - EU dio - HRK]]/7.5345</f>
        <v>441564.03105713712</v>
      </c>
      <c r="Q3198" s="50">
        <f>Ugovori_OPULJP[[#This Row],[Bespovratna sredstva - Ukupno (EU+Nac) HRK
= Ukupna ugovorena vrijednost bespovratnih sredstava]]*Ugovori_OPULJP[[#This Row],[STOPA NACIONALNOG SUFINANCIRANJA %]]</f>
        <v>587111.32799999998</v>
      </c>
      <c r="R3198" s="51">
        <f>Ugovori_OPULJP[[#This Row],[Bespovratna sredstva - Nacionalni dio - HRK]]/7.5345</f>
        <v>77923.06430420067</v>
      </c>
      <c r="S3198" s="52">
        <v>3914075.52</v>
      </c>
      <c r="T3198" s="53">
        <f>Ugovori_OPULJP[[#This Row],[Bespovratna sredstva - Ukupno (EU+Nac) HRK
= Ukupna ugovorena vrijednost bespovratnih sredstava]]/7.5345</f>
        <v>519487.09536133782</v>
      </c>
      <c r="U3198" s="50">
        <v>434897.2799999998</v>
      </c>
      <c r="V3198" s="51">
        <f>Ugovori_OPULJP[[#This Row],[Javni doprinos korisnika - HRK]]/7.5345</f>
        <v>57720.788373481955</v>
      </c>
      <c r="W3198" s="50">
        <v>0</v>
      </c>
      <c r="X3198" s="51">
        <f>Ugovori_OPULJP[[#This Row],[Privatni doprinos korisnika - HRK]]/7.5345</f>
        <v>0</v>
      </c>
      <c r="Y3198" s="52">
        <v>4348972.8</v>
      </c>
      <c r="Z3198" s="53">
        <f>Ugovori_OPULJP[[#This Row],[UKUPNI PRIHVATLJIVI IZDACI
TOTAL ELIGIBLE EXPENDITURE
= Bespovratna sredstva ukupno + doprinos korisnika
= Ukupni prihvatljivi troškovi
= Ukupna ugovorena vrijednost projekta HRK]]/7.5345</f>
        <v>577207.88373481983</v>
      </c>
      <c r="AA3198" s="57" t="s">
        <v>10669</v>
      </c>
      <c r="AB3198" s="57" t="s">
        <v>10670</v>
      </c>
      <c r="AC3198" s="107" t="s">
        <v>11397</v>
      </c>
      <c r="AD3198" s="63" t="s">
        <v>11026</v>
      </c>
    </row>
    <row r="3199" spans="1:30" ht="66.75" customHeight="1" x14ac:dyDescent="0.2">
      <c r="A3199" s="61" t="s">
        <v>11588</v>
      </c>
      <c r="B3199" s="55" t="s">
        <v>10664</v>
      </c>
      <c r="C3199" s="56" t="s">
        <v>11022</v>
      </c>
      <c r="D3199" s="88" t="s">
        <v>11475</v>
      </c>
      <c r="E3199" s="57" t="s">
        <v>232</v>
      </c>
      <c r="F3199" s="62" t="s">
        <v>11589</v>
      </c>
      <c r="G3199" s="62" t="s">
        <v>11122</v>
      </c>
      <c r="H3199" s="59">
        <v>44438</v>
      </c>
      <c r="I3199" s="59">
        <v>44803</v>
      </c>
      <c r="J3199" s="48" t="str">
        <f>IF(Ugovori_OPULJP[[#This Row],[DATUM ZAVRŠETKA OPERACIJE]]&gt;DATE(2024,3,31),"u provedbi","završen")</f>
        <v>završen</v>
      </c>
      <c r="K3199" s="58" t="s">
        <v>94</v>
      </c>
      <c r="L3199" s="67" t="s">
        <v>94</v>
      </c>
      <c r="M3199" s="49">
        <v>0.85</v>
      </c>
      <c r="N3199" s="49">
        <v>0.15</v>
      </c>
      <c r="O3199" s="50">
        <f>Ugovori_OPULJP[[#This Row],[Bespovratna sredstva - Ukupno (EU+Nac) HRK
= Ukupna ugovorena vrijednost bespovratnih sredstava]]*Ugovori_OPULJP[[#This Row],[EU STOPA SUFINANCIRANJA %
EU CO-FINANCING RATE %]]</f>
        <v>2125000</v>
      </c>
      <c r="P3199" s="51">
        <f>Ugovori_OPULJP[[#This Row],[Bespovratna sredstva - EU dio - HRK]]/7.5345</f>
        <v>282035.96788108035</v>
      </c>
      <c r="Q3199" s="50">
        <f>Ugovori_OPULJP[[#This Row],[Bespovratna sredstva - Ukupno (EU+Nac) HRK
= Ukupna ugovorena vrijednost bespovratnih sredstava]]*Ugovori_OPULJP[[#This Row],[STOPA NACIONALNOG SUFINANCIRANJA %]]</f>
        <v>375000</v>
      </c>
      <c r="R3199" s="51">
        <f>Ugovori_OPULJP[[#This Row],[Bespovratna sredstva - Nacionalni dio - HRK]]/7.5345</f>
        <v>49771.053155484769</v>
      </c>
      <c r="S3199" s="52">
        <v>2500000</v>
      </c>
      <c r="T3199" s="53">
        <f>Ugovori_OPULJP[[#This Row],[Bespovratna sredstva - Ukupno (EU+Nac) HRK
= Ukupna ugovorena vrijednost bespovratnih sredstava]]/7.5345</f>
        <v>331807.02103656513</v>
      </c>
      <c r="U3199" s="50">
        <v>671126</v>
      </c>
      <c r="V3199" s="51">
        <f>Ugovori_OPULJP[[#This Row],[Javni doprinos korisnika - HRK]]/7.5345</f>
        <v>89073.727520074317</v>
      </c>
      <c r="W3199" s="50">
        <v>0</v>
      </c>
      <c r="X3199" s="51">
        <f>Ugovori_OPULJP[[#This Row],[Privatni doprinos korisnika - HRK]]/7.5345</f>
        <v>0</v>
      </c>
      <c r="Y3199" s="52">
        <v>3171126</v>
      </c>
      <c r="Z3199" s="53">
        <f>Ugovori_OPULJP[[#This Row],[UKUPNI PRIHVATLJIVI IZDACI
TOTAL ELIGIBLE EXPENDITURE
= Bespovratna sredstva ukupno + doprinos korisnika
= Ukupni prihvatljivi troškovi
= Ukupna ugovorena vrijednost projekta HRK]]/7.5345</f>
        <v>420880.74855663942</v>
      </c>
      <c r="AA3199" s="57" t="s">
        <v>10669</v>
      </c>
      <c r="AB3199" s="57" t="s">
        <v>10670</v>
      </c>
      <c r="AC3199" s="107" t="s">
        <v>11590</v>
      </c>
      <c r="AD3199" s="63" t="s">
        <v>11026</v>
      </c>
    </row>
    <row r="3200" spans="1:30" ht="66.75" customHeight="1" x14ac:dyDescent="0.2">
      <c r="A3200" s="61" t="s">
        <v>11591</v>
      </c>
      <c r="B3200" s="55" t="s">
        <v>10664</v>
      </c>
      <c r="C3200" s="56" t="s">
        <v>11022</v>
      </c>
      <c r="D3200" s="88" t="s">
        <v>11475</v>
      </c>
      <c r="E3200" s="57" t="s">
        <v>232</v>
      </c>
      <c r="F3200" s="62" t="s">
        <v>11592</v>
      </c>
      <c r="G3200" s="45" t="s">
        <v>11076</v>
      </c>
      <c r="H3200" s="59">
        <v>44432</v>
      </c>
      <c r="I3200" s="59">
        <v>44797</v>
      </c>
      <c r="J3200" s="48" t="str">
        <f>IF(Ugovori_OPULJP[[#This Row],[DATUM ZAVRŠETKA OPERACIJE]]&gt;DATE(2024,3,31),"u provedbi","završen")</f>
        <v>završen</v>
      </c>
      <c r="K3200" s="58" t="s">
        <v>249</v>
      </c>
      <c r="L3200" s="67" t="s">
        <v>249</v>
      </c>
      <c r="M3200" s="49">
        <v>0.85</v>
      </c>
      <c r="N3200" s="49">
        <v>0.15</v>
      </c>
      <c r="O3200" s="50">
        <f>Ugovori_OPULJP[[#This Row],[Bespovratna sredstva - Ukupno (EU+Nac) HRK
= Ukupna ugovorena vrijednost bespovratnih sredstava]]*Ugovori_OPULJP[[#This Row],[EU STOPA SUFINANCIRANJA %
EU CO-FINANCING RATE %]]</f>
        <v>8075000</v>
      </c>
      <c r="P3200" s="51">
        <f>Ugovori_OPULJP[[#This Row],[Bespovratna sredstva - EU dio - HRK]]/7.5345</f>
        <v>1071736.6779481054</v>
      </c>
      <c r="Q3200" s="50">
        <f>Ugovori_OPULJP[[#This Row],[Bespovratna sredstva - Ukupno (EU+Nac) HRK
= Ukupna ugovorena vrijednost bespovratnih sredstava]]*Ugovori_OPULJP[[#This Row],[STOPA NACIONALNOG SUFINANCIRANJA %]]</f>
        <v>1425000</v>
      </c>
      <c r="R3200" s="51">
        <f>Ugovori_OPULJP[[#This Row],[Bespovratna sredstva - Nacionalni dio - HRK]]/7.5345</f>
        <v>189130.00199084211</v>
      </c>
      <c r="S3200" s="52">
        <v>9500000</v>
      </c>
      <c r="T3200" s="53">
        <f>Ugovori_OPULJP[[#This Row],[Bespovratna sredstva - Ukupno (EU+Nac) HRK
= Ukupna ugovorena vrijednost bespovratnih sredstava]]/7.5345</f>
        <v>1260866.6799389475</v>
      </c>
      <c r="U3200" s="50">
        <v>1825450</v>
      </c>
      <c r="V3200" s="51">
        <f>Ugovori_OPULJP[[#This Row],[Javni doprinos korisnika - HRK]]/7.5345</f>
        <v>242278.85062047912</v>
      </c>
      <c r="W3200" s="50">
        <v>0</v>
      </c>
      <c r="X3200" s="51">
        <f>Ugovori_OPULJP[[#This Row],[Privatni doprinos korisnika - HRK]]/7.5345</f>
        <v>0</v>
      </c>
      <c r="Y3200" s="52">
        <v>11325450</v>
      </c>
      <c r="Z3200" s="53">
        <f>Ugovori_OPULJP[[#This Row],[UKUPNI PRIHVATLJIVI IZDACI
TOTAL ELIGIBLE EXPENDITURE
= Bespovratna sredstva ukupno + doprinos korisnika
= Ukupni prihvatljivi troškovi
= Ukupna ugovorena vrijednost projekta HRK]]/7.5345</f>
        <v>1503145.5305594266</v>
      </c>
      <c r="AA3200" s="57" t="s">
        <v>10669</v>
      </c>
      <c r="AB3200" s="57" t="s">
        <v>10670</v>
      </c>
      <c r="AC3200" s="107" t="s">
        <v>11593</v>
      </c>
      <c r="AD3200" s="63" t="s">
        <v>11026</v>
      </c>
    </row>
    <row r="3201" spans="1:30" ht="66.75" customHeight="1" x14ac:dyDescent="0.2">
      <c r="A3201" s="61" t="s">
        <v>11594</v>
      </c>
      <c r="B3201" s="55" t="s">
        <v>10664</v>
      </c>
      <c r="C3201" s="56" t="s">
        <v>11022</v>
      </c>
      <c r="D3201" s="88" t="s">
        <v>11475</v>
      </c>
      <c r="E3201" s="57" t="s">
        <v>232</v>
      </c>
      <c r="F3201" s="62" t="s">
        <v>11386</v>
      </c>
      <c r="G3201" s="62" t="s">
        <v>6848</v>
      </c>
      <c r="H3201" s="59">
        <v>44440</v>
      </c>
      <c r="I3201" s="59">
        <v>44805</v>
      </c>
      <c r="J3201" s="48" t="str">
        <f>IF(Ugovori_OPULJP[[#This Row],[DATUM ZAVRŠETKA OPERACIJE]]&gt;DATE(2024,3,31),"u provedbi","završen")</f>
        <v>završen</v>
      </c>
      <c r="K3201" s="58" t="s">
        <v>371</v>
      </c>
      <c r="L3201" s="67" t="s">
        <v>371</v>
      </c>
      <c r="M3201" s="49">
        <v>0.85</v>
      </c>
      <c r="N3201" s="49">
        <v>0.15</v>
      </c>
      <c r="O3201" s="50">
        <f>Ugovori_OPULJP[[#This Row],[Bespovratna sredstva - Ukupno (EU+Nac) HRK
= Ukupna ugovorena vrijednost bespovratnih sredstava]]*Ugovori_OPULJP[[#This Row],[EU STOPA SUFINANCIRANJA %
EU CO-FINANCING RATE %]]</f>
        <v>1829060.175</v>
      </c>
      <c r="P3201" s="51">
        <f>Ugovori_OPULJP[[#This Row],[Bespovratna sredstva - EU dio - HRK]]/7.5345</f>
        <v>242758.00318534739</v>
      </c>
      <c r="Q3201" s="50">
        <f>Ugovori_OPULJP[[#This Row],[Bespovratna sredstva - Ukupno (EU+Nac) HRK
= Ukupna ugovorena vrijednost bespovratnih sredstava]]*Ugovori_OPULJP[[#This Row],[STOPA NACIONALNOG SUFINANCIRANJA %]]</f>
        <v>322775.32500000001</v>
      </c>
      <c r="R3201" s="51">
        <f>Ugovori_OPULJP[[#This Row],[Bespovratna sredstva - Nacionalni dio - HRK]]/7.5345</f>
        <v>42839.647620943659</v>
      </c>
      <c r="S3201" s="52">
        <v>2151835.5</v>
      </c>
      <c r="T3201" s="53">
        <f>Ugovori_OPULJP[[#This Row],[Bespovratna sredstva - Ukupno (EU+Nac) HRK
= Ukupna ugovorena vrijednost bespovratnih sredstava]]/7.5345</f>
        <v>285597.65080629103</v>
      </c>
      <c r="U3201" s="50">
        <v>113254.5</v>
      </c>
      <c r="V3201" s="51">
        <f>Ugovori_OPULJP[[#This Row],[Javni doprinos korisnika - HRK]]/7.5345</f>
        <v>15031.455305594265</v>
      </c>
      <c r="W3201" s="50">
        <v>0</v>
      </c>
      <c r="X3201" s="51">
        <f>Ugovori_OPULJP[[#This Row],[Privatni doprinos korisnika - HRK]]/7.5345</f>
        <v>0</v>
      </c>
      <c r="Y3201" s="52">
        <v>2265090</v>
      </c>
      <c r="Z3201" s="53">
        <f>Ugovori_OPULJP[[#This Row],[UKUPNI PRIHVATLJIVI IZDACI
TOTAL ELIGIBLE EXPENDITURE
= Bespovratna sredstva ukupno + doprinos korisnika
= Ukupni prihvatljivi troškovi
= Ukupna ugovorena vrijednost projekta HRK]]/7.5345</f>
        <v>300629.10611188534</v>
      </c>
      <c r="AA3201" s="57" t="s">
        <v>10669</v>
      </c>
      <c r="AB3201" s="57" t="s">
        <v>10670</v>
      </c>
      <c r="AC3201" s="107" t="s">
        <v>11595</v>
      </c>
      <c r="AD3201" s="63" t="s">
        <v>11026</v>
      </c>
    </row>
    <row r="3202" spans="1:30" ht="66.75" customHeight="1" x14ac:dyDescent="0.2">
      <c r="A3202" s="61" t="s">
        <v>11596</v>
      </c>
      <c r="B3202" s="55" t="s">
        <v>10664</v>
      </c>
      <c r="C3202" s="56" t="s">
        <v>11022</v>
      </c>
      <c r="D3202" s="88" t="s">
        <v>11475</v>
      </c>
      <c r="E3202" s="57" t="s">
        <v>232</v>
      </c>
      <c r="F3202" s="62" t="s">
        <v>11211</v>
      </c>
      <c r="G3202" s="62" t="s">
        <v>11096</v>
      </c>
      <c r="H3202" s="59">
        <v>44435</v>
      </c>
      <c r="I3202" s="59">
        <v>44802</v>
      </c>
      <c r="J3202" s="48" t="str">
        <f>IF(Ugovori_OPULJP[[#This Row],[DATUM ZAVRŠETKA OPERACIJE]]&gt;DATE(2024,3,31),"u provedbi","završen")</f>
        <v>završen</v>
      </c>
      <c r="K3202" s="58" t="s">
        <v>271</v>
      </c>
      <c r="L3202" s="67" t="s">
        <v>271</v>
      </c>
      <c r="M3202" s="49">
        <v>0.85</v>
      </c>
      <c r="N3202" s="49">
        <v>0.15</v>
      </c>
      <c r="O3202" s="50">
        <f>Ugovori_OPULJP[[#This Row],[Bespovratna sredstva - Ukupno (EU+Nac) HRK
= Ukupna ugovorena vrijednost bespovratnih sredstava]]*Ugovori_OPULJP[[#This Row],[EU STOPA SUFINANCIRANJA %
EU CO-FINANCING RATE %]]</f>
        <v>1792478.9715</v>
      </c>
      <c r="P3202" s="51">
        <f>Ugovori_OPULJP[[#This Row],[Bespovratna sredstva - EU dio - HRK]]/7.5345</f>
        <v>237902.84312164044</v>
      </c>
      <c r="Q3202" s="50">
        <f>Ugovori_OPULJP[[#This Row],[Bespovratna sredstva - Ukupno (EU+Nac) HRK
= Ukupna ugovorena vrijednost bespovratnih sredstava]]*Ugovori_OPULJP[[#This Row],[STOPA NACIONALNOG SUFINANCIRANJA %]]</f>
        <v>316319.81849999999</v>
      </c>
      <c r="R3202" s="51">
        <f>Ugovori_OPULJP[[#This Row],[Bespovratna sredstva - Nacionalni dio - HRK]]/7.5345</f>
        <v>41982.854668524786</v>
      </c>
      <c r="S3202" s="52">
        <v>2108798.79</v>
      </c>
      <c r="T3202" s="53">
        <f>Ugovori_OPULJP[[#This Row],[Bespovratna sredstva - Ukupno (EU+Nac) HRK
= Ukupna ugovorena vrijednost bespovratnih sredstava]]/7.5345</f>
        <v>279885.69779016526</v>
      </c>
      <c r="U3202" s="50">
        <v>110989.41000000015</v>
      </c>
      <c r="V3202" s="51">
        <f>Ugovori_OPULJP[[#This Row],[Javni doprinos korisnika - HRK]]/7.5345</f>
        <v>14730.826199482401</v>
      </c>
      <c r="W3202" s="50">
        <v>0</v>
      </c>
      <c r="X3202" s="51">
        <f>Ugovori_OPULJP[[#This Row],[Privatni doprinos korisnika - HRK]]/7.5345</f>
        <v>0</v>
      </c>
      <c r="Y3202" s="52">
        <v>2219788.2000000002</v>
      </c>
      <c r="Z3202" s="53">
        <f>Ugovori_OPULJP[[#This Row],[UKUPNI PRIHVATLJIVI IZDACI
TOTAL ELIGIBLE EXPENDITURE
= Bespovratna sredstva ukupno + doprinos korisnika
= Ukupni prihvatljivi troškovi
= Ukupna ugovorena vrijednost projekta HRK]]/7.5345</f>
        <v>294616.52398964763</v>
      </c>
      <c r="AA3202" s="57" t="s">
        <v>10669</v>
      </c>
      <c r="AB3202" s="57" t="s">
        <v>10670</v>
      </c>
      <c r="AC3202" s="107" t="s">
        <v>11597</v>
      </c>
      <c r="AD3202" s="63" t="s">
        <v>11026</v>
      </c>
    </row>
    <row r="3203" spans="1:30" ht="66.75" customHeight="1" x14ac:dyDescent="0.2">
      <c r="A3203" s="61" t="s">
        <v>11598</v>
      </c>
      <c r="B3203" s="55" t="s">
        <v>10664</v>
      </c>
      <c r="C3203" s="56" t="s">
        <v>11022</v>
      </c>
      <c r="D3203" s="88" t="s">
        <v>11475</v>
      </c>
      <c r="E3203" s="57" t="s">
        <v>232</v>
      </c>
      <c r="F3203" s="45" t="s">
        <v>11599</v>
      </c>
      <c r="G3203" s="62" t="s">
        <v>2532</v>
      </c>
      <c r="H3203" s="59">
        <v>44425</v>
      </c>
      <c r="I3203" s="59">
        <v>44790</v>
      </c>
      <c r="J3203" s="48" t="str">
        <f>IF(Ugovori_OPULJP[[#This Row],[DATUM ZAVRŠETKA OPERACIJE]]&gt;DATE(2024,3,31),"u provedbi","završen")</f>
        <v>završen</v>
      </c>
      <c r="K3203" s="58" t="s">
        <v>155</v>
      </c>
      <c r="L3203" s="46" t="s">
        <v>155</v>
      </c>
      <c r="M3203" s="49">
        <v>0.85</v>
      </c>
      <c r="N3203" s="49">
        <v>0.15</v>
      </c>
      <c r="O3203" s="50">
        <f>Ugovori_OPULJP[[#This Row],[Bespovratna sredstva - Ukupno (EU+Nac) HRK
= Ukupna ugovorena vrijednost bespovratnih sredstava]]*Ugovori_OPULJP[[#This Row],[EU STOPA SUFINANCIRANJA %
EU CO-FINANCING RATE %]]</f>
        <v>1700000</v>
      </c>
      <c r="P3203" s="51">
        <f>Ugovori_OPULJP[[#This Row],[Bespovratna sredstva - EU dio - HRK]]/7.5345</f>
        <v>225628.77430486429</v>
      </c>
      <c r="Q3203" s="50">
        <f>Ugovori_OPULJP[[#This Row],[Bespovratna sredstva - Ukupno (EU+Nac) HRK
= Ukupna ugovorena vrijednost bespovratnih sredstava]]*Ugovori_OPULJP[[#This Row],[STOPA NACIONALNOG SUFINANCIRANJA %]]</f>
        <v>300000</v>
      </c>
      <c r="R3203" s="51">
        <f>Ugovori_OPULJP[[#This Row],[Bespovratna sredstva - Nacionalni dio - HRK]]/7.5345</f>
        <v>39816.842524387816</v>
      </c>
      <c r="S3203" s="52">
        <v>2000000</v>
      </c>
      <c r="T3203" s="53">
        <f>Ugovori_OPULJP[[#This Row],[Bespovratna sredstva - Ukupno (EU+Nac) HRK
= Ukupna ugovorena vrijednost bespovratnih sredstava]]/7.5345</f>
        <v>265445.6168292521</v>
      </c>
      <c r="U3203" s="50">
        <v>491599</v>
      </c>
      <c r="V3203" s="51">
        <f>Ugovori_OPULJP[[#This Row],[Javni doprinos korisnika - HRK]]/7.5345</f>
        <v>65246.399893821748</v>
      </c>
      <c r="W3203" s="50">
        <v>0</v>
      </c>
      <c r="X3203" s="51">
        <f>Ugovori_OPULJP[[#This Row],[Privatni doprinos korisnika - HRK]]/7.5345</f>
        <v>0</v>
      </c>
      <c r="Y3203" s="52">
        <v>2491599</v>
      </c>
      <c r="Z3203" s="53">
        <f>Ugovori_OPULJP[[#This Row],[UKUPNI PRIHVATLJIVI IZDACI
TOTAL ELIGIBLE EXPENDITURE
= Bespovratna sredstva ukupno + doprinos korisnika
= Ukupni prihvatljivi troškovi
= Ukupna ugovorena vrijednost projekta HRK]]/7.5345</f>
        <v>330692.01672307384</v>
      </c>
      <c r="AA3203" s="57" t="s">
        <v>10669</v>
      </c>
      <c r="AB3203" s="57" t="s">
        <v>10670</v>
      </c>
      <c r="AC3203" s="107" t="s">
        <v>11600</v>
      </c>
      <c r="AD3203" s="63" t="s">
        <v>11026</v>
      </c>
    </row>
    <row r="3204" spans="1:30" ht="66.75" customHeight="1" x14ac:dyDescent="0.2">
      <c r="A3204" s="61" t="s">
        <v>11601</v>
      </c>
      <c r="B3204" s="55" t="s">
        <v>10664</v>
      </c>
      <c r="C3204" s="56" t="s">
        <v>11022</v>
      </c>
      <c r="D3204" s="88" t="s">
        <v>11475</v>
      </c>
      <c r="E3204" s="57" t="s">
        <v>232</v>
      </c>
      <c r="F3204" s="62" t="s">
        <v>11602</v>
      </c>
      <c r="G3204" s="45" t="s">
        <v>4324</v>
      </c>
      <c r="H3204" s="59">
        <v>44440</v>
      </c>
      <c r="I3204" s="59">
        <v>44805</v>
      </c>
      <c r="J3204" s="48" t="str">
        <f>IF(Ugovori_OPULJP[[#This Row],[DATUM ZAVRŠETKA OPERACIJE]]&gt;DATE(2024,3,31),"u provedbi","završen")</f>
        <v>završen</v>
      </c>
      <c r="K3204" s="58" t="s">
        <v>249</v>
      </c>
      <c r="L3204" s="67" t="s">
        <v>249</v>
      </c>
      <c r="M3204" s="49">
        <v>0.85</v>
      </c>
      <c r="N3204" s="49">
        <v>0.15</v>
      </c>
      <c r="O3204" s="50">
        <f>Ugovori_OPULJP[[#This Row],[Bespovratna sredstva - Ukupno (EU+Nac) HRK
= Ukupna ugovorena vrijednost bespovratnih sredstava]]*Ugovori_OPULJP[[#This Row],[EU STOPA SUFINANCIRANJA %
EU CO-FINANCING RATE %]]</f>
        <v>589149.90899999999</v>
      </c>
      <c r="P3204" s="51">
        <f>Ugovori_OPULJP[[#This Row],[Bespovratna sredstva - EU dio - HRK]]/7.5345</f>
        <v>78193.630499701365</v>
      </c>
      <c r="Q3204" s="50">
        <f>Ugovori_OPULJP[[#This Row],[Bespovratna sredstva - Ukupno (EU+Nac) HRK
= Ukupna ugovorena vrijednost bespovratnih sredstava]]*Ugovori_OPULJP[[#This Row],[STOPA NACIONALNOG SUFINANCIRANJA %]]</f>
        <v>103967.63100000001</v>
      </c>
      <c r="R3204" s="51">
        <f>Ugovori_OPULJP[[#This Row],[Bespovratna sredstva - Nacionalni dio - HRK]]/7.5345</f>
        <v>13798.875970535537</v>
      </c>
      <c r="S3204" s="52">
        <v>693117.54</v>
      </c>
      <c r="T3204" s="53">
        <f>Ugovori_OPULJP[[#This Row],[Bespovratna sredstva - Ukupno (EU+Nac) HRK
= Ukupna ugovorena vrijednost bespovratnih sredstava]]/7.5345</f>
        <v>91992.506470236913</v>
      </c>
      <c r="U3204" s="50">
        <v>122314.85999999999</v>
      </c>
      <c r="V3204" s="51">
        <f>Ugovori_OPULJP[[#This Row],[Javni doprinos korisnika - HRK]]/7.5345</f>
        <v>16233.971730041805</v>
      </c>
      <c r="W3204" s="50">
        <v>0</v>
      </c>
      <c r="X3204" s="51">
        <f>Ugovori_OPULJP[[#This Row],[Privatni doprinos korisnika - HRK]]/7.5345</f>
        <v>0</v>
      </c>
      <c r="Y3204" s="52">
        <v>815432.4</v>
      </c>
      <c r="Z3204" s="53">
        <f>Ugovori_OPULJP[[#This Row],[UKUPNI PRIHVATLJIVI IZDACI
TOTAL ELIGIBLE EXPENDITURE
= Bespovratna sredstva ukupno + doprinos korisnika
= Ukupni prihvatljivi troškovi
= Ukupna ugovorena vrijednost projekta HRK]]/7.5345</f>
        <v>108226.47820027871</v>
      </c>
      <c r="AA3204" s="57" t="s">
        <v>10669</v>
      </c>
      <c r="AB3204" s="57" t="s">
        <v>10670</v>
      </c>
      <c r="AC3204" s="107" t="s">
        <v>11603</v>
      </c>
      <c r="AD3204" s="63" t="s">
        <v>11026</v>
      </c>
    </row>
    <row r="3205" spans="1:30" ht="66.75" customHeight="1" x14ac:dyDescent="0.2">
      <c r="A3205" s="61" t="s">
        <v>11604</v>
      </c>
      <c r="B3205" s="55" t="s">
        <v>10664</v>
      </c>
      <c r="C3205" s="56" t="s">
        <v>11022</v>
      </c>
      <c r="D3205" s="88" t="s">
        <v>11475</v>
      </c>
      <c r="E3205" s="57" t="s">
        <v>232</v>
      </c>
      <c r="F3205" s="62" t="s">
        <v>11177</v>
      </c>
      <c r="G3205" s="62" t="s">
        <v>11065</v>
      </c>
      <c r="H3205" s="59">
        <v>44431</v>
      </c>
      <c r="I3205" s="59">
        <v>44796</v>
      </c>
      <c r="J3205" s="48" t="str">
        <f>IF(Ugovori_OPULJP[[#This Row],[DATUM ZAVRŠETKA OPERACIJE]]&gt;DATE(2024,3,31),"u provedbi","završen")</f>
        <v>završen</v>
      </c>
      <c r="K3205" s="58" t="s">
        <v>211</v>
      </c>
      <c r="L3205" s="58" t="s">
        <v>211</v>
      </c>
      <c r="M3205" s="49">
        <v>0.85</v>
      </c>
      <c r="N3205" s="49">
        <v>0.15</v>
      </c>
      <c r="O3205" s="50">
        <f>Ugovori_OPULJP[[#This Row],[Bespovratna sredstva - Ukupno (EU+Nac) HRK
= Ukupna ugovorena vrijednost bespovratnih sredstava]]*Ugovori_OPULJP[[#This Row],[EU STOPA SUFINANCIRANJA %
EU CO-FINANCING RATE %]]</f>
        <v>3825000</v>
      </c>
      <c r="P3205" s="51">
        <f>Ugovori_OPULJP[[#This Row],[Bespovratna sredstva - EU dio - HRK]]/7.5345</f>
        <v>507664.74218594463</v>
      </c>
      <c r="Q3205" s="50">
        <f>Ugovori_OPULJP[[#This Row],[Bespovratna sredstva - Ukupno (EU+Nac) HRK
= Ukupna ugovorena vrijednost bespovratnih sredstava]]*Ugovori_OPULJP[[#This Row],[STOPA NACIONALNOG SUFINANCIRANJA %]]</f>
        <v>675000</v>
      </c>
      <c r="R3205" s="51">
        <f>Ugovori_OPULJP[[#This Row],[Bespovratna sredstva - Nacionalni dio - HRK]]/7.5345</f>
        <v>89587.895679872585</v>
      </c>
      <c r="S3205" s="52">
        <v>4500000</v>
      </c>
      <c r="T3205" s="53">
        <f>Ugovori_OPULJP[[#This Row],[Bespovratna sredstva - Ukupno (EU+Nac) HRK
= Ukupna ugovorena vrijednost bespovratnih sredstava]]/7.5345</f>
        <v>597252.63786581717</v>
      </c>
      <c r="U3205" s="50">
        <v>1117423.2000000002</v>
      </c>
      <c r="V3205" s="51">
        <f>Ugovori_OPULJP[[#This Row],[Javni doprinos korisnika - HRK]]/7.5345</f>
        <v>148307.54529165837</v>
      </c>
      <c r="W3205" s="50">
        <v>0</v>
      </c>
      <c r="X3205" s="51">
        <f>Ugovori_OPULJP[[#This Row],[Privatni doprinos korisnika - HRK]]/7.5345</f>
        <v>0</v>
      </c>
      <c r="Y3205" s="52">
        <v>5617423.2000000002</v>
      </c>
      <c r="Z3205" s="53">
        <f>Ugovori_OPULJP[[#This Row],[UKUPNI PRIHVATLJIVI IZDACI
TOTAL ELIGIBLE EXPENDITURE
= Bespovratna sredstva ukupno + doprinos korisnika
= Ukupni prihvatljivi troškovi
= Ukupna ugovorena vrijednost projekta HRK]]/7.5345</f>
        <v>745560.18315747555</v>
      </c>
      <c r="AA3205" s="57" t="s">
        <v>10669</v>
      </c>
      <c r="AB3205" s="57" t="s">
        <v>10670</v>
      </c>
      <c r="AC3205" s="107" t="s">
        <v>11605</v>
      </c>
      <c r="AD3205" s="63" t="s">
        <v>11026</v>
      </c>
    </row>
    <row r="3206" spans="1:30" ht="66.75" customHeight="1" x14ac:dyDescent="0.2">
      <c r="A3206" s="61" t="s">
        <v>11606</v>
      </c>
      <c r="B3206" s="55" t="s">
        <v>10664</v>
      </c>
      <c r="C3206" s="56" t="s">
        <v>11022</v>
      </c>
      <c r="D3206" s="88" t="s">
        <v>11475</v>
      </c>
      <c r="E3206" s="57" t="s">
        <v>232</v>
      </c>
      <c r="F3206" s="62" t="s">
        <v>11607</v>
      </c>
      <c r="G3206" s="62" t="s">
        <v>4496</v>
      </c>
      <c r="H3206" s="59">
        <v>44424</v>
      </c>
      <c r="I3206" s="59">
        <v>44789</v>
      </c>
      <c r="J3206" s="48" t="str">
        <f>IF(Ugovori_OPULJP[[#This Row],[DATUM ZAVRŠETKA OPERACIJE]]&gt;DATE(2024,3,31),"u provedbi","završen")</f>
        <v>završen</v>
      </c>
      <c r="K3206" s="58" t="s">
        <v>599</v>
      </c>
      <c r="L3206" s="67" t="s">
        <v>599</v>
      </c>
      <c r="M3206" s="49">
        <v>0.85</v>
      </c>
      <c r="N3206" s="49">
        <v>0.15</v>
      </c>
      <c r="O3206" s="50">
        <f>Ugovori_OPULJP[[#This Row],[Bespovratna sredstva - Ukupno (EU+Nac) HRK
= Ukupna ugovorena vrijednost bespovratnih sredstava]]*Ugovori_OPULJP[[#This Row],[EU STOPA SUFINANCIRANJA %
EU CO-FINANCING RATE %]]</f>
        <v>1536410.547</v>
      </c>
      <c r="P3206" s="51">
        <f>Ugovori_OPULJP[[#This Row],[Bespovratna sredstva - EU dio - HRK]]/7.5345</f>
        <v>203916.7226756918</v>
      </c>
      <c r="Q3206" s="50">
        <f>Ugovori_OPULJP[[#This Row],[Bespovratna sredstva - Ukupno (EU+Nac) HRK
= Ukupna ugovorena vrijednost bespovratnih sredstava]]*Ugovori_OPULJP[[#This Row],[STOPA NACIONALNOG SUFINANCIRANJA %]]</f>
        <v>271131.27299999999</v>
      </c>
      <c r="R3206" s="51">
        <f>Ugovori_OPULJP[[#This Row],[Bespovratna sredstva - Nacionalni dio - HRK]]/7.5345</f>
        <v>35985.304001592667</v>
      </c>
      <c r="S3206" s="52">
        <v>1807541.82</v>
      </c>
      <c r="T3206" s="53">
        <f>Ugovori_OPULJP[[#This Row],[Bespovratna sredstva - Ukupno (EU+Nac) HRK
= Ukupna ugovorena vrijednost bespovratnih sredstava]]/7.5345</f>
        <v>239902.02667728448</v>
      </c>
      <c r="U3206" s="50">
        <v>95133.780000000028</v>
      </c>
      <c r="V3206" s="51">
        <f>Ugovori_OPULJP[[#This Row],[Javni doprinos korisnika - HRK]]/7.5345</f>
        <v>12626.422456699187</v>
      </c>
      <c r="W3206" s="50">
        <v>0</v>
      </c>
      <c r="X3206" s="51">
        <f>Ugovori_OPULJP[[#This Row],[Privatni doprinos korisnika - HRK]]/7.5345</f>
        <v>0</v>
      </c>
      <c r="Y3206" s="52">
        <v>1902675.6</v>
      </c>
      <c r="Z3206" s="53">
        <f>Ugovori_OPULJP[[#This Row],[UKUPNI PRIHVATLJIVI IZDACI
TOTAL ELIGIBLE EXPENDITURE
= Bespovratna sredstva ukupno + doprinos korisnika
= Ukupni prihvatljivi troškovi
= Ukupna ugovorena vrijednost projekta HRK]]/7.5345</f>
        <v>252528.44913398367</v>
      </c>
      <c r="AA3206" s="57" t="s">
        <v>10669</v>
      </c>
      <c r="AB3206" s="57" t="s">
        <v>10670</v>
      </c>
      <c r="AC3206" s="107" t="s">
        <v>11608</v>
      </c>
      <c r="AD3206" s="63" t="s">
        <v>11026</v>
      </c>
    </row>
    <row r="3207" spans="1:30" ht="66.75" customHeight="1" x14ac:dyDescent="0.2">
      <c r="A3207" s="61" t="s">
        <v>11609</v>
      </c>
      <c r="B3207" s="55" t="s">
        <v>10664</v>
      </c>
      <c r="C3207" s="56" t="s">
        <v>11022</v>
      </c>
      <c r="D3207" s="88" t="s">
        <v>11475</v>
      </c>
      <c r="E3207" s="57" t="s">
        <v>232</v>
      </c>
      <c r="F3207" s="62" t="s">
        <v>11610</v>
      </c>
      <c r="G3207" s="62" t="s">
        <v>11611</v>
      </c>
      <c r="H3207" s="59">
        <v>44440</v>
      </c>
      <c r="I3207" s="59">
        <v>44805</v>
      </c>
      <c r="J3207" s="48" t="str">
        <f>IF(Ugovori_OPULJP[[#This Row],[DATUM ZAVRŠETKA OPERACIJE]]&gt;DATE(2024,3,31),"u provedbi","završen")</f>
        <v>završen</v>
      </c>
      <c r="K3207" s="58" t="s">
        <v>200</v>
      </c>
      <c r="L3207" s="67" t="s">
        <v>200</v>
      </c>
      <c r="M3207" s="49">
        <v>0.85</v>
      </c>
      <c r="N3207" s="49">
        <v>0.15</v>
      </c>
      <c r="O3207" s="50">
        <f>Ugovori_OPULJP[[#This Row],[Bespovratna sredstva - Ukupno (EU+Nac) HRK
= Ukupna ugovorena vrijednost bespovratnih sredstava]]*Ugovori_OPULJP[[#This Row],[EU STOPA SUFINANCIRANJA %
EU CO-FINANCING RATE %]]</f>
        <v>589149.90899999999</v>
      </c>
      <c r="P3207" s="51">
        <f>Ugovori_OPULJP[[#This Row],[Bespovratna sredstva - EU dio - HRK]]/7.5345</f>
        <v>78193.630499701365</v>
      </c>
      <c r="Q3207" s="50">
        <f>Ugovori_OPULJP[[#This Row],[Bespovratna sredstva - Ukupno (EU+Nac) HRK
= Ukupna ugovorena vrijednost bespovratnih sredstava]]*Ugovori_OPULJP[[#This Row],[STOPA NACIONALNOG SUFINANCIRANJA %]]</f>
        <v>103967.63100000001</v>
      </c>
      <c r="R3207" s="51">
        <f>Ugovori_OPULJP[[#This Row],[Bespovratna sredstva - Nacionalni dio - HRK]]/7.5345</f>
        <v>13798.875970535537</v>
      </c>
      <c r="S3207" s="52">
        <v>693117.54</v>
      </c>
      <c r="T3207" s="53">
        <f>Ugovori_OPULJP[[#This Row],[Bespovratna sredstva - Ukupno (EU+Nac) HRK
= Ukupna ugovorena vrijednost bespovratnih sredstava]]/7.5345</f>
        <v>91992.506470236913</v>
      </c>
      <c r="U3207" s="50">
        <v>122314.85999999999</v>
      </c>
      <c r="V3207" s="51">
        <f>Ugovori_OPULJP[[#This Row],[Javni doprinos korisnika - HRK]]/7.5345</f>
        <v>16233.971730041805</v>
      </c>
      <c r="W3207" s="50">
        <v>0</v>
      </c>
      <c r="X3207" s="51">
        <f>Ugovori_OPULJP[[#This Row],[Privatni doprinos korisnika - HRK]]/7.5345</f>
        <v>0</v>
      </c>
      <c r="Y3207" s="52">
        <v>815432.4</v>
      </c>
      <c r="Z3207" s="53">
        <f>Ugovori_OPULJP[[#This Row],[UKUPNI PRIHVATLJIVI IZDACI
TOTAL ELIGIBLE EXPENDITURE
= Bespovratna sredstva ukupno + doprinos korisnika
= Ukupni prihvatljivi troškovi
= Ukupna ugovorena vrijednost projekta HRK]]/7.5345</f>
        <v>108226.47820027871</v>
      </c>
      <c r="AA3207" s="57" t="s">
        <v>10669</v>
      </c>
      <c r="AB3207" s="57" t="s">
        <v>10670</v>
      </c>
      <c r="AC3207" s="107" t="s">
        <v>11612</v>
      </c>
      <c r="AD3207" s="63" t="s">
        <v>11026</v>
      </c>
    </row>
    <row r="3208" spans="1:30" ht="66.75" customHeight="1" x14ac:dyDescent="0.2">
      <c r="A3208" s="61" t="s">
        <v>11613</v>
      </c>
      <c r="B3208" s="55" t="s">
        <v>10664</v>
      </c>
      <c r="C3208" s="56" t="s">
        <v>11022</v>
      </c>
      <c r="D3208" s="88" t="s">
        <v>11475</v>
      </c>
      <c r="E3208" s="57" t="s">
        <v>232</v>
      </c>
      <c r="F3208" s="62" t="s">
        <v>11614</v>
      </c>
      <c r="G3208" s="45" t="s">
        <v>8490</v>
      </c>
      <c r="H3208" s="59">
        <v>44409</v>
      </c>
      <c r="I3208" s="59">
        <v>44774</v>
      </c>
      <c r="J3208" s="48" t="str">
        <f>IF(Ugovori_OPULJP[[#This Row],[DATUM ZAVRŠETKA OPERACIJE]]&gt;DATE(2024,3,31),"u provedbi","završen")</f>
        <v>završen</v>
      </c>
      <c r="K3208" s="58" t="s">
        <v>244</v>
      </c>
      <c r="L3208" s="67" t="s">
        <v>244</v>
      </c>
      <c r="M3208" s="49">
        <v>0.85</v>
      </c>
      <c r="N3208" s="49">
        <v>0.15</v>
      </c>
      <c r="O3208" s="50">
        <f>Ugovori_OPULJP[[#This Row],[Bespovratna sredstva - Ukupno (EU+Nac) HRK
= Ukupna ugovorena vrijednost bespovratnih sredstava]]*Ugovori_OPULJP[[#This Row],[EU STOPA SUFINANCIRANJA %
EU CO-FINANCING RATE %]]</f>
        <v>1603796.9745</v>
      </c>
      <c r="P3208" s="51">
        <f>Ugovori_OPULJP[[#This Row],[Bespovratna sredstva - EU dio - HRK]]/7.5345</f>
        <v>212860.43858252041</v>
      </c>
      <c r="Q3208" s="50">
        <f>Ugovori_OPULJP[[#This Row],[Bespovratna sredstva - Ukupno (EU+Nac) HRK
= Ukupna ugovorena vrijednost bespovratnih sredstava]]*Ugovori_OPULJP[[#This Row],[STOPA NACIONALNOG SUFINANCIRANJA %]]</f>
        <v>283022.99549999996</v>
      </c>
      <c r="R3208" s="51">
        <f>Ugovori_OPULJP[[#This Row],[Bespovratna sredstva - Nacionalni dio - HRK]]/7.5345</f>
        <v>37563.606808680066</v>
      </c>
      <c r="S3208" s="52">
        <v>1886819.97</v>
      </c>
      <c r="T3208" s="53">
        <f>Ugovori_OPULJP[[#This Row],[Bespovratna sredstva - Ukupno (EU+Nac) HRK
= Ukupna ugovorena vrijednost bespovratnih sredstava]]/7.5345</f>
        <v>250424.04539120046</v>
      </c>
      <c r="U3208" s="50">
        <v>332968.23000000021</v>
      </c>
      <c r="V3208" s="51">
        <f>Ugovori_OPULJP[[#This Row],[Javni doprinos korisnika - HRK]]/7.5345</f>
        <v>44192.478598447167</v>
      </c>
      <c r="W3208" s="50">
        <v>0</v>
      </c>
      <c r="X3208" s="51">
        <f>Ugovori_OPULJP[[#This Row],[Privatni doprinos korisnika - HRK]]/7.5345</f>
        <v>0</v>
      </c>
      <c r="Y3208" s="52">
        <v>2219788.2000000002</v>
      </c>
      <c r="Z3208" s="53">
        <f>Ugovori_OPULJP[[#This Row],[UKUPNI PRIHVATLJIVI IZDACI
TOTAL ELIGIBLE EXPENDITURE
= Bespovratna sredstva ukupno + doprinos korisnika
= Ukupni prihvatljivi troškovi
= Ukupna ugovorena vrijednost projekta HRK]]/7.5345</f>
        <v>294616.52398964763</v>
      </c>
      <c r="AA3208" s="57" t="s">
        <v>10669</v>
      </c>
      <c r="AB3208" s="57" t="s">
        <v>10670</v>
      </c>
      <c r="AC3208" s="107" t="s">
        <v>11615</v>
      </c>
      <c r="AD3208" s="63" t="s">
        <v>11026</v>
      </c>
    </row>
    <row r="3209" spans="1:30" ht="66.75" customHeight="1" x14ac:dyDescent="0.2">
      <c r="A3209" s="61" t="s">
        <v>11616</v>
      </c>
      <c r="B3209" s="55" t="s">
        <v>10664</v>
      </c>
      <c r="C3209" s="56" t="s">
        <v>11022</v>
      </c>
      <c r="D3209" s="88" t="s">
        <v>11475</v>
      </c>
      <c r="E3209" s="57" t="s">
        <v>232</v>
      </c>
      <c r="F3209" s="62" t="s">
        <v>11617</v>
      </c>
      <c r="G3209" s="45" t="s">
        <v>243</v>
      </c>
      <c r="H3209" s="59">
        <v>44424</v>
      </c>
      <c r="I3209" s="59">
        <v>44789</v>
      </c>
      <c r="J3209" s="48" t="str">
        <f>IF(Ugovori_OPULJP[[#This Row],[DATUM ZAVRŠETKA OPERACIJE]]&gt;DATE(2024,3,31),"u provedbi","završen")</f>
        <v>završen</v>
      </c>
      <c r="K3209" s="58" t="s">
        <v>244</v>
      </c>
      <c r="L3209" s="58" t="s">
        <v>244</v>
      </c>
      <c r="M3209" s="49">
        <v>0.85</v>
      </c>
      <c r="N3209" s="49">
        <v>0.15</v>
      </c>
      <c r="O3209" s="50">
        <f>Ugovori_OPULJP[[#This Row],[Bespovratna sredstva - Ukupno (EU+Nac) HRK
= Ukupna ugovorena vrijednost bespovratnih sredstava]]*Ugovori_OPULJP[[#This Row],[EU STOPA SUFINANCIRANJA %
EU CO-FINANCING RATE %]]</f>
        <v>2550000</v>
      </c>
      <c r="P3209" s="51">
        <f>Ugovori_OPULJP[[#This Row],[Bespovratna sredstva - EU dio - HRK]]/7.5345</f>
        <v>338443.1614572964</v>
      </c>
      <c r="Q3209" s="50">
        <f>Ugovori_OPULJP[[#This Row],[Bespovratna sredstva - Ukupno (EU+Nac) HRK
= Ukupna ugovorena vrijednost bespovratnih sredstava]]*Ugovori_OPULJP[[#This Row],[STOPA NACIONALNOG SUFINANCIRANJA %]]</f>
        <v>450000</v>
      </c>
      <c r="R3209" s="51">
        <f>Ugovori_OPULJP[[#This Row],[Bespovratna sredstva - Nacionalni dio - HRK]]/7.5345</f>
        <v>59725.263786581723</v>
      </c>
      <c r="S3209" s="52">
        <v>3000000</v>
      </c>
      <c r="T3209" s="53">
        <f>Ugovori_OPULJP[[#This Row],[Bespovratna sredstva - Ukupno (EU+Nac) HRK
= Ukupna ugovorena vrijednost bespovratnih sredstava]]/7.5345</f>
        <v>398168.42524387816</v>
      </c>
      <c r="U3209" s="50">
        <v>1122463.7999999998</v>
      </c>
      <c r="V3209" s="51">
        <f>Ugovori_OPULJP[[#This Row],[Javni doprinos korisnika - HRK]]/7.5345</f>
        <v>148976.54787975311</v>
      </c>
      <c r="W3209" s="50">
        <v>0</v>
      </c>
      <c r="X3209" s="51">
        <f>Ugovori_OPULJP[[#This Row],[Privatni doprinos korisnika - HRK]]/7.5345</f>
        <v>0</v>
      </c>
      <c r="Y3209" s="52">
        <v>4122463.8</v>
      </c>
      <c r="Z3209" s="53">
        <f>Ugovori_OPULJP[[#This Row],[UKUPNI PRIHVATLJIVI IZDACI
TOTAL ELIGIBLE EXPENDITURE
= Bespovratna sredstva ukupno + doprinos korisnika
= Ukupni prihvatljivi troškovi
= Ukupna ugovorena vrijednost projekta HRK]]/7.5345</f>
        <v>547144.97312363121</v>
      </c>
      <c r="AA3209" s="57" t="s">
        <v>10669</v>
      </c>
      <c r="AB3209" s="57" t="s">
        <v>10670</v>
      </c>
      <c r="AC3209" s="107" t="s">
        <v>11618</v>
      </c>
      <c r="AD3209" s="63" t="s">
        <v>11026</v>
      </c>
    </row>
    <row r="3210" spans="1:30" ht="66.75" customHeight="1" x14ac:dyDescent="0.2">
      <c r="A3210" s="61" t="s">
        <v>11619</v>
      </c>
      <c r="B3210" s="55" t="s">
        <v>10664</v>
      </c>
      <c r="C3210" s="56" t="s">
        <v>11022</v>
      </c>
      <c r="D3210" s="88" t="s">
        <v>11475</v>
      </c>
      <c r="E3210" s="57" t="s">
        <v>232</v>
      </c>
      <c r="F3210" s="62" t="s">
        <v>11620</v>
      </c>
      <c r="G3210" s="45" t="s">
        <v>865</v>
      </c>
      <c r="H3210" s="59">
        <v>44421</v>
      </c>
      <c r="I3210" s="59">
        <v>44789</v>
      </c>
      <c r="J3210" s="48" t="str">
        <f>IF(Ugovori_OPULJP[[#This Row],[DATUM ZAVRŠETKA OPERACIJE]]&gt;DATE(2024,3,31),"u provedbi","završen")</f>
        <v>završen</v>
      </c>
      <c r="K3210" s="58" t="s">
        <v>104</v>
      </c>
      <c r="L3210" s="67" t="s">
        <v>104</v>
      </c>
      <c r="M3210" s="49">
        <v>0.85</v>
      </c>
      <c r="N3210" s="49">
        <v>0.15</v>
      </c>
      <c r="O3210" s="50">
        <f>Ugovori_OPULJP[[#This Row],[Bespovratna sredstva - Ukupno (EU+Nac) HRK
= Ukupna ugovorena vrijednost bespovratnih sredstava]]*Ugovori_OPULJP[[#This Row],[EU STOPA SUFINANCIRANJA %
EU CO-FINANCING RATE %]]</f>
        <v>1282267.449</v>
      </c>
      <c r="P3210" s="51">
        <f>Ugovori_OPULJP[[#This Row],[Bespovratna sredstva - EU dio - HRK]]/7.5345</f>
        <v>170186.13696993826</v>
      </c>
      <c r="Q3210" s="50">
        <f>Ugovori_OPULJP[[#This Row],[Bespovratna sredstva - Ukupno (EU+Nac) HRK
= Ukupna ugovorena vrijednost bespovratnih sredstava]]*Ugovori_OPULJP[[#This Row],[STOPA NACIONALNOG SUFINANCIRANJA %]]</f>
        <v>226282.49099999998</v>
      </c>
      <c r="R3210" s="51">
        <f>Ugovori_OPULJP[[#This Row],[Bespovratna sredstva - Nacionalni dio - HRK]]/7.5345</f>
        <v>30032.847700577338</v>
      </c>
      <c r="S3210" s="52">
        <v>1508549.94</v>
      </c>
      <c r="T3210" s="53">
        <f>Ugovori_OPULJP[[#This Row],[Bespovratna sredstva - Ukupno (EU+Nac) HRK
= Ukupna ugovorena vrijednost bespovratnih sredstava]]/7.5345</f>
        <v>200218.98467051561</v>
      </c>
      <c r="U3210" s="50">
        <v>167616.66000000015</v>
      </c>
      <c r="V3210" s="51">
        <f>Ugovori_OPULJP[[#This Row],[Javni doprinos korisnika - HRK]]/7.5345</f>
        <v>22246.553852279532</v>
      </c>
      <c r="W3210" s="50">
        <v>0</v>
      </c>
      <c r="X3210" s="51">
        <f>Ugovori_OPULJP[[#This Row],[Privatni doprinos korisnika - HRK]]/7.5345</f>
        <v>0</v>
      </c>
      <c r="Y3210" s="52">
        <v>1676166.6</v>
      </c>
      <c r="Z3210" s="53">
        <f>Ugovori_OPULJP[[#This Row],[UKUPNI PRIHVATLJIVI IZDACI
TOTAL ELIGIBLE EXPENDITURE
= Bespovratna sredstva ukupno + doprinos korisnika
= Ukupni prihvatljivi troškovi
= Ukupna ugovorena vrijednost projekta HRK]]/7.5345</f>
        <v>222465.53852279513</v>
      </c>
      <c r="AA3210" s="57" t="s">
        <v>10669</v>
      </c>
      <c r="AB3210" s="57" t="s">
        <v>10670</v>
      </c>
      <c r="AC3210" s="107" t="s">
        <v>11621</v>
      </c>
      <c r="AD3210" s="63" t="s">
        <v>11026</v>
      </c>
    </row>
    <row r="3211" spans="1:30" ht="66.75" customHeight="1" x14ac:dyDescent="0.2">
      <c r="A3211" s="61" t="s">
        <v>11622</v>
      </c>
      <c r="B3211" s="55" t="s">
        <v>10664</v>
      </c>
      <c r="C3211" s="56" t="s">
        <v>11022</v>
      </c>
      <c r="D3211" s="88" t="s">
        <v>11623</v>
      </c>
      <c r="E3211" s="57" t="s">
        <v>232</v>
      </c>
      <c r="F3211" s="62" t="s">
        <v>11624</v>
      </c>
      <c r="G3211" s="62" t="s">
        <v>2385</v>
      </c>
      <c r="H3211" s="59">
        <v>44747</v>
      </c>
      <c r="I3211" s="59">
        <v>45112</v>
      </c>
      <c r="J3211" s="48" t="str">
        <f>IF(Ugovori_OPULJP[[#This Row],[DATUM ZAVRŠETKA OPERACIJE]]&gt;DATE(2024,3,31),"u provedbi","završen")</f>
        <v>završen</v>
      </c>
      <c r="K3211" s="58" t="s">
        <v>89</v>
      </c>
      <c r="L3211" s="58" t="s">
        <v>84</v>
      </c>
      <c r="M3211" s="49">
        <v>0.85</v>
      </c>
      <c r="N3211" s="49">
        <v>0.15</v>
      </c>
      <c r="O3211" s="50">
        <f>Ugovori_OPULJP[[#This Row],[Bespovratna sredstva - Ukupno (EU+Nac) HRK
= Ukupna ugovorena vrijednost bespovratnih sredstava]]*Ugovori_OPULJP[[#This Row],[EU STOPA SUFINANCIRANJA %
EU CO-FINANCING RATE %]]</f>
        <v>1636527.5249999999</v>
      </c>
      <c r="P3211" s="51">
        <f>Ugovori_OPULJP[[#This Row],[Bespovratna sredstva - EU dio - HRK]]/7.5345</f>
        <v>217204.52916583713</v>
      </c>
      <c r="Q3211" s="50">
        <f>Ugovori_OPULJP[[#This Row],[Bespovratna sredstva - Ukupno (EU+Nac) HRK
= Ukupna ugovorena vrijednost bespovratnih sredstava]]*Ugovori_OPULJP[[#This Row],[STOPA NACIONALNOG SUFINANCIRANJA %]]</f>
        <v>288798.97499999998</v>
      </c>
      <c r="R3211" s="51">
        <f>Ugovori_OPULJP[[#This Row],[Bespovratna sredstva - Nacionalni dio - HRK]]/7.5345</f>
        <v>38330.211029265374</v>
      </c>
      <c r="S3211" s="52">
        <v>1925326.5</v>
      </c>
      <c r="T3211" s="51">
        <f>Ugovori_OPULJP[[#This Row],[Bespovratna sredstva - Ukupno (EU+Nac) HRK
= Ukupna ugovorena vrijednost bespovratnih sredstava]]/7.5345</f>
        <v>255534.74019510252</v>
      </c>
      <c r="U3211" s="50">
        <v>339763.5</v>
      </c>
      <c r="V3211" s="51">
        <f>Ugovori_OPULJP[[#This Row],[Javni doprinos korisnika - HRK]]/7.5345</f>
        <v>45094.365916782794</v>
      </c>
      <c r="W3211" s="50">
        <v>0</v>
      </c>
      <c r="X3211" s="51">
        <f>Ugovori_OPULJP[[#This Row],[Privatni doprinos korisnika - HRK]]/7.5345</f>
        <v>0</v>
      </c>
      <c r="Y3211" s="52">
        <v>2265090</v>
      </c>
      <c r="Z3211" s="53">
        <f>Ugovori_OPULJP[[#This Row],[UKUPNI PRIHVATLJIVI IZDACI
TOTAL ELIGIBLE EXPENDITURE
= Bespovratna sredstva ukupno + doprinos korisnika
= Ukupni prihvatljivi troškovi
= Ukupna ugovorena vrijednost projekta HRK]]/7.5345</f>
        <v>300629.10611188534</v>
      </c>
      <c r="AA3211" s="57" t="s">
        <v>10669</v>
      </c>
      <c r="AB3211" s="57" t="s">
        <v>10670</v>
      </c>
      <c r="AC3211" s="107" t="s">
        <v>11625</v>
      </c>
      <c r="AD3211" s="63" t="s">
        <v>11026</v>
      </c>
    </row>
    <row r="3212" spans="1:30" ht="66.75" customHeight="1" x14ac:dyDescent="0.2">
      <c r="A3212" s="61" t="s">
        <v>11626</v>
      </c>
      <c r="B3212" s="55" t="s">
        <v>10664</v>
      </c>
      <c r="C3212" s="56" t="s">
        <v>11022</v>
      </c>
      <c r="D3212" s="88" t="s">
        <v>11623</v>
      </c>
      <c r="E3212" s="57" t="s">
        <v>232</v>
      </c>
      <c r="F3212" s="62" t="s">
        <v>11627</v>
      </c>
      <c r="G3212" s="62" t="s">
        <v>1695</v>
      </c>
      <c r="H3212" s="59">
        <v>44777</v>
      </c>
      <c r="I3212" s="59">
        <v>45142</v>
      </c>
      <c r="J3212" s="48" t="str">
        <f>IF(Ugovori_OPULJP[[#This Row],[DATUM ZAVRŠETKA OPERACIJE]]&gt;DATE(2024,3,31),"u provedbi","završen")</f>
        <v>završen</v>
      </c>
      <c r="K3212" s="46" t="s">
        <v>338</v>
      </c>
      <c r="L3212" s="46" t="s">
        <v>338</v>
      </c>
      <c r="M3212" s="49">
        <v>0.85</v>
      </c>
      <c r="N3212" s="49">
        <v>0.15</v>
      </c>
      <c r="O3212" s="50">
        <f>Ugovori_OPULJP[[#This Row],[Bespovratna sredstva - Ukupno (EU+Nac) HRK
= Ukupna ugovorena vrijednost bespovratnih sredstava]]*Ugovori_OPULJP[[#This Row],[EU STOPA SUFINANCIRANJA %
EU CO-FINANCING RATE %]]</f>
        <v>589149.90899999999</v>
      </c>
      <c r="P3212" s="51">
        <f>Ugovori_OPULJP[[#This Row],[Bespovratna sredstva - EU dio - HRK]]/7.5345</f>
        <v>78193.630499701365</v>
      </c>
      <c r="Q3212" s="50">
        <f>Ugovori_OPULJP[[#This Row],[Bespovratna sredstva - Ukupno (EU+Nac) HRK
= Ukupna ugovorena vrijednost bespovratnih sredstava]]*Ugovori_OPULJP[[#This Row],[STOPA NACIONALNOG SUFINANCIRANJA %]]</f>
        <v>103967.63100000001</v>
      </c>
      <c r="R3212" s="51">
        <f>Ugovori_OPULJP[[#This Row],[Bespovratna sredstva - Nacionalni dio - HRK]]/7.5345</f>
        <v>13798.875970535537</v>
      </c>
      <c r="S3212" s="52">
        <v>693117.54</v>
      </c>
      <c r="T3212" s="51">
        <f>Ugovori_OPULJP[[#This Row],[Bespovratna sredstva - Ukupno (EU+Nac) HRK
= Ukupna ugovorena vrijednost bespovratnih sredstava]]/7.5345</f>
        <v>91992.506470236913</v>
      </c>
      <c r="U3212" s="50">
        <v>77013.059999999939</v>
      </c>
      <c r="V3212" s="51">
        <f>Ugovori_OPULJP[[#This Row],[Javni doprinos korisnika - HRK]]/7.5345</f>
        <v>10221.389607804093</v>
      </c>
      <c r="W3212" s="50">
        <v>0</v>
      </c>
      <c r="X3212" s="51">
        <f>Ugovori_OPULJP[[#This Row],[Privatni doprinos korisnika - HRK]]/7.5345</f>
        <v>0</v>
      </c>
      <c r="Y3212" s="52">
        <v>770130.6</v>
      </c>
      <c r="Z3212" s="53">
        <f>Ugovori_OPULJP[[#This Row],[UKUPNI PRIHVATLJIVI IZDACI
TOTAL ELIGIBLE EXPENDITURE
= Bespovratna sredstva ukupno + doprinos korisnika
= Ukupni prihvatljivi troškovi
= Ukupna ugovorena vrijednost projekta HRK]]/7.5345</f>
        <v>102213.896078041</v>
      </c>
      <c r="AA3212" s="57" t="s">
        <v>10669</v>
      </c>
      <c r="AB3212" s="57" t="s">
        <v>10670</v>
      </c>
      <c r="AC3212" s="107" t="s">
        <v>11480</v>
      </c>
      <c r="AD3212" s="63" t="s">
        <v>11026</v>
      </c>
    </row>
    <row r="3213" spans="1:30" ht="66.75" customHeight="1" x14ac:dyDescent="0.2">
      <c r="A3213" s="61" t="s">
        <v>11628</v>
      </c>
      <c r="B3213" s="55" t="s">
        <v>10664</v>
      </c>
      <c r="C3213" s="56" t="s">
        <v>11022</v>
      </c>
      <c r="D3213" s="88" t="s">
        <v>11623</v>
      </c>
      <c r="E3213" s="57" t="s">
        <v>232</v>
      </c>
      <c r="F3213" s="62" t="s">
        <v>11629</v>
      </c>
      <c r="G3213" s="62" t="s">
        <v>11374</v>
      </c>
      <c r="H3213" s="59">
        <v>44792</v>
      </c>
      <c r="I3213" s="59">
        <v>45159</v>
      </c>
      <c r="J3213" s="48" t="str">
        <f>IF(Ugovori_OPULJP[[#This Row],[DATUM ZAVRŠETKA OPERACIJE]]&gt;DATE(2024,3,31),"u provedbi","završen")</f>
        <v>završen</v>
      </c>
      <c r="K3213" s="46" t="s">
        <v>200</v>
      </c>
      <c r="L3213" s="46" t="s">
        <v>200</v>
      </c>
      <c r="M3213" s="49">
        <v>0.85</v>
      </c>
      <c r="N3213" s="49">
        <v>0.15</v>
      </c>
      <c r="O3213" s="50">
        <f>Ugovori_OPULJP[[#This Row],[Bespovratna sredstva - Ukupno (EU+Nac) HRK
= Ukupna ugovorena vrijednost bespovratnih sredstava]]*Ugovori_OPULJP[[#This Row],[EU STOPA SUFINANCIRANJA %
EU CO-FINANCING RATE %]]</f>
        <v>621880.4595</v>
      </c>
      <c r="P3213" s="51">
        <f>Ugovori_OPULJP[[#This Row],[Bespovratna sredstva - EU dio - HRK]]/7.5345</f>
        <v>82537.721083018114</v>
      </c>
      <c r="Q3213" s="50">
        <f>Ugovori_OPULJP[[#This Row],[Bespovratna sredstva - Ukupno (EU+Nac) HRK
= Ukupna ugovorena vrijednost bespovratnih sredstava]]*Ugovori_OPULJP[[#This Row],[STOPA NACIONALNOG SUFINANCIRANJA %]]</f>
        <v>109743.6105</v>
      </c>
      <c r="R3213" s="51">
        <f>Ugovori_OPULJP[[#This Row],[Bespovratna sredstva - Nacionalni dio - HRK]]/7.5345</f>
        <v>14565.480191120843</v>
      </c>
      <c r="S3213" s="52">
        <v>731624.07</v>
      </c>
      <c r="T3213" s="51">
        <f>Ugovori_OPULJP[[#This Row],[Bespovratna sredstva - Ukupno (EU+Nac) HRK
= Ukupna ugovorena vrijednost bespovratnih sredstava]]/7.5345</f>
        <v>97103.201274138948</v>
      </c>
      <c r="U3213" s="50">
        <v>129110.13</v>
      </c>
      <c r="V3213" s="51">
        <f>Ugovori_OPULJP[[#This Row],[Javni doprinos korisnika - HRK]]/7.5345</f>
        <v>17135.859048377464</v>
      </c>
      <c r="W3213" s="50">
        <v>0</v>
      </c>
      <c r="X3213" s="51">
        <f>Ugovori_OPULJP[[#This Row],[Privatni doprinos korisnika - HRK]]/7.5345</f>
        <v>0</v>
      </c>
      <c r="Y3213" s="52">
        <v>860734.2</v>
      </c>
      <c r="Z3213" s="53">
        <f>Ugovori_OPULJP[[#This Row],[UKUPNI PRIHVATLJIVI IZDACI
TOTAL ELIGIBLE EXPENDITURE
= Bespovratna sredstva ukupno + doprinos korisnika
= Ukupni prihvatljivi troškovi
= Ukupna ugovorena vrijednost projekta HRK]]/7.5345</f>
        <v>114239.06032251641</v>
      </c>
      <c r="AA3213" s="57" t="s">
        <v>10669</v>
      </c>
      <c r="AB3213" s="57" t="s">
        <v>10670</v>
      </c>
      <c r="AC3213" s="107" t="s">
        <v>11630</v>
      </c>
      <c r="AD3213" s="63" t="s">
        <v>11026</v>
      </c>
    </row>
    <row r="3214" spans="1:30" ht="66.75" customHeight="1" x14ac:dyDescent="0.2">
      <c r="A3214" s="61" t="s">
        <v>11631</v>
      </c>
      <c r="B3214" s="55" t="s">
        <v>10664</v>
      </c>
      <c r="C3214" s="56" t="s">
        <v>11022</v>
      </c>
      <c r="D3214" s="88" t="s">
        <v>11623</v>
      </c>
      <c r="E3214" s="57" t="s">
        <v>232</v>
      </c>
      <c r="F3214" s="62" t="s">
        <v>11632</v>
      </c>
      <c r="G3214" s="62" t="s">
        <v>865</v>
      </c>
      <c r="H3214" s="59">
        <v>44785</v>
      </c>
      <c r="I3214" s="59">
        <v>45152</v>
      </c>
      <c r="J3214" s="48" t="str">
        <f>IF(Ugovori_OPULJP[[#This Row],[DATUM ZAVRŠETKA OPERACIJE]]&gt;DATE(2024,3,31),"u provedbi","završen")</f>
        <v>završen</v>
      </c>
      <c r="K3214" s="58" t="s">
        <v>104</v>
      </c>
      <c r="L3214" s="58" t="s">
        <v>104</v>
      </c>
      <c r="M3214" s="49">
        <v>0.85</v>
      </c>
      <c r="N3214" s="49">
        <v>0.15</v>
      </c>
      <c r="O3214" s="50">
        <f>Ugovori_OPULJP[[#This Row],[Bespovratna sredstva - Ukupno (EU+Nac) HRK
= Ukupna ugovorena vrijednost bespovratnih sredstava]]*Ugovori_OPULJP[[#This Row],[EU STOPA SUFINANCIRANJA %
EU CO-FINANCING RATE %]]</f>
        <v>1524858.588</v>
      </c>
      <c r="P3214" s="51">
        <f>Ugovori_OPULJP[[#This Row],[Bespovratna sredstva - EU dio - HRK]]/7.5345</f>
        <v>202383.51423452119</v>
      </c>
      <c r="Q3214" s="50">
        <f>Ugovori_OPULJP[[#This Row],[Bespovratna sredstva - Ukupno (EU+Nac) HRK
= Ukupna ugovorena vrijednost bespovratnih sredstava]]*Ugovori_OPULJP[[#This Row],[STOPA NACIONALNOG SUFINANCIRANJA %]]</f>
        <v>269092.69199999998</v>
      </c>
      <c r="R3214" s="51">
        <f>Ugovori_OPULJP[[#This Row],[Bespovratna sredstva - Nacionalni dio - HRK]]/7.5345</f>
        <v>35714.737806091973</v>
      </c>
      <c r="S3214" s="52">
        <v>1793951.28</v>
      </c>
      <c r="T3214" s="51">
        <f>Ugovori_OPULJP[[#This Row],[Bespovratna sredstva - Ukupno (EU+Nac) HRK
= Ukupna ugovorena vrijednost bespovratnih sredstava]]/7.5345</f>
        <v>238098.25204061318</v>
      </c>
      <c r="U3214" s="50">
        <v>199327.91999999993</v>
      </c>
      <c r="V3214" s="51">
        <f>Ugovori_OPULJP[[#This Row],[Javni doprinos korisnika - HRK]]/7.5345</f>
        <v>26455.361337845898</v>
      </c>
      <c r="W3214" s="50">
        <v>0</v>
      </c>
      <c r="X3214" s="51">
        <f>Ugovori_OPULJP[[#This Row],[Privatni doprinos korisnika - HRK]]/7.5345</f>
        <v>0</v>
      </c>
      <c r="Y3214" s="52">
        <v>1993279.2</v>
      </c>
      <c r="Z3214" s="53">
        <f>Ugovori_OPULJP[[#This Row],[UKUPNI PRIHVATLJIVI IZDACI
TOTAL ELIGIBLE EXPENDITURE
= Bespovratna sredstva ukupno + doprinos korisnika
= Ukupni prihvatljivi troškovi
= Ukupna ugovorena vrijednost projekta HRK]]/7.5345</f>
        <v>264553.61337845906</v>
      </c>
      <c r="AA3214" s="57" t="s">
        <v>10669</v>
      </c>
      <c r="AB3214" s="57" t="s">
        <v>10670</v>
      </c>
      <c r="AC3214" s="107" t="s">
        <v>11633</v>
      </c>
      <c r="AD3214" s="63" t="s">
        <v>11026</v>
      </c>
    </row>
    <row r="3215" spans="1:30" ht="66.75" customHeight="1" x14ac:dyDescent="0.2">
      <c r="A3215" s="61" t="s">
        <v>11634</v>
      </c>
      <c r="B3215" s="55" t="s">
        <v>10664</v>
      </c>
      <c r="C3215" s="56" t="s">
        <v>11022</v>
      </c>
      <c r="D3215" s="88" t="s">
        <v>11623</v>
      </c>
      <c r="E3215" s="57" t="s">
        <v>232</v>
      </c>
      <c r="F3215" s="62" t="s">
        <v>11635</v>
      </c>
      <c r="G3215" s="62" t="s">
        <v>1779</v>
      </c>
      <c r="H3215" s="59">
        <v>44774</v>
      </c>
      <c r="I3215" s="59">
        <v>45139</v>
      </c>
      <c r="J3215" s="48" t="str">
        <f>IF(Ugovori_OPULJP[[#This Row],[DATUM ZAVRŠETKA OPERACIJE]]&gt;DATE(2024,3,31),"u provedbi","završen")</f>
        <v>završen</v>
      </c>
      <c r="K3215" s="46" t="s">
        <v>94</v>
      </c>
      <c r="L3215" s="46" t="s">
        <v>94</v>
      </c>
      <c r="M3215" s="49">
        <v>0.85</v>
      </c>
      <c r="N3215" s="49">
        <v>0.15</v>
      </c>
      <c r="O3215" s="50">
        <f>Ugovori_OPULJP[[#This Row],[Bespovratna sredstva - Ukupno (EU+Nac) HRK
= Ukupna ugovorena vrijednost bespovratnih sredstava]]*Ugovori_OPULJP[[#This Row],[EU STOPA SUFINANCIRANJA %
EU CO-FINANCING RATE %]]</f>
        <v>2495223.1439999999</v>
      </c>
      <c r="P3215" s="51">
        <f>Ugovori_OPULJP[[#This Row],[Bespovratna sredstva - EU dio - HRK]]/7.5345</f>
        <v>331173.02329285286</v>
      </c>
      <c r="Q3215" s="50">
        <f>Ugovori_OPULJP[[#This Row],[Bespovratna sredstva - Ukupno (EU+Nac) HRK
= Ukupna ugovorena vrijednost bespovratnih sredstava]]*Ugovori_OPULJP[[#This Row],[STOPA NACIONALNOG SUFINANCIRANJA %]]</f>
        <v>440333.49599999998</v>
      </c>
      <c r="R3215" s="51">
        <f>Ugovori_OPULJP[[#This Row],[Bespovratna sredstva - Nacionalni dio - HRK]]/7.5345</f>
        <v>58442.298228150503</v>
      </c>
      <c r="S3215" s="52">
        <v>2935556.64</v>
      </c>
      <c r="T3215" s="51">
        <f>Ugovori_OPULJP[[#This Row],[Bespovratna sredstva - Ukupno (EU+Nac) HRK
= Ukupna ugovorena vrijednost bespovratnih sredstava]]/7.5345</f>
        <v>389615.32152100338</v>
      </c>
      <c r="U3215" s="50">
        <v>326172.95999999996</v>
      </c>
      <c r="V3215" s="51">
        <f>Ugovori_OPULJP[[#This Row],[Javni doprinos korisnika - HRK]]/7.5345</f>
        <v>43290.591280111483</v>
      </c>
      <c r="W3215" s="50">
        <v>0</v>
      </c>
      <c r="X3215" s="51">
        <f>Ugovori_OPULJP[[#This Row],[Privatni doprinos korisnika - HRK]]/7.5345</f>
        <v>0</v>
      </c>
      <c r="Y3215" s="52">
        <v>3261729.6</v>
      </c>
      <c r="Z3215" s="53">
        <f>Ugovori_OPULJP[[#This Row],[UKUPNI PRIHVATLJIVI IZDACI
TOTAL ELIGIBLE EXPENDITURE
= Bespovratna sredstva ukupno + doprinos korisnika
= Ukupni prihvatljivi troškovi
= Ukupna ugovorena vrijednost projekta HRK]]/7.5345</f>
        <v>432905.91280111484</v>
      </c>
      <c r="AA3215" s="57" t="s">
        <v>10669</v>
      </c>
      <c r="AB3215" s="57" t="s">
        <v>10670</v>
      </c>
      <c r="AC3215" s="107" t="s">
        <v>11636</v>
      </c>
      <c r="AD3215" s="63" t="s">
        <v>11026</v>
      </c>
    </row>
    <row r="3216" spans="1:30" ht="66.75" customHeight="1" x14ac:dyDescent="0.2">
      <c r="A3216" s="61" t="s">
        <v>11637</v>
      </c>
      <c r="B3216" s="55" t="s">
        <v>10664</v>
      </c>
      <c r="C3216" s="56" t="s">
        <v>11022</v>
      </c>
      <c r="D3216" s="88" t="s">
        <v>11623</v>
      </c>
      <c r="E3216" s="57" t="s">
        <v>232</v>
      </c>
      <c r="F3216" s="62" t="s">
        <v>11638</v>
      </c>
      <c r="G3216" s="62" t="s">
        <v>7221</v>
      </c>
      <c r="H3216" s="59">
        <v>44790</v>
      </c>
      <c r="I3216" s="59">
        <v>45155</v>
      </c>
      <c r="J3216" s="48" t="str">
        <f>IF(Ugovori_OPULJP[[#This Row],[DATUM ZAVRŠETKA OPERACIJE]]&gt;DATE(2024,3,31),"u provedbi","završen")</f>
        <v>završen</v>
      </c>
      <c r="K3216" s="46" t="s">
        <v>338</v>
      </c>
      <c r="L3216" s="46" t="s">
        <v>338</v>
      </c>
      <c r="M3216" s="49">
        <v>0.85</v>
      </c>
      <c r="N3216" s="49">
        <v>0.15</v>
      </c>
      <c r="O3216" s="50">
        <f>Ugovori_OPULJP[[#This Row],[Bespovratna sredstva - Ukupno (EU+Nac) HRK
= Ukupna ugovorena vrijednost bespovratnih sredstava]]*Ugovori_OPULJP[[#This Row],[EU STOPA SUFINANCIRANJA %
EU CO-FINANCING RATE %]]</f>
        <v>2085128.5995</v>
      </c>
      <c r="P3216" s="51">
        <f>Ugovori_OPULJP[[#This Row],[Bespovratna sredstva - EU dio - HRK]]/7.5345</f>
        <v>276744.12363129604</v>
      </c>
      <c r="Q3216" s="50">
        <f>Ugovori_OPULJP[[#This Row],[Bespovratna sredstva - Ukupno (EU+Nac) HRK
= Ukupna ugovorena vrijednost bespovratnih sredstava]]*Ugovori_OPULJP[[#This Row],[STOPA NACIONALNOG SUFINANCIRANJA %]]</f>
        <v>367963.87050000002</v>
      </c>
      <c r="R3216" s="51">
        <f>Ugovori_OPULJP[[#This Row],[Bespovratna sredstva - Nacionalni dio - HRK]]/7.5345</f>
        <v>48837.19828787577</v>
      </c>
      <c r="S3216" s="52">
        <v>2453092.4700000002</v>
      </c>
      <c r="T3216" s="51">
        <f>Ugovori_OPULJP[[#This Row],[Bespovratna sredstva - Ukupno (EU+Nac) HRK
= Ukupna ugovorena vrijednost bespovratnih sredstava]]/7.5345</f>
        <v>325581.32191917184</v>
      </c>
      <c r="U3216" s="50">
        <v>129110.12999999989</v>
      </c>
      <c r="V3216" s="51">
        <f>Ugovori_OPULJP[[#This Row],[Javni doprinos korisnika - HRK]]/7.5345</f>
        <v>17135.85904837745</v>
      </c>
      <c r="W3216" s="50">
        <v>0</v>
      </c>
      <c r="X3216" s="51">
        <f>Ugovori_OPULJP[[#This Row],[Privatni doprinos korisnika - HRK]]/7.5345</f>
        <v>0</v>
      </c>
      <c r="Y3216" s="52">
        <v>2582202.6</v>
      </c>
      <c r="Z3216" s="53">
        <f>Ugovori_OPULJP[[#This Row],[UKUPNI PRIHVATLJIVI IZDACI
TOTAL ELIGIBLE EXPENDITURE
= Bespovratna sredstva ukupno + doprinos korisnika
= Ukupni prihvatljivi troškovi
= Ukupna ugovorena vrijednost projekta HRK]]/7.5345</f>
        <v>342717.18096754927</v>
      </c>
      <c r="AA3216" s="57" t="s">
        <v>10669</v>
      </c>
      <c r="AB3216" s="57" t="s">
        <v>10670</v>
      </c>
      <c r="AC3216" s="107" t="s">
        <v>11639</v>
      </c>
      <c r="AD3216" s="63" t="s">
        <v>11026</v>
      </c>
    </row>
    <row r="3217" spans="1:30" ht="66.75" customHeight="1" x14ac:dyDescent="0.2">
      <c r="A3217" s="61" t="s">
        <v>11640</v>
      </c>
      <c r="B3217" s="55" t="s">
        <v>10664</v>
      </c>
      <c r="C3217" s="56" t="s">
        <v>11022</v>
      </c>
      <c r="D3217" s="88" t="s">
        <v>11623</v>
      </c>
      <c r="E3217" s="57" t="s">
        <v>232</v>
      </c>
      <c r="F3217" s="62" t="s">
        <v>11641</v>
      </c>
      <c r="G3217" s="62" t="s">
        <v>10038</v>
      </c>
      <c r="H3217" s="59">
        <v>44774</v>
      </c>
      <c r="I3217" s="59">
        <v>45139</v>
      </c>
      <c r="J3217" s="48" t="str">
        <f>IF(Ugovori_OPULJP[[#This Row],[DATUM ZAVRŠETKA OPERACIJE]]&gt;DATE(2024,3,31),"u provedbi","završen")</f>
        <v>završen</v>
      </c>
      <c r="K3217" s="46" t="s">
        <v>338</v>
      </c>
      <c r="L3217" s="46" t="s">
        <v>338</v>
      </c>
      <c r="M3217" s="49">
        <v>0.85</v>
      </c>
      <c r="N3217" s="49">
        <v>0.15</v>
      </c>
      <c r="O3217" s="50">
        <f>Ugovori_OPULJP[[#This Row],[Bespovratna sredstva - Ukupno (EU+Nac) HRK
= Ukupna ugovorena vrijednost bespovratnih sredstava]]*Ugovori_OPULJP[[#This Row],[EU STOPA SUFINANCIRANJA %
EU CO-FINANCING RATE %]]</f>
        <v>1407413.6714999999</v>
      </c>
      <c r="P3217" s="51">
        <f>Ugovori_OPULJP[[#This Row],[Bespovratna sredstva - EU dio - HRK]]/7.5345</f>
        <v>186795.89508261994</v>
      </c>
      <c r="Q3217" s="50">
        <f>Ugovori_OPULJP[[#This Row],[Bespovratna sredstva - Ukupno (EU+Nac) HRK
= Ukupna ugovorena vrijednost bespovratnih sredstava]]*Ugovori_OPULJP[[#This Row],[STOPA NACIONALNOG SUFINANCIRANJA %]]</f>
        <v>248367.11849999998</v>
      </c>
      <c r="R3217" s="51">
        <f>Ugovori_OPULJP[[#This Row],[Bespovratna sredstva - Nacionalni dio - HRK]]/7.5345</f>
        <v>32963.981485168224</v>
      </c>
      <c r="S3217" s="52">
        <v>1655780.79</v>
      </c>
      <c r="T3217" s="51">
        <f>Ugovori_OPULJP[[#This Row],[Bespovratna sredstva - Ukupno (EU+Nac) HRK
= Ukupna ugovorena vrijednost bespovratnih sredstava]]/7.5345</f>
        <v>219759.87656778816</v>
      </c>
      <c r="U3217" s="50">
        <v>292196.60999999987</v>
      </c>
      <c r="V3217" s="51">
        <f>Ugovori_OPULJP[[#This Row],[Javni doprinos korisnika - HRK]]/7.5345</f>
        <v>38781.154688433191</v>
      </c>
      <c r="W3217" s="50">
        <v>0</v>
      </c>
      <c r="X3217" s="51">
        <f>Ugovori_OPULJP[[#This Row],[Privatni doprinos korisnika - HRK]]/7.5345</f>
        <v>0</v>
      </c>
      <c r="Y3217" s="52">
        <v>1947977.4</v>
      </c>
      <c r="Z3217" s="53">
        <f>Ugovori_OPULJP[[#This Row],[UKUPNI PRIHVATLJIVI IZDACI
TOTAL ELIGIBLE EXPENDITURE
= Bespovratna sredstva ukupno + doprinos korisnika
= Ukupni prihvatljivi troškovi
= Ukupna ugovorena vrijednost projekta HRK]]/7.5345</f>
        <v>258541.03125622135</v>
      </c>
      <c r="AA3217" s="57" t="s">
        <v>10669</v>
      </c>
      <c r="AB3217" s="57" t="s">
        <v>10670</v>
      </c>
      <c r="AC3217" s="107" t="s">
        <v>11642</v>
      </c>
      <c r="AD3217" s="63" t="s">
        <v>11026</v>
      </c>
    </row>
    <row r="3218" spans="1:30" ht="66.75" customHeight="1" x14ac:dyDescent="0.2">
      <c r="A3218" s="61" t="s">
        <v>11643</v>
      </c>
      <c r="B3218" s="55" t="s">
        <v>10664</v>
      </c>
      <c r="C3218" s="56" t="s">
        <v>11022</v>
      </c>
      <c r="D3218" s="88" t="s">
        <v>11623</v>
      </c>
      <c r="E3218" s="57" t="s">
        <v>232</v>
      </c>
      <c r="F3218" s="62" t="s">
        <v>11644</v>
      </c>
      <c r="G3218" s="62" t="s">
        <v>11275</v>
      </c>
      <c r="H3218" s="59">
        <v>44795</v>
      </c>
      <c r="I3218" s="59">
        <v>45160</v>
      </c>
      <c r="J3218" s="48" t="str">
        <f>IF(Ugovori_OPULJP[[#This Row],[DATUM ZAVRŠETKA OPERACIJE]]&gt;DATE(2024,3,31),"u provedbi","završen")</f>
        <v>završen</v>
      </c>
      <c r="K3218" s="46" t="s">
        <v>211</v>
      </c>
      <c r="L3218" s="46" t="s">
        <v>211</v>
      </c>
      <c r="M3218" s="49">
        <v>0.85</v>
      </c>
      <c r="N3218" s="49">
        <v>0.15</v>
      </c>
      <c r="O3218" s="50">
        <f>Ugovori_OPULJP[[#This Row],[Bespovratna sredstva - Ukupno (EU+Nac) HRK
= Ukupna ugovorena vrijednost bespovratnih sredstava]]*Ugovori_OPULJP[[#This Row],[EU STOPA SUFINANCIRANJA %
EU CO-FINANCING RATE %]]</f>
        <v>1178299.818</v>
      </c>
      <c r="P3218" s="51">
        <f>Ugovori_OPULJP[[#This Row],[Bespovratna sredstva - EU dio - HRK]]/7.5345</f>
        <v>156387.26099940273</v>
      </c>
      <c r="Q3218" s="50">
        <f>Ugovori_OPULJP[[#This Row],[Bespovratna sredstva - Ukupno (EU+Nac) HRK
= Ukupna ugovorena vrijednost bespovratnih sredstava]]*Ugovori_OPULJP[[#This Row],[STOPA NACIONALNOG SUFINANCIRANJA %]]</f>
        <v>207935.26200000002</v>
      </c>
      <c r="R3218" s="51">
        <f>Ugovori_OPULJP[[#This Row],[Bespovratna sredstva - Nacionalni dio - HRK]]/7.5345</f>
        <v>27597.751941071074</v>
      </c>
      <c r="S3218" s="52">
        <v>1386235.08</v>
      </c>
      <c r="T3218" s="51">
        <f>Ugovori_OPULJP[[#This Row],[Bespovratna sredstva - Ukupno (EU+Nac) HRK
= Ukupna ugovorena vrijednost bespovratnih sredstava]]/7.5345</f>
        <v>183985.01294047383</v>
      </c>
      <c r="U3218" s="50">
        <v>154026.11999999988</v>
      </c>
      <c r="V3218" s="51">
        <f>Ugovori_OPULJP[[#This Row],[Javni doprinos korisnika - HRK]]/7.5345</f>
        <v>20442.779215608185</v>
      </c>
      <c r="W3218" s="50">
        <v>0</v>
      </c>
      <c r="X3218" s="51">
        <f>Ugovori_OPULJP[[#This Row],[Privatni doprinos korisnika - HRK]]/7.5345</f>
        <v>0</v>
      </c>
      <c r="Y3218" s="52">
        <v>1540261.2</v>
      </c>
      <c r="Z3218" s="53">
        <f>Ugovori_OPULJP[[#This Row],[UKUPNI PRIHVATLJIVI IZDACI
TOTAL ELIGIBLE EXPENDITURE
= Bespovratna sredstva ukupno + doprinos korisnika
= Ukupni prihvatljivi troškovi
= Ukupna ugovorena vrijednost projekta HRK]]/7.5345</f>
        <v>204427.792156082</v>
      </c>
      <c r="AA3218" s="57" t="s">
        <v>10669</v>
      </c>
      <c r="AB3218" s="57" t="s">
        <v>10670</v>
      </c>
      <c r="AC3218" s="107" t="s">
        <v>11645</v>
      </c>
      <c r="AD3218" s="63" t="s">
        <v>11026</v>
      </c>
    </row>
    <row r="3219" spans="1:30" ht="66.75" customHeight="1" x14ac:dyDescent="0.2">
      <c r="A3219" s="61" t="s">
        <v>11646</v>
      </c>
      <c r="B3219" s="55" t="s">
        <v>10664</v>
      </c>
      <c r="C3219" s="56" t="s">
        <v>11022</v>
      </c>
      <c r="D3219" s="88" t="s">
        <v>11623</v>
      </c>
      <c r="E3219" s="57" t="s">
        <v>232</v>
      </c>
      <c r="F3219" s="62" t="s">
        <v>11647</v>
      </c>
      <c r="G3219" s="62" t="s">
        <v>320</v>
      </c>
      <c r="H3219" s="59">
        <v>44782</v>
      </c>
      <c r="I3219" s="59">
        <v>45147</v>
      </c>
      <c r="J3219" s="48" t="str">
        <f>IF(Ugovori_OPULJP[[#This Row],[DATUM ZAVRŠETKA OPERACIJE]]&gt;DATE(2024,3,31),"u provedbi","završen")</f>
        <v>završen</v>
      </c>
      <c r="K3219" s="46" t="s">
        <v>200</v>
      </c>
      <c r="L3219" s="46" t="s">
        <v>200</v>
      </c>
      <c r="M3219" s="49">
        <v>0.85</v>
      </c>
      <c r="N3219" s="49">
        <v>0.15</v>
      </c>
      <c r="O3219" s="50">
        <f>Ugovori_OPULJP[[#This Row],[Bespovratna sredstva - Ukupno (EU+Nac) HRK
= Ukupna ugovorena vrijednost bespovratnih sredstava]]*Ugovori_OPULJP[[#This Row],[EU STOPA SUFINANCIRANJA %
EU CO-FINANCING RATE %]]</f>
        <v>556419.35849999997</v>
      </c>
      <c r="P3219" s="51">
        <f>Ugovori_OPULJP[[#This Row],[Bespovratna sredstva - EU dio - HRK]]/7.5345</f>
        <v>73849.539916384616</v>
      </c>
      <c r="Q3219" s="50">
        <f>Ugovori_OPULJP[[#This Row],[Bespovratna sredstva - Ukupno (EU+Nac) HRK
= Ukupna ugovorena vrijednost bespovratnih sredstava]]*Ugovori_OPULJP[[#This Row],[STOPA NACIONALNOG SUFINANCIRANJA %]]</f>
        <v>98191.651499999993</v>
      </c>
      <c r="R3219" s="51">
        <f>Ugovori_OPULJP[[#This Row],[Bespovratna sredstva - Nacionalni dio - HRK]]/7.5345</f>
        <v>13032.271749950227</v>
      </c>
      <c r="S3219" s="52">
        <v>654611.01</v>
      </c>
      <c r="T3219" s="51">
        <f>Ugovori_OPULJP[[#This Row],[Bespovratna sredstva - Ukupno (EU+Nac) HRK
= Ukupna ugovorena vrijednost bespovratnih sredstava]]/7.5345</f>
        <v>86881.811666334863</v>
      </c>
      <c r="U3219" s="50">
        <v>115519.58999999997</v>
      </c>
      <c r="V3219" s="51">
        <f>Ugovori_OPULJP[[#This Row],[Javni doprinos korisnika - HRK]]/7.5345</f>
        <v>15332.084411706146</v>
      </c>
      <c r="W3219" s="50">
        <v>0</v>
      </c>
      <c r="X3219" s="51">
        <f>Ugovori_OPULJP[[#This Row],[Privatni doprinos korisnika - HRK]]/7.5345</f>
        <v>0</v>
      </c>
      <c r="Y3219" s="52">
        <v>770130.6</v>
      </c>
      <c r="Z3219" s="53">
        <f>Ugovori_OPULJP[[#This Row],[UKUPNI PRIHVATLJIVI IZDACI
TOTAL ELIGIBLE EXPENDITURE
= Bespovratna sredstva ukupno + doprinos korisnika
= Ukupni prihvatljivi troškovi
= Ukupna ugovorena vrijednost projekta HRK]]/7.5345</f>
        <v>102213.896078041</v>
      </c>
      <c r="AA3219" s="57" t="s">
        <v>10669</v>
      </c>
      <c r="AB3219" s="57" t="s">
        <v>10670</v>
      </c>
      <c r="AC3219" s="107" t="s">
        <v>11648</v>
      </c>
      <c r="AD3219" s="63" t="s">
        <v>11026</v>
      </c>
    </row>
    <row r="3220" spans="1:30" ht="66.75" customHeight="1" x14ac:dyDescent="0.2">
      <c r="A3220" s="61" t="s">
        <v>11649</v>
      </c>
      <c r="B3220" s="55" t="s">
        <v>10664</v>
      </c>
      <c r="C3220" s="56" t="s">
        <v>11022</v>
      </c>
      <c r="D3220" s="88" t="s">
        <v>11623</v>
      </c>
      <c r="E3220" s="57" t="s">
        <v>232</v>
      </c>
      <c r="F3220" s="62" t="s">
        <v>11650</v>
      </c>
      <c r="G3220" s="62" t="s">
        <v>8524</v>
      </c>
      <c r="H3220" s="59">
        <v>44783</v>
      </c>
      <c r="I3220" s="59">
        <v>45148</v>
      </c>
      <c r="J3220" s="48" t="str">
        <f>IF(Ugovori_OPULJP[[#This Row],[DATUM ZAVRŠETKA OPERACIJE]]&gt;DATE(2024,3,31),"u provedbi","završen")</f>
        <v>završen</v>
      </c>
      <c r="K3220" s="46" t="s">
        <v>79</v>
      </c>
      <c r="L3220" s="46" t="s">
        <v>79</v>
      </c>
      <c r="M3220" s="49">
        <v>0.85</v>
      </c>
      <c r="N3220" s="49">
        <v>0.15</v>
      </c>
      <c r="O3220" s="50">
        <f>Ugovori_OPULJP[[#This Row],[Bespovratna sredstva - Ukupno (EU+Nac) HRK
= Ukupna ugovorena vrijednost bespovratnih sredstava]]*Ugovori_OPULJP[[#This Row],[EU STOPA SUFINANCIRANJA %
EU CO-FINANCING RATE %]]</f>
        <v>392766.60599999997</v>
      </c>
      <c r="P3220" s="51">
        <f>Ugovori_OPULJP[[#This Row],[Bespovratna sredstva - EU dio - HRK]]/7.5345</f>
        <v>52129.086999800908</v>
      </c>
      <c r="Q3220" s="50">
        <f>Ugovori_OPULJP[[#This Row],[Bespovratna sredstva - Ukupno (EU+Nac) HRK
= Ukupna ugovorena vrijednost bespovratnih sredstava]]*Ugovori_OPULJP[[#This Row],[STOPA NACIONALNOG SUFINANCIRANJA %]]</f>
        <v>69311.754000000001</v>
      </c>
      <c r="R3220" s="51">
        <f>Ugovori_OPULJP[[#This Row],[Bespovratna sredstva - Nacionalni dio - HRK]]/7.5345</f>
        <v>9199.2506470236913</v>
      </c>
      <c r="S3220" s="52">
        <v>462078.36</v>
      </c>
      <c r="T3220" s="51">
        <f>Ugovori_OPULJP[[#This Row],[Bespovratna sredstva - Ukupno (EU+Nac) HRK
= Ukupna ugovorena vrijednost bespovratnih sredstava]]/7.5345</f>
        <v>61328.337646824599</v>
      </c>
      <c r="U3220" s="50">
        <v>81543.239999999991</v>
      </c>
      <c r="V3220" s="51">
        <f>Ugovori_OPULJP[[#This Row],[Javni doprinos korisnika - HRK]]/7.5345</f>
        <v>10822.647820027871</v>
      </c>
      <c r="W3220" s="50">
        <v>0</v>
      </c>
      <c r="X3220" s="51">
        <f>Ugovori_OPULJP[[#This Row],[Privatni doprinos korisnika - HRK]]/7.5345</f>
        <v>0</v>
      </c>
      <c r="Y3220" s="52">
        <v>543621.6</v>
      </c>
      <c r="Z3220" s="53">
        <f>Ugovori_OPULJP[[#This Row],[UKUPNI PRIHVATLJIVI IZDACI
TOTAL ELIGIBLE EXPENDITURE
= Bespovratna sredstva ukupno + doprinos korisnika
= Ukupni prihvatljivi troškovi
= Ukupna ugovorena vrijednost projekta HRK]]/7.5345</f>
        <v>72150.985466852479</v>
      </c>
      <c r="AA3220" s="57" t="s">
        <v>10669</v>
      </c>
      <c r="AB3220" s="57" t="s">
        <v>10670</v>
      </c>
      <c r="AC3220" s="107" t="s">
        <v>11651</v>
      </c>
      <c r="AD3220" s="63" t="s">
        <v>11026</v>
      </c>
    </row>
    <row r="3221" spans="1:30" ht="66.75" customHeight="1" x14ac:dyDescent="0.2">
      <c r="A3221" s="61" t="s">
        <v>11652</v>
      </c>
      <c r="B3221" s="55" t="s">
        <v>10664</v>
      </c>
      <c r="C3221" s="56" t="s">
        <v>11022</v>
      </c>
      <c r="D3221" s="88" t="s">
        <v>11623</v>
      </c>
      <c r="E3221" s="57" t="s">
        <v>232</v>
      </c>
      <c r="F3221" s="62" t="s">
        <v>11653</v>
      </c>
      <c r="G3221" s="62" t="s">
        <v>1498</v>
      </c>
      <c r="H3221" s="59">
        <v>44805</v>
      </c>
      <c r="I3221" s="59">
        <v>45170</v>
      </c>
      <c r="J3221" s="48" t="str">
        <f>IF(Ugovori_OPULJP[[#This Row],[DATUM ZAVRŠETKA OPERACIJE]]&gt;DATE(2024,3,31),"u provedbi","završen")</f>
        <v>završen</v>
      </c>
      <c r="K3221" s="46" t="s">
        <v>186</v>
      </c>
      <c r="L3221" s="46" t="s">
        <v>186</v>
      </c>
      <c r="M3221" s="49">
        <v>0.85</v>
      </c>
      <c r="N3221" s="49">
        <v>0.15</v>
      </c>
      <c r="O3221" s="50">
        <f>Ugovori_OPULJP[[#This Row],[Bespovratna sredstva - Ukupno (EU+Nac) HRK
= Ukupna ugovorena vrijednost bespovratnih sredstava]]*Ugovori_OPULJP[[#This Row],[EU STOPA SUFINANCIRANJA %
EU CO-FINANCING RATE %]]</f>
        <v>2121709.8030000003</v>
      </c>
      <c r="P3221" s="51">
        <f>Ugovori_OPULJP[[#This Row],[Bespovratna sredstva - EU dio - HRK]]/7.5345</f>
        <v>281599.28369500302</v>
      </c>
      <c r="Q3221" s="50">
        <f>Ugovori_OPULJP[[#This Row],[Bespovratna sredstva - Ukupno (EU+Nac) HRK
= Ukupna ugovorena vrijednost bespovratnih sredstava]]*Ugovori_OPULJP[[#This Row],[STOPA NACIONALNOG SUFINANCIRANJA %]]</f>
        <v>374419.37700000004</v>
      </c>
      <c r="R3221" s="51">
        <f>Ugovori_OPULJP[[#This Row],[Bespovratna sredstva - Nacionalni dio - HRK]]/7.5345</f>
        <v>49693.99124029465</v>
      </c>
      <c r="S3221" s="52">
        <v>2496129.1800000002</v>
      </c>
      <c r="T3221" s="51">
        <f>Ugovori_OPULJP[[#This Row],[Bespovratna sredstva - Ukupno (EU+Nac) HRK
= Ukupna ugovorena vrijednost bespovratnih sredstava]]/7.5345</f>
        <v>331293.27493529761</v>
      </c>
      <c r="U3221" s="50">
        <v>131375.21999999974</v>
      </c>
      <c r="V3221" s="51">
        <f>Ugovori_OPULJP[[#This Row],[Javni doprinos korisnika - HRK]]/7.5345</f>
        <v>17436.488154489314</v>
      </c>
      <c r="W3221" s="50">
        <v>0</v>
      </c>
      <c r="X3221" s="51">
        <f>Ugovori_OPULJP[[#This Row],[Privatni doprinos korisnika - HRK]]/7.5345</f>
        <v>0</v>
      </c>
      <c r="Y3221" s="52">
        <v>2627504.4</v>
      </c>
      <c r="Z3221" s="53">
        <f>Ugovori_OPULJP[[#This Row],[UKUPNI PRIHVATLJIVI IZDACI
TOTAL ELIGIBLE EXPENDITURE
= Bespovratna sredstva ukupno + doprinos korisnika
= Ukupni prihvatljivi troškovi
= Ukupna ugovorena vrijednost projekta HRK]]/7.5345</f>
        <v>348729.76308978692</v>
      </c>
      <c r="AA3221" s="57" t="s">
        <v>10669</v>
      </c>
      <c r="AB3221" s="57" t="s">
        <v>10670</v>
      </c>
      <c r="AC3221" s="107" t="s">
        <v>11654</v>
      </c>
      <c r="AD3221" s="63" t="s">
        <v>11026</v>
      </c>
    </row>
    <row r="3222" spans="1:30" ht="66.75" customHeight="1" x14ac:dyDescent="0.2">
      <c r="A3222" s="61" t="s">
        <v>11655</v>
      </c>
      <c r="B3222" s="55" t="s">
        <v>10664</v>
      </c>
      <c r="C3222" s="56" t="s">
        <v>11022</v>
      </c>
      <c r="D3222" s="88" t="s">
        <v>11623</v>
      </c>
      <c r="E3222" s="57" t="s">
        <v>232</v>
      </c>
      <c r="F3222" s="62" t="s">
        <v>11102</v>
      </c>
      <c r="G3222" s="62" t="s">
        <v>1443</v>
      </c>
      <c r="H3222" s="59">
        <v>44760</v>
      </c>
      <c r="I3222" s="59">
        <v>45125</v>
      </c>
      <c r="J3222" s="48" t="str">
        <f>IF(Ugovori_OPULJP[[#This Row],[DATUM ZAVRŠETKA OPERACIJE]]&gt;DATE(2024,3,31),"u provedbi","završen")</f>
        <v>završen</v>
      </c>
      <c r="K3222" s="46" t="s">
        <v>186</v>
      </c>
      <c r="L3222" s="46" t="s">
        <v>186</v>
      </c>
      <c r="M3222" s="49">
        <v>0.85</v>
      </c>
      <c r="N3222" s="49">
        <v>0.15</v>
      </c>
      <c r="O3222" s="50">
        <f>Ugovori_OPULJP[[#This Row],[Bespovratna sredstva - Ukupno (EU+Nac) HRK
= Ukupna ugovorena vrijednost bespovratnih sredstava]]*Ugovori_OPULJP[[#This Row],[EU STOPA SUFINANCIRANJA %
EU CO-FINANCING RATE %]]</f>
        <v>1524858.588</v>
      </c>
      <c r="P3222" s="51">
        <f>Ugovori_OPULJP[[#This Row],[Bespovratna sredstva - EU dio - HRK]]/7.5345</f>
        <v>202383.51423452119</v>
      </c>
      <c r="Q3222" s="50">
        <f>Ugovori_OPULJP[[#This Row],[Bespovratna sredstva - Ukupno (EU+Nac) HRK
= Ukupna ugovorena vrijednost bespovratnih sredstava]]*Ugovori_OPULJP[[#This Row],[STOPA NACIONALNOG SUFINANCIRANJA %]]</f>
        <v>269092.69199999998</v>
      </c>
      <c r="R3222" s="51">
        <f>Ugovori_OPULJP[[#This Row],[Bespovratna sredstva - Nacionalni dio - HRK]]/7.5345</f>
        <v>35714.737806091973</v>
      </c>
      <c r="S3222" s="52">
        <v>1793951.28</v>
      </c>
      <c r="T3222" s="51">
        <f>Ugovori_OPULJP[[#This Row],[Bespovratna sredstva - Ukupno (EU+Nac) HRK
= Ukupna ugovorena vrijednost bespovratnih sredstava]]/7.5345</f>
        <v>238098.25204061318</v>
      </c>
      <c r="U3222" s="50">
        <v>199327.91999999993</v>
      </c>
      <c r="V3222" s="51">
        <f>Ugovori_OPULJP[[#This Row],[Javni doprinos korisnika - HRK]]/7.5345</f>
        <v>26455.361337845898</v>
      </c>
      <c r="W3222" s="50">
        <v>0</v>
      </c>
      <c r="X3222" s="51">
        <f>Ugovori_OPULJP[[#This Row],[Privatni doprinos korisnika - HRK]]/7.5345</f>
        <v>0</v>
      </c>
      <c r="Y3222" s="52">
        <v>1993279.2</v>
      </c>
      <c r="Z3222" s="53">
        <f>Ugovori_OPULJP[[#This Row],[UKUPNI PRIHVATLJIVI IZDACI
TOTAL ELIGIBLE EXPENDITURE
= Bespovratna sredstva ukupno + doprinos korisnika
= Ukupni prihvatljivi troškovi
= Ukupna ugovorena vrijednost projekta HRK]]/7.5345</f>
        <v>264553.61337845906</v>
      </c>
      <c r="AA3222" s="57" t="s">
        <v>10669</v>
      </c>
      <c r="AB3222" s="57" t="s">
        <v>10670</v>
      </c>
      <c r="AC3222" s="107" t="s">
        <v>11656</v>
      </c>
      <c r="AD3222" s="63" t="s">
        <v>11026</v>
      </c>
    </row>
    <row r="3223" spans="1:30" ht="66.75" customHeight="1" x14ac:dyDescent="0.2">
      <c r="A3223" s="61" t="s">
        <v>11657</v>
      </c>
      <c r="B3223" s="55" t="s">
        <v>10664</v>
      </c>
      <c r="C3223" s="56" t="s">
        <v>11022</v>
      </c>
      <c r="D3223" s="88" t="s">
        <v>11623</v>
      </c>
      <c r="E3223" s="57" t="s">
        <v>232</v>
      </c>
      <c r="F3223" s="45" t="s">
        <v>11261</v>
      </c>
      <c r="G3223" s="62" t="s">
        <v>3007</v>
      </c>
      <c r="H3223" s="59">
        <v>44792</v>
      </c>
      <c r="I3223" s="59">
        <v>45159</v>
      </c>
      <c r="J3223" s="48" t="str">
        <f>IF(Ugovori_OPULJP[[#This Row],[DATUM ZAVRŠETKA OPERACIJE]]&gt;DATE(2024,3,31),"u provedbi","završen")</f>
        <v>završen</v>
      </c>
      <c r="K3223" s="46" t="s">
        <v>79</v>
      </c>
      <c r="L3223" s="46" t="s">
        <v>79</v>
      </c>
      <c r="M3223" s="49">
        <v>0.85</v>
      </c>
      <c r="N3223" s="49">
        <v>0.15</v>
      </c>
      <c r="O3223" s="50">
        <f>Ugovori_OPULJP[[#This Row],[Bespovratna sredstva - Ukupno (EU+Nac) HRK
= Ukupna ugovorena vrijednost bespovratnih sredstava]]*Ugovori_OPULJP[[#This Row],[EU STOPA SUFINANCIRANJA %
EU CO-FINANCING RATE %]]</f>
        <v>327305.505</v>
      </c>
      <c r="P3223" s="51">
        <f>Ugovori_OPULJP[[#This Row],[Bespovratna sredstva - EU dio - HRK]]/7.5345</f>
        <v>43440.905833167431</v>
      </c>
      <c r="Q3223" s="50">
        <f>Ugovori_OPULJP[[#This Row],[Bespovratna sredstva - Ukupno (EU+Nac) HRK
= Ukupna ugovorena vrijednost bespovratnih sredstava]]*Ugovori_OPULJP[[#This Row],[STOPA NACIONALNOG SUFINANCIRANJA %]]</f>
        <v>57759.794999999998</v>
      </c>
      <c r="R3223" s="51">
        <f>Ugovori_OPULJP[[#This Row],[Bespovratna sredstva - Nacionalni dio - HRK]]/7.5345</f>
        <v>7666.0422058530748</v>
      </c>
      <c r="S3223" s="52">
        <v>385065.3</v>
      </c>
      <c r="T3223" s="51">
        <f>Ugovori_OPULJP[[#This Row],[Bespovratna sredstva - Ukupno (EU+Nac) HRK
= Ukupna ugovorena vrijednost bespovratnih sredstava]]/7.5345</f>
        <v>51106.948039020499</v>
      </c>
      <c r="U3223" s="50">
        <v>67952.700000000012</v>
      </c>
      <c r="V3223" s="51">
        <f>Ugovori_OPULJP[[#This Row],[Javni doprinos korisnika - HRK]]/7.5345</f>
        <v>9018.8731833565616</v>
      </c>
      <c r="W3223" s="50">
        <v>0</v>
      </c>
      <c r="X3223" s="51">
        <f>Ugovori_OPULJP[[#This Row],[Privatni doprinos korisnika - HRK]]/7.5345</f>
        <v>0</v>
      </c>
      <c r="Y3223" s="52">
        <v>453018</v>
      </c>
      <c r="Z3223" s="53">
        <f>Ugovori_OPULJP[[#This Row],[UKUPNI PRIHVATLJIVI IZDACI
TOTAL ELIGIBLE EXPENDITURE
= Bespovratna sredstva ukupno + doprinos korisnika
= Ukupni prihvatljivi troškovi
= Ukupna ugovorena vrijednost projekta HRK]]/7.5345</f>
        <v>60125.821222377061</v>
      </c>
      <c r="AA3223" s="57" t="s">
        <v>10669</v>
      </c>
      <c r="AB3223" s="57" t="s">
        <v>10670</v>
      </c>
      <c r="AC3223" s="107" t="s">
        <v>11658</v>
      </c>
      <c r="AD3223" s="63" t="s">
        <v>11026</v>
      </c>
    </row>
    <row r="3224" spans="1:30" ht="66.75" customHeight="1" x14ac:dyDescent="0.2">
      <c r="A3224" s="61" t="s">
        <v>11659</v>
      </c>
      <c r="B3224" s="55" t="s">
        <v>10664</v>
      </c>
      <c r="C3224" s="56" t="s">
        <v>11022</v>
      </c>
      <c r="D3224" s="88" t="s">
        <v>11623</v>
      </c>
      <c r="E3224" s="57" t="s">
        <v>232</v>
      </c>
      <c r="F3224" s="62" t="s">
        <v>11660</v>
      </c>
      <c r="G3224" s="62" t="s">
        <v>1079</v>
      </c>
      <c r="H3224" s="59">
        <v>44774</v>
      </c>
      <c r="I3224" s="59">
        <v>45139</v>
      </c>
      <c r="J3224" s="48" t="str">
        <f>IF(Ugovori_OPULJP[[#This Row],[DATUM ZAVRŠETKA OPERACIJE]]&gt;DATE(2024,3,31),"u provedbi","završen")</f>
        <v>završen</v>
      </c>
      <c r="K3224" s="46" t="s">
        <v>425</v>
      </c>
      <c r="L3224" s="46" t="s">
        <v>425</v>
      </c>
      <c r="M3224" s="49">
        <v>0.85</v>
      </c>
      <c r="N3224" s="49">
        <v>0.15</v>
      </c>
      <c r="O3224" s="50">
        <f>Ugovori_OPULJP[[#This Row],[Bespovratna sredstva - Ukupno (EU+Nac) HRK
= Ukupna ugovorena vrijednost bespovratnih sredstava]]*Ugovori_OPULJP[[#This Row],[EU STOPA SUFINANCIRANJA %
EU CO-FINANCING RATE %]]</f>
        <v>3960396.6105</v>
      </c>
      <c r="P3224" s="51">
        <f>Ugovori_OPULJP[[#This Row],[Bespovratna sredstva - EU dio - HRK]]/7.5345</f>
        <v>525634.96058132581</v>
      </c>
      <c r="Q3224" s="50">
        <f>Ugovori_OPULJP[[#This Row],[Bespovratna sredstva - Ukupno (EU+Nac) HRK
= Ukupna ugovorena vrijednost bespovratnih sredstava]]*Ugovori_OPULJP[[#This Row],[STOPA NACIONALNOG SUFINANCIRANJA %]]</f>
        <v>698893.51949999994</v>
      </c>
      <c r="R3224" s="51">
        <f>Ugovori_OPULJP[[#This Row],[Bespovratna sredstva - Nacionalni dio - HRK]]/7.5345</f>
        <v>92759.110690822199</v>
      </c>
      <c r="S3224" s="52">
        <v>4659290.13</v>
      </c>
      <c r="T3224" s="51">
        <f>Ugovori_OPULJP[[#This Row],[Bespovratna sredstva - Ukupno (EU+Nac) HRK
= Ukupna ugovorena vrijednost bespovratnih sredstava]]/7.5345</f>
        <v>618394.07127214805</v>
      </c>
      <c r="U3224" s="50">
        <v>822227.66999999993</v>
      </c>
      <c r="V3224" s="51">
        <f>Ugovori_OPULJP[[#This Row],[Javni doprinos korisnika - HRK]]/7.5345</f>
        <v>109128.36551861436</v>
      </c>
      <c r="W3224" s="50">
        <v>0</v>
      </c>
      <c r="X3224" s="51">
        <f>Ugovori_OPULJP[[#This Row],[Privatni doprinos korisnika - HRK]]/7.5345</f>
        <v>0</v>
      </c>
      <c r="Y3224" s="52">
        <v>5481517.7999999998</v>
      </c>
      <c r="Z3224" s="53">
        <f>Ugovori_OPULJP[[#This Row],[UKUPNI PRIHVATLJIVI IZDACI
TOTAL ELIGIBLE EXPENDITURE
= Bespovratna sredstva ukupno + doprinos korisnika
= Ukupni prihvatljivi troškovi
= Ukupna ugovorena vrijednost projekta HRK]]/7.5345</f>
        <v>727522.43679076247</v>
      </c>
      <c r="AA3224" s="57" t="s">
        <v>10669</v>
      </c>
      <c r="AB3224" s="57" t="s">
        <v>10670</v>
      </c>
      <c r="AC3224" s="107" t="s">
        <v>11661</v>
      </c>
      <c r="AD3224" s="63" t="s">
        <v>11026</v>
      </c>
    </row>
    <row r="3225" spans="1:30" ht="66.75" customHeight="1" x14ac:dyDescent="0.2">
      <c r="A3225" s="61" t="s">
        <v>11662</v>
      </c>
      <c r="B3225" s="55" t="s">
        <v>10664</v>
      </c>
      <c r="C3225" s="56" t="s">
        <v>11022</v>
      </c>
      <c r="D3225" s="88" t="s">
        <v>11623</v>
      </c>
      <c r="E3225" s="57" t="s">
        <v>232</v>
      </c>
      <c r="F3225" s="62" t="s">
        <v>11663</v>
      </c>
      <c r="G3225" s="62" t="s">
        <v>1302</v>
      </c>
      <c r="H3225" s="59">
        <v>44795</v>
      </c>
      <c r="I3225" s="59">
        <v>45160</v>
      </c>
      <c r="J3225" s="48" t="str">
        <f>IF(Ugovori_OPULJP[[#This Row],[DATUM ZAVRŠETKA OPERACIJE]]&gt;DATE(2024,3,31),"u provedbi","završen")</f>
        <v>završen</v>
      </c>
      <c r="K3225" s="46" t="s">
        <v>104</v>
      </c>
      <c r="L3225" s="46" t="s">
        <v>104</v>
      </c>
      <c r="M3225" s="49">
        <v>0.85</v>
      </c>
      <c r="N3225" s="49">
        <v>0.15</v>
      </c>
      <c r="O3225" s="50">
        <f>Ugovori_OPULJP[[#This Row],[Bespovratna sredstva - Ukupno (EU+Nac) HRK
= Ukupna ugovorena vrijednost bespovratnih sredstava]]*Ugovori_OPULJP[[#This Row],[EU STOPA SUFINANCIRANJA %
EU CO-FINANCING RATE %]]</f>
        <v>1243760.919</v>
      </c>
      <c r="P3225" s="51">
        <f>Ugovori_OPULJP[[#This Row],[Bespovratna sredstva - EU dio - HRK]]/7.5345</f>
        <v>165075.44216603623</v>
      </c>
      <c r="Q3225" s="50">
        <f>Ugovori_OPULJP[[#This Row],[Bespovratna sredstva - Ukupno (EU+Nac) HRK
= Ukupna ugovorena vrijednost bespovratnih sredstava]]*Ugovori_OPULJP[[#This Row],[STOPA NACIONALNOG SUFINANCIRANJA %]]</f>
        <v>219487.22099999999</v>
      </c>
      <c r="R3225" s="51">
        <f>Ugovori_OPULJP[[#This Row],[Bespovratna sredstva - Nacionalni dio - HRK]]/7.5345</f>
        <v>29130.960382241687</v>
      </c>
      <c r="S3225" s="52">
        <v>1463248.14</v>
      </c>
      <c r="T3225" s="51">
        <f>Ugovori_OPULJP[[#This Row],[Bespovratna sredstva - Ukupno (EU+Nac) HRK
= Ukupna ugovorena vrijednost bespovratnih sredstava]]/7.5345</f>
        <v>194206.4025482779</v>
      </c>
      <c r="U3225" s="50">
        <v>77013.060000000056</v>
      </c>
      <c r="V3225" s="51">
        <f>Ugovori_OPULJP[[#This Row],[Javni doprinos korisnika - HRK]]/7.5345</f>
        <v>10221.389607804109</v>
      </c>
      <c r="W3225" s="50">
        <v>0</v>
      </c>
      <c r="X3225" s="51">
        <f>Ugovori_OPULJP[[#This Row],[Privatni doprinos korisnika - HRK]]/7.5345</f>
        <v>0</v>
      </c>
      <c r="Y3225" s="52">
        <v>1540261.2</v>
      </c>
      <c r="Z3225" s="53">
        <f>Ugovori_OPULJP[[#This Row],[UKUPNI PRIHVATLJIVI IZDACI
TOTAL ELIGIBLE EXPENDITURE
= Bespovratna sredstva ukupno + doprinos korisnika
= Ukupni prihvatljivi troškovi
= Ukupna ugovorena vrijednost projekta HRK]]/7.5345</f>
        <v>204427.792156082</v>
      </c>
      <c r="AA3225" s="57" t="s">
        <v>10669</v>
      </c>
      <c r="AB3225" s="57" t="s">
        <v>10670</v>
      </c>
      <c r="AC3225" s="107" t="s">
        <v>11664</v>
      </c>
      <c r="AD3225" s="63" t="s">
        <v>11026</v>
      </c>
    </row>
    <row r="3226" spans="1:30" ht="66.75" customHeight="1" x14ac:dyDescent="0.2">
      <c r="A3226" s="61" t="s">
        <v>11665</v>
      </c>
      <c r="B3226" s="55" t="s">
        <v>10664</v>
      </c>
      <c r="C3226" s="56" t="s">
        <v>11022</v>
      </c>
      <c r="D3226" s="88" t="s">
        <v>11623</v>
      </c>
      <c r="E3226" s="57" t="s">
        <v>232</v>
      </c>
      <c r="F3226" s="62" t="s">
        <v>11666</v>
      </c>
      <c r="G3226" s="62" t="s">
        <v>963</v>
      </c>
      <c r="H3226" s="59">
        <v>44782</v>
      </c>
      <c r="I3226" s="59">
        <v>45147</v>
      </c>
      <c r="J3226" s="48" t="str">
        <f>IF(Ugovori_OPULJP[[#This Row],[DATUM ZAVRŠETKA OPERACIJE]]&gt;DATE(2024,3,31),"u provedbi","završen")</f>
        <v>završen</v>
      </c>
      <c r="K3226" s="46" t="s">
        <v>200</v>
      </c>
      <c r="L3226" s="46" t="s">
        <v>200</v>
      </c>
      <c r="M3226" s="49">
        <v>0.85</v>
      </c>
      <c r="N3226" s="49">
        <v>0.15</v>
      </c>
      <c r="O3226" s="50">
        <f>Ugovori_OPULJP[[#This Row],[Bespovratna sredstva - Ukupno (EU+Nac) HRK
= Ukupna ugovorena vrijednost bespovratnih sredstava]]*Ugovori_OPULJP[[#This Row],[EU STOPA SUFINANCIRANJA %
EU CO-FINANCING RATE %]]</f>
        <v>1472874.7725</v>
      </c>
      <c r="P3226" s="51">
        <f>Ugovori_OPULJP[[#This Row],[Bespovratna sredstva - EU dio - HRK]]/7.5345</f>
        <v>195484.07624925341</v>
      </c>
      <c r="Q3226" s="50">
        <f>Ugovori_OPULJP[[#This Row],[Bespovratna sredstva - Ukupno (EU+Nac) HRK
= Ukupna ugovorena vrijednost bespovratnih sredstava]]*Ugovori_OPULJP[[#This Row],[STOPA NACIONALNOG SUFINANCIRANJA %]]</f>
        <v>259919.07750000001</v>
      </c>
      <c r="R3226" s="51">
        <f>Ugovori_OPULJP[[#This Row],[Bespovratna sredstva - Nacionalni dio - HRK]]/7.5345</f>
        <v>34497.18992633884</v>
      </c>
      <c r="S3226" s="52">
        <v>1732793.85</v>
      </c>
      <c r="T3226" s="51">
        <f>Ugovori_OPULJP[[#This Row],[Bespovratna sredstva - Ukupno (EU+Nac) HRK
= Ukupna ugovorena vrijednost bespovratnih sredstava]]/7.5345</f>
        <v>229981.26617559229</v>
      </c>
      <c r="U3226" s="50">
        <v>305787.14999999991</v>
      </c>
      <c r="V3226" s="51">
        <f>Ugovori_OPULJP[[#This Row],[Javni doprinos korisnika - HRK]]/7.5345</f>
        <v>40584.929325104502</v>
      </c>
      <c r="W3226" s="50">
        <v>0</v>
      </c>
      <c r="X3226" s="51">
        <f>Ugovori_OPULJP[[#This Row],[Privatni doprinos korisnika - HRK]]/7.5345</f>
        <v>0</v>
      </c>
      <c r="Y3226" s="52">
        <v>2038581</v>
      </c>
      <c r="Z3226" s="53">
        <f>Ugovori_OPULJP[[#This Row],[UKUPNI PRIHVATLJIVI IZDACI
TOTAL ELIGIBLE EXPENDITURE
= Bespovratna sredstva ukupno + doprinos korisnika
= Ukupni prihvatljivi troškovi
= Ukupna ugovorena vrijednost projekta HRK]]/7.5345</f>
        <v>270566.19550069678</v>
      </c>
      <c r="AA3226" s="57" t="s">
        <v>10669</v>
      </c>
      <c r="AB3226" s="57" t="s">
        <v>10670</v>
      </c>
      <c r="AC3226" s="107" t="s">
        <v>11667</v>
      </c>
      <c r="AD3226" s="63" t="s">
        <v>11026</v>
      </c>
    </row>
    <row r="3227" spans="1:30" ht="66.75" customHeight="1" x14ac:dyDescent="0.2">
      <c r="A3227" s="61" t="s">
        <v>11668</v>
      </c>
      <c r="B3227" s="55" t="s">
        <v>10664</v>
      </c>
      <c r="C3227" s="56" t="s">
        <v>11022</v>
      </c>
      <c r="D3227" s="88" t="s">
        <v>11623</v>
      </c>
      <c r="E3227" s="57" t="s">
        <v>232</v>
      </c>
      <c r="F3227" s="62" t="s">
        <v>11669</v>
      </c>
      <c r="G3227" s="62" t="s">
        <v>837</v>
      </c>
      <c r="H3227" s="59">
        <v>44789</v>
      </c>
      <c r="I3227" s="59">
        <v>45154</v>
      </c>
      <c r="J3227" s="48" t="str">
        <f>IF(Ugovori_OPULJP[[#This Row],[DATUM ZAVRŠETKA OPERACIJE]]&gt;DATE(2024,3,31),"u provedbi","završen")</f>
        <v>završen</v>
      </c>
      <c r="K3227" s="46" t="s">
        <v>594</v>
      </c>
      <c r="L3227" s="46" t="s">
        <v>594</v>
      </c>
      <c r="M3227" s="49">
        <v>0.85</v>
      </c>
      <c r="N3227" s="49">
        <v>0.15</v>
      </c>
      <c r="O3227" s="50">
        <f>Ugovori_OPULJP[[#This Row],[Bespovratna sredstva - Ukupno (EU+Nac) HRK
= Ukupna ugovorena vrijednost bespovratnih sredstava]]*Ugovori_OPULJP[[#This Row],[EU STOPA SUFINANCIRANJA %
EU CO-FINANCING RATE %]]</f>
        <v>2252632.0049999999</v>
      </c>
      <c r="P3227" s="51">
        <f>Ugovori_OPULJP[[#This Row],[Bespovratna sredstva - EU dio - HRK]]/7.5345</f>
        <v>298975.64602826996</v>
      </c>
      <c r="Q3227" s="50">
        <f>Ugovori_OPULJP[[#This Row],[Bespovratna sredstva - Ukupno (EU+Nac) HRK
= Ukupna ugovorena vrijednost bespovratnih sredstava]]*Ugovori_OPULJP[[#This Row],[STOPA NACIONALNOG SUFINANCIRANJA %]]</f>
        <v>397523.29499999998</v>
      </c>
      <c r="R3227" s="51">
        <f>Ugovori_OPULJP[[#This Row],[Bespovratna sredstva - Nacionalni dio - HRK]]/7.5345</f>
        <v>52760.408122635868</v>
      </c>
      <c r="S3227" s="52">
        <v>2650155.2999999998</v>
      </c>
      <c r="T3227" s="51">
        <f>Ugovori_OPULJP[[#This Row],[Bespovratna sredstva - Ukupno (EU+Nac) HRK
= Ukupna ugovorena vrijednost bespovratnih sredstava]]/7.5345</f>
        <v>351736.05415090581</v>
      </c>
      <c r="U3227" s="50">
        <v>294461.70000000019</v>
      </c>
      <c r="V3227" s="51">
        <f>Ugovori_OPULJP[[#This Row],[Javni doprinos korisnika - HRK]]/7.5345</f>
        <v>39081.783794545117</v>
      </c>
      <c r="W3227" s="50">
        <v>0</v>
      </c>
      <c r="X3227" s="51">
        <f>Ugovori_OPULJP[[#This Row],[Privatni doprinos korisnika - HRK]]/7.5345</f>
        <v>0</v>
      </c>
      <c r="Y3227" s="52">
        <v>2944617</v>
      </c>
      <c r="Z3227" s="53">
        <f>Ugovori_OPULJP[[#This Row],[UKUPNI PRIHVATLJIVI IZDACI
TOTAL ELIGIBLE EXPENDITURE
= Bespovratna sredstva ukupno + doprinos korisnika
= Ukupni prihvatljivi troškovi
= Ukupna ugovorena vrijednost projekta HRK]]/7.5345</f>
        <v>390817.83794545091</v>
      </c>
      <c r="AA3227" s="57" t="s">
        <v>10669</v>
      </c>
      <c r="AB3227" s="57" t="s">
        <v>10670</v>
      </c>
      <c r="AC3227" s="107" t="s">
        <v>11670</v>
      </c>
      <c r="AD3227" s="63" t="s">
        <v>11026</v>
      </c>
    </row>
    <row r="3228" spans="1:30" ht="66.75" customHeight="1" x14ac:dyDescent="0.2">
      <c r="A3228" s="61" t="s">
        <v>11671</v>
      </c>
      <c r="B3228" s="55" t="s">
        <v>10664</v>
      </c>
      <c r="C3228" s="56" t="s">
        <v>11022</v>
      </c>
      <c r="D3228" s="88" t="s">
        <v>11623</v>
      </c>
      <c r="E3228" s="57" t="s">
        <v>232</v>
      </c>
      <c r="F3228" s="62" t="s">
        <v>11672</v>
      </c>
      <c r="G3228" s="62" t="s">
        <v>346</v>
      </c>
      <c r="H3228" s="59">
        <v>44790</v>
      </c>
      <c r="I3228" s="59">
        <v>45155</v>
      </c>
      <c r="J3228" s="48" t="str">
        <f>IF(Ugovori_OPULJP[[#This Row],[DATUM ZAVRŠETKA OPERACIJE]]&gt;DATE(2024,3,31),"u provedbi","završen")</f>
        <v>završen</v>
      </c>
      <c r="K3228" s="58" t="s">
        <v>130</v>
      </c>
      <c r="L3228" s="58" t="s">
        <v>130</v>
      </c>
      <c r="M3228" s="49">
        <v>0.85</v>
      </c>
      <c r="N3228" s="49">
        <v>0.15</v>
      </c>
      <c r="O3228" s="50">
        <f>Ugovori_OPULJP[[#This Row],[Bespovratna sredstva - Ukupno (EU+Nac) HRK
= Ukupna ugovorena vrijednost bespovratnih sredstava]]*Ugovori_OPULJP[[#This Row],[EU STOPA SUFINANCIRANJA %
EU CO-FINANCING RATE %]]</f>
        <v>3400000</v>
      </c>
      <c r="P3228" s="51">
        <f>Ugovori_OPULJP[[#This Row],[Bespovratna sredstva - EU dio - HRK]]/7.5345</f>
        <v>451257.54860972858</v>
      </c>
      <c r="Q3228" s="50">
        <f>Ugovori_OPULJP[[#This Row],[Bespovratna sredstva - Ukupno (EU+Nac) HRK
= Ukupna ugovorena vrijednost bespovratnih sredstava]]*Ugovori_OPULJP[[#This Row],[STOPA NACIONALNOG SUFINANCIRANJA %]]</f>
        <v>600000</v>
      </c>
      <c r="R3228" s="51">
        <f>Ugovori_OPULJP[[#This Row],[Bespovratna sredstva - Nacionalni dio - HRK]]/7.5345</f>
        <v>79633.685048775631</v>
      </c>
      <c r="S3228" s="52">
        <v>4000000</v>
      </c>
      <c r="T3228" s="51">
        <f>Ugovori_OPULJP[[#This Row],[Bespovratna sredstva - Ukupno (EU+Nac) HRK
= Ukupna ugovorena vrijednost bespovratnih sredstava]]/7.5345</f>
        <v>530891.23365850421</v>
      </c>
      <c r="U3228" s="50">
        <v>892594.40000000037</v>
      </c>
      <c r="V3228" s="51">
        <f>Ugovori_OPULJP[[#This Row],[Javni doprinos korisnika - HRK]]/7.5345</f>
        <v>118467.63554316813</v>
      </c>
      <c r="W3228" s="50">
        <v>0</v>
      </c>
      <c r="X3228" s="51">
        <f>Ugovori_OPULJP[[#This Row],[Privatni doprinos korisnika - HRK]]/7.5345</f>
        <v>0</v>
      </c>
      <c r="Y3228" s="52">
        <v>4892594.4000000004</v>
      </c>
      <c r="Z3228" s="53">
        <f>Ugovori_OPULJP[[#This Row],[UKUPNI PRIHVATLJIVI IZDACI
TOTAL ELIGIBLE EXPENDITURE
= Bespovratna sredstva ukupno + doprinos korisnika
= Ukupni prihvatljivi troškovi
= Ukupna ugovorena vrijednost projekta HRK]]/7.5345</f>
        <v>649358.86920167226</v>
      </c>
      <c r="AA3228" s="57" t="s">
        <v>10669</v>
      </c>
      <c r="AB3228" s="57" t="s">
        <v>10670</v>
      </c>
      <c r="AC3228" s="107" t="s">
        <v>11673</v>
      </c>
      <c r="AD3228" s="63" t="s">
        <v>11026</v>
      </c>
    </row>
    <row r="3229" spans="1:30" ht="66.75" customHeight="1" x14ac:dyDescent="0.2">
      <c r="A3229" s="61" t="s">
        <v>11674</v>
      </c>
      <c r="B3229" s="55" t="s">
        <v>10664</v>
      </c>
      <c r="C3229" s="56" t="s">
        <v>11022</v>
      </c>
      <c r="D3229" s="88" t="s">
        <v>11623</v>
      </c>
      <c r="E3229" s="57" t="s">
        <v>232</v>
      </c>
      <c r="F3229" s="62" t="s">
        <v>11675</v>
      </c>
      <c r="G3229" s="62" t="s">
        <v>1950</v>
      </c>
      <c r="H3229" s="59">
        <v>44797</v>
      </c>
      <c r="I3229" s="59">
        <v>45162</v>
      </c>
      <c r="J3229" s="48" t="str">
        <f>IF(Ugovori_OPULJP[[#This Row],[DATUM ZAVRŠETKA OPERACIJE]]&gt;DATE(2024,3,31),"u provedbi","završen")</f>
        <v>završen</v>
      </c>
      <c r="K3229" s="46" t="s">
        <v>249</v>
      </c>
      <c r="L3229" s="46" t="s">
        <v>249</v>
      </c>
      <c r="M3229" s="49">
        <v>0.85</v>
      </c>
      <c r="N3229" s="49">
        <v>0.15</v>
      </c>
      <c r="O3229" s="50">
        <f>Ugovori_OPULJP[[#This Row],[Bespovratna sredstva - Ukupno (EU+Nac) HRK
= Ukupna ugovorena vrijednost bespovratnih sredstava]]*Ugovori_OPULJP[[#This Row],[EU STOPA SUFINANCIRANJA %
EU CO-FINANCING RATE %]]</f>
        <v>5950000</v>
      </c>
      <c r="P3229" s="51">
        <f>Ugovori_OPULJP[[#This Row],[Bespovratna sredstva - EU dio - HRK]]/7.5345</f>
        <v>789700.71006702492</v>
      </c>
      <c r="Q3229" s="50">
        <f>Ugovori_OPULJP[[#This Row],[Bespovratna sredstva - Ukupno (EU+Nac) HRK
= Ukupna ugovorena vrijednost bespovratnih sredstava]]*Ugovori_OPULJP[[#This Row],[STOPA NACIONALNOG SUFINANCIRANJA %]]</f>
        <v>1050000</v>
      </c>
      <c r="R3229" s="51">
        <f>Ugovori_OPULJP[[#This Row],[Bespovratna sredstva - Nacionalni dio - HRK]]/7.5345</f>
        <v>139358.94883535735</v>
      </c>
      <c r="S3229" s="52">
        <v>7000000</v>
      </c>
      <c r="T3229" s="51">
        <f>Ugovori_OPULJP[[#This Row],[Bespovratna sredstva - Ukupno (EU+Nac) HRK
= Ukupna ugovorena vrijednost bespovratnih sredstava]]/7.5345</f>
        <v>929059.65890238236</v>
      </c>
      <c r="U3229" s="50">
        <v>3781828.4000000004</v>
      </c>
      <c r="V3229" s="51">
        <f>Ugovori_OPULJP[[#This Row],[Javni doprinos korisnika - HRK]]/7.5345</f>
        <v>501934.88619019178</v>
      </c>
      <c r="W3229" s="50">
        <v>0</v>
      </c>
      <c r="X3229" s="51">
        <f>Ugovori_OPULJP[[#This Row],[Privatni doprinos korisnika - HRK]]/7.5345</f>
        <v>0</v>
      </c>
      <c r="Y3229" s="52">
        <v>10781828.4</v>
      </c>
      <c r="Z3229" s="53">
        <f>Ugovori_OPULJP[[#This Row],[UKUPNI PRIHVATLJIVI IZDACI
TOTAL ELIGIBLE EXPENDITURE
= Bespovratna sredstva ukupno + doprinos korisnika
= Ukupni prihvatljivi troškovi
= Ukupna ugovorena vrijednost projekta HRK]]/7.5345</f>
        <v>1430994.5450925741</v>
      </c>
      <c r="AA3229" s="57" t="s">
        <v>10669</v>
      </c>
      <c r="AB3229" s="57" t="s">
        <v>10670</v>
      </c>
      <c r="AC3229" s="107" t="s">
        <v>11676</v>
      </c>
      <c r="AD3229" s="63" t="s">
        <v>11026</v>
      </c>
    </row>
    <row r="3230" spans="1:30" ht="66.75" customHeight="1" x14ac:dyDescent="0.2">
      <c r="A3230" s="61" t="s">
        <v>11677</v>
      </c>
      <c r="B3230" s="55" t="s">
        <v>10664</v>
      </c>
      <c r="C3230" s="56" t="s">
        <v>11022</v>
      </c>
      <c r="D3230" s="88" t="s">
        <v>11623</v>
      </c>
      <c r="E3230" s="57" t="s">
        <v>232</v>
      </c>
      <c r="F3230" s="45" t="s">
        <v>11214</v>
      </c>
      <c r="G3230" s="62" t="s">
        <v>11215</v>
      </c>
      <c r="H3230" s="59">
        <v>44805</v>
      </c>
      <c r="I3230" s="59">
        <v>45170</v>
      </c>
      <c r="J3230" s="48" t="str">
        <f>IF(Ugovori_OPULJP[[#This Row],[DATUM ZAVRŠETKA OPERACIJE]]&gt;DATE(2024,3,31),"u provedbi","završen")</f>
        <v>završen</v>
      </c>
      <c r="K3230" s="58" t="s">
        <v>155</v>
      </c>
      <c r="L3230" s="58" t="s">
        <v>155</v>
      </c>
      <c r="M3230" s="49">
        <v>0.85</v>
      </c>
      <c r="N3230" s="49">
        <v>0.15</v>
      </c>
      <c r="O3230" s="50">
        <f>Ugovori_OPULJP[[#This Row],[Bespovratna sredstva - Ukupno (EU+Nac) HRK
= Ukupna ugovorena vrijednost bespovratnih sredstava]]*Ugovori_OPULJP[[#This Row],[EU STOPA SUFINANCIRANJA %
EU CO-FINANCING RATE %]]</f>
        <v>1014647.0654999999</v>
      </c>
      <c r="P3230" s="51">
        <f>Ugovori_OPULJP[[#This Row],[Bespovratna sredstva - EU dio - HRK]]/7.5345</f>
        <v>134666.80808281901</v>
      </c>
      <c r="Q3230" s="50">
        <f>Ugovori_OPULJP[[#This Row],[Bespovratna sredstva - Ukupno (EU+Nac) HRK
= Ukupna ugovorena vrijednost bespovratnih sredstava]]*Ugovori_OPULJP[[#This Row],[STOPA NACIONALNOG SUFINANCIRANJA %]]</f>
        <v>179055.3645</v>
      </c>
      <c r="R3230" s="51">
        <f>Ugovori_OPULJP[[#This Row],[Bespovratna sredstva - Nacionalni dio - HRK]]/7.5345</f>
        <v>23764.730838144533</v>
      </c>
      <c r="S3230" s="52">
        <v>1193702.43</v>
      </c>
      <c r="T3230" s="51">
        <f>Ugovori_OPULJP[[#This Row],[Bespovratna sredstva - Ukupno (EU+Nac) HRK
= Ukupna ugovorena vrijednost bespovratnih sredstava]]/7.5345</f>
        <v>158431.53892096356</v>
      </c>
      <c r="U3230" s="50">
        <v>210653.37000000011</v>
      </c>
      <c r="V3230" s="51">
        <f>Ugovori_OPULJP[[#This Row],[Javni doprinos korisnika - HRK]]/7.5345</f>
        <v>27958.506868405348</v>
      </c>
      <c r="W3230" s="50">
        <v>0</v>
      </c>
      <c r="X3230" s="51">
        <f>Ugovori_OPULJP[[#This Row],[Privatni doprinos korisnika - HRK]]/7.5345</f>
        <v>0</v>
      </c>
      <c r="Y3230" s="52">
        <v>1404355.8</v>
      </c>
      <c r="Z3230" s="53">
        <f>Ugovori_OPULJP[[#This Row],[UKUPNI PRIHVATLJIVI IZDACI
TOTAL ELIGIBLE EXPENDITURE
= Bespovratna sredstva ukupno + doprinos korisnika
= Ukupni prihvatljivi troškovi
= Ukupna ugovorena vrijednost projekta HRK]]/7.5345</f>
        <v>186390.04578936889</v>
      </c>
      <c r="AA3230" s="57" t="s">
        <v>10669</v>
      </c>
      <c r="AB3230" s="57" t="s">
        <v>10670</v>
      </c>
      <c r="AC3230" s="107" t="s">
        <v>11678</v>
      </c>
      <c r="AD3230" s="63" t="s">
        <v>11026</v>
      </c>
    </row>
    <row r="3231" spans="1:30" ht="66.75" customHeight="1" x14ac:dyDescent="0.2">
      <c r="A3231" s="61" t="s">
        <v>11679</v>
      </c>
      <c r="B3231" s="55" t="s">
        <v>10664</v>
      </c>
      <c r="C3231" s="56" t="s">
        <v>11022</v>
      </c>
      <c r="D3231" s="88" t="s">
        <v>11623</v>
      </c>
      <c r="E3231" s="57" t="s">
        <v>232</v>
      </c>
      <c r="F3231" s="45" t="s">
        <v>11054</v>
      </c>
      <c r="G3231" s="62" t="s">
        <v>11055</v>
      </c>
      <c r="H3231" s="59">
        <v>44757</v>
      </c>
      <c r="I3231" s="59">
        <v>45124</v>
      </c>
      <c r="J3231" s="48" t="str">
        <f>IF(Ugovori_OPULJP[[#This Row],[DATUM ZAVRŠETKA OPERACIJE]]&gt;DATE(2024,3,31),"u provedbi","završen")</f>
        <v>završen</v>
      </c>
      <c r="K3231" s="46" t="s">
        <v>155</v>
      </c>
      <c r="L3231" s="46" t="s">
        <v>155</v>
      </c>
      <c r="M3231" s="49">
        <v>0.85</v>
      </c>
      <c r="N3231" s="49">
        <v>0.15</v>
      </c>
      <c r="O3231" s="50">
        <f>Ugovori_OPULJP[[#This Row],[Bespovratna sredstva - Ukupno (EU+Nac) HRK
= Ukupna ugovorena vrijednost bespovratnih sredstava]]*Ugovori_OPULJP[[#This Row],[EU STOPA SUFINANCIRANJA %
EU CO-FINANCING RATE %]]</f>
        <v>2125000</v>
      </c>
      <c r="P3231" s="51">
        <f>Ugovori_OPULJP[[#This Row],[Bespovratna sredstva - EU dio - HRK]]/7.5345</f>
        <v>282035.96788108035</v>
      </c>
      <c r="Q3231" s="50">
        <f>Ugovori_OPULJP[[#This Row],[Bespovratna sredstva - Ukupno (EU+Nac) HRK
= Ukupna ugovorena vrijednost bespovratnih sredstava]]*Ugovori_OPULJP[[#This Row],[STOPA NACIONALNOG SUFINANCIRANJA %]]</f>
        <v>375000</v>
      </c>
      <c r="R3231" s="51">
        <f>Ugovori_OPULJP[[#This Row],[Bespovratna sredstva - Nacionalni dio - HRK]]/7.5345</f>
        <v>49771.053155484769</v>
      </c>
      <c r="S3231" s="52">
        <v>2500000</v>
      </c>
      <c r="T3231" s="51">
        <f>Ugovori_OPULJP[[#This Row],[Bespovratna sredstva - Ukupno (EU+Nac) HRK
= Ukupna ugovorena vrijednost bespovratnih sredstava]]/7.5345</f>
        <v>331807.02103656513</v>
      </c>
      <c r="U3231" s="50">
        <v>444617</v>
      </c>
      <c r="V3231" s="51">
        <f>Ugovori_OPULJP[[#This Row],[Javni doprinos korisnika - HRK]]/7.5345</f>
        <v>59010.81690888579</v>
      </c>
      <c r="W3231" s="50">
        <v>0</v>
      </c>
      <c r="X3231" s="51">
        <f>Ugovori_OPULJP[[#This Row],[Privatni doprinos korisnika - HRK]]/7.5345</f>
        <v>0</v>
      </c>
      <c r="Y3231" s="52">
        <v>2944617</v>
      </c>
      <c r="Z3231" s="53">
        <f>Ugovori_OPULJP[[#This Row],[UKUPNI PRIHVATLJIVI IZDACI
TOTAL ELIGIBLE EXPENDITURE
= Bespovratna sredstva ukupno + doprinos korisnika
= Ukupni prihvatljivi troškovi
= Ukupna ugovorena vrijednost projekta HRK]]/7.5345</f>
        <v>390817.83794545091</v>
      </c>
      <c r="AA3231" s="57" t="s">
        <v>10669</v>
      </c>
      <c r="AB3231" s="57" t="s">
        <v>10670</v>
      </c>
      <c r="AC3231" s="107" t="s">
        <v>11680</v>
      </c>
      <c r="AD3231" s="63" t="s">
        <v>11026</v>
      </c>
    </row>
    <row r="3232" spans="1:30" ht="66.75" customHeight="1" x14ac:dyDescent="0.2">
      <c r="A3232" s="61" t="s">
        <v>11681</v>
      </c>
      <c r="B3232" s="55" t="s">
        <v>10664</v>
      </c>
      <c r="C3232" s="56" t="s">
        <v>11022</v>
      </c>
      <c r="D3232" s="88" t="s">
        <v>11623</v>
      </c>
      <c r="E3232" s="57" t="s">
        <v>232</v>
      </c>
      <c r="F3232" s="62" t="s">
        <v>11682</v>
      </c>
      <c r="G3232" s="62" t="s">
        <v>11035</v>
      </c>
      <c r="H3232" s="59">
        <v>44777</v>
      </c>
      <c r="I3232" s="59">
        <v>45142</v>
      </c>
      <c r="J3232" s="48" t="str">
        <f>IF(Ugovori_OPULJP[[#This Row],[DATUM ZAVRŠETKA OPERACIJE]]&gt;DATE(2024,3,31),"u provedbi","završen")</f>
        <v>završen</v>
      </c>
      <c r="K3232" s="58" t="s">
        <v>79</v>
      </c>
      <c r="L3232" s="58" t="s">
        <v>79</v>
      </c>
      <c r="M3232" s="49">
        <v>0.85</v>
      </c>
      <c r="N3232" s="49">
        <v>0.15</v>
      </c>
      <c r="O3232" s="50">
        <f>Ugovori_OPULJP[[#This Row],[Bespovratna sredstva - Ukupno (EU+Nac) HRK
= Ukupna ugovorena vrijednost bespovratnih sredstava]]*Ugovori_OPULJP[[#This Row],[EU STOPA SUFINANCIRANJA %
EU CO-FINANCING RATE %]]</f>
        <v>2975000</v>
      </c>
      <c r="P3232" s="51">
        <f>Ugovori_OPULJP[[#This Row],[Bespovratna sredstva - EU dio - HRK]]/7.5345</f>
        <v>394850.35503351246</v>
      </c>
      <c r="Q3232" s="50">
        <f>Ugovori_OPULJP[[#This Row],[Bespovratna sredstva - Ukupno (EU+Nac) HRK
= Ukupna ugovorena vrijednost bespovratnih sredstava]]*Ugovori_OPULJP[[#This Row],[STOPA NACIONALNOG SUFINANCIRANJA %]]</f>
        <v>525000</v>
      </c>
      <c r="R3232" s="51">
        <f>Ugovori_OPULJP[[#This Row],[Bespovratna sredstva - Nacionalni dio - HRK]]/7.5345</f>
        <v>69679.474417678677</v>
      </c>
      <c r="S3232" s="52">
        <v>3500000</v>
      </c>
      <c r="T3232" s="51">
        <f>Ugovori_OPULJP[[#This Row],[Bespovratna sredstva - Ukupno (EU+Nac) HRK
= Ukupna ugovorena vrijednost bespovratnih sredstava]]/7.5345</f>
        <v>464529.82945119118</v>
      </c>
      <c r="U3232" s="50">
        <v>1664405.2000000002</v>
      </c>
      <c r="V3232" s="51">
        <f>Ugovori_OPULJP[[#This Row],[Javni doprinos korisnika - HRK]]/7.5345</f>
        <v>220904.53248390736</v>
      </c>
      <c r="W3232" s="50">
        <v>0</v>
      </c>
      <c r="X3232" s="51">
        <f>Ugovori_OPULJP[[#This Row],[Privatni doprinos korisnika - HRK]]/7.5345</f>
        <v>0</v>
      </c>
      <c r="Y3232" s="52">
        <v>5164405.2</v>
      </c>
      <c r="Z3232" s="53">
        <f>Ugovori_OPULJP[[#This Row],[UKUPNI PRIHVATLJIVI IZDACI
TOTAL ELIGIBLE EXPENDITURE
= Bespovratna sredstva ukupno + doprinos korisnika
= Ukupni prihvatljivi troškovi
= Ukupna ugovorena vrijednost projekta HRK]]/7.5345</f>
        <v>685434.36193509854</v>
      </c>
      <c r="AA3232" s="57" t="s">
        <v>10669</v>
      </c>
      <c r="AB3232" s="57" t="s">
        <v>10670</v>
      </c>
      <c r="AC3232" s="107" t="s">
        <v>11683</v>
      </c>
      <c r="AD3232" s="63" t="s">
        <v>11026</v>
      </c>
    </row>
    <row r="3233" spans="1:30" ht="66.75" customHeight="1" x14ac:dyDescent="0.2">
      <c r="A3233" s="61" t="s">
        <v>11684</v>
      </c>
      <c r="B3233" s="55" t="s">
        <v>10664</v>
      </c>
      <c r="C3233" s="56" t="s">
        <v>11022</v>
      </c>
      <c r="D3233" s="88" t="s">
        <v>11623</v>
      </c>
      <c r="E3233" s="57" t="s">
        <v>232</v>
      </c>
      <c r="F3233" s="62" t="s">
        <v>11685</v>
      </c>
      <c r="G3233" s="62" t="s">
        <v>3106</v>
      </c>
      <c r="H3233" s="59">
        <v>44782</v>
      </c>
      <c r="I3233" s="59">
        <v>45147</v>
      </c>
      <c r="J3233" s="48" t="str">
        <f>IF(Ugovori_OPULJP[[#This Row],[DATUM ZAVRŠETKA OPERACIJE]]&gt;DATE(2024,3,31),"u provedbi","završen")</f>
        <v>završen</v>
      </c>
      <c r="K3233" s="58" t="s">
        <v>99</v>
      </c>
      <c r="L3233" s="58" t="s">
        <v>99</v>
      </c>
      <c r="M3233" s="49">
        <v>0.85</v>
      </c>
      <c r="N3233" s="49">
        <v>0.15</v>
      </c>
      <c r="O3233" s="50">
        <f>Ugovori_OPULJP[[#This Row],[Bespovratna sredstva - Ukupno (EU+Nac) HRK
= Ukupna ugovorena vrijednost bespovratnih sredstava]]*Ugovori_OPULJP[[#This Row],[EU STOPA SUFINANCIRANJA %
EU CO-FINANCING RATE %]]</f>
        <v>3305785.6004999997</v>
      </c>
      <c r="P3233" s="51">
        <f>Ugovori_OPULJP[[#This Row],[Bespovratna sredstva - EU dio - HRK]]/7.5345</f>
        <v>438753.148914991</v>
      </c>
      <c r="Q3233" s="50">
        <f>Ugovori_OPULJP[[#This Row],[Bespovratna sredstva - Ukupno (EU+Nac) HRK
= Ukupna ugovorena vrijednost bespovratnih sredstava]]*Ugovori_OPULJP[[#This Row],[STOPA NACIONALNOG SUFINANCIRANJA %]]</f>
        <v>583373.92949999997</v>
      </c>
      <c r="R3233" s="51">
        <f>Ugovori_OPULJP[[#This Row],[Bespovratna sredstva - Nacionalni dio - HRK]]/7.5345</f>
        <v>77427.026279116064</v>
      </c>
      <c r="S3233" s="52">
        <v>3889159.53</v>
      </c>
      <c r="T3233" s="51">
        <f>Ugovori_OPULJP[[#This Row],[Bespovratna sredstva - Ukupno (EU+Nac) HRK
= Ukupna ugovorena vrijednost bespovratnih sredstava]]/7.5345</f>
        <v>516180.17519410705</v>
      </c>
      <c r="U3233" s="50">
        <v>686322.27</v>
      </c>
      <c r="V3233" s="51">
        <f>Ugovori_OPULJP[[#This Row],[Javni doprinos korisnika - HRK]]/7.5345</f>
        <v>91090.61915190125</v>
      </c>
      <c r="W3233" s="50">
        <v>0</v>
      </c>
      <c r="X3233" s="51">
        <f>Ugovori_OPULJP[[#This Row],[Privatni doprinos korisnika - HRK]]/7.5345</f>
        <v>0</v>
      </c>
      <c r="Y3233" s="52">
        <v>4575481.8</v>
      </c>
      <c r="Z3233" s="53">
        <f>Ugovori_OPULJP[[#This Row],[UKUPNI PRIHVATLJIVI IZDACI
TOTAL ELIGIBLE EXPENDITURE
= Bespovratna sredstva ukupno + doprinos korisnika
= Ukupni prihvatljivi troškovi
= Ukupna ugovorena vrijednost projekta HRK]]/7.5345</f>
        <v>607270.79434600833</v>
      </c>
      <c r="AA3233" s="57" t="s">
        <v>10669</v>
      </c>
      <c r="AB3233" s="57" t="s">
        <v>10670</v>
      </c>
      <c r="AC3233" s="107" t="s">
        <v>11686</v>
      </c>
      <c r="AD3233" s="63" t="s">
        <v>11026</v>
      </c>
    </row>
    <row r="3234" spans="1:30" ht="66.75" customHeight="1" x14ac:dyDescent="0.2">
      <c r="A3234" s="61" t="s">
        <v>11687</v>
      </c>
      <c r="B3234" s="55" t="s">
        <v>10664</v>
      </c>
      <c r="C3234" s="56" t="s">
        <v>11022</v>
      </c>
      <c r="D3234" s="88" t="s">
        <v>11623</v>
      </c>
      <c r="E3234" s="57" t="s">
        <v>232</v>
      </c>
      <c r="F3234" s="62" t="s">
        <v>11688</v>
      </c>
      <c r="G3234" s="62" t="s">
        <v>11611</v>
      </c>
      <c r="H3234" s="59">
        <v>44789</v>
      </c>
      <c r="I3234" s="59">
        <v>45154</v>
      </c>
      <c r="J3234" s="48" t="str">
        <f>IF(Ugovori_OPULJP[[#This Row],[DATUM ZAVRŠETKA OPERACIJE]]&gt;DATE(2024,3,31),"u provedbi","završen")</f>
        <v>završen</v>
      </c>
      <c r="K3234" s="46" t="s">
        <v>200</v>
      </c>
      <c r="L3234" s="46" t="s">
        <v>200</v>
      </c>
      <c r="M3234" s="49">
        <v>0.85</v>
      </c>
      <c r="N3234" s="49">
        <v>0.15</v>
      </c>
      <c r="O3234" s="50">
        <f>Ugovori_OPULJP[[#This Row],[Bespovratna sredstva - Ukupno (EU+Nac) HRK
= Ukupna ugovorena vrijednost bespovratnih sredstava]]*Ugovori_OPULJP[[#This Row],[EU STOPA SUFINANCIRANJA %
EU CO-FINANCING RATE %]]</f>
        <v>720072.11100000003</v>
      </c>
      <c r="P3234" s="51">
        <f>Ugovori_OPULJP[[#This Row],[Bespovratna sredstva - EU dio - HRK]]/7.5345</f>
        <v>95569.992832968346</v>
      </c>
      <c r="Q3234" s="50">
        <f>Ugovori_OPULJP[[#This Row],[Bespovratna sredstva - Ukupno (EU+Nac) HRK
= Ukupna ugovorena vrijednost bespovratnih sredstava]]*Ugovori_OPULJP[[#This Row],[STOPA NACIONALNOG SUFINANCIRANJA %]]</f>
        <v>127071.549</v>
      </c>
      <c r="R3234" s="51">
        <f>Ugovori_OPULJP[[#This Row],[Bespovratna sredstva - Nacionalni dio - HRK]]/7.5345</f>
        <v>16865.292852876766</v>
      </c>
      <c r="S3234" s="52">
        <v>847143.66</v>
      </c>
      <c r="T3234" s="51">
        <f>Ugovori_OPULJP[[#This Row],[Bespovratna sredstva - Ukupno (EU+Nac) HRK
= Ukupna ugovorena vrijednost bespovratnih sredstava]]/7.5345</f>
        <v>112435.28568584511</v>
      </c>
      <c r="U3234" s="50">
        <v>149495.93999999994</v>
      </c>
      <c r="V3234" s="51">
        <f>Ugovori_OPULJP[[#This Row],[Javni doprinos korisnika - HRK]]/7.5345</f>
        <v>19841.521003384423</v>
      </c>
      <c r="W3234" s="50">
        <v>0</v>
      </c>
      <c r="X3234" s="51">
        <f>Ugovori_OPULJP[[#This Row],[Privatni doprinos korisnika - HRK]]/7.5345</f>
        <v>0</v>
      </c>
      <c r="Y3234" s="52">
        <v>996639.6</v>
      </c>
      <c r="Z3234" s="53">
        <f>Ugovori_OPULJP[[#This Row],[UKUPNI PRIHVATLJIVI IZDACI
TOTAL ELIGIBLE EXPENDITURE
= Bespovratna sredstva ukupno + doprinos korisnika
= Ukupni prihvatljivi troškovi
= Ukupna ugovorena vrijednost projekta HRK]]/7.5345</f>
        <v>132276.80668922953</v>
      </c>
      <c r="AA3234" s="57" t="s">
        <v>10669</v>
      </c>
      <c r="AB3234" s="57" t="s">
        <v>10670</v>
      </c>
      <c r="AC3234" s="107" t="s">
        <v>11689</v>
      </c>
      <c r="AD3234" s="63" t="s">
        <v>11026</v>
      </c>
    </row>
    <row r="3235" spans="1:30" ht="66.75" customHeight="1" x14ac:dyDescent="0.2">
      <c r="A3235" s="61" t="s">
        <v>11690</v>
      </c>
      <c r="B3235" s="55" t="s">
        <v>10664</v>
      </c>
      <c r="C3235" s="56" t="s">
        <v>11022</v>
      </c>
      <c r="D3235" s="88" t="s">
        <v>11623</v>
      </c>
      <c r="E3235" s="57" t="s">
        <v>232</v>
      </c>
      <c r="F3235" s="62" t="s">
        <v>11386</v>
      </c>
      <c r="G3235" s="62" t="s">
        <v>6848</v>
      </c>
      <c r="H3235" s="59">
        <v>44798</v>
      </c>
      <c r="I3235" s="59">
        <v>45163</v>
      </c>
      <c r="J3235" s="48" t="str">
        <f>IF(Ugovori_OPULJP[[#This Row],[DATUM ZAVRŠETKA OPERACIJE]]&gt;DATE(2024,3,31),"u provedbi","završen")</f>
        <v>završen</v>
      </c>
      <c r="K3235" s="46" t="s">
        <v>371</v>
      </c>
      <c r="L3235" s="46" t="s">
        <v>371</v>
      </c>
      <c r="M3235" s="49">
        <v>0.85</v>
      </c>
      <c r="N3235" s="49">
        <v>0.15</v>
      </c>
      <c r="O3235" s="50">
        <f>Ugovori_OPULJP[[#This Row],[Bespovratna sredstva - Ukupno (EU+Nac) HRK
= Ukupna ugovorena vrijednost bespovratnih sredstava]]*Ugovori_OPULJP[[#This Row],[EU STOPA SUFINANCIRANJA %
EU CO-FINANCING RATE %]]</f>
        <v>1755897.7679999999</v>
      </c>
      <c r="P3235" s="51">
        <f>Ugovori_OPULJP[[#This Row],[Bespovratna sredstva - EU dio - HRK]]/7.5345</f>
        <v>233047.68305793349</v>
      </c>
      <c r="Q3235" s="50">
        <f>Ugovori_OPULJP[[#This Row],[Bespovratna sredstva - Ukupno (EU+Nac) HRK
= Ukupna ugovorena vrijednost bespovratnih sredstava]]*Ugovori_OPULJP[[#This Row],[STOPA NACIONALNOG SUFINANCIRANJA %]]</f>
        <v>309864.31199999998</v>
      </c>
      <c r="R3235" s="51">
        <f>Ugovori_OPULJP[[#This Row],[Bespovratna sredstva - Nacionalni dio - HRK]]/7.5345</f>
        <v>41126.061716105905</v>
      </c>
      <c r="S3235" s="52">
        <v>2065762.08</v>
      </c>
      <c r="T3235" s="51">
        <f>Ugovori_OPULJP[[#This Row],[Bespovratna sredstva - Ukupno (EU+Nac) HRK
= Ukupna ugovorena vrijednost bespovratnih sredstava]]/7.5345</f>
        <v>274173.74477403943</v>
      </c>
      <c r="U3235" s="50">
        <v>108724.31999999983</v>
      </c>
      <c r="V3235" s="51">
        <f>Ugovori_OPULJP[[#This Row],[Javni doprinos korisnika - HRK]]/7.5345</f>
        <v>14430.197093370472</v>
      </c>
      <c r="W3235" s="50">
        <v>0</v>
      </c>
      <c r="X3235" s="51">
        <f>Ugovori_OPULJP[[#This Row],[Privatni doprinos korisnika - HRK]]/7.5345</f>
        <v>0</v>
      </c>
      <c r="Y3235" s="52">
        <v>2174486.4</v>
      </c>
      <c r="Z3235" s="53">
        <f>Ugovori_OPULJP[[#This Row],[UKUPNI PRIHVATLJIVI IZDACI
TOTAL ELIGIBLE EXPENDITURE
= Bespovratna sredstva ukupno + doprinos korisnika
= Ukupni prihvatljivi troškovi
= Ukupna ugovorena vrijednost projekta HRK]]/7.5345</f>
        <v>288603.94186740991</v>
      </c>
      <c r="AA3235" s="57" t="s">
        <v>10669</v>
      </c>
      <c r="AB3235" s="57" t="s">
        <v>10670</v>
      </c>
      <c r="AC3235" s="107" t="s">
        <v>11691</v>
      </c>
      <c r="AD3235" s="63" t="s">
        <v>11026</v>
      </c>
    </row>
    <row r="3236" spans="1:30" ht="66.75" customHeight="1" x14ac:dyDescent="0.2">
      <c r="A3236" s="61" t="s">
        <v>11692</v>
      </c>
      <c r="B3236" s="55" t="s">
        <v>10664</v>
      </c>
      <c r="C3236" s="56" t="s">
        <v>11022</v>
      </c>
      <c r="D3236" s="88" t="s">
        <v>11623</v>
      </c>
      <c r="E3236" s="57" t="s">
        <v>232</v>
      </c>
      <c r="F3236" s="62" t="s">
        <v>11693</v>
      </c>
      <c r="G3236" s="62" t="s">
        <v>2483</v>
      </c>
      <c r="H3236" s="59">
        <v>44789</v>
      </c>
      <c r="I3236" s="59">
        <v>45154</v>
      </c>
      <c r="J3236" s="48" t="str">
        <f>IF(Ugovori_OPULJP[[#This Row],[DATUM ZAVRŠETKA OPERACIJE]]&gt;DATE(2024,3,31),"u provedbi","završen")</f>
        <v>završen</v>
      </c>
      <c r="K3236" s="46" t="s">
        <v>333</v>
      </c>
      <c r="L3236" s="46" t="s">
        <v>333</v>
      </c>
      <c r="M3236" s="49">
        <v>0.85</v>
      </c>
      <c r="N3236" s="49">
        <v>0.15</v>
      </c>
      <c r="O3236" s="50">
        <f>Ugovori_OPULJP[[#This Row],[Bespovratna sredstva - Ukupno (EU+Nac) HRK
= Ukupna ugovorena vrijednost bespovratnih sredstava]]*Ugovori_OPULJP[[#This Row],[EU STOPA SUFINANCIRANJA %
EU CO-FINANCING RATE %]]</f>
        <v>2121709.8030000003</v>
      </c>
      <c r="P3236" s="51">
        <f>Ugovori_OPULJP[[#This Row],[Bespovratna sredstva - EU dio - HRK]]/7.5345</f>
        <v>281599.28369500302</v>
      </c>
      <c r="Q3236" s="50">
        <f>Ugovori_OPULJP[[#This Row],[Bespovratna sredstva - Ukupno (EU+Nac) HRK
= Ukupna ugovorena vrijednost bespovratnih sredstava]]*Ugovori_OPULJP[[#This Row],[STOPA NACIONALNOG SUFINANCIRANJA %]]</f>
        <v>374419.37700000004</v>
      </c>
      <c r="R3236" s="51">
        <f>Ugovori_OPULJP[[#This Row],[Bespovratna sredstva - Nacionalni dio - HRK]]/7.5345</f>
        <v>49693.99124029465</v>
      </c>
      <c r="S3236" s="52">
        <v>2496129.1800000002</v>
      </c>
      <c r="T3236" s="51">
        <f>Ugovori_OPULJP[[#This Row],[Bespovratna sredstva - Ukupno (EU+Nac) HRK
= Ukupna ugovorena vrijednost bespovratnih sredstava]]/7.5345</f>
        <v>331293.27493529761</v>
      </c>
      <c r="U3236" s="50">
        <v>131375.21999999974</v>
      </c>
      <c r="V3236" s="51">
        <f>Ugovori_OPULJP[[#This Row],[Javni doprinos korisnika - HRK]]/7.5345</f>
        <v>17436.488154489314</v>
      </c>
      <c r="W3236" s="50">
        <v>0</v>
      </c>
      <c r="X3236" s="51">
        <f>Ugovori_OPULJP[[#This Row],[Privatni doprinos korisnika - HRK]]/7.5345</f>
        <v>0</v>
      </c>
      <c r="Y3236" s="52">
        <v>2627504.4</v>
      </c>
      <c r="Z3236" s="53">
        <f>Ugovori_OPULJP[[#This Row],[UKUPNI PRIHVATLJIVI IZDACI
TOTAL ELIGIBLE EXPENDITURE
= Bespovratna sredstva ukupno + doprinos korisnika
= Ukupni prihvatljivi troškovi
= Ukupna ugovorena vrijednost projekta HRK]]/7.5345</f>
        <v>348729.76308978692</v>
      </c>
      <c r="AA3236" s="57" t="s">
        <v>10669</v>
      </c>
      <c r="AB3236" s="57" t="s">
        <v>10670</v>
      </c>
      <c r="AC3236" s="107" t="s">
        <v>11694</v>
      </c>
      <c r="AD3236" s="63" t="s">
        <v>11026</v>
      </c>
    </row>
    <row r="3237" spans="1:30" ht="66.75" customHeight="1" x14ac:dyDescent="0.2">
      <c r="A3237" s="61" t="s">
        <v>11695</v>
      </c>
      <c r="B3237" s="55" t="s">
        <v>10664</v>
      </c>
      <c r="C3237" s="56" t="s">
        <v>11022</v>
      </c>
      <c r="D3237" s="88" t="s">
        <v>11623</v>
      </c>
      <c r="E3237" s="57" t="s">
        <v>232</v>
      </c>
      <c r="F3237" s="62" t="s">
        <v>11696</v>
      </c>
      <c r="G3237" s="62" t="s">
        <v>825</v>
      </c>
      <c r="H3237" s="59">
        <v>44774</v>
      </c>
      <c r="I3237" s="59">
        <v>45139</v>
      </c>
      <c r="J3237" s="48" t="str">
        <f>IF(Ugovori_OPULJP[[#This Row],[DATUM ZAVRŠETKA OPERACIJE]]&gt;DATE(2024,3,31),"u provedbi","završen")</f>
        <v>završen</v>
      </c>
      <c r="K3237" s="58" t="s">
        <v>79</v>
      </c>
      <c r="L3237" s="58" t="s">
        <v>79</v>
      </c>
      <c r="M3237" s="49">
        <v>0.85</v>
      </c>
      <c r="N3237" s="49">
        <v>0.15</v>
      </c>
      <c r="O3237" s="50">
        <f>Ugovori_OPULJP[[#This Row],[Bespovratna sredstva - Ukupno (EU+Nac) HRK
= Ukupna ugovorena vrijednost bespovratnih sredstava]]*Ugovori_OPULJP[[#This Row],[EU STOPA SUFINANCIRANJA %
EU CO-FINANCING RATE %]]</f>
        <v>2062024.6814999999</v>
      </c>
      <c r="P3237" s="51">
        <f>Ugovori_OPULJP[[#This Row],[Bespovratna sredstva - EU dio - HRK]]/7.5345</f>
        <v>273677.70674895478</v>
      </c>
      <c r="Q3237" s="50">
        <f>Ugovori_OPULJP[[#This Row],[Bespovratna sredstva - Ukupno (EU+Nac) HRK
= Ukupna ugovorena vrijednost bespovratnih sredstava]]*Ugovori_OPULJP[[#This Row],[STOPA NACIONALNOG SUFINANCIRANJA %]]</f>
        <v>363886.70850000001</v>
      </c>
      <c r="R3237" s="51">
        <f>Ugovori_OPULJP[[#This Row],[Bespovratna sredstva - Nacionalni dio - HRK]]/7.5345</f>
        <v>48296.065896874374</v>
      </c>
      <c r="S3237" s="52">
        <v>2425911.39</v>
      </c>
      <c r="T3237" s="51">
        <f>Ugovori_OPULJP[[#This Row],[Bespovratna sredstva - Ukupno (EU+Nac) HRK
= Ukupna ugovorena vrijednost bespovratnih sredstava]]/7.5345</f>
        <v>321973.77264582919</v>
      </c>
      <c r="U3237" s="50">
        <v>428102.00999999978</v>
      </c>
      <c r="V3237" s="51">
        <f>Ugovori_OPULJP[[#This Row],[Javni doprinos korisnika - HRK]]/7.5345</f>
        <v>56818.901055146292</v>
      </c>
      <c r="W3237" s="50">
        <v>0</v>
      </c>
      <c r="X3237" s="51">
        <f>Ugovori_OPULJP[[#This Row],[Privatni doprinos korisnika - HRK]]/7.5345</f>
        <v>0</v>
      </c>
      <c r="Y3237" s="52">
        <v>2854013.4</v>
      </c>
      <c r="Z3237" s="53">
        <f>Ugovori_OPULJP[[#This Row],[UKUPNI PRIHVATLJIVI IZDACI
TOTAL ELIGIBLE EXPENDITURE
= Bespovratna sredstva ukupno + doprinos korisnika
= Ukupni prihvatljivi troškovi
= Ukupna ugovorena vrijednost projekta HRK]]/7.5345</f>
        <v>378792.67370097549</v>
      </c>
      <c r="AA3237" s="57" t="s">
        <v>10669</v>
      </c>
      <c r="AB3237" s="57" t="s">
        <v>10670</v>
      </c>
      <c r="AC3237" s="107" t="s">
        <v>11697</v>
      </c>
      <c r="AD3237" s="63" t="s">
        <v>11026</v>
      </c>
    </row>
    <row r="3238" spans="1:30" ht="66.75" customHeight="1" x14ac:dyDescent="0.2">
      <c r="A3238" s="61" t="s">
        <v>11698</v>
      </c>
      <c r="B3238" s="55" t="s">
        <v>10664</v>
      </c>
      <c r="C3238" s="56" t="s">
        <v>11022</v>
      </c>
      <c r="D3238" s="88" t="s">
        <v>11623</v>
      </c>
      <c r="E3238" s="57" t="s">
        <v>232</v>
      </c>
      <c r="F3238" s="62" t="s">
        <v>11699</v>
      </c>
      <c r="G3238" s="62" t="s">
        <v>804</v>
      </c>
      <c r="H3238" s="59">
        <v>44805</v>
      </c>
      <c r="I3238" s="59">
        <v>45170</v>
      </c>
      <c r="J3238" s="48" t="str">
        <f>IF(Ugovori_OPULJP[[#This Row],[DATUM ZAVRŠETKA OPERACIJE]]&gt;DATE(2024,3,31),"u provedbi","završen")</f>
        <v>završen</v>
      </c>
      <c r="K3238" s="46" t="s">
        <v>594</v>
      </c>
      <c r="L3238" s="46" t="s">
        <v>594</v>
      </c>
      <c r="M3238" s="49">
        <v>0.85</v>
      </c>
      <c r="N3238" s="49">
        <v>0.15</v>
      </c>
      <c r="O3238" s="50">
        <f>Ugovori_OPULJP[[#This Row],[Bespovratna sredstva - Ukupno (EU+Nac) HRK
= Ukupna ugovorena vrijednost bespovratnih sredstava]]*Ugovori_OPULJP[[#This Row],[EU STOPA SUFINANCIRANJA %
EU CO-FINANCING RATE %]]</f>
        <v>1669258.0755</v>
      </c>
      <c r="P3238" s="51">
        <f>Ugovori_OPULJP[[#This Row],[Bespovratna sredstva - EU dio - HRK]]/7.5345</f>
        <v>221548.61974915388</v>
      </c>
      <c r="Q3238" s="50">
        <f>Ugovori_OPULJP[[#This Row],[Bespovratna sredstva - Ukupno (EU+Nac) HRK
= Ukupna ugovorena vrijednost bespovratnih sredstava]]*Ugovori_OPULJP[[#This Row],[STOPA NACIONALNOG SUFINANCIRANJA %]]</f>
        <v>294574.95449999999</v>
      </c>
      <c r="R3238" s="51">
        <f>Ugovori_OPULJP[[#This Row],[Bespovratna sredstva - Nacionalni dio - HRK]]/7.5345</f>
        <v>39096.815249850682</v>
      </c>
      <c r="S3238" s="52">
        <v>1963833.03</v>
      </c>
      <c r="T3238" s="51">
        <f>Ugovori_OPULJP[[#This Row],[Bespovratna sredstva - Ukupno (EU+Nac) HRK
= Ukupna ugovorena vrijednost bespovratnih sredstava]]/7.5345</f>
        <v>260645.43499900456</v>
      </c>
      <c r="U3238" s="50">
        <v>346558.76999999979</v>
      </c>
      <c r="V3238" s="51">
        <f>Ugovori_OPULJP[[#This Row],[Javni doprinos korisnika - HRK]]/7.5345</f>
        <v>45996.253235118427</v>
      </c>
      <c r="W3238" s="50">
        <v>0</v>
      </c>
      <c r="X3238" s="51">
        <f>Ugovori_OPULJP[[#This Row],[Privatni doprinos korisnika - HRK]]/7.5345</f>
        <v>0</v>
      </c>
      <c r="Y3238" s="52">
        <v>2310391.7999999998</v>
      </c>
      <c r="Z3238" s="53">
        <f>Ugovori_OPULJP[[#This Row],[UKUPNI PRIHVATLJIVI IZDACI
TOTAL ELIGIBLE EXPENDITURE
= Bespovratna sredstva ukupno + doprinos korisnika
= Ukupni prihvatljivi troškovi
= Ukupna ugovorena vrijednost projekta HRK]]/7.5345</f>
        <v>306641.68823412299</v>
      </c>
      <c r="AA3238" s="57" t="s">
        <v>10669</v>
      </c>
      <c r="AB3238" s="57" t="s">
        <v>10670</v>
      </c>
      <c r="AC3238" s="56" t="s">
        <v>11700</v>
      </c>
      <c r="AD3238" s="63" t="s">
        <v>11026</v>
      </c>
    </row>
    <row r="3239" spans="1:30" ht="66.75" customHeight="1" x14ac:dyDescent="0.2">
      <c r="A3239" s="61" t="s">
        <v>11701</v>
      </c>
      <c r="B3239" s="55" t="s">
        <v>10664</v>
      </c>
      <c r="C3239" s="56" t="s">
        <v>11022</v>
      </c>
      <c r="D3239" s="88" t="s">
        <v>11623</v>
      </c>
      <c r="E3239" s="57" t="s">
        <v>232</v>
      </c>
      <c r="F3239" s="62" t="s">
        <v>11702</v>
      </c>
      <c r="G3239" s="62" t="s">
        <v>4324</v>
      </c>
      <c r="H3239" s="59">
        <v>44754</v>
      </c>
      <c r="I3239" s="59">
        <v>45119</v>
      </c>
      <c r="J3239" s="48" t="str">
        <f>IF(Ugovori_OPULJP[[#This Row],[DATUM ZAVRŠETKA OPERACIJE]]&gt;DATE(2024,3,31),"u provedbi","završen")</f>
        <v>završen</v>
      </c>
      <c r="K3239" s="46" t="s">
        <v>249</v>
      </c>
      <c r="L3239" s="46" t="s">
        <v>249</v>
      </c>
      <c r="M3239" s="49">
        <v>0.85</v>
      </c>
      <c r="N3239" s="49">
        <v>0.15</v>
      </c>
      <c r="O3239" s="50">
        <f>Ugovori_OPULJP[[#This Row],[Bespovratna sredstva - Ukupno (EU+Nac) HRK
= Ukupna ugovorena vrijednost bespovratnih sredstava]]*Ugovori_OPULJP[[#This Row],[EU STOPA SUFINANCIRANJA %
EU CO-FINANCING RATE %]]</f>
        <v>621880.4595</v>
      </c>
      <c r="P3239" s="51">
        <f>Ugovori_OPULJP[[#This Row],[Bespovratna sredstva - EU dio - HRK]]/7.5345</f>
        <v>82537.721083018114</v>
      </c>
      <c r="Q3239" s="50">
        <f>Ugovori_OPULJP[[#This Row],[Bespovratna sredstva - Ukupno (EU+Nac) HRK
= Ukupna ugovorena vrijednost bespovratnih sredstava]]*Ugovori_OPULJP[[#This Row],[STOPA NACIONALNOG SUFINANCIRANJA %]]</f>
        <v>109743.6105</v>
      </c>
      <c r="R3239" s="51">
        <f>Ugovori_OPULJP[[#This Row],[Bespovratna sredstva - Nacionalni dio - HRK]]/7.5345</f>
        <v>14565.480191120843</v>
      </c>
      <c r="S3239" s="52">
        <v>731624.07</v>
      </c>
      <c r="T3239" s="51">
        <f>Ugovori_OPULJP[[#This Row],[Bespovratna sredstva - Ukupno (EU+Nac) HRK
= Ukupna ugovorena vrijednost bespovratnih sredstava]]/7.5345</f>
        <v>97103.201274138948</v>
      </c>
      <c r="U3239" s="50">
        <v>129110.13</v>
      </c>
      <c r="V3239" s="51">
        <f>Ugovori_OPULJP[[#This Row],[Javni doprinos korisnika - HRK]]/7.5345</f>
        <v>17135.859048377464</v>
      </c>
      <c r="W3239" s="50">
        <v>0</v>
      </c>
      <c r="X3239" s="51">
        <f>Ugovori_OPULJP[[#This Row],[Privatni doprinos korisnika - HRK]]/7.5345</f>
        <v>0</v>
      </c>
      <c r="Y3239" s="52">
        <v>860734.2</v>
      </c>
      <c r="Z3239" s="53">
        <f>Ugovori_OPULJP[[#This Row],[UKUPNI PRIHVATLJIVI IZDACI
TOTAL ELIGIBLE EXPENDITURE
= Bespovratna sredstva ukupno + doprinos korisnika
= Ukupni prihvatljivi troškovi
= Ukupna ugovorena vrijednost projekta HRK]]/7.5345</f>
        <v>114239.06032251641</v>
      </c>
      <c r="AA3239" s="57" t="s">
        <v>10669</v>
      </c>
      <c r="AB3239" s="57" t="s">
        <v>10670</v>
      </c>
      <c r="AC3239" s="56" t="s">
        <v>11703</v>
      </c>
      <c r="AD3239" s="63" t="s">
        <v>11026</v>
      </c>
    </row>
    <row r="3240" spans="1:30" ht="66.75" customHeight="1" x14ac:dyDescent="0.2">
      <c r="A3240" s="61" t="s">
        <v>11704</v>
      </c>
      <c r="B3240" s="55" t="s">
        <v>10664</v>
      </c>
      <c r="C3240" s="56" t="s">
        <v>11022</v>
      </c>
      <c r="D3240" s="88" t="s">
        <v>11623</v>
      </c>
      <c r="E3240" s="57" t="s">
        <v>232</v>
      </c>
      <c r="F3240" s="62" t="s">
        <v>11705</v>
      </c>
      <c r="G3240" s="62" t="s">
        <v>1171</v>
      </c>
      <c r="H3240" s="59">
        <v>44781</v>
      </c>
      <c r="I3240" s="59">
        <v>45146</v>
      </c>
      <c r="J3240" s="48" t="str">
        <f>IF(Ugovori_OPULJP[[#This Row],[DATUM ZAVRŠETKA OPERACIJE]]&gt;DATE(2024,3,31),"u provedbi","završen")</f>
        <v>završen</v>
      </c>
      <c r="K3240" s="46" t="s">
        <v>333</v>
      </c>
      <c r="L3240" s="46" t="s">
        <v>333</v>
      </c>
      <c r="M3240" s="49">
        <v>0.85</v>
      </c>
      <c r="N3240" s="49">
        <v>0.15</v>
      </c>
      <c r="O3240" s="50">
        <f>Ugovori_OPULJP[[#This Row],[Bespovratna sredstva - Ukupno (EU+Nac) HRK
= Ukupna ugovorena vrijednost bespovratnih sredstava]]*Ugovori_OPULJP[[#This Row],[EU STOPA SUFINANCIRANJA %
EU CO-FINANCING RATE %]]</f>
        <v>1698137.9729999998</v>
      </c>
      <c r="P3240" s="51">
        <f>Ugovori_OPULJP[[#This Row],[Bespovratna sredstva - EU dio - HRK]]/7.5345</f>
        <v>225381.6408520804</v>
      </c>
      <c r="Q3240" s="50">
        <f>Ugovori_OPULJP[[#This Row],[Bespovratna sredstva - Ukupno (EU+Nac) HRK
= Ukupna ugovorena vrijednost bespovratnih sredstava]]*Ugovori_OPULJP[[#This Row],[STOPA NACIONALNOG SUFINANCIRANJA %]]</f>
        <v>299671.40699999995</v>
      </c>
      <c r="R3240" s="51">
        <f>Ugovori_OPULJP[[#This Row],[Bespovratna sredstva - Nacionalni dio - HRK]]/7.5345</f>
        <v>39773.230738602419</v>
      </c>
      <c r="S3240" s="52">
        <v>1997809.38</v>
      </c>
      <c r="T3240" s="51">
        <f>Ugovori_OPULJP[[#This Row],[Bespovratna sredstva - Ukupno (EU+Nac) HRK
= Ukupna ugovorena vrijednost bespovratnih sredstava]]/7.5345</f>
        <v>265154.87159068283</v>
      </c>
      <c r="U3240" s="50">
        <v>221978.8200000003</v>
      </c>
      <c r="V3240" s="51">
        <f>Ugovori_OPULJP[[#This Row],[Javni doprinos korisnika - HRK]]/7.5345</f>
        <v>29461.652398964801</v>
      </c>
      <c r="W3240" s="50">
        <v>0</v>
      </c>
      <c r="X3240" s="51">
        <f>Ugovori_OPULJP[[#This Row],[Privatni doprinos korisnika - HRK]]/7.5345</f>
        <v>0</v>
      </c>
      <c r="Y3240" s="52">
        <v>2219788.2000000002</v>
      </c>
      <c r="Z3240" s="53">
        <f>Ugovori_OPULJP[[#This Row],[UKUPNI PRIHVATLJIVI IZDACI
TOTAL ELIGIBLE EXPENDITURE
= Bespovratna sredstva ukupno + doprinos korisnika
= Ukupni prihvatljivi troškovi
= Ukupna ugovorena vrijednost projekta HRK]]/7.5345</f>
        <v>294616.52398964763</v>
      </c>
      <c r="AA3240" s="57" t="s">
        <v>10669</v>
      </c>
      <c r="AB3240" s="57" t="s">
        <v>10670</v>
      </c>
      <c r="AC3240" s="56" t="s">
        <v>11706</v>
      </c>
      <c r="AD3240" s="63" t="s">
        <v>11026</v>
      </c>
    </row>
    <row r="3241" spans="1:30" ht="66.75" customHeight="1" x14ac:dyDescent="0.2">
      <c r="A3241" s="61" t="s">
        <v>11707</v>
      </c>
      <c r="B3241" s="55" t="s">
        <v>10664</v>
      </c>
      <c r="C3241" s="56" t="s">
        <v>11022</v>
      </c>
      <c r="D3241" s="88" t="s">
        <v>11623</v>
      </c>
      <c r="E3241" s="57" t="s">
        <v>232</v>
      </c>
      <c r="F3241" s="62" t="s">
        <v>11708</v>
      </c>
      <c r="G3241" s="62" t="s">
        <v>11258</v>
      </c>
      <c r="H3241" s="59">
        <v>44781</v>
      </c>
      <c r="I3241" s="59">
        <v>45146</v>
      </c>
      <c r="J3241" s="48" t="str">
        <f>IF(Ugovori_OPULJP[[#This Row],[DATUM ZAVRŠETKA OPERACIJE]]&gt;DATE(2024,3,31),"u provedbi","završen")</f>
        <v>završen</v>
      </c>
      <c r="K3241" s="46" t="s">
        <v>155</v>
      </c>
      <c r="L3241" s="46" t="s">
        <v>155</v>
      </c>
      <c r="M3241" s="49">
        <v>0.85</v>
      </c>
      <c r="N3241" s="49">
        <v>0.15</v>
      </c>
      <c r="O3241" s="50">
        <f>Ugovori_OPULJP[[#This Row],[Bespovratna sredstva - Ukupno (EU+Nac) HRK
= Ukupna ugovorena vrijednost bespovratnih sredstava]]*Ugovori_OPULJP[[#This Row],[EU STOPA SUFINANCIRANJA %
EU CO-FINANCING RATE %]]</f>
        <v>554494.03200000001</v>
      </c>
      <c r="P3241" s="51">
        <f>Ugovori_OPULJP[[#This Row],[Bespovratna sredstva - EU dio - HRK]]/7.5345</f>
        <v>73594.00517618953</v>
      </c>
      <c r="Q3241" s="50">
        <f>Ugovori_OPULJP[[#This Row],[Bespovratna sredstva - Ukupno (EU+Nac) HRK
= Ukupna ugovorena vrijednost bespovratnih sredstava]]*Ugovori_OPULJP[[#This Row],[STOPA NACIONALNOG SUFINANCIRANJA %]]</f>
        <v>97851.888000000006</v>
      </c>
      <c r="R3241" s="51">
        <f>Ugovori_OPULJP[[#This Row],[Bespovratna sredstva - Nacionalni dio - HRK]]/7.5345</f>
        <v>12987.177384033446</v>
      </c>
      <c r="S3241" s="52">
        <v>652345.92000000004</v>
      </c>
      <c r="T3241" s="51">
        <f>Ugovori_OPULJP[[#This Row],[Bespovratna sredstva - Ukupno (EU+Nac) HRK
= Ukupna ugovorena vrijednost bespovratnih sredstava]]/7.5345</f>
        <v>86581.18256022298</v>
      </c>
      <c r="U3241" s="50">
        <v>72482.880000000005</v>
      </c>
      <c r="V3241" s="51">
        <f>Ugovori_OPULJP[[#This Row],[Javni doprinos korisnika - HRK]]/7.5345</f>
        <v>9620.1313955803307</v>
      </c>
      <c r="W3241" s="50">
        <v>0</v>
      </c>
      <c r="X3241" s="51">
        <f>Ugovori_OPULJP[[#This Row],[Privatni doprinos korisnika - HRK]]/7.5345</f>
        <v>0</v>
      </c>
      <c r="Y3241" s="52">
        <v>724828.8</v>
      </c>
      <c r="Z3241" s="53">
        <f>Ugovori_OPULJP[[#This Row],[UKUPNI PRIHVATLJIVI IZDACI
TOTAL ELIGIBLE EXPENDITURE
= Bespovratna sredstva ukupno + doprinos korisnika
= Ukupni prihvatljivi troškovi
= Ukupna ugovorena vrijednost projekta HRK]]/7.5345</f>
        <v>96201.3139558033</v>
      </c>
      <c r="AA3241" s="57" t="s">
        <v>10669</v>
      </c>
      <c r="AB3241" s="57" t="s">
        <v>10670</v>
      </c>
      <c r="AC3241" s="56" t="s">
        <v>11709</v>
      </c>
      <c r="AD3241" s="63" t="s">
        <v>11026</v>
      </c>
    </row>
    <row r="3242" spans="1:30" ht="66.75" customHeight="1" x14ac:dyDescent="0.2">
      <c r="A3242" s="61" t="s">
        <v>11710</v>
      </c>
      <c r="B3242" s="55" t="s">
        <v>10664</v>
      </c>
      <c r="C3242" s="56" t="s">
        <v>11022</v>
      </c>
      <c r="D3242" s="88" t="s">
        <v>11623</v>
      </c>
      <c r="E3242" s="57" t="s">
        <v>232</v>
      </c>
      <c r="F3242" s="62" t="s">
        <v>11711</v>
      </c>
      <c r="G3242" s="62" t="s">
        <v>2532</v>
      </c>
      <c r="H3242" s="59">
        <v>44747</v>
      </c>
      <c r="I3242" s="59">
        <v>45112</v>
      </c>
      <c r="J3242" s="48" t="str">
        <f>IF(Ugovori_OPULJP[[#This Row],[DATUM ZAVRŠETKA OPERACIJE]]&gt;DATE(2024,3,31),"u provedbi","završen")</f>
        <v>završen</v>
      </c>
      <c r="K3242" s="46" t="s">
        <v>155</v>
      </c>
      <c r="L3242" s="46" t="s">
        <v>155</v>
      </c>
      <c r="M3242" s="49">
        <v>0.85</v>
      </c>
      <c r="N3242" s="49">
        <v>0.15</v>
      </c>
      <c r="O3242" s="50">
        <f>Ugovori_OPULJP[[#This Row],[Bespovratna sredstva - Ukupno (EU+Nac) HRK
= Ukupna ugovorena vrijednost bespovratnih sredstava]]*Ugovori_OPULJP[[#This Row],[EU STOPA SUFINANCIRANJA %
EU CO-FINANCING RATE %]]</f>
        <v>1700000</v>
      </c>
      <c r="P3242" s="51">
        <f>Ugovori_OPULJP[[#This Row],[Bespovratna sredstva - EU dio - HRK]]/7.5345</f>
        <v>225628.77430486429</v>
      </c>
      <c r="Q3242" s="50">
        <f>Ugovori_OPULJP[[#This Row],[Bespovratna sredstva - Ukupno (EU+Nac) HRK
= Ukupna ugovorena vrijednost bespovratnih sredstava]]*Ugovori_OPULJP[[#This Row],[STOPA NACIONALNOG SUFINANCIRANJA %]]</f>
        <v>300000</v>
      </c>
      <c r="R3242" s="51">
        <f>Ugovori_OPULJP[[#This Row],[Bespovratna sredstva - Nacionalni dio - HRK]]/7.5345</f>
        <v>39816.842524387816</v>
      </c>
      <c r="S3242" s="52">
        <v>2000000</v>
      </c>
      <c r="T3242" s="51">
        <f>Ugovori_OPULJP[[#This Row],[Bespovratna sredstva - Ukupno (EU+Nac) HRK
= Ukupna ugovorena vrijednost bespovratnih sredstava]]/7.5345</f>
        <v>265445.6168292521</v>
      </c>
      <c r="U3242" s="50">
        <v>718108</v>
      </c>
      <c r="V3242" s="51">
        <f>Ugovori_OPULJP[[#This Row],[Javni doprinos korisnika - HRK]]/7.5345</f>
        <v>95309.310505010275</v>
      </c>
      <c r="W3242" s="50">
        <v>0</v>
      </c>
      <c r="X3242" s="51">
        <f>Ugovori_OPULJP[[#This Row],[Privatni doprinos korisnika - HRK]]/7.5345</f>
        <v>0</v>
      </c>
      <c r="Y3242" s="52">
        <v>2718108</v>
      </c>
      <c r="Z3242" s="53">
        <f>Ugovori_OPULJP[[#This Row],[UKUPNI PRIHVATLJIVI IZDACI
TOTAL ELIGIBLE EXPENDITURE
= Bespovratna sredstva ukupno + doprinos korisnika
= Ukupni prihvatljivi troškovi
= Ukupna ugovorena vrijednost projekta HRK]]/7.5345</f>
        <v>360754.92733426235</v>
      </c>
      <c r="AA3242" s="57" t="s">
        <v>10669</v>
      </c>
      <c r="AB3242" s="57" t="s">
        <v>10670</v>
      </c>
      <c r="AC3242" s="56" t="s">
        <v>11712</v>
      </c>
      <c r="AD3242" s="63" t="s">
        <v>11026</v>
      </c>
    </row>
    <row r="3243" spans="1:30" ht="66.75" customHeight="1" x14ac:dyDescent="0.2">
      <c r="A3243" s="61" t="s">
        <v>11713</v>
      </c>
      <c r="B3243" s="55" t="s">
        <v>10664</v>
      </c>
      <c r="C3243" s="56" t="s">
        <v>11022</v>
      </c>
      <c r="D3243" s="88" t="s">
        <v>11623</v>
      </c>
      <c r="E3243" s="57" t="s">
        <v>232</v>
      </c>
      <c r="F3243" s="62" t="s">
        <v>11211</v>
      </c>
      <c r="G3243" s="62" t="s">
        <v>11096</v>
      </c>
      <c r="H3243" s="59">
        <v>44803</v>
      </c>
      <c r="I3243" s="59">
        <v>45168</v>
      </c>
      <c r="J3243" s="48" t="str">
        <f>IF(Ugovori_OPULJP[[#This Row],[DATUM ZAVRŠETKA OPERACIJE]]&gt;DATE(2024,3,31),"u provedbi","završen")</f>
        <v>završen</v>
      </c>
      <c r="K3243" s="46" t="s">
        <v>271</v>
      </c>
      <c r="L3243" s="46" t="s">
        <v>271</v>
      </c>
      <c r="M3243" s="49">
        <v>0.85</v>
      </c>
      <c r="N3243" s="49">
        <v>0.15</v>
      </c>
      <c r="O3243" s="50">
        <f>Ugovori_OPULJP[[#This Row],[Bespovratna sredstva - Ukupno (EU+Nac) HRK
= Ukupna ugovorena vrijednost bespovratnih sredstava]]*Ugovori_OPULJP[[#This Row],[EU STOPA SUFINANCIRANJA %
EU CO-FINANCING RATE %]]</f>
        <v>1646154.1575</v>
      </c>
      <c r="P3243" s="51">
        <f>Ugovori_OPULJP[[#This Row],[Bespovratna sredstva - EU dio - HRK]]/7.5345</f>
        <v>218482.20286681264</v>
      </c>
      <c r="Q3243" s="50">
        <f>Ugovori_OPULJP[[#This Row],[Bespovratna sredstva - Ukupno (EU+Nac) HRK
= Ukupna ugovorena vrijednost bespovratnih sredstava]]*Ugovori_OPULJP[[#This Row],[STOPA NACIONALNOG SUFINANCIRANJA %]]</f>
        <v>290497.79249999998</v>
      </c>
      <c r="R3243" s="51">
        <f>Ugovori_OPULJP[[#This Row],[Bespovratna sredstva - Nacionalni dio - HRK]]/7.5345</f>
        <v>38555.682858849286</v>
      </c>
      <c r="S3243" s="52">
        <v>1936651.95</v>
      </c>
      <c r="T3243" s="51">
        <f>Ugovori_OPULJP[[#This Row],[Bespovratna sredstva - Ukupno (EU+Nac) HRK
= Ukupna ugovorena vrijednost bespovratnih sredstava]]/7.5345</f>
        <v>257037.88572566194</v>
      </c>
      <c r="U3243" s="50">
        <v>101929.05000000005</v>
      </c>
      <c r="V3243" s="51">
        <f>Ugovori_OPULJP[[#This Row],[Javni doprinos korisnika - HRK]]/7.5345</f>
        <v>13528.309775034844</v>
      </c>
      <c r="W3243" s="50">
        <v>0</v>
      </c>
      <c r="X3243" s="51">
        <f>Ugovori_OPULJP[[#This Row],[Privatni doprinos korisnika - HRK]]/7.5345</f>
        <v>0</v>
      </c>
      <c r="Y3243" s="52">
        <v>2038581</v>
      </c>
      <c r="Z3243" s="53">
        <f>Ugovori_OPULJP[[#This Row],[UKUPNI PRIHVATLJIVI IZDACI
TOTAL ELIGIBLE EXPENDITURE
= Bespovratna sredstva ukupno + doprinos korisnika
= Ukupni prihvatljivi troškovi
= Ukupna ugovorena vrijednost projekta HRK]]/7.5345</f>
        <v>270566.19550069678</v>
      </c>
      <c r="AA3243" s="57" t="s">
        <v>10669</v>
      </c>
      <c r="AB3243" s="57" t="s">
        <v>10670</v>
      </c>
      <c r="AC3243" s="56" t="s">
        <v>11714</v>
      </c>
      <c r="AD3243" s="63" t="s">
        <v>11026</v>
      </c>
    </row>
    <row r="3244" spans="1:30" ht="66.75" customHeight="1" x14ac:dyDescent="0.2">
      <c r="A3244" s="61" t="s">
        <v>11715</v>
      </c>
      <c r="B3244" s="55" t="s">
        <v>10664</v>
      </c>
      <c r="C3244" s="56" t="s">
        <v>11022</v>
      </c>
      <c r="D3244" s="88" t="s">
        <v>11623</v>
      </c>
      <c r="E3244" s="57" t="s">
        <v>232</v>
      </c>
      <c r="F3244" s="62" t="s">
        <v>11716</v>
      </c>
      <c r="G3244" s="62" t="s">
        <v>11086</v>
      </c>
      <c r="H3244" s="59">
        <v>44761</v>
      </c>
      <c r="I3244" s="59">
        <v>45126</v>
      </c>
      <c r="J3244" s="48" t="str">
        <f>IF(Ugovori_OPULJP[[#This Row],[DATUM ZAVRŠETKA OPERACIJE]]&gt;DATE(2024,3,31),"u provedbi","završen")</f>
        <v>završen</v>
      </c>
      <c r="K3244" s="46" t="s">
        <v>371</v>
      </c>
      <c r="L3244" s="46" t="s">
        <v>371</v>
      </c>
      <c r="M3244" s="49">
        <v>0.85</v>
      </c>
      <c r="N3244" s="49">
        <v>0.15</v>
      </c>
      <c r="O3244" s="50">
        <f>Ugovori_OPULJP[[#This Row],[Bespovratna sredstva - Ukupno (EU+Nac) HRK
= Ukupna ugovorena vrijednost bespovratnih sredstava]]*Ugovori_OPULJP[[#This Row],[EU STOPA SUFINANCIRANJA %
EU CO-FINANCING RATE %]]</f>
        <v>1212955.6949999998</v>
      </c>
      <c r="P3244" s="51">
        <f>Ugovori_OPULJP[[#This Row],[Bespovratna sredstva - EU dio - HRK]]/7.5345</f>
        <v>160986.88632291456</v>
      </c>
      <c r="Q3244" s="50">
        <f>Ugovori_OPULJP[[#This Row],[Bespovratna sredstva - Ukupno (EU+Nac) HRK
= Ukupna ugovorena vrijednost bespovratnih sredstava]]*Ugovori_OPULJP[[#This Row],[STOPA NACIONALNOG SUFINANCIRANJA %]]</f>
        <v>214051.00499999998</v>
      </c>
      <c r="R3244" s="51">
        <f>Ugovori_OPULJP[[#This Row],[Bespovratna sredstva - Nacionalni dio - HRK]]/7.5345</f>
        <v>28409.450527573157</v>
      </c>
      <c r="S3244" s="52">
        <v>1427006.7</v>
      </c>
      <c r="T3244" s="51">
        <f>Ugovori_OPULJP[[#This Row],[Bespovratna sredstva - Ukupno (EU+Nac) HRK
= Ukupna ugovorena vrijednost bespovratnih sredstava]]/7.5345</f>
        <v>189396.33685048774</v>
      </c>
      <c r="U3244" s="50">
        <v>158556.30000000005</v>
      </c>
      <c r="V3244" s="51">
        <f>Ugovori_OPULJP[[#This Row],[Javni doprinos korisnika - HRK]]/7.5345</f>
        <v>21044.03742783198</v>
      </c>
      <c r="W3244" s="50">
        <v>0</v>
      </c>
      <c r="X3244" s="51">
        <f>Ugovori_OPULJP[[#This Row],[Privatni doprinos korisnika - HRK]]/7.5345</f>
        <v>0</v>
      </c>
      <c r="Y3244" s="52">
        <v>1585563</v>
      </c>
      <c r="Z3244" s="53">
        <f>Ugovori_OPULJP[[#This Row],[UKUPNI PRIHVATLJIVI IZDACI
TOTAL ELIGIBLE EXPENDITURE
= Bespovratna sredstva ukupno + doprinos korisnika
= Ukupni prihvatljivi troškovi
= Ukupna ugovorena vrijednost projekta HRK]]/7.5345</f>
        <v>210440.37427831971</v>
      </c>
      <c r="AA3244" s="57" t="s">
        <v>10669</v>
      </c>
      <c r="AB3244" s="57" t="s">
        <v>10670</v>
      </c>
      <c r="AC3244" s="56" t="s">
        <v>11717</v>
      </c>
      <c r="AD3244" s="63" t="s">
        <v>11026</v>
      </c>
    </row>
    <row r="3245" spans="1:30" ht="66.75" customHeight="1" x14ac:dyDescent="0.2">
      <c r="A3245" s="61" t="s">
        <v>11718</v>
      </c>
      <c r="B3245" s="55" t="s">
        <v>10664</v>
      </c>
      <c r="C3245" s="56" t="s">
        <v>11022</v>
      </c>
      <c r="D3245" s="88" t="s">
        <v>11623</v>
      </c>
      <c r="E3245" s="57" t="s">
        <v>232</v>
      </c>
      <c r="F3245" s="62" t="s">
        <v>11719</v>
      </c>
      <c r="G3245" s="62" t="s">
        <v>771</v>
      </c>
      <c r="H3245" s="59">
        <v>44782</v>
      </c>
      <c r="I3245" s="59">
        <v>45147</v>
      </c>
      <c r="J3245" s="48" t="str">
        <f>IF(Ugovori_OPULJP[[#This Row],[DATUM ZAVRŠETKA OPERACIJE]]&gt;DATE(2024,3,31),"u provedbi","završen")</f>
        <v>završen</v>
      </c>
      <c r="K3245" s="46" t="s">
        <v>425</v>
      </c>
      <c r="L3245" s="46" t="s">
        <v>425</v>
      </c>
      <c r="M3245" s="49">
        <v>0.85</v>
      </c>
      <c r="N3245" s="49">
        <v>0.15</v>
      </c>
      <c r="O3245" s="50">
        <f>Ugovori_OPULJP[[#This Row],[Bespovratna sredstva - Ukupno (EU+Nac) HRK
= Ukupna ugovorena vrijednost bespovratnih sredstava]]*Ugovori_OPULJP[[#This Row],[EU STOPA SUFINANCIRANJA %
EU CO-FINANCING RATE %]]</f>
        <v>3361620.0690000001</v>
      </c>
      <c r="P3245" s="51">
        <f>Ugovori_OPULJP[[#This Row],[Bespovratna sredstva - EU dio - HRK]]/7.5345</f>
        <v>446163.65638064902</v>
      </c>
      <c r="Q3245" s="50">
        <f>Ugovori_OPULJP[[#This Row],[Bespovratna sredstva - Ukupno (EU+Nac) HRK
= Ukupna ugovorena vrijednost bespovratnih sredstava]]*Ugovori_OPULJP[[#This Row],[STOPA NACIONALNOG SUFINANCIRANJA %]]</f>
        <v>593227.071</v>
      </c>
      <c r="R3245" s="51">
        <f>Ugovori_OPULJP[[#This Row],[Bespovratna sredstva - Nacionalni dio - HRK]]/7.5345</f>
        <v>78734.762890702768</v>
      </c>
      <c r="S3245" s="52">
        <v>3954847.14</v>
      </c>
      <c r="T3245" s="51">
        <f>Ugovori_OPULJP[[#This Row],[Bespovratna sredstva - Ukupno (EU+Nac) HRK
= Ukupna ugovorena vrijednost bespovratnih sredstava]]/7.5345</f>
        <v>524898.41927135177</v>
      </c>
      <c r="U3245" s="50">
        <v>439427.4599999995</v>
      </c>
      <c r="V3245" s="51">
        <f>Ugovori_OPULJP[[#This Row],[Javni doprinos korisnika - HRK]]/7.5345</f>
        <v>58322.046585705684</v>
      </c>
      <c r="W3245" s="50">
        <v>0</v>
      </c>
      <c r="X3245" s="51">
        <f>Ugovori_OPULJP[[#This Row],[Privatni doprinos korisnika - HRK]]/7.5345</f>
        <v>0</v>
      </c>
      <c r="Y3245" s="52">
        <v>4394274.5999999996</v>
      </c>
      <c r="Z3245" s="53">
        <f>Ugovori_OPULJP[[#This Row],[UKUPNI PRIHVATLJIVI IZDACI
TOTAL ELIGIBLE EXPENDITURE
= Bespovratna sredstva ukupno + doprinos korisnika
= Ukupni prihvatljivi troškovi
= Ukupna ugovorena vrijednost projekta HRK]]/7.5345</f>
        <v>583220.46585705748</v>
      </c>
      <c r="AA3245" s="57" t="s">
        <v>10669</v>
      </c>
      <c r="AB3245" s="57" t="s">
        <v>10670</v>
      </c>
      <c r="AC3245" s="56" t="s">
        <v>11720</v>
      </c>
      <c r="AD3245" s="63" t="s">
        <v>11026</v>
      </c>
    </row>
    <row r="3246" spans="1:30" ht="66.75" customHeight="1" x14ac:dyDescent="0.2">
      <c r="A3246" s="61" t="s">
        <v>11721</v>
      </c>
      <c r="B3246" s="55" t="s">
        <v>10664</v>
      </c>
      <c r="C3246" s="56" t="s">
        <v>11022</v>
      </c>
      <c r="D3246" s="88" t="s">
        <v>11623</v>
      </c>
      <c r="E3246" s="57" t="s">
        <v>232</v>
      </c>
      <c r="F3246" s="62" t="s">
        <v>11075</v>
      </c>
      <c r="G3246" s="62" t="s">
        <v>11065</v>
      </c>
      <c r="H3246" s="59">
        <v>44795</v>
      </c>
      <c r="I3246" s="59">
        <v>45160</v>
      </c>
      <c r="J3246" s="48" t="str">
        <f>IF(Ugovori_OPULJP[[#This Row],[DATUM ZAVRŠETKA OPERACIJE]]&gt;DATE(2024,3,31),"u provedbi","završen")</f>
        <v>završen</v>
      </c>
      <c r="K3246" s="46" t="s">
        <v>211</v>
      </c>
      <c r="L3246" s="46" t="s">
        <v>211</v>
      </c>
      <c r="M3246" s="49">
        <v>0.85</v>
      </c>
      <c r="N3246" s="49">
        <v>0.15</v>
      </c>
      <c r="O3246" s="50">
        <f>Ugovori_OPULJP[[#This Row],[Bespovratna sredstva - Ukupno (EU+Nac) HRK
= Ukupna ugovorena vrijednost bespovratnih sredstava]]*Ugovori_OPULJP[[#This Row],[EU STOPA SUFINANCIRANJA %
EU CO-FINANCING RATE %]]</f>
        <v>3825000</v>
      </c>
      <c r="P3246" s="51">
        <f>Ugovori_OPULJP[[#This Row],[Bespovratna sredstva - EU dio - HRK]]/7.5345</f>
        <v>507664.74218594463</v>
      </c>
      <c r="Q3246" s="50">
        <f>Ugovori_OPULJP[[#This Row],[Bespovratna sredstva - Ukupno (EU+Nac) HRK
= Ukupna ugovorena vrijednost bespovratnih sredstava]]*Ugovori_OPULJP[[#This Row],[STOPA NACIONALNOG SUFINANCIRANJA %]]</f>
        <v>675000</v>
      </c>
      <c r="R3246" s="51">
        <f>Ugovori_OPULJP[[#This Row],[Bespovratna sredstva - Nacionalni dio - HRK]]/7.5345</f>
        <v>89587.895679872585</v>
      </c>
      <c r="S3246" s="52">
        <v>4500000</v>
      </c>
      <c r="T3246" s="51">
        <f>Ugovori_OPULJP[[#This Row],[Bespovratna sredstva - Ukupno (EU+Nac) HRK
= Ukupna ugovorena vrijednost bespovratnih sredstava]]/7.5345</f>
        <v>597252.63786581717</v>
      </c>
      <c r="U3246" s="50">
        <v>1932855.5999999996</v>
      </c>
      <c r="V3246" s="51">
        <f>Ugovori_OPULJP[[#This Row],[Javni doprinos korisnika - HRK]]/7.5345</f>
        <v>256534.02349193703</v>
      </c>
      <c r="W3246" s="50">
        <v>0</v>
      </c>
      <c r="X3246" s="51">
        <f>Ugovori_OPULJP[[#This Row],[Privatni doprinos korisnika - HRK]]/7.5345</f>
        <v>0</v>
      </c>
      <c r="Y3246" s="52">
        <v>6432855.5999999996</v>
      </c>
      <c r="Z3246" s="53">
        <f>Ugovori_OPULJP[[#This Row],[UKUPNI PRIHVATLJIVI IZDACI
TOTAL ELIGIBLE EXPENDITURE
= Bespovratna sredstva ukupno + doprinos korisnika
= Ukupni prihvatljivi troškovi
= Ukupna ugovorena vrijednost projekta HRK]]/7.5345</f>
        <v>853786.66135775426</v>
      </c>
      <c r="AA3246" s="57" t="s">
        <v>10669</v>
      </c>
      <c r="AB3246" s="57" t="s">
        <v>10670</v>
      </c>
      <c r="AC3246" s="56" t="s">
        <v>11722</v>
      </c>
      <c r="AD3246" s="63" t="s">
        <v>11026</v>
      </c>
    </row>
    <row r="3247" spans="1:30" ht="66.75" customHeight="1" x14ac:dyDescent="0.2">
      <c r="A3247" s="61" t="s">
        <v>11723</v>
      </c>
      <c r="B3247" s="55" t="s">
        <v>10664</v>
      </c>
      <c r="C3247" s="56" t="s">
        <v>11022</v>
      </c>
      <c r="D3247" s="88" t="s">
        <v>11623</v>
      </c>
      <c r="E3247" s="57" t="s">
        <v>232</v>
      </c>
      <c r="F3247" s="62" t="s">
        <v>11724</v>
      </c>
      <c r="G3247" s="62" t="s">
        <v>11069</v>
      </c>
      <c r="H3247" s="59">
        <v>44747</v>
      </c>
      <c r="I3247" s="59">
        <v>45112</v>
      </c>
      <c r="J3247" s="48" t="str">
        <f>IF(Ugovori_OPULJP[[#This Row],[DATUM ZAVRŠETKA OPERACIJE]]&gt;DATE(2024,3,31),"u provedbi","završen")</f>
        <v>završen</v>
      </c>
      <c r="K3247" s="46" t="s">
        <v>155</v>
      </c>
      <c r="L3247" s="46" t="s">
        <v>37</v>
      </c>
      <c r="M3247" s="49">
        <v>0.85</v>
      </c>
      <c r="N3247" s="49">
        <v>0.15</v>
      </c>
      <c r="O3247" s="50">
        <f>Ugovori_OPULJP[[#This Row],[Bespovratna sredstva - Ukupno (EU+Nac) HRK
= Ukupna ugovorena vrijednost bespovratnih sredstava]]*Ugovori_OPULJP[[#This Row],[EU STOPA SUFINANCIRANJA %
EU CO-FINANCING RATE %]]</f>
        <v>5950000</v>
      </c>
      <c r="P3247" s="51">
        <f>Ugovori_OPULJP[[#This Row],[Bespovratna sredstva - EU dio - HRK]]/7.5345</f>
        <v>789700.71006702492</v>
      </c>
      <c r="Q3247" s="50">
        <f>Ugovori_OPULJP[[#This Row],[Bespovratna sredstva - Ukupno (EU+Nac) HRK
= Ukupna ugovorena vrijednost bespovratnih sredstava]]*Ugovori_OPULJP[[#This Row],[STOPA NACIONALNOG SUFINANCIRANJA %]]</f>
        <v>1050000</v>
      </c>
      <c r="R3247" s="51">
        <f>Ugovori_OPULJP[[#This Row],[Bespovratna sredstva - Nacionalni dio - HRK]]/7.5345</f>
        <v>139358.94883535735</v>
      </c>
      <c r="S3247" s="52">
        <v>7000000</v>
      </c>
      <c r="T3247" s="51">
        <f>Ugovori_OPULJP[[#This Row],[Bespovratna sredstva - Ukupno (EU+Nac) HRK
= Ukupna ugovorena vrijednost bespovratnih sredstava]]/7.5345</f>
        <v>929059.65890238236</v>
      </c>
      <c r="U3247" s="50">
        <v>1244927.5999999996</v>
      </c>
      <c r="V3247" s="51">
        <f>Ugovori_OPULJP[[#This Row],[Javni doprinos korisnika - HRK]]/7.5345</f>
        <v>165230.28734488017</v>
      </c>
      <c r="W3247" s="50">
        <v>0</v>
      </c>
      <c r="X3247" s="51">
        <f>Ugovori_OPULJP[[#This Row],[Privatni doprinos korisnika - HRK]]/7.5345</f>
        <v>0</v>
      </c>
      <c r="Y3247" s="52">
        <v>8244927.5999999996</v>
      </c>
      <c r="Z3247" s="53">
        <f>Ugovori_OPULJP[[#This Row],[UKUPNI PRIHVATLJIVI IZDACI
TOTAL ELIGIBLE EXPENDITURE
= Bespovratna sredstva ukupno + doprinos korisnika
= Ukupni prihvatljivi troškovi
= Ukupna ugovorena vrijednost projekta HRK]]/7.5345</f>
        <v>1094289.9462472624</v>
      </c>
      <c r="AA3247" s="57" t="s">
        <v>10669</v>
      </c>
      <c r="AB3247" s="57" t="s">
        <v>10670</v>
      </c>
      <c r="AC3247" s="56" t="s">
        <v>11725</v>
      </c>
      <c r="AD3247" s="63" t="s">
        <v>11026</v>
      </c>
    </row>
    <row r="3248" spans="1:30" ht="66.75" customHeight="1" x14ac:dyDescent="0.2">
      <c r="A3248" s="61" t="s">
        <v>11726</v>
      </c>
      <c r="B3248" s="55" t="s">
        <v>10664</v>
      </c>
      <c r="C3248" s="56" t="s">
        <v>11022</v>
      </c>
      <c r="D3248" s="88" t="s">
        <v>11623</v>
      </c>
      <c r="E3248" s="57" t="s">
        <v>232</v>
      </c>
      <c r="F3248" s="62" t="s">
        <v>11727</v>
      </c>
      <c r="G3248" s="62" t="s">
        <v>37</v>
      </c>
      <c r="H3248" s="59">
        <v>44774</v>
      </c>
      <c r="I3248" s="59">
        <v>45139</v>
      </c>
      <c r="J3248" s="48" t="str">
        <f>IF(Ugovori_OPULJP[[#This Row],[DATUM ZAVRŠETKA OPERACIJE]]&gt;DATE(2024,3,31),"u provedbi","završen")</f>
        <v>završen</v>
      </c>
      <c r="K3248" s="46" t="s">
        <v>37</v>
      </c>
      <c r="L3248" s="58" t="s">
        <v>37</v>
      </c>
      <c r="M3248" s="49">
        <v>0.85</v>
      </c>
      <c r="N3248" s="49">
        <v>0.15</v>
      </c>
      <c r="O3248" s="50">
        <f>Ugovori_OPULJP[[#This Row],[Bespovratna sredstva - Ukupno (EU+Nac) HRK
= Ukupna ugovorena vrijednost bespovratnih sredstava]]*Ugovori_OPULJP[[#This Row],[EU STOPA SUFINANCIRANJA %
EU CO-FINANCING RATE %]]</f>
        <v>14025000</v>
      </c>
      <c r="P3248" s="51">
        <f>Ugovori_OPULJP[[#This Row],[Bespovratna sredstva - EU dio - HRK]]/7.5345</f>
        <v>1861437.3880151303</v>
      </c>
      <c r="Q3248" s="50">
        <f>Ugovori_OPULJP[[#This Row],[Bespovratna sredstva - Ukupno (EU+Nac) HRK
= Ukupna ugovorena vrijednost bespovratnih sredstava]]*Ugovori_OPULJP[[#This Row],[STOPA NACIONALNOG SUFINANCIRANJA %]]</f>
        <v>2475000</v>
      </c>
      <c r="R3248" s="51">
        <f>Ugovori_OPULJP[[#This Row],[Bespovratna sredstva - Nacionalni dio - HRK]]/7.5345</f>
        <v>328488.95082619949</v>
      </c>
      <c r="S3248" s="52">
        <v>16500000</v>
      </c>
      <c r="T3248" s="51">
        <f>Ugovori_OPULJP[[#This Row],[Bespovratna sredstva - Ukupno (EU+Nac) HRK
= Ukupna ugovorena vrijednost bespovratnih sredstava]]/7.5345</f>
        <v>2189926.3388413298</v>
      </c>
      <c r="U3248" s="50">
        <v>3568697.3999999985</v>
      </c>
      <c r="V3248" s="51">
        <f>Ugovori_OPULJP[[#This Row],[Javni doprinos korisnika - HRK]]/7.5345</f>
        <v>473647.54130997392</v>
      </c>
      <c r="W3248" s="50">
        <v>0</v>
      </c>
      <c r="X3248" s="51">
        <f>Ugovori_OPULJP[[#This Row],[Privatni doprinos korisnika - HRK]]/7.5345</f>
        <v>0</v>
      </c>
      <c r="Y3248" s="52">
        <v>20068697.399999999</v>
      </c>
      <c r="Z3248" s="53">
        <f>Ugovori_OPULJP[[#This Row],[UKUPNI PRIHVATLJIVI IZDACI
TOTAL ELIGIBLE EXPENDITURE
= Bespovratna sredstva ukupno + doprinos korisnika
= Ukupni prihvatljivi troškovi
= Ukupna ugovorena vrijednost projekta HRK]]/7.5345</f>
        <v>2663573.8801513035</v>
      </c>
      <c r="AA3248" s="57" t="s">
        <v>10669</v>
      </c>
      <c r="AB3248" s="57" t="s">
        <v>10670</v>
      </c>
      <c r="AC3248" s="56" t="s">
        <v>11728</v>
      </c>
      <c r="AD3248" s="63" t="s">
        <v>11026</v>
      </c>
    </row>
    <row r="3249" spans="1:30" ht="66.75" customHeight="1" x14ac:dyDescent="0.2">
      <c r="A3249" s="61" t="s">
        <v>11729</v>
      </c>
      <c r="B3249" s="55" t="s">
        <v>10664</v>
      </c>
      <c r="C3249" s="56" t="s">
        <v>11022</v>
      </c>
      <c r="D3249" s="88" t="s">
        <v>11623</v>
      </c>
      <c r="E3249" s="57" t="s">
        <v>232</v>
      </c>
      <c r="F3249" s="62" t="s">
        <v>11730</v>
      </c>
      <c r="G3249" s="62" t="s">
        <v>1978</v>
      </c>
      <c r="H3249" s="59">
        <v>44767</v>
      </c>
      <c r="I3249" s="59">
        <v>45132</v>
      </c>
      <c r="J3249" s="48" t="str">
        <f>IF(Ugovori_OPULJP[[#This Row],[DATUM ZAVRŠETKA OPERACIJE]]&gt;DATE(2024,3,31),"u provedbi","završen")</f>
        <v>završen</v>
      </c>
      <c r="K3249" s="46" t="s">
        <v>599</v>
      </c>
      <c r="L3249" s="46" t="s">
        <v>599</v>
      </c>
      <c r="M3249" s="49">
        <v>0.85</v>
      </c>
      <c r="N3249" s="49">
        <v>0.15</v>
      </c>
      <c r="O3249" s="50">
        <f>Ugovori_OPULJP[[#This Row],[Bespovratna sredstva - Ukupno (EU+Nac) HRK
= Ukupna ugovorena vrijednost bespovratnih sredstava]]*Ugovori_OPULJP[[#This Row],[EU STOPA SUFINANCIRANJA %
EU CO-FINANCING RATE %]]</f>
        <v>762429.29399999999</v>
      </c>
      <c r="P3249" s="51">
        <f>Ugovori_OPULJP[[#This Row],[Bespovratna sredstva - EU dio - HRK]]/7.5345</f>
        <v>101191.7571172606</v>
      </c>
      <c r="Q3249" s="50">
        <f>Ugovori_OPULJP[[#This Row],[Bespovratna sredstva - Ukupno (EU+Nac) HRK
= Ukupna ugovorena vrijednost bespovratnih sredstava]]*Ugovori_OPULJP[[#This Row],[STOPA NACIONALNOG SUFINANCIRANJA %]]</f>
        <v>134546.34599999999</v>
      </c>
      <c r="R3249" s="51">
        <f>Ugovori_OPULJP[[#This Row],[Bespovratna sredstva - Nacionalni dio - HRK]]/7.5345</f>
        <v>17857.368903045986</v>
      </c>
      <c r="S3249" s="52">
        <v>896975.64</v>
      </c>
      <c r="T3249" s="51">
        <f>Ugovori_OPULJP[[#This Row],[Bespovratna sredstva - Ukupno (EU+Nac) HRK
= Ukupna ugovorena vrijednost bespovratnih sredstava]]/7.5345</f>
        <v>119049.12602030659</v>
      </c>
      <c r="U3249" s="50">
        <v>99663.959999999963</v>
      </c>
      <c r="V3249" s="51">
        <f>Ugovori_OPULJP[[#This Row],[Javni doprinos korisnika - HRK]]/7.5345</f>
        <v>13227.680668922949</v>
      </c>
      <c r="W3249" s="50">
        <v>0</v>
      </c>
      <c r="X3249" s="51">
        <f>Ugovori_OPULJP[[#This Row],[Privatni doprinos korisnika - HRK]]/7.5345</f>
        <v>0</v>
      </c>
      <c r="Y3249" s="52">
        <v>996639.6</v>
      </c>
      <c r="Z3249" s="53">
        <f>Ugovori_OPULJP[[#This Row],[UKUPNI PRIHVATLJIVI IZDACI
TOTAL ELIGIBLE EXPENDITURE
= Bespovratna sredstva ukupno + doprinos korisnika
= Ukupni prihvatljivi troškovi
= Ukupna ugovorena vrijednost projekta HRK]]/7.5345</f>
        <v>132276.80668922953</v>
      </c>
      <c r="AA3249" s="57" t="s">
        <v>10669</v>
      </c>
      <c r="AB3249" s="57" t="s">
        <v>10670</v>
      </c>
      <c r="AC3249" s="56" t="s">
        <v>11731</v>
      </c>
      <c r="AD3249" s="63" t="s">
        <v>11026</v>
      </c>
    </row>
    <row r="3250" spans="1:30" ht="66.75" customHeight="1" x14ac:dyDescent="0.2">
      <c r="A3250" s="61" t="s">
        <v>11732</v>
      </c>
      <c r="B3250" s="55" t="s">
        <v>10664</v>
      </c>
      <c r="C3250" s="56" t="s">
        <v>11022</v>
      </c>
      <c r="D3250" s="88" t="s">
        <v>11623</v>
      </c>
      <c r="E3250" s="57" t="s">
        <v>232</v>
      </c>
      <c r="F3250" s="45" t="s">
        <v>11733</v>
      </c>
      <c r="G3250" s="62" t="s">
        <v>1095</v>
      </c>
      <c r="H3250" s="59">
        <v>44789</v>
      </c>
      <c r="I3250" s="59">
        <v>45154</v>
      </c>
      <c r="J3250" s="48" t="str">
        <f>IF(Ugovori_OPULJP[[#This Row],[DATUM ZAVRŠETKA OPERACIJE]]&gt;DATE(2024,3,31),"u provedbi","završen")</f>
        <v>završen</v>
      </c>
      <c r="K3250" s="58" t="s">
        <v>200</v>
      </c>
      <c r="L3250" s="58" t="s">
        <v>200</v>
      </c>
      <c r="M3250" s="49">
        <v>0.85</v>
      </c>
      <c r="N3250" s="49">
        <v>0.15</v>
      </c>
      <c r="O3250" s="50">
        <f>Ugovori_OPULJP[[#This Row],[Bespovratna sredstva - Ukupno (EU+Nac) HRK
= Ukupna ugovorena vrijednost bespovratnih sredstava]]*Ugovori_OPULJP[[#This Row],[EU STOPA SUFINANCIRANJA %
EU CO-FINANCING RATE %]]</f>
        <v>2550000</v>
      </c>
      <c r="P3250" s="51">
        <f>Ugovori_OPULJP[[#This Row],[Bespovratna sredstva - EU dio - HRK]]/7.5345</f>
        <v>338443.1614572964</v>
      </c>
      <c r="Q3250" s="50">
        <f>Ugovori_OPULJP[[#This Row],[Bespovratna sredstva - Ukupno (EU+Nac) HRK
= Ukupna ugovorena vrijednost bespovratnih sredstava]]*Ugovori_OPULJP[[#This Row],[STOPA NACIONALNOG SUFINANCIRANJA %]]</f>
        <v>450000</v>
      </c>
      <c r="R3250" s="51">
        <f>Ugovori_OPULJP[[#This Row],[Bespovratna sredstva - Nacionalni dio - HRK]]/7.5345</f>
        <v>59725.263786581723</v>
      </c>
      <c r="S3250" s="52">
        <v>3000000</v>
      </c>
      <c r="T3250" s="51">
        <f>Ugovori_OPULJP[[#This Row],[Bespovratna sredstva - Ukupno (EU+Nac) HRK
= Ukupna ugovorena vrijednost bespovratnih sredstava]]/7.5345</f>
        <v>398168.42524387816</v>
      </c>
      <c r="U3250" s="50">
        <v>1394274.5999999996</v>
      </c>
      <c r="V3250" s="51">
        <f>Ugovori_OPULJP[[#This Row],[Javni doprinos korisnika - HRK]]/7.5345</f>
        <v>185052.04061317933</v>
      </c>
      <c r="W3250" s="50">
        <v>0</v>
      </c>
      <c r="X3250" s="51">
        <f>Ugovori_OPULJP[[#This Row],[Privatni doprinos korisnika - HRK]]/7.5345</f>
        <v>0</v>
      </c>
      <c r="Y3250" s="52">
        <v>4394274.5999999996</v>
      </c>
      <c r="Z3250" s="53">
        <f>Ugovori_OPULJP[[#This Row],[UKUPNI PRIHVATLJIVI IZDACI
TOTAL ELIGIBLE EXPENDITURE
= Bespovratna sredstva ukupno + doprinos korisnika
= Ukupni prihvatljivi troškovi
= Ukupna ugovorena vrijednost projekta HRK]]/7.5345</f>
        <v>583220.46585705748</v>
      </c>
      <c r="AA3250" s="57" t="s">
        <v>10669</v>
      </c>
      <c r="AB3250" s="57" t="s">
        <v>10670</v>
      </c>
      <c r="AC3250" s="56" t="s">
        <v>11734</v>
      </c>
      <c r="AD3250" s="63" t="s">
        <v>11026</v>
      </c>
    </row>
    <row r="3251" spans="1:30" ht="66.75" customHeight="1" x14ac:dyDescent="0.2">
      <c r="A3251" s="61" t="s">
        <v>11735</v>
      </c>
      <c r="B3251" s="55" t="s">
        <v>10664</v>
      </c>
      <c r="C3251" s="56" t="s">
        <v>11022</v>
      </c>
      <c r="D3251" s="88" t="s">
        <v>11623</v>
      </c>
      <c r="E3251" s="57" t="s">
        <v>232</v>
      </c>
      <c r="F3251" s="62" t="s">
        <v>11736</v>
      </c>
      <c r="G3251" s="62" t="s">
        <v>9133</v>
      </c>
      <c r="H3251" s="59">
        <v>44750</v>
      </c>
      <c r="I3251" s="59">
        <v>45117</v>
      </c>
      <c r="J3251" s="48" t="str">
        <f>IF(Ugovori_OPULJP[[#This Row],[DATUM ZAVRŠETKA OPERACIJE]]&gt;DATE(2024,3,31),"u provedbi","završen")</f>
        <v>završen</v>
      </c>
      <c r="K3251" s="58" t="s">
        <v>173</v>
      </c>
      <c r="L3251" s="58" t="s">
        <v>173</v>
      </c>
      <c r="M3251" s="49">
        <v>0.85</v>
      </c>
      <c r="N3251" s="49">
        <v>0.15</v>
      </c>
      <c r="O3251" s="50">
        <f>Ugovori_OPULJP[[#This Row],[Bespovratna sredstva - Ukupno (EU+Nac) HRK
= Ukupna ugovorena vrijednost bespovratnih sredstava]]*Ugovori_OPULJP[[#This Row],[EU STOPA SUFINANCIRANJA %
EU CO-FINANCING RATE %]]</f>
        <v>2926496.28</v>
      </c>
      <c r="P3251" s="51">
        <f>Ugovori_OPULJP[[#This Row],[Bespovratna sredstva - EU dio - HRK]]/7.5345</f>
        <v>388412.80509655579</v>
      </c>
      <c r="Q3251" s="50">
        <f>Ugovori_OPULJP[[#This Row],[Bespovratna sredstva - Ukupno (EU+Nac) HRK
= Ukupna ugovorena vrijednost bespovratnih sredstava]]*Ugovori_OPULJP[[#This Row],[STOPA NACIONALNOG SUFINANCIRANJA %]]</f>
        <v>516440.51999999996</v>
      </c>
      <c r="R3251" s="51">
        <f>Ugovori_OPULJP[[#This Row],[Bespovratna sredstva - Nacionalni dio - HRK]]/7.5345</f>
        <v>68543.436193509842</v>
      </c>
      <c r="S3251" s="52">
        <v>3442936.8</v>
      </c>
      <c r="T3251" s="51">
        <f>Ugovori_OPULJP[[#This Row],[Bespovratna sredstva - Ukupno (EU+Nac) HRK
= Ukupna ugovorena vrijednost bespovratnih sredstava]]/7.5345</f>
        <v>456956.24129006563</v>
      </c>
      <c r="U3251" s="50">
        <v>181207.2</v>
      </c>
      <c r="V3251" s="51">
        <f>Ugovori_OPULJP[[#This Row],[Javni doprinos korisnika - HRK]]/7.5345</f>
        <v>24050.328488950825</v>
      </c>
      <c r="W3251" s="50">
        <v>0</v>
      </c>
      <c r="X3251" s="51">
        <f>Ugovori_OPULJP[[#This Row],[Privatni doprinos korisnika - HRK]]/7.5345</f>
        <v>0</v>
      </c>
      <c r="Y3251" s="52">
        <v>3624144</v>
      </c>
      <c r="Z3251" s="53">
        <f>Ugovori_OPULJP[[#This Row],[UKUPNI PRIHVATLJIVI IZDACI
TOTAL ELIGIBLE EXPENDITURE
= Bespovratna sredstva ukupno + doprinos korisnika
= Ukupni prihvatljivi troškovi
= Ukupna ugovorena vrijednost projekta HRK]]/7.5345</f>
        <v>481006.56977901648</v>
      </c>
      <c r="AA3251" s="57" t="s">
        <v>10669</v>
      </c>
      <c r="AB3251" s="57" t="s">
        <v>10670</v>
      </c>
      <c r="AC3251" s="56" t="s">
        <v>11737</v>
      </c>
      <c r="AD3251" s="63" t="s">
        <v>11026</v>
      </c>
    </row>
    <row r="3252" spans="1:30" ht="66.75" customHeight="1" x14ac:dyDescent="0.2">
      <c r="A3252" s="61" t="s">
        <v>11738</v>
      </c>
      <c r="B3252" s="55" t="s">
        <v>10664</v>
      </c>
      <c r="C3252" s="56" t="s">
        <v>11022</v>
      </c>
      <c r="D3252" s="88" t="s">
        <v>11623</v>
      </c>
      <c r="E3252" s="57" t="s">
        <v>232</v>
      </c>
      <c r="F3252" s="62" t="s">
        <v>11739</v>
      </c>
      <c r="G3252" s="62" t="s">
        <v>11045</v>
      </c>
      <c r="H3252" s="59">
        <v>44757</v>
      </c>
      <c r="I3252" s="59">
        <v>45124</v>
      </c>
      <c r="J3252" s="48" t="str">
        <f>IF(Ugovori_OPULJP[[#This Row],[DATUM ZAVRŠETKA OPERACIJE]]&gt;DATE(2024,3,31),"u provedbi","završen")</f>
        <v>završen</v>
      </c>
      <c r="K3252" s="58" t="s">
        <v>130</v>
      </c>
      <c r="L3252" s="58" t="s">
        <v>130</v>
      </c>
      <c r="M3252" s="49">
        <v>0.85</v>
      </c>
      <c r="N3252" s="49">
        <v>0.15</v>
      </c>
      <c r="O3252" s="50">
        <f>Ugovori_OPULJP[[#This Row],[Bespovratna sredstva - Ukupno (EU+Nac) HRK
= Ukupna ugovorena vrijednost bespovratnih sredstava]]*Ugovori_OPULJP[[#This Row],[EU STOPA SUFINANCIRANJA %
EU CO-FINANCING RATE %]]</f>
        <v>2124212.7215</v>
      </c>
      <c r="P3252" s="51">
        <f>Ugovori_OPULJP[[#This Row],[Bespovratna sredstva - EU dio - HRK]]/7.5345</f>
        <v>281931.47806755587</v>
      </c>
      <c r="Q3252" s="50">
        <f>Ugovori_OPULJP[[#This Row],[Bespovratna sredstva - Ukupno (EU+Nac) HRK
= Ukupna ugovorena vrijednost bespovratnih sredstava]]*Ugovori_OPULJP[[#This Row],[STOPA NACIONALNOG SUFINANCIRANJA %]]</f>
        <v>374861.06849999999</v>
      </c>
      <c r="R3252" s="51">
        <f>Ugovori_OPULJP[[#This Row],[Bespovratna sredstva - Nacionalni dio - HRK]]/7.5345</f>
        <v>49752.613776627513</v>
      </c>
      <c r="S3252" s="52">
        <v>2499073.79</v>
      </c>
      <c r="T3252" s="51">
        <f>Ugovori_OPULJP[[#This Row],[Bespovratna sredstva - Ukupno (EU+Nac) HRK
= Ukupna ugovorena vrijednost bespovratnih sredstava]]/7.5345</f>
        <v>331684.09184418339</v>
      </c>
      <c r="U3252" s="50">
        <v>445543.20999999996</v>
      </c>
      <c r="V3252" s="51">
        <f>Ugovori_OPULJP[[#This Row],[Javni doprinos korisnika - HRK]]/7.5345</f>
        <v>59133.746101267498</v>
      </c>
      <c r="W3252" s="50">
        <v>0</v>
      </c>
      <c r="X3252" s="51">
        <f>Ugovori_OPULJP[[#This Row],[Privatni doprinos korisnika - HRK]]/7.5345</f>
        <v>0</v>
      </c>
      <c r="Y3252" s="52">
        <v>2944617</v>
      </c>
      <c r="Z3252" s="53">
        <f>Ugovori_OPULJP[[#This Row],[UKUPNI PRIHVATLJIVI IZDACI
TOTAL ELIGIBLE EXPENDITURE
= Bespovratna sredstva ukupno + doprinos korisnika
= Ukupni prihvatljivi troškovi
= Ukupna ugovorena vrijednost projekta HRK]]/7.5345</f>
        <v>390817.83794545091</v>
      </c>
      <c r="AA3252" s="57" t="s">
        <v>10669</v>
      </c>
      <c r="AB3252" s="57" t="s">
        <v>10670</v>
      </c>
      <c r="AC3252" s="56" t="s">
        <v>11740</v>
      </c>
      <c r="AD3252" s="63" t="s">
        <v>11026</v>
      </c>
    </row>
    <row r="3253" spans="1:30" ht="66.75" customHeight="1" x14ac:dyDescent="0.2">
      <c r="A3253" s="61" t="s">
        <v>11741</v>
      </c>
      <c r="B3253" s="55" t="s">
        <v>10664</v>
      </c>
      <c r="C3253" s="56" t="s">
        <v>11022</v>
      </c>
      <c r="D3253" s="88" t="s">
        <v>11623</v>
      </c>
      <c r="E3253" s="57" t="s">
        <v>232</v>
      </c>
      <c r="F3253" s="62" t="s">
        <v>11742</v>
      </c>
      <c r="G3253" s="62" t="s">
        <v>2441</v>
      </c>
      <c r="H3253" s="59">
        <v>44802</v>
      </c>
      <c r="I3253" s="59">
        <v>45167</v>
      </c>
      <c r="J3253" s="48" t="str">
        <f>IF(Ugovori_OPULJP[[#This Row],[DATUM ZAVRŠETKA OPERACIJE]]&gt;DATE(2024,3,31),"u provedbi","završen")</f>
        <v>završen</v>
      </c>
      <c r="K3253" s="46" t="s">
        <v>271</v>
      </c>
      <c r="L3253" s="46" t="s">
        <v>271</v>
      </c>
      <c r="M3253" s="49">
        <v>0.85</v>
      </c>
      <c r="N3253" s="49">
        <v>0.15</v>
      </c>
      <c r="O3253" s="50">
        <f>Ugovori_OPULJP[[#This Row],[Bespovratna sredstva - Ukupno (EU+Nac) HRK
= Ukupna ugovorena vrijednost bespovratnih sredstava]]*Ugovori_OPULJP[[#This Row],[EU STOPA SUFINANCIRANJA %
EU CO-FINANCING RATE %]]</f>
        <v>1700000</v>
      </c>
      <c r="P3253" s="51">
        <f>Ugovori_OPULJP[[#This Row],[Bespovratna sredstva - EU dio - HRK]]/7.5345</f>
        <v>225628.77430486429</v>
      </c>
      <c r="Q3253" s="50">
        <f>Ugovori_OPULJP[[#This Row],[Bespovratna sredstva - Ukupno (EU+Nac) HRK
= Ukupna ugovorena vrijednost bespovratnih sredstava]]*Ugovori_OPULJP[[#This Row],[STOPA NACIONALNOG SUFINANCIRANJA %]]</f>
        <v>300000</v>
      </c>
      <c r="R3253" s="51">
        <f>Ugovori_OPULJP[[#This Row],[Bespovratna sredstva - Nacionalni dio - HRK]]/7.5345</f>
        <v>39816.842524387816</v>
      </c>
      <c r="S3253" s="52">
        <v>2000000</v>
      </c>
      <c r="T3253" s="51">
        <f>Ugovori_OPULJP[[#This Row],[Bespovratna sredstva - Ukupno (EU+Nac) HRK
= Ukupna ugovorena vrijednost bespovratnih sredstava]]/7.5345</f>
        <v>265445.6168292521</v>
      </c>
      <c r="U3253" s="50">
        <v>582202.60000000009</v>
      </c>
      <c r="V3253" s="51">
        <f>Ugovori_OPULJP[[#This Row],[Javni doprinos korisnika - HRK]]/7.5345</f>
        <v>77271.564138297181</v>
      </c>
      <c r="W3253" s="50">
        <v>0</v>
      </c>
      <c r="X3253" s="51">
        <f>Ugovori_OPULJP[[#This Row],[Privatni doprinos korisnika - HRK]]/7.5345</f>
        <v>0</v>
      </c>
      <c r="Y3253" s="52">
        <v>2582202.6</v>
      </c>
      <c r="Z3253" s="53">
        <f>Ugovori_OPULJP[[#This Row],[UKUPNI PRIHVATLJIVI IZDACI
TOTAL ELIGIBLE EXPENDITURE
= Bespovratna sredstva ukupno + doprinos korisnika
= Ukupni prihvatljivi troškovi
= Ukupna ugovorena vrijednost projekta HRK]]/7.5345</f>
        <v>342717.18096754927</v>
      </c>
      <c r="AA3253" s="57" t="s">
        <v>10669</v>
      </c>
      <c r="AB3253" s="57" t="s">
        <v>10670</v>
      </c>
      <c r="AC3253" s="56" t="s">
        <v>11743</v>
      </c>
      <c r="AD3253" s="63" t="s">
        <v>11026</v>
      </c>
    </row>
    <row r="3254" spans="1:30" ht="66.75" customHeight="1" x14ac:dyDescent="0.2">
      <c r="A3254" s="61" t="s">
        <v>11744</v>
      </c>
      <c r="B3254" s="55" t="s">
        <v>10664</v>
      </c>
      <c r="C3254" s="56" t="s">
        <v>11022</v>
      </c>
      <c r="D3254" s="88" t="s">
        <v>11623</v>
      </c>
      <c r="E3254" s="57" t="s">
        <v>232</v>
      </c>
      <c r="F3254" s="62" t="s">
        <v>11745</v>
      </c>
      <c r="G3254" s="45" t="s">
        <v>1888</v>
      </c>
      <c r="H3254" s="59">
        <v>44795</v>
      </c>
      <c r="I3254" s="59">
        <v>45160</v>
      </c>
      <c r="J3254" s="48" t="str">
        <f>IF(Ugovori_OPULJP[[#This Row],[DATUM ZAVRŠETKA OPERACIJE]]&gt;DATE(2024,3,31),"u provedbi","završen")</f>
        <v>završen</v>
      </c>
      <c r="K3254" s="46" t="s">
        <v>99</v>
      </c>
      <c r="L3254" s="46" t="s">
        <v>99</v>
      </c>
      <c r="M3254" s="49">
        <v>0.85</v>
      </c>
      <c r="N3254" s="49">
        <v>0.15</v>
      </c>
      <c r="O3254" s="50">
        <f>Ugovori_OPULJP[[#This Row],[Bespovratna sredstva - Ukupno (EU+Nac) HRK
= Ukupna ugovorena vrijednost bespovratnih sredstava]]*Ugovori_OPULJP[[#This Row],[EU STOPA SUFINANCIRANJA %
EU CO-FINANCING RATE %]]</f>
        <v>5926154.9669999992</v>
      </c>
      <c r="P3254" s="51">
        <f>Ugovori_OPULJP[[#This Row],[Bespovratna sredstva - EU dio - HRK]]/7.5345</f>
        <v>786535.93032052543</v>
      </c>
      <c r="Q3254" s="50">
        <f>Ugovori_OPULJP[[#This Row],[Bespovratna sredstva - Ukupno (EU+Nac) HRK
= Ukupna ugovorena vrijednost bespovratnih sredstava]]*Ugovori_OPULJP[[#This Row],[STOPA NACIONALNOG SUFINANCIRANJA %]]</f>
        <v>1045792.0529999998</v>
      </c>
      <c r="R3254" s="51">
        <f>Ugovori_OPULJP[[#This Row],[Bespovratna sredstva - Nacionalni dio - HRK]]/7.5345</f>
        <v>138800.45829185742</v>
      </c>
      <c r="S3254" s="52">
        <v>6971947.0199999996</v>
      </c>
      <c r="T3254" s="51">
        <f>Ugovori_OPULJP[[#This Row],[Bespovratna sredstva - Ukupno (EU+Nac) HRK
= Ukupna ugovorena vrijednost bespovratnih sredstava]]/7.5345</f>
        <v>925336.38861238293</v>
      </c>
      <c r="U3254" s="50">
        <v>366944.58000000007</v>
      </c>
      <c r="V3254" s="51">
        <f>Ugovori_OPULJP[[#This Row],[Javni doprinos korisnika - HRK]]/7.5345</f>
        <v>48701.91519012543</v>
      </c>
      <c r="W3254" s="50">
        <v>0</v>
      </c>
      <c r="X3254" s="51">
        <f>Ugovori_OPULJP[[#This Row],[Privatni doprinos korisnika - HRK]]/7.5345</f>
        <v>0</v>
      </c>
      <c r="Y3254" s="52">
        <v>7338891.5999999996</v>
      </c>
      <c r="Z3254" s="53">
        <f>Ugovori_OPULJP[[#This Row],[UKUPNI PRIHVATLJIVI IZDACI
TOTAL ELIGIBLE EXPENDITURE
= Bespovratna sredstva ukupno + doprinos korisnika
= Ukupni prihvatljivi troškovi
= Ukupna ugovorena vrijednost projekta HRK]]/7.5345</f>
        <v>974038.3038025084</v>
      </c>
      <c r="AA3254" s="57" t="s">
        <v>10669</v>
      </c>
      <c r="AB3254" s="57" t="s">
        <v>10670</v>
      </c>
      <c r="AC3254" s="56" t="s">
        <v>11746</v>
      </c>
      <c r="AD3254" s="63" t="s">
        <v>11026</v>
      </c>
    </row>
    <row r="3255" spans="1:30" ht="66.75" customHeight="1" x14ac:dyDescent="0.2">
      <c r="A3255" s="61" t="s">
        <v>11747</v>
      </c>
      <c r="B3255" s="55" t="s">
        <v>10664</v>
      </c>
      <c r="C3255" s="56" t="s">
        <v>11022</v>
      </c>
      <c r="D3255" s="88" t="s">
        <v>11623</v>
      </c>
      <c r="E3255" s="57" t="s">
        <v>232</v>
      </c>
      <c r="F3255" s="62" t="s">
        <v>11748</v>
      </c>
      <c r="G3255" s="62" t="s">
        <v>11122</v>
      </c>
      <c r="H3255" s="59">
        <v>44789</v>
      </c>
      <c r="I3255" s="59">
        <v>45154</v>
      </c>
      <c r="J3255" s="48" t="str">
        <f>IF(Ugovori_OPULJP[[#This Row],[DATUM ZAVRŠETKA OPERACIJE]]&gt;DATE(2024,3,31),"u provedbi","završen")</f>
        <v>završen</v>
      </c>
      <c r="K3255" s="46" t="s">
        <v>94</v>
      </c>
      <c r="L3255" s="46" t="s">
        <v>94</v>
      </c>
      <c r="M3255" s="49">
        <v>0.85</v>
      </c>
      <c r="N3255" s="49">
        <v>0.15</v>
      </c>
      <c r="O3255" s="50">
        <f>Ugovori_OPULJP[[#This Row],[Bespovratna sredstva - Ukupno (EU+Nac) HRK
= Ukupna ugovorena vrijednost bespovratnih sredstava]]*Ugovori_OPULJP[[#This Row],[EU STOPA SUFINANCIRANJA %
EU CO-FINANCING RATE %]]</f>
        <v>2124999.15</v>
      </c>
      <c r="P3255" s="51">
        <f>Ugovori_OPULJP[[#This Row],[Bespovratna sredstva - EU dio - HRK]]/7.5345</f>
        <v>282035.85506669316</v>
      </c>
      <c r="Q3255" s="50">
        <f>Ugovori_OPULJP[[#This Row],[Bespovratna sredstva - Ukupno (EU+Nac) HRK
= Ukupna ugovorena vrijednost bespovratnih sredstava]]*Ugovori_OPULJP[[#This Row],[STOPA NACIONALNOG SUFINANCIRANJA %]]</f>
        <v>374999.85</v>
      </c>
      <c r="R3255" s="51">
        <f>Ugovori_OPULJP[[#This Row],[Bespovratna sredstva - Nacionalni dio - HRK]]/7.5345</f>
        <v>49771.033247063504</v>
      </c>
      <c r="S3255" s="52">
        <v>2499999</v>
      </c>
      <c r="T3255" s="51">
        <f>Ugovori_OPULJP[[#This Row],[Bespovratna sredstva - Ukupno (EU+Nac) HRK
= Ukupna ugovorena vrijednost bespovratnih sredstava]]/7.5345</f>
        <v>331806.88831375667</v>
      </c>
      <c r="U3255" s="50">
        <v>1577163</v>
      </c>
      <c r="V3255" s="51">
        <f>Ugovori_OPULJP[[#This Row],[Javni doprinos korisnika - HRK]]/7.5345</f>
        <v>209325.50268763685</v>
      </c>
      <c r="W3255" s="50">
        <v>0</v>
      </c>
      <c r="X3255" s="51">
        <f>Ugovori_OPULJP[[#This Row],[Privatni doprinos korisnika - HRK]]/7.5345</f>
        <v>0</v>
      </c>
      <c r="Y3255" s="52">
        <v>4077162</v>
      </c>
      <c r="Z3255" s="53">
        <f>Ugovori_OPULJP[[#This Row],[UKUPNI PRIHVATLJIVI IZDACI
TOTAL ELIGIBLE EXPENDITURE
= Bespovratna sredstva ukupno + doprinos korisnika
= Ukupni prihvatljivi troškovi
= Ukupna ugovorena vrijednost projekta HRK]]/7.5345</f>
        <v>541132.39100139355</v>
      </c>
      <c r="AA3255" s="57" t="s">
        <v>10669</v>
      </c>
      <c r="AB3255" s="57" t="s">
        <v>10670</v>
      </c>
      <c r="AC3255" s="56" t="s">
        <v>11749</v>
      </c>
      <c r="AD3255" s="63" t="s">
        <v>11026</v>
      </c>
    </row>
    <row r="3256" spans="1:30" ht="66.75" customHeight="1" x14ac:dyDescent="0.2">
      <c r="A3256" s="61" t="s">
        <v>11750</v>
      </c>
      <c r="B3256" s="55" t="s">
        <v>10664</v>
      </c>
      <c r="C3256" s="56" t="s">
        <v>11022</v>
      </c>
      <c r="D3256" s="88" t="s">
        <v>11623</v>
      </c>
      <c r="E3256" s="57" t="s">
        <v>232</v>
      </c>
      <c r="F3256" s="62" t="s">
        <v>11751</v>
      </c>
      <c r="G3256" s="62" t="s">
        <v>11112</v>
      </c>
      <c r="H3256" s="59">
        <v>44804</v>
      </c>
      <c r="I3256" s="59">
        <v>45169</v>
      </c>
      <c r="J3256" s="48" t="str">
        <f>IF(Ugovori_OPULJP[[#This Row],[DATUM ZAVRŠETKA OPERACIJE]]&gt;DATE(2024,3,31),"u provedbi","završen")</f>
        <v>završen</v>
      </c>
      <c r="K3256" s="46" t="s">
        <v>338</v>
      </c>
      <c r="L3256" s="46" t="s">
        <v>338</v>
      </c>
      <c r="M3256" s="49">
        <v>0.85</v>
      </c>
      <c r="N3256" s="49">
        <v>0.15</v>
      </c>
      <c r="O3256" s="50">
        <f>Ugovori_OPULJP[[#This Row],[Bespovratna sredstva - Ukupno (EU+Nac) HRK
= Ukupna ugovorena vrijednost bespovratnih sredstava]]*Ugovori_OPULJP[[#This Row],[EU STOPA SUFINANCIRANJA %
EU CO-FINANCING RATE %]]</f>
        <v>935708.679</v>
      </c>
      <c r="P3256" s="51">
        <f>Ugovori_OPULJP[[#This Row],[Bespovratna sredstva - EU dio - HRK]]/7.5345</f>
        <v>124189.88373481983</v>
      </c>
      <c r="Q3256" s="50">
        <f>Ugovori_OPULJP[[#This Row],[Bespovratna sredstva - Ukupno (EU+Nac) HRK
= Ukupna ugovorena vrijednost bespovratnih sredstava]]*Ugovori_OPULJP[[#This Row],[STOPA NACIONALNOG SUFINANCIRANJA %]]</f>
        <v>165125.06099999999</v>
      </c>
      <c r="R3256" s="51">
        <f>Ugovori_OPULJP[[#This Row],[Bespovratna sredstva - Nacionalni dio - HRK]]/7.5345</f>
        <v>21915.861835556436</v>
      </c>
      <c r="S3256" s="52">
        <v>1100833.74</v>
      </c>
      <c r="T3256" s="51">
        <f>Ugovori_OPULJP[[#This Row],[Bespovratna sredstva - Ukupno (EU+Nac) HRK
= Ukupna ugovorena vrijednost bespovratnih sredstava]]/7.5345</f>
        <v>146105.74557037625</v>
      </c>
      <c r="U3256" s="50">
        <v>122314.8600000001</v>
      </c>
      <c r="V3256" s="51">
        <f>Ugovori_OPULJP[[#This Row],[Javni doprinos korisnika - HRK]]/7.5345</f>
        <v>16233.97173004182</v>
      </c>
      <c r="W3256" s="50">
        <v>0</v>
      </c>
      <c r="X3256" s="51">
        <f>Ugovori_OPULJP[[#This Row],[Privatni doprinos korisnika - HRK]]/7.5345</f>
        <v>0</v>
      </c>
      <c r="Y3256" s="52">
        <v>1223148.6000000001</v>
      </c>
      <c r="Z3256" s="53">
        <f>Ugovori_OPULJP[[#This Row],[UKUPNI PRIHVATLJIVI IZDACI
TOTAL ELIGIBLE EXPENDITURE
= Bespovratna sredstva ukupno + doprinos korisnika
= Ukupni prihvatljivi troškovi
= Ukupna ugovorena vrijednost projekta HRK]]/7.5345</f>
        <v>162339.71730041807</v>
      </c>
      <c r="AA3256" s="57" t="s">
        <v>10669</v>
      </c>
      <c r="AB3256" s="57" t="s">
        <v>10670</v>
      </c>
      <c r="AC3256" s="56" t="s">
        <v>11752</v>
      </c>
      <c r="AD3256" s="63" t="s">
        <v>11026</v>
      </c>
    </row>
    <row r="3257" spans="1:30" ht="66.75" customHeight="1" x14ac:dyDescent="0.2">
      <c r="A3257" s="61" t="s">
        <v>11753</v>
      </c>
      <c r="B3257" s="55" t="s">
        <v>10664</v>
      </c>
      <c r="C3257" s="56" t="s">
        <v>11022</v>
      </c>
      <c r="D3257" s="88" t="s">
        <v>11623</v>
      </c>
      <c r="E3257" s="57" t="s">
        <v>232</v>
      </c>
      <c r="F3257" s="62" t="s">
        <v>11754</v>
      </c>
      <c r="G3257" s="62" t="s">
        <v>4496</v>
      </c>
      <c r="H3257" s="59">
        <v>44750</v>
      </c>
      <c r="I3257" s="59">
        <v>45117</v>
      </c>
      <c r="J3257" s="48" t="str">
        <f>IF(Ugovori_OPULJP[[#This Row],[DATUM ZAVRŠETKA OPERACIJE]]&gt;DATE(2024,3,31),"u provedbi","završen")</f>
        <v>završen</v>
      </c>
      <c r="K3257" s="46" t="s">
        <v>599</v>
      </c>
      <c r="L3257" s="46" t="s">
        <v>599</v>
      </c>
      <c r="M3257" s="49">
        <v>0.85</v>
      </c>
      <c r="N3257" s="49">
        <v>0.15</v>
      </c>
      <c r="O3257" s="50">
        <f>Ugovori_OPULJP[[#This Row],[Bespovratna sredstva - Ukupno (EU+Nac) HRK
= Ukupna ugovorena vrijednost bespovratnih sredstava]]*Ugovori_OPULJP[[#This Row],[EU STOPA SUFINANCIRANJA %
EU CO-FINANCING RATE %]]</f>
        <v>1609572.9539999999</v>
      </c>
      <c r="P3257" s="51">
        <f>Ugovori_OPULJP[[#This Row],[Bespovratna sredstva - EU dio - HRK]]/7.5345</f>
        <v>213627.04280310569</v>
      </c>
      <c r="Q3257" s="50">
        <f>Ugovori_OPULJP[[#This Row],[Bespovratna sredstva - Ukupno (EU+Nac) HRK
= Ukupna ugovorena vrijednost bespovratnih sredstava]]*Ugovori_OPULJP[[#This Row],[STOPA NACIONALNOG SUFINANCIRANJA %]]</f>
        <v>284042.28599999996</v>
      </c>
      <c r="R3257" s="51">
        <f>Ugovori_OPULJP[[#This Row],[Bespovratna sredstva - Nacionalni dio - HRK]]/7.5345</f>
        <v>37698.889906430413</v>
      </c>
      <c r="S3257" s="52">
        <v>1893615.24</v>
      </c>
      <c r="T3257" s="51">
        <f>Ugovori_OPULJP[[#This Row],[Bespovratna sredstva - Ukupno (EU+Nac) HRK
= Ukupna ugovorena vrijednost bespovratnih sredstava]]/7.5345</f>
        <v>251325.93270953611</v>
      </c>
      <c r="U3257" s="50">
        <v>99663.959999999963</v>
      </c>
      <c r="V3257" s="51">
        <f>Ugovori_OPULJP[[#This Row],[Javni doprinos korisnika - HRK]]/7.5345</f>
        <v>13227.680668922949</v>
      </c>
      <c r="W3257" s="50">
        <v>0</v>
      </c>
      <c r="X3257" s="51">
        <f>Ugovori_OPULJP[[#This Row],[Privatni doprinos korisnika - HRK]]/7.5345</f>
        <v>0</v>
      </c>
      <c r="Y3257" s="52">
        <v>1993279.2</v>
      </c>
      <c r="Z3257" s="53">
        <f>Ugovori_OPULJP[[#This Row],[UKUPNI PRIHVATLJIVI IZDACI
TOTAL ELIGIBLE EXPENDITURE
= Bespovratna sredstva ukupno + doprinos korisnika
= Ukupni prihvatljivi troškovi
= Ukupna ugovorena vrijednost projekta HRK]]/7.5345</f>
        <v>264553.61337845906</v>
      </c>
      <c r="AA3257" s="57" t="s">
        <v>10669</v>
      </c>
      <c r="AB3257" s="57" t="s">
        <v>10670</v>
      </c>
      <c r="AC3257" s="107" t="s">
        <v>11755</v>
      </c>
      <c r="AD3257" s="63" t="s">
        <v>11026</v>
      </c>
    </row>
    <row r="3258" spans="1:30" ht="66.75" customHeight="1" x14ac:dyDescent="0.2">
      <c r="A3258" s="61" t="s">
        <v>11756</v>
      </c>
      <c r="B3258" s="55" t="s">
        <v>10664</v>
      </c>
      <c r="C3258" s="56" t="s">
        <v>11022</v>
      </c>
      <c r="D3258" s="88" t="s">
        <v>11623</v>
      </c>
      <c r="E3258" s="57" t="s">
        <v>232</v>
      </c>
      <c r="F3258" s="62" t="s">
        <v>11757</v>
      </c>
      <c r="G3258" s="62" t="s">
        <v>304</v>
      </c>
      <c r="H3258" s="59">
        <v>44790</v>
      </c>
      <c r="I3258" s="59">
        <v>45155</v>
      </c>
      <c r="J3258" s="48" t="str">
        <f>IF(Ugovori_OPULJP[[#This Row],[DATUM ZAVRŠETKA OPERACIJE]]&gt;DATE(2024,3,31),"u provedbi","završen")</f>
        <v>završen</v>
      </c>
      <c r="K3258" s="46" t="s">
        <v>200</v>
      </c>
      <c r="L3258" s="46" t="s">
        <v>200</v>
      </c>
      <c r="M3258" s="49">
        <v>0.85</v>
      </c>
      <c r="N3258" s="49">
        <v>0.15</v>
      </c>
      <c r="O3258" s="50">
        <f>Ugovori_OPULJP[[#This Row],[Bespovratna sredstva - Ukupno (EU+Nac) HRK
= Ukupna ugovorena vrijednost bespovratnih sredstava]]*Ugovori_OPULJP[[#This Row],[EU STOPA SUFINANCIRANJA %
EU CO-FINANCING RATE %]]</f>
        <v>3400000</v>
      </c>
      <c r="P3258" s="51">
        <f>Ugovori_OPULJP[[#This Row],[Bespovratna sredstva - EU dio - HRK]]/7.5345</f>
        <v>451257.54860972858</v>
      </c>
      <c r="Q3258" s="50">
        <f>Ugovori_OPULJP[[#This Row],[Bespovratna sredstva - Ukupno (EU+Nac) HRK
= Ukupna ugovorena vrijednost bespovratnih sredstava]]*Ugovori_OPULJP[[#This Row],[STOPA NACIONALNOG SUFINANCIRANJA %]]</f>
        <v>600000</v>
      </c>
      <c r="R3258" s="51">
        <f>Ugovori_OPULJP[[#This Row],[Bespovratna sredstva - Nacionalni dio - HRK]]/7.5345</f>
        <v>79633.685048775631</v>
      </c>
      <c r="S3258" s="52">
        <v>4000000</v>
      </c>
      <c r="T3258" s="51">
        <f>Ugovori_OPULJP[[#This Row],[Bespovratna sredstva - Ukupno (EU+Nac) HRK
= Ukupna ugovorena vrijednost bespovratnih sredstava]]/7.5345</f>
        <v>530891.23365850421</v>
      </c>
      <c r="U3258" s="50">
        <v>711387.20000000019</v>
      </c>
      <c r="V3258" s="51">
        <f>Ugovori_OPULJP[[#This Row],[Javni doprinos korisnika - HRK]]/7.5345</f>
        <v>94417.307054217294</v>
      </c>
      <c r="W3258" s="50">
        <v>0</v>
      </c>
      <c r="X3258" s="51">
        <f>Ugovori_OPULJP[[#This Row],[Privatni doprinos korisnika - HRK]]/7.5345</f>
        <v>0</v>
      </c>
      <c r="Y3258" s="52">
        <v>4711387.2</v>
      </c>
      <c r="Z3258" s="53">
        <f>Ugovori_OPULJP[[#This Row],[UKUPNI PRIHVATLJIVI IZDACI
TOTAL ELIGIBLE EXPENDITURE
= Bespovratna sredstva ukupno + doprinos korisnika
= Ukupni prihvatljivi troškovi
= Ukupna ugovorena vrijednost projekta HRK]]/7.5345</f>
        <v>625308.54071272141</v>
      </c>
      <c r="AA3258" s="57" t="s">
        <v>10669</v>
      </c>
      <c r="AB3258" s="57" t="s">
        <v>10670</v>
      </c>
      <c r="AC3258" s="107" t="s">
        <v>11758</v>
      </c>
      <c r="AD3258" s="63" t="s">
        <v>11026</v>
      </c>
    </row>
    <row r="3259" spans="1:30" ht="66.75" customHeight="1" x14ac:dyDescent="0.2">
      <c r="A3259" s="61" t="s">
        <v>11759</v>
      </c>
      <c r="B3259" s="55" t="s">
        <v>10664</v>
      </c>
      <c r="C3259" s="56" t="s">
        <v>11022</v>
      </c>
      <c r="D3259" s="88" t="s">
        <v>11623</v>
      </c>
      <c r="E3259" s="57" t="s">
        <v>232</v>
      </c>
      <c r="F3259" s="62" t="s">
        <v>11760</v>
      </c>
      <c r="G3259" s="62" t="s">
        <v>9752</v>
      </c>
      <c r="H3259" s="59">
        <v>44795</v>
      </c>
      <c r="I3259" s="59">
        <v>45160</v>
      </c>
      <c r="J3259" s="48" t="str">
        <f>IF(Ugovori_OPULJP[[#This Row],[DATUM ZAVRŠETKA OPERACIJE]]&gt;DATE(2024,3,31),"u provedbi","završen")</f>
        <v>završen</v>
      </c>
      <c r="K3259" s="46" t="s">
        <v>211</v>
      </c>
      <c r="L3259" s="46" t="s">
        <v>211</v>
      </c>
      <c r="M3259" s="49">
        <v>0.85</v>
      </c>
      <c r="N3259" s="49">
        <v>0.15</v>
      </c>
      <c r="O3259" s="50">
        <f>Ugovori_OPULJP[[#This Row],[Bespovratna sredstva - Ukupno (EU+Nac) HRK
= Ukupna ugovorena vrijednost bespovratnih sredstava]]*Ugovori_OPULJP[[#This Row],[EU STOPA SUFINANCIRANJA %
EU CO-FINANCING RATE %]]</f>
        <v>1859375</v>
      </c>
      <c r="P3259" s="51">
        <f>Ugovori_OPULJP[[#This Row],[Bespovratna sredstva - EU dio - HRK]]/7.5345</f>
        <v>246781.47189594532</v>
      </c>
      <c r="Q3259" s="50">
        <f>Ugovori_OPULJP[[#This Row],[Bespovratna sredstva - Ukupno (EU+Nac) HRK
= Ukupna ugovorena vrijednost bespovratnih sredstava]]*Ugovori_OPULJP[[#This Row],[STOPA NACIONALNOG SUFINANCIRANJA %]]</f>
        <v>328125</v>
      </c>
      <c r="R3259" s="51">
        <f>Ugovori_OPULJP[[#This Row],[Bespovratna sredstva - Nacionalni dio - HRK]]/7.5345</f>
        <v>43549.671511049171</v>
      </c>
      <c r="S3259" s="52">
        <v>2187500</v>
      </c>
      <c r="T3259" s="51">
        <f>Ugovori_OPULJP[[#This Row],[Bespovratna sredstva - Ukupno (EU+Nac) HRK
= Ukupna ugovorena vrijednost bespovratnih sredstava]]/7.5345</f>
        <v>290331.14340699447</v>
      </c>
      <c r="U3259" s="50">
        <v>983626</v>
      </c>
      <c r="V3259" s="51">
        <f>Ugovori_OPULJP[[#This Row],[Javni doprinos korisnika - HRK]]/7.5345</f>
        <v>130549.60514964497</v>
      </c>
      <c r="W3259" s="50">
        <v>0</v>
      </c>
      <c r="X3259" s="51">
        <f>Ugovori_OPULJP[[#This Row],[Privatni doprinos korisnika - HRK]]/7.5345</f>
        <v>0</v>
      </c>
      <c r="Y3259" s="52">
        <v>3171126</v>
      </c>
      <c r="Z3259" s="53">
        <f>Ugovori_OPULJP[[#This Row],[UKUPNI PRIHVATLJIVI IZDACI
TOTAL ELIGIBLE EXPENDITURE
= Bespovratna sredstva ukupno + doprinos korisnika
= Ukupni prihvatljivi troškovi
= Ukupna ugovorena vrijednost projekta HRK]]/7.5345</f>
        <v>420880.74855663942</v>
      </c>
      <c r="AA3259" s="57" t="s">
        <v>10669</v>
      </c>
      <c r="AB3259" s="57" t="s">
        <v>10670</v>
      </c>
      <c r="AC3259" s="107" t="s">
        <v>11761</v>
      </c>
      <c r="AD3259" s="63" t="s">
        <v>11026</v>
      </c>
    </row>
    <row r="3260" spans="1:30" ht="66.75" customHeight="1" x14ac:dyDescent="0.2">
      <c r="A3260" s="61" t="s">
        <v>11762</v>
      </c>
      <c r="B3260" s="55" t="s">
        <v>10664</v>
      </c>
      <c r="C3260" s="56" t="s">
        <v>11022</v>
      </c>
      <c r="D3260" s="88" t="s">
        <v>11623</v>
      </c>
      <c r="E3260" s="57" t="s">
        <v>232</v>
      </c>
      <c r="F3260" s="62" t="s">
        <v>11763</v>
      </c>
      <c r="G3260" s="62" t="s">
        <v>11129</v>
      </c>
      <c r="H3260" s="59">
        <v>44804</v>
      </c>
      <c r="I3260" s="59">
        <v>45169</v>
      </c>
      <c r="J3260" s="48" t="str">
        <f>IF(Ugovori_OPULJP[[#This Row],[DATUM ZAVRŠETKA OPERACIJE]]&gt;DATE(2024,3,31),"u provedbi","završen")</f>
        <v>završen</v>
      </c>
      <c r="K3260" s="46" t="s">
        <v>104</v>
      </c>
      <c r="L3260" s="46" t="s">
        <v>104</v>
      </c>
      <c r="M3260" s="49">
        <v>0.85</v>
      </c>
      <c r="N3260" s="49">
        <v>0.15</v>
      </c>
      <c r="O3260" s="50">
        <f>Ugovori_OPULJP[[#This Row],[Bespovratna sredstva - Ukupno (EU+Nac) HRK
= Ukupna ugovorena vrijednost bespovratnih sredstava]]*Ugovori_OPULJP[[#This Row],[EU STOPA SUFINANCIRANJA %
EU CO-FINANCING RATE %]]</f>
        <v>2414359.4309999999</v>
      </c>
      <c r="P3260" s="51">
        <f>Ugovori_OPULJP[[#This Row],[Bespovratna sredstva - EU dio - HRK]]/7.5345</f>
        <v>320440.56420465856</v>
      </c>
      <c r="Q3260" s="50">
        <f>Ugovori_OPULJP[[#This Row],[Bespovratna sredstva - Ukupno (EU+Nac) HRK
= Ukupna ugovorena vrijednost bespovratnih sredstava]]*Ugovori_OPULJP[[#This Row],[STOPA NACIONALNOG SUFINANCIRANJA %]]</f>
        <v>426063.42899999995</v>
      </c>
      <c r="R3260" s="51">
        <f>Ugovori_OPULJP[[#This Row],[Bespovratna sredstva - Nacionalni dio - HRK]]/7.5345</f>
        <v>56548.33485964562</v>
      </c>
      <c r="S3260" s="52">
        <v>2840422.86</v>
      </c>
      <c r="T3260" s="51">
        <f>Ugovori_OPULJP[[#This Row],[Bespovratna sredstva - Ukupno (EU+Nac) HRK
= Ukupna ugovorena vrijednost bespovratnih sredstava]]/7.5345</f>
        <v>376988.89906430419</v>
      </c>
      <c r="U3260" s="50">
        <v>149495.93999999994</v>
      </c>
      <c r="V3260" s="51">
        <f>Ugovori_OPULJP[[#This Row],[Javni doprinos korisnika - HRK]]/7.5345</f>
        <v>19841.521003384423</v>
      </c>
      <c r="W3260" s="50">
        <v>0</v>
      </c>
      <c r="X3260" s="51">
        <f>Ugovori_OPULJP[[#This Row],[Privatni doprinos korisnika - HRK]]/7.5345</f>
        <v>0</v>
      </c>
      <c r="Y3260" s="52">
        <v>2989918.8</v>
      </c>
      <c r="Z3260" s="53">
        <f>Ugovori_OPULJP[[#This Row],[UKUPNI PRIHVATLJIVI IZDACI
TOTAL ELIGIBLE EXPENDITURE
= Bespovratna sredstva ukupno + doprinos korisnika
= Ukupni prihvatljivi troškovi
= Ukupna ugovorena vrijednost projekta HRK]]/7.5345</f>
        <v>396830.42006768857</v>
      </c>
      <c r="AA3260" s="57" t="s">
        <v>10669</v>
      </c>
      <c r="AB3260" s="57" t="s">
        <v>10670</v>
      </c>
      <c r="AC3260" s="107" t="s">
        <v>11764</v>
      </c>
      <c r="AD3260" s="63" t="s">
        <v>11026</v>
      </c>
    </row>
    <row r="3261" spans="1:30" ht="66.75" customHeight="1" x14ac:dyDescent="0.2">
      <c r="A3261" s="61" t="s">
        <v>11765</v>
      </c>
      <c r="B3261" s="55" t="s">
        <v>10664</v>
      </c>
      <c r="C3261" s="56" t="s">
        <v>11022</v>
      </c>
      <c r="D3261" s="88" t="s">
        <v>11623</v>
      </c>
      <c r="E3261" s="57" t="s">
        <v>232</v>
      </c>
      <c r="F3261" s="62" t="s">
        <v>11766</v>
      </c>
      <c r="G3261" s="62" t="s">
        <v>11291</v>
      </c>
      <c r="H3261" s="59">
        <v>44805</v>
      </c>
      <c r="I3261" s="59">
        <v>45170</v>
      </c>
      <c r="J3261" s="48" t="str">
        <f>IF(Ugovori_OPULJP[[#This Row],[DATUM ZAVRŠETKA OPERACIJE]]&gt;DATE(2024,3,31),"u provedbi","završen")</f>
        <v>završen</v>
      </c>
      <c r="K3261" s="58" t="s">
        <v>89</v>
      </c>
      <c r="L3261" s="58" t="s">
        <v>84</v>
      </c>
      <c r="M3261" s="49">
        <v>0.85</v>
      </c>
      <c r="N3261" s="49">
        <v>0.15</v>
      </c>
      <c r="O3261" s="50">
        <f>Ugovori_OPULJP[[#This Row],[Bespovratna sredstva - Ukupno (EU+Nac) HRK
= Ukupna ugovorena vrijednost bespovratnih sredstava]]*Ugovori_OPULJP[[#This Row],[EU STOPA SUFINANCIRANJA %
EU CO-FINANCING RATE %]]</f>
        <v>1682735.3609999998</v>
      </c>
      <c r="P3261" s="51">
        <f>Ugovori_OPULJP[[#This Row],[Bespovratna sredstva - EU dio - HRK]]/7.5345</f>
        <v>223337.36293051956</v>
      </c>
      <c r="Q3261" s="50">
        <f>Ugovori_OPULJP[[#This Row],[Bespovratna sredstva - Ukupno (EU+Nac) HRK
= Ukupna ugovorena vrijednost bespovratnih sredstava]]*Ugovori_OPULJP[[#This Row],[STOPA NACIONALNOG SUFINANCIRANJA %]]</f>
        <v>296953.299</v>
      </c>
      <c r="R3261" s="51">
        <f>Ugovori_OPULJP[[#This Row],[Bespovratna sredstva - Nacionalni dio - HRK]]/7.5345</f>
        <v>39412.475811268167</v>
      </c>
      <c r="S3261" s="52">
        <v>1979688.66</v>
      </c>
      <c r="T3261" s="51">
        <f>Ugovori_OPULJP[[#This Row],[Bespovratna sredstva - Ukupno (EU+Nac) HRK
= Ukupna ugovorena vrijednost bespovratnih sredstava]]/7.5345</f>
        <v>262749.83874178777</v>
      </c>
      <c r="U3261" s="50">
        <v>104194.14000000013</v>
      </c>
      <c r="V3261" s="51">
        <f>Ugovori_OPULJP[[#This Row],[Javni doprinos korisnika - HRK]]/7.5345</f>
        <v>13828.938881146742</v>
      </c>
      <c r="W3261" s="50">
        <v>0</v>
      </c>
      <c r="X3261" s="51">
        <f>Ugovori_OPULJP[[#This Row],[Privatni doprinos korisnika - HRK]]/7.5345</f>
        <v>0</v>
      </c>
      <c r="Y3261" s="52">
        <v>2083882.8</v>
      </c>
      <c r="Z3261" s="53">
        <f>Ugovori_OPULJP[[#This Row],[UKUPNI PRIHVATLJIVI IZDACI
TOTAL ELIGIBLE EXPENDITURE
= Bespovratna sredstva ukupno + doprinos korisnika
= Ukupni prihvatljivi troškovi
= Ukupna ugovorena vrijednost projekta HRK]]/7.5345</f>
        <v>276578.77762293449</v>
      </c>
      <c r="AA3261" s="57" t="s">
        <v>10669</v>
      </c>
      <c r="AB3261" s="57" t="s">
        <v>10670</v>
      </c>
      <c r="AC3261" s="107" t="s">
        <v>11767</v>
      </c>
      <c r="AD3261" s="63" t="s">
        <v>11026</v>
      </c>
    </row>
    <row r="3262" spans="1:30" ht="66.75" customHeight="1" x14ac:dyDescent="0.2">
      <c r="A3262" s="61" t="s">
        <v>11768</v>
      </c>
      <c r="B3262" s="55" t="s">
        <v>10664</v>
      </c>
      <c r="C3262" s="56" t="s">
        <v>11022</v>
      </c>
      <c r="D3262" s="88" t="s">
        <v>11623</v>
      </c>
      <c r="E3262" s="57" t="s">
        <v>232</v>
      </c>
      <c r="F3262" s="62" t="s">
        <v>11769</v>
      </c>
      <c r="G3262" s="62" t="s">
        <v>8490</v>
      </c>
      <c r="H3262" s="59">
        <v>44774</v>
      </c>
      <c r="I3262" s="59">
        <v>45139</v>
      </c>
      <c r="J3262" s="48" t="str">
        <f>IF(Ugovori_OPULJP[[#This Row],[DATUM ZAVRŠETKA OPERACIJE]]&gt;DATE(2024,3,31),"u provedbi","završen")</f>
        <v>završen</v>
      </c>
      <c r="K3262" s="46" t="s">
        <v>244</v>
      </c>
      <c r="L3262" s="46" t="s">
        <v>244</v>
      </c>
      <c r="M3262" s="49">
        <v>0.85</v>
      </c>
      <c r="N3262" s="49">
        <v>0.15</v>
      </c>
      <c r="O3262" s="50">
        <f>Ugovori_OPULJP[[#This Row],[Bespovratna sredstva - Ukupno (EU+Nac) HRK
= Ukupna ugovorena vrijednost bespovratnih sredstava]]*Ugovori_OPULJP[[#This Row],[EU STOPA SUFINANCIRANJA %
EU CO-FINANCING RATE %]]</f>
        <v>1669258.0755</v>
      </c>
      <c r="P3262" s="51">
        <f>Ugovori_OPULJP[[#This Row],[Bespovratna sredstva - EU dio - HRK]]/7.5345</f>
        <v>221548.61974915388</v>
      </c>
      <c r="Q3262" s="50">
        <f>Ugovori_OPULJP[[#This Row],[Bespovratna sredstva - Ukupno (EU+Nac) HRK
= Ukupna ugovorena vrijednost bespovratnih sredstava]]*Ugovori_OPULJP[[#This Row],[STOPA NACIONALNOG SUFINANCIRANJA %]]</f>
        <v>294574.95449999999</v>
      </c>
      <c r="R3262" s="51">
        <f>Ugovori_OPULJP[[#This Row],[Bespovratna sredstva - Nacionalni dio - HRK]]/7.5345</f>
        <v>39096.815249850682</v>
      </c>
      <c r="S3262" s="52">
        <v>1963833.03</v>
      </c>
      <c r="T3262" s="51">
        <f>Ugovori_OPULJP[[#This Row],[Bespovratna sredstva - Ukupno (EU+Nac) HRK
= Ukupna ugovorena vrijednost bespovratnih sredstava]]/7.5345</f>
        <v>260645.43499900456</v>
      </c>
      <c r="U3262" s="50">
        <v>346558.76999999979</v>
      </c>
      <c r="V3262" s="51">
        <f>Ugovori_OPULJP[[#This Row],[Javni doprinos korisnika - HRK]]/7.5345</f>
        <v>45996.253235118427</v>
      </c>
      <c r="W3262" s="50">
        <v>0</v>
      </c>
      <c r="X3262" s="51">
        <f>Ugovori_OPULJP[[#This Row],[Privatni doprinos korisnika - HRK]]/7.5345</f>
        <v>0</v>
      </c>
      <c r="Y3262" s="52">
        <v>2310391.7999999998</v>
      </c>
      <c r="Z3262" s="53">
        <f>Ugovori_OPULJP[[#This Row],[UKUPNI PRIHVATLJIVI IZDACI
TOTAL ELIGIBLE EXPENDITURE
= Bespovratna sredstva ukupno + doprinos korisnika
= Ukupni prihvatljivi troškovi
= Ukupna ugovorena vrijednost projekta HRK]]/7.5345</f>
        <v>306641.68823412299</v>
      </c>
      <c r="AA3262" s="57" t="s">
        <v>10669</v>
      </c>
      <c r="AB3262" s="57" t="s">
        <v>10670</v>
      </c>
      <c r="AC3262" s="107" t="s">
        <v>11770</v>
      </c>
      <c r="AD3262" s="63" t="s">
        <v>11026</v>
      </c>
    </row>
    <row r="3263" spans="1:30" ht="66.75" customHeight="1" x14ac:dyDescent="0.2">
      <c r="A3263" s="61" t="s">
        <v>11771</v>
      </c>
      <c r="B3263" s="55" t="s">
        <v>10664</v>
      </c>
      <c r="C3263" s="56" t="s">
        <v>11022</v>
      </c>
      <c r="D3263" s="88" t="s">
        <v>11623</v>
      </c>
      <c r="E3263" s="57" t="s">
        <v>232</v>
      </c>
      <c r="F3263" s="62" t="s">
        <v>11772</v>
      </c>
      <c r="G3263" s="62" t="s">
        <v>243</v>
      </c>
      <c r="H3263" s="59">
        <v>44767</v>
      </c>
      <c r="I3263" s="59">
        <v>45132</v>
      </c>
      <c r="J3263" s="48" t="str">
        <f>IF(Ugovori_OPULJP[[#This Row],[DATUM ZAVRŠETKA OPERACIJE]]&gt;DATE(2024,3,31),"u provedbi","završen")</f>
        <v>završen</v>
      </c>
      <c r="K3263" s="46" t="s">
        <v>244</v>
      </c>
      <c r="L3263" s="46" t="s">
        <v>244</v>
      </c>
      <c r="M3263" s="49">
        <v>0.85</v>
      </c>
      <c r="N3263" s="49">
        <v>0.15</v>
      </c>
      <c r="O3263" s="50">
        <f>Ugovori_OPULJP[[#This Row],[Bespovratna sredstva - Ukupno (EU+Nac) HRK
= Ukupna ugovorena vrijednost bespovratnih sredstava]]*Ugovori_OPULJP[[#This Row],[EU STOPA SUFINANCIRANJA %
EU CO-FINANCING RATE %]]</f>
        <v>2550000</v>
      </c>
      <c r="P3263" s="51">
        <f>Ugovori_OPULJP[[#This Row],[Bespovratna sredstva - EU dio - HRK]]/7.5345</f>
        <v>338443.1614572964</v>
      </c>
      <c r="Q3263" s="50">
        <f>Ugovori_OPULJP[[#This Row],[Bespovratna sredstva - Ukupno (EU+Nac) HRK
= Ukupna ugovorena vrijednost bespovratnih sredstava]]*Ugovori_OPULJP[[#This Row],[STOPA NACIONALNOG SUFINANCIRANJA %]]</f>
        <v>450000</v>
      </c>
      <c r="R3263" s="51">
        <f>Ugovori_OPULJP[[#This Row],[Bespovratna sredstva - Nacionalni dio - HRK]]/7.5345</f>
        <v>59725.263786581723</v>
      </c>
      <c r="S3263" s="52">
        <v>3000000</v>
      </c>
      <c r="T3263" s="51">
        <f>Ugovori_OPULJP[[#This Row],[Bespovratna sredstva - Ukupno (EU+Nac) HRK
= Ukupna ugovorena vrijednost bespovratnih sredstava]]/7.5345</f>
        <v>398168.42524387816</v>
      </c>
      <c r="U3263" s="50">
        <v>1122463.7999999998</v>
      </c>
      <c r="V3263" s="51">
        <f>Ugovori_OPULJP[[#This Row],[Javni doprinos korisnika - HRK]]/7.5345</f>
        <v>148976.54787975311</v>
      </c>
      <c r="W3263" s="50">
        <v>0</v>
      </c>
      <c r="X3263" s="51">
        <f>Ugovori_OPULJP[[#This Row],[Privatni doprinos korisnika - HRK]]/7.5345</f>
        <v>0</v>
      </c>
      <c r="Y3263" s="52">
        <v>4122463.8</v>
      </c>
      <c r="Z3263" s="53">
        <f>Ugovori_OPULJP[[#This Row],[UKUPNI PRIHVATLJIVI IZDACI
TOTAL ELIGIBLE EXPENDITURE
= Bespovratna sredstva ukupno + doprinos korisnika
= Ukupni prihvatljivi troškovi
= Ukupna ugovorena vrijednost projekta HRK]]/7.5345</f>
        <v>547144.97312363121</v>
      </c>
      <c r="AA3263" s="57" t="s">
        <v>10669</v>
      </c>
      <c r="AB3263" s="57" t="s">
        <v>10670</v>
      </c>
      <c r="AC3263" s="107" t="s">
        <v>11773</v>
      </c>
      <c r="AD3263" s="63" t="s">
        <v>11026</v>
      </c>
    </row>
    <row r="3264" spans="1:30" ht="66.75" customHeight="1" x14ac:dyDescent="0.2">
      <c r="A3264" s="61" t="s">
        <v>11774</v>
      </c>
      <c r="B3264" s="55" t="s">
        <v>10664</v>
      </c>
      <c r="C3264" s="56" t="s">
        <v>11022</v>
      </c>
      <c r="D3264" s="88" t="s">
        <v>11623</v>
      </c>
      <c r="E3264" s="57" t="s">
        <v>232</v>
      </c>
      <c r="F3264" s="62" t="s">
        <v>11775</v>
      </c>
      <c r="G3264" s="62" t="s">
        <v>11076</v>
      </c>
      <c r="H3264" s="59">
        <v>44802</v>
      </c>
      <c r="I3264" s="59">
        <v>45167</v>
      </c>
      <c r="J3264" s="48" t="str">
        <f>IF(Ugovori_OPULJP[[#This Row],[DATUM ZAVRŠETKA OPERACIJE]]&gt;DATE(2024,3,31),"u provedbi","završen")</f>
        <v>završen</v>
      </c>
      <c r="K3264" s="46" t="s">
        <v>249</v>
      </c>
      <c r="L3264" s="46" t="s">
        <v>249</v>
      </c>
      <c r="M3264" s="49">
        <v>0.85</v>
      </c>
      <c r="N3264" s="49">
        <v>0.15</v>
      </c>
      <c r="O3264" s="50">
        <f>Ugovori_OPULJP[[#This Row],[Bespovratna sredstva - Ukupno (EU+Nac) HRK
= Ukupna ugovorena vrijednost bespovratnih sredstava]]*Ugovori_OPULJP[[#This Row],[EU STOPA SUFINANCIRANJA %
EU CO-FINANCING RATE %]]</f>
        <v>8075000</v>
      </c>
      <c r="P3264" s="51">
        <f>Ugovori_OPULJP[[#This Row],[Bespovratna sredstva - EU dio - HRK]]/7.5345</f>
        <v>1071736.6779481054</v>
      </c>
      <c r="Q3264" s="50">
        <f>Ugovori_OPULJP[[#This Row],[Bespovratna sredstva - Ukupno (EU+Nac) HRK
= Ukupna ugovorena vrijednost bespovratnih sredstava]]*Ugovori_OPULJP[[#This Row],[STOPA NACIONALNOG SUFINANCIRANJA %]]</f>
        <v>1425000</v>
      </c>
      <c r="R3264" s="51">
        <f>Ugovori_OPULJP[[#This Row],[Bespovratna sredstva - Nacionalni dio - HRK]]/7.5345</f>
        <v>189130.00199084211</v>
      </c>
      <c r="S3264" s="52">
        <v>9500000</v>
      </c>
      <c r="T3264" s="51">
        <f>Ugovori_OPULJP[[#This Row],[Bespovratna sredstva - Ukupno (EU+Nac) HRK
= Ukupna ugovorena vrijednost bespovratnih sredstava]]/7.5345</f>
        <v>1260866.6799389475</v>
      </c>
      <c r="U3264" s="50">
        <v>3864031</v>
      </c>
      <c r="V3264" s="51">
        <f>Ugovori_OPULJP[[#This Row],[Javni doprinos korisnika - HRK]]/7.5345</f>
        <v>512845.04612117587</v>
      </c>
      <c r="W3264" s="50">
        <v>0</v>
      </c>
      <c r="X3264" s="51">
        <f>Ugovori_OPULJP[[#This Row],[Privatni doprinos korisnika - HRK]]/7.5345</f>
        <v>0</v>
      </c>
      <c r="Y3264" s="52">
        <v>13364031</v>
      </c>
      <c r="Z3264" s="53">
        <f>Ugovori_OPULJP[[#This Row],[UKUPNI PRIHVATLJIVI IZDACI
TOTAL ELIGIBLE EXPENDITURE
= Bespovratna sredstva ukupno + doprinos korisnika
= Ukupni prihvatljivi troškovi
= Ukupna ugovorena vrijednost projekta HRK]]/7.5345</f>
        <v>1773711.7260601234</v>
      </c>
      <c r="AA3264" s="57" t="s">
        <v>10669</v>
      </c>
      <c r="AB3264" s="57" t="s">
        <v>10670</v>
      </c>
      <c r="AC3264" s="107" t="s">
        <v>11776</v>
      </c>
      <c r="AD3264" s="63" t="s">
        <v>11026</v>
      </c>
    </row>
    <row r="3265" spans="1:30" ht="66.75" customHeight="1" x14ac:dyDescent="0.2">
      <c r="A3265" s="41" t="s">
        <v>11777</v>
      </c>
      <c r="B3265" s="42" t="s">
        <v>10664</v>
      </c>
      <c r="C3265" s="43" t="s">
        <v>11778</v>
      </c>
      <c r="D3265" s="43" t="s">
        <v>11779</v>
      </c>
      <c r="E3265" s="44" t="s">
        <v>34</v>
      </c>
      <c r="F3265" s="45" t="s">
        <v>11779</v>
      </c>
      <c r="G3265" s="45" t="s">
        <v>11780</v>
      </c>
      <c r="H3265" s="47">
        <v>42064</v>
      </c>
      <c r="I3265" s="47">
        <v>43343</v>
      </c>
      <c r="J3265" s="48" t="str">
        <f>IF(Ugovori_OPULJP[[#This Row],[DATUM ZAVRŠETKA OPERACIJE]]&gt;DATE(2024,3,31),"u provedbi","završen")</f>
        <v>završen</v>
      </c>
      <c r="K3265" s="46" t="s">
        <v>36</v>
      </c>
      <c r="L3265" s="46" t="s">
        <v>37</v>
      </c>
      <c r="M3265" s="49">
        <v>0.85</v>
      </c>
      <c r="N3265" s="49">
        <v>0.15</v>
      </c>
      <c r="O3265" s="50">
        <f>Ugovori_OPULJP[[#This Row],[Bespovratna sredstva - Ukupno (EU+Nac) HRK
= Ukupna ugovorena vrijednost bespovratnih sredstava]]*Ugovori_OPULJP[[#This Row],[EU STOPA SUFINANCIRANJA %
EU CO-FINANCING RATE %]]</f>
        <v>67135060.111000001</v>
      </c>
      <c r="P3265" s="51">
        <f>Ugovori_OPULJP[[#This Row],[Bespovratna sredstva - EU dio - HRK]]/7.5345</f>
        <v>8910353.7210166566</v>
      </c>
      <c r="Q3265" s="50">
        <f>Ugovori_OPULJP[[#This Row],[Bespovratna sredstva - Ukupno (EU+Nac) HRK
= Ukupna ugovorena vrijednost bespovratnih sredstava]]*Ugovori_OPULJP[[#This Row],[STOPA NACIONALNOG SUFINANCIRANJA %]]</f>
        <v>11847363.548999999</v>
      </c>
      <c r="R3265" s="51">
        <f>Ugovori_OPULJP[[#This Row],[Bespovratna sredstva - Nacionalni dio - HRK]]/7.5345</f>
        <v>1572415.3625323509</v>
      </c>
      <c r="S3265" s="50">
        <v>78982423.659999996</v>
      </c>
      <c r="T3265" s="51">
        <f>Ugovori_OPULJP[[#This Row],[Bespovratna sredstva - Ukupno (EU+Nac) HRK
= Ukupna ugovorena vrijednost bespovratnih sredstava]]/7.5345</f>
        <v>10482769.083549006</v>
      </c>
      <c r="U3265" s="50">
        <v>0</v>
      </c>
      <c r="V3265" s="51">
        <f>Ugovori_OPULJP[[#This Row],[Javni doprinos korisnika - HRK]]/7.5345</f>
        <v>0</v>
      </c>
      <c r="W3265" s="50">
        <v>0</v>
      </c>
      <c r="X3265" s="51">
        <f>Ugovori_OPULJP[[#This Row],[Privatni doprinos korisnika - HRK]]/7.5345</f>
        <v>0</v>
      </c>
      <c r="Y3265" s="52">
        <v>78982423.659999996</v>
      </c>
      <c r="Z3265" s="53">
        <f>Ugovori_OPULJP[[#This Row],[UKUPNI PRIHVATLJIVI IZDACI
TOTAL ELIGIBLE EXPENDITURE
= Bespovratna sredstva ukupno + doprinos korisnika
= Ukupni prihvatljivi troškovi
= Ukupna ugovorena vrijednost projekta HRK]]/7.5345</f>
        <v>10482769.083549006</v>
      </c>
      <c r="AA3265" s="44" t="s">
        <v>10669</v>
      </c>
      <c r="AB3265" s="44" t="s">
        <v>10670</v>
      </c>
      <c r="AC3265" s="114" t="s">
        <v>11781</v>
      </c>
      <c r="AD3265" s="43" t="s">
        <v>11026</v>
      </c>
    </row>
    <row r="3266" spans="1:30" ht="66.75" customHeight="1" x14ac:dyDescent="0.2">
      <c r="A3266" s="41" t="s">
        <v>11782</v>
      </c>
      <c r="B3266" s="42" t="s">
        <v>10664</v>
      </c>
      <c r="C3266" s="43" t="s">
        <v>11778</v>
      </c>
      <c r="D3266" s="43" t="s">
        <v>11783</v>
      </c>
      <c r="E3266" s="44" t="s">
        <v>232</v>
      </c>
      <c r="F3266" s="45" t="s">
        <v>11784</v>
      </c>
      <c r="G3266" s="45" t="s">
        <v>6848</v>
      </c>
      <c r="H3266" s="47">
        <v>42914</v>
      </c>
      <c r="I3266" s="47">
        <v>43401</v>
      </c>
      <c r="J3266" s="48" t="str">
        <f>IF(Ugovori_OPULJP[[#This Row],[DATUM ZAVRŠETKA OPERACIJE]]&gt;DATE(2024,3,31),"u provedbi","završen")</f>
        <v>završen</v>
      </c>
      <c r="K3266" s="46" t="s">
        <v>371</v>
      </c>
      <c r="L3266" s="46" t="s">
        <v>371</v>
      </c>
      <c r="M3266" s="49">
        <v>0.85</v>
      </c>
      <c r="N3266" s="49">
        <v>0.15</v>
      </c>
      <c r="O3266" s="50">
        <f>Ugovori_OPULJP[[#This Row],[Bespovratna sredstva - Ukupno (EU+Nac) HRK
= Ukupna ugovorena vrijednost bespovratnih sredstava]]*Ugovori_OPULJP[[#This Row],[EU STOPA SUFINANCIRANJA %
EU CO-FINANCING RATE %]]</f>
        <v>787177.43499999994</v>
      </c>
      <c r="P3266" s="51">
        <f>Ugovori_OPULJP[[#This Row],[Bespovratna sredstva - EU dio - HRK]]/7.5345</f>
        <v>104476.39989382174</v>
      </c>
      <c r="Q3266" s="50">
        <f>Ugovori_OPULJP[[#This Row],[Bespovratna sredstva - Ukupno (EU+Nac) HRK
= Ukupna ugovorena vrijednost bespovratnih sredstava]]*Ugovori_OPULJP[[#This Row],[STOPA NACIONALNOG SUFINANCIRANJA %]]</f>
        <v>138913.66499999998</v>
      </c>
      <c r="R3266" s="51">
        <f>Ugovori_OPULJP[[#This Row],[Bespovratna sredstva - Nacionalni dio - HRK]]/7.5345</f>
        <v>18437.011745968543</v>
      </c>
      <c r="S3266" s="50">
        <v>926091.1</v>
      </c>
      <c r="T3266" s="51">
        <f>Ugovori_OPULJP[[#This Row],[Bespovratna sredstva - Ukupno (EU+Nac) HRK
= Ukupna ugovorena vrijednost bespovratnih sredstava]]/7.5345</f>
        <v>122913.41163979028</v>
      </c>
      <c r="U3266" s="50">
        <v>0</v>
      </c>
      <c r="V3266" s="51">
        <f>Ugovori_OPULJP[[#This Row],[Javni doprinos korisnika - HRK]]/7.5345</f>
        <v>0</v>
      </c>
      <c r="W3266" s="50">
        <v>0</v>
      </c>
      <c r="X3266" s="51">
        <f>Ugovori_OPULJP[[#This Row],[Privatni doprinos korisnika - HRK]]/7.5345</f>
        <v>0</v>
      </c>
      <c r="Y3266" s="52">
        <v>926091.1</v>
      </c>
      <c r="Z3266" s="53">
        <f>Ugovori_OPULJP[[#This Row],[UKUPNI PRIHVATLJIVI IZDACI
TOTAL ELIGIBLE EXPENDITURE
= Bespovratna sredstva ukupno + doprinos korisnika
= Ukupni prihvatljivi troškovi
= Ukupna ugovorena vrijednost projekta HRK]]/7.5345</f>
        <v>122913.41163979028</v>
      </c>
      <c r="AA3266" s="44" t="s">
        <v>10669</v>
      </c>
      <c r="AB3266" s="44" t="s">
        <v>10670</v>
      </c>
      <c r="AC3266" s="114" t="s">
        <v>11785</v>
      </c>
      <c r="AD3266" s="43" t="s">
        <v>11026</v>
      </c>
    </row>
    <row r="3267" spans="1:30" ht="66.75" customHeight="1" x14ac:dyDescent="0.2">
      <c r="A3267" s="41" t="s">
        <v>11786</v>
      </c>
      <c r="B3267" s="42" t="s">
        <v>10664</v>
      </c>
      <c r="C3267" s="43" t="s">
        <v>11778</v>
      </c>
      <c r="D3267" s="43" t="s">
        <v>11783</v>
      </c>
      <c r="E3267" s="44" t="s">
        <v>232</v>
      </c>
      <c r="F3267" s="45" t="s">
        <v>11787</v>
      </c>
      <c r="G3267" s="45" t="s">
        <v>837</v>
      </c>
      <c r="H3267" s="47">
        <v>42914</v>
      </c>
      <c r="I3267" s="47">
        <v>43644</v>
      </c>
      <c r="J3267" s="48" t="str">
        <f>IF(Ugovori_OPULJP[[#This Row],[DATUM ZAVRŠETKA OPERACIJE]]&gt;DATE(2024,3,31),"u provedbi","završen")</f>
        <v>završen</v>
      </c>
      <c r="K3267" s="46" t="s">
        <v>594</v>
      </c>
      <c r="L3267" s="46" t="s">
        <v>594</v>
      </c>
      <c r="M3267" s="49">
        <v>0.85</v>
      </c>
      <c r="N3267" s="49">
        <v>0.15</v>
      </c>
      <c r="O3267" s="50">
        <f>Ugovori_OPULJP[[#This Row],[Bespovratna sredstva - Ukupno (EU+Nac) HRK
= Ukupna ugovorena vrijednost bespovratnih sredstava]]*Ugovori_OPULJP[[#This Row],[EU STOPA SUFINANCIRANJA %
EU CO-FINANCING RATE %]]</f>
        <v>679877.804</v>
      </c>
      <c r="P3267" s="51">
        <f>Ugovori_OPULJP[[#This Row],[Bespovratna sredstva - EU dio - HRK]]/7.5345</f>
        <v>90235.291525648674</v>
      </c>
      <c r="Q3267" s="50">
        <f>Ugovori_OPULJP[[#This Row],[Bespovratna sredstva - Ukupno (EU+Nac) HRK
= Ukupna ugovorena vrijednost bespovratnih sredstava]]*Ugovori_OPULJP[[#This Row],[STOPA NACIONALNOG SUFINANCIRANJA %]]</f>
        <v>119978.43599999999</v>
      </c>
      <c r="R3267" s="51">
        <f>Ugovori_OPULJP[[#This Row],[Bespovratna sredstva - Nacionalni dio - HRK]]/7.5345</f>
        <v>15923.874975114471</v>
      </c>
      <c r="S3267" s="50">
        <v>799856.24</v>
      </c>
      <c r="T3267" s="51">
        <f>Ugovori_OPULJP[[#This Row],[Bespovratna sredstva - Ukupno (EU+Nac) HRK
= Ukupna ugovorena vrijednost bespovratnih sredstava]]/7.5345</f>
        <v>106159.16650076315</v>
      </c>
      <c r="U3267" s="50">
        <v>0</v>
      </c>
      <c r="V3267" s="51">
        <f>Ugovori_OPULJP[[#This Row],[Javni doprinos korisnika - HRK]]/7.5345</f>
        <v>0</v>
      </c>
      <c r="W3267" s="50">
        <v>0</v>
      </c>
      <c r="X3267" s="51">
        <f>Ugovori_OPULJP[[#This Row],[Privatni doprinos korisnika - HRK]]/7.5345</f>
        <v>0</v>
      </c>
      <c r="Y3267" s="52">
        <v>799856.24</v>
      </c>
      <c r="Z3267" s="53">
        <f>Ugovori_OPULJP[[#This Row],[UKUPNI PRIHVATLJIVI IZDACI
TOTAL ELIGIBLE EXPENDITURE
= Bespovratna sredstva ukupno + doprinos korisnika
= Ukupni prihvatljivi troškovi
= Ukupna ugovorena vrijednost projekta HRK]]/7.5345</f>
        <v>106159.16650076315</v>
      </c>
      <c r="AA3267" s="44" t="s">
        <v>10669</v>
      </c>
      <c r="AB3267" s="44" t="s">
        <v>10670</v>
      </c>
      <c r="AC3267" s="114" t="s">
        <v>11788</v>
      </c>
      <c r="AD3267" s="43" t="s">
        <v>11026</v>
      </c>
    </row>
    <row r="3268" spans="1:30" ht="66.75" customHeight="1" x14ac:dyDescent="0.2">
      <c r="A3268" s="41" t="s">
        <v>11789</v>
      </c>
      <c r="B3268" s="42" t="s">
        <v>10664</v>
      </c>
      <c r="C3268" s="43" t="s">
        <v>11778</v>
      </c>
      <c r="D3268" s="43" t="s">
        <v>11783</v>
      </c>
      <c r="E3268" s="44" t="s">
        <v>232</v>
      </c>
      <c r="F3268" s="45" t="s">
        <v>11790</v>
      </c>
      <c r="G3268" s="45" t="s">
        <v>11076</v>
      </c>
      <c r="H3268" s="47">
        <v>42915</v>
      </c>
      <c r="I3268" s="47">
        <v>43645</v>
      </c>
      <c r="J3268" s="48" t="str">
        <f>IF(Ugovori_OPULJP[[#This Row],[DATUM ZAVRŠETKA OPERACIJE]]&gt;DATE(2024,3,31),"u provedbi","završen")</f>
        <v>završen</v>
      </c>
      <c r="K3268" s="46" t="s">
        <v>249</v>
      </c>
      <c r="L3268" s="46" t="s">
        <v>249</v>
      </c>
      <c r="M3268" s="49">
        <v>0.85</v>
      </c>
      <c r="N3268" s="49">
        <v>0.15</v>
      </c>
      <c r="O3268" s="50">
        <f>Ugovori_OPULJP[[#This Row],[Bespovratna sredstva - Ukupno (EU+Nac) HRK
= Ukupna ugovorena vrijednost bespovratnih sredstava]]*Ugovori_OPULJP[[#This Row],[EU STOPA SUFINANCIRANJA %
EU CO-FINANCING RATE %]]</f>
        <v>849441.17599999998</v>
      </c>
      <c r="P3268" s="51">
        <f>Ugovori_OPULJP[[#This Row],[Bespovratna sredstva - EU dio - HRK]]/7.5345</f>
        <v>112740.21846174264</v>
      </c>
      <c r="Q3268" s="50">
        <f>Ugovori_OPULJP[[#This Row],[Bespovratna sredstva - Ukupno (EU+Nac) HRK
= Ukupna ugovorena vrijednost bespovratnih sredstava]]*Ugovori_OPULJP[[#This Row],[STOPA NACIONALNOG SUFINANCIRANJA %]]</f>
        <v>149901.38399999999</v>
      </c>
      <c r="R3268" s="51">
        <f>Ugovori_OPULJP[[#This Row],[Bespovratna sredstva - Nacionalni dio - HRK]]/7.5345</f>
        <v>19895.33266971929</v>
      </c>
      <c r="S3268" s="50">
        <v>999342.56</v>
      </c>
      <c r="T3268" s="51">
        <f>Ugovori_OPULJP[[#This Row],[Bespovratna sredstva - Ukupno (EU+Nac) HRK
= Ukupna ugovorena vrijednost bespovratnih sredstava]]/7.5345</f>
        <v>132635.55113146195</v>
      </c>
      <c r="U3268" s="50">
        <v>146063.59999999986</v>
      </c>
      <c r="V3268" s="51">
        <f>Ugovori_OPULJP[[#This Row],[Javni doprinos korisnika - HRK]]/7.5345</f>
        <v>19385.971199150554</v>
      </c>
      <c r="W3268" s="50">
        <v>0</v>
      </c>
      <c r="X3268" s="51">
        <f>Ugovori_OPULJP[[#This Row],[Privatni doprinos korisnika - HRK]]/7.5345</f>
        <v>0</v>
      </c>
      <c r="Y3268" s="52">
        <v>1145406.1599999999</v>
      </c>
      <c r="Z3268" s="53">
        <f>Ugovori_OPULJP[[#This Row],[UKUPNI PRIHVATLJIVI IZDACI
TOTAL ELIGIBLE EXPENDITURE
= Bespovratna sredstva ukupno + doprinos korisnika
= Ukupni prihvatljivi troškovi
= Ukupna ugovorena vrijednost projekta HRK]]/7.5345</f>
        <v>152021.5223306125</v>
      </c>
      <c r="AA3268" s="44" t="s">
        <v>10669</v>
      </c>
      <c r="AB3268" s="44" t="s">
        <v>10670</v>
      </c>
      <c r="AC3268" s="114" t="s">
        <v>11791</v>
      </c>
      <c r="AD3268" s="43" t="s">
        <v>11026</v>
      </c>
    </row>
    <row r="3269" spans="1:30" ht="66.75" customHeight="1" x14ac:dyDescent="0.2">
      <c r="A3269" s="41" t="s">
        <v>11792</v>
      </c>
      <c r="B3269" s="42" t="s">
        <v>10664</v>
      </c>
      <c r="C3269" s="43" t="s">
        <v>11778</v>
      </c>
      <c r="D3269" s="43" t="s">
        <v>11783</v>
      </c>
      <c r="E3269" s="44" t="s">
        <v>232</v>
      </c>
      <c r="F3269" s="45" t="s">
        <v>11793</v>
      </c>
      <c r="G3269" s="45" t="s">
        <v>11794</v>
      </c>
      <c r="H3269" s="47">
        <v>42914</v>
      </c>
      <c r="I3269" s="47">
        <v>43644</v>
      </c>
      <c r="J3269" s="48" t="str">
        <f>IF(Ugovori_OPULJP[[#This Row],[DATUM ZAVRŠETKA OPERACIJE]]&gt;DATE(2024,3,31),"u provedbi","završen")</f>
        <v>završen</v>
      </c>
      <c r="K3269" s="46" t="s">
        <v>2824</v>
      </c>
      <c r="L3269" s="46" t="s">
        <v>104</v>
      </c>
      <c r="M3269" s="49">
        <v>0.85</v>
      </c>
      <c r="N3269" s="49">
        <v>0.15</v>
      </c>
      <c r="O3269" s="50">
        <f>Ugovori_OPULJP[[#This Row],[Bespovratna sredstva - Ukupno (EU+Nac) HRK
= Ukupna ugovorena vrijednost bespovratnih sredstava]]*Ugovori_OPULJP[[#This Row],[EU STOPA SUFINANCIRANJA %
EU CO-FINANCING RATE %]]</f>
        <v>810135.47600000002</v>
      </c>
      <c r="P3269" s="51">
        <f>Ugovori_OPULJP[[#This Row],[Bespovratna sredstva - EU dio - HRK]]/7.5345</f>
        <v>107523.45557103989</v>
      </c>
      <c r="Q3269" s="50">
        <f>Ugovori_OPULJP[[#This Row],[Bespovratna sredstva - Ukupno (EU+Nac) HRK
= Ukupna ugovorena vrijednost bespovratnih sredstava]]*Ugovori_OPULJP[[#This Row],[STOPA NACIONALNOG SUFINANCIRANJA %]]</f>
        <v>142965.084</v>
      </c>
      <c r="R3269" s="51">
        <f>Ugovori_OPULJP[[#This Row],[Bespovratna sredstva - Nacionalni dio - HRK]]/7.5345</f>
        <v>18974.72745371292</v>
      </c>
      <c r="S3269" s="50">
        <v>953100.56</v>
      </c>
      <c r="T3269" s="51">
        <f>Ugovori_OPULJP[[#This Row],[Bespovratna sredstva - Ukupno (EU+Nac) HRK
= Ukupna ugovorena vrijednost bespovratnih sredstava]]/7.5345</f>
        <v>126498.1830247528</v>
      </c>
      <c r="U3269" s="50">
        <v>0</v>
      </c>
      <c r="V3269" s="51">
        <f>Ugovori_OPULJP[[#This Row],[Javni doprinos korisnika - HRK]]/7.5345</f>
        <v>0</v>
      </c>
      <c r="W3269" s="50">
        <v>0</v>
      </c>
      <c r="X3269" s="51">
        <f>Ugovori_OPULJP[[#This Row],[Privatni doprinos korisnika - HRK]]/7.5345</f>
        <v>0</v>
      </c>
      <c r="Y3269" s="52">
        <v>953100.56</v>
      </c>
      <c r="Z3269" s="53">
        <f>Ugovori_OPULJP[[#This Row],[UKUPNI PRIHVATLJIVI IZDACI
TOTAL ELIGIBLE EXPENDITURE
= Bespovratna sredstva ukupno + doprinos korisnika
= Ukupni prihvatljivi troškovi
= Ukupna ugovorena vrijednost projekta HRK]]/7.5345</f>
        <v>126498.1830247528</v>
      </c>
      <c r="AA3269" s="44" t="s">
        <v>10669</v>
      </c>
      <c r="AB3269" s="44" t="s">
        <v>10670</v>
      </c>
      <c r="AC3269" s="114" t="s">
        <v>11795</v>
      </c>
      <c r="AD3269" s="43" t="s">
        <v>11026</v>
      </c>
    </row>
    <row r="3270" spans="1:30" ht="66.75" customHeight="1" x14ac:dyDescent="0.2">
      <c r="A3270" s="41" t="s">
        <v>11796</v>
      </c>
      <c r="B3270" s="42" t="s">
        <v>10664</v>
      </c>
      <c r="C3270" s="43" t="s">
        <v>11778</v>
      </c>
      <c r="D3270" s="43" t="s">
        <v>11783</v>
      </c>
      <c r="E3270" s="44" t="s">
        <v>232</v>
      </c>
      <c r="F3270" s="45" t="s">
        <v>11797</v>
      </c>
      <c r="G3270" s="45" t="s">
        <v>10038</v>
      </c>
      <c r="H3270" s="47">
        <v>42914</v>
      </c>
      <c r="I3270" s="47">
        <v>43462</v>
      </c>
      <c r="J3270" s="48" t="str">
        <f>IF(Ugovori_OPULJP[[#This Row],[DATUM ZAVRŠETKA OPERACIJE]]&gt;DATE(2024,3,31),"u provedbi","završen")</f>
        <v>završen</v>
      </c>
      <c r="K3270" s="46" t="s">
        <v>338</v>
      </c>
      <c r="L3270" s="46" t="s">
        <v>338</v>
      </c>
      <c r="M3270" s="49">
        <v>0.85</v>
      </c>
      <c r="N3270" s="49">
        <v>0.15</v>
      </c>
      <c r="O3270" s="50">
        <f>Ugovori_OPULJP[[#This Row],[Bespovratna sredstva - Ukupno (EU+Nac) HRK
= Ukupna ugovorena vrijednost bespovratnih sredstava]]*Ugovori_OPULJP[[#This Row],[EU STOPA SUFINANCIRANJA %
EU CO-FINANCING RATE %]]</f>
        <v>657412.04899999988</v>
      </c>
      <c r="P3270" s="51">
        <f>Ugovori_OPULJP[[#This Row],[Bespovratna sredstva - EU dio - HRK]]/7.5345</f>
        <v>87253.573428893738</v>
      </c>
      <c r="Q3270" s="50">
        <f>Ugovori_OPULJP[[#This Row],[Bespovratna sredstva - Ukupno (EU+Nac) HRK
= Ukupna ugovorena vrijednost bespovratnih sredstava]]*Ugovori_OPULJP[[#This Row],[STOPA NACIONALNOG SUFINANCIRANJA %]]</f>
        <v>116013.89099999999</v>
      </c>
      <c r="R3270" s="51">
        <f>Ugovori_OPULJP[[#This Row],[Bespovratna sredstva - Nacionalni dio - HRK]]/7.5345</f>
        <v>15397.689428628308</v>
      </c>
      <c r="S3270" s="50">
        <v>773425.94</v>
      </c>
      <c r="T3270" s="51">
        <f>Ugovori_OPULJP[[#This Row],[Bespovratna sredstva - Ukupno (EU+Nac) HRK
= Ukupna ugovorena vrijednost bespovratnih sredstava]]/7.5345</f>
        <v>102651.26285752206</v>
      </c>
      <c r="U3270" s="50">
        <v>223028.89</v>
      </c>
      <c r="V3270" s="51">
        <f>Ugovori_OPULJP[[#This Row],[Javni doprinos korisnika - HRK]]/7.5345</f>
        <v>29601.020638396709</v>
      </c>
      <c r="W3270" s="50">
        <v>0</v>
      </c>
      <c r="X3270" s="51">
        <f>Ugovori_OPULJP[[#This Row],[Privatni doprinos korisnika - HRK]]/7.5345</f>
        <v>0</v>
      </c>
      <c r="Y3270" s="52">
        <v>996454.83</v>
      </c>
      <c r="Z3270" s="53">
        <f>Ugovori_OPULJP[[#This Row],[UKUPNI PRIHVATLJIVI IZDACI
TOTAL ELIGIBLE EXPENDITURE
= Bespovratna sredstva ukupno + doprinos korisnika
= Ukupni prihvatljivi troškovi
= Ukupna ugovorena vrijednost projekta HRK]]/7.5345</f>
        <v>132252.28349591876</v>
      </c>
      <c r="AA3270" s="44" t="s">
        <v>10669</v>
      </c>
      <c r="AB3270" s="44" t="s">
        <v>10670</v>
      </c>
      <c r="AC3270" s="114" t="s">
        <v>11798</v>
      </c>
      <c r="AD3270" s="43" t="s">
        <v>11026</v>
      </c>
    </row>
    <row r="3271" spans="1:30" ht="66.75" customHeight="1" x14ac:dyDescent="0.2">
      <c r="A3271" s="41" t="s">
        <v>11799</v>
      </c>
      <c r="B3271" s="42" t="s">
        <v>10664</v>
      </c>
      <c r="C3271" s="43" t="s">
        <v>11778</v>
      </c>
      <c r="D3271" s="43" t="s">
        <v>11783</v>
      </c>
      <c r="E3271" s="44" t="s">
        <v>232</v>
      </c>
      <c r="F3271" s="45" t="s">
        <v>11800</v>
      </c>
      <c r="G3271" s="45" t="s">
        <v>11122</v>
      </c>
      <c r="H3271" s="47">
        <v>42914</v>
      </c>
      <c r="I3271" s="47">
        <v>43552</v>
      </c>
      <c r="J3271" s="48" t="str">
        <f>IF(Ugovori_OPULJP[[#This Row],[DATUM ZAVRŠETKA OPERACIJE]]&gt;DATE(2024,3,31),"u provedbi","završen")</f>
        <v>završen</v>
      </c>
      <c r="K3271" s="46" t="s">
        <v>94</v>
      </c>
      <c r="L3271" s="46" t="s">
        <v>94</v>
      </c>
      <c r="M3271" s="49">
        <v>0.85</v>
      </c>
      <c r="N3271" s="49">
        <v>0.15</v>
      </c>
      <c r="O3271" s="50">
        <f>Ugovori_OPULJP[[#This Row],[Bespovratna sredstva - Ukupno (EU+Nac) HRK
= Ukupna ugovorena vrijednost bespovratnih sredstava]]*Ugovori_OPULJP[[#This Row],[EU STOPA SUFINANCIRANJA %
EU CO-FINANCING RATE %]]</f>
        <v>821115.17249999999</v>
      </c>
      <c r="P3271" s="51">
        <f>Ugovori_OPULJP[[#This Row],[Bespovratna sredstva - EU dio - HRK]]/7.5345</f>
        <v>108980.71172606012</v>
      </c>
      <c r="Q3271" s="50">
        <f>Ugovori_OPULJP[[#This Row],[Bespovratna sredstva - Ukupno (EU+Nac) HRK
= Ukupna ugovorena vrijednost bespovratnih sredstava]]*Ugovori_OPULJP[[#This Row],[STOPA NACIONALNOG SUFINANCIRANJA %]]</f>
        <v>144902.67749999999</v>
      </c>
      <c r="R3271" s="51">
        <f>Ugovori_OPULJP[[#This Row],[Bespovratna sredstva - Nacionalni dio - HRK]]/7.5345</f>
        <v>19231.890304598845</v>
      </c>
      <c r="S3271" s="50">
        <v>966017.85</v>
      </c>
      <c r="T3271" s="51">
        <f>Ugovori_OPULJP[[#This Row],[Bespovratna sredstva - Ukupno (EU+Nac) HRK
= Ukupna ugovorena vrijednost bespovratnih sredstava]]/7.5345</f>
        <v>128212.60203065896</v>
      </c>
      <c r="U3271" s="50">
        <v>0</v>
      </c>
      <c r="V3271" s="51">
        <f>Ugovori_OPULJP[[#This Row],[Javni doprinos korisnika - HRK]]/7.5345</f>
        <v>0</v>
      </c>
      <c r="W3271" s="50">
        <v>0</v>
      </c>
      <c r="X3271" s="51">
        <f>Ugovori_OPULJP[[#This Row],[Privatni doprinos korisnika - HRK]]/7.5345</f>
        <v>0</v>
      </c>
      <c r="Y3271" s="52">
        <v>966017.85</v>
      </c>
      <c r="Z3271" s="53">
        <f>Ugovori_OPULJP[[#This Row],[UKUPNI PRIHVATLJIVI IZDACI
TOTAL ELIGIBLE EXPENDITURE
= Bespovratna sredstva ukupno + doprinos korisnika
= Ukupni prihvatljivi troškovi
= Ukupna ugovorena vrijednost projekta HRK]]/7.5345</f>
        <v>128212.60203065896</v>
      </c>
      <c r="AA3271" s="44" t="s">
        <v>10669</v>
      </c>
      <c r="AB3271" s="44" t="s">
        <v>10670</v>
      </c>
      <c r="AC3271" s="114" t="s">
        <v>11801</v>
      </c>
      <c r="AD3271" s="43" t="s">
        <v>11026</v>
      </c>
    </row>
    <row r="3272" spans="1:30" ht="66.75" customHeight="1" x14ac:dyDescent="0.2">
      <c r="A3272" s="41" t="s">
        <v>11802</v>
      </c>
      <c r="B3272" s="42" t="s">
        <v>10664</v>
      </c>
      <c r="C3272" s="43" t="s">
        <v>11778</v>
      </c>
      <c r="D3272" s="43" t="s">
        <v>11783</v>
      </c>
      <c r="E3272" s="44" t="s">
        <v>232</v>
      </c>
      <c r="F3272" s="45" t="s">
        <v>11803</v>
      </c>
      <c r="G3272" s="45" t="s">
        <v>2291</v>
      </c>
      <c r="H3272" s="47">
        <v>42914</v>
      </c>
      <c r="I3272" s="47">
        <v>43462</v>
      </c>
      <c r="J3272" s="48" t="str">
        <f>IF(Ugovori_OPULJP[[#This Row],[DATUM ZAVRŠETKA OPERACIJE]]&gt;DATE(2024,3,31),"u provedbi","završen")</f>
        <v>završen</v>
      </c>
      <c r="K3272" s="46" t="s">
        <v>11804</v>
      </c>
      <c r="L3272" s="46" t="s">
        <v>155</v>
      </c>
      <c r="M3272" s="49">
        <v>0.85</v>
      </c>
      <c r="N3272" s="49">
        <v>0.15</v>
      </c>
      <c r="O3272" s="50">
        <f>Ugovori_OPULJP[[#This Row],[Bespovratna sredstva - Ukupno (EU+Nac) HRK
= Ukupna ugovorena vrijednost bespovratnih sredstava]]*Ugovori_OPULJP[[#This Row],[EU STOPA SUFINANCIRANJA %
EU CO-FINANCING RATE %]]</f>
        <v>747662.78800000006</v>
      </c>
      <c r="P3272" s="51">
        <f>Ugovori_OPULJP[[#This Row],[Bespovratna sredstva - EU dio - HRK]]/7.5345</f>
        <v>99231.904970469172</v>
      </c>
      <c r="Q3272" s="50">
        <f>Ugovori_OPULJP[[#This Row],[Bespovratna sredstva - Ukupno (EU+Nac) HRK
= Ukupna ugovorena vrijednost bespovratnih sredstava]]*Ugovori_OPULJP[[#This Row],[STOPA NACIONALNOG SUFINANCIRANJA %]]</f>
        <v>131940.492</v>
      </c>
      <c r="R3272" s="51">
        <f>Ugovori_OPULJP[[#This Row],[Bespovratna sredstva - Nacionalni dio - HRK]]/7.5345</f>
        <v>17511.512641847501</v>
      </c>
      <c r="S3272" s="50">
        <v>879603.28</v>
      </c>
      <c r="T3272" s="51">
        <f>Ugovori_OPULJP[[#This Row],[Bespovratna sredstva - Ukupno (EU+Nac) HRK
= Ukupna ugovorena vrijednost bespovratnih sredstava]]/7.5345</f>
        <v>116743.41761231667</v>
      </c>
      <c r="U3272" s="50">
        <v>5987.3399999999674</v>
      </c>
      <c r="V3272" s="51">
        <f>Ugovori_OPULJP[[#This Row],[Javni doprinos korisnika - HRK]]/7.5345</f>
        <v>794.65657973322277</v>
      </c>
      <c r="W3272" s="50">
        <v>0</v>
      </c>
      <c r="X3272" s="51">
        <f>Ugovori_OPULJP[[#This Row],[Privatni doprinos korisnika - HRK]]/7.5345</f>
        <v>0</v>
      </c>
      <c r="Y3272" s="52">
        <v>885590.62</v>
      </c>
      <c r="Z3272" s="53">
        <f>Ugovori_OPULJP[[#This Row],[UKUPNI PRIHVATLJIVI IZDACI
TOTAL ELIGIBLE EXPENDITURE
= Bespovratna sredstva ukupno + doprinos korisnika
= Ukupni prihvatljivi troškovi
= Ukupna ugovorena vrijednost projekta HRK]]/7.5345</f>
        <v>117538.0741920499</v>
      </c>
      <c r="AA3272" s="44" t="s">
        <v>10669</v>
      </c>
      <c r="AB3272" s="44" t="s">
        <v>10670</v>
      </c>
      <c r="AC3272" s="114" t="s">
        <v>11805</v>
      </c>
      <c r="AD3272" s="43" t="s">
        <v>11026</v>
      </c>
    </row>
    <row r="3273" spans="1:30" ht="66.75" customHeight="1" x14ac:dyDescent="0.2">
      <c r="A3273" s="41" t="s">
        <v>11806</v>
      </c>
      <c r="B3273" s="42" t="s">
        <v>10664</v>
      </c>
      <c r="C3273" s="43" t="s">
        <v>11778</v>
      </c>
      <c r="D3273" s="43" t="s">
        <v>11783</v>
      </c>
      <c r="E3273" s="44" t="s">
        <v>232</v>
      </c>
      <c r="F3273" s="45" t="s">
        <v>11807</v>
      </c>
      <c r="G3273" s="45" t="s">
        <v>11808</v>
      </c>
      <c r="H3273" s="47">
        <v>42914</v>
      </c>
      <c r="I3273" s="47">
        <v>43462</v>
      </c>
      <c r="J3273" s="48" t="str">
        <f>IF(Ugovori_OPULJP[[#This Row],[DATUM ZAVRŠETKA OPERACIJE]]&gt;DATE(2024,3,31),"u provedbi","završen")</f>
        <v>završen</v>
      </c>
      <c r="K3273" s="46" t="s">
        <v>425</v>
      </c>
      <c r="L3273" s="46" t="s">
        <v>425</v>
      </c>
      <c r="M3273" s="49">
        <v>0.85</v>
      </c>
      <c r="N3273" s="49">
        <v>0.15</v>
      </c>
      <c r="O3273" s="50">
        <f>Ugovori_OPULJP[[#This Row],[Bespovratna sredstva - Ukupno (EU+Nac) HRK
= Ukupna ugovorena vrijednost bespovratnih sredstava]]*Ugovori_OPULJP[[#This Row],[EU STOPA SUFINANCIRANJA %
EU CO-FINANCING RATE %]]</f>
        <v>827158.22199999995</v>
      </c>
      <c r="P3273" s="51">
        <f>Ugovori_OPULJP[[#This Row],[Bespovratna sredstva - EU dio - HRK]]/7.5345</f>
        <v>109782.76222708871</v>
      </c>
      <c r="Q3273" s="50">
        <f>Ugovori_OPULJP[[#This Row],[Bespovratna sredstva - Ukupno (EU+Nac) HRK
= Ukupna ugovorena vrijednost bespovratnih sredstava]]*Ugovori_OPULJP[[#This Row],[STOPA NACIONALNOG SUFINANCIRANJA %]]</f>
        <v>145969.098</v>
      </c>
      <c r="R3273" s="51">
        <f>Ugovori_OPULJP[[#This Row],[Bespovratna sredstva - Nacionalni dio - HRK]]/7.5345</f>
        <v>19373.428628309775</v>
      </c>
      <c r="S3273" s="50">
        <v>973127.32</v>
      </c>
      <c r="T3273" s="51">
        <f>Ugovori_OPULJP[[#This Row],[Bespovratna sredstva - Ukupno (EU+Nac) HRK
= Ukupna ugovorena vrijednost bespovratnih sredstava]]/7.5345</f>
        <v>129156.19085539848</v>
      </c>
      <c r="U3273" s="50">
        <v>0</v>
      </c>
      <c r="V3273" s="51">
        <f>Ugovori_OPULJP[[#This Row],[Javni doprinos korisnika - HRK]]/7.5345</f>
        <v>0</v>
      </c>
      <c r="W3273" s="50">
        <v>0</v>
      </c>
      <c r="X3273" s="51">
        <f>Ugovori_OPULJP[[#This Row],[Privatni doprinos korisnika - HRK]]/7.5345</f>
        <v>0</v>
      </c>
      <c r="Y3273" s="52">
        <v>973127.32</v>
      </c>
      <c r="Z3273" s="53">
        <f>Ugovori_OPULJP[[#This Row],[UKUPNI PRIHVATLJIVI IZDACI
TOTAL ELIGIBLE EXPENDITURE
= Bespovratna sredstva ukupno + doprinos korisnika
= Ukupni prihvatljivi troškovi
= Ukupna ugovorena vrijednost projekta HRK]]/7.5345</f>
        <v>129156.19085539848</v>
      </c>
      <c r="AA3273" s="44" t="s">
        <v>10669</v>
      </c>
      <c r="AB3273" s="44" t="s">
        <v>10670</v>
      </c>
      <c r="AC3273" s="114" t="s">
        <v>11809</v>
      </c>
      <c r="AD3273" s="43" t="s">
        <v>11026</v>
      </c>
    </row>
    <row r="3274" spans="1:30" ht="66.75" customHeight="1" x14ac:dyDescent="0.2">
      <c r="A3274" s="41" t="s">
        <v>11810</v>
      </c>
      <c r="B3274" s="42" t="s">
        <v>10664</v>
      </c>
      <c r="C3274" s="43" t="s">
        <v>11778</v>
      </c>
      <c r="D3274" s="43" t="s">
        <v>11783</v>
      </c>
      <c r="E3274" s="44" t="s">
        <v>232</v>
      </c>
      <c r="F3274" s="45" t="s">
        <v>11811</v>
      </c>
      <c r="G3274" s="45" t="s">
        <v>11812</v>
      </c>
      <c r="H3274" s="47">
        <v>42913</v>
      </c>
      <c r="I3274" s="47">
        <v>43431</v>
      </c>
      <c r="J3274" s="48" t="str">
        <f>IF(Ugovori_OPULJP[[#This Row],[DATUM ZAVRŠETKA OPERACIJE]]&gt;DATE(2024,3,31),"u provedbi","završen")</f>
        <v>završen</v>
      </c>
      <c r="K3274" s="46" t="s">
        <v>11813</v>
      </c>
      <c r="L3274" s="46" t="s">
        <v>130</v>
      </c>
      <c r="M3274" s="49">
        <v>0.85</v>
      </c>
      <c r="N3274" s="49">
        <v>0.15</v>
      </c>
      <c r="O3274" s="50">
        <f>Ugovori_OPULJP[[#This Row],[Bespovratna sredstva - Ukupno (EU+Nac) HRK
= Ukupna ugovorena vrijednost bespovratnih sredstava]]*Ugovori_OPULJP[[#This Row],[EU STOPA SUFINANCIRANJA %
EU CO-FINANCING RATE %]]</f>
        <v>698572.66999999993</v>
      </c>
      <c r="P3274" s="51">
        <f>Ugovori_OPULJP[[#This Row],[Bespovratna sredstva - EU dio - HRK]]/7.5345</f>
        <v>92716.526644103767</v>
      </c>
      <c r="Q3274" s="50">
        <f>Ugovori_OPULJP[[#This Row],[Bespovratna sredstva - Ukupno (EU+Nac) HRK
= Ukupna ugovorena vrijednost bespovratnih sredstava]]*Ugovori_OPULJP[[#This Row],[STOPA NACIONALNOG SUFINANCIRANJA %]]</f>
        <v>123277.52999999998</v>
      </c>
      <c r="R3274" s="51">
        <f>Ugovori_OPULJP[[#This Row],[Bespovratna sredstva - Nacionalni dio - HRK]]/7.5345</f>
        <v>16361.739996018312</v>
      </c>
      <c r="S3274" s="50">
        <v>821850.2</v>
      </c>
      <c r="T3274" s="51">
        <f>Ugovori_OPULJP[[#This Row],[Bespovratna sredstva - Ukupno (EU+Nac) HRK
= Ukupna ugovorena vrijednost bespovratnih sredstava]]/7.5345</f>
        <v>109078.26664012209</v>
      </c>
      <c r="U3274" s="50">
        <v>0</v>
      </c>
      <c r="V3274" s="51">
        <f>Ugovori_OPULJP[[#This Row],[Javni doprinos korisnika - HRK]]/7.5345</f>
        <v>0</v>
      </c>
      <c r="W3274" s="50">
        <v>0</v>
      </c>
      <c r="X3274" s="51">
        <f>Ugovori_OPULJP[[#This Row],[Privatni doprinos korisnika - HRK]]/7.5345</f>
        <v>0</v>
      </c>
      <c r="Y3274" s="52">
        <v>821850.2</v>
      </c>
      <c r="Z3274" s="53">
        <f>Ugovori_OPULJP[[#This Row],[UKUPNI PRIHVATLJIVI IZDACI
TOTAL ELIGIBLE EXPENDITURE
= Bespovratna sredstva ukupno + doprinos korisnika
= Ukupni prihvatljivi troškovi
= Ukupna ugovorena vrijednost projekta HRK]]/7.5345</f>
        <v>109078.26664012209</v>
      </c>
      <c r="AA3274" s="44" t="s">
        <v>10669</v>
      </c>
      <c r="AB3274" s="44" t="s">
        <v>10670</v>
      </c>
      <c r="AC3274" s="114" t="s">
        <v>11814</v>
      </c>
      <c r="AD3274" s="43" t="s">
        <v>11026</v>
      </c>
    </row>
    <row r="3275" spans="1:30" ht="66.75" customHeight="1" x14ac:dyDescent="0.2">
      <c r="A3275" s="41" t="s">
        <v>11815</v>
      </c>
      <c r="B3275" s="42" t="s">
        <v>10664</v>
      </c>
      <c r="C3275" s="43" t="s">
        <v>11778</v>
      </c>
      <c r="D3275" s="43" t="s">
        <v>11783</v>
      </c>
      <c r="E3275" s="44" t="s">
        <v>232</v>
      </c>
      <c r="F3275" s="45" t="s">
        <v>11816</v>
      </c>
      <c r="G3275" s="62" t="s">
        <v>9133</v>
      </c>
      <c r="H3275" s="47">
        <v>42914</v>
      </c>
      <c r="I3275" s="47">
        <v>43644</v>
      </c>
      <c r="J3275" s="48" t="str">
        <f>IF(Ugovori_OPULJP[[#This Row],[DATUM ZAVRŠETKA OPERACIJE]]&gt;DATE(2024,3,31),"u provedbi","završen")</f>
        <v>završen</v>
      </c>
      <c r="K3275" s="46" t="s">
        <v>173</v>
      </c>
      <c r="L3275" s="46" t="s">
        <v>173</v>
      </c>
      <c r="M3275" s="49">
        <v>0.85</v>
      </c>
      <c r="N3275" s="49">
        <v>0.15</v>
      </c>
      <c r="O3275" s="50">
        <f>Ugovori_OPULJP[[#This Row],[Bespovratna sredstva - Ukupno (EU+Nac) HRK
= Ukupna ugovorena vrijednost bespovratnih sredstava]]*Ugovori_OPULJP[[#This Row],[EU STOPA SUFINANCIRANJA %
EU CO-FINANCING RATE %]]</f>
        <v>811293.97499999998</v>
      </c>
      <c r="P3275" s="51">
        <f>Ugovori_OPULJP[[#This Row],[Bespovratna sredstva - EU dio - HRK]]/7.5345</f>
        <v>107677.21481186541</v>
      </c>
      <c r="Q3275" s="50">
        <f>Ugovori_OPULJP[[#This Row],[Bespovratna sredstva - Ukupno (EU+Nac) HRK
= Ukupna ugovorena vrijednost bespovratnih sredstava]]*Ugovori_OPULJP[[#This Row],[STOPA NACIONALNOG SUFINANCIRANJA %]]</f>
        <v>143169.52499999999</v>
      </c>
      <c r="R3275" s="51">
        <f>Ugovori_OPULJP[[#This Row],[Bespovratna sredstva - Nacionalni dio - HRK]]/7.5345</f>
        <v>19001.861437388012</v>
      </c>
      <c r="S3275" s="50">
        <v>954463.5</v>
      </c>
      <c r="T3275" s="51">
        <f>Ugovori_OPULJP[[#This Row],[Bespovratna sredstva - Ukupno (EU+Nac) HRK
= Ukupna ugovorena vrijednost bespovratnih sredstava]]/7.5345</f>
        <v>126679.07624925343</v>
      </c>
      <c r="U3275" s="50">
        <v>0</v>
      </c>
      <c r="V3275" s="51">
        <f>Ugovori_OPULJP[[#This Row],[Javni doprinos korisnika - HRK]]/7.5345</f>
        <v>0</v>
      </c>
      <c r="W3275" s="50">
        <v>0</v>
      </c>
      <c r="X3275" s="51">
        <f>Ugovori_OPULJP[[#This Row],[Privatni doprinos korisnika - HRK]]/7.5345</f>
        <v>0</v>
      </c>
      <c r="Y3275" s="52">
        <v>954463.5</v>
      </c>
      <c r="Z3275" s="53">
        <f>Ugovori_OPULJP[[#This Row],[UKUPNI PRIHVATLJIVI IZDACI
TOTAL ELIGIBLE EXPENDITURE
= Bespovratna sredstva ukupno + doprinos korisnika
= Ukupni prihvatljivi troškovi
= Ukupna ugovorena vrijednost projekta HRK]]/7.5345</f>
        <v>126679.07624925343</v>
      </c>
      <c r="AA3275" s="44" t="s">
        <v>10669</v>
      </c>
      <c r="AB3275" s="44" t="s">
        <v>10670</v>
      </c>
      <c r="AC3275" s="114" t="s">
        <v>11817</v>
      </c>
      <c r="AD3275" s="43" t="s">
        <v>11026</v>
      </c>
    </row>
    <row r="3276" spans="1:30" ht="66.75" customHeight="1" x14ac:dyDescent="0.2">
      <c r="A3276" s="41" t="s">
        <v>11818</v>
      </c>
      <c r="B3276" s="42" t="s">
        <v>10664</v>
      </c>
      <c r="C3276" s="43" t="s">
        <v>11778</v>
      </c>
      <c r="D3276" s="43" t="s">
        <v>11783</v>
      </c>
      <c r="E3276" s="44" t="s">
        <v>232</v>
      </c>
      <c r="F3276" s="45" t="s">
        <v>11819</v>
      </c>
      <c r="G3276" s="45" t="s">
        <v>11820</v>
      </c>
      <c r="H3276" s="47">
        <v>42914</v>
      </c>
      <c r="I3276" s="47">
        <v>43552</v>
      </c>
      <c r="J3276" s="48" t="str">
        <f>IF(Ugovori_OPULJP[[#This Row],[DATUM ZAVRŠETKA OPERACIJE]]&gt;DATE(2024,3,31),"u provedbi","završen")</f>
        <v>završen</v>
      </c>
      <c r="K3276" s="46" t="s">
        <v>11821</v>
      </c>
      <c r="L3276" s="46" t="s">
        <v>37</v>
      </c>
      <c r="M3276" s="49">
        <v>0.85</v>
      </c>
      <c r="N3276" s="49">
        <v>0.15</v>
      </c>
      <c r="O3276" s="50">
        <f>Ugovori_OPULJP[[#This Row],[Bespovratna sredstva - Ukupno (EU+Nac) HRK
= Ukupna ugovorena vrijednost bespovratnih sredstava]]*Ugovori_OPULJP[[#This Row],[EU STOPA SUFINANCIRANJA %
EU CO-FINANCING RATE %]]</f>
        <v>810153.23249999993</v>
      </c>
      <c r="P3276" s="51">
        <f>Ugovori_OPULJP[[#This Row],[Bespovratna sredstva - EU dio - HRK]]/7.5345</f>
        <v>107525.81226358748</v>
      </c>
      <c r="Q3276" s="50">
        <f>Ugovori_OPULJP[[#This Row],[Bespovratna sredstva - Ukupno (EU+Nac) HRK
= Ukupna ugovorena vrijednost bespovratnih sredstava]]*Ugovori_OPULJP[[#This Row],[STOPA NACIONALNOG SUFINANCIRANJA %]]</f>
        <v>142968.2175</v>
      </c>
      <c r="R3276" s="51">
        <f>Ugovori_OPULJP[[#This Row],[Bespovratna sredstva - Nacionalni dio - HRK]]/7.5345</f>
        <v>18975.143340633087</v>
      </c>
      <c r="S3276" s="50">
        <v>953121.45</v>
      </c>
      <c r="T3276" s="51">
        <f>Ugovori_OPULJP[[#This Row],[Bespovratna sredstva - Ukupno (EU+Nac) HRK
= Ukupna ugovorena vrijednost bespovratnih sredstava]]/7.5345</f>
        <v>126500.95560422057</v>
      </c>
      <c r="U3276" s="50">
        <v>0</v>
      </c>
      <c r="V3276" s="51">
        <f>Ugovori_OPULJP[[#This Row],[Javni doprinos korisnika - HRK]]/7.5345</f>
        <v>0</v>
      </c>
      <c r="W3276" s="50">
        <v>0</v>
      </c>
      <c r="X3276" s="51">
        <f>Ugovori_OPULJP[[#This Row],[Privatni doprinos korisnika - HRK]]/7.5345</f>
        <v>0</v>
      </c>
      <c r="Y3276" s="52">
        <v>953121.45</v>
      </c>
      <c r="Z3276" s="53">
        <f>Ugovori_OPULJP[[#This Row],[UKUPNI PRIHVATLJIVI IZDACI
TOTAL ELIGIBLE EXPENDITURE
= Bespovratna sredstva ukupno + doprinos korisnika
= Ukupni prihvatljivi troškovi
= Ukupna ugovorena vrijednost projekta HRK]]/7.5345</f>
        <v>126500.95560422057</v>
      </c>
      <c r="AA3276" s="44" t="s">
        <v>10669</v>
      </c>
      <c r="AB3276" s="44" t="s">
        <v>10670</v>
      </c>
      <c r="AC3276" s="114" t="s">
        <v>11822</v>
      </c>
      <c r="AD3276" s="43" t="s">
        <v>11026</v>
      </c>
    </row>
    <row r="3277" spans="1:30" ht="66.75" customHeight="1" x14ac:dyDescent="0.2">
      <c r="A3277" s="41" t="s">
        <v>11823</v>
      </c>
      <c r="B3277" s="42" t="s">
        <v>10664</v>
      </c>
      <c r="C3277" s="43" t="s">
        <v>11778</v>
      </c>
      <c r="D3277" s="43" t="s">
        <v>11824</v>
      </c>
      <c r="E3277" s="44" t="s">
        <v>232</v>
      </c>
      <c r="F3277" s="45" t="s">
        <v>11825</v>
      </c>
      <c r="G3277" s="45" t="s">
        <v>11826</v>
      </c>
      <c r="H3277" s="47">
        <v>43069</v>
      </c>
      <c r="I3277" s="47">
        <v>43799</v>
      </c>
      <c r="J3277" s="48" t="str">
        <f>IF(Ugovori_OPULJP[[#This Row],[DATUM ZAVRŠETKA OPERACIJE]]&gt;DATE(2024,3,31),"u provedbi","završen")</f>
        <v>završen</v>
      </c>
      <c r="K3277" s="46" t="s">
        <v>11827</v>
      </c>
      <c r="L3277" s="46" t="s">
        <v>425</v>
      </c>
      <c r="M3277" s="49">
        <v>0.85</v>
      </c>
      <c r="N3277" s="49">
        <v>0.15</v>
      </c>
      <c r="O3277" s="50">
        <f>Ugovori_OPULJP[[#This Row],[Bespovratna sredstva - Ukupno (EU+Nac) HRK
= Ukupna ugovorena vrijednost bespovratnih sredstava]]*Ugovori_OPULJP[[#This Row],[EU STOPA SUFINANCIRANJA %
EU CO-FINANCING RATE %]]</f>
        <v>1244344.4439999999</v>
      </c>
      <c r="P3277" s="51">
        <f>Ugovori_OPULJP[[#This Row],[Bespovratna sredstva - EU dio - HRK]]/7.5345</f>
        <v>165152.88924281637</v>
      </c>
      <c r="Q3277" s="50">
        <f>Ugovori_OPULJP[[#This Row],[Bespovratna sredstva - Ukupno (EU+Nac) HRK
= Ukupna ugovorena vrijednost bespovratnih sredstava]]*Ugovori_OPULJP[[#This Row],[STOPA NACIONALNOG SUFINANCIRANJA %]]</f>
        <v>219590.19599999997</v>
      </c>
      <c r="R3277" s="51">
        <f>Ugovori_OPULJP[[#This Row],[Bespovratna sredstva - Nacionalni dio - HRK]]/7.5345</f>
        <v>29144.627513438179</v>
      </c>
      <c r="S3277" s="50">
        <v>1463934.64</v>
      </c>
      <c r="T3277" s="51">
        <f>Ugovori_OPULJP[[#This Row],[Bespovratna sredstva - Ukupno (EU+Nac) HRK
= Ukupna ugovorena vrijednost bespovratnih sredstava]]/7.5345</f>
        <v>194297.51675625454</v>
      </c>
      <c r="U3277" s="50">
        <v>0</v>
      </c>
      <c r="V3277" s="51">
        <f>Ugovori_OPULJP[[#This Row],[Javni doprinos korisnika - HRK]]/7.5345</f>
        <v>0</v>
      </c>
      <c r="W3277" s="50">
        <v>0</v>
      </c>
      <c r="X3277" s="51">
        <f>Ugovori_OPULJP[[#This Row],[Privatni doprinos korisnika - HRK]]/7.5345</f>
        <v>0</v>
      </c>
      <c r="Y3277" s="52">
        <v>1463934.64</v>
      </c>
      <c r="Z3277" s="53">
        <f>Ugovori_OPULJP[[#This Row],[UKUPNI PRIHVATLJIVI IZDACI
TOTAL ELIGIBLE EXPENDITURE
= Bespovratna sredstva ukupno + doprinos korisnika
= Ukupni prihvatljivi troškovi
= Ukupna ugovorena vrijednost projekta HRK]]/7.5345</f>
        <v>194297.51675625454</v>
      </c>
      <c r="AA3277" s="44" t="s">
        <v>10669</v>
      </c>
      <c r="AB3277" s="44" t="s">
        <v>10670</v>
      </c>
      <c r="AC3277" s="114" t="s">
        <v>11828</v>
      </c>
      <c r="AD3277" s="43" t="s">
        <v>11026</v>
      </c>
    </row>
    <row r="3278" spans="1:30" ht="66.75" customHeight="1" x14ac:dyDescent="0.2">
      <c r="A3278" s="41" t="s">
        <v>11829</v>
      </c>
      <c r="B3278" s="42" t="s">
        <v>10664</v>
      </c>
      <c r="C3278" s="43" t="s">
        <v>11778</v>
      </c>
      <c r="D3278" s="43" t="s">
        <v>11824</v>
      </c>
      <c r="E3278" s="44" t="s">
        <v>232</v>
      </c>
      <c r="F3278" s="45" t="s">
        <v>11830</v>
      </c>
      <c r="G3278" s="45" t="s">
        <v>11831</v>
      </c>
      <c r="H3278" s="47">
        <v>43069</v>
      </c>
      <c r="I3278" s="47">
        <v>43799</v>
      </c>
      <c r="J3278" s="48" t="str">
        <f>IF(Ugovori_OPULJP[[#This Row],[DATUM ZAVRŠETKA OPERACIJE]]&gt;DATE(2024,3,31),"u provedbi","završen")</f>
        <v>završen</v>
      </c>
      <c r="K3278" s="46" t="s">
        <v>371</v>
      </c>
      <c r="L3278" s="46" t="s">
        <v>371</v>
      </c>
      <c r="M3278" s="49">
        <v>0.85</v>
      </c>
      <c r="N3278" s="49">
        <v>0.15</v>
      </c>
      <c r="O3278" s="50">
        <f>Ugovori_OPULJP[[#This Row],[Bespovratna sredstva - Ukupno (EU+Nac) HRK
= Ukupna ugovorena vrijednost bespovratnih sredstava]]*Ugovori_OPULJP[[#This Row],[EU STOPA SUFINANCIRANJA %
EU CO-FINANCING RATE %]]</f>
        <v>1200791.787</v>
      </c>
      <c r="P3278" s="51">
        <f>Ugovori_OPULJP[[#This Row],[Bespovratna sredstva - EU dio - HRK]]/7.5345</f>
        <v>159372.45829185745</v>
      </c>
      <c r="Q3278" s="50">
        <f>Ugovori_OPULJP[[#This Row],[Bespovratna sredstva - Ukupno (EU+Nac) HRK
= Ukupna ugovorena vrijednost bespovratnih sredstava]]*Ugovori_OPULJP[[#This Row],[STOPA NACIONALNOG SUFINANCIRANJA %]]</f>
        <v>211904.43299999999</v>
      </c>
      <c r="R3278" s="51">
        <f>Ugovori_OPULJP[[#This Row],[Bespovratna sredstva - Nacionalni dio - HRK]]/7.5345</f>
        <v>28124.551463268959</v>
      </c>
      <c r="S3278" s="50">
        <v>1412696.22</v>
      </c>
      <c r="T3278" s="51">
        <f>Ugovori_OPULJP[[#This Row],[Bespovratna sredstva - Ukupno (EU+Nac) HRK
= Ukupna ugovorena vrijednost bespovratnih sredstava]]/7.5345</f>
        <v>187497.0097551264</v>
      </c>
      <c r="U3278" s="50">
        <v>0</v>
      </c>
      <c r="V3278" s="51">
        <f>Ugovori_OPULJP[[#This Row],[Javni doprinos korisnika - HRK]]/7.5345</f>
        <v>0</v>
      </c>
      <c r="W3278" s="50">
        <v>0</v>
      </c>
      <c r="X3278" s="51">
        <f>Ugovori_OPULJP[[#This Row],[Privatni doprinos korisnika - HRK]]/7.5345</f>
        <v>0</v>
      </c>
      <c r="Y3278" s="52">
        <v>1412696.22</v>
      </c>
      <c r="Z3278" s="53">
        <f>Ugovori_OPULJP[[#This Row],[UKUPNI PRIHVATLJIVI IZDACI
TOTAL ELIGIBLE EXPENDITURE
= Bespovratna sredstva ukupno + doprinos korisnika
= Ukupni prihvatljivi troškovi
= Ukupna ugovorena vrijednost projekta HRK]]/7.5345</f>
        <v>187497.0097551264</v>
      </c>
      <c r="AA3278" s="44" t="s">
        <v>10669</v>
      </c>
      <c r="AB3278" s="44" t="s">
        <v>10670</v>
      </c>
      <c r="AC3278" s="114" t="s">
        <v>11832</v>
      </c>
      <c r="AD3278" s="43" t="s">
        <v>11026</v>
      </c>
    </row>
    <row r="3279" spans="1:30" ht="66.75" customHeight="1" x14ac:dyDescent="0.2">
      <c r="A3279" s="41" t="s">
        <v>11833</v>
      </c>
      <c r="B3279" s="42" t="s">
        <v>10664</v>
      </c>
      <c r="C3279" s="43" t="s">
        <v>11778</v>
      </c>
      <c r="D3279" s="43" t="s">
        <v>11824</v>
      </c>
      <c r="E3279" s="44" t="s">
        <v>232</v>
      </c>
      <c r="F3279" s="45" t="s">
        <v>11834</v>
      </c>
      <c r="G3279" s="45" t="s">
        <v>11835</v>
      </c>
      <c r="H3279" s="47">
        <v>43069</v>
      </c>
      <c r="I3279" s="47">
        <v>43799</v>
      </c>
      <c r="J3279" s="48" t="str">
        <f>IF(Ugovori_OPULJP[[#This Row],[DATUM ZAVRŠETKA OPERACIJE]]&gt;DATE(2024,3,31),"u provedbi","završen")</f>
        <v>završen</v>
      </c>
      <c r="K3279" s="46" t="s">
        <v>37</v>
      </c>
      <c r="L3279" s="46" t="s">
        <v>37</v>
      </c>
      <c r="M3279" s="49">
        <v>0.85</v>
      </c>
      <c r="N3279" s="49">
        <v>0.15</v>
      </c>
      <c r="O3279" s="50">
        <f>Ugovori_OPULJP[[#This Row],[Bespovratna sredstva - Ukupno (EU+Nac) HRK
= Ukupna ugovorena vrijednost bespovratnih sredstava]]*Ugovori_OPULJP[[#This Row],[EU STOPA SUFINANCIRANJA %
EU CO-FINANCING RATE %]]</f>
        <v>762240.86599999992</v>
      </c>
      <c r="P3279" s="51">
        <f>Ugovori_OPULJP[[#This Row],[Bespovratna sredstva - EU dio - HRK]]/7.5345</f>
        <v>101166.74842391664</v>
      </c>
      <c r="Q3279" s="50">
        <f>Ugovori_OPULJP[[#This Row],[Bespovratna sredstva - Ukupno (EU+Nac) HRK
= Ukupna ugovorena vrijednost bespovratnih sredstava]]*Ugovori_OPULJP[[#This Row],[STOPA NACIONALNOG SUFINANCIRANJA %]]</f>
        <v>134513.09399999998</v>
      </c>
      <c r="R3279" s="51">
        <f>Ugovori_OPULJP[[#This Row],[Bespovratna sredstva - Nacionalni dio - HRK]]/7.5345</f>
        <v>17852.95560422058</v>
      </c>
      <c r="S3279" s="50">
        <v>896753.96</v>
      </c>
      <c r="T3279" s="51">
        <f>Ugovori_OPULJP[[#This Row],[Bespovratna sredstva - Ukupno (EU+Nac) HRK
= Ukupna ugovorena vrijednost bespovratnih sredstava]]/7.5345</f>
        <v>119019.70402813722</v>
      </c>
      <c r="U3279" s="50">
        <v>0</v>
      </c>
      <c r="V3279" s="51">
        <f>Ugovori_OPULJP[[#This Row],[Javni doprinos korisnika - HRK]]/7.5345</f>
        <v>0</v>
      </c>
      <c r="W3279" s="50">
        <v>0</v>
      </c>
      <c r="X3279" s="51">
        <f>Ugovori_OPULJP[[#This Row],[Privatni doprinos korisnika - HRK]]/7.5345</f>
        <v>0</v>
      </c>
      <c r="Y3279" s="52">
        <v>896753.96</v>
      </c>
      <c r="Z3279" s="53">
        <f>Ugovori_OPULJP[[#This Row],[UKUPNI PRIHVATLJIVI IZDACI
TOTAL ELIGIBLE EXPENDITURE
= Bespovratna sredstva ukupno + doprinos korisnika
= Ukupni prihvatljivi troškovi
= Ukupna ugovorena vrijednost projekta HRK]]/7.5345</f>
        <v>119019.70402813722</v>
      </c>
      <c r="AA3279" s="44" t="s">
        <v>10669</v>
      </c>
      <c r="AB3279" s="44" t="s">
        <v>10670</v>
      </c>
      <c r="AC3279" s="114" t="s">
        <v>11836</v>
      </c>
      <c r="AD3279" s="43" t="s">
        <v>11026</v>
      </c>
    </row>
    <row r="3280" spans="1:30" ht="66.75" customHeight="1" x14ac:dyDescent="0.2">
      <c r="A3280" s="41" t="s">
        <v>11837</v>
      </c>
      <c r="B3280" s="42" t="s">
        <v>10664</v>
      </c>
      <c r="C3280" s="43" t="s">
        <v>11778</v>
      </c>
      <c r="D3280" s="43" t="s">
        <v>11824</v>
      </c>
      <c r="E3280" s="44" t="s">
        <v>232</v>
      </c>
      <c r="F3280" s="45" t="s">
        <v>11838</v>
      </c>
      <c r="G3280" s="45" t="s">
        <v>11839</v>
      </c>
      <c r="H3280" s="47">
        <v>43069</v>
      </c>
      <c r="I3280" s="47">
        <v>43676</v>
      </c>
      <c r="J3280" s="48" t="str">
        <f>IF(Ugovori_OPULJP[[#This Row],[DATUM ZAVRŠETKA OPERACIJE]]&gt;DATE(2024,3,31),"u provedbi","završen")</f>
        <v>završen</v>
      </c>
      <c r="K3280" s="46" t="s">
        <v>11840</v>
      </c>
      <c r="L3280" s="46" t="s">
        <v>99</v>
      </c>
      <c r="M3280" s="49">
        <v>0.85</v>
      </c>
      <c r="N3280" s="49">
        <v>0.15</v>
      </c>
      <c r="O3280" s="50">
        <f>Ugovori_OPULJP[[#This Row],[Bespovratna sredstva - Ukupno (EU+Nac) HRK
= Ukupna ugovorena vrijednost bespovratnih sredstava]]*Ugovori_OPULJP[[#This Row],[EU STOPA SUFINANCIRANJA %
EU CO-FINANCING RATE %]]</f>
        <v>1271284.2420000001</v>
      </c>
      <c r="P3280" s="51">
        <f>Ugovori_OPULJP[[#This Row],[Bespovratna sredstva - EU dio - HRK]]/7.5345</f>
        <v>168728.41489149909</v>
      </c>
      <c r="Q3280" s="50">
        <f>Ugovori_OPULJP[[#This Row],[Bespovratna sredstva - Ukupno (EU+Nac) HRK
= Ukupna ugovorena vrijednost bespovratnih sredstava]]*Ugovori_OPULJP[[#This Row],[STOPA NACIONALNOG SUFINANCIRANJA %]]</f>
        <v>224344.27799999999</v>
      </c>
      <c r="R3280" s="51">
        <f>Ugovori_OPULJP[[#This Row],[Bespovratna sredstva - Nacionalni dio - HRK]]/7.5345</f>
        <v>29775.602627911605</v>
      </c>
      <c r="S3280" s="50">
        <v>1495628.52</v>
      </c>
      <c r="T3280" s="51">
        <f>Ugovori_OPULJP[[#This Row],[Bespovratna sredstva - Ukupno (EU+Nac) HRK
= Ukupna ugovorena vrijednost bespovratnih sredstava]]/7.5345</f>
        <v>198504.0175194107</v>
      </c>
      <c r="U3280" s="50">
        <v>0</v>
      </c>
      <c r="V3280" s="51">
        <f>Ugovori_OPULJP[[#This Row],[Javni doprinos korisnika - HRK]]/7.5345</f>
        <v>0</v>
      </c>
      <c r="W3280" s="50">
        <v>0</v>
      </c>
      <c r="X3280" s="51">
        <f>Ugovori_OPULJP[[#This Row],[Privatni doprinos korisnika - HRK]]/7.5345</f>
        <v>0</v>
      </c>
      <c r="Y3280" s="52">
        <v>1495628.52</v>
      </c>
      <c r="Z3280" s="53">
        <f>Ugovori_OPULJP[[#This Row],[UKUPNI PRIHVATLJIVI IZDACI
TOTAL ELIGIBLE EXPENDITURE
= Bespovratna sredstva ukupno + doprinos korisnika
= Ukupni prihvatljivi troškovi
= Ukupna ugovorena vrijednost projekta HRK]]/7.5345</f>
        <v>198504.0175194107</v>
      </c>
      <c r="AA3280" s="44" t="s">
        <v>10669</v>
      </c>
      <c r="AB3280" s="44" t="s">
        <v>10670</v>
      </c>
      <c r="AC3280" s="114" t="s">
        <v>11841</v>
      </c>
      <c r="AD3280" s="43" t="s">
        <v>11026</v>
      </c>
    </row>
    <row r="3281" spans="1:30" ht="66.75" customHeight="1" x14ac:dyDescent="0.2">
      <c r="A3281" s="41" t="s">
        <v>11842</v>
      </c>
      <c r="B3281" s="42" t="s">
        <v>10664</v>
      </c>
      <c r="C3281" s="43" t="s">
        <v>11778</v>
      </c>
      <c r="D3281" s="43" t="s">
        <v>11824</v>
      </c>
      <c r="E3281" s="44" t="s">
        <v>232</v>
      </c>
      <c r="F3281" s="45" t="s">
        <v>11843</v>
      </c>
      <c r="G3281" s="45" t="s">
        <v>2540</v>
      </c>
      <c r="H3281" s="47">
        <v>43069</v>
      </c>
      <c r="I3281" s="47">
        <v>43707</v>
      </c>
      <c r="J3281" s="48" t="str">
        <f>IF(Ugovori_OPULJP[[#This Row],[DATUM ZAVRŠETKA OPERACIJE]]&gt;DATE(2024,3,31),"u provedbi","završen")</f>
        <v>završen</v>
      </c>
      <c r="K3281" s="46" t="s">
        <v>425</v>
      </c>
      <c r="L3281" s="46" t="s">
        <v>425</v>
      </c>
      <c r="M3281" s="49">
        <v>0.85</v>
      </c>
      <c r="N3281" s="49">
        <v>0.15</v>
      </c>
      <c r="O3281" s="50">
        <f>Ugovori_OPULJP[[#This Row],[Bespovratna sredstva - Ukupno (EU+Nac) HRK
= Ukupna ugovorena vrijednost bespovratnih sredstava]]*Ugovori_OPULJP[[#This Row],[EU STOPA SUFINANCIRANJA %
EU CO-FINANCING RATE %]]</f>
        <v>936714.93449999997</v>
      </c>
      <c r="P3281" s="51">
        <f>Ugovori_OPULJP[[#This Row],[Bespovratna sredstva - EU dio - HRK]]/7.5345</f>
        <v>124323.43679076248</v>
      </c>
      <c r="Q3281" s="50">
        <f>Ugovori_OPULJP[[#This Row],[Bespovratna sredstva - Ukupno (EU+Nac) HRK
= Ukupna ugovorena vrijednost bespovratnih sredstava]]*Ugovori_OPULJP[[#This Row],[STOPA NACIONALNOG SUFINANCIRANJA %]]</f>
        <v>165302.6355</v>
      </c>
      <c r="R3281" s="51">
        <f>Ugovori_OPULJP[[#This Row],[Bespovratna sredstva - Nacionalni dio - HRK]]/7.5345</f>
        <v>21939.430021899261</v>
      </c>
      <c r="S3281" s="50">
        <v>1102017.57</v>
      </c>
      <c r="T3281" s="51">
        <f>Ugovori_OPULJP[[#This Row],[Bespovratna sredstva - Ukupno (EU+Nac) HRK
= Ukupna ugovorena vrijednost bespovratnih sredstava]]/7.5345</f>
        <v>146262.86681266176</v>
      </c>
      <c r="U3281" s="50">
        <v>0</v>
      </c>
      <c r="V3281" s="51">
        <f>Ugovori_OPULJP[[#This Row],[Javni doprinos korisnika - HRK]]/7.5345</f>
        <v>0</v>
      </c>
      <c r="W3281" s="50">
        <v>0</v>
      </c>
      <c r="X3281" s="51">
        <f>Ugovori_OPULJP[[#This Row],[Privatni doprinos korisnika - HRK]]/7.5345</f>
        <v>0</v>
      </c>
      <c r="Y3281" s="52">
        <v>1102017.57</v>
      </c>
      <c r="Z3281" s="53">
        <f>Ugovori_OPULJP[[#This Row],[UKUPNI PRIHVATLJIVI IZDACI
TOTAL ELIGIBLE EXPENDITURE
= Bespovratna sredstva ukupno + doprinos korisnika
= Ukupni prihvatljivi troškovi
= Ukupna ugovorena vrijednost projekta HRK]]/7.5345</f>
        <v>146262.86681266176</v>
      </c>
      <c r="AA3281" s="44" t="s">
        <v>10669</v>
      </c>
      <c r="AB3281" s="44" t="s">
        <v>10670</v>
      </c>
      <c r="AC3281" s="114" t="s">
        <v>11844</v>
      </c>
      <c r="AD3281" s="43" t="s">
        <v>11026</v>
      </c>
    </row>
    <row r="3282" spans="1:30" ht="66.75" customHeight="1" x14ac:dyDescent="0.2">
      <c r="A3282" s="41" t="s">
        <v>11845</v>
      </c>
      <c r="B3282" s="42" t="s">
        <v>10664</v>
      </c>
      <c r="C3282" s="43" t="s">
        <v>11778</v>
      </c>
      <c r="D3282" s="43" t="s">
        <v>11824</v>
      </c>
      <c r="E3282" s="44" t="s">
        <v>232</v>
      </c>
      <c r="F3282" s="45" t="s">
        <v>11846</v>
      </c>
      <c r="G3282" s="45" t="s">
        <v>11847</v>
      </c>
      <c r="H3282" s="47">
        <v>43069</v>
      </c>
      <c r="I3282" s="47">
        <v>43799</v>
      </c>
      <c r="J3282" s="48" t="str">
        <f>IF(Ugovori_OPULJP[[#This Row],[DATUM ZAVRŠETKA OPERACIJE]]&gt;DATE(2024,3,31),"u provedbi","završen")</f>
        <v>završen</v>
      </c>
      <c r="K3282" s="46" t="s">
        <v>104</v>
      </c>
      <c r="L3282" s="46" t="s">
        <v>104</v>
      </c>
      <c r="M3282" s="49">
        <v>0.85</v>
      </c>
      <c r="N3282" s="49">
        <v>0.15</v>
      </c>
      <c r="O3282" s="50">
        <f>Ugovori_OPULJP[[#This Row],[Bespovratna sredstva - Ukupno (EU+Nac) HRK
= Ukupna ugovorena vrijednost bespovratnih sredstava]]*Ugovori_OPULJP[[#This Row],[EU STOPA SUFINANCIRANJA %
EU CO-FINANCING RATE %]]</f>
        <v>1246181.226</v>
      </c>
      <c r="P3282" s="51">
        <f>Ugovori_OPULJP[[#This Row],[Bespovratna sredstva - EU dio - HRK]]/7.5345</f>
        <v>165396.67210830181</v>
      </c>
      <c r="Q3282" s="50">
        <f>Ugovori_OPULJP[[#This Row],[Bespovratna sredstva - Ukupno (EU+Nac) HRK
= Ukupna ugovorena vrijednost bespovratnih sredstava]]*Ugovori_OPULJP[[#This Row],[STOPA NACIONALNOG SUFINANCIRANJA %]]</f>
        <v>219914.334</v>
      </c>
      <c r="R3282" s="51">
        <f>Ugovori_OPULJP[[#This Row],[Bespovratna sredstva - Nacionalni dio - HRK]]/7.5345</f>
        <v>29187.648019112083</v>
      </c>
      <c r="S3282" s="50">
        <v>1466095.56</v>
      </c>
      <c r="T3282" s="51">
        <f>Ugovori_OPULJP[[#This Row],[Bespovratna sredstva - Ukupno (EU+Nac) HRK
= Ukupna ugovorena vrijednost bespovratnih sredstava]]/7.5345</f>
        <v>194584.3201274139</v>
      </c>
      <c r="U3282" s="50">
        <v>0</v>
      </c>
      <c r="V3282" s="51">
        <f>Ugovori_OPULJP[[#This Row],[Javni doprinos korisnika - HRK]]/7.5345</f>
        <v>0</v>
      </c>
      <c r="W3282" s="50">
        <v>0</v>
      </c>
      <c r="X3282" s="51">
        <f>Ugovori_OPULJP[[#This Row],[Privatni doprinos korisnika - HRK]]/7.5345</f>
        <v>0</v>
      </c>
      <c r="Y3282" s="52">
        <v>1466095.56</v>
      </c>
      <c r="Z3282" s="53">
        <f>Ugovori_OPULJP[[#This Row],[UKUPNI PRIHVATLJIVI IZDACI
TOTAL ELIGIBLE EXPENDITURE
= Bespovratna sredstva ukupno + doprinos korisnika
= Ukupni prihvatljivi troškovi
= Ukupna ugovorena vrijednost projekta HRK]]/7.5345</f>
        <v>194584.3201274139</v>
      </c>
      <c r="AA3282" s="44" t="s">
        <v>10669</v>
      </c>
      <c r="AB3282" s="44" t="s">
        <v>10670</v>
      </c>
      <c r="AC3282" s="114" t="s">
        <v>11848</v>
      </c>
      <c r="AD3282" s="43" t="s">
        <v>11026</v>
      </c>
    </row>
    <row r="3283" spans="1:30" ht="66.75" customHeight="1" x14ac:dyDescent="0.2">
      <c r="A3283" s="41" t="s">
        <v>11849</v>
      </c>
      <c r="B3283" s="42" t="s">
        <v>10664</v>
      </c>
      <c r="C3283" s="43" t="s">
        <v>11778</v>
      </c>
      <c r="D3283" s="43" t="s">
        <v>11824</v>
      </c>
      <c r="E3283" s="44" t="s">
        <v>232</v>
      </c>
      <c r="F3283" s="45" t="s">
        <v>11850</v>
      </c>
      <c r="G3283" s="45" t="s">
        <v>11851</v>
      </c>
      <c r="H3283" s="47">
        <v>43069</v>
      </c>
      <c r="I3283" s="47">
        <v>43615</v>
      </c>
      <c r="J3283" s="48" t="str">
        <f>IF(Ugovori_OPULJP[[#This Row],[DATUM ZAVRŠETKA OPERACIJE]]&gt;DATE(2024,3,31),"u provedbi","završen")</f>
        <v>završen</v>
      </c>
      <c r="K3283" s="46" t="s">
        <v>104</v>
      </c>
      <c r="L3283" s="46" t="s">
        <v>104</v>
      </c>
      <c r="M3283" s="49">
        <v>0.85</v>
      </c>
      <c r="N3283" s="49">
        <v>0.15</v>
      </c>
      <c r="O3283" s="50">
        <f>Ugovori_OPULJP[[#This Row],[Bespovratna sredstva - Ukupno (EU+Nac) HRK
= Ukupna ugovorena vrijednost bespovratnih sredstava]]*Ugovori_OPULJP[[#This Row],[EU STOPA SUFINANCIRANJA %
EU CO-FINANCING RATE %]]</f>
        <v>617314.71</v>
      </c>
      <c r="P3283" s="51">
        <f>Ugovori_OPULJP[[#This Row],[Bespovratna sredstva - EU dio - HRK]]/7.5345</f>
        <v>81931.741986860434</v>
      </c>
      <c r="Q3283" s="50">
        <f>Ugovori_OPULJP[[#This Row],[Bespovratna sredstva - Ukupno (EU+Nac) HRK
= Ukupna ugovorena vrijednost bespovratnih sredstava]]*Ugovori_OPULJP[[#This Row],[STOPA NACIONALNOG SUFINANCIRANJA %]]</f>
        <v>108937.89</v>
      </c>
      <c r="R3283" s="51">
        <f>Ugovori_OPULJP[[#This Row],[Bespovratna sredstva - Nacionalni dio - HRK]]/7.5345</f>
        <v>14458.542703563606</v>
      </c>
      <c r="S3283" s="50">
        <v>726252.6</v>
      </c>
      <c r="T3283" s="51">
        <f>Ugovori_OPULJP[[#This Row],[Bespovratna sredstva - Ukupno (EU+Nac) HRK
= Ukupna ugovorena vrijednost bespovratnih sredstava]]/7.5345</f>
        <v>96390.284690424043</v>
      </c>
      <c r="U3283" s="50">
        <v>0</v>
      </c>
      <c r="V3283" s="51">
        <f>Ugovori_OPULJP[[#This Row],[Javni doprinos korisnika - HRK]]/7.5345</f>
        <v>0</v>
      </c>
      <c r="W3283" s="50">
        <v>0</v>
      </c>
      <c r="X3283" s="51">
        <f>Ugovori_OPULJP[[#This Row],[Privatni doprinos korisnika - HRK]]/7.5345</f>
        <v>0</v>
      </c>
      <c r="Y3283" s="52">
        <v>726252.6</v>
      </c>
      <c r="Z3283" s="53">
        <f>Ugovori_OPULJP[[#This Row],[UKUPNI PRIHVATLJIVI IZDACI
TOTAL ELIGIBLE EXPENDITURE
= Bespovratna sredstva ukupno + doprinos korisnika
= Ukupni prihvatljivi troškovi
= Ukupna ugovorena vrijednost projekta HRK]]/7.5345</f>
        <v>96390.284690424043</v>
      </c>
      <c r="AA3283" s="44" t="s">
        <v>10669</v>
      </c>
      <c r="AB3283" s="44" t="s">
        <v>10670</v>
      </c>
      <c r="AC3283" s="43" t="s">
        <v>11852</v>
      </c>
      <c r="AD3283" s="43" t="s">
        <v>11026</v>
      </c>
    </row>
    <row r="3284" spans="1:30" ht="66.75" customHeight="1" x14ac:dyDescent="0.2">
      <c r="A3284" s="41" t="s">
        <v>11853</v>
      </c>
      <c r="B3284" s="42" t="s">
        <v>10664</v>
      </c>
      <c r="C3284" s="43" t="s">
        <v>11778</v>
      </c>
      <c r="D3284" s="43" t="s">
        <v>11824</v>
      </c>
      <c r="E3284" s="44" t="s">
        <v>232</v>
      </c>
      <c r="F3284" s="45" t="s">
        <v>11854</v>
      </c>
      <c r="G3284" s="45" t="s">
        <v>11808</v>
      </c>
      <c r="H3284" s="47">
        <v>43069</v>
      </c>
      <c r="I3284" s="47">
        <v>43676</v>
      </c>
      <c r="J3284" s="48" t="str">
        <f>IF(Ugovori_OPULJP[[#This Row],[DATUM ZAVRŠETKA OPERACIJE]]&gt;DATE(2024,3,31),"u provedbi","završen")</f>
        <v>završen</v>
      </c>
      <c r="K3284" s="46" t="s">
        <v>425</v>
      </c>
      <c r="L3284" s="46" t="s">
        <v>425</v>
      </c>
      <c r="M3284" s="49">
        <v>0.85</v>
      </c>
      <c r="N3284" s="49">
        <v>0.15</v>
      </c>
      <c r="O3284" s="50">
        <f>Ugovori_OPULJP[[#This Row],[Bespovratna sredstva - Ukupno (EU+Nac) HRK
= Ukupna ugovorena vrijednost bespovratnih sredstava]]*Ugovori_OPULJP[[#This Row],[EU STOPA SUFINANCIRANJA %
EU CO-FINANCING RATE %]]</f>
        <v>1232872.5719999999</v>
      </c>
      <c r="P3284" s="51">
        <f>Ugovori_OPULJP[[#This Row],[Bespovratna sredstva - EU dio - HRK]]/7.5345</f>
        <v>163630.31017320324</v>
      </c>
      <c r="Q3284" s="50">
        <f>Ugovori_OPULJP[[#This Row],[Bespovratna sredstva - Ukupno (EU+Nac) HRK
= Ukupna ugovorena vrijednost bespovratnih sredstava]]*Ugovori_OPULJP[[#This Row],[STOPA NACIONALNOG SUFINANCIRANJA %]]</f>
        <v>217565.74799999999</v>
      </c>
      <c r="R3284" s="51">
        <f>Ugovori_OPULJP[[#This Row],[Bespovratna sredstva - Nacionalni dio - HRK]]/7.5345</f>
        <v>28875.937089388808</v>
      </c>
      <c r="S3284" s="50">
        <v>1450438.32</v>
      </c>
      <c r="T3284" s="51">
        <f>Ugovori_OPULJP[[#This Row],[Bespovratna sredstva - Ukupno (EU+Nac) HRK
= Ukupna ugovorena vrijednost bespovratnih sredstava]]/7.5345</f>
        <v>192506.24726259208</v>
      </c>
      <c r="U3284" s="50">
        <v>0</v>
      </c>
      <c r="V3284" s="51">
        <f>Ugovori_OPULJP[[#This Row],[Javni doprinos korisnika - HRK]]/7.5345</f>
        <v>0</v>
      </c>
      <c r="W3284" s="50">
        <v>0</v>
      </c>
      <c r="X3284" s="51">
        <f>Ugovori_OPULJP[[#This Row],[Privatni doprinos korisnika - HRK]]/7.5345</f>
        <v>0</v>
      </c>
      <c r="Y3284" s="52">
        <v>1450438.32</v>
      </c>
      <c r="Z3284" s="53">
        <f>Ugovori_OPULJP[[#This Row],[UKUPNI PRIHVATLJIVI IZDACI
TOTAL ELIGIBLE EXPENDITURE
= Bespovratna sredstva ukupno + doprinos korisnika
= Ukupni prihvatljivi troškovi
= Ukupna ugovorena vrijednost projekta HRK]]/7.5345</f>
        <v>192506.24726259208</v>
      </c>
      <c r="AA3284" s="44" t="s">
        <v>10669</v>
      </c>
      <c r="AB3284" s="44" t="s">
        <v>10670</v>
      </c>
      <c r="AC3284" s="43" t="s">
        <v>11855</v>
      </c>
      <c r="AD3284" s="43" t="s">
        <v>11026</v>
      </c>
    </row>
    <row r="3285" spans="1:30" ht="66.75" customHeight="1" x14ac:dyDescent="0.2">
      <c r="A3285" s="41" t="s">
        <v>11856</v>
      </c>
      <c r="B3285" s="42" t="s">
        <v>10664</v>
      </c>
      <c r="C3285" s="43" t="s">
        <v>11778</v>
      </c>
      <c r="D3285" s="43" t="s">
        <v>11824</v>
      </c>
      <c r="E3285" s="44" t="s">
        <v>232</v>
      </c>
      <c r="F3285" s="45" t="s">
        <v>11857</v>
      </c>
      <c r="G3285" s="45" t="s">
        <v>11858</v>
      </c>
      <c r="H3285" s="47">
        <v>43069</v>
      </c>
      <c r="I3285" s="47">
        <v>43799</v>
      </c>
      <c r="J3285" s="48" t="str">
        <f>IF(Ugovori_OPULJP[[#This Row],[DATUM ZAVRŠETKA OPERACIJE]]&gt;DATE(2024,3,31),"u provedbi","završen")</f>
        <v>završen</v>
      </c>
      <c r="K3285" s="46" t="s">
        <v>11859</v>
      </c>
      <c r="L3285" s="46" t="s">
        <v>37</v>
      </c>
      <c r="M3285" s="49">
        <v>0.85</v>
      </c>
      <c r="N3285" s="49">
        <v>0.15</v>
      </c>
      <c r="O3285" s="50">
        <f>Ugovori_OPULJP[[#This Row],[Bespovratna sredstva - Ukupno (EU+Nac) HRK
= Ukupna ugovorena vrijednost bespovratnih sredstava]]*Ugovori_OPULJP[[#This Row],[EU STOPA SUFINANCIRANJA %
EU CO-FINANCING RATE %]]</f>
        <v>686772.3409999999</v>
      </c>
      <c r="P3285" s="51">
        <f>Ugovori_OPULJP[[#This Row],[Bespovratna sredstva - EU dio - HRK]]/7.5345</f>
        <v>91150.353839007221</v>
      </c>
      <c r="Q3285" s="50">
        <f>Ugovori_OPULJP[[#This Row],[Bespovratna sredstva - Ukupno (EU+Nac) HRK
= Ukupna ugovorena vrijednost bespovratnih sredstava]]*Ugovori_OPULJP[[#This Row],[STOPA NACIONALNOG SUFINANCIRANJA %]]</f>
        <v>121195.11899999999</v>
      </c>
      <c r="R3285" s="51">
        <f>Ugovori_OPULJP[[#This Row],[Bespovratna sredstva - Nacionalni dio - HRK]]/7.5345</f>
        <v>16085.356559824804</v>
      </c>
      <c r="S3285" s="50">
        <v>807967.46</v>
      </c>
      <c r="T3285" s="51">
        <f>Ugovori_OPULJP[[#This Row],[Bespovratna sredstva - Ukupno (EU+Nac) HRK
= Ukupna ugovorena vrijednost bespovratnih sredstava]]/7.5345</f>
        <v>107235.71039883203</v>
      </c>
      <c r="U3285" s="50">
        <v>0</v>
      </c>
      <c r="V3285" s="51">
        <f>Ugovori_OPULJP[[#This Row],[Javni doprinos korisnika - HRK]]/7.5345</f>
        <v>0</v>
      </c>
      <c r="W3285" s="50">
        <v>0</v>
      </c>
      <c r="X3285" s="51">
        <f>Ugovori_OPULJP[[#This Row],[Privatni doprinos korisnika - HRK]]/7.5345</f>
        <v>0</v>
      </c>
      <c r="Y3285" s="52">
        <v>807967.46</v>
      </c>
      <c r="Z3285" s="53">
        <f>Ugovori_OPULJP[[#This Row],[UKUPNI PRIHVATLJIVI IZDACI
TOTAL ELIGIBLE EXPENDITURE
= Bespovratna sredstva ukupno + doprinos korisnika
= Ukupni prihvatljivi troškovi
= Ukupna ugovorena vrijednost projekta HRK]]/7.5345</f>
        <v>107235.71039883203</v>
      </c>
      <c r="AA3285" s="44" t="s">
        <v>10669</v>
      </c>
      <c r="AB3285" s="44" t="s">
        <v>10670</v>
      </c>
      <c r="AC3285" s="114" t="s">
        <v>11860</v>
      </c>
      <c r="AD3285" s="43" t="s">
        <v>11026</v>
      </c>
    </row>
    <row r="3286" spans="1:30" ht="66.75" customHeight="1" x14ac:dyDescent="0.2">
      <c r="A3286" s="41" t="s">
        <v>11861</v>
      </c>
      <c r="B3286" s="42" t="s">
        <v>10664</v>
      </c>
      <c r="C3286" s="43" t="s">
        <v>11778</v>
      </c>
      <c r="D3286" s="43" t="s">
        <v>11824</v>
      </c>
      <c r="E3286" s="44" t="s">
        <v>232</v>
      </c>
      <c r="F3286" s="45" t="s">
        <v>11862</v>
      </c>
      <c r="G3286" s="45" t="s">
        <v>11863</v>
      </c>
      <c r="H3286" s="47">
        <v>43069</v>
      </c>
      <c r="I3286" s="47">
        <v>43799</v>
      </c>
      <c r="J3286" s="48" t="str">
        <f>IF(Ugovori_OPULJP[[#This Row],[DATUM ZAVRŠETKA OPERACIJE]]&gt;DATE(2024,3,31),"u provedbi","završen")</f>
        <v>završen</v>
      </c>
      <c r="K3286" s="46" t="s">
        <v>7784</v>
      </c>
      <c r="L3286" s="46" t="s">
        <v>37</v>
      </c>
      <c r="M3286" s="49">
        <v>0.85</v>
      </c>
      <c r="N3286" s="49">
        <v>0.15</v>
      </c>
      <c r="O3286" s="50">
        <f>Ugovori_OPULJP[[#This Row],[Bespovratna sredstva - Ukupno (EU+Nac) HRK
= Ukupna ugovorena vrijednost bespovratnih sredstava]]*Ugovori_OPULJP[[#This Row],[EU STOPA SUFINANCIRANJA %
EU CO-FINANCING RATE %]]</f>
        <v>1226010.0715000001</v>
      </c>
      <c r="P3286" s="51">
        <f>Ugovori_OPULJP[[#This Row],[Bespovratna sredstva - EU dio - HRK]]/7.5345</f>
        <v>162719.4998340965</v>
      </c>
      <c r="Q3286" s="50">
        <f>Ugovori_OPULJP[[#This Row],[Bespovratna sredstva - Ukupno (EU+Nac) HRK
= Ukupna ugovorena vrijednost bespovratnih sredstava]]*Ugovori_OPULJP[[#This Row],[STOPA NACIONALNOG SUFINANCIRANJA %]]</f>
        <v>216354.71849999999</v>
      </c>
      <c r="R3286" s="51">
        <f>Ugovori_OPULJP[[#This Row],[Bespovratna sredstva - Nacionalni dio - HRK]]/7.5345</f>
        <v>28715.205853075848</v>
      </c>
      <c r="S3286" s="50">
        <v>1442364.79</v>
      </c>
      <c r="T3286" s="51">
        <f>Ugovori_OPULJP[[#This Row],[Bespovratna sredstva - Ukupno (EU+Nac) HRK
= Ukupna ugovorena vrijednost bespovratnih sredstava]]/7.5345</f>
        <v>191434.70568717233</v>
      </c>
      <c r="U3286" s="50">
        <v>0</v>
      </c>
      <c r="V3286" s="51">
        <f>Ugovori_OPULJP[[#This Row],[Javni doprinos korisnika - HRK]]/7.5345</f>
        <v>0</v>
      </c>
      <c r="W3286" s="50">
        <v>0</v>
      </c>
      <c r="X3286" s="51">
        <f>Ugovori_OPULJP[[#This Row],[Privatni doprinos korisnika - HRK]]/7.5345</f>
        <v>0</v>
      </c>
      <c r="Y3286" s="52">
        <v>1442364.79</v>
      </c>
      <c r="Z3286" s="53">
        <f>Ugovori_OPULJP[[#This Row],[UKUPNI PRIHVATLJIVI IZDACI
TOTAL ELIGIBLE EXPENDITURE
= Bespovratna sredstva ukupno + doprinos korisnika
= Ukupni prihvatljivi troškovi
= Ukupna ugovorena vrijednost projekta HRK]]/7.5345</f>
        <v>191434.70568717233</v>
      </c>
      <c r="AA3286" s="44" t="s">
        <v>10669</v>
      </c>
      <c r="AB3286" s="44" t="s">
        <v>10670</v>
      </c>
      <c r="AC3286" s="43" t="s">
        <v>11864</v>
      </c>
      <c r="AD3286" s="43" t="s">
        <v>11026</v>
      </c>
    </row>
    <row r="3287" spans="1:30" ht="66.75" customHeight="1" x14ac:dyDescent="0.2">
      <c r="A3287" s="41" t="s">
        <v>11865</v>
      </c>
      <c r="B3287" s="42" t="s">
        <v>10664</v>
      </c>
      <c r="C3287" s="43" t="s">
        <v>11778</v>
      </c>
      <c r="D3287" s="43" t="s">
        <v>11824</v>
      </c>
      <c r="E3287" s="44" t="s">
        <v>232</v>
      </c>
      <c r="F3287" s="45" t="s">
        <v>11866</v>
      </c>
      <c r="G3287" s="45" t="s">
        <v>11867</v>
      </c>
      <c r="H3287" s="47">
        <v>43069</v>
      </c>
      <c r="I3287" s="47">
        <v>43799</v>
      </c>
      <c r="J3287" s="48" t="str">
        <f>IF(Ugovori_OPULJP[[#This Row],[DATUM ZAVRŠETKA OPERACIJE]]&gt;DATE(2024,3,31),"u provedbi","završen")</f>
        <v>završen</v>
      </c>
      <c r="K3287" s="46" t="s">
        <v>249</v>
      </c>
      <c r="L3287" s="46" t="s">
        <v>249</v>
      </c>
      <c r="M3287" s="49">
        <v>0.85</v>
      </c>
      <c r="N3287" s="49">
        <v>0.15</v>
      </c>
      <c r="O3287" s="50">
        <f>Ugovori_OPULJP[[#This Row],[Bespovratna sredstva - Ukupno (EU+Nac) HRK
= Ukupna ugovorena vrijednost bespovratnih sredstava]]*Ugovori_OPULJP[[#This Row],[EU STOPA SUFINANCIRANJA %
EU CO-FINANCING RATE %]]</f>
        <v>1053312.2225000001</v>
      </c>
      <c r="P3287" s="51">
        <f>Ugovori_OPULJP[[#This Row],[Bespovratna sredstva - EU dio - HRK]]/7.5345</f>
        <v>139798.55630765148</v>
      </c>
      <c r="Q3287" s="50">
        <f>Ugovori_OPULJP[[#This Row],[Bespovratna sredstva - Ukupno (EU+Nac) HRK
= Ukupna ugovorena vrijednost bespovratnih sredstava]]*Ugovori_OPULJP[[#This Row],[STOPA NACIONALNOG SUFINANCIRANJA %]]</f>
        <v>185878.6275</v>
      </c>
      <c r="R3287" s="51">
        <f>Ugovori_OPULJP[[#This Row],[Bespovratna sredstva - Nacionalni dio - HRK]]/7.5345</f>
        <v>24670.333466056141</v>
      </c>
      <c r="S3287" s="50">
        <v>1239190.8500000001</v>
      </c>
      <c r="T3287" s="51">
        <f>Ugovori_OPULJP[[#This Row],[Bespovratna sredstva - Ukupno (EU+Nac) HRK
= Ukupna ugovorena vrijednost bespovratnih sredstava]]/7.5345</f>
        <v>164468.8897737076</v>
      </c>
      <c r="U3287" s="50">
        <v>132009.1399999999</v>
      </c>
      <c r="V3287" s="51">
        <f>Ugovori_OPULJP[[#This Row],[Javni doprinos korisnika - HRK]]/7.5345</f>
        <v>17520.623797199532</v>
      </c>
      <c r="W3287" s="50">
        <v>0</v>
      </c>
      <c r="X3287" s="51">
        <f>Ugovori_OPULJP[[#This Row],[Privatni doprinos korisnika - HRK]]/7.5345</f>
        <v>0</v>
      </c>
      <c r="Y3287" s="52">
        <v>1371199.99</v>
      </c>
      <c r="Z3287" s="53">
        <f>Ugovori_OPULJP[[#This Row],[UKUPNI PRIHVATLJIVI IZDACI
TOTAL ELIGIBLE EXPENDITURE
= Bespovratna sredstva ukupno + doprinos korisnika
= Ukupni prihvatljivi troškovi
= Ukupna ugovorena vrijednost projekta HRK]]/7.5345</f>
        <v>181989.51357090715</v>
      </c>
      <c r="AA3287" s="44" t="s">
        <v>10669</v>
      </c>
      <c r="AB3287" s="44" t="s">
        <v>10670</v>
      </c>
      <c r="AC3287" s="43" t="s">
        <v>11868</v>
      </c>
      <c r="AD3287" s="43" t="s">
        <v>11026</v>
      </c>
    </row>
    <row r="3288" spans="1:30" ht="66.75" customHeight="1" x14ac:dyDescent="0.2">
      <c r="A3288" s="41" t="s">
        <v>11869</v>
      </c>
      <c r="B3288" s="42" t="s">
        <v>10664</v>
      </c>
      <c r="C3288" s="43" t="s">
        <v>11778</v>
      </c>
      <c r="D3288" s="43" t="s">
        <v>11824</v>
      </c>
      <c r="E3288" s="44" t="s">
        <v>232</v>
      </c>
      <c r="F3288" s="45" t="s">
        <v>11870</v>
      </c>
      <c r="G3288" s="45" t="s">
        <v>11871</v>
      </c>
      <c r="H3288" s="47">
        <v>43069</v>
      </c>
      <c r="I3288" s="47">
        <v>43615</v>
      </c>
      <c r="J3288" s="48" t="str">
        <f>IF(Ugovori_OPULJP[[#This Row],[DATUM ZAVRŠETKA OPERACIJE]]&gt;DATE(2024,3,31),"u provedbi","završen")</f>
        <v>završen</v>
      </c>
      <c r="K3288" s="46" t="s">
        <v>11872</v>
      </c>
      <c r="L3288" s="46" t="s">
        <v>99</v>
      </c>
      <c r="M3288" s="49">
        <v>0.85</v>
      </c>
      <c r="N3288" s="49">
        <v>0.15</v>
      </c>
      <c r="O3288" s="50">
        <f>Ugovori_OPULJP[[#This Row],[Bespovratna sredstva - Ukupno (EU+Nac) HRK
= Ukupna ugovorena vrijednost bespovratnih sredstava]]*Ugovori_OPULJP[[#This Row],[EU STOPA SUFINANCIRANJA %
EU CO-FINANCING RATE %]]</f>
        <v>1256509.1340000001</v>
      </c>
      <c r="P3288" s="51">
        <f>Ugovori_OPULJP[[#This Row],[Bespovratna sredstva - EU dio - HRK]]/7.5345</f>
        <v>166767.42106310971</v>
      </c>
      <c r="Q3288" s="50">
        <f>Ugovori_OPULJP[[#This Row],[Bespovratna sredstva - Ukupno (EU+Nac) HRK
= Ukupna ugovorena vrijednost bespovratnih sredstava]]*Ugovori_OPULJP[[#This Row],[STOPA NACIONALNOG SUFINANCIRANJA %]]</f>
        <v>221736.90599999999</v>
      </c>
      <c r="R3288" s="51">
        <f>Ugovori_OPULJP[[#This Row],[Bespovratna sredstva - Nacionalni dio - HRK]]/7.5345</f>
        <v>29429.544893489943</v>
      </c>
      <c r="S3288" s="50">
        <v>1478246.04</v>
      </c>
      <c r="T3288" s="51">
        <f>Ugovori_OPULJP[[#This Row],[Bespovratna sredstva - Ukupno (EU+Nac) HRK
= Ukupna ugovorena vrijednost bespovratnih sredstava]]/7.5345</f>
        <v>196196.96595659963</v>
      </c>
      <c r="U3288" s="50">
        <v>0</v>
      </c>
      <c r="V3288" s="51">
        <f>Ugovori_OPULJP[[#This Row],[Javni doprinos korisnika - HRK]]/7.5345</f>
        <v>0</v>
      </c>
      <c r="W3288" s="50">
        <v>0</v>
      </c>
      <c r="X3288" s="51">
        <f>Ugovori_OPULJP[[#This Row],[Privatni doprinos korisnika - HRK]]/7.5345</f>
        <v>0</v>
      </c>
      <c r="Y3288" s="52">
        <v>1478246.04</v>
      </c>
      <c r="Z3288" s="53">
        <f>Ugovori_OPULJP[[#This Row],[UKUPNI PRIHVATLJIVI IZDACI
TOTAL ELIGIBLE EXPENDITURE
= Bespovratna sredstva ukupno + doprinos korisnika
= Ukupni prihvatljivi troškovi
= Ukupna ugovorena vrijednost projekta HRK]]/7.5345</f>
        <v>196196.96595659963</v>
      </c>
      <c r="AA3288" s="44" t="s">
        <v>10669</v>
      </c>
      <c r="AB3288" s="44" t="s">
        <v>10670</v>
      </c>
      <c r="AC3288" s="43" t="s">
        <v>11873</v>
      </c>
      <c r="AD3288" s="43" t="s">
        <v>11026</v>
      </c>
    </row>
    <row r="3289" spans="1:30" ht="66.75" customHeight="1" x14ac:dyDescent="0.2">
      <c r="A3289" s="41" t="s">
        <v>11874</v>
      </c>
      <c r="B3289" s="42" t="s">
        <v>10664</v>
      </c>
      <c r="C3289" s="43" t="s">
        <v>11778</v>
      </c>
      <c r="D3289" s="43" t="s">
        <v>11824</v>
      </c>
      <c r="E3289" s="44" t="s">
        <v>232</v>
      </c>
      <c r="F3289" s="45" t="s">
        <v>11875</v>
      </c>
      <c r="G3289" s="45" t="s">
        <v>11876</v>
      </c>
      <c r="H3289" s="47">
        <v>43069</v>
      </c>
      <c r="I3289" s="47">
        <v>43799</v>
      </c>
      <c r="J3289" s="48" t="str">
        <f>IF(Ugovori_OPULJP[[#This Row],[DATUM ZAVRŠETKA OPERACIJE]]&gt;DATE(2024,3,31),"u provedbi","završen")</f>
        <v>završen</v>
      </c>
      <c r="K3289" s="46" t="s">
        <v>99</v>
      </c>
      <c r="L3289" s="46" t="s">
        <v>99</v>
      </c>
      <c r="M3289" s="49">
        <v>0.85</v>
      </c>
      <c r="N3289" s="49">
        <v>0.15</v>
      </c>
      <c r="O3289" s="50">
        <f>Ugovori_OPULJP[[#This Row],[Bespovratna sredstva - Ukupno (EU+Nac) HRK
= Ukupna ugovorena vrijednost bespovratnih sredstava]]*Ugovori_OPULJP[[#This Row],[EU STOPA SUFINANCIRANJA %
EU CO-FINANCING RATE %]]</f>
        <v>1257042.0415000001</v>
      </c>
      <c r="P3289" s="51">
        <f>Ugovori_OPULJP[[#This Row],[Bespovratna sredstva - EU dio - HRK]]/7.5345</f>
        <v>166838.1500431349</v>
      </c>
      <c r="Q3289" s="50">
        <f>Ugovori_OPULJP[[#This Row],[Bespovratna sredstva - Ukupno (EU+Nac) HRK
= Ukupna ugovorena vrijednost bespovratnih sredstava]]*Ugovori_OPULJP[[#This Row],[STOPA NACIONALNOG SUFINANCIRANJA %]]</f>
        <v>221830.9485</v>
      </c>
      <c r="R3289" s="51">
        <f>Ugovori_OPULJP[[#This Row],[Bespovratna sredstva - Nacionalni dio - HRK]]/7.5345</f>
        <v>29442.026478200278</v>
      </c>
      <c r="S3289" s="50">
        <v>1478872.99</v>
      </c>
      <c r="T3289" s="51">
        <f>Ugovori_OPULJP[[#This Row],[Bespovratna sredstva - Ukupno (EU+Nac) HRK
= Ukupna ugovorena vrijednost bespovratnih sredstava]]/7.5345</f>
        <v>196280.17652133518</v>
      </c>
      <c r="U3289" s="50">
        <v>0</v>
      </c>
      <c r="V3289" s="51">
        <f>Ugovori_OPULJP[[#This Row],[Javni doprinos korisnika - HRK]]/7.5345</f>
        <v>0</v>
      </c>
      <c r="W3289" s="50">
        <v>0</v>
      </c>
      <c r="X3289" s="51">
        <f>Ugovori_OPULJP[[#This Row],[Privatni doprinos korisnika - HRK]]/7.5345</f>
        <v>0</v>
      </c>
      <c r="Y3289" s="52">
        <v>1478872.99</v>
      </c>
      <c r="Z3289" s="53">
        <f>Ugovori_OPULJP[[#This Row],[UKUPNI PRIHVATLJIVI IZDACI
TOTAL ELIGIBLE EXPENDITURE
= Bespovratna sredstva ukupno + doprinos korisnika
= Ukupni prihvatljivi troškovi
= Ukupna ugovorena vrijednost projekta HRK]]/7.5345</f>
        <v>196280.17652133518</v>
      </c>
      <c r="AA3289" s="44" t="s">
        <v>10669</v>
      </c>
      <c r="AB3289" s="44" t="s">
        <v>10670</v>
      </c>
      <c r="AC3289" s="43" t="s">
        <v>11877</v>
      </c>
      <c r="AD3289" s="43" t="s">
        <v>11026</v>
      </c>
    </row>
    <row r="3290" spans="1:30" ht="66.75" customHeight="1" x14ac:dyDescent="0.2">
      <c r="A3290" s="41" t="s">
        <v>11878</v>
      </c>
      <c r="B3290" s="42" t="s">
        <v>10664</v>
      </c>
      <c r="C3290" s="43" t="s">
        <v>11778</v>
      </c>
      <c r="D3290" s="43" t="s">
        <v>11824</v>
      </c>
      <c r="E3290" s="44" t="s">
        <v>232</v>
      </c>
      <c r="F3290" s="45" t="s">
        <v>11879</v>
      </c>
      <c r="G3290" s="45" t="s">
        <v>11880</v>
      </c>
      <c r="H3290" s="47">
        <v>43069</v>
      </c>
      <c r="I3290" s="47">
        <v>43615</v>
      </c>
      <c r="J3290" s="48" t="str">
        <f>IF(Ugovori_OPULJP[[#This Row],[DATUM ZAVRŠETKA OPERACIJE]]&gt;DATE(2024,3,31),"u provedbi","završen")</f>
        <v>završen</v>
      </c>
      <c r="K3290" s="46" t="s">
        <v>99</v>
      </c>
      <c r="L3290" s="46" t="s">
        <v>99</v>
      </c>
      <c r="M3290" s="49">
        <v>0.85</v>
      </c>
      <c r="N3290" s="49">
        <v>0.15</v>
      </c>
      <c r="O3290" s="50">
        <f>Ugovori_OPULJP[[#This Row],[Bespovratna sredstva - Ukupno (EU+Nac) HRK
= Ukupna ugovorena vrijednost bespovratnih sredstava]]*Ugovori_OPULJP[[#This Row],[EU STOPA SUFINANCIRANJA %
EU CO-FINANCING RATE %]]</f>
        <v>1241101.1839999999</v>
      </c>
      <c r="P3290" s="51">
        <f>Ugovori_OPULJP[[#This Row],[Bespovratna sredstva - EU dio - HRK]]/7.5345</f>
        <v>164722.43466719752</v>
      </c>
      <c r="Q3290" s="50">
        <f>Ugovori_OPULJP[[#This Row],[Bespovratna sredstva - Ukupno (EU+Nac) HRK
= Ukupna ugovorena vrijednost bespovratnih sredstava]]*Ugovori_OPULJP[[#This Row],[STOPA NACIONALNOG SUFINANCIRANJA %]]</f>
        <v>219017.856</v>
      </c>
      <c r="R3290" s="51">
        <f>Ugovori_OPULJP[[#This Row],[Bespovratna sredstva - Nacionalni dio - HRK]]/7.5345</f>
        <v>29068.664941270155</v>
      </c>
      <c r="S3290" s="50">
        <v>1460119.04</v>
      </c>
      <c r="T3290" s="51">
        <f>Ugovori_OPULJP[[#This Row],[Bespovratna sredstva - Ukupno (EU+Nac) HRK
= Ukupna ugovorena vrijednost bespovratnih sredstava]]/7.5345</f>
        <v>193791.09960846772</v>
      </c>
      <c r="U3290" s="50">
        <v>0</v>
      </c>
      <c r="V3290" s="51">
        <f>Ugovori_OPULJP[[#This Row],[Javni doprinos korisnika - HRK]]/7.5345</f>
        <v>0</v>
      </c>
      <c r="W3290" s="50">
        <v>0</v>
      </c>
      <c r="X3290" s="51">
        <f>Ugovori_OPULJP[[#This Row],[Privatni doprinos korisnika - HRK]]/7.5345</f>
        <v>0</v>
      </c>
      <c r="Y3290" s="52">
        <v>1460119.04</v>
      </c>
      <c r="Z3290" s="53">
        <f>Ugovori_OPULJP[[#This Row],[UKUPNI PRIHVATLJIVI IZDACI
TOTAL ELIGIBLE EXPENDITURE
= Bespovratna sredstva ukupno + doprinos korisnika
= Ukupni prihvatljivi troškovi
= Ukupna ugovorena vrijednost projekta HRK]]/7.5345</f>
        <v>193791.09960846772</v>
      </c>
      <c r="AA3290" s="44" t="s">
        <v>10669</v>
      </c>
      <c r="AB3290" s="44" t="s">
        <v>10670</v>
      </c>
      <c r="AC3290" s="43" t="s">
        <v>11881</v>
      </c>
      <c r="AD3290" s="43" t="s">
        <v>11026</v>
      </c>
    </row>
    <row r="3291" spans="1:30" ht="66.75" customHeight="1" x14ac:dyDescent="0.2">
      <c r="A3291" s="41" t="s">
        <v>11882</v>
      </c>
      <c r="B3291" s="42" t="s">
        <v>10664</v>
      </c>
      <c r="C3291" s="43" t="s">
        <v>11778</v>
      </c>
      <c r="D3291" s="43" t="s">
        <v>11824</v>
      </c>
      <c r="E3291" s="44" t="s">
        <v>232</v>
      </c>
      <c r="F3291" s="45" t="s">
        <v>11883</v>
      </c>
      <c r="G3291" s="45" t="s">
        <v>11884</v>
      </c>
      <c r="H3291" s="47">
        <v>43069</v>
      </c>
      <c r="I3291" s="47">
        <v>43799</v>
      </c>
      <c r="J3291" s="48" t="str">
        <f>IF(Ugovori_OPULJP[[#This Row],[DATUM ZAVRŠETKA OPERACIJE]]&gt;DATE(2024,3,31),"u provedbi","završen")</f>
        <v>završen</v>
      </c>
      <c r="K3291" s="46" t="s">
        <v>249</v>
      </c>
      <c r="L3291" s="46" t="s">
        <v>249</v>
      </c>
      <c r="M3291" s="49">
        <v>0.85</v>
      </c>
      <c r="N3291" s="49">
        <v>0.15</v>
      </c>
      <c r="O3291" s="50">
        <f>Ugovori_OPULJP[[#This Row],[Bespovratna sredstva - Ukupno (EU+Nac) HRK
= Ukupna ugovorena vrijednost bespovratnih sredstava]]*Ugovori_OPULJP[[#This Row],[EU STOPA SUFINANCIRANJA %
EU CO-FINANCING RATE %]]</f>
        <v>1166889.452</v>
      </c>
      <c r="P3291" s="51">
        <f>Ugovori_OPULJP[[#This Row],[Bespovratna sredstva - EU dio - HRK]]/7.5345</f>
        <v>154872.84517884397</v>
      </c>
      <c r="Q3291" s="50">
        <f>Ugovori_OPULJP[[#This Row],[Bespovratna sredstva - Ukupno (EU+Nac) HRK
= Ukupna ugovorena vrijednost bespovratnih sredstava]]*Ugovori_OPULJP[[#This Row],[STOPA NACIONALNOG SUFINANCIRANJA %]]</f>
        <v>205921.66800000001</v>
      </c>
      <c r="R3291" s="51">
        <f>Ugovori_OPULJP[[#This Row],[Bespovratna sredstva - Nacionalni dio - HRK]]/7.5345</f>
        <v>27330.502090384231</v>
      </c>
      <c r="S3291" s="50">
        <v>1372811.12</v>
      </c>
      <c r="T3291" s="51">
        <f>Ugovori_OPULJP[[#This Row],[Bespovratna sredstva - Ukupno (EU+Nac) HRK
= Ukupna ugovorena vrijednost bespovratnih sredstava]]/7.5345</f>
        <v>182203.34726922822</v>
      </c>
      <c r="U3291" s="50">
        <v>0</v>
      </c>
      <c r="V3291" s="51">
        <f>Ugovori_OPULJP[[#This Row],[Javni doprinos korisnika - HRK]]/7.5345</f>
        <v>0</v>
      </c>
      <c r="W3291" s="50">
        <v>0</v>
      </c>
      <c r="X3291" s="51">
        <f>Ugovori_OPULJP[[#This Row],[Privatni doprinos korisnika - HRK]]/7.5345</f>
        <v>0</v>
      </c>
      <c r="Y3291" s="52">
        <v>1372811.12</v>
      </c>
      <c r="Z3291" s="53">
        <f>Ugovori_OPULJP[[#This Row],[UKUPNI PRIHVATLJIVI IZDACI
TOTAL ELIGIBLE EXPENDITURE
= Bespovratna sredstva ukupno + doprinos korisnika
= Ukupni prihvatljivi troškovi
= Ukupna ugovorena vrijednost projekta HRK]]/7.5345</f>
        <v>182203.34726922822</v>
      </c>
      <c r="AA3291" s="44" t="s">
        <v>10669</v>
      </c>
      <c r="AB3291" s="44" t="s">
        <v>10670</v>
      </c>
      <c r="AC3291" s="43" t="s">
        <v>11885</v>
      </c>
      <c r="AD3291" s="43" t="s">
        <v>11026</v>
      </c>
    </row>
    <row r="3292" spans="1:30" ht="66.75" customHeight="1" x14ac:dyDescent="0.2">
      <c r="A3292" s="41" t="s">
        <v>11886</v>
      </c>
      <c r="B3292" s="42" t="s">
        <v>10664</v>
      </c>
      <c r="C3292" s="43" t="s">
        <v>11778</v>
      </c>
      <c r="D3292" s="43" t="s">
        <v>11824</v>
      </c>
      <c r="E3292" s="44" t="s">
        <v>232</v>
      </c>
      <c r="F3292" s="45" t="s">
        <v>11887</v>
      </c>
      <c r="G3292" s="45" t="s">
        <v>11888</v>
      </c>
      <c r="H3292" s="47">
        <v>43069</v>
      </c>
      <c r="I3292" s="47">
        <v>43799</v>
      </c>
      <c r="J3292" s="48" t="str">
        <f>IF(Ugovori_OPULJP[[#This Row],[DATUM ZAVRŠETKA OPERACIJE]]&gt;DATE(2024,3,31),"u provedbi","završen")</f>
        <v>završen</v>
      </c>
      <c r="K3292" s="46" t="s">
        <v>371</v>
      </c>
      <c r="L3292" s="46" t="s">
        <v>37</v>
      </c>
      <c r="M3292" s="49">
        <v>0.85</v>
      </c>
      <c r="N3292" s="49">
        <v>0.15</v>
      </c>
      <c r="O3292" s="50">
        <f>Ugovori_OPULJP[[#This Row],[Bespovratna sredstva - Ukupno (EU+Nac) HRK
= Ukupna ugovorena vrijednost bespovratnih sredstava]]*Ugovori_OPULJP[[#This Row],[EU STOPA SUFINANCIRANJA %
EU CO-FINANCING RATE %]]</f>
        <v>1234178.5885000001</v>
      </c>
      <c r="P3292" s="51">
        <f>Ugovori_OPULJP[[#This Row],[Bespovratna sredstva - EU dio - HRK]]/7.5345</f>
        <v>163803.6483509191</v>
      </c>
      <c r="Q3292" s="50">
        <f>Ugovori_OPULJP[[#This Row],[Bespovratna sredstva - Ukupno (EU+Nac) HRK
= Ukupna ugovorena vrijednost bespovratnih sredstava]]*Ugovori_OPULJP[[#This Row],[STOPA NACIONALNOG SUFINANCIRANJA %]]</f>
        <v>217796.22150000001</v>
      </c>
      <c r="R3292" s="51">
        <f>Ugovori_OPULJP[[#This Row],[Bespovratna sredstva - Nacionalni dio - HRK]]/7.5345</f>
        <v>28906.526179573961</v>
      </c>
      <c r="S3292" s="50">
        <v>1451974.81</v>
      </c>
      <c r="T3292" s="51">
        <f>Ugovori_OPULJP[[#This Row],[Bespovratna sredstva - Ukupno (EU+Nac) HRK
= Ukupna ugovorena vrijednost bespovratnih sredstava]]/7.5345</f>
        <v>192710.17453049307</v>
      </c>
      <c r="U3292" s="50">
        <v>0</v>
      </c>
      <c r="V3292" s="51">
        <f>Ugovori_OPULJP[[#This Row],[Javni doprinos korisnika - HRK]]/7.5345</f>
        <v>0</v>
      </c>
      <c r="W3292" s="50">
        <v>0</v>
      </c>
      <c r="X3292" s="51">
        <f>Ugovori_OPULJP[[#This Row],[Privatni doprinos korisnika - HRK]]/7.5345</f>
        <v>0</v>
      </c>
      <c r="Y3292" s="52">
        <v>1451974.81</v>
      </c>
      <c r="Z3292" s="53">
        <f>Ugovori_OPULJP[[#This Row],[UKUPNI PRIHVATLJIVI IZDACI
TOTAL ELIGIBLE EXPENDITURE
= Bespovratna sredstva ukupno + doprinos korisnika
= Ukupni prihvatljivi troškovi
= Ukupna ugovorena vrijednost projekta HRK]]/7.5345</f>
        <v>192710.17453049307</v>
      </c>
      <c r="AA3292" s="44" t="s">
        <v>10669</v>
      </c>
      <c r="AB3292" s="44" t="s">
        <v>10670</v>
      </c>
      <c r="AC3292" s="114" t="s">
        <v>11889</v>
      </c>
      <c r="AD3292" s="43" t="s">
        <v>11026</v>
      </c>
    </row>
    <row r="3293" spans="1:30" ht="66.75" customHeight="1" x14ac:dyDescent="0.2">
      <c r="A3293" s="41" t="s">
        <v>11890</v>
      </c>
      <c r="B3293" s="42" t="s">
        <v>10664</v>
      </c>
      <c r="C3293" s="43" t="s">
        <v>11778</v>
      </c>
      <c r="D3293" s="43" t="s">
        <v>11824</v>
      </c>
      <c r="E3293" s="44" t="s">
        <v>232</v>
      </c>
      <c r="F3293" s="45" t="s">
        <v>11891</v>
      </c>
      <c r="G3293" s="45" t="s">
        <v>11892</v>
      </c>
      <c r="H3293" s="47">
        <v>43069</v>
      </c>
      <c r="I3293" s="47">
        <v>43799</v>
      </c>
      <c r="J3293" s="48" t="str">
        <f>IF(Ugovori_OPULJP[[#This Row],[DATUM ZAVRŠETKA OPERACIJE]]&gt;DATE(2024,3,31),"u provedbi","završen")</f>
        <v>završen</v>
      </c>
      <c r="K3293" s="46" t="s">
        <v>155</v>
      </c>
      <c r="L3293" s="46" t="s">
        <v>155</v>
      </c>
      <c r="M3293" s="49">
        <v>0.85</v>
      </c>
      <c r="N3293" s="49">
        <v>0.15</v>
      </c>
      <c r="O3293" s="50">
        <f>Ugovori_OPULJP[[#This Row],[Bespovratna sredstva - Ukupno (EU+Nac) HRK
= Ukupna ugovorena vrijednost bespovratnih sredstava]]*Ugovori_OPULJP[[#This Row],[EU STOPA SUFINANCIRANJA %
EU CO-FINANCING RATE %]]</f>
        <v>1195632.6354999999</v>
      </c>
      <c r="P3293" s="51">
        <f>Ugovori_OPULJP[[#This Row],[Bespovratna sredstva - EU dio - HRK]]/7.5345</f>
        <v>158687.72121574089</v>
      </c>
      <c r="Q3293" s="50">
        <f>Ugovori_OPULJP[[#This Row],[Bespovratna sredstva - Ukupno (EU+Nac) HRK
= Ukupna ugovorena vrijednost bespovratnih sredstava]]*Ugovori_OPULJP[[#This Row],[STOPA NACIONALNOG SUFINANCIRANJA %]]</f>
        <v>210993.99449999997</v>
      </c>
      <c r="R3293" s="51">
        <f>Ugovori_OPULJP[[#This Row],[Bespovratna sredstva - Nacionalni dio - HRK]]/7.5345</f>
        <v>28003.71550866016</v>
      </c>
      <c r="S3293" s="50">
        <v>1406626.63</v>
      </c>
      <c r="T3293" s="51">
        <f>Ugovori_OPULJP[[#This Row],[Bespovratna sredstva - Ukupno (EU+Nac) HRK
= Ukupna ugovorena vrijednost bespovratnih sredstava]]/7.5345</f>
        <v>186691.43672440105</v>
      </c>
      <c r="U3293" s="50">
        <v>0</v>
      </c>
      <c r="V3293" s="51">
        <f>Ugovori_OPULJP[[#This Row],[Javni doprinos korisnika - HRK]]/7.5345</f>
        <v>0</v>
      </c>
      <c r="W3293" s="50">
        <v>0</v>
      </c>
      <c r="X3293" s="51">
        <f>Ugovori_OPULJP[[#This Row],[Privatni doprinos korisnika - HRK]]/7.5345</f>
        <v>0</v>
      </c>
      <c r="Y3293" s="52">
        <v>1406626.63</v>
      </c>
      <c r="Z3293" s="53">
        <f>Ugovori_OPULJP[[#This Row],[UKUPNI PRIHVATLJIVI IZDACI
TOTAL ELIGIBLE EXPENDITURE
= Bespovratna sredstva ukupno + doprinos korisnika
= Ukupni prihvatljivi troškovi
= Ukupna ugovorena vrijednost projekta HRK]]/7.5345</f>
        <v>186691.43672440105</v>
      </c>
      <c r="AA3293" s="44" t="s">
        <v>10669</v>
      </c>
      <c r="AB3293" s="44" t="s">
        <v>10670</v>
      </c>
      <c r="AC3293" s="114" t="s">
        <v>11893</v>
      </c>
      <c r="AD3293" s="43" t="s">
        <v>11026</v>
      </c>
    </row>
    <row r="3294" spans="1:30" ht="66.75" customHeight="1" x14ac:dyDescent="0.2">
      <c r="A3294" s="41" t="s">
        <v>11894</v>
      </c>
      <c r="B3294" s="42" t="s">
        <v>10664</v>
      </c>
      <c r="C3294" s="43" t="s">
        <v>11778</v>
      </c>
      <c r="D3294" s="43" t="s">
        <v>11824</v>
      </c>
      <c r="E3294" s="44" t="s">
        <v>232</v>
      </c>
      <c r="F3294" s="45" t="s">
        <v>11895</v>
      </c>
      <c r="G3294" s="45" t="s">
        <v>6488</v>
      </c>
      <c r="H3294" s="47">
        <v>43069</v>
      </c>
      <c r="I3294" s="47">
        <v>43799</v>
      </c>
      <c r="J3294" s="48" t="str">
        <f>IF(Ugovori_OPULJP[[#This Row],[DATUM ZAVRŠETKA OPERACIJE]]&gt;DATE(2024,3,31),"u provedbi","završen")</f>
        <v>završen</v>
      </c>
      <c r="K3294" s="46" t="s">
        <v>104</v>
      </c>
      <c r="L3294" s="46" t="s">
        <v>104</v>
      </c>
      <c r="M3294" s="49">
        <v>0.85</v>
      </c>
      <c r="N3294" s="49">
        <v>0.15</v>
      </c>
      <c r="O3294" s="50">
        <f>Ugovori_OPULJP[[#This Row],[Bespovratna sredstva - Ukupno (EU+Nac) HRK
= Ukupna ugovorena vrijednost bespovratnih sredstava]]*Ugovori_OPULJP[[#This Row],[EU STOPA SUFINANCIRANJA %
EU CO-FINANCING RATE %]]</f>
        <v>1019155.8479999999</v>
      </c>
      <c r="P3294" s="51">
        <f>Ugovori_OPULJP[[#This Row],[Bespovratna sredstva - EU dio - HRK]]/7.5345</f>
        <v>135265.22635874973</v>
      </c>
      <c r="Q3294" s="50">
        <f>Ugovori_OPULJP[[#This Row],[Bespovratna sredstva - Ukupno (EU+Nac) HRK
= Ukupna ugovorena vrijednost bespovratnih sredstava]]*Ugovori_OPULJP[[#This Row],[STOPA NACIONALNOG SUFINANCIRANJA %]]</f>
        <v>179851.03199999998</v>
      </c>
      <c r="R3294" s="51">
        <f>Ugovori_OPULJP[[#This Row],[Bespovratna sredstva - Nacionalni dio - HRK]]/7.5345</f>
        <v>23870.334063308776</v>
      </c>
      <c r="S3294" s="50">
        <v>1199006.8799999999</v>
      </c>
      <c r="T3294" s="51">
        <f>Ugovori_OPULJP[[#This Row],[Bespovratna sredstva - Ukupno (EU+Nac) HRK
= Ukupna ugovorena vrijednost bespovratnih sredstava]]/7.5345</f>
        <v>159135.56042205851</v>
      </c>
      <c r="U3294" s="50">
        <v>0</v>
      </c>
      <c r="V3294" s="51">
        <f>Ugovori_OPULJP[[#This Row],[Javni doprinos korisnika - HRK]]/7.5345</f>
        <v>0</v>
      </c>
      <c r="W3294" s="50">
        <v>0</v>
      </c>
      <c r="X3294" s="51">
        <f>Ugovori_OPULJP[[#This Row],[Privatni doprinos korisnika - HRK]]/7.5345</f>
        <v>0</v>
      </c>
      <c r="Y3294" s="52">
        <v>1199006.8799999999</v>
      </c>
      <c r="Z3294" s="53">
        <f>Ugovori_OPULJP[[#This Row],[UKUPNI PRIHVATLJIVI IZDACI
TOTAL ELIGIBLE EXPENDITURE
= Bespovratna sredstva ukupno + doprinos korisnika
= Ukupni prihvatljivi troškovi
= Ukupna ugovorena vrijednost projekta HRK]]/7.5345</f>
        <v>159135.56042205851</v>
      </c>
      <c r="AA3294" s="44" t="s">
        <v>10669</v>
      </c>
      <c r="AB3294" s="44" t="s">
        <v>10670</v>
      </c>
      <c r="AC3294" s="114" t="s">
        <v>11896</v>
      </c>
      <c r="AD3294" s="43" t="s">
        <v>11026</v>
      </c>
    </row>
    <row r="3295" spans="1:30" ht="66.75" customHeight="1" x14ac:dyDescent="0.2">
      <c r="A3295" s="41" t="s">
        <v>11897</v>
      </c>
      <c r="B3295" s="42" t="s">
        <v>10664</v>
      </c>
      <c r="C3295" s="43" t="s">
        <v>11778</v>
      </c>
      <c r="D3295" s="43" t="s">
        <v>11824</v>
      </c>
      <c r="E3295" s="44" t="s">
        <v>232</v>
      </c>
      <c r="F3295" s="45" t="s">
        <v>11898</v>
      </c>
      <c r="G3295" s="45" t="s">
        <v>11899</v>
      </c>
      <c r="H3295" s="47">
        <v>43069</v>
      </c>
      <c r="I3295" s="47">
        <v>43799</v>
      </c>
      <c r="J3295" s="48" t="str">
        <f>IF(Ugovori_OPULJP[[#This Row],[DATUM ZAVRŠETKA OPERACIJE]]&gt;DATE(2024,3,31),"u provedbi","završen")</f>
        <v>završen</v>
      </c>
      <c r="K3295" s="46" t="s">
        <v>11900</v>
      </c>
      <c r="L3295" s="46" t="s">
        <v>37</v>
      </c>
      <c r="M3295" s="49">
        <v>0.85</v>
      </c>
      <c r="N3295" s="49">
        <v>0.15</v>
      </c>
      <c r="O3295" s="50">
        <f>Ugovori_OPULJP[[#This Row],[Bespovratna sredstva - Ukupno (EU+Nac) HRK
= Ukupna ugovorena vrijednost bespovratnih sredstava]]*Ugovori_OPULJP[[#This Row],[EU STOPA SUFINANCIRANJA %
EU CO-FINANCING RATE %]]</f>
        <v>1266291.9454999999</v>
      </c>
      <c r="P3295" s="51">
        <f>Ugovori_OPULJP[[#This Row],[Bespovratna sredstva - EU dio - HRK]]/7.5345</f>
        <v>168065.82327958057</v>
      </c>
      <c r="Q3295" s="50">
        <f>Ugovori_OPULJP[[#This Row],[Bespovratna sredstva - Ukupno (EU+Nac) HRK
= Ukupna ugovorena vrijednost bespovratnih sredstava]]*Ugovori_OPULJP[[#This Row],[STOPA NACIONALNOG SUFINANCIRANJA %]]</f>
        <v>223463.28449999998</v>
      </c>
      <c r="R3295" s="51">
        <f>Ugovori_OPULJP[[#This Row],[Bespovratna sredstva - Nacionalni dio - HRK]]/7.5345</f>
        <v>29658.674696396571</v>
      </c>
      <c r="S3295" s="50">
        <v>1489755.23</v>
      </c>
      <c r="T3295" s="51">
        <f>Ugovori_OPULJP[[#This Row],[Bespovratna sredstva - Ukupno (EU+Nac) HRK
= Ukupna ugovorena vrijednost bespovratnih sredstava]]/7.5345</f>
        <v>197724.49797597717</v>
      </c>
      <c r="U3295" s="50">
        <v>0</v>
      </c>
      <c r="V3295" s="51">
        <f>Ugovori_OPULJP[[#This Row],[Javni doprinos korisnika - HRK]]/7.5345</f>
        <v>0</v>
      </c>
      <c r="W3295" s="50">
        <v>0</v>
      </c>
      <c r="X3295" s="51">
        <f>Ugovori_OPULJP[[#This Row],[Privatni doprinos korisnika - HRK]]/7.5345</f>
        <v>0</v>
      </c>
      <c r="Y3295" s="52">
        <v>1489755.23</v>
      </c>
      <c r="Z3295" s="53">
        <f>Ugovori_OPULJP[[#This Row],[UKUPNI PRIHVATLJIVI IZDACI
TOTAL ELIGIBLE EXPENDITURE
= Bespovratna sredstva ukupno + doprinos korisnika
= Ukupni prihvatljivi troškovi
= Ukupna ugovorena vrijednost projekta HRK]]/7.5345</f>
        <v>197724.49797597717</v>
      </c>
      <c r="AA3295" s="44" t="s">
        <v>10669</v>
      </c>
      <c r="AB3295" s="44" t="s">
        <v>10670</v>
      </c>
      <c r="AC3295" s="114" t="s">
        <v>11901</v>
      </c>
      <c r="AD3295" s="43" t="s">
        <v>11026</v>
      </c>
    </row>
    <row r="3296" spans="1:30" ht="66.75" customHeight="1" x14ac:dyDescent="0.2">
      <c r="A3296" s="41" t="s">
        <v>11902</v>
      </c>
      <c r="B3296" s="42" t="s">
        <v>10664</v>
      </c>
      <c r="C3296" s="43" t="s">
        <v>11778</v>
      </c>
      <c r="D3296" s="43" t="s">
        <v>11824</v>
      </c>
      <c r="E3296" s="44" t="s">
        <v>232</v>
      </c>
      <c r="F3296" s="45" t="s">
        <v>11903</v>
      </c>
      <c r="G3296" s="45" t="s">
        <v>11812</v>
      </c>
      <c r="H3296" s="47">
        <v>43069</v>
      </c>
      <c r="I3296" s="47">
        <v>43676</v>
      </c>
      <c r="J3296" s="48" t="str">
        <f>IF(Ugovori_OPULJP[[#This Row],[DATUM ZAVRŠETKA OPERACIJE]]&gt;DATE(2024,3,31),"u provedbi","završen")</f>
        <v>završen</v>
      </c>
      <c r="K3296" s="46" t="s">
        <v>11813</v>
      </c>
      <c r="L3296" s="46" t="s">
        <v>130</v>
      </c>
      <c r="M3296" s="49">
        <v>0.85</v>
      </c>
      <c r="N3296" s="49">
        <v>0.15</v>
      </c>
      <c r="O3296" s="50">
        <f>Ugovori_OPULJP[[#This Row],[Bespovratna sredstva - Ukupno (EU+Nac) HRK
= Ukupna ugovorena vrijednost bespovratnih sredstava]]*Ugovori_OPULJP[[#This Row],[EU STOPA SUFINANCIRANJA %
EU CO-FINANCING RATE %]]</f>
        <v>846198.53649999993</v>
      </c>
      <c r="P3296" s="51">
        <f>Ugovori_OPULJP[[#This Row],[Bespovratna sredstva - EU dio - HRK]]/7.5345</f>
        <v>112309.84624062643</v>
      </c>
      <c r="Q3296" s="50">
        <f>Ugovori_OPULJP[[#This Row],[Bespovratna sredstva - Ukupno (EU+Nac) HRK
= Ukupna ugovorena vrijednost bespovratnih sredstava]]*Ugovori_OPULJP[[#This Row],[STOPA NACIONALNOG SUFINANCIRANJA %]]</f>
        <v>149329.15349999999</v>
      </c>
      <c r="R3296" s="51">
        <f>Ugovori_OPULJP[[#This Row],[Bespovratna sredstva - Nacionalni dio - HRK]]/7.5345</f>
        <v>19819.384630698783</v>
      </c>
      <c r="S3296" s="50">
        <v>995527.69</v>
      </c>
      <c r="T3296" s="51">
        <f>Ugovori_OPULJP[[#This Row],[Bespovratna sredstva - Ukupno (EU+Nac) HRK
= Ukupna ugovorena vrijednost bespovratnih sredstava]]/7.5345</f>
        <v>132129.23087132521</v>
      </c>
      <c r="U3296" s="50">
        <v>0</v>
      </c>
      <c r="V3296" s="51">
        <f>Ugovori_OPULJP[[#This Row],[Javni doprinos korisnika - HRK]]/7.5345</f>
        <v>0</v>
      </c>
      <c r="W3296" s="50">
        <v>0</v>
      </c>
      <c r="X3296" s="51">
        <f>Ugovori_OPULJP[[#This Row],[Privatni doprinos korisnika - HRK]]/7.5345</f>
        <v>0</v>
      </c>
      <c r="Y3296" s="52">
        <v>995527.69</v>
      </c>
      <c r="Z3296" s="53">
        <f>Ugovori_OPULJP[[#This Row],[UKUPNI PRIHVATLJIVI IZDACI
TOTAL ELIGIBLE EXPENDITURE
= Bespovratna sredstva ukupno + doprinos korisnika
= Ukupni prihvatljivi troškovi
= Ukupna ugovorena vrijednost projekta HRK]]/7.5345</f>
        <v>132129.23087132521</v>
      </c>
      <c r="AA3296" s="44" t="s">
        <v>10669</v>
      </c>
      <c r="AB3296" s="44" t="s">
        <v>10670</v>
      </c>
      <c r="AC3296" s="114" t="s">
        <v>11904</v>
      </c>
      <c r="AD3296" s="43" t="s">
        <v>11026</v>
      </c>
    </row>
    <row r="3297" spans="1:30" ht="66.75" customHeight="1" x14ac:dyDescent="0.2">
      <c r="A3297" s="41" t="s">
        <v>11905</v>
      </c>
      <c r="B3297" s="42" t="s">
        <v>10664</v>
      </c>
      <c r="C3297" s="43" t="s">
        <v>11778</v>
      </c>
      <c r="D3297" s="43" t="s">
        <v>11824</v>
      </c>
      <c r="E3297" s="44" t="s">
        <v>232</v>
      </c>
      <c r="F3297" s="45" t="s">
        <v>11906</v>
      </c>
      <c r="G3297" s="45" t="s">
        <v>11907</v>
      </c>
      <c r="H3297" s="47">
        <v>43069</v>
      </c>
      <c r="I3297" s="47">
        <v>43799</v>
      </c>
      <c r="J3297" s="48" t="str">
        <f>IF(Ugovori_OPULJP[[#This Row],[DATUM ZAVRŠETKA OPERACIJE]]&gt;DATE(2024,3,31),"u provedbi","završen")</f>
        <v>završen</v>
      </c>
      <c r="K3297" s="46" t="s">
        <v>11908</v>
      </c>
      <c r="L3297" s="46" t="s">
        <v>130</v>
      </c>
      <c r="M3297" s="49">
        <v>0.85</v>
      </c>
      <c r="N3297" s="49">
        <v>0.15</v>
      </c>
      <c r="O3297" s="50">
        <f>Ugovori_OPULJP[[#This Row],[Bespovratna sredstva - Ukupno (EU+Nac) HRK
= Ukupna ugovorena vrijednost bespovratnih sredstava]]*Ugovori_OPULJP[[#This Row],[EU STOPA SUFINANCIRANJA %
EU CO-FINANCING RATE %]]</f>
        <v>797911.21799999999</v>
      </c>
      <c r="P3297" s="51">
        <f>Ugovori_OPULJP[[#This Row],[Bespovratna sredstva - EU dio - HRK]]/7.5345</f>
        <v>105901.01771849491</v>
      </c>
      <c r="Q3297" s="50">
        <f>Ugovori_OPULJP[[#This Row],[Bespovratna sredstva - Ukupno (EU+Nac) HRK
= Ukupna ugovorena vrijednost bespovratnih sredstava]]*Ugovori_OPULJP[[#This Row],[STOPA NACIONALNOG SUFINANCIRANJA %]]</f>
        <v>140807.86199999999</v>
      </c>
      <c r="R3297" s="51">
        <f>Ugovori_OPULJP[[#This Row],[Bespovratna sredstva - Nacionalni dio - HRK]]/7.5345</f>
        <v>18688.414891499102</v>
      </c>
      <c r="S3297" s="50">
        <v>938719.08</v>
      </c>
      <c r="T3297" s="51">
        <f>Ugovori_OPULJP[[#This Row],[Bespovratna sredstva - Ukupno (EU+Nac) HRK
= Ukupna ugovorena vrijednost bespovratnih sredstava]]/7.5345</f>
        <v>124589.43260999401</v>
      </c>
      <c r="U3297" s="50">
        <v>0</v>
      </c>
      <c r="V3297" s="51">
        <f>Ugovori_OPULJP[[#This Row],[Javni doprinos korisnika - HRK]]/7.5345</f>
        <v>0</v>
      </c>
      <c r="W3297" s="50">
        <v>0</v>
      </c>
      <c r="X3297" s="51">
        <f>Ugovori_OPULJP[[#This Row],[Privatni doprinos korisnika - HRK]]/7.5345</f>
        <v>0</v>
      </c>
      <c r="Y3297" s="52">
        <v>938719.08</v>
      </c>
      <c r="Z3297" s="53">
        <f>Ugovori_OPULJP[[#This Row],[UKUPNI PRIHVATLJIVI IZDACI
TOTAL ELIGIBLE EXPENDITURE
= Bespovratna sredstva ukupno + doprinos korisnika
= Ukupni prihvatljivi troškovi
= Ukupna ugovorena vrijednost projekta HRK]]/7.5345</f>
        <v>124589.43260999401</v>
      </c>
      <c r="AA3297" s="44" t="s">
        <v>10669</v>
      </c>
      <c r="AB3297" s="44" t="s">
        <v>10670</v>
      </c>
      <c r="AC3297" s="114" t="s">
        <v>11909</v>
      </c>
      <c r="AD3297" s="43" t="s">
        <v>11026</v>
      </c>
    </row>
    <row r="3298" spans="1:30" ht="66.75" customHeight="1" x14ac:dyDescent="0.2">
      <c r="A3298" s="41" t="s">
        <v>11910</v>
      </c>
      <c r="B3298" s="42" t="s">
        <v>10664</v>
      </c>
      <c r="C3298" s="43" t="s">
        <v>11778</v>
      </c>
      <c r="D3298" s="43" t="s">
        <v>11911</v>
      </c>
      <c r="E3298" s="44" t="s">
        <v>34</v>
      </c>
      <c r="F3298" s="45" t="s">
        <v>11911</v>
      </c>
      <c r="G3298" s="45" t="s">
        <v>11912</v>
      </c>
      <c r="H3298" s="47">
        <v>43160</v>
      </c>
      <c r="I3298" s="47">
        <v>44228</v>
      </c>
      <c r="J3298" s="48" t="str">
        <f>IF(Ugovori_OPULJP[[#This Row],[DATUM ZAVRŠETKA OPERACIJE]]&gt;DATE(2024,3,31),"u provedbi","završen")</f>
        <v>završen</v>
      </c>
      <c r="K3298" s="46" t="s">
        <v>36</v>
      </c>
      <c r="L3298" s="46" t="s">
        <v>37</v>
      </c>
      <c r="M3298" s="49">
        <v>0.85</v>
      </c>
      <c r="N3298" s="49">
        <v>0.15</v>
      </c>
      <c r="O3298" s="50">
        <f>Ugovori_OPULJP[[#This Row],[Bespovratna sredstva - Ukupno (EU+Nac) HRK
= Ukupna ugovorena vrijednost bespovratnih sredstava]]*Ugovori_OPULJP[[#This Row],[EU STOPA SUFINANCIRANJA %
EU CO-FINANCING RATE %]]</f>
        <v>97545467.959499985</v>
      </c>
      <c r="P3298" s="51">
        <f>Ugovori_OPULJP[[#This Row],[Bespovratna sredstva - EU dio - HRK]]/7.5345</f>
        <v>12946508.45570376</v>
      </c>
      <c r="Q3298" s="50">
        <f>Ugovori_OPULJP[[#This Row],[Bespovratna sredstva - Ukupno (EU+Nac) HRK
= Ukupna ugovorena vrijednost bespovratnih sredstava]]*Ugovori_OPULJP[[#This Row],[STOPA NACIONALNOG SUFINANCIRANJA %]]</f>
        <v>17213906.110499997</v>
      </c>
      <c r="R3298" s="51">
        <f>Ugovori_OPULJP[[#This Row],[Bespovratna sredstva - Nacionalni dio - HRK]]/7.5345</f>
        <v>2284677.9627712518</v>
      </c>
      <c r="S3298" s="50">
        <v>114759374.06999999</v>
      </c>
      <c r="T3298" s="51">
        <f>Ugovori_OPULJP[[#This Row],[Bespovratna sredstva - Ukupno (EU+Nac) HRK
= Ukupna ugovorena vrijednost bespovratnih sredstava]]/7.5345</f>
        <v>15231186.418475013</v>
      </c>
      <c r="U3298" s="50">
        <v>0</v>
      </c>
      <c r="V3298" s="51">
        <f>Ugovori_OPULJP[[#This Row],[Javni doprinos korisnika - HRK]]/7.5345</f>
        <v>0</v>
      </c>
      <c r="W3298" s="50">
        <v>0</v>
      </c>
      <c r="X3298" s="51">
        <f>Ugovori_OPULJP[[#This Row],[Privatni doprinos korisnika - HRK]]/7.5345</f>
        <v>0</v>
      </c>
      <c r="Y3298" s="52">
        <v>114759374.06999999</v>
      </c>
      <c r="Z3298" s="53">
        <f>Ugovori_OPULJP[[#This Row],[UKUPNI PRIHVATLJIVI IZDACI
TOTAL ELIGIBLE EXPENDITURE
= Bespovratna sredstva ukupno + doprinos korisnika
= Ukupni prihvatljivi troškovi
= Ukupna ugovorena vrijednost projekta HRK]]/7.5345</f>
        <v>15231186.418475013</v>
      </c>
      <c r="AA3298" s="44" t="s">
        <v>10669</v>
      </c>
      <c r="AB3298" s="44" t="s">
        <v>10670</v>
      </c>
      <c r="AC3298" s="114" t="s">
        <v>11913</v>
      </c>
      <c r="AD3298" s="43" t="s">
        <v>11026</v>
      </c>
    </row>
    <row r="3299" spans="1:30" ht="66.75" customHeight="1" x14ac:dyDescent="0.2">
      <c r="A3299" s="41" t="s">
        <v>11914</v>
      </c>
      <c r="B3299" s="42" t="s">
        <v>10664</v>
      </c>
      <c r="C3299" s="43" t="s">
        <v>11778</v>
      </c>
      <c r="D3299" s="43" t="s">
        <v>11915</v>
      </c>
      <c r="E3299" s="44" t="s">
        <v>34</v>
      </c>
      <c r="F3299" s="71" t="s">
        <v>11916</v>
      </c>
      <c r="G3299" s="45" t="s">
        <v>11780</v>
      </c>
      <c r="H3299" s="47">
        <v>43344</v>
      </c>
      <c r="I3299" s="47">
        <v>45201</v>
      </c>
      <c r="J3299" s="48" t="str">
        <f>IF(Ugovori_OPULJP[[#This Row],[DATUM ZAVRŠETKA OPERACIJE]]&gt;DATE(2024,3,31),"u provedbi","završen")</f>
        <v>završen</v>
      </c>
      <c r="K3299" s="46" t="s">
        <v>36</v>
      </c>
      <c r="L3299" s="46" t="s">
        <v>37</v>
      </c>
      <c r="M3299" s="49">
        <v>0.85</v>
      </c>
      <c r="N3299" s="49">
        <v>0.15</v>
      </c>
      <c r="O3299" s="50">
        <f>Ugovori_OPULJP[[#This Row],[Bespovratna sredstva - Ukupno (EU+Nac) HRK
= Ukupna ugovorena vrijednost bespovratnih sredstava]]*Ugovori_OPULJP[[#This Row],[EU STOPA SUFINANCIRANJA %
EU CO-FINANCING RATE %]]</f>
        <v>297499999.99150002</v>
      </c>
      <c r="P3299" s="51">
        <f>Ugovori_OPULJP[[#This Row],[Bespovratna sredstva - EU dio - HRK]]/7.5345</f>
        <v>39485035.502223104</v>
      </c>
      <c r="Q3299" s="50">
        <f>Ugovori_OPULJP[[#This Row],[Bespovratna sredstva - Ukupno (EU+Nac) HRK
= Ukupna ugovorena vrijednost bespovratnih sredstava]]*Ugovori_OPULJP[[#This Row],[STOPA NACIONALNOG SUFINANCIRANJA %]]</f>
        <v>52499999.998499997</v>
      </c>
      <c r="R3299" s="51">
        <f>Ugovori_OPULJP[[#This Row],[Bespovratna sredstva - Nacionalni dio - HRK]]/7.5345</f>
        <v>6967947.4415687826</v>
      </c>
      <c r="S3299" s="50">
        <v>349999999.99000001</v>
      </c>
      <c r="T3299" s="51">
        <f>Ugovori_OPULJP[[#This Row],[Bespovratna sredstva - Ukupno (EU+Nac) HRK
= Ukupna ugovorena vrijednost bespovratnih sredstava]]/7.5345</f>
        <v>46452982.943791889</v>
      </c>
      <c r="U3299" s="50">
        <v>0</v>
      </c>
      <c r="V3299" s="51">
        <f>Ugovori_OPULJP[[#This Row],[Javni doprinos korisnika - HRK]]/7.5345</f>
        <v>0</v>
      </c>
      <c r="W3299" s="50">
        <v>0</v>
      </c>
      <c r="X3299" s="51">
        <f>Ugovori_OPULJP[[#This Row],[Privatni doprinos korisnika - HRK]]/7.5345</f>
        <v>0</v>
      </c>
      <c r="Y3299" s="52">
        <v>349999999.99000001</v>
      </c>
      <c r="Z3299" s="53">
        <f>Ugovori_OPULJP[[#This Row],[UKUPNI PRIHVATLJIVI IZDACI
TOTAL ELIGIBLE EXPENDITURE
= Bespovratna sredstva ukupno + doprinos korisnika
= Ukupni prihvatljivi troškovi
= Ukupna ugovorena vrijednost projekta HRK]]/7.5345</f>
        <v>46452982.943791889</v>
      </c>
      <c r="AA3299" s="44" t="s">
        <v>10669</v>
      </c>
      <c r="AB3299" s="44" t="s">
        <v>10670</v>
      </c>
      <c r="AC3299" s="114" t="s">
        <v>11917</v>
      </c>
      <c r="AD3299" s="43" t="s">
        <v>11026</v>
      </c>
    </row>
    <row r="3300" spans="1:30" ht="66.75" customHeight="1" x14ac:dyDescent="0.2">
      <c r="A3300" s="41" t="s">
        <v>11918</v>
      </c>
      <c r="B3300" s="42" t="s">
        <v>10664</v>
      </c>
      <c r="C3300" s="43" t="s">
        <v>11919</v>
      </c>
      <c r="D3300" s="43" t="s">
        <v>11920</v>
      </c>
      <c r="E3300" s="44" t="s">
        <v>34</v>
      </c>
      <c r="F3300" s="45" t="s">
        <v>11920</v>
      </c>
      <c r="G3300" s="45" t="s">
        <v>10670</v>
      </c>
      <c r="H3300" s="47">
        <v>42370</v>
      </c>
      <c r="I3300" s="47">
        <v>43830</v>
      </c>
      <c r="J3300" s="48" t="str">
        <f>IF(Ugovori_OPULJP[[#This Row],[DATUM ZAVRŠETKA OPERACIJE]]&gt;DATE(2024,3,31),"u provedbi","završen")</f>
        <v>završen</v>
      </c>
      <c r="K3300" s="46" t="s">
        <v>36</v>
      </c>
      <c r="L3300" s="46" t="s">
        <v>37</v>
      </c>
      <c r="M3300" s="49">
        <v>0.85</v>
      </c>
      <c r="N3300" s="49">
        <v>0.15</v>
      </c>
      <c r="O3300" s="50">
        <f>Ugovori_OPULJP[[#This Row],[Bespovratna sredstva - Ukupno (EU+Nac) HRK
= Ukupna ugovorena vrijednost bespovratnih sredstava]]*Ugovori_OPULJP[[#This Row],[EU STOPA SUFINANCIRANJA %
EU CO-FINANCING RATE %]]</f>
        <v>9780414.1684999987</v>
      </c>
      <c r="P3300" s="51">
        <f>Ugovori_OPULJP[[#This Row],[Bespovratna sredstva - EU dio - HRK]]/7.5345</f>
        <v>1298084.0359015195</v>
      </c>
      <c r="Q3300" s="50">
        <f>Ugovori_OPULJP[[#This Row],[Bespovratna sredstva - Ukupno (EU+Nac) HRK
= Ukupna ugovorena vrijednost bespovratnih sredstava]]*Ugovori_OPULJP[[#This Row],[STOPA NACIONALNOG SUFINANCIRANJA %]]</f>
        <v>1725955.4415</v>
      </c>
      <c r="R3300" s="51">
        <f>Ugovori_OPULJP[[#This Row],[Bespovratna sredstva - Nacionalni dio - HRK]]/7.5345</f>
        <v>229073.65339438579</v>
      </c>
      <c r="S3300" s="50">
        <v>11506369.609999999</v>
      </c>
      <c r="T3300" s="51">
        <f>Ugovori_OPULJP[[#This Row],[Bespovratna sredstva - Ukupno (EU+Nac) HRK
= Ukupna ugovorena vrijednost bespovratnih sredstava]]/7.5345</f>
        <v>1527157.6892959054</v>
      </c>
      <c r="U3300" s="50">
        <v>0</v>
      </c>
      <c r="V3300" s="51">
        <f>Ugovori_OPULJP[[#This Row],[Javni doprinos korisnika - HRK]]/7.5345</f>
        <v>0</v>
      </c>
      <c r="W3300" s="50">
        <v>0</v>
      </c>
      <c r="X3300" s="51">
        <f>Ugovori_OPULJP[[#This Row],[Privatni doprinos korisnika - HRK]]/7.5345</f>
        <v>0</v>
      </c>
      <c r="Y3300" s="52">
        <v>11506369.609999999</v>
      </c>
      <c r="Z3300" s="53">
        <f>Ugovori_OPULJP[[#This Row],[UKUPNI PRIHVATLJIVI IZDACI
TOTAL ELIGIBLE EXPENDITURE
= Bespovratna sredstva ukupno + doprinos korisnika
= Ukupni prihvatljivi troškovi
= Ukupna ugovorena vrijednost projekta HRK]]/7.5345</f>
        <v>1527157.6892959054</v>
      </c>
      <c r="AA3300" s="44" t="s">
        <v>10669</v>
      </c>
      <c r="AB3300" s="44" t="s">
        <v>10670</v>
      </c>
      <c r="AC3300" s="114" t="s">
        <v>11921</v>
      </c>
      <c r="AD3300" s="43" t="s">
        <v>11026</v>
      </c>
    </row>
    <row r="3301" spans="1:30" ht="66.75" customHeight="1" x14ac:dyDescent="0.2">
      <c r="A3301" s="41" t="s">
        <v>11922</v>
      </c>
      <c r="B3301" s="42" t="s">
        <v>10664</v>
      </c>
      <c r="C3301" s="43" t="s">
        <v>11919</v>
      </c>
      <c r="D3301" s="43" t="s">
        <v>11923</v>
      </c>
      <c r="E3301" s="44" t="s">
        <v>34</v>
      </c>
      <c r="F3301" s="45" t="s">
        <v>11924</v>
      </c>
      <c r="G3301" s="45" t="s">
        <v>10669</v>
      </c>
      <c r="H3301" s="47">
        <v>42552</v>
      </c>
      <c r="I3301" s="47">
        <v>44742</v>
      </c>
      <c r="J3301" s="48" t="str">
        <f>IF(Ugovori_OPULJP[[#This Row],[DATUM ZAVRŠETKA OPERACIJE]]&gt;DATE(2024,3,31),"u provedbi","završen")</f>
        <v>završen</v>
      </c>
      <c r="K3301" s="46" t="s">
        <v>37</v>
      </c>
      <c r="L3301" s="46" t="s">
        <v>37</v>
      </c>
      <c r="M3301" s="49">
        <v>0.85</v>
      </c>
      <c r="N3301" s="49">
        <v>0.15</v>
      </c>
      <c r="O3301" s="50">
        <f>Ugovori_OPULJP[[#This Row],[Bespovratna sredstva - Ukupno (EU+Nac) HRK
= Ukupna ugovorena vrijednost bespovratnih sredstava]]*Ugovori_OPULJP[[#This Row],[EU STOPA SUFINANCIRANJA %
EU CO-FINANCING RATE %]]</f>
        <v>9690000</v>
      </c>
      <c r="P3301" s="51">
        <f>Ugovori_OPULJP[[#This Row],[Bespovratna sredstva - EU dio - HRK]]/7.5345</f>
        <v>1286084.0135377264</v>
      </c>
      <c r="Q3301" s="50">
        <f>Ugovori_OPULJP[[#This Row],[Bespovratna sredstva - Ukupno (EU+Nac) HRK
= Ukupna ugovorena vrijednost bespovratnih sredstava]]*Ugovori_OPULJP[[#This Row],[STOPA NACIONALNOG SUFINANCIRANJA %]]</f>
        <v>1710000</v>
      </c>
      <c r="R3301" s="51">
        <f>Ugovori_OPULJP[[#This Row],[Bespovratna sredstva - Nacionalni dio - HRK]]/7.5345</f>
        <v>226956.00238901054</v>
      </c>
      <c r="S3301" s="50">
        <v>11400000</v>
      </c>
      <c r="T3301" s="51">
        <f>Ugovori_OPULJP[[#This Row],[Bespovratna sredstva - Ukupno (EU+Nac) HRK
= Ukupna ugovorena vrijednost bespovratnih sredstava]]/7.5345</f>
        <v>1513040.0159267369</v>
      </c>
      <c r="U3301" s="50">
        <v>0</v>
      </c>
      <c r="V3301" s="51">
        <f>Ugovori_OPULJP[[#This Row],[Javni doprinos korisnika - HRK]]/7.5345</f>
        <v>0</v>
      </c>
      <c r="W3301" s="50">
        <v>0</v>
      </c>
      <c r="X3301" s="51">
        <f>Ugovori_OPULJP[[#This Row],[Privatni doprinos korisnika - HRK]]/7.5345</f>
        <v>0</v>
      </c>
      <c r="Y3301" s="52">
        <v>11400000</v>
      </c>
      <c r="Z3301" s="53">
        <f>Ugovori_OPULJP[[#This Row],[UKUPNI PRIHVATLJIVI IZDACI
TOTAL ELIGIBLE EXPENDITURE
= Bespovratna sredstva ukupno + doprinos korisnika
= Ukupni prihvatljivi troškovi
= Ukupna ugovorena vrijednost projekta HRK]]/7.5345</f>
        <v>1513040.0159267369</v>
      </c>
      <c r="AA3301" s="44" t="s">
        <v>10669</v>
      </c>
      <c r="AB3301" s="44" t="s">
        <v>10670</v>
      </c>
      <c r="AC3301" s="114" t="s">
        <v>11925</v>
      </c>
      <c r="AD3301" s="43" t="s">
        <v>11026</v>
      </c>
    </row>
    <row r="3302" spans="1:30" ht="66.75" customHeight="1" x14ac:dyDescent="0.2">
      <c r="A3302" s="41" t="s">
        <v>11926</v>
      </c>
      <c r="B3302" s="42" t="s">
        <v>10664</v>
      </c>
      <c r="C3302" s="43" t="s">
        <v>11919</v>
      </c>
      <c r="D3302" s="43" t="s">
        <v>11927</v>
      </c>
      <c r="E3302" s="44" t="s">
        <v>232</v>
      </c>
      <c r="F3302" s="45" t="s">
        <v>11928</v>
      </c>
      <c r="G3302" s="45" t="s">
        <v>11929</v>
      </c>
      <c r="H3302" s="47">
        <v>43125</v>
      </c>
      <c r="I3302" s="47">
        <v>43549</v>
      </c>
      <c r="J3302" s="48" t="str">
        <f>IF(Ugovori_OPULJP[[#This Row],[DATUM ZAVRŠETKA OPERACIJE]]&gt;DATE(2024,3,31),"u provedbi","završen")</f>
        <v>završen</v>
      </c>
      <c r="K3302" s="46" t="s">
        <v>333</v>
      </c>
      <c r="L3302" s="46" t="s">
        <v>333</v>
      </c>
      <c r="M3302" s="49">
        <v>0.85</v>
      </c>
      <c r="N3302" s="49">
        <v>0.15</v>
      </c>
      <c r="O3302" s="50">
        <f>Ugovori_OPULJP[[#This Row],[Bespovratna sredstva - Ukupno (EU+Nac) HRK
= Ukupna ugovorena vrijednost bespovratnih sredstava]]*Ugovori_OPULJP[[#This Row],[EU STOPA SUFINANCIRANJA %
EU CO-FINANCING RATE %]]</f>
        <v>561862.84349999996</v>
      </c>
      <c r="P3302" s="51">
        <f>Ugovori_OPULJP[[#This Row],[Bespovratna sredstva - EU dio - HRK]]/7.5345</f>
        <v>74572.014533147507</v>
      </c>
      <c r="Q3302" s="50">
        <f>Ugovori_OPULJP[[#This Row],[Bespovratna sredstva - Ukupno (EU+Nac) HRK
= Ukupna ugovorena vrijednost bespovratnih sredstava]]*Ugovori_OPULJP[[#This Row],[STOPA NACIONALNOG SUFINANCIRANJA %]]</f>
        <v>99152.266499999998</v>
      </c>
      <c r="R3302" s="51">
        <f>Ugovori_OPULJP[[#This Row],[Bespovratna sredstva - Nacionalni dio - HRK]]/7.5345</f>
        <v>13159.767270555443</v>
      </c>
      <c r="S3302" s="50">
        <v>661015.11</v>
      </c>
      <c r="T3302" s="51">
        <f>Ugovori_OPULJP[[#This Row],[Bespovratna sredstva - Ukupno (EU+Nac) HRK
= Ukupna ugovorena vrijednost bespovratnih sredstava]]/7.5345</f>
        <v>87731.781803702965</v>
      </c>
      <c r="U3302" s="50">
        <v>0</v>
      </c>
      <c r="V3302" s="51">
        <f>Ugovori_OPULJP[[#This Row],[Javni doprinos korisnika - HRK]]/7.5345</f>
        <v>0</v>
      </c>
      <c r="W3302" s="50">
        <v>0</v>
      </c>
      <c r="X3302" s="51">
        <f>Ugovori_OPULJP[[#This Row],[Privatni doprinos korisnika - HRK]]/7.5345</f>
        <v>0</v>
      </c>
      <c r="Y3302" s="52">
        <v>661015.11</v>
      </c>
      <c r="Z3302" s="53">
        <f>Ugovori_OPULJP[[#This Row],[UKUPNI PRIHVATLJIVI IZDACI
TOTAL ELIGIBLE EXPENDITURE
= Bespovratna sredstva ukupno + doprinos korisnika
= Ukupni prihvatljivi troškovi
= Ukupna ugovorena vrijednost projekta HRK]]/7.5345</f>
        <v>87731.781803702965</v>
      </c>
      <c r="AA3302" s="44" t="s">
        <v>10669</v>
      </c>
      <c r="AB3302" s="44" t="s">
        <v>10670</v>
      </c>
      <c r="AC3302" s="114" t="s">
        <v>11930</v>
      </c>
      <c r="AD3302" s="43" t="s">
        <v>11026</v>
      </c>
    </row>
    <row r="3303" spans="1:30" ht="66.75" customHeight="1" x14ac:dyDescent="0.2">
      <c r="A3303" s="41" t="s">
        <v>11931</v>
      </c>
      <c r="B3303" s="42" t="s">
        <v>10664</v>
      </c>
      <c r="C3303" s="43" t="s">
        <v>11919</v>
      </c>
      <c r="D3303" s="43" t="s">
        <v>11927</v>
      </c>
      <c r="E3303" s="44" t="s">
        <v>232</v>
      </c>
      <c r="F3303" s="45" t="s">
        <v>11932</v>
      </c>
      <c r="G3303" s="45" t="s">
        <v>399</v>
      </c>
      <c r="H3303" s="47">
        <v>43125</v>
      </c>
      <c r="I3303" s="47">
        <v>44221</v>
      </c>
      <c r="J3303" s="48" t="str">
        <f>IF(Ugovori_OPULJP[[#This Row],[DATUM ZAVRŠETKA OPERACIJE]]&gt;DATE(2024,3,31),"u provedbi","završen")</f>
        <v>završen</v>
      </c>
      <c r="K3303" s="46" t="s">
        <v>892</v>
      </c>
      <c r="L3303" s="46" t="s">
        <v>37</v>
      </c>
      <c r="M3303" s="49">
        <v>0.85</v>
      </c>
      <c r="N3303" s="49">
        <v>0.15</v>
      </c>
      <c r="O3303" s="50">
        <f>Ugovori_OPULJP[[#This Row],[Bespovratna sredstva - Ukupno (EU+Nac) HRK
= Ukupna ugovorena vrijednost bespovratnih sredstava]]*Ugovori_OPULJP[[#This Row],[EU STOPA SUFINANCIRANJA %
EU CO-FINANCING RATE %]]</f>
        <v>1177444.1654999999</v>
      </c>
      <c r="P3303" s="51">
        <f>Ugovori_OPULJP[[#This Row],[Bespovratna sredstva - EU dio - HRK]]/7.5345</f>
        <v>156273.69639657572</v>
      </c>
      <c r="Q3303" s="50">
        <f>Ugovori_OPULJP[[#This Row],[Bespovratna sredstva - Ukupno (EU+Nac) HRK
= Ukupna ugovorena vrijednost bespovratnih sredstava]]*Ugovori_OPULJP[[#This Row],[STOPA NACIONALNOG SUFINANCIRANJA %]]</f>
        <v>207784.26449999999</v>
      </c>
      <c r="R3303" s="51">
        <f>Ugovori_OPULJP[[#This Row],[Bespovratna sredstva - Nacionalni dio - HRK]]/7.5345</f>
        <v>27577.711128807481</v>
      </c>
      <c r="S3303" s="50">
        <v>1385228.43</v>
      </c>
      <c r="T3303" s="51">
        <f>Ugovori_OPULJP[[#This Row],[Bespovratna sredstva - Ukupno (EU+Nac) HRK
= Ukupna ugovorena vrijednost bespovratnih sredstava]]/7.5345</f>
        <v>183851.40752538323</v>
      </c>
      <c r="U3303" s="50">
        <v>0</v>
      </c>
      <c r="V3303" s="51">
        <f>Ugovori_OPULJP[[#This Row],[Javni doprinos korisnika - HRK]]/7.5345</f>
        <v>0</v>
      </c>
      <c r="W3303" s="50">
        <v>0</v>
      </c>
      <c r="X3303" s="51">
        <f>Ugovori_OPULJP[[#This Row],[Privatni doprinos korisnika - HRK]]/7.5345</f>
        <v>0</v>
      </c>
      <c r="Y3303" s="52">
        <v>1385228.43</v>
      </c>
      <c r="Z3303" s="53">
        <f>Ugovori_OPULJP[[#This Row],[UKUPNI PRIHVATLJIVI IZDACI
TOTAL ELIGIBLE EXPENDITURE
= Bespovratna sredstva ukupno + doprinos korisnika
= Ukupni prihvatljivi troškovi
= Ukupna ugovorena vrijednost projekta HRK]]/7.5345</f>
        <v>183851.40752538323</v>
      </c>
      <c r="AA3303" s="44" t="s">
        <v>10669</v>
      </c>
      <c r="AB3303" s="44" t="s">
        <v>10670</v>
      </c>
      <c r="AC3303" s="114" t="s">
        <v>11933</v>
      </c>
      <c r="AD3303" s="43" t="s">
        <v>11026</v>
      </c>
    </row>
    <row r="3304" spans="1:30" ht="66.75" customHeight="1" x14ac:dyDescent="0.2">
      <c r="A3304" s="41" t="s">
        <v>11934</v>
      </c>
      <c r="B3304" s="42" t="s">
        <v>10664</v>
      </c>
      <c r="C3304" s="43" t="s">
        <v>11919</v>
      </c>
      <c r="D3304" s="43" t="s">
        <v>11927</v>
      </c>
      <c r="E3304" s="44" t="s">
        <v>232</v>
      </c>
      <c r="F3304" s="45" t="s">
        <v>11935</v>
      </c>
      <c r="G3304" s="45" t="s">
        <v>510</v>
      </c>
      <c r="H3304" s="47">
        <v>43125</v>
      </c>
      <c r="I3304" s="47">
        <v>43580</v>
      </c>
      <c r="J3304" s="48" t="str">
        <f>IF(Ugovori_OPULJP[[#This Row],[DATUM ZAVRŠETKA OPERACIJE]]&gt;DATE(2024,3,31),"u provedbi","završen")</f>
        <v>završen</v>
      </c>
      <c r="K3304" s="46" t="s">
        <v>104</v>
      </c>
      <c r="L3304" s="46" t="s">
        <v>104</v>
      </c>
      <c r="M3304" s="49">
        <v>0.85</v>
      </c>
      <c r="N3304" s="49">
        <v>0.15</v>
      </c>
      <c r="O3304" s="50">
        <f>Ugovori_OPULJP[[#This Row],[Bespovratna sredstva - Ukupno (EU+Nac) HRK
= Ukupna ugovorena vrijednost bespovratnih sredstava]]*Ugovori_OPULJP[[#This Row],[EU STOPA SUFINANCIRANJA %
EU CO-FINANCING RATE %]]</f>
        <v>1248410.4955</v>
      </c>
      <c r="P3304" s="51">
        <f>Ugovori_OPULJP[[#This Row],[Bespovratna sredstva - EU dio - HRK]]/7.5345</f>
        <v>165692.54701705487</v>
      </c>
      <c r="Q3304" s="50">
        <f>Ugovori_OPULJP[[#This Row],[Bespovratna sredstva - Ukupno (EU+Nac) HRK
= Ukupna ugovorena vrijednost bespovratnih sredstava]]*Ugovori_OPULJP[[#This Row],[STOPA NACIONALNOG SUFINANCIRANJA %]]</f>
        <v>220307.73449999999</v>
      </c>
      <c r="R3304" s="51">
        <f>Ugovori_OPULJP[[#This Row],[Bespovratna sredstva - Nacionalni dio - HRK]]/7.5345</f>
        <v>29239.861238303798</v>
      </c>
      <c r="S3304" s="50">
        <v>1468718.23</v>
      </c>
      <c r="T3304" s="51">
        <f>Ugovori_OPULJP[[#This Row],[Bespovratna sredstva - Ukupno (EU+Nac) HRK
= Ukupna ugovorena vrijednost bespovratnih sredstava]]/7.5345</f>
        <v>194932.40825535866</v>
      </c>
      <c r="U3304" s="50">
        <v>0</v>
      </c>
      <c r="V3304" s="51">
        <f>Ugovori_OPULJP[[#This Row],[Javni doprinos korisnika - HRK]]/7.5345</f>
        <v>0</v>
      </c>
      <c r="W3304" s="50">
        <v>0</v>
      </c>
      <c r="X3304" s="51">
        <f>Ugovori_OPULJP[[#This Row],[Privatni doprinos korisnika - HRK]]/7.5345</f>
        <v>0</v>
      </c>
      <c r="Y3304" s="52">
        <v>1468718.23</v>
      </c>
      <c r="Z3304" s="53">
        <f>Ugovori_OPULJP[[#This Row],[UKUPNI PRIHVATLJIVI IZDACI
TOTAL ELIGIBLE EXPENDITURE
= Bespovratna sredstva ukupno + doprinos korisnika
= Ukupni prihvatljivi troškovi
= Ukupna ugovorena vrijednost projekta HRK]]/7.5345</f>
        <v>194932.40825535866</v>
      </c>
      <c r="AA3304" s="44" t="s">
        <v>10669</v>
      </c>
      <c r="AB3304" s="44" t="s">
        <v>10670</v>
      </c>
      <c r="AC3304" s="114" t="s">
        <v>11936</v>
      </c>
      <c r="AD3304" s="43" t="s">
        <v>11026</v>
      </c>
    </row>
    <row r="3305" spans="1:30" ht="66.75" customHeight="1" x14ac:dyDescent="0.2">
      <c r="A3305" s="41" t="s">
        <v>11937</v>
      </c>
      <c r="B3305" s="42" t="s">
        <v>10664</v>
      </c>
      <c r="C3305" s="43" t="s">
        <v>11919</v>
      </c>
      <c r="D3305" s="43" t="s">
        <v>11927</v>
      </c>
      <c r="E3305" s="44" t="s">
        <v>232</v>
      </c>
      <c r="F3305" s="45" t="s">
        <v>11938</v>
      </c>
      <c r="G3305" s="45" t="s">
        <v>2540</v>
      </c>
      <c r="H3305" s="47">
        <v>43125</v>
      </c>
      <c r="I3305" s="47">
        <v>44221</v>
      </c>
      <c r="J3305" s="48" t="str">
        <f>IF(Ugovori_OPULJP[[#This Row],[DATUM ZAVRŠETKA OPERACIJE]]&gt;DATE(2024,3,31),"u provedbi","završen")</f>
        <v>završen</v>
      </c>
      <c r="K3305" s="46" t="s">
        <v>425</v>
      </c>
      <c r="L3305" s="46" t="s">
        <v>425</v>
      </c>
      <c r="M3305" s="49">
        <v>0.85</v>
      </c>
      <c r="N3305" s="49">
        <v>0.15</v>
      </c>
      <c r="O3305" s="50">
        <f>Ugovori_OPULJP[[#This Row],[Bespovratna sredstva - Ukupno (EU+Nac) HRK
= Ukupna ugovorena vrijednost bespovratnih sredstava]]*Ugovori_OPULJP[[#This Row],[EU STOPA SUFINANCIRANJA %
EU CO-FINANCING RATE %]]</f>
        <v>1240654.2625</v>
      </c>
      <c r="P3305" s="51">
        <f>Ugovori_OPULJP[[#This Row],[Bespovratna sredstva - EU dio - HRK]]/7.5345</f>
        <v>164663.11799057666</v>
      </c>
      <c r="Q3305" s="50">
        <f>Ugovori_OPULJP[[#This Row],[Bespovratna sredstva - Ukupno (EU+Nac) HRK
= Ukupna ugovorena vrijednost bespovratnih sredstava]]*Ugovori_OPULJP[[#This Row],[STOPA NACIONALNOG SUFINANCIRANJA %]]</f>
        <v>218938.98749999999</v>
      </c>
      <c r="R3305" s="51">
        <f>Ugovori_OPULJP[[#This Row],[Bespovratna sredstva - Nacionalni dio - HRK]]/7.5345</f>
        <v>29058.197292454704</v>
      </c>
      <c r="S3305" s="50">
        <v>1459593.25</v>
      </c>
      <c r="T3305" s="51">
        <f>Ugovori_OPULJP[[#This Row],[Bespovratna sredstva - Ukupno (EU+Nac) HRK
= Ukupna ugovorena vrijednost bespovratnih sredstava]]/7.5345</f>
        <v>193721.31528303138</v>
      </c>
      <c r="U3305" s="50">
        <v>0</v>
      </c>
      <c r="V3305" s="51">
        <f>Ugovori_OPULJP[[#This Row],[Javni doprinos korisnika - HRK]]/7.5345</f>
        <v>0</v>
      </c>
      <c r="W3305" s="50">
        <v>0</v>
      </c>
      <c r="X3305" s="51">
        <f>Ugovori_OPULJP[[#This Row],[Privatni doprinos korisnika - HRK]]/7.5345</f>
        <v>0</v>
      </c>
      <c r="Y3305" s="52">
        <v>1459593.25</v>
      </c>
      <c r="Z3305" s="53">
        <f>Ugovori_OPULJP[[#This Row],[UKUPNI PRIHVATLJIVI IZDACI
TOTAL ELIGIBLE EXPENDITURE
= Bespovratna sredstva ukupno + doprinos korisnika
= Ukupni prihvatljivi troškovi
= Ukupna ugovorena vrijednost projekta HRK]]/7.5345</f>
        <v>193721.31528303138</v>
      </c>
      <c r="AA3305" s="44" t="s">
        <v>10669</v>
      </c>
      <c r="AB3305" s="44" t="s">
        <v>10670</v>
      </c>
      <c r="AC3305" s="114" t="s">
        <v>11939</v>
      </c>
      <c r="AD3305" s="43" t="s">
        <v>11026</v>
      </c>
    </row>
    <row r="3306" spans="1:30" ht="66.75" customHeight="1" x14ac:dyDescent="0.2">
      <c r="A3306" s="41" t="s">
        <v>11940</v>
      </c>
      <c r="B3306" s="42" t="s">
        <v>10664</v>
      </c>
      <c r="C3306" s="43" t="s">
        <v>11919</v>
      </c>
      <c r="D3306" s="43" t="s">
        <v>11927</v>
      </c>
      <c r="E3306" s="44" t="s">
        <v>232</v>
      </c>
      <c r="F3306" s="45" t="s">
        <v>11941</v>
      </c>
      <c r="G3306" s="45" t="s">
        <v>11942</v>
      </c>
      <c r="H3306" s="47">
        <v>43125</v>
      </c>
      <c r="I3306" s="47">
        <v>43490</v>
      </c>
      <c r="J3306" s="48" t="str">
        <f>IF(Ugovori_OPULJP[[#This Row],[DATUM ZAVRŠETKA OPERACIJE]]&gt;DATE(2024,3,31),"u provedbi","završen")</f>
        <v>završen</v>
      </c>
      <c r="K3306" s="46" t="s">
        <v>338</v>
      </c>
      <c r="L3306" s="46" t="s">
        <v>338</v>
      </c>
      <c r="M3306" s="49">
        <v>0.85</v>
      </c>
      <c r="N3306" s="49">
        <v>0.15</v>
      </c>
      <c r="O3306" s="50">
        <f>Ugovori_OPULJP[[#This Row],[Bespovratna sredstva - Ukupno (EU+Nac) HRK
= Ukupna ugovorena vrijednost bespovratnih sredstava]]*Ugovori_OPULJP[[#This Row],[EU STOPA SUFINANCIRANJA %
EU CO-FINANCING RATE %]]</f>
        <v>981710.70449999999</v>
      </c>
      <c r="P3306" s="51">
        <f>Ugovori_OPULJP[[#This Row],[Bespovratna sredstva - EU dio - HRK]]/7.5345</f>
        <v>130295.40175194107</v>
      </c>
      <c r="Q3306" s="50">
        <f>Ugovori_OPULJP[[#This Row],[Bespovratna sredstva - Ukupno (EU+Nac) HRK
= Ukupna ugovorena vrijednost bespovratnih sredstava]]*Ugovori_OPULJP[[#This Row],[STOPA NACIONALNOG SUFINANCIRANJA %]]</f>
        <v>173243.0655</v>
      </c>
      <c r="R3306" s="51">
        <f>Ugovori_OPULJP[[#This Row],[Bespovratna sredstva - Nacionalni dio - HRK]]/7.5345</f>
        <v>22993.306191519012</v>
      </c>
      <c r="S3306" s="50">
        <v>1154953.77</v>
      </c>
      <c r="T3306" s="51">
        <f>Ugovori_OPULJP[[#This Row],[Bespovratna sredstva - Ukupno (EU+Nac) HRK
= Ukupna ugovorena vrijednost bespovratnih sredstava]]/7.5345</f>
        <v>153288.70794346009</v>
      </c>
      <c r="U3306" s="50">
        <v>0</v>
      </c>
      <c r="V3306" s="51">
        <f>Ugovori_OPULJP[[#This Row],[Javni doprinos korisnika - HRK]]/7.5345</f>
        <v>0</v>
      </c>
      <c r="W3306" s="50">
        <v>0</v>
      </c>
      <c r="X3306" s="51">
        <f>Ugovori_OPULJP[[#This Row],[Privatni doprinos korisnika - HRK]]/7.5345</f>
        <v>0</v>
      </c>
      <c r="Y3306" s="52">
        <v>1154953.77</v>
      </c>
      <c r="Z3306" s="53">
        <f>Ugovori_OPULJP[[#This Row],[UKUPNI PRIHVATLJIVI IZDACI
TOTAL ELIGIBLE EXPENDITURE
= Bespovratna sredstva ukupno + doprinos korisnika
= Ukupni prihvatljivi troškovi
= Ukupna ugovorena vrijednost projekta HRK]]/7.5345</f>
        <v>153288.70794346009</v>
      </c>
      <c r="AA3306" s="44" t="s">
        <v>10669</v>
      </c>
      <c r="AB3306" s="44" t="s">
        <v>10670</v>
      </c>
      <c r="AC3306" s="114" t="s">
        <v>11943</v>
      </c>
      <c r="AD3306" s="43" t="s">
        <v>11026</v>
      </c>
    </row>
    <row r="3307" spans="1:30" ht="66.75" customHeight="1" x14ac:dyDescent="0.2">
      <c r="A3307" s="41" t="s">
        <v>11944</v>
      </c>
      <c r="B3307" s="42" t="s">
        <v>10664</v>
      </c>
      <c r="C3307" s="43" t="s">
        <v>11919</v>
      </c>
      <c r="D3307" s="43" t="s">
        <v>11927</v>
      </c>
      <c r="E3307" s="44" t="s">
        <v>232</v>
      </c>
      <c r="F3307" s="45" t="s">
        <v>11945</v>
      </c>
      <c r="G3307" s="45" t="s">
        <v>11946</v>
      </c>
      <c r="H3307" s="47">
        <v>43125</v>
      </c>
      <c r="I3307" s="47">
        <v>43855</v>
      </c>
      <c r="J3307" s="48" t="str">
        <f>IF(Ugovori_OPULJP[[#This Row],[DATUM ZAVRŠETKA OPERACIJE]]&gt;DATE(2024,3,31),"u provedbi","završen")</f>
        <v>završen</v>
      </c>
      <c r="K3307" s="46" t="s">
        <v>130</v>
      </c>
      <c r="L3307" s="46" t="s">
        <v>130</v>
      </c>
      <c r="M3307" s="49">
        <v>0.85</v>
      </c>
      <c r="N3307" s="49">
        <v>0.15</v>
      </c>
      <c r="O3307" s="50">
        <f>Ugovori_OPULJP[[#This Row],[Bespovratna sredstva - Ukupno (EU+Nac) HRK
= Ukupna ugovorena vrijednost bespovratnih sredstava]]*Ugovori_OPULJP[[#This Row],[EU STOPA SUFINANCIRANJA %
EU CO-FINANCING RATE %]]</f>
        <v>1246062.0729999999</v>
      </c>
      <c r="P3307" s="51">
        <f>Ugovori_OPULJP[[#This Row],[Bespovratna sredstva - EU dio - HRK]]/7.5345</f>
        <v>165380.85778751076</v>
      </c>
      <c r="Q3307" s="50">
        <f>Ugovori_OPULJP[[#This Row],[Bespovratna sredstva - Ukupno (EU+Nac) HRK
= Ukupna ugovorena vrijednost bespovratnih sredstava]]*Ugovori_OPULJP[[#This Row],[STOPA NACIONALNOG SUFINANCIRANJA %]]</f>
        <v>219893.30699999997</v>
      </c>
      <c r="R3307" s="51">
        <f>Ugovori_OPULJP[[#This Row],[Bespovratna sredstva - Nacionalni dio - HRK]]/7.5345</f>
        <v>29184.857256619543</v>
      </c>
      <c r="S3307" s="50">
        <v>1465955.38</v>
      </c>
      <c r="T3307" s="51">
        <f>Ugovori_OPULJP[[#This Row],[Bespovratna sredstva - Ukupno (EU+Nac) HRK
= Ukupna ugovorena vrijednost bespovratnih sredstava]]/7.5345</f>
        <v>194565.71504413031</v>
      </c>
      <c r="U3307" s="50">
        <v>0</v>
      </c>
      <c r="V3307" s="51">
        <f>Ugovori_OPULJP[[#This Row],[Javni doprinos korisnika - HRK]]/7.5345</f>
        <v>0</v>
      </c>
      <c r="W3307" s="50">
        <v>0</v>
      </c>
      <c r="X3307" s="51">
        <f>Ugovori_OPULJP[[#This Row],[Privatni doprinos korisnika - HRK]]/7.5345</f>
        <v>0</v>
      </c>
      <c r="Y3307" s="52">
        <v>1465955.38</v>
      </c>
      <c r="Z3307" s="53">
        <f>Ugovori_OPULJP[[#This Row],[UKUPNI PRIHVATLJIVI IZDACI
TOTAL ELIGIBLE EXPENDITURE
= Bespovratna sredstva ukupno + doprinos korisnika
= Ukupni prihvatljivi troškovi
= Ukupna ugovorena vrijednost projekta HRK]]/7.5345</f>
        <v>194565.71504413031</v>
      </c>
      <c r="AA3307" s="44" t="s">
        <v>10669</v>
      </c>
      <c r="AB3307" s="44" t="s">
        <v>10670</v>
      </c>
      <c r="AC3307" s="114" t="s">
        <v>11947</v>
      </c>
      <c r="AD3307" s="43" t="s">
        <v>11026</v>
      </c>
    </row>
    <row r="3308" spans="1:30" ht="66.75" customHeight="1" x14ac:dyDescent="0.2">
      <c r="A3308" s="41" t="s">
        <v>11948</v>
      </c>
      <c r="B3308" s="42" t="s">
        <v>10664</v>
      </c>
      <c r="C3308" s="43" t="s">
        <v>11919</v>
      </c>
      <c r="D3308" s="43" t="s">
        <v>11927</v>
      </c>
      <c r="E3308" s="44" t="s">
        <v>232</v>
      </c>
      <c r="F3308" s="45" t="s">
        <v>11949</v>
      </c>
      <c r="G3308" s="45" t="s">
        <v>11950</v>
      </c>
      <c r="H3308" s="47">
        <v>43125</v>
      </c>
      <c r="I3308" s="47">
        <v>43855</v>
      </c>
      <c r="J3308" s="48" t="str">
        <f>IF(Ugovori_OPULJP[[#This Row],[DATUM ZAVRŠETKA OPERACIJE]]&gt;DATE(2024,3,31),"u provedbi","završen")</f>
        <v>završen</v>
      </c>
      <c r="K3308" s="46" t="s">
        <v>37</v>
      </c>
      <c r="L3308" s="46" t="s">
        <v>37</v>
      </c>
      <c r="M3308" s="49">
        <v>0.85</v>
      </c>
      <c r="N3308" s="49">
        <v>0.15</v>
      </c>
      <c r="O3308" s="50">
        <f>Ugovori_OPULJP[[#This Row],[Bespovratna sredstva - Ukupno (EU+Nac) HRK
= Ukupna ugovorena vrijednost bespovratnih sredstava]]*Ugovori_OPULJP[[#This Row],[EU STOPA SUFINANCIRANJA %
EU CO-FINANCING RATE %]]</f>
        <v>923372.73100000003</v>
      </c>
      <c r="P3308" s="51">
        <f>Ugovori_OPULJP[[#This Row],[Bespovratna sredstva - EU dio - HRK]]/7.5345</f>
        <v>122552.62207180304</v>
      </c>
      <c r="Q3308" s="50">
        <f>Ugovori_OPULJP[[#This Row],[Bespovratna sredstva - Ukupno (EU+Nac) HRK
= Ukupna ugovorena vrijednost bespovratnih sredstava]]*Ugovori_OPULJP[[#This Row],[STOPA NACIONALNOG SUFINANCIRANJA %]]</f>
        <v>162948.12900000002</v>
      </c>
      <c r="R3308" s="51">
        <f>Ugovori_OPULJP[[#This Row],[Bespovratna sredstva - Nacionalni dio - HRK]]/7.5345</f>
        <v>21626.933306788771</v>
      </c>
      <c r="S3308" s="50">
        <v>1086320.8600000001</v>
      </c>
      <c r="T3308" s="51">
        <f>Ugovori_OPULJP[[#This Row],[Bespovratna sredstva - Ukupno (EU+Nac) HRK
= Ukupna ugovorena vrijednost bespovratnih sredstava]]/7.5345</f>
        <v>144179.55537859182</v>
      </c>
      <c r="U3308" s="50">
        <v>0</v>
      </c>
      <c r="V3308" s="51">
        <f>Ugovori_OPULJP[[#This Row],[Javni doprinos korisnika - HRK]]/7.5345</f>
        <v>0</v>
      </c>
      <c r="W3308" s="50">
        <v>0</v>
      </c>
      <c r="X3308" s="51">
        <f>Ugovori_OPULJP[[#This Row],[Privatni doprinos korisnika - HRK]]/7.5345</f>
        <v>0</v>
      </c>
      <c r="Y3308" s="52">
        <v>1086320.8600000001</v>
      </c>
      <c r="Z3308" s="53">
        <f>Ugovori_OPULJP[[#This Row],[UKUPNI PRIHVATLJIVI IZDACI
TOTAL ELIGIBLE EXPENDITURE
= Bespovratna sredstva ukupno + doprinos korisnika
= Ukupni prihvatljivi troškovi
= Ukupna ugovorena vrijednost projekta HRK]]/7.5345</f>
        <v>144179.55537859182</v>
      </c>
      <c r="AA3308" s="44" t="s">
        <v>10669</v>
      </c>
      <c r="AB3308" s="44" t="s">
        <v>10670</v>
      </c>
      <c r="AC3308" s="114" t="s">
        <v>11951</v>
      </c>
      <c r="AD3308" s="43" t="s">
        <v>11026</v>
      </c>
    </row>
    <row r="3309" spans="1:30" ht="66.75" customHeight="1" x14ac:dyDescent="0.2">
      <c r="A3309" s="41" t="s">
        <v>11952</v>
      </c>
      <c r="B3309" s="42" t="s">
        <v>10664</v>
      </c>
      <c r="C3309" s="43" t="s">
        <v>11919</v>
      </c>
      <c r="D3309" s="43" t="s">
        <v>11927</v>
      </c>
      <c r="E3309" s="44" t="s">
        <v>232</v>
      </c>
      <c r="F3309" s="45" t="s">
        <v>11953</v>
      </c>
      <c r="G3309" s="45" t="s">
        <v>11954</v>
      </c>
      <c r="H3309" s="47">
        <v>43125</v>
      </c>
      <c r="I3309" s="47">
        <v>44221</v>
      </c>
      <c r="J3309" s="48" t="str">
        <f>IF(Ugovori_OPULJP[[#This Row],[DATUM ZAVRŠETKA OPERACIJE]]&gt;DATE(2024,3,31),"u provedbi","završen")</f>
        <v>završen</v>
      </c>
      <c r="K3309" s="46" t="s">
        <v>37</v>
      </c>
      <c r="L3309" s="46" t="s">
        <v>37</v>
      </c>
      <c r="M3309" s="49">
        <v>0.85</v>
      </c>
      <c r="N3309" s="49">
        <v>0.15</v>
      </c>
      <c r="O3309" s="50">
        <f>Ugovori_OPULJP[[#This Row],[Bespovratna sredstva - Ukupno (EU+Nac) HRK
= Ukupna ugovorena vrijednost bespovratnih sredstava]]*Ugovori_OPULJP[[#This Row],[EU STOPA SUFINANCIRANJA %
EU CO-FINANCING RATE %]]</f>
        <v>931033.72149999999</v>
      </c>
      <c r="P3309" s="51">
        <f>Ugovori_OPULJP[[#This Row],[Bespovratna sredstva - EU dio - HRK]]/7.5345</f>
        <v>123569.4102462008</v>
      </c>
      <c r="Q3309" s="50">
        <f>Ugovori_OPULJP[[#This Row],[Bespovratna sredstva - Ukupno (EU+Nac) HRK
= Ukupna ugovorena vrijednost bespovratnih sredstava]]*Ugovori_OPULJP[[#This Row],[STOPA NACIONALNOG SUFINANCIRANJA %]]</f>
        <v>164300.06849999999</v>
      </c>
      <c r="R3309" s="51">
        <f>Ugovori_OPULJP[[#This Row],[Bespovratna sredstva - Nacionalni dio - HRK]]/7.5345</f>
        <v>21806.366514035435</v>
      </c>
      <c r="S3309" s="50">
        <v>1095333.79</v>
      </c>
      <c r="T3309" s="51">
        <f>Ugovori_OPULJP[[#This Row],[Bespovratna sredstva - Ukupno (EU+Nac) HRK
= Ukupna ugovorena vrijednost bespovratnih sredstava]]/7.5345</f>
        <v>145375.77676023624</v>
      </c>
      <c r="U3309" s="50">
        <v>0</v>
      </c>
      <c r="V3309" s="51">
        <f>Ugovori_OPULJP[[#This Row],[Javni doprinos korisnika - HRK]]/7.5345</f>
        <v>0</v>
      </c>
      <c r="W3309" s="50">
        <v>0</v>
      </c>
      <c r="X3309" s="51">
        <f>Ugovori_OPULJP[[#This Row],[Privatni doprinos korisnika - HRK]]/7.5345</f>
        <v>0</v>
      </c>
      <c r="Y3309" s="52">
        <v>1095333.79</v>
      </c>
      <c r="Z3309" s="53">
        <f>Ugovori_OPULJP[[#This Row],[UKUPNI PRIHVATLJIVI IZDACI
TOTAL ELIGIBLE EXPENDITURE
= Bespovratna sredstva ukupno + doprinos korisnika
= Ukupni prihvatljivi troškovi
= Ukupna ugovorena vrijednost projekta HRK]]/7.5345</f>
        <v>145375.77676023624</v>
      </c>
      <c r="AA3309" s="44" t="s">
        <v>10669</v>
      </c>
      <c r="AB3309" s="44" t="s">
        <v>10670</v>
      </c>
      <c r="AC3309" s="114" t="s">
        <v>11955</v>
      </c>
      <c r="AD3309" s="43" t="s">
        <v>11026</v>
      </c>
    </row>
    <row r="3310" spans="1:30" ht="66.75" customHeight="1" x14ac:dyDescent="0.2">
      <c r="A3310" s="41" t="s">
        <v>11956</v>
      </c>
      <c r="B3310" s="42" t="s">
        <v>10664</v>
      </c>
      <c r="C3310" s="43" t="s">
        <v>11919</v>
      </c>
      <c r="D3310" s="43" t="s">
        <v>11927</v>
      </c>
      <c r="E3310" s="44" t="s">
        <v>232</v>
      </c>
      <c r="F3310" s="45" t="s">
        <v>11957</v>
      </c>
      <c r="G3310" s="45" t="s">
        <v>7743</v>
      </c>
      <c r="H3310" s="47">
        <v>43125</v>
      </c>
      <c r="I3310" s="47">
        <v>44037</v>
      </c>
      <c r="J3310" s="48" t="str">
        <f>IF(Ugovori_OPULJP[[#This Row],[DATUM ZAVRŠETKA OPERACIJE]]&gt;DATE(2024,3,31),"u provedbi","završen")</f>
        <v>završen</v>
      </c>
      <c r="K3310" s="46" t="s">
        <v>271</v>
      </c>
      <c r="L3310" s="46" t="s">
        <v>271</v>
      </c>
      <c r="M3310" s="49">
        <v>0.85</v>
      </c>
      <c r="N3310" s="49">
        <v>0.15</v>
      </c>
      <c r="O3310" s="50">
        <f>Ugovori_OPULJP[[#This Row],[Bespovratna sredstva - Ukupno (EU+Nac) HRK
= Ukupna ugovorena vrijednost bespovratnih sredstava]]*Ugovori_OPULJP[[#This Row],[EU STOPA SUFINANCIRANJA %
EU CO-FINANCING RATE %]]</f>
        <v>1165358.5</v>
      </c>
      <c r="P3310" s="51">
        <f>Ugovori_OPULJP[[#This Row],[Bespovratna sredstva - EU dio - HRK]]/7.5345</f>
        <v>154669.65292985598</v>
      </c>
      <c r="Q3310" s="50">
        <f>Ugovori_OPULJP[[#This Row],[Bespovratna sredstva - Ukupno (EU+Nac) HRK
= Ukupna ugovorena vrijednost bespovratnih sredstava]]*Ugovori_OPULJP[[#This Row],[STOPA NACIONALNOG SUFINANCIRANJA %]]</f>
        <v>205651.5</v>
      </c>
      <c r="R3310" s="51">
        <f>Ugovori_OPULJP[[#This Row],[Bespovratna sredstva - Nacionalni dio - HRK]]/7.5345</f>
        <v>27294.64463468047</v>
      </c>
      <c r="S3310" s="50">
        <v>1371010</v>
      </c>
      <c r="T3310" s="51">
        <f>Ugovori_OPULJP[[#This Row],[Bespovratna sredstva - Ukupno (EU+Nac) HRK
= Ukupna ugovorena vrijednost bespovratnih sredstava]]/7.5345</f>
        <v>181964.29756453645</v>
      </c>
      <c r="U3310" s="50">
        <v>0</v>
      </c>
      <c r="V3310" s="51">
        <f>Ugovori_OPULJP[[#This Row],[Javni doprinos korisnika - HRK]]/7.5345</f>
        <v>0</v>
      </c>
      <c r="W3310" s="50">
        <v>0</v>
      </c>
      <c r="X3310" s="51">
        <f>Ugovori_OPULJP[[#This Row],[Privatni doprinos korisnika - HRK]]/7.5345</f>
        <v>0</v>
      </c>
      <c r="Y3310" s="52">
        <v>1371010</v>
      </c>
      <c r="Z3310" s="53">
        <f>Ugovori_OPULJP[[#This Row],[UKUPNI PRIHVATLJIVI IZDACI
TOTAL ELIGIBLE EXPENDITURE
= Bespovratna sredstva ukupno + doprinos korisnika
= Ukupni prihvatljivi troškovi
= Ukupna ugovorena vrijednost projekta HRK]]/7.5345</f>
        <v>181964.29756453645</v>
      </c>
      <c r="AA3310" s="44" t="s">
        <v>10669</v>
      </c>
      <c r="AB3310" s="44" t="s">
        <v>10670</v>
      </c>
      <c r="AC3310" s="114" t="s">
        <v>11958</v>
      </c>
      <c r="AD3310" s="43" t="s">
        <v>11026</v>
      </c>
    </row>
    <row r="3311" spans="1:30" ht="66.75" customHeight="1" x14ac:dyDescent="0.2">
      <c r="A3311" s="41" t="s">
        <v>11959</v>
      </c>
      <c r="B3311" s="42" t="s">
        <v>10664</v>
      </c>
      <c r="C3311" s="43" t="s">
        <v>11919</v>
      </c>
      <c r="D3311" s="43" t="s">
        <v>11927</v>
      </c>
      <c r="E3311" s="44" t="s">
        <v>232</v>
      </c>
      <c r="F3311" s="45" t="s">
        <v>932</v>
      </c>
      <c r="G3311" s="45" t="s">
        <v>11960</v>
      </c>
      <c r="H3311" s="47">
        <v>43125</v>
      </c>
      <c r="I3311" s="47">
        <v>44221</v>
      </c>
      <c r="J3311" s="48" t="str">
        <f>IF(Ugovori_OPULJP[[#This Row],[DATUM ZAVRŠETKA OPERACIJE]]&gt;DATE(2024,3,31),"u provedbi","završen")</f>
        <v>završen</v>
      </c>
      <c r="K3311" s="46" t="s">
        <v>37</v>
      </c>
      <c r="L3311" s="46" t="s">
        <v>37</v>
      </c>
      <c r="M3311" s="49">
        <v>0.85</v>
      </c>
      <c r="N3311" s="49">
        <v>0.15</v>
      </c>
      <c r="O3311" s="50">
        <f>Ugovori_OPULJP[[#This Row],[Bespovratna sredstva - Ukupno (EU+Nac) HRK
= Ukupna ugovorena vrijednost bespovratnih sredstava]]*Ugovori_OPULJP[[#This Row],[EU STOPA SUFINANCIRANJA %
EU CO-FINANCING RATE %]]</f>
        <v>1260623.0659999999</v>
      </c>
      <c r="P3311" s="51">
        <f>Ugovori_OPULJP[[#This Row],[Bespovratna sredstva - EU dio - HRK]]/7.5345</f>
        <v>167313.43367177647</v>
      </c>
      <c r="Q3311" s="50">
        <f>Ugovori_OPULJP[[#This Row],[Bespovratna sredstva - Ukupno (EU+Nac) HRK
= Ukupna ugovorena vrijednost bespovratnih sredstava]]*Ugovori_OPULJP[[#This Row],[STOPA NACIONALNOG SUFINANCIRANJA %]]</f>
        <v>222462.894</v>
      </c>
      <c r="R3311" s="51">
        <f>Ugovori_OPULJP[[#This Row],[Bespovratna sredstva - Nacionalni dio - HRK]]/7.5345</f>
        <v>29525.900059725263</v>
      </c>
      <c r="S3311" s="50">
        <v>1483085.96</v>
      </c>
      <c r="T3311" s="51">
        <f>Ugovori_OPULJP[[#This Row],[Bespovratna sredstva - Ukupno (EU+Nac) HRK
= Ukupna ugovorena vrijednost bespovratnih sredstava]]/7.5345</f>
        <v>196839.33373150174</v>
      </c>
      <c r="U3311" s="50">
        <v>0</v>
      </c>
      <c r="V3311" s="51">
        <f>Ugovori_OPULJP[[#This Row],[Javni doprinos korisnika - HRK]]/7.5345</f>
        <v>0</v>
      </c>
      <c r="W3311" s="50">
        <v>0</v>
      </c>
      <c r="X3311" s="51">
        <f>Ugovori_OPULJP[[#This Row],[Privatni doprinos korisnika - HRK]]/7.5345</f>
        <v>0</v>
      </c>
      <c r="Y3311" s="52">
        <v>1483085.96</v>
      </c>
      <c r="Z3311" s="53">
        <f>Ugovori_OPULJP[[#This Row],[UKUPNI PRIHVATLJIVI IZDACI
TOTAL ELIGIBLE EXPENDITURE
= Bespovratna sredstva ukupno + doprinos korisnika
= Ukupni prihvatljivi troškovi
= Ukupna ugovorena vrijednost projekta HRK]]/7.5345</f>
        <v>196839.33373150174</v>
      </c>
      <c r="AA3311" s="44" t="s">
        <v>10669</v>
      </c>
      <c r="AB3311" s="44" t="s">
        <v>10670</v>
      </c>
      <c r="AC3311" s="114" t="s">
        <v>11961</v>
      </c>
      <c r="AD3311" s="43" t="s">
        <v>11026</v>
      </c>
    </row>
    <row r="3312" spans="1:30" ht="66.75" customHeight="1" x14ac:dyDescent="0.2">
      <c r="A3312" s="41" t="s">
        <v>11962</v>
      </c>
      <c r="B3312" s="42" t="s">
        <v>10664</v>
      </c>
      <c r="C3312" s="43" t="s">
        <v>11919</v>
      </c>
      <c r="D3312" s="43" t="s">
        <v>11927</v>
      </c>
      <c r="E3312" s="44" t="s">
        <v>232</v>
      </c>
      <c r="F3312" s="45" t="s">
        <v>3057</v>
      </c>
      <c r="G3312" s="45" t="s">
        <v>11963</v>
      </c>
      <c r="H3312" s="47">
        <v>43125</v>
      </c>
      <c r="I3312" s="47">
        <v>43490</v>
      </c>
      <c r="J3312" s="48" t="str">
        <f>IF(Ugovori_OPULJP[[#This Row],[DATUM ZAVRŠETKA OPERACIJE]]&gt;DATE(2024,3,31),"u provedbi","završen")</f>
        <v>završen</v>
      </c>
      <c r="K3312" s="46" t="s">
        <v>338</v>
      </c>
      <c r="L3312" s="46" t="s">
        <v>338</v>
      </c>
      <c r="M3312" s="49">
        <v>0.85</v>
      </c>
      <c r="N3312" s="49">
        <v>0.15</v>
      </c>
      <c r="O3312" s="50">
        <f>Ugovori_OPULJP[[#This Row],[Bespovratna sredstva - Ukupno (EU+Nac) HRK
= Ukupna ugovorena vrijednost bespovratnih sredstava]]*Ugovori_OPULJP[[#This Row],[EU STOPA SUFINANCIRANJA %
EU CO-FINANCING RATE %]]</f>
        <v>437817.26049999997</v>
      </c>
      <c r="P3312" s="51">
        <f>Ugovori_OPULJP[[#This Row],[Bespovratna sredstva - EU dio - HRK]]/7.5345</f>
        <v>58108.336385957919</v>
      </c>
      <c r="Q3312" s="50">
        <f>Ugovori_OPULJP[[#This Row],[Bespovratna sredstva - Ukupno (EU+Nac) HRK
= Ukupna ugovorena vrijednost bespovratnih sredstava]]*Ugovori_OPULJP[[#This Row],[STOPA NACIONALNOG SUFINANCIRANJA %]]</f>
        <v>77261.869500000001</v>
      </c>
      <c r="R3312" s="51">
        <f>Ugovori_OPULJP[[#This Row],[Bespovratna sredstva - Nacionalni dio - HRK]]/7.5345</f>
        <v>10254.412303404339</v>
      </c>
      <c r="S3312" s="50">
        <v>515079.13</v>
      </c>
      <c r="T3312" s="51">
        <f>Ugovori_OPULJP[[#This Row],[Bespovratna sredstva - Ukupno (EU+Nac) HRK
= Ukupna ugovorena vrijednost bespovratnih sredstava]]/7.5345</f>
        <v>68362.74868936227</v>
      </c>
      <c r="U3312" s="50">
        <v>0</v>
      </c>
      <c r="V3312" s="51">
        <f>Ugovori_OPULJP[[#This Row],[Javni doprinos korisnika - HRK]]/7.5345</f>
        <v>0</v>
      </c>
      <c r="W3312" s="50">
        <v>0</v>
      </c>
      <c r="X3312" s="51">
        <f>Ugovori_OPULJP[[#This Row],[Privatni doprinos korisnika - HRK]]/7.5345</f>
        <v>0</v>
      </c>
      <c r="Y3312" s="52">
        <v>515079.13</v>
      </c>
      <c r="Z3312" s="53">
        <f>Ugovori_OPULJP[[#This Row],[UKUPNI PRIHVATLJIVI IZDACI
TOTAL ELIGIBLE EXPENDITURE
= Bespovratna sredstva ukupno + doprinos korisnika
= Ukupni prihvatljivi troškovi
= Ukupna ugovorena vrijednost projekta HRK]]/7.5345</f>
        <v>68362.74868936227</v>
      </c>
      <c r="AA3312" s="44" t="s">
        <v>10669</v>
      </c>
      <c r="AB3312" s="44" t="s">
        <v>10670</v>
      </c>
      <c r="AC3312" s="114" t="s">
        <v>11964</v>
      </c>
      <c r="AD3312" s="43" t="s">
        <v>11026</v>
      </c>
    </row>
    <row r="3313" spans="1:30" ht="66.75" customHeight="1" x14ac:dyDescent="0.2">
      <c r="A3313" s="41" t="s">
        <v>11965</v>
      </c>
      <c r="B3313" s="42" t="s">
        <v>10664</v>
      </c>
      <c r="C3313" s="43" t="s">
        <v>11919</v>
      </c>
      <c r="D3313" s="43" t="s">
        <v>11927</v>
      </c>
      <c r="E3313" s="44" t="s">
        <v>232</v>
      </c>
      <c r="F3313" s="45" t="s">
        <v>11966</v>
      </c>
      <c r="G3313" s="45" t="s">
        <v>11967</v>
      </c>
      <c r="H3313" s="47">
        <v>43125</v>
      </c>
      <c r="I3313" s="47">
        <v>44221</v>
      </c>
      <c r="J3313" s="48" t="str">
        <f>IF(Ugovori_OPULJP[[#This Row],[DATUM ZAVRŠETKA OPERACIJE]]&gt;DATE(2024,3,31),"u provedbi","završen")</f>
        <v>završen</v>
      </c>
      <c r="K3313" s="46" t="s">
        <v>249</v>
      </c>
      <c r="L3313" s="46" t="s">
        <v>249</v>
      </c>
      <c r="M3313" s="49">
        <v>0.85</v>
      </c>
      <c r="N3313" s="49">
        <v>0.15</v>
      </c>
      <c r="O3313" s="50">
        <f>Ugovori_OPULJP[[#This Row],[Bespovratna sredstva - Ukupno (EU+Nac) HRK
= Ukupna ugovorena vrijednost bespovratnih sredstava]]*Ugovori_OPULJP[[#This Row],[EU STOPA SUFINANCIRANJA %
EU CO-FINANCING RATE %]]</f>
        <v>910439.61549999996</v>
      </c>
      <c r="P3313" s="51">
        <f>Ugovori_OPULJP[[#This Row],[Bespovratna sredstva - EU dio - HRK]]/7.5345</f>
        <v>120836.1026610923</v>
      </c>
      <c r="Q3313" s="50">
        <f>Ugovori_OPULJP[[#This Row],[Bespovratna sredstva - Ukupno (EU+Nac) HRK
= Ukupna ugovorena vrijednost bespovratnih sredstava]]*Ugovori_OPULJP[[#This Row],[STOPA NACIONALNOG SUFINANCIRANJA %]]</f>
        <v>160665.81449999998</v>
      </c>
      <c r="R3313" s="51">
        <f>Ugovori_OPULJP[[#This Row],[Bespovratna sredstva - Nacionalni dio - HRK]]/7.5345</f>
        <v>21324.018116663345</v>
      </c>
      <c r="S3313" s="50">
        <v>1071105.43</v>
      </c>
      <c r="T3313" s="51">
        <f>Ugovori_OPULJP[[#This Row],[Bespovratna sredstva - Ukupno (EU+Nac) HRK
= Ukupna ugovorena vrijednost bespovratnih sredstava]]/7.5345</f>
        <v>142160.12077775563</v>
      </c>
      <c r="U3313" s="50">
        <v>118082.96999999997</v>
      </c>
      <c r="V3313" s="51">
        <f>Ugovori_OPULJP[[#This Row],[Javni doprinos korisnika - HRK]]/7.5345</f>
        <v>15672.303404340031</v>
      </c>
      <c r="W3313" s="50">
        <v>0</v>
      </c>
      <c r="X3313" s="51">
        <f>Ugovori_OPULJP[[#This Row],[Privatni doprinos korisnika - HRK]]/7.5345</f>
        <v>0</v>
      </c>
      <c r="Y3313" s="52">
        <v>1189188.3999999999</v>
      </c>
      <c r="Z3313" s="53">
        <f>Ugovori_OPULJP[[#This Row],[UKUPNI PRIHVATLJIVI IZDACI
TOTAL ELIGIBLE EXPENDITURE
= Bespovratna sredstva ukupno + doprinos korisnika
= Ukupni prihvatljivi troškovi
= Ukupna ugovorena vrijednost projekta HRK]]/7.5345</f>
        <v>157832.42418209568</v>
      </c>
      <c r="AA3313" s="44" t="s">
        <v>10669</v>
      </c>
      <c r="AB3313" s="44" t="s">
        <v>10670</v>
      </c>
      <c r="AC3313" s="114" t="s">
        <v>11968</v>
      </c>
      <c r="AD3313" s="43" t="s">
        <v>11026</v>
      </c>
    </row>
    <row r="3314" spans="1:30" ht="66.75" customHeight="1" x14ac:dyDescent="0.2">
      <c r="A3314" s="41" t="s">
        <v>11969</v>
      </c>
      <c r="B3314" s="42" t="s">
        <v>10664</v>
      </c>
      <c r="C3314" s="43" t="s">
        <v>11919</v>
      </c>
      <c r="D3314" s="43" t="s">
        <v>11927</v>
      </c>
      <c r="E3314" s="44" t="s">
        <v>232</v>
      </c>
      <c r="F3314" s="45" t="s">
        <v>11970</v>
      </c>
      <c r="G3314" s="45" t="s">
        <v>7672</v>
      </c>
      <c r="H3314" s="47">
        <v>43125</v>
      </c>
      <c r="I3314" s="47">
        <v>43671</v>
      </c>
      <c r="J3314" s="48" t="str">
        <f>IF(Ugovori_OPULJP[[#This Row],[DATUM ZAVRŠETKA OPERACIJE]]&gt;DATE(2024,3,31),"u provedbi","završen")</f>
        <v>završen</v>
      </c>
      <c r="K3314" s="46" t="s">
        <v>594</v>
      </c>
      <c r="L3314" s="46" t="s">
        <v>594</v>
      </c>
      <c r="M3314" s="49">
        <v>0.85</v>
      </c>
      <c r="N3314" s="49">
        <v>0.15</v>
      </c>
      <c r="O3314" s="50">
        <f>Ugovori_OPULJP[[#This Row],[Bespovratna sredstva - Ukupno (EU+Nac) HRK
= Ukupna ugovorena vrijednost bespovratnih sredstava]]*Ugovori_OPULJP[[#This Row],[EU STOPA SUFINANCIRANJA %
EU CO-FINANCING RATE %]]</f>
        <v>1074430.1324999998</v>
      </c>
      <c r="P3314" s="51">
        <f>Ugovori_OPULJP[[#This Row],[Bespovratna sredstva - EU dio - HRK]]/7.5345</f>
        <v>142601.38463069877</v>
      </c>
      <c r="Q3314" s="50">
        <f>Ugovori_OPULJP[[#This Row],[Bespovratna sredstva - Ukupno (EU+Nac) HRK
= Ukupna ugovorena vrijednost bespovratnih sredstava]]*Ugovori_OPULJP[[#This Row],[STOPA NACIONALNOG SUFINANCIRANJA %]]</f>
        <v>189605.31749999998</v>
      </c>
      <c r="R3314" s="51">
        <f>Ugovori_OPULJP[[#This Row],[Bespovratna sredstva - Nacionalni dio - HRK]]/7.5345</f>
        <v>25164.95022894684</v>
      </c>
      <c r="S3314" s="50">
        <v>1264035.45</v>
      </c>
      <c r="T3314" s="51">
        <f>Ugovori_OPULJP[[#This Row],[Bespovratna sredstva - Ukupno (EU+Nac) HRK
= Ukupna ugovorena vrijednost bespovratnih sredstava]]/7.5345</f>
        <v>167766.33485964561</v>
      </c>
      <c r="U3314" s="50">
        <v>0</v>
      </c>
      <c r="V3314" s="51">
        <f>Ugovori_OPULJP[[#This Row],[Javni doprinos korisnika - HRK]]/7.5345</f>
        <v>0</v>
      </c>
      <c r="W3314" s="50">
        <v>0</v>
      </c>
      <c r="X3314" s="51">
        <f>Ugovori_OPULJP[[#This Row],[Privatni doprinos korisnika - HRK]]/7.5345</f>
        <v>0</v>
      </c>
      <c r="Y3314" s="52">
        <v>1264035.45</v>
      </c>
      <c r="Z3314" s="53">
        <f>Ugovori_OPULJP[[#This Row],[UKUPNI PRIHVATLJIVI IZDACI
TOTAL ELIGIBLE EXPENDITURE
= Bespovratna sredstva ukupno + doprinos korisnika
= Ukupni prihvatljivi troškovi
= Ukupna ugovorena vrijednost projekta HRK]]/7.5345</f>
        <v>167766.33485964561</v>
      </c>
      <c r="AA3314" s="44" t="s">
        <v>10669</v>
      </c>
      <c r="AB3314" s="44" t="s">
        <v>10670</v>
      </c>
      <c r="AC3314" s="114" t="s">
        <v>11971</v>
      </c>
      <c r="AD3314" s="43" t="s">
        <v>11026</v>
      </c>
    </row>
    <row r="3315" spans="1:30" ht="66.75" customHeight="1" x14ac:dyDescent="0.2">
      <c r="A3315" s="41" t="s">
        <v>11972</v>
      </c>
      <c r="B3315" s="42" t="s">
        <v>10664</v>
      </c>
      <c r="C3315" s="43" t="s">
        <v>11919</v>
      </c>
      <c r="D3315" s="43" t="s">
        <v>11927</v>
      </c>
      <c r="E3315" s="44" t="s">
        <v>232</v>
      </c>
      <c r="F3315" s="45" t="s">
        <v>11973</v>
      </c>
      <c r="G3315" s="45" t="s">
        <v>11974</v>
      </c>
      <c r="H3315" s="47">
        <v>43125</v>
      </c>
      <c r="I3315" s="47">
        <v>44037</v>
      </c>
      <c r="J3315" s="48" t="str">
        <f>IF(Ugovori_OPULJP[[#This Row],[DATUM ZAVRŠETKA OPERACIJE]]&gt;DATE(2024,3,31),"u provedbi","završen")</f>
        <v>završen</v>
      </c>
      <c r="K3315" s="46" t="s">
        <v>104</v>
      </c>
      <c r="L3315" s="46" t="s">
        <v>104</v>
      </c>
      <c r="M3315" s="49">
        <v>0.85</v>
      </c>
      <c r="N3315" s="49">
        <v>0.15</v>
      </c>
      <c r="O3315" s="50">
        <f>Ugovori_OPULJP[[#This Row],[Bespovratna sredstva - Ukupno (EU+Nac) HRK
= Ukupna ugovorena vrijednost bespovratnih sredstava]]*Ugovori_OPULJP[[#This Row],[EU STOPA SUFINANCIRANJA %
EU CO-FINANCING RATE %]]</f>
        <v>1142535.7874999999</v>
      </c>
      <c r="P3315" s="51">
        <f>Ugovori_OPULJP[[#This Row],[Bespovratna sredstva - EU dio - HRK]]/7.5345</f>
        <v>151640.55843121637</v>
      </c>
      <c r="Q3315" s="50">
        <f>Ugovori_OPULJP[[#This Row],[Bespovratna sredstva - Ukupno (EU+Nac) HRK
= Ukupna ugovorena vrijednost bespovratnih sredstava]]*Ugovori_OPULJP[[#This Row],[STOPA NACIONALNOG SUFINANCIRANJA %]]</f>
        <v>201623.96249999999</v>
      </c>
      <c r="R3315" s="51">
        <f>Ugovori_OPULJP[[#This Row],[Bespovratna sredstva - Nacionalni dio - HRK]]/7.5345</f>
        <v>26760.098546685247</v>
      </c>
      <c r="S3315" s="50">
        <v>1344159.75</v>
      </c>
      <c r="T3315" s="51">
        <f>Ugovori_OPULJP[[#This Row],[Bespovratna sredstva - Ukupno (EU+Nac) HRK
= Ukupna ugovorena vrijednost bespovratnih sredstava]]/7.5345</f>
        <v>178400.65697790164</v>
      </c>
      <c r="U3315" s="50">
        <v>0</v>
      </c>
      <c r="V3315" s="51">
        <f>Ugovori_OPULJP[[#This Row],[Javni doprinos korisnika - HRK]]/7.5345</f>
        <v>0</v>
      </c>
      <c r="W3315" s="50">
        <v>0</v>
      </c>
      <c r="X3315" s="51">
        <f>Ugovori_OPULJP[[#This Row],[Privatni doprinos korisnika - HRK]]/7.5345</f>
        <v>0</v>
      </c>
      <c r="Y3315" s="52">
        <v>1344159.75</v>
      </c>
      <c r="Z3315" s="53">
        <f>Ugovori_OPULJP[[#This Row],[UKUPNI PRIHVATLJIVI IZDACI
TOTAL ELIGIBLE EXPENDITURE
= Bespovratna sredstva ukupno + doprinos korisnika
= Ukupni prihvatljivi troškovi
= Ukupna ugovorena vrijednost projekta HRK]]/7.5345</f>
        <v>178400.65697790164</v>
      </c>
      <c r="AA3315" s="44" t="s">
        <v>10669</v>
      </c>
      <c r="AB3315" s="44" t="s">
        <v>10670</v>
      </c>
      <c r="AC3315" s="114" t="s">
        <v>11975</v>
      </c>
      <c r="AD3315" s="43" t="s">
        <v>11026</v>
      </c>
    </row>
    <row r="3316" spans="1:30" ht="66.75" customHeight="1" x14ac:dyDescent="0.2">
      <c r="A3316" s="41" t="s">
        <v>11976</v>
      </c>
      <c r="B3316" s="42" t="s">
        <v>10664</v>
      </c>
      <c r="C3316" s="43" t="s">
        <v>11919</v>
      </c>
      <c r="D3316" s="43" t="s">
        <v>11927</v>
      </c>
      <c r="E3316" s="44" t="s">
        <v>232</v>
      </c>
      <c r="F3316" s="45" t="s">
        <v>11977</v>
      </c>
      <c r="G3316" s="45" t="s">
        <v>7661</v>
      </c>
      <c r="H3316" s="47">
        <v>43125</v>
      </c>
      <c r="I3316" s="47">
        <v>44221</v>
      </c>
      <c r="J3316" s="48" t="str">
        <f>IF(Ugovori_OPULJP[[#This Row],[DATUM ZAVRŠETKA OPERACIJE]]&gt;DATE(2024,3,31),"u provedbi","završen")</f>
        <v>završen</v>
      </c>
      <c r="K3316" s="46" t="s">
        <v>333</v>
      </c>
      <c r="L3316" s="46" t="s">
        <v>333</v>
      </c>
      <c r="M3316" s="49">
        <v>0.85</v>
      </c>
      <c r="N3316" s="49">
        <v>0.15</v>
      </c>
      <c r="O3316" s="50">
        <f>Ugovori_OPULJP[[#This Row],[Bespovratna sredstva - Ukupno (EU+Nac) HRK
= Ukupna ugovorena vrijednost bespovratnih sredstava]]*Ugovori_OPULJP[[#This Row],[EU STOPA SUFINANCIRANJA %
EU CO-FINANCING RATE %]]</f>
        <v>1071853.2895</v>
      </c>
      <c r="P3316" s="51">
        <f>Ugovori_OPULJP[[#This Row],[Bespovratna sredstva - EU dio - HRK]]/7.5345</f>
        <v>142259.37879089519</v>
      </c>
      <c r="Q3316" s="50">
        <f>Ugovori_OPULJP[[#This Row],[Bespovratna sredstva - Ukupno (EU+Nac) HRK
= Ukupna ugovorena vrijednost bespovratnih sredstava]]*Ugovori_OPULJP[[#This Row],[STOPA NACIONALNOG SUFINANCIRANJA %]]</f>
        <v>189150.58050000001</v>
      </c>
      <c r="R3316" s="51">
        <f>Ugovori_OPULJP[[#This Row],[Bespovratna sredstva - Nacionalni dio - HRK]]/7.5345</f>
        <v>25104.596257216803</v>
      </c>
      <c r="S3316" s="50">
        <v>1261003.8700000001</v>
      </c>
      <c r="T3316" s="51">
        <f>Ugovori_OPULJP[[#This Row],[Bespovratna sredstva - Ukupno (EU+Nac) HRK
= Ukupna ugovorena vrijednost bespovratnih sredstava]]/7.5345</f>
        <v>167363.97504811201</v>
      </c>
      <c r="U3316" s="50">
        <v>0</v>
      </c>
      <c r="V3316" s="51">
        <f>Ugovori_OPULJP[[#This Row],[Javni doprinos korisnika - HRK]]/7.5345</f>
        <v>0</v>
      </c>
      <c r="W3316" s="50">
        <v>0</v>
      </c>
      <c r="X3316" s="51">
        <f>Ugovori_OPULJP[[#This Row],[Privatni doprinos korisnika - HRK]]/7.5345</f>
        <v>0</v>
      </c>
      <c r="Y3316" s="52">
        <v>1261003.8700000001</v>
      </c>
      <c r="Z3316" s="53">
        <f>Ugovori_OPULJP[[#This Row],[UKUPNI PRIHVATLJIVI IZDACI
TOTAL ELIGIBLE EXPENDITURE
= Bespovratna sredstva ukupno + doprinos korisnika
= Ukupni prihvatljivi troškovi
= Ukupna ugovorena vrijednost projekta HRK]]/7.5345</f>
        <v>167363.97504811201</v>
      </c>
      <c r="AA3316" s="44" t="s">
        <v>10669</v>
      </c>
      <c r="AB3316" s="44" t="s">
        <v>10670</v>
      </c>
      <c r="AC3316" s="114" t="s">
        <v>11978</v>
      </c>
      <c r="AD3316" s="43" t="s">
        <v>11026</v>
      </c>
    </row>
    <row r="3317" spans="1:30" ht="66.75" customHeight="1" x14ac:dyDescent="0.2">
      <c r="A3317" s="41" t="s">
        <v>11979</v>
      </c>
      <c r="B3317" s="42" t="s">
        <v>10664</v>
      </c>
      <c r="C3317" s="43" t="s">
        <v>11919</v>
      </c>
      <c r="D3317" s="43" t="s">
        <v>11927</v>
      </c>
      <c r="E3317" s="44" t="s">
        <v>232</v>
      </c>
      <c r="F3317" s="45" t="s">
        <v>2550</v>
      </c>
      <c r="G3317" s="45" t="s">
        <v>7747</v>
      </c>
      <c r="H3317" s="47">
        <v>43125</v>
      </c>
      <c r="I3317" s="47">
        <v>43490</v>
      </c>
      <c r="J3317" s="48" t="str">
        <f>IF(Ugovori_OPULJP[[#This Row],[DATUM ZAVRŠETKA OPERACIJE]]&gt;DATE(2024,3,31),"u provedbi","završen")</f>
        <v>završen</v>
      </c>
      <c r="K3317" s="46" t="s">
        <v>271</v>
      </c>
      <c r="L3317" s="46" t="s">
        <v>130</v>
      </c>
      <c r="M3317" s="49">
        <v>0.85</v>
      </c>
      <c r="N3317" s="49">
        <v>0.15</v>
      </c>
      <c r="O3317" s="50">
        <f>Ugovori_OPULJP[[#This Row],[Bespovratna sredstva - Ukupno (EU+Nac) HRK
= Ukupna ugovorena vrijednost bespovratnih sredstava]]*Ugovori_OPULJP[[#This Row],[EU STOPA SUFINANCIRANJA %
EU CO-FINANCING RATE %]]</f>
        <v>798417.29949999996</v>
      </c>
      <c r="P3317" s="51">
        <f>Ugovori_OPULJP[[#This Row],[Bespovratna sredstva - EU dio - HRK]]/7.5345</f>
        <v>105968.18627646159</v>
      </c>
      <c r="Q3317" s="50">
        <f>Ugovori_OPULJP[[#This Row],[Bespovratna sredstva - Ukupno (EU+Nac) HRK
= Ukupna ugovorena vrijednost bespovratnih sredstava]]*Ugovori_OPULJP[[#This Row],[STOPA NACIONALNOG SUFINANCIRANJA %]]</f>
        <v>140897.17049999998</v>
      </c>
      <c r="R3317" s="51">
        <f>Ugovori_OPULJP[[#This Row],[Bespovratna sredstva - Nacionalni dio - HRK]]/7.5345</f>
        <v>18700.268166434398</v>
      </c>
      <c r="S3317" s="50">
        <v>939314.47</v>
      </c>
      <c r="T3317" s="51">
        <f>Ugovori_OPULJP[[#This Row],[Bespovratna sredstva - Ukupno (EU+Nac) HRK
= Ukupna ugovorena vrijednost bespovratnih sredstava]]/7.5345</f>
        <v>124668.45444289601</v>
      </c>
      <c r="U3317" s="50">
        <v>0</v>
      </c>
      <c r="V3317" s="51">
        <f>Ugovori_OPULJP[[#This Row],[Javni doprinos korisnika - HRK]]/7.5345</f>
        <v>0</v>
      </c>
      <c r="W3317" s="50">
        <v>0</v>
      </c>
      <c r="X3317" s="51">
        <f>Ugovori_OPULJP[[#This Row],[Privatni doprinos korisnika - HRK]]/7.5345</f>
        <v>0</v>
      </c>
      <c r="Y3317" s="52">
        <v>939314.47</v>
      </c>
      <c r="Z3317" s="53">
        <f>Ugovori_OPULJP[[#This Row],[UKUPNI PRIHVATLJIVI IZDACI
TOTAL ELIGIBLE EXPENDITURE
= Bespovratna sredstva ukupno + doprinos korisnika
= Ukupni prihvatljivi troškovi
= Ukupna ugovorena vrijednost projekta HRK]]/7.5345</f>
        <v>124668.45444289601</v>
      </c>
      <c r="AA3317" s="44" t="s">
        <v>10669</v>
      </c>
      <c r="AB3317" s="44" t="s">
        <v>10670</v>
      </c>
      <c r="AC3317" s="114" t="s">
        <v>11980</v>
      </c>
      <c r="AD3317" s="43" t="s">
        <v>11026</v>
      </c>
    </row>
    <row r="3318" spans="1:30" ht="66.75" customHeight="1" x14ac:dyDescent="0.2">
      <c r="A3318" s="41" t="s">
        <v>11981</v>
      </c>
      <c r="B3318" s="42" t="s">
        <v>10664</v>
      </c>
      <c r="C3318" s="43" t="s">
        <v>11919</v>
      </c>
      <c r="D3318" s="43" t="s">
        <v>11927</v>
      </c>
      <c r="E3318" s="44" t="s">
        <v>232</v>
      </c>
      <c r="F3318" s="45" t="s">
        <v>11982</v>
      </c>
      <c r="G3318" s="45" t="s">
        <v>424</v>
      </c>
      <c r="H3318" s="47">
        <v>43125</v>
      </c>
      <c r="I3318" s="47">
        <v>44221</v>
      </c>
      <c r="J3318" s="48" t="str">
        <f>IF(Ugovori_OPULJP[[#This Row],[DATUM ZAVRŠETKA OPERACIJE]]&gt;DATE(2024,3,31),"u provedbi","završen")</f>
        <v>završen</v>
      </c>
      <c r="K3318" s="46" t="s">
        <v>11983</v>
      </c>
      <c r="L3318" s="46" t="s">
        <v>37</v>
      </c>
      <c r="M3318" s="49">
        <v>0.85</v>
      </c>
      <c r="N3318" s="49">
        <v>0.15</v>
      </c>
      <c r="O3318" s="50">
        <f>Ugovori_OPULJP[[#This Row],[Bespovratna sredstva - Ukupno (EU+Nac) HRK
= Ukupna ugovorena vrijednost bespovratnih sredstava]]*Ugovori_OPULJP[[#This Row],[EU STOPA SUFINANCIRANJA %
EU CO-FINANCING RATE %]]</f>
        <v>1133045.325</v>
      </c>
      <c r="P3318" s="51">
        <f>Ugovori_OPULJP[[#This Row],[Bespovratna sredstva - EU dio - HRK]]/7.5345</f>
        <v>150380.9575950627</v>
      </c>
      <c r="Q3318" s="50">
        <f>Ugovori_OPULJP[[#This Row],[Bespovratna sredstva - Ukupno (EU+Nac) HRK
= Ukupna ugovorena vrijednost bespovratnih sredstava]]*Ugovori_OPULJP[[#This Row],[STOPA NACIONALNOG SUFINANCIRANJA %]]</f>
        <v>199949.17499999999</v>
      </c>
      <c r="R3318" s="51">
        <f>Ugovori_OPULJP[[#This Row],[Bespovratna sredstva - Nacionalni dio - HRK]]/7.5345</f>
        <v>26537.816046187534</v>
      </c>
      <c r="S3318" s="50">
        <v>1332994.5</v>
      </c>
      <c r="T3318" s="51">
        <f>Ugovori_OPULJP[[#This Row],[Bespovratna sredstva - Ukupno (EU+Nac) HRK
= Ukupna ugovorena vrijednost bespovratnih sredstava]]/7.5345</f>
        <v>176918.77364125024</v>
      </c>
      <c r="U3318" s="50">
        <v>0</v>
      </c>
      <c r="V3318" s="51">
        <f>Ugovori_OPULJP[[#This Row],[Javni doprinos korisnika - HRK]]/7.5345</f>
        <v>0</v>
      </c>
      <c r="W3318" s="50">
        <v>0</v>
      </c>
      <c r="X3318" s="51">
        <f>Ugovori_OPULJP[[#This Row],[Privatni doprinos korisnika - HRK]]/7.5345</f>
        <v>0</v>
      </c>
      <c r="Y3318" s="52">
        <v>1332994.5</v>
      </c>
      <c r="Z3318" s="53">
        <f>Ugovori_OPULJP[[#This Row],[UKUPNI PRIHVATLJIVI IZDACI
TOTAL ELIGIBLE EXPENDITURE
= Bespovratna sredstva ukupno + doprinos korisnika
= Ukupni prihvatljivi troškovi
= Ukupna ugovorena vrijednost projekta HRK]]/7.5345</f>
        <v>176918.77364125024</v>
      </c>
      <c r="AA3318" s="44" t="s">
        <v>10669</v>
      </c>
      <c r="AB3318" s="44" t="s">
        <v>10670</v>
      </c>
      <c r="AC3318" s="114" t="s">
        <v>11984</v>
      </c>
      <c r="AD3318" s="43" t="s">
        <v>11026</v>
      </c>
    </row>
    <row r="3319" spans="1:30" ht="66.75" customHeight="1" x14ac:dyDescent="0.2">
      <c r="A3319" s="41" t="s">
        <v>11985</v>
      </c>
      <c r="B3319" s="42" t="s">
        <v>10664</v>
      </c>
      <c r="C3319" s="43" t="s">
        <v>11919</v>
      </c>
      <c r="D3319" s="43" t="s">
        <v>11927</v>
      </c>
      <c r="E3319" s="44" t="s">
        <v>232</v>
      </c>
      <c r="F3319" s="45" t="s">
        <v>11986</v>
      </c>
      <c r="G3319" s="45" t="s">
        <v>308</v>
      </c>
      <c r="H3319" s="47">
        <v>43125</v>
      </c>
      <c r="I3319" s="47">
        <v>44221</v>
      </c>
      <c r="J3319" s="48" t="str">
        <f>IF(Ugovori_OPULJP[[#This Row],[DATUM ZAVRŠETKA OPERACIJE]]&gt;DATE(2024,3,31),"u provedbi","završen")</f>
        <v>završen</v>
      </c>
      <c r="K3319" s="46" t="s">
        <v>37</v>
      </c>
      <c r="L3319" s="46" t="s">
        <v>37</v>
      </c>
      <c r="M3319" s="49">
        <v>0.85</v>
      </c>
      <c r="N3319" s="49">
        <v>0.15</v>
      </c>
      <c r="O3319" s="50">
        <f>Ugovori_OPULJP[[#This Row],[Bespovratna sredstva - Ukupno (EU+Nac) HRK
= Ukupna ugovorena vrijednost bespovratnih sredstava]]*Ugovori_OPULJP[[#This Row],[EU STOPA SUFINANCIRANJA %
EU CO-FINANCING RATE %]]</f>
        <v>1273043.8694999998</v>
      </c>
      <c r="P3319" s="51">
        <f>Ugovori_OPULJP[[#This Row],[Bespovratna sredstva - EU dio - HRK]]/7.5345</f>
        <v>168961.95759506267</v>
      </c>
      <c r="Q3319" s="50">
        <f>Ugovori_OPULJP[[#This Row],[Bespovratna sredstva - Ukupno (EU+Nac) HRK
= Ukupna ugovorena vrijednost bespovratnih sredstava]]*Ugovori_OPULJP[[#This Row],[STOPA NACIONALNOG SUFINANCIRANJA %]]</f>
        <v>224654.80049999998</v>
      </c>
      <c r="R3319" s="51">
        <f>Ugovori_OPULJP[[#This Row],[Bespovratna sredstva - Nacionalni dio - HRK]]/7.5345</f>
        <v>29816.816046187534</v>
      </c>
      <c r="S3319" s="50">
        <v>1497698.67</v>
      </c>
      <c r="T3319" s="51">
        <f>Ugovori_OPULJP[[#This Row],[Bespovratna sredstva - Ukupno (EU+Nac) HRK
= Ukupna ugovorena vrijednost bespovratnih sredstava]]/7.5345</f>
        <v>198778.77364125024</v>
      </c>
      <c r="U3319" s="50">
        <v>0</v>
      </c>
      <c r="V3319" s="51">
        <f>Ugovori_OPULJP[[#This Row],[Javni doprinos korisnika - HRK]]/7.5345</f>
        <v>0</v>
      </c>
      <c r="W3319" s="50">
        <v>0</v>
      </c>
      <c r="X3319" s="51">
        <f>Ugovori_OPULJP[[#This Row],[Privatni doprinos korisnika - HRK]]/7.5345</f>
        <v>0</v>
      </c>
      <c r="Y3319" s="52">
        <v>1497698.67</v>
      </c>
      <c r="Z3319" s="53">
        <f>Ugovori_OPULJP[[#This Row],[UKUPNI PRIHVATLJIVI IZDACI
TOTAL ELIGIBLE EXPENDITURE
= Bespovratna sredstva ukupno + doprinos korisnika
= Ukupni prihvatljivi troškovi
= Ukupna ugovorena vrijednost projekta HRK]]/7.5345</f>
        <v>198778.77364125024</v>
      </c>
      <c r="AA3319" s="44" t="s">
        <v>10669</v>
      </c>
      <c r="AB3319" s="44" t="s">
        <v>10670</v>
      </c>
      <c r="AC3319" s="114" t="s">
        <v>11987</v>
      </c>
      <c r="AD3319" s="43" t="s">
        <v>11026</v>
      </c>
    </row>
    <row r="3320" spans="1:30" ht="66.75" customHeight="1" x14ac:dyDescent="0.2">
      <c r="A3320" s="41" t="s">
        <v>11988</v>
      </c>
      <c r="B3320" s="42" t="s">
        <v>10664</v>
      </c>
      <c r="C3320" s="43" t="s">
        <v>11919</v>
      </c>
      <c r="D3320" s="43" t="s">
        <v>11927</v>
      </c>
      <c r="E3320" s="44" t="s">
        <v>232</v>
      </c>
      <c r="F3320" s="45" t="s">
        <v>11989</v>
      </c>
      <c r="G3320" s="45" t="s">
        <v>11990</v>
      </c>
      <c r="H3320" s="47">
        <v>43125</v>
      </c>
      <c r="I3320" s="47">
        <v>44221</v>
      </c>
      <c r="J3320" s="48" t="str">
        <f>IF(Ugovori_OPULJP[[#This Row],[DATUM ZAVRŠETKA OPERACIJE]]&gt;DATE(2024,3,31),"u provedbi","završen")</f>
        <v>završen</v>
      </c>
      <c r="K3320" s="46" t="s">
        <v>249</v>
      </c>
      <c r="L3320" s="46" t="s">
        <v>249</v>
      </c>
      <c r="M3320" s="49">
        <v>0.85</v>
      </c>
      <c r="N3320" s="49">
        <v>0.15</v>
      </c>
      <c r="O3320" s="50">
        <f>Ugovori_OPULJP[[#This Row],[Bespovratna sredstva - Ukupno (EU+Nac) HRK
= Ukupna ugovorena vrijednost bespovratnih sredstava]]*Ugovori_OPULJP[[#This Row],[EU STOPA SUFINANCIRANJA %
EU CO-FINANCING RATE %]]</f>
        <v>1149637.7585</v>
      </c>
      <c r="P3320" s="51">
        <f>Ugovori_OPULJP[[#This Row],[Bespovratna sredstva - EU dio - HRK]]/7.5345</f>
        <v>152583.15196761562</v>
      </c>
      <c r="Q3320" s="50">
        <f>Ugovori_OPULJP[[#This Row],[Bespovratna sredstva - Ukupno (EU+Nac) HRK
= Ukupna ugovorena vrijednost bespovratnih sredstava]]*Ugovori_OPULJP[[#This Row],[STOPA NACIONALNOG SUFINANCIRANJA %]]</f>
        <v>202877.25149999998</v>
      </c>
      <c r="R3320" s="51">
        <f>Ugovori_OPULJP[[#This Row],[Bespovratna sredstva - Nacionalni dio - HRK]]/7.5345</f>
        <v>26926.438582520401</v>
      </c>
      <c r="S3320" s="50">
        <v>1352515.01</v>
      </c>
      <c r="T3320" s="51">
        <f>Ugovori_OPULJP[[#This Row],[Bespovratna sredstva - Ukupno (EU+Nac) HRK
= Ukupna ugovorena vrijednost bespovratnih sredstava]]/7.5345</f>
        <v>179509.59055013602</v>
      </c>
      <c r="U3320" s="50">
        <v>0</v>
      </c>
      <c r="V3320" s="51">
        <f>Ugovori_OPULJP[[#This Row],[Javni doprinos korisnika - HRK]]/7.5345</f>
        <v>0</v>
      </c>
      <c r="W3320" s="50">
        <v>0</v>
      </c>
      <c r="X3320" s="51">
        <f>Ugovori_OPULJP[[#This Row],[Privatni doprinos korisnika - HRK]]/7.5345</f>
        <v>0</v>
      </c>
      <c r="Y3320" s="52">
        <v>1352515.01</v>
      </c>
      <c r="Z3320" s="53">
        <f>Ugovori_OPULJP[[#This Row],[UKUPNI PRIHVATLJIVI IZDACI
TOTAL ELIGIBLE EXPENDITURE
= Bespovratna sredstva ukupno + doprinos korisnika
= Ukupni prihvatljivi troškovi
= Ukupna ugovorena vrijednost projekta HRK]]/7.5345</f>
        <v>179509.59055013602</v>
      </c>
      <c r="AA3320" s="44" t="s">
        <v>10669</v>
      </c>
      <c r="AB3320" s="44" t="s">
        <v>10670</v>
      </c>
      <c r="AC3320" s="114" t="s">
        <v>11991</v>
      </c>
      <c r="AD3320" s="43" t="s">
        <v>11026</v>
      </c>
    </row>
    <row r="3321" spans="1:30" ht="66.75" customHeight="1" x14ac:dyDescent="0.2">
      <c r="A3321" s="41" t="s">
        <v>11992</v>
      </c>
      <c r="B3321" s="42" t="s">
        <v>10664</v>
      </c>
      <c r="C3321" s="43" t="s">
        <v>11919</v>
      </c>
      <c r="D3321" s="43" t="s">
        <v>11927</v>
      </c>
      <c r="E3321" s="44" t="s">
        <v>232</v>
      </c>
      <c r="F3321" s="45" t="s">
        <v>11993</v>
      </c>
      <c r="G3321" s="45" t="s">
        <v>7760</v>
      </c>
      <c r="H3321" s="47">
        <v>43125</v>
      </c>
      <c r="I3321" s="47">
        <v>44221</v>
      </c>
      <c r="J3321" s="48" t="str">
        <f>IF(Ugovori_OPULJP[[#This Row],[DATUM ZAVRŠETKA OPERACIJE]]&gt;DATE(2024,3,31),"u provedbi","završen")</f>
        <v>završen</v>
      </c>
      <c r="K3321" s="46" t="s">
        <v>99</v>
      </c>
      <c r="L3321" s="46" t="s">
        <v>99</v>
      </c>
      <c r="M3321" s="49">
        <v>0.85</v>
      </c>
      <c r="N3321" s="49">
        <v>0.15</v>
      </c>
      <c r="O3321" s="50">
        <f>Ugovori_OPULJP[[#This Row],[Bespovratna sredstva - Ukupno (EU+Nac) HRK
= Ukupna ugovorena vrijednost bespovratnih sredstava]]*Ugovori_OPULJP[[#This Row],[EU STOPA SUFINANCIRANJA %
EU CO-FINANCING RATE %]]</f>
        <v>1266479.94</v>
      </c>
      <c r="P3321" s="51">
        <f>Ugovori_OPULJP[[#This Row],[Bespovratna sredstva - EU dio - HRK]]/7.5345</f>
        <v>168090.7744375871</v>
      </c>
      <c r="Q3321" s="50">
        <f>Ugovori_OPULJP[[#This Row],[Bespovratna sredstva - Ukupno (EU+Nac) HRK
= Ukupna ugovorena vrijednost bespovratnih sredstava]]*Ugovori_OPULJP[[#This Row],[STOPA NACIONALNOG SUFINANCIRANJA %]]</f>
        <v>223496.46</v>
      </c>
      <c r="R3321" s="51">
        <f>Ugovori_OPULJP[[#This Row],[Bespovratna sredstva - Nacionalni dio - HRK]]/7.5345</f>
        <v>29663.077841927134</v>
      </c>
      <c r="S3321" s="50">
        <v>1489976.4</v>
      </c>
      <c r="T3321" s="51">
        <f>Ugovori_OPULJP[[#This Row],[Bespovratna sredstva - Ukupno (EU+Nac) HRK
= Ukupna ugovorena vrijednost bespovratnih sredstava]]/7.5345</f>
        <v>197753.85227951422</v>
      </c>
      <c r="U3321" s="50">
        <v>0</v>
      </c>
      <c r="V3321" s="51">
        <f>Ugovori_OPULJP[[#This Row],[Javni doprinos korisnika - HRK]]/7.5345</f>
        <v>0</v>
      </c>
      <c r="W3321" s="50">
        <v>0</v>
      </c>
      <c r="X3321" s="51">
        <f>Ugovori_OPULJP[[#This Row],[Privatni doprinos korisnika - HRK]]/7.5345</f>
        <v>0</v>
      </c>
      <c r="Y3321" s="52">
        <v>1489976.4</v>
      </c>
      <c r="Z3321" s="53">
        <f>Ugovori_OPULJP[[#This Row],[UKUPNI PRIHVATLJIVI IZDACI
TOTAL ELIGIBLE EXPENDITURE
= Bespovratna sredstva ukupno + doprinos korisnika
= Ukupni prihvatljivi troškovi
= Ukupna ugovorena vrijednost projekta HRK]]/7.5345</f>
        <v>197753.85227951422</v>
      </c>
      <c r="AA3321" s="44" t="s">
        <v>10669</v>
      </c>
      <c r="AB3321" s="44" t="s">
        <v>10670</v>
      </c>
      <c r="AC3321" s="114" t="s">
        <v>11994</v>
      </c>
      <c r="AD3321" s="43" t="s">
        <v>11026</v>
      </c>
    </row>
    <row r="3322" spans="1:30" ht="66.75" customHeight="1" x14ac:dyDescent="0.2">
      <c r="A3322" s="41" t="s">
        <v>11995</v>
      </c>
      <c r="B3322" s="42" t="s">
        <v>10664</v>
      </c>
      <c r="C3322" s="43" t="s">
        <v>11919</v>
      </c>
      <c r="D3322" s="43" t="s">
        <v>11927</v>
      </c>
      <c r="E3322" s="44" t="s">
        <v>232</v>
      </c>
      <c r="F3322" s="45" t="s">
        <v>11996</v>
      </c>
      <c r="G3322" s="45" t="s">
        <v>7708</v>
      </c>
      <c r="H3322" s="47">
        <v>43125</v>
      </c>
      <c r="I3322" s="47">
        <v>44221</v>
      </c>
      <c r="J3322" s="48" t="str">
        <f>IF(Ugovori_OPULJP[[#This Row],[DATUM ZAVRŠETKA OPERACIJE]]&gt;DATE(2024,3,31),"u provedbi","završen")</f>
        <v>završen</v>
      </c>
      <c r="K3322" s="46" t="s">
        <v>104</v>
      </c>
      <c r="L3322" s="46" t="s">
        <v>104</v>
      </c>
      <c r="M3322" s="49">
        <v>0.85</v>
      </c>
      <c r="N3322" s="49">
        <v>0.15</v>
      </c>
      <c r="O3322" s="50">
        <f>Ugovori_OPULJP[[#This Row],[Bespovratna sredstva - Ukupno (EU+Nac) HRK
= Ukupna ugovorena vrijednost bespovratnih sredstava]]*Ugovori_OPULJP[[#This Row],[EU STOPA SUFINANCIRANJA %
EU CO-FINANCING RATE %]]</f>
        <v>796728.8764999999</v>
      </c>
      <c r="P3322" s="51">
        <f>Ugovori_OPULJP[[#This Row],[Bespovratna sredstva - EU dio - HRK]]/7.5345</f>
        <v>105744.09403410974</v>
      </c>
      <c r="Q3322" s="50">
        <f>Ugovori_OPULJP[[#This Row],[Bespovratna sredstva - Ukupno (EU+Nac) HRK
= Ukupna ugovorena vrijednost bespovratnih sredstava]]*Ugovori_OPULJP[[#This Row],[STOPA NACIONALNOG SUFINANCIRANJA %]]</f>
        <v>140599.21349999998</v>
      </c>
      <c r="R3322" s="51">
        <f>Ugovori_OPULJP[[#This Row],[Bespovratna sredstva - Nacionalni dio - HRK]]/7.5345</f>
        <v>18660.722476607603</v>
      </c>
      <c r="S3322" s="50">
        <v>937328.09</v>
      </c>
      <c r="T3322" s="51">
        <f>Ugovori_OPULJP[[#This Row],[Bespovratna sredstva - Ukupno (EU+Nac) HRK
= Ukupna ugovorena vrijednost bespovratnih sredstava]]/7.5345</f>
        <v>124404.81651071736</v>
      </c>
      <c r="U3322" s="50">
        <v>0</v>
      </c>
      <c r="V3322" s="51">
        <f>Ugovori_OPULJP[[#This Row],[Javni doprinos korisnika - HRK]]/7.5345</f>
        <v>0</v>
      </c>
      <c r="W3322" s="50">
        <v>0</v>
      </c>
      <c r="X3322" s="51">
        <f>Ugovori_OPULJP[[#This Row],[Privatni doprinos korisnika - HRK]]/7.5345</f>
        <v>0</v>
      </c>
      <c r="Y3322" s="52">
        <v>937328.09</v>
      </c>
      <c r="Z3322" s="53">
        <f>Ugovori_OPULJP[[#This Row],[UKUPNI PRIHVATLJIVI IZDACI
TOTAL ELIGIBLE EXPENDITURE
= Bespovratna sredstva ukupno + doprinos korisnika
= Ukupni prihvatljivi troškovi
= Ukupna ugovorena vrijednost projekta HRK]]/7.5345</f>
        <v>124404.81651071736</v>
      </c>
      <c r="AA3322" s="44" t="s">
        <v>10669</v>
      </c>
      <c r="AB3322" s="44" t="s">
        <v>10670</v>
      </c>
      <c r="AC3322" s="114" t="s">
        <v>11997</v>
      </c>
      <c r="AD3322" s="43" t="s">
        <v>11026</v>
      </c>
    </row>
    <row r="3323" spans="1:30" ht="66.75" customHeight="1" x14ac:dyDescent="0.2">
      <c r="A3323" s="41" t="s">
        <v>11998</v>
      </c>
      <c r="B3323" s="42" t="s">
        <v>10664</v>
      </c>
      <c r="C3323" s="43" t="s">
        <v>11919</v>
      </c>
      <c r="D3323" s="43" t="s">
        <v>11927</v>
      </c>
      <c r="E3323" s="44" t="s">
        <v>232</v>
      </c>
      <c r="F3323" s="45" t="s">
        <v>11999</v>
      </c>
      <c r="G3323" s="45" t="s">
        <v>673</v>
      </c>
      <c r="H3323" s="47">
        <v>43125</v>
      </c>
      <c r="I3323" s="47">
        <v>44221</v>
      </c>
      <c r="J3323" s="48" t="str">
        <f>IF(Ugovori_OPULJP[[#This Row],[DATUM ZAVRŠETKA OPERACIJE]]&gt;DATE(2024,3,31),"u provedbi","završen")</f>
        <v>završen</v>
      </c>
      <c r="K3323" s="46" t="s">
        <v>109</v>
      </c>
      <c r="L3323" s="46" t="s">
        <v>104</v>
      </c>
      <c r="M3323" s="49">
        <v>0.85</v>
      </c>
      <c r="N3323" s="49">
        <v>0.15</v>
      </c>
      <c r="O3323" s="50">
        <f>Ugovori_OPULJP[[#This Row],[Bespovratna sredstva - Ukupno (EU+Nac) HRK
= Ukupna ugovorena vrijednost bespovratnih sredstava]]*Ugovori_OPULJP[[#This Row],[EU STOPA SUFINANCIRANJA %
EU CO-FINANCING RATE %]]</f>
        <v>1261923.9739999999</v>
      </c>
      <c r="P3323" s="51">
        <f>Ugovori_OPULJP[[#This Row],[Bespovratna sredstva - EU dio - HRK]]/7.5345</f>
        <v>167486.09383502553</v>
      </c>
      <c r="Q3323" s="50">
        <f>Ugovori_OPULJP[[#This Row],[Bespovratna sredstva - Ukupno (EU+Nac) HRK
= Ukupna ugovorena vrijednost bespovratnih sredstava]]*Ugovori_OPULJP[[#This Row],[STOPA NACIONALNOG SUFINANCIRANJA %]]</f>
        <v>222692.46599999999</v>
      </c>
      <c r="R3323" s="51">
        <f>Ugovori_OPULJP[[#This Row],[Bespovratna sredstva - Nacionalni dio - HRK]]/7.5345</f>
        <v>29556.369500298624</v>
      </c>
      <c r="S3323" s="50">
        <v>1484616.44</v>
      </c>
      <c r="T3323" s="51">
        <f>Ugovori_OPULJP[[#This Row],[Bespovratna sredstva - Ukupno (EU+Nac) HRK
= Ukupna ugovorena vrijednost bespovratnih sredstava]]/7.5345</f>
        <v>197042.46333532417</v>
      </c>
      <c r="U3323" s="50">
        <v>0</v>
      </c>
      <c r="V3323" s="51">
        <f>Ugovori_OPULJP[[#This Row],[Javni doprinos korisnika - HRK]]/7.5345</f>
        <v>0</v>
      </c>
      <c r="W3323" s="50">
        <v>0</v>
      </c>
      <c r="X3323" s="51">
        <f>Ugovori_OPULJP[[#This Row],[Privatni doprinos korisnika - HRK]]/7.5345</f>
        <v>0</v>
      </c>
      <c r="Y3323" s="52">
        <v>1484616.44</v>
      </c>
      <c r="Z3323" s="53">
        <f>Ugovori_OPULJP[[#This Row],[UKUPNI PRIHVATLJIVI IZDACI
TOTAL ELIGIBLE EXPENDITURE
= Bespovratna sredstva ukupno + doprinos korisnika
= Ukupni prihvatljivi troškovi
= Ukupna ugovorena vrijednost projekta HRK]]/7.5345</f>
        <v>197042.46333532417</v>
      </c>
      <c r="AA3323" s="44" t="s">
        <v>10669</v>
      </c>
      <c r="AB3323" s="44" t="s">
        <v>10670</v>
      </c>
      <c r="AC3323" s="114" t="s">
        <v>12000</v>
      </c>
      <c r="AD3323" s="43" t="s">
        <v>11026</v>
      </c>
    </row>
    <row r="3324" spans="1:30" ht="66.75" customHeight="1" x14ac:dyDescent="0.2">
      <c r="A3324" s="41" t="s">
        <v>12001</v>
      </c>
      <c r="B3324" s="42" t="s">
        <v>10664</v>
      </c>
      <c r="C3324" s="43" t="s">
        <v>11919</v>
      </c>
      <c r="D3324" s="43" t="s">
        <v>11927</v>
      </c>
      <c r="E3324" s="44" t="s">
        <v>232</v>
      </c>
      <c r="F3324" s="45" t="s">
        <v>12002</v>
      </c>
      <c r="G3324" s="45" t="s">
        <v>7751</v>
      </c>
      <c r="H3324" s="47">
        <v>43125</v>
      </c>
      <c r="I3324" s="47">
        <v>44221</v>
      </c>
      <c r="J3324" s="48" t="str">
        <f>IF(Ugovori_OPULJP[[#This Row],[DATUM ZAVRŠETKA OPERACIJE]]&gt;DATE(2024,3,31),"u provedbi","završen")</f>
        <v>završen</v>
      </c>
      <c r="K3324" s="46" t="s">
        <v>109</v>
      </c>
      <c r="L3324" s="46" t="s">
        <v>104</v>
      </c>
      <c r="M3324" s="49">
        <v>0.85</v>
      </c>
      <c r="N3324" s="49">
        <v>0.15</v>
      </c>
      <c r="O3324" s="50">
        <f>Ugovori_OPULJP[[#This Row],[Bespovratna sredstva - Ukupno (EU+Nac) HRK
= Ukupna ugovorena vrijednost bespovratnih sredstava]]*Ugovori_OPULJP[[#This Row],[EU STOPA SUFINANCIRANJA %
EU CO-FINANCING RATE %]]</f>
        <v>1242809.9645</v>
      </c>
      <c r="P3324" s="51">
        <f>Ugovori_OPULJP[[#This Row],[Bespovratna sredstva - EU dio - HRK]]/7.5345</f>
        <v>164949.22881412168</v>
      </c>
      <c r="Q3324" s="50">
        <f>Ugovori_OPULJP[[#This Row],[Bespovratna sredstva - Ukupno (EU+Nac) HRK
= Ukupna ugovorena vrijednost bespovratnih sredstava]]*Ugovori_OPULJP[[#This Row],[STOPA NACIONALNOG SUFINANCIRANJA %]]</f>
        <v>219319.40550000002</v>
      </c>
      <c r="R3324" s="51">
        <f>Ugovori_OPULJP[[#This Row],[Bespovratna sredstva - Nacionalni dio - HRK]]/7.5345</f>
        <v>29108.687437786186</v>
      </c>
      <c r="S3324" s="50">
        <v>1462129.37</v>
      </c>
      <c r="T3324" s="51">
        <f>Ugovori_OPULJP[[#This Row],[Bespovratna sredstva - Ukupno (EU+Nac) HRK
= Ukupna ugovorena vrijednost bespovratnih sredstava]]/7.5345</f>
        <v>194057.91625190788</v>
      </c>
      <c r="U3324" s="50">
        <v>0</v>
      </c>
      <c r="V3324" s="51">
        <f>Ugovori_OPULJP[[#This Row],[Javni doprinos korisnika - HRK]]/7.5345</f>
        <v>0</v>
      </c>
      <c r="W3324" s="50">
        <v>0</v>
      </c>
      <c r="X3324" s="51">
        <f>Ugovori_OPULJP[[#This Row],[Privatni doprinos korisnika - HRK]]/7.5345</f>
        <v>0</v>
      </c>
      <c r="Y3324" s="52">
        <v>1462129.37</v>
      </c>
      <c r="Z3324" s="53">
        <f>Ugovori_OPULJP[[#This Row],[UKUPNI PRIHVATLJIVI IZDACI
TOTAL ELIGIBLE EXPENDITURE
= Bespovratna sredstva ukupno + doprinos korisnika
= Ukupni prihvatljivi troškovi
= Ukupna ugovorena vrijednost projekta HRK]]/7.5345</f>
        <v>194057.91625190788</v>
      </c>
      <c r="AA3324" s="44" t="s">
        <v>10669</v>
      </c>
      <c r="AB3324" s="44" t="s">
        <v>10670</v>
      </c>
      <c r="AC3324" s="114" t="s">
        <v>12003</v>
      </c>
      <c r="AD3324" s="43" t="s">
        <v>11026</v>
      </c>
    </row>
    <row r="3325" spans="1:30" ht="66.75" customHeight="1" x14ac:dyDescent="0.2">
      <c r="A3325" s="41" t="s">
        <v>12004</v>
      </c>
      <c r="B3325" s="42" t="s">
        <v>10664</v>
      </c>
      <c r="C3325" s="43" t="s">
        <v>11919</v>
      </c>
      <c r="D3325" s="43" t="s">
        <v>12005</v>
      </c>
      <c r="E3325" s="44" t="s">
        <v>34</v>
      </c>
      <c r="F3325" s="45" t="s">
        <v>12005</v>
      </c>
      <c r="G3325" s="45" t="s">
        <v>10670</v>
      </c>
      <c r="H3325" s="47">
        <v>43466</v>
      </c>
      <c r="I3325" s="47">
        <v>45107</v>
      </c>
      <c r="J3325" s="48" t="str">
        <f>IF(Ugovori_OPULJP[[#This Row],[DATUM ZAVRŠETKA OPERACIJE]]&gt;DATE(2024,3,31),"u provedbi","završen")</f>
        <v>završen</v>
      </c>
      <c r="K3325" s="46" t="s">
        <v>36</v>
      </c>
      <c r="L3325" s="46" t="s">
        <v>37</v>
      </c>
      <c r="M3325" s="49">
        <v>0.85</v>
      </c>
      <c r="N3325" s="49">
        <v>0.15</v>
      </c>
      <c r="O3325" s="50">
        <f>Ugovori_OPULJP[[#This Row],[Bespovratna sredstva - Ukupno (EU+Nac) HRK
= Ukupna ugovorena vrijednost bespovratnih sredstava]]*Ugovori_OPULJP[[#This Row],[EU STOPA SUFINANCIRANJA %
EU CO-FINANCING RATE %]]</f>
        <v>15162384.710999999</v>
      </c>
      <c r="P3325" s="51">
        <f>Ugovori_OPULJP[[#This Row],[Bespovratna sredstva - EU dio - HRK]]/7.5345</f>
        <v>2012394.2811069081</v>
      </c>
      <c r="Q3325" s="50">
        <f>Ugovori_OPULJP[[#This Row],[Bespovratna sredstva - Ukupno (EU+Nac) HRK
= Ukupna ugovorena vrijednost bespovratnih sredstava]]*Ugovori_OPULJP[[#This Row],[STOPA NACIONALNOG SUFINANCIRANJA %]]</f>
        <v>2675714.949</v>
      </c>
      <c r="R3325" s="51">
        <f>Ugovori_OPULJP[[#This Row],[Bespovratna sredstva - Nacionalni dio - HRK]]/7.5345</f>
        <v>355128.40254827793</v>
      </c>
      <c r="S3325" s="50">
        <v>17838099.66</v>
      </c>
      <c r="T3325" s="51">
        <f>Ugovori_OPULJP[[#This Row],[Bespovratna sredstva - Ukupno (EU+Nac) HRK
= Ukupna ugovorena vrijednost bespovratnih sredstava]]/7.5345</f>
        <v>2367522.6836551861</v>
      </c>
      <c r="U3325" s="50">
        <v>0</v>
      </c>
      <c r="V3325" s="51">
        <f>Ugovori_OPULJP[[#This Row],[Javni doprinos korisnika - HRK]]/7.5345</f>
        <v>0</v>
      </c>
      <c r="W3325" s="50">
        <v>0</v>
      </c>
      <c r="X3325" s="51">
        <f>Ugovori_OPULJP[[#This Row],[Privatni doprinos korisnika - HRK]]/7.5345</f>
        <v>0</v>
      </c>
      <c r="Y3325" s="52">
        <v>17838099.66</v>
      </c>
      <c r="Z3325" s="53">
        <f>Ugovori_OPULJP[[#This Row],[UKUPNI PRIHVATLJIVI IZDACI
TOTAL ELIGIBLE EXPENDITURE
= Bespovratna sredstva ukupno + doprinos korisnika
= Ukupni prihvatljivi troškovi
= Ukupna ugovorena vrijednost projekta HRK]]/7.5345</f>
        <v>2367522.6836551861</v>
      </c>
      <c r="AA3325" s="44" t="s">
        <v>10669</v>
      </c>
      <c r="AB3325" s="44" t="s">
        <v>10670</v>
      </c>
      <c r="AC3325" s="114" t="s">
        <v>12006</v>
      </c>
      <c r="AD3325" s="43" t="s">
        <v>11026</v>
      </c>
    </row>
    <row r="3326" spans="1:30" ht="66.75" customHeight="1" x14ac:dyDescent="0.2">
      <c r="A3326" s="61" t="s">
        <v>12007</v>
      </c>
      <c r="B3326" s="55" t="s">
        <v>10664</v>
      </c>
      <c r="C3326" s="56" t="s">
        <v>11919</v>
      </c>
      <c r="D3326" s="56" t="s">
        <v>12008</v>
      </c>
      <c r="E3326" s="57" t="s">
        <v>34</v>
      </c>
      <c r="F3326" s="62" t="s">
        <v>12008</v>
      </c>
      <c r="G3326" s="45" t="s">
        <v>10670</v>
      </c>
      <c r="H3326" s="59">
        <v>43983</v>
      </c>
      <c r="I3326" s="59">
        <v>45078</v>
      </c>
      <c r="J3326" s="48" t="str">
        <f>IF(Ugovori_OPULJP[[#This Row],[DATUM ZAVRŠETKA OPERACIJE]]&gt;DATE(2024,3,31),"u provedbi","završen")</f>
        <v>završen</v>
      </c>
      <c r="K3326" s="58" t="s">
        <v>36</v>
      </c>
      <c r="L3326" s="58" t="s">
        <v>37</v>
      </c>
      <c r="M3326" s="49">
        <v>0.85</v>
      </c>
      <c r="N3326" s="49">
        <v>0.15</v>
      </c>
      <c r="O3326" s="50">
        <f>Ugovori_OPULJP[[#This Row],[Bespovratna sredstva - Ukupno (EU+Nac) HRK
= Ukupna ugovorena vrijednost bespovratnih sredstava]]*Ugovori_OPULJP[[#This Row],[EU STOPA SUFINANCIRANJA %
EU CO-FINANCING RATE %]]</f>
        <v>10064680</v>
      </c>
      <c r="P3326" s="51">
        <f>Ugovori_OPULJP[[#This Row],[Bespovratna sredstva - EU dio - HRK]]/7.5345</f>
        <v>1335812.5953945185</v>
      </c>
      <c r="Q3326" s="50">
        <f>Ugovori_OPULJP[[#This Row],[Bespovratna sredstva - Ukupno (EU+Nac) HRK
= Ukupna ugovorena vrijednost bespovratnih sredstava]]*Ugovori_OPULJP[[#This Row],[STOPA NACIONALNOG SUFINANCIRANJA %]]</f>
        <v>1776120</v>
      </c>
      <c r="R3326" s="51">
        <f>Ugovori_OPULJP[[#This Row],[Bespovratna sredstva - Nacionalni dio - HRK]]/7.5345</f>
        <v>235731.63448138561</v>
      </c>
      <c r="S3326" s="52">
        <v>11840800</v>
      </c>
      <c r="T3326" s="53">
        <f>Ugovori_OPULJP[[#This Row],[Bespovratna sredstva - Ukupno (EU+Nac) HRK
= Ukupna ugovorena vrijednost bespovratnih sredstava]]/7.5345</f>
        <v>1571544.229875904</v>
      </c>
      <c r="U3326" s="50">
        <v>0</v>
      </c>
      <c r="V3326" s="51">
        <f>Ugovori_OPULJP[[#This Row],[Javni doprinos korisnika - HRK]]/7.5345</f>
        <v>0</v>
      </c>
      <c r="W3326" s="50">
        <v>0</v>
      </c>
      <c r="X3326" s="51">
        <f>Ugovori_OPULJP[[#This Row],[Privatni doprinos korisnika - HRK]]/7.5345</f>
        <v>0</v>
      </c>
      <c r="Y3326" s="52">
        <v>11840800</v>
      </c>
      <c r="Z3326" s="53">
        <f>Ugovori_OPULJP[[#This Row],[UKUPNI PRIHVATLJIVI IZDACI
TOTAL ELIGIBLE EXPENDITURE
= Bespovratna sredstva ukupno + doprinos korisnika
= Ukupni prihvatljivi troškovi
= Ukupna ugovorena vrijednost projekta HRK]]/7.5345</f>
        <v>1571544.229875904</v>
      </c>
      <c r="AA3326" s="57" t="s">
        <v>10669</v>
      </c>
      <c r="AB3326" s="57" t="s">
        <v>10670</v>
      </c>
      <c r="AC3326" s="107" t="s">
        <v>12009</v>
      </c>
      <c r="AD3326" s="63" t="s">
        <v>11026</v>
      </c>
    </row>
    <row r="3327" spans="1:30" ht="66.75" customHeight="1" x14ac:dyDescent="0.2">
      <c r="A3327" s="41" t="s">
        <v>12010</v>
      </c>
      <c r="B3327" s="42" t="s">
        <v>10664</v>
      </c>
      <c r="C3327" s="43" t="s">
        <v>12011</v>
      </c>
      <c r="D3327" s="43" t="s">
        <v>12012</v>
      </c>
      <c r="E3327" s="44" t="s">
        <v>34</v>
      </c>
      <c r="F3327" s="45" t="s">
        <v>12012</v>
      </c>
      <c r="G3327" s="45" t="s">
        <v>10670</v>
      </c>
      <c r="H3327" s="47">
        <v>42856</v>
      </c>
      <c r="I3327" s="47">
        <v>44469</v>
      </c>
      <c r="J3327" s="48" t="str">
        <f>IF(Ugovori_OPULJP[[#This Row],[DATUM ZAVRŠETKA OPERACIJE]]&gt;DATE(2024,3,31),"u provedbi","završen")</f>
        <v>završen</v>
      </c>
      <c r="K3327" s="46" t="s">
        <v>36</v>
      </c>
      <c r="L3327" s="46" t="s">
        <v>37</v>
      </c>
      <c r="M3327" s="49">
        <v>0.85</v>
      </c>
      <c r="N3327" s="49">
        <v>0.15</v>
      </c>
      <c r="O3327" s="50">
        <f>Ugovori_OPULJP[[#This Row],[Bespovratna sredstva - Ukupno (EU+Nac) HRK
= Ukupna ugovorena vrijednost bespovratnih sredstava]]*Ugovori_OPULJP[[#This Row],[EU STOPA SUFINANCIRANJA %
EU CO-FINANCING RATE %]]</f>
        <v>10053985.98</v>
      </c>
      <c r="P3327" s="51">
        <f>Ugovori_OPULJP[[#This Row],[Bespovratna sredstva - EU dio - HRK]]/7.5345</f>
        <v>1334393.2550268765</v>
      </c>
      <c r="Q3327" s="50">
        <f>Ugovori_OPULJP[[#This Row],[Bespovratna sredstva - Ukupno (EU+Nac) HRK
= Ukupna ugovorena vrijednost bespovratnih sredstava]]*Ugovori_OPULJP[[#This Row],[STOPA NACIONALNOG SUFINANCIRANJA %]]</f>
        <v>1774232.82</v>
      </c>
      <c r="R3327" s="51">
        <f>Ugovori_OPULJP[[#This Row],[Bespovratna sredstva - Nacionalni dio - HRK]]/7.5345</f>
        <v>235481.16265180171</v>
      </c>
      <c r="S3327" s="50">
        <v>11828218.800000001</v>
      </c>
      <c r="T3327" s="51">
        <f>Ugovori_OPULJP[[#This Row],[Bespovratna sredstva - Ukupno (EU+Nac) HRK
= Ukupna ugovorena vrijednost bespovratnih sredstava]]/7.5345</f>
        <v>1569874.4176786782</v>
      </c>
      <c r="U3327" s="50">
        <v>0</v>
      </c>
      <c r="V3327" s="51">
        <f>Ugovori_OPULJP[[#This Row],[Javni doprinos korisnika - HRK]]/7.5345</f>
        <v>0</v>
      </c>
      <c r="W3327" s="50">
        <v>0</v>
      </c>
      <c r="X3327" s="51">
        <f>Ugovori_OPULJP[[#This Row],[Privatni doprinos korisnika - HRK]]/7.5345</f>
        <v>0</v>
      </c>
      <c r="Y3327" s="52">
        <v>11828218.800000001</v>
      </c>
      <c r="Z3327" s="53">
        <f>Ugovori_OPULJP[[#This Row],[UKUPNI PRIHVATLJIVI IZDACI
TOTAL ELIGIBLE EXPENDITURE
= Bespovratna sredstva ukupno + doprinos korisnika
= Ukupni prihvatljivi troškovi
= Ukupna ugovorena vrijednost projekta HRK]]/7.5345</f>
        <v>1569874.4176786782</v>
      </c>
      <c r="AA3327" s="44" t="s">
        <v>10669</v>
      </c>
      <c r="AB3327" s="44" t="s">
        <v>10670</v>
      </c>
      <c r="AC3327" s="114" t="s">
        <v>12013</v>
      </c>
      <c r="AD3327" s="43" t="s">
        <v>12014</v>
      </c>
    </row>
    <row r="3328" spans="1:30" ht="66.75" customHeight="1" x14ac:dyDescent="0.2">
      <c r="A3328" s="41" t="s">
        <v>12015</v>
      </c>
      <c r="B3328" s="42" t="s">
        <v>10664</v>
      </c>
      <c r="C3328" s="43" t="s">
        <v>12011</v>
      </c>
      <c r="D3328" s="43" t="s">
        <v>12016</v>
      </c>
      <c r="E3328" s="44" t="s">
        <v>34</v>
      </c>
      <c r="F3328" s="45" t="s">
        <v>12016</v>
      </c>
      <c r="G3328" s="45" t="s">
        <v>10670</v>
      </c>
      <c r="H3328" s="47">
        <v>42736</v>
      </c>
      <c r="I3328" s="47">
        <v>45199</v>
      </c>
      <c r="J3328" s="48" t="str">
        <f>IF(Ugovori_OPULJP[[#This Row],[DATUM ZAVRŠETKA OPERACIJE]]&gt;DATE(2024,3,31),"u provedbi","završen")</f>
        <v>završen</v>
      </c>
      <c r="K3328" s="46" t="s">
        <v>36</v>
      </c>
      <c r="L3328" s="46" t="s">
        <v>37</v>
      </c>
      <c r="M3328" s="49">
        <v>0.85</v>
      </c>
      <c r="N3328" s="49">
        <v>0.15</v>
      </c>
      <c r="O3328" s="50">
        <f>Ugovori_OPULJP[[#This Row],[Bespovratna sredstva - Ukupno (EU+Nac) HRK
= Ukupna ugovorena vrijednost bespovratnih sredstava]]*Ugovori_OPULJP[[#This Row],[EU STOPA SUFINANCIRANJA %
EU CO-FINANCING RATE %]]</f>
        <v>42431866.839000002</v>
      </c>
      <c r="P3328" s="51">
        <f>Ugovori_OPULJP[[#This Row],[Bespovratna sredstva - EU dio - HRK]]/7.5345</f>
        <v>5631676.5331475213</v>
      </c>
      <c r="Q3328" s="50">
        <f>Ugovori_OPULJP[[#This Row],[Bespovratna sredstva - Ukupno (EU+Nac) HRK
= Ukupna ugovorena vrijednost bespovratnih sredstava]]*Ugovori_OPULJP[[#This Row],[STOPA NACIONALNOG SUFINANCIRANJA %]]</f>
        <v>7487976.5010000002</v>
      </c>
      <c r="R3328" s="51">
        <f>Ugovori_OPULJP[[#This Row],[Bespovratna sredstva - Nacionalni dio - HRK]]/7.5345</f>
        <v>993825.27055544488</v>
      </c>
      <c r="S3328" s="50">
        <v>49919843.340000004</v>
      </c>
      <c r="T3328" s="51">
        <f>Ugovori_OPULJP[[#This Row],[Bespovratna sredstva - Ukupno (EU+Nac) HRK
= Ukupna ugovorena vrijednost bespovratnih sredstava]]/7.5345</f>
        <v>6625501.8037029663</v>
      </c>
      <c r="U3328" s="50">
        <v>0</v>
      </c>
      <c r="V3328" s="51">
        <f>Ugovori_OPULJP[[#This Row],[Javni doprinos korisnika - HRK]]/7.5345</f>
        <v>0</v>
      </c>
      <c r="W3328" s="50">
        <v>0</v>
      </c>
      <c r="X3328" s="51">
        <f>Ugovori_OPULJP[[#This Row],[Privatni doprinos korisnika - HRK]]/7.5345</f>
        <v>0</v>
      </c>
      <c r="Y3328" s="52">
        <v>49919843.340000004</v>
      </c>
      <c r="Z3328" s="53">
        <f>Ugovori_OPULJP[[#This Row],[UKUPNI PRIHVATLJIVI IZDACI
TOTAL ELIGIBLE EXPENDITURE
= Bespovratna sredstva ukupno + doprinos korisnika
= Ukupni prihvatljivi troškovi
= Ukupna ugovorena vrijednost projekta HRK]]/7.5345</f>
        <v>6625501.8037029663</v>
      </c>
      <c r="AA3328" s="44" t="s">
        <v>10669</v>
      </c>
      <c r="AB3328" s="44" t="s">
        <v>10670</v>
      </c>
      <c r="AC3328" s="114" t="s">
        <v>12017</v>
      </c>
      <c r="AD3328" s="43" t="s">
        <v>12014</v>
      </c>
    </row>
    <row r="3329" spans="1:30" ht="66.75" customHeight="1" x14ac:dyDescent="0.2">
      <c r="A3329" s="41" t="s">
        <v>12018</v>
      </c>
      <c r="B3329" s="42" t="s">
        <v>10664</v>
      </c>
      <c r="C3329" s="43" t="s">
        <v>12011</v>
      </c>
      <c r="D3329" s="43" t="s">
        <v>12019</v>
      </c>
      <c r="E3329" s="44" t="s">
        <v>34</v>
      </c>
      <c r="F3329" s="45" t="s">
        <v>12019</v>
      </c>
      <c r="G3329" s="45" t="s">
        <v>10670</v>
      </c>
      <c r="H3329" s="47">
        <v>43041</v>
      </c>
      <c r="I3329" s="47">
        <v>45260</v>
      </c>
      <c r="J3329" s="48" t="str">
        <f>IF(Ugovori_OPULJP[[#This Row],[DATUM ZAVRŠETKA OPERACIJE]]&gt;DATE(2024,3,31),"u provedbi","završen")</f>
        <v>završen</v>
      </c>
      <c r="K3329" s="46" t="s">
        <v>36</v>
      </c>
      <c r="L3329" s="46" t="s">
        <v>37</v>
      </c>
      <c r="M3329" s="49">
        <v>0.85</v>
      </c>
      <c r="N3329" s="49">
        <v>0.15</v>
      </c>
      <c r="O3329" s="50">
        <f>Ugovori_OPULJP[[#This Row],[Bespovratna sredstva - Ukupno (EU+Nac) HRK
= Ukupna ugovorena vrijednost bespovratnih sredstava]]*Ugovori_OPULJP[[#This Row],[EU STOPA SUFINANCIRANJA %
EU CO-FINANCING RATE %]]</f>
        <v>113317171.7025</v>
      </c>
      <c r="P3329" s="51">
        <f>Ugovori_OPULJP[[#This Row],[Bespovratna sredstva - EU dio - HRK]]/7.5345</f>
        <v>15039773.269958192</v>
      </c>
      <c r="Q3329" s="50">
        <f>Ugovori_OPULJP[[#This Row],[Bespovratna sredstva - Ukupno (EU+Nac) HRK
= Ukupna ugovorena vrijednost bespovratnih sredstava]]*Ugovori_OPULJP[[#This Row],[STOPA NACIONALNOG SUFINANCIRANJA %]]</f>
        <v>19997147.947500002</v>
      </c>
      <c r="R3329" s="51">
        <f>Ugovori_OPULJP[[#This Row],[Bespovratna sredstva - Nacionalni dio - HRK]]/7.5345</f>
        <v>2654077.635874975</v>
      </c>
      <c r="S3329" s="50">
        <v>133314319.65000001</v>
      </c>
      <c r="T3329" s="51">
        <f>Ugovori_OPULJP[[#This Row],[Bespovratna sredstva - Ukupno (EU+Nac) HRK
= Ukupna ugovorena vrijednost bespovratnih sredstava]]/7.5345</f>
        <v>17693850.905833166</v>
      </c>
      <c r="U3329" s="50">
        <v>0</v>
      </c>
      <c r="V3329" s="51">
        <f>Ugovori_OPULJP[[#This Row],[Javni doprinos korisnika - HRK]]/7.5345</f>
        <v>0</v>
      </c>
      <c r="W3329" s="50">
        <v>0</v>
      </c>
      <c r="X3329" s="51">
        <f>Ugovori_OPULJP[[#This Row],[Privatni doprinos korisnika - HRK]]/7.5345</f>
        <v>0</v>
      </c>
      <c r="Y3329" s="52">
        <v>133314319.65000001</v>
      </c>
      <c r="Z3329" s="53">
        <f>Ugovori_OPULJP[[#This Row],[UKUPNI PRIHVATLJIVI IZDACI
TOTAL ELIGIBLE EXPENDITURE
= Bespovratna sredstva ukupno + doprinos korisnika
= Ukupni prihvatljivi troškovi
= Ukupna ugovorena vrijednost projekta HRK]]/7.5345</f>
        <v>17693850.905833166</v>
      </c>
      <c r="AA3329" s="44" t="s">
        <v>10669</v>
      </c>
      <c r="AB3329" s="44" t="s">
        <v>10670</v>
      </c>
      <c r="AC3329" s="114" t="s">
        <v>12020</v>
      </c>
      <c r="AD3329" s="43" t="s">
        <v>12014</v>
      </c>
    </row>
    <row r="3330" spans="1:30" ht="66.75" customHeight="1" x14ac:dyDescent="0.2">
      <c r="A3330" s="41" t="s">
        <v>12021</v>
      </c>
      <c r="B3330" s="42" t="s">
        <v>10664</v>
      </c>
      <c r="C3330" s="43" t="s">
        <v>12011</v>
      </c>
      <c r="D3330" s="43" t="s">
        <v>12022</v>
      </c>
      <c r="E3330" s="44" t="s">
        <v>12023</v>
      </c>
      <c r="F3330" s="45" t="s">
        <v>12024</v>
      </c>
      <c r="G3330" s="45" t="s">
        <v>12025</v>
      </c>
      <c r="H3330" s="47">
        <v>43828</v>
      </c>
      <c r="I3330" s="47">
        <v>45289</v>
      </c>
      <c r="J3330" s="48" t="str">
        <f>IF(Ugovori_OPULJP[[#This Row],[DATUM ZAVRŠETKA OPERACIJE]]&gt;DATE(2024,3,31),"u provedbi","završen")</f>
        <v>završen</v>
      </c>
      <c r="K3330" s="46" t="s">
        <v>892</v>
      </c>
      <c r="L3330" s="46" t="s">
        <v>155</v>
      </c>
      <c r="M3330" s="49">
        <v>0.85</v>
      </c>
      <c r="N3330" s="49">
        <v>0.15</v>
      </c>
      <c r="O3330" s="50">
        <f>Ugovori_OPULJP[[#This Row],[Bespovratna sredstva - Ukupno (EU+Nac) HRK
= Ukupna ugovorena vrijednost bespovratnih sredstava]]*Ugovori_OPULJP[[#This Row],[EU STOPA SUFINANCIRANJA %
EU CO-FINANCING RATE %]]</f>
        <v>42189398.550499998</v>
      </c>
      <c r="P3330" s="51">
        <f>Ugovori_OPULJP[[#This Row],[Bespovratna sredstva - EU dio - HRK]]/7.5345</f>
        <v>5599495.4609463131</v>
      </c>
      <c r="Q3330" s="50">
        <f>Ugovori_OPULJP[[#This Row],[Bespovratna sredstva - Ukupno (EU+Nac) HRK
= Ukupna ugovorena vrijednost bespovratnih sredstava]]*Ugovori_OPULJP[[#This Row],[STOPA NACIONALNOG SUFINANCIRANJA %]]</f>
        <v>7445187.9795000004</v>
      </c>
      <c r="R3330" s="51">
        <f>Ugovori_OPULJP[[#This Row],[Bespovratna sredstva - Nacionalni dio - HRK]]/7.5345</f>
        <v>988146.25781405531</v>
      </c>
      <c r="S3330" s="50">
        <v>49634586.530000001</v>
      </c>
      <c r="T3330" s="51">
        <f>Ugovori_OPULJP[[#This Row],[Bespovratna sredstva - Ukupno (EU+Nac) HRK
= Ukupna ugovorena vrijednost bespovratnih sredstava]]/7.5345</f>
        <v>6587641.7187603684</v>
      </c>
      <c r="U3330" s="50">
        <v>0</v>
      </c>
      <c r="V3330" s="51">
        <f>Ugovori_OPULJP[[#This Row],[Javni doprinos korisnika - HRK]]/7.5345</f>
        <v>0</v>
      </c>
      <c r="W3330" s="50">
        <v>0</v>
      </c>
      <c r="X3330" s="51">
        <f>Ugovori_OPULJP[[#This Row],[Privatni doprinos korisnika - HRK]]/7.5345</f>
        <v>0</v>
      </c>
      <c r="Y3330" s="52">
        <v>49634586.530000001</v>
      </c>
      <c r="Z3330" s="53">
        <f>Ugovori_OPULJP[[#This Row],[UKUPNI PRIHVATLJIVI IZDACI
TOTAL ELIGIBLE EXPENDITURE
= Bespovratna sredstva ukupno + doprinos korisnika
= Ukupni prihvatljivi troškovi
= Ukupna ugovorena vrijednost projekta HRK]]/7.5345</f>
        <v>6587641.7187603684</v>
      </c>
      <c r="AA3330" s="44" t="s">
        <v>10669</v>
      </c>
      <c r="AB3330" s="44" t="s">
        <v>10670</v>
      </c>
      <c r="AC3330" s="114" t="s">
        <v>12026</v>
      </c>
      <c r="AD3330" s="43" t="s">
        <v>12014</v>
      </c>
    </row>
    <row r="3331" spans="1:30" ht="66.75" customHeight="1" x14ac:dyDescent="0.2">
      <c r="A3331" s="41" t="s">
        <v>12027</v>
      </c>
      <c r="B3331" s="42" t="s">
        <v>10664</v>
      </c>
      <c r="C3331" s="43" t="s">
        <v>12011</v>
      </c>
      <c r="D3331" s="43" t="s">
        <v>12022</v>
      </c>
      <c r="E3331" s="44" t="s">
        <v>12023</v>
      </c>
      <c r="F3331" s="45" t="s">
        <v>12028</v>
      </c>
      <c r="G3331" s="45" t="s">
        <v>12029</v>
      </c>
      <c r="H3331" s="47">
        <v>43828</v>
      </c>
      <c r="I3331" s="47">
        <v>45289</v>
      </c>
      <c r="J3331" s="48" t="str">
        <f>IF(Ugovori_OPULJP[[#This Row],[DATUM ZAVRŠETKA OPERACIJE]]&gt;DATE(2024,3,31),"u provedbi","završen")</f>
        <v>završen</v>
      </c>
      <c r="K3331" s="46" t="s">
        <v>338</v>
      </c>
      <c r="L3331" s="46" t="s">
        <v>338</v>
      </c>
      <c r="M3331" s="49">
        <v>0.85</v>
      </c>
      <c r="N3331" s="49">
        <v>0.15</v>
      </c>
      <c r="O3331" s="50">
        <f>Ugovori_OPULJP[[#This Row],[Bespovratna sredstva - Ukupno (EU+Nac) HRK
= Ukupna ugovorena vrijednost bespovratnih sredstava]]*Ugovori_OPULJP[[#This Row],[EU STOPA SUFINANCIRANJA %
EU CO-FINANCING RATE %]]</f>
        <v>25523562.7225</v>
      </c>
      <c r="P3331" s="51">
        <f>Ugovori_OPULJP[[#This Row],[Bespovratna sredstva - EU dio - HRK]]/7.5345</f>
        <v>3387558.9252770585</v>
      </c>
      <c r="Q3331" s="50">
        <f>Ugovori_OPULJP[[#This Row],[Bespovratna sredstva - Ukupno (EU+Nac) HRK
= Ukupna ugovorena vrijednost bespovratnih sredstava]]*Ugovori_OPULJP[[#This Row],[STOPA NACIONALNOG SUFINANCIRANJA %]]</f>
        <v>4504158.1275000004</v>
      </c>
      <c r="R3331" s="51">
        <f>Ugovori_OPULJP[[#This Row],[Bespovratna sredstva - Nacionalni dio - HRK]]/7.5345</f>
        <v>597804.51622536336</v>
      </c>
      <c r="S3331" s="50">
        <v>30027720.850000001</v>
      </c>
      <c r="T3331" s="51">
        <f>Ugovori_OPULJP[[#This Row],[Bespovratna sredstva - Ukupno (EU+Nac) HRK
= Ukupna ugovorena vrijednost bespovratnih sredstava]]/7.5345</f>
        <v>3985363.4415024221</v>
      </c>
      <c r="U3331" s="50">
        <v>0</v>
      </c>
      <c r="V3331" s="51">
        <f>Ugovori_OPULJP[[#This Row],[Javni doprinos korisnika - HRK]]/7.5345</f>
        <v>0</v>
      </c>
      <c r="W3331" s="50">
        <v>0</v>
      </c>
      <c r="X3331" s="51">
        <f>Ugovori_OPULJP[[#This Row],[Privatni doprinos korisnika - HRK]]/7.5345</f>
        <v>0</v>
      </c>
      <c r="Y3331" s="52">
        <v>30027720.850000001</v>
      </c>
      <c r="Z3331" s="53">
        <f>Ugovori_OPULJP[[#This Row],[UKUPNI PRIHVATLJIVI IZDACI
TOTAL ELIGIBLE EXPENDITURE
= Bespovratna sredstva ukupno + doprinos korisnika
= Ukupni prihvatljivi troškovi
= Ukupna ugovorena vrijednost projekta HRK]]/7.5345</f>
        <v>3985363.4415024221</v>
      </c>
      <c r="AA3331" s="44" t="s">
        <v>10669</v>
      </c>
      <c r="AB3331" s="44" t="s">
        <v>10670</v>
      </c>
      <c r="AC3331" s="114" t="s">
        <v>12030</v>
      </c>
      <c r="AD3331" s="43" t="s">
        <v>12014</v>
      </c>
    </row>
    <row r="3332" spans="1:30" ht="66.75" customHeight="1" x14ac:dyDescent="0.2">
      <c r="A3332" s="41" t="s">
        <v>12031</v>
      </c>
      <c r="B3332" s="42" t="s">
        <v>10664</v>
      </c>
      <c r="C3332" s="43" t="s">
        <v>12011</v>
      </c>
      <c r="D3332" s="43" t="s">
        <v>12022</v>
      </c>
      <c r="E3332" s="44" t="s">
        <v>12023</v>
      </c>
      <c r="F3332" s="45" t="s">
        <v>12032</v>
      </c>
      <c r="G3332" s="45" t="s">
        <v>11826</v>
      </c>
      <c r="H3332" s="47">
        <v>43980</v>
      </c>
      <c r="I3332" s="47">
        <v>45289</v>
      </c>
      <c r="J3332" s="48" t="str">
        <f>IF(Ugovori_OPULJP[[#This Row],[DATUM ZAVRŠETKA OPERACIJE]]&gt;DATE(2024,3,31),"u provedbi","završen")</f>
        <v>završen</v>
      </c>
      <c r="K3332" s="46" t="s">
        <v>12033</v>
      </c>
      <c r="L3332" s="46" t="s">
        <v>425</v>
      </c>
      <c r="M3332" s="49">
        <v>0.85</v>
      </c>
      <c r="N3332" s="49">
        <v>0.15</v>
      </c>
      <c r="O3332" s="50">
        <f>Ugovori_OPULJP[[#This Row],[Bespovratna sredstva - Ukupno (EU+Nac) HRK
= Ukupna ugovorena vrijednost bespovratnih sredstava]]*Ugovori_OPULJP[[#This Row],[EU STOPA SUFINANCIRANJA %
EU CO-FINANCING RATE %]]</f>
        <v>28639204.844500002</v>
      </c>
      <c r="P3332" s="51">
        <f>Ugovori_OPULJP[[#This Row],[Bespovratna sredstva - EU dio - HRK]]/7.5345</f>
        <v>3801075.697723804</v>
      </c>
      <c r="Q3332" s="50">
        <f>Ugovori_OPULJP[[#This Row],[Bespovratna sredstva - Ukupno (EU+Nac) HRK
= Ukupna ugovorena vrijednost bespovratnih sredstava]]*Ugovori_OPULJP[[#This Row],[STOPA NACIONALNOG SUFINANCIRANJA %]]</f>
        <v>5053977.3255000003</v>
      </c>
      <c r="R3332" s="51">
        <f>Ugovori_OPULJP[[#This Row],[Bespovratna sredstva - Nacionalni dio - HRK]]/7.5345</f>
        <v>670778.0643042007</v>
      </c>
      <c r="S3332" s="50">
        <v>33693182.170000002</v>
      </c>
      <c r="T3332" s="51">
        <f>Ugovori_OPULJP[[#This Row],[Bespovratna sredstva - Ukupno (EU+Nac) HRK
= Ukupna ugovorena vrijednost bespovratnih sredstava]]/7.5345</f>
        <v>4471853.762028004</v>
      </c>
      <c r="U3332" s="50">
        <v>0</v>
      </c>
      <c r="V3332" s="51">
        <f>Ugovori_OPULJP[[#This Row],[Javni doprinos korisnika - HRK]]/7.5345</f>
        <v>0</v>
      </c>
      <c r="W3332" s="50">
        <v>0</v>
      </c>
      <c r="X3332" s="51">
        <f>Ugovori_OPULJP[[#This Row],[Privatni doprinos korisnika - HRK]]/7.5345</f>
        <v>0</v>
      </c>
      <c r="Y3332" s="52">
        <v>33693182.170000002</v>
      </c>
      <c r="Z3332" s="53">
        <f>Ugovori_OPULJP[[#This Row],[UKUPNI PRIHVATLJIVI IZDACI
TOTAL ELIGIBLE EXPENDITURE
= Bespovratna sredstva ukupno + doprinos korisnika
= Ukupni prihvatljivi troškovi
= Ukupna ugovorena vrijednost projekta HRK]]/7.5345</f>
        <v>4471853.762028004</v>
      </c>
      <c r="AA3332" s="44" t="s">
        <v>10669</v>
      </c>
      <c r="AB3332" s="44" t="s">
        <v>10670</v>
      </c>
      <c r="AC3332" s="114" t="s">
        <v>12034</v>
      </c>
      <c r="AD3332" s="43" t="s">
        <v>12014</v>
      </c>
    </row>
    <row r="3333" spans="1:30" ht="66.75" customHeight="1" x14ac:dyDescent="0.2">
      <c r="A3333" s="41" t="s">
        <v>12035</v>
      </c>
      <c r="B3333" s="42" t="s">
        <v>10664</v>
      </c>
      <c r="C3333" s="43" t="s">
        <v>12011</v>
      </c>
      <c r="D3333" s="43" t="s">
        <v>12022</v>
      </c>
      <c r="E3333" s="44" t="s">
        <v>12023</v>
      </c>
      <c r="F3333" s="45" t="s">
        <v>12036</v>
      </c>
      <c r="G3333" s="45" t="s">
        <v>12037</v>
      </c>
      <c r="H3333" s="47">
        <v>43889</v>
      </c>
      <c r="I3333" s="47">
        <v>45288</v>
      </c>
      <c r="J3333" s="48" t="str">
        <f>IF(Ugovori_OPULJP[[#This Row],[DATUM ZAVRŠETKA OPERACIJE]]&gt;DATE(2024,3,31),"u provedbi","završen")</f>
        <v>završen</v>
      </c>
      <c r="K3333" s="46" t="s">
        <v>12038</v>
      </c>
      <c r="L3333" s="46" t="s">
        <v>130</v>
      </c>
      <c r="M3333" s="49">
        <v>0.85</v>
      </c>
      <c r="N3333" s="49">
        <v>0.15</v>
      </c>
      <c r="O3333" s="50">
        <f>Ugovori_OPULJP[[#This Row],[Bespovratna sredstva - Ukupno (EU+Nac) HRK
= Ukupna ugovorena vrijednost bespovratnih sredstava]]*Ugovori_OPULJP[[#This Row],[EU STOPA SUFINANCIRANJA %
EU CO-FINANCING RATE %]]</f>
        <v>41479896.325499997</v>
      </c>
      <c r="P3333" s="51">
        <f>Ugovori_OPULJP[[#This Row],[Bespovratna sredstva - EU dio - HRK]]/7.5345</f>
        <v>5505328.3330678865</v>
      </c>
      <c r="Q3333" s="50">
        <f>Ugovori_OPULJP[[#This Row],[Bespovratna sredstva - Ukupno (EU+Nac) HRK
= Ukupna ugovorena vrijednost bespovratnih sredstava]]*Ugovori_OPULJP[[#This Row],[STOPA NACIONALNOG SUFINANCIRANJA %]]</f>
        <v>7319981.7045</v>
      </c>
      <c r="R3333" s="51">
        <f>Ugovori_OPULJP[[#This Row],[Bespovratna sredstva - Nacionalni dio - HRK]]/7.5345</f>
        <v>971528.52936492127</v>
      </c>
      <c r="S3333" s="50">
        <v>48799878.030000001</v>
      </c>
      <c r="T3333" s="51">
        <f>Ugovori_OPULJP[[#This Row],[Bespovratna sredstva - Ukupno (EU+Nac) HRK
= Ukupna ugovorena vrijednost bespovratnih sredstava]]/7.5345</f>
        <v>6476856.8624328086</v>
      </c>
      <c r="U3333" s="50">
        <v>0</v>
      </c>
      <c r="V3333" s="51">
        <f>Ugovori_OPULJP[[#This Row],[Javni doprinos korisnika - HRK]]/7.5345</f>
        <v>0</v>
      </c>
      <c r="W3333" s="50">
        <v>0</v>
      </c>
      <c r="X3333" s="51">
        <f>Ugovori_OPULJP[[#This Row],[Privatni doprinos korisnika - HRK]]/7.5345</f>
        <v>0</v>
      </c>
      <c r="Y3333" s="52">
        <v>48799878.030000001</v>
      </c>
      <c r="Z3333" s="53">
        <f>Ugovori_OPULJP[[#This Row],[UKUPNI PRIHVATLJIVI IZDACI
TOTAL ELIGIBLE EXPENDITURE
= Bespovratna sredstva ukupno + doprinos korisnika
= Ukupni prihvatljivi troškovi
= Ukupna ugovorena vrijednost projekta HRK]]/7.5345</f>
        <v>6476856.8624328086</v>
      </c>
      <c r="AA3333" s="44" t="s">
        <v>10669</v>
      </c>
      <c r="AB3333" s="44" t="s">
        <v>10670</v>
      </c>
      <c r="AC3333" s="114" t="s">
        <v>12039</v>
      </c>
      <c r="AD3333" s="43" t="s">
        <v>12014</v>
      </c>
    </row>
    <row r="3334" spans="1:30" ht="66.75" customHeight="1" x14ac:dyDescent="0.2">
      <c r="A3334" s="41" t="s">
        <v>12040</v>
      </c>
      <c r="B3334" s="42" t="s">
        <v>10664</v>
      </c>
      <c r="C3334" s="43" t="s">
        <v>12011</v>
      </c>
      <c r="D3334" s="43" t="s">
        <v>12022</v>
      </c>
      <c r="E3334" s="44" t="s">
        <v>12023</v>
      </c>
      <c r="F3334" s="45" t="s">
        <v>12041</v>
      </c>
      <c r="G3334" s="45" t="s">
        <v>12042</v>
      </c>
      <c r="H3334" s="47">
        <v>44011</v>
      </c>
      <c r="I3334" s="47">
        <v>45289</v>
      </c>
      <c r="J3334" s="48" t="str">
        <f>IF(Ugovori_OPULJP[[#This Row],[DATUM ZAVRŠETKA OPERACIJE]]&gt;DATE(2024,3,31),"u provedbi","završen")</f>
        <v>završen</v>
      </c>
      <c r="K3334" s="46" t="s">
        <v>12043</v>
      </c>
      <c r="L3334" s="46" t="s">
        <v>130</v>
      </c>
      <c r="M3334" s="49">
        <v>0.85</v>
      </c>
      <c r="N3334" s="49">
        <v>0.15</v>
      </c>
      <c r="O3334" s="50">
        <f>Ugovori_OPULJP[[#This Row],[Bespovratna sredstva - Ukupno (EU+Nac) HRK
= Ukupna ugovorena vrijednost bespovratnih sredstava]]*Ugovori_OPULJP[[#This Row],[EU STOPA SUFINANCIRANJA %
EU CO-FINANCING RATE %]]</f>
        <v>41959166.173499994</v>
      </c>
      <c r="P3334" s="51">
        <f>Ugovori_OPULJP[[#This Row],[Bespovratna sredstva - EU dio - HRK]]/7.5345</f>
        <v>5568938.3732828973</v>
      </c>
      <c r="Q3334" s="50">
        <f>Ugovori_OPULJP[[#This Row],[Bespovratna sredstva - Ukupno (EU+Nac) HRK
= Ukupna ugovorena vrijednost bespovratnih sredstava]]*Ugovori_OPULJP[[#This Row],[STOPA NACIONALNOG SUFINANCIRANJA %]]</f>
        <v>7404558.7364999996</v>
      </c>
      <c r="R3334" s="51">
        <f>Ugovori_OPULJP[[#This Row],[Bespovratna sredstva - Nacionalni dio - HRK]]/7.5345</f>
        <v>982753.83057933499</v>
      </c>
      <c r="S3334" s="50">
        <v>49363724.909999996</v>
      </c>
      <c r="T3334" s="51">
        <f>Ugovori_OPULJP[[#This Row],[Bespovratna sredstva - Ukupno (EU+Nac) HRK
= Ukupna ugovorena vrijednost bespovratnih sredstava]]/7.5345</f>
        <v>6551692.2038622331</v>
      </c>
      <c r="U3334" s="50">
        <v>0</v>
      </c>
      <c r="V3334" s="51">
        <f>Ugovori_OPULJP[[#This Row],[Javni doprinos korisnika - HRK]]/7.5345</f>
        <v>0</v>
      </c>
      <c r="W3334" s="50">
        <v>0</v>
      </c>
      <c r="X3334" s="51">
        <f>Ugovori_OPULJP[[#This Row],[Privatni doprinos korisnika - HRK]]/7.5345</f>
        <v>0</v>
      </c>
      <c r="Y3334" s="52">
        <v>49363724.909999996</v>
      </c>
      <c r="Z3334" s="53">
        <f>Ugovori_OPULJP[[#This Row],[UKUPNI PRIHVATLJIVI IZDACI
TOTAL ELIGIBLE EXPENDITURE
= Bespovratna sredstva ukupno + doprinos korisnika
= Ukupni prihvatljivi troškovi
= Ukupna ugovorena vrijednost projekta HRK]]/7.5345</f>
        <v>6551692.2038622331</v>
      </c>
      <c r="AA3334" s="44" t="s">
        <v>10669</v>
      </c>
      <c r="AB3334" s="44" t="s">
        <v>10670</v>
      </c>
      <c r="AC3334" s="114" t="s">
        <v>12044</v>
      </c>
      <c r="AD3334" s="43" t="s">
        <v>12014</v>
      </c>
    </row>
    <row r="3335" spans="1:30" ht="66.75" customHeight="1" x14ac:dyDescent="0.2">
      <c r="A3335" s="41" t="s">
        <v>12045</v>
      </c>
      <c r="B3335" s="42" t="s">
        <v>10664</v>
      </c>
      <c r="C3335" s="43" t="s">
        <v>12011</v>
      </c>
      <c r="D3335" s="43" t="s">
        <v>12022</v>
      </c>
      <c r="E3335" s="44" t="s">
        <v>12023</v>
      </c>
      <c r="F3335" s="45" t="s">
        <v>12046</v>
      </c>
      <c r="G3335" s="45" t="s">
        <v>12047</v>
      </c>
      <c r="H3335" s="47">
        <v>43891</v>
      </c>
      <c r="I3335" s="47">
        <v>45264</v>
      </c>
      <c r="J3335" s="48" t="str">
        <f>IF(Ugovori_OPULJP[[#This Row],[DATUM ZAVRŠETKA OPERACIJE]]&gt;DATE(2024,3,31),"u provedbi","završen")</f>
        <v>završen</v>
      </c>
      <c r="K3335" s="46" t="s">
        <v>594</v>
      </c>
      <c r="L3335" s="46" t="s">
        <v>594</v>
      </c>
      <c r="M3335" s="49">
        <v>0.85</v>
      </c>
      <c r="N3335" s="49">
        <v>0.15</v>
      </c>
      <c r="O3335" s="50">
        <f>Ugovori_OPULJP[[#This Row],[Bespovratna sredstva - Ukupno (EU+Nac) HRK
= Ukupna ugovorena vrijednost bespovratnih sredstava]]*Ugovori_OPULJP[[#This Row],[EU STOPA SUFINANCIRANJA %
EU CO-FINANCING RATE %]]</f>
        <v>22262816.4375</v>
      </c>
      <c r="P3335" s="51">
        <f>Ugovori_OPULJP[[#This Row],[Bespovratna sredstva - EU dio - HRK]]/7.5345</f>
        <v>2954783.5208043</v>
      </c>
      <c r="Q3335" s="50">
        <f>Ugovori_OPULJP[[#This Row],[Bespovratna sredstva - Ukupno (EU+Nac) HRK
= Ukupna ugovorena vrijednost bespovratnih sredstava]]*Ugovori_OPULJP[[#This Row],[STOPA NACIONALNOG SUFINANCIRANJA %]]</f>
        <v>3928732.3125</v>
      </c>
      <c r="R3335" s="51">
        <f>Ugovori_OPULJP[[#This Row],[Bespovratna sredstva - Nacionalni dio - HRK]]/7.5345</f>
        <v>521432.38602428825</v>
      </c>
      <c r="S3335" s="50">
        <v>26191548.75</v>
      </c>
      <c r="T3335" s="51">
        <f>Ugovori_OPULJP[[#This Row],[Bespovratna sredstva - Ukupno (EU+Nac) HRK
= Ukupna ugovorena vrijednost bespovratnih sredstava]]/7.5345</f>
        <v>3476215.9068285883</v>
      </c>
      <c r="U3335" s="50">
        <v>0</v>
      </c>
      <c r="V3335" s="51">
        <f>Ugovori_OPULJP[[#This Row],[Javni doprinos korisnika - HRK]]/7.5345</f>
        <v>0</v>
      </c>
      <c r="W3335" s="50">
        <v>0</v>
      </c>
      <c r="X3335" s="51">
        <f>Ugovori_OPULJP[[#This Row],[Privatni doprinos korisnika - HRK]]/7.5345</f>
        <v>0</v>
      </c>
      <c r="Y3335" s="52">
        <v>26191548.75</v>
      </c>
      <c r="Z3335" s="53">
        <f>Ugovori_OPULJP[[#This Row],[UKUPNI PRIHVATLJIVI IZDACI
TOTAL ELIGIBLE EXPENDITURE
= Bespovratna sredstva ukupno + doprinos korisnika
= Ukupni prihvatljivi troškovi
= Ukupna ugovorena vrijednost projekta HRK]]/7.5345</f>
        <v>3476215.9068285883</v>
      </c>
      <c r="AA3335" s="44" t="s">
        <v>10669</v>
      </c>
      <c r="AB3335" s="44" t="s">
        <v>10670</v>
      </c>
      <c r="AC3335" s="114" t="s">
        <v>12048</v>
      </c>
      <c r="AD3335" s="43" t="s">
        <v>12014</v>
      </c>
    </row>
    <row r="3336" spans="1:30" ht="66.75" customHeight="1" x14ac:dyDescent="0.2">
      <c r="A3336" s="41" t="s">
        <v>12049</v>
      </c>
      <c r="B3336" s="42" t="s">
        <v>10664</v>
      </c>
      <c r="C3336" s="43" t="s">
        <v>12011</v>
      </c>
      <c r="D3336" s="43" t="s">
        <v>12022</v>
      </c>
      <c r="E3336" s="44" t="s">
        <v>12023</v>
      </c>
      <c r="F3336" s="45" t="s">
        <v>12050</v>
      </c>
      <c r="G3336" s="45" t="s">
        <v>12051</v>
      </c>
      <c r="H3336" s="47">
        <v>43887</v>
      </c>
      <c r="I3336" s="47">
        <v>45287</v>
      </c>
      <c r="J3336" s="48" t="str">
        <f>IF(Ugovori_OPULJP[[#This Row],[DATUM ZAVRŠETKA OPERACIJE]]&gt;DATE(2024,3,31),"u provedbi","završen")</f>
        <v>završen</v>
      </c>
      <c r="K3336" s="46" t="s">
        <v>12052</v>
      </c>
      <c r="L3336" s="46" t="s">
        <v>271</v>
      </c>
      <c r="M3336" s="49">
        <v>0.85</v>
      </c>
      <c r="N3336" s="49">
        <v>0.15</v>
      </c>
      <c r="O3336" s="50">
        <f>Ugovori_OPULJP[[#This Row],[Bespovratna sredstva - Ukupno (EU+Nac) HRK
= Ukupna ugovorena vrijednost bespovratnih sredstava]]*Ugovori_OPULJP[[#This Row],[EU STOPA SUFINANCIRANJA %
EU CO-FINANCING RATE %]]</f>
        <v>27023802.853999998</v>
      </c>
      <c r="P3336" s="51">
        <f>Ugovori_OPULJP[[#This Row],[Bespovratna sredstva - EU dio - HRK]]/7.5345</f>
        <v>3586675.0088260663</v>
      </c>
      <c r="Q3336" s="50">
        <f>Ugovori_OPULJP[[#This Row],[Bespovratna sredstva - Ukupno (EU+Nac) HRK
= Ukupna ugovorena vrijednost bespovratnih sredstava]]*Ugovori_OPULJP[[#This Row],[STOPA NACIONALNOG SUFINANCIRANJA %]]</f>
        <v>4768906.3859999999</v>
      </c>
      <c r="R3336" s="51">
        <f>Ugovori_OPULJP[[#This Row],[Bespovratna sredstva - Nacionalni dio - HRK]]/7.5345</f>
        <v>632942.64861636469</v>
      </c>
      <c r="S3336" s="50">
        <v>31792709.239999998</v>
      </c>
      <c r="T3336" s="51">
        <f>Ugovori_OPULJP[[#This Row],[Bespovratna sredstva - Ukupno (EU+Nac) HRK
= Ukupna ugovorena vrijednost bespovratnih sredstava]]/7.5345</f>
        <v>4219617.657442431</v>
      </c>
      <c r="U3336" s="50">
        <v>0</v>
      </c>
      <c r="V3336" s="51">
        <f>Ugovori_OPULJP[[#This Row],[Javni doprinos korisnika - HRK]]/7.5345</f>
        <v>0</v>
      </c>
      <c r="W3336" s="50">
        <v>0</v>
      </c>
      <c r="X3336" s="51">
        <f>Ugovori_OPULJP[[#This Row],[Privatni doprinos korisnika - HRK]]/7.5345</f>
        <v>0</v>
      </c>
      <c r="Y3336" s="52">
        <v>31792709.239999998</v>
      </c>
      <c r="Z3336" s="53">
        <f>Ugovori_OPULJP[[#This Row],[UKUPNI PRIHVATLJIVI IZDACI
TOTAL ELIGIBLE EXPENDITURE
= Bespovratna sredstva ukupno + doprinos korisnika
= Ukupni prihvatljivi troškovi
= Ukupna ugovorena vrijednost projekta HRK]]/7.5345</f>
        <v>4219617.657442431</v>
      </c>
      <c r="AA3336" s="44" t="s">
        <v>10669</v>
      </c>
      <c r="AB3336" s="44" t="s">
        <v>10670</v>
      </c>
      <c r="AC3336" s="114" t="s">
        <v>12053</v>
      </c>
      <c r="AD3336" s="43" t="s">
        <v>12014</v>
      </c>
    </row>
    <row r="3337" spans="1:30" ht="66.75" customHeight="1" x14ac:dyDescent="0.2">
      <c r="A3337" s="41" t="s">
        <v>12054</v>
      </c>
      <c r="B3337" s="42" t="s">
        <v>10664</v>
      </c>
      <c r="C3337" s="43" t="s">
        <v>12011</v>
      </c>
      <c r="D3337" s="43" t="s">
        <v>12022</v>
      </c>
      <c r="E3337" s="44" t="s">
        <v>12023</v>
      </c>
      <c r="F3337" s="45" t="s">
        <v>12055</v>
      </c>
      <c r="G3337" s="45" t="s">
        <v>12051</v>
      </c>
      <c r="H3337" s="47">
        <v>43887</v>
      </c>
      <c r="I3337" s="47">
        <v>45287</v>
      </c>
      <c r="J3337" s="48" t="str">
        <f>IF(Ugovori_OPULJP[[#This Row],[DATUM ZAVRŠETKA OPERACIJE]]&gt;DATE(2024,3,31),"u provedbi","završen")</f>
        <v>završen</v>
      </c>
      <c r="K3337" s="46" t="s">
        <v>12056</v>
      </c>
      <c r="L3337" s="46" t="s">
        <v>271</v>
      </c>
      <c r="M3337" s="49">
        <v>0.85</v>
      </c>
      <c r="N3337" s="49">
        <v>0.15</v>
      </c>
      <c r="O3337" s="50">
        <f>Ugovori_OPULJP[[#This Row],[Bespovratna sredstva - Ukupno (EU+Nac) HRK
= Ukupna ugovorena vrijednost bespovratnih sredstava]]*Ugovori_OPULJP[[#This Row],[EU STOPA SUFINANCIRANJA %
EU CO-FINANCING RATE %]]</f>
        <v>23479969.126499999</v>
      </c>
      <c r="P3337" s="51">
        <f>Ugovori_OPULJP[[#This Row],[Bespovratna sredstva - EU dio - HRK]]/7.5345</f>
        <v>3116327.443957794</v>
      </c>
      <c r="Q3337" s="50">
        <f>Ugovori_OPULJP[[#This Row],[Bespovratna sredstva - Ukupno (EU+Nac) HRK
= Ukupna ugovorena vrijednost bespovratnih sredstava]]*Ugovori_OPULJP[[#This Row],[STOPA NACIONALNOG SUFINANCIRANJA %]]</f>
        <v>4143523.9634999996</v>
      </c>
      <c r="R3337" s="51">
        <f>Ugovori_OPULJP[[#This Row],[Bespovratna sredstva - Nacionalni dio - HRK]]/7.5345</f>
        <v>549940.13716902246</v>
      </c>
      <c r="S3337" s="50">
        <v>27623493.09</v>
      </c>
      <c r="T3337" s="51">
        <f>Ugovori_OPULJP[[#This Row],[Bespovratna sredstva - Ukupno (EU+Nac) HRK
= Ukupna ugovorena vrijednost bespovratnih sredstava]]/7.5345</f>
        <v>3666267.5811268166</v>
      </c>
      <c r="U3337" s="50">
        <v>0</v>
      </c>
      <c r="V3337" s="51">
        <f>Ugovori_OPULJP[[#This Row],[Javni doprinos korisnika - HRK]]/7.5345</f>
        <v>0</v>
      </c>
      <c r="W3337" s="50">
        <v>0</v>
      </c>
      <c r="X3337" s="51">
        <f>Ugovori_OPULJP[[#This Row],[Privatni doprinos korisnika - HRK]]/7.5345</f>
        <v>0</v>
      </c>
      <c r="Y3337" s="52">
        <v>27623493.09</v>
      </c>
      <c r="Z3337" s="53">
        <f>Ugovori_OPULJP[[#This Row],[UKUPNI PRIHVATLJIVI IZDACI
TOTAL ELIGIBLE EXPENDITURE
= Bespovratna sredstva ukupno + doprinos korisnika
= Ukupni prihvatljivi troškovi
= Ukupna ugovorena vrijednost projekta HRK]]/7.5345</f>
        <v>3666267.5811268166</v>
      </c>
      <c r="AA3337" s="44" t="s">
        <v>10669</v>
      </c>
      <c r="AB3337" s="44" t="s">
        <v>10670</v>
      </c>
      <c r="AC3337" s="114" t="s">
        <v>12057</v>
      </c>
      <c r="AD3337" s="43" t="s">
        <v>12014</v>
      </c>
    </row>
    <row r="3338" spans="1:30" ht="66.75" customHeight="1" x14ac:dyDescent="0.2">
      <c r="A3338" s="41" t="s">
        <v>12058</v>
      </c>
      <c r="B3338" s="42" t="s">
        <v>10664</v>
      </c>
      <c r="C3338" s="43" t="s">
        <v>12011</v>
      </c>
      <c r="D3338" s="43" t="s">
        <v>12022</v>
      </c>
      <c r="E3338" s="44" t="s">
        <v>12023</v>
      </c>
      <c r="F3338" s="45" t="s">
        <v>12059</v>
      </c>
      <c r="G3338" s="45" t="s">
        <v>12060</v>
      </c>
      <c r="H3338" s="47">
        <v>43828</v>
      </c>
      <c r="I3338" s="47">
        <v>45289</v>
      </c>
      <c r="J3338" s="48" t="str">
        <f>IF(Ugovori_OPULJP[[#This Row],[DATUM ZAVRŠETKA OPERACIJE]]&gt;DATE(2024,3,31),"u provedbi","završen")</f>
        <v>završen</v>
      </c>
      <c r="K3338" s="46" t="s">
        <v>12061</v>
      </c>
      <c r="L3338" s="46" t="s">
        <v>333</v>
      </c>
      <c r="M3338" s="49">
        <v>0.85</v>
      </c>
      <c r="N3338" s="49">
        <v>0.15</v>
      </c>
      <c r="O3338" s="50">
        <f>Ugovori_OPULJP[[#This Row],[Bespovratna sredstva - Ukupno (EU+Nac) HRK
= Ukupna ugovorena vrijednost bespovratnih sredstava]]*Ugovori_OPULJP[[#This Row],[EU STOPA SUFINANCIRANJA %
EU CO-FINANCING RATE %]]</f>
        <v>41943569.735999994</v>
      </c>
      <c r="P3338" s="51">
        <f>Ugovori_OPULJP[[#This Row],[Bespovratna sredstva - EU dio - HRK]]/7.5345</f>
        <v>5566868.3702966347</v>
      </c>
      <c r="Q3338" s="50">
        <f>Ugovori_OPULJP[[#This Row],[Bespovratna sredstva - Ukupno (EU+Nac) HRK
= Ukupna ugovorena vrijednost bespovratnih sredstava]]*Ugovori_OPULJP[[#This Row],[STOPA NACIONALNOG SUFINANCIRANJA %]]</f>
        <v>7401806.4239999996</v>
      </c>
      <c r="R3338" s="51">
        <f>Ugovori_OPULJP[[#This Row],[Bespovratna sredstva - Nacionalni dio - HRK]]/7.5345</f>
        <v>982388.53593470028</v>
      </c>
      <c r="S3338" s="50">
        <v>49345376.159999996</v>
      </c>
      <c r="T3338" s="51">
        <f>Ugovori_OPULJP[[#This Row],[Bespovratna sredstva - Ukupno (EU+Nac) HRK
= Ukupna ugovorena vrijednost bespovratnih sredstava]]/7.5345</f>
        <v>6549256.9062313354</v>
      </c>
      <c r="U3338" s="50">
        <v>0</v>
      </c>
      <c r="V3338" s="51">
        <f>Ugovori_OPULJP[[#This Row],[Javni doprinos korisnika - HRK]]/7.5345</f>
        <v>0</v>
      </c>
      <c r="W3338" s="50">
        <v>0</v>
      </c>
      <c r="X3338" s="51">
        <f>Ugovori_OPULJP[[#This Row],[Privatni doprinos korisnika - HRK]]/7.5345</f>
        <v>0</v>
      </c>
      <c r="Y3338" s="52">
        <v>49345376.159999996</v>
      </c>
      <c r="Z3338" s="53">
        <f>Ugovori_OPULJP[[#This Row],[UKUPNI PRIHVATLJIVI IZDACI
TOTAL ELIGIBLE EXPENDITURE
= Bespovratna sredstva ukupno + doprinos korisnika
= Ukupni prihvatljivi troškovi
= Ukupna ugovorena vrijednost projekta HRK]]/7.5345</f>
        <v>6549256.9062313354</v>
      </c>
      <c r="AA3338" s="44" t="s">
        <v>10669</v>
      </c>
      <c r="AB3338" s="44" t="s">
        <v>10670</v>
      </c>
      <c r="AC3338" s="114" t="s">
        <v>12062</v>
      </c>
      <c r="AD3338" s="43" t="s">
        <v>12014</v>
      </c>
    </row>
    <row r="3339" spans="1:30" ht="66.75" customHeight="1" x14ac:dyDescent="0.2">
      <c r="A3339" s="41" t="s">
        <v>12063</v>
      </c>
      <c r="B3339" s="42" t="s">
        <v>10664</v>
      </c>
      <c r="C3339" s="43" t="s">
        <v>12011</v>
      </c>
      <c r="D3339" s="43" t="s">
        <v>12022</v>
      </c>
      <c r="E3339" s="44" t="s">
        <v>12023</v>
      </c>
      <c r="F3339" s="45" t="s">
        <v>12064</v>
      </c>
      <c r="G3339" s="45" t="s">
        <v>12065</v>
      </c>
      <c r="H3339" s="47">
        <v>43862</v>
      </c>
      <c r="I3339" s="47">
        <v>45289</v>
      </c>
      <c r="J3339" s="48" t="str">
        <f>IF(Ugovori_OPULJP[[#This Row],[DATUM ZAVRŠETKA OPERACIJE]]&gt;DATE(2024,3,31),"u provedbi","završen")</f>
        <v>završen</v>
      </c>
      <c r="K3339" s="46" t="s">
        <v>211</v>
      </c>
      <c r="L3339" s="46" t="s">
        <v>211</v>
      </c>
      <c r="M3339" s="49">
        <v>0.85</v>
      </c>
      <c r="N3339" s="49">
        <v>0.15</v>
      </c>
      <c r="O3339" s="50">
        <f>Ugovori_OPULJP[[#This Row],[Bespovratna sredstva - Ukupno (EU+Nac) HRK
= Ukupna ugovorena vrijednost bespovratnih sredstava]]*Ugovori_OPULJP[[#This Row],[EU STOPA SUFINANCIRANJA %
EU CO-FINANCING RATE %]]</f>
        <v>40871280.515500002</v>
      </c>
      <c r="P3339" s="51">
        <f>Ugovori_OPULJP[[#This Row],[Bespovratna sredstva - EU dio - HRK]]/7.5345</f>
        <v>5424551.1335191447</v>
      </c>
      <c r="Q3339" s="50">
        <f>Ugovori_OPULJP[[#This Row],[Bespovratna sredstva - Ukupno (EU+Nac) HRK
= Ukupna ugovorena vrijednost bespovratnih sredstava]]*Ugovori_OPULJP[[#This Row],[STOPA NACIONALNOG SUFINANCIRANJA %]]</f>
        <v>7212578.9145</v>
      </c>
      <c r="R3339" s="51">
        <f>Ugovori_OPULJP[[#This Row],[Bespovratna sredstva - Nacionalni dio - HRK]]/7.5345</f>
        <v>957273.72944455501</v>
      </c>
      <c r="S3339" s="50">
        <v>48083859.43</v>
      </c>
      <c r="T3339" s="51">
        <f>Ugovori_OPULJP[[#This Row],[Bespovratna sredstva - Ukupno (EU+Nac) HRK
= Ukupna ugovorena vrijednost bespovratnih sredstava]]/7.5345</f>
        <v>6381824.8629636997</v>
      </c>
      <c r="U3339" s="50">
        <v>0</v>
      </c>
      <c r="V3339" s="51">
        <f>Ugovori_OPULJP[[#This Row],[Javni doprinos korisnika - HRK]]/7.5345</f>
        <v>0</v>
      </c>
      <c r="W3339" s="50">
        <v>0</v>
      </c>
      <c r="X3339" s="51">
        <f>Ugovori_OPULJP[[#This Row],[Privatni doprinos korisnika - HRK]]/7.5345</f>
        <v>0</v>
      </c>
      <c r="Y3339" s="52">
        <v>48083859.43</v>
      </c>
      <c r="Z3339" s="53">
        <f>Ugovori_OPULJP[[#This Row],[UKUPNI PRIHVATLJIVI IZDACI
TOTAL ELIGIBLE EXPENDITURE
= Bespovratna sredstva ukupno + doprinos korisnika
= Ukupni prihvatljivi troškovi
= Ukupna ugovorena vrijednost projekta HRK]]/7.5345</f>
        <v>6381824.8629636997</v>
      </c>
      <c r="AA3339" s="44" t="s">
        <v>10669</v>
      </c>
      <c r="AB3339" s="44" t="s">
        <v>10670</v>
      </c>
      <c r="AC3339" s="114" t="s">
        <v>12066</v>
      </c>
      <c r="AD3339" s="43" t="s">
        <v>12014</v>
      </c>
    </row>
    <row r="3340" spans="1:30" ht="66.75" customHeight="1" x14ac:dyDescent="0.2">
      <c r="A3340" s="41" t="s">
        <v>12067</v>
      </c>
      <c r="B3340" s="42" t="s">
        <v>10664</v>
      </c>
      <c r="C3340" s="43" t="s">
        <v>12011</v>
      </c>
      <c r="D3340" s="43" t="s">
        <v>12022</v>
      </c>
      <c r="E3340" s="44" t="s">
        <v>12023</v>
      </c>
      <c r="F3340" s="45" t="s">
        <v>12068</v>
      </c>
      <c r="G3340" s="45" t="s">
        <v>12069</v>
      </c>
      <c r="H3340" s="47">
        <v>43879</v>
      </c>
      <c r="I3340" s="47">
        <v>45278</v>
      </c>
      <c r="J3340" s="48" t="str">
        <f>IF(Ugovori_OPULJP[[#This Row],[DATUM ZAVRŠETKA OPERACIJE]]&gt;DATE(2024,3,31),"u provedbi","završen")</f>
        <v>završen</v>
      </c>
      <c r="K3340" s="46" t="s">
        <v>186</v>
      </c>
      <c r="L3340" s="46" t="s">
        <v>186</v>
      </c>
      <c r="M3340" s="49">
        <v>0.85</v>
      </c>
      <c r="N3340" s="49">
        <v>0.15</v>
      </c>
      <c r="O3340" s="50">
        <f>Ugovori_OPULJP[[#This Row],[Bespovratna sredstva - Ukupno (EU+Nac) HRK
= Ukupna ugovorena vrijednost bespovratnih sredstava]]*Ugovori_OPULJP[[#This Row],[EU STOPA SUFINANCIRANJA %
EU CO-FINANCING RATE %]]</f>
        <v>24524579.7885</v>
      </c>
      <c r="P3340" s="51">
        <f>Ugovori_OPULJP[[#This Row],[Bespovratna sredstva - EU dio - HRK]]/7.5345</f>
        <v>3254971.1047182959</v>
      </c>
      <c r="Q3340" s="50">
        <f>Ugovori_OPULJP[[#This Row],[Bespovratna sredstva - Ukupno (EU+Nac) HRK
= Ukupna ugovorena vrijednost bespovratnih sredstava]]*Ugovori_OPULJP[[#This Row],[STOPA NACIONALNOG SUFINANCIRANJA %]]</f>
        <v>4327867.0214999998</v>
      </c>
      <c r="R3340" s="51">
        <f>Ugovori_OPULJP[[#This Row],[Bespovratna sredstva - Nacionalni dio - HRK]]/7.5345</f>
        <v>574406.66553852276</v>
      </c>
      <c r="S3340" s="50">
        <v>28852446.809999999</v>
      </c>
      <c r="T3340" s="51">
        <f>Ugovori_OPULJP[[#This Row],[Bespovratna sredstva - Ukupno (EU+Nac) HRK
= Ukupna ugovorena vrijednost bespovratnih sredstava]]/7.5345</f>
        <v>3829377.7702568183</v>
      </c>
      <c r="U3340" s="50">
        <v>0</v>
      </c>
      <c r="V3340" s="51">
        <f>Ugovori_OPULJP[[#This Row],[Javni doprinos korisnika - HRK]]/7.5345</f>
        <v>0</v>
      </c>
      <c r="W3340" s="50">
        <v>0</v>
      </c>
      <c r="X3340" s="51">
        <f>Ugovori_OPULJP[[#This Row],[Privatni doprinos korisnika - HRK]]/7.5345</f>
        <v>0</v>
      </c>
      <c r="Y3340" s="52">
        <v>28852446.809999999</v>
      </c>
      <c r="Z3340" s="53">
        <f>Ugovori_OPULJP[[#This Row],[UKUPNI PRIHVATLJIVI IZDACI
TOTAL ELIGIBLE EXPENDITURE
= Bespovratna sredstva ukupno + doprinos korisnika
= Ukupni prihvatljivi troškovi
= Ukupna ugovorena vrijednost projekta HRK]]/7.5345</f>
        <v>3829377.7702568183</v>
      </c>
      <c r="AA3340" s="44" t="s">
        <v>10669</v>
      </c>
      <c r="AB3340" s="44" t="s">
        <v>10670</v>
      </c>
      <c r="AC3340" s="114" t="s">
        <v>12070</v>
      </c>
      <c r="AD3340" s="43" t="s">
        <v>12014</v>
      </c>
    </row>
    <row r="3341" spans="1:30" ht="66.75" customHeight="1" x14ac:dyDescent="0.2">
      <c r="A3341" s="41" t="s">
        <v>12071</v>
      </c>
      <c r="B3341" s="42" t="s">
        <v>10664</v>
      </c>
      <c r="C3341" s="43" t="s">
        <v>12011</v>
      </c>
      <c r="D3341" s="43" t="s">
        <v>12022</v>
      </c>
      <c r="E3341" s="44" t="s">
        <v>12023</v>
      </c>
      <c r="F3341" s="45" t="s">
        <v>12072</v>
      </c>
      <c r="G3341" s="45" t="s">
        <v>12073</v>
      </c>
      <c r="H3341" s="47">
        <v>43919</v>
      </c>
      <c r="I3341" s="47">
        <v>45289</v>
      </c>
      <c r="J3341" s="48" t="str">
        <f>IF(Ugovori_OPULJP[[#This Row],[DATUM ZAVRŠETKA OPERACIJE]]&gt;DATE(2024,3,31),"u provedbi","završen")</f>
        <v>završen</v>
      </c>
      <c r="K3341" s="46" t="s">
        <v>37</v>
      </c>
      <c r="L3341" s="46" t="s">
        <v>37</v>
      </c>
      <c r="M3341" s="49">
        <v>0.85</v>
      </c>
      <c r="N3341" s="49">
        <v>0.15</v>
      </c>
      <c r="O3341" s="50">
        <f>Ugovori_OPULJP[[#This Row],[Bespovratna sredstva - Ukupno (EU+Nac) HRK
= Ukupna ugovorena vrijednost bespovratnih sredstava]]*Ugovori_OPULJP[[#This Row],[EU STOPA SUFINANCIRANJA %
EU CO-FINANCING RATE %]]</f>
        <v>42082393.155499995</v>
      </c>
      <c r="P3341" s="51">
        <f>Ugovori_OPULJP[[#This Row],[Bespovratna sredstva - EU dio - HRK]]/7.5345</f>
        <v>5585293.4044063967</v>
      </c>
      <c r="Q3341" s="50">
        <f>Ugovori_OPULJP[[#This Row],[Bespovratna sredstva - Ukupno (EU+Nac) HRK
= Ukupna ugovorena vrijednost bespovratnih sredstava]]*Ugovori_OPULJP[[#This Row],[STOPA NACIONALNOG SUFINANCIRANJA %]]</f>
        <v>7426304.6744999997</v>
      </c>
      <c r="R3341" s="51">
        <f>Ugovori_OPULJP[[#This Row],[Bespovratna sredstva - Nacionalni dio - HRK]]/7.5345</f>
        <v>985640.01254230528</v>
      </c>
      <c r="S3341" s="50">
        <v>49508697.829999998</v>
      </c>
      <c r="T3341" s="51">
        <f>Ugovori_OPULJP[[#This Row],[Bespovratna sredstva - Ukupno (EU+Nac) HRK
= Ukupna ugovorena vrijednost bespovratnih sredstava]]/7.5345</f>
        <v>6570933.4169487022</v>
      </c>
      <c r="U3341" s="50">
        <v>0</v>
      </c>
      <c r="V3341" s="51">
        <f>Ugovori_OPULJP[[#This Row],[Javni doprinos korisnika - HRK]]/7.5345</f>
        <v>0</v>
      </c>
      <c r="W3341" s="50">
        <v>0</v>
      </c>
      <c r="X3341" s="51">
        <f>Ugovori_OPULJP[[#This Row],[Privatni doprinos korisnika - HRK]]/7.5345</f>
        <v>0</v>
      </c>
      <c r="Y3341" s="52">
        <v>49508697.829999998</v>
      </c>
      <c r="Z3341" s="53">
        <f>Ugovori_OPULJP[[#This Row],[UKUPNI PRIHVATLJIVI IZDACI
TOTAL ELIGIBLE EXPENDITURE
= Bespovratna sredstva ukupno + doprinos korisnika
= Ukupni prihvatljivi troškovi
= Ukupna ugovorena vrijednost projekta HRK]]/7.5345</f>
        <v>6570933.4169487022</v>
      </c>
      <c r="AA3341" s="44" t="s">
        <v>10669</v>
      </c>
      <c r="AB3341" s="44" t="s">
        <v>10670</v>
      </c>
      <c r="AC3341" s="114" t="s">
        <v>12074</v>
      </c>
      <c r="AD3341" s="43" t="s">
        <v>12014</v>
      </c>
    </row>
    <row r="3342" spans="1:30" ht="66.75" customHeight="1" x14ac:dyDescent="0.2">
      <c r="A3342" s="41" t="s">
        <v>12075</v>
      </c>
      <c r="B3342" s="42" t="s">
        <v>10664</v>
      </c>
      <c r="C3342" s="43" t="s">
        <v>12011</v>
      </c>
      <c r="D3342" s="43" t="s">
        <v>12022</v>
      </c>
      <c r="E3342" s="44" t="s">
        <v>12023</v>
      </c>
      <c r="F3342" s="45" t="s">
        <v>12076</v>
      </c>
      <c r="G3342" s="45" t="s">
        <v>12077</v>
      </c>
      <c r="H3342" s="47">
        <v>43828</v>
      </c>
      <c r="I3342" s="47">
        <v>45289</v>
      </c>
      <c r="J3342" s="48" t="str">
        <f>IF(Ugovori_OPULJP[[#This Row],[DATUM ZAVRŠETKA OPERACIJE]]&gt;DATE(2024,3,31),"u provedbi","završen")</f>
        <v>završen</v>
      </c>
      <c r="K3342" s="46" t="s">
        <v>37</v>
      </c>
      <c r="L3342" s="46" t="s">
        <v>37</v>
      </c>
      <c r="M3342" s="49">
        <v>0.85</v>
      </c>
      <c r="N3342" s="49">
        <v>0.15</v>
      </c>
      <c r="O3342" s="50">
        <f>Ugovori_OPULJP[[#This Row],[Bespovratna sredstva - Ukupno (EU+Nac) HRK
= Ukupna ugovorena vrijednost bespovratnih sredstava]]*Ugovori_OPULJP[[#This Row],[EU STOPA SUFINANCIRANJA %
EU CO-FINANCING RATE %]]</f>
        <v>41076923.8715</v>
      </c>
      <c r="P3342" s="51">
        <f>Ugovori_OPULJP[[#This Row],[Bespovratna sredstva - EU dio - HRK]]/7.5345</f>
        <v>5451844.6972592734</v>
      </c>
      <c r="Q3342" s="50">
        <f>Ugovori_OPULJP[[#This Row],[Bespovratna sredstva - Ukupno (EU+Nac) HRK
= Ukupna ugovorena vrijednost bespovratnih sredstava]]*Ugovori_OPULJP[[#This Row],[STOPA NACIONALNOG SUFINANCIRANJA %]]</f>
        <v>7248868.9184999997</v>
      </c>
      <c r="R3342" s="51">
        <f>Ugovori_OPULJP[[#This Row],[Bespovratna sredstva - Nacionalni dio - HRK]]/7.5345</f>
        <v>962090.24069281295</v>
      </c>
      <c r="S3342" s="50">
        <v>48325792.789999999</v>
      </c>
      <c r="T3342" s="51">
        <f>Ugovori_OPULJP[[#This Row],[Bespovratna sredstva - Ukupno (EU+Nac) HRK
= Ukupna ugovorena vrijednost bespovratnih sredstava]]/7.5345</f>
        <v>6413934.9379520863</v>
      </c>
      <c r="U3342" s="50">
        <v>0</v>
      </c>
      <c r="V3342" s="51">
        <f>Ugovori_OPULJP[[#This Row],[Javni doprinos korisnika - HRK]]/7.5345</f>
        <v>0</v>
      </c>
      <c r="W3342" s="50">
        <v>0</v>
      </c>
      <c r="X3342" s="51">
        <f>Ugovori_OPULJP[[#This Row],[Privatni doprinos korisnika - HRK]]/7.5345</f>
        <v>0</v>
      </c>
      <c r="Y3342" s="52">
        <v>48325792.789999999</v>
      </c>
      <c r="Z3342" s="53">
        <f>Ugovori_OPULJP[[#This Row],[UKUPNI PRIHVATLJIVI IZDACI
TOTAL ELIGIBLE EXPENDITURE
= Bespovratna sredstva ukupno + doprinos korisnika
= Ukupni prihvatljivi troškovi
= Ukupna ugovorena vrijednost projekta HRK]]/7.5345</f>
        <v>6413934.9379520863</v>
      </c>
      <c r="AA3342" s="44" t="s">
        <v>10669</v>
      </c>
      <c r="AB3342" s="44" t="s">
        <v>10670</v>
      </c>
      <c r="AC3342" s="114" t="s">
        <v>12078</v>
      </c>
      <c r="AD3342" s="43" t="s">
        <v>12014</v>
      </c>
    </row>
    <row r="3343" spans="1:30" ht="66.75" customHeight="1" x14ac:dyDescent="0.2">
      <c r="A3343" s="41" t="s">
        <v>12079</v>
      </c>
      <c r="B3343" s="42" t="s">
        <v>10664</v>
      </c>
      <c r="C3343" s="43" t="s">
        <v>12011</v>
      </c>
      <c r="D3343" s="43" t="s">
        <v>12022</v>
      </c>
      <c r="E3343" s="44" t="s">
        <v>12023</v>
      </c>
      <c r="F3343" s="45" t="s">
        <v>12080</v>
      </c>
      <c r="G3343" s="45" t="s">
        <v>12081</v>
      </c>
      <c r="H3343" s="47">
        <v>43831</v>
      </c>
      <c r="I3343" s="47">
        <v>45231</v>
      </c>
      <c r="J3343" s="48" t="str">
        <f>IF(Ugovori_OPULJP[[#This Row],[DATUM ZAVRŠETKA OPERACIJE]]&gt;DATE(2024,3,31),"u provedbi","završen")</f>
        <v>završen</v>
      </c>
      <c r="K3343" s="46" t="s">
        <v>84</v>
      </c>
      <c r="L3343" s="46" t="s">
        <v>84</v>
      </c>
      <c r="M3343" s="49">
        <v>0.85</v>
      </c>
      <c r="N3343" s="49">
        <v>0.15</v>
      </c>
      <c r="O3343" s="50">
        <f>Ugovori_OPULJP[[#This Row],[Bespovratna sredstva - Ukupno (EU+Nac) HRK
= Ukupna ugovorena vrijednost bespovratnih sredstava]]*Ugovori_OPULJP[[#This Row],[EU STOPA SUFINANCIRANJA %
EU CO-FINANCING RATE %]]</f>
        <v>26086413.716499999</v>
      </c>
      <c r="P3343" s="51">
        <f>Ugovori_OPULJP[[#This Row],[Bespovratna sredstva - EU dio - HRK]]/7.5345</f>
        <v>3462262.0899197026</v>
      </c>
      <c r="Q3343" s="50">
        <f>Ugovori_OPULJP[[#This Row],[Bespovratna sredstva - Ukupno (EU+Nac) HRK
= Ukupna ugovorena vrijednost bespovratnih sredstava]]*Ugovori_OPULJP[[#This Row],[STOPA NACIONALNOG SUFINANCIRANJA %]]</f>
        <v>4603484.7734999992</v>
      </c>
      <c r="R3343" s="51">
        <f>Ugovori_OPULJP[[#This Row],[Bespovratna sredstva - Nacionalni dio - HRK]]/7.5345</f>
        <v>610987.42763288855</v>
      </c>
      <c r="S3343" s="50">
        <v>30689898.489999998</v>
      </c>
      <c r="T3343" s="51">
        <f>Ugovori_OPULJP[[#This Row],[Bespovratna sredstva - Ukupno (EU+Nac) HRK
= Ukupna ugovorena vrijednost bespovratnih sredstava]]/7.5345</f>
        <v>4073249.5175525909</v>
      </c>
      <c r="U3343" s="50">
        <v>0</v>
      </c>
      <c r="V3343" s="51">
        <f>Ugovori_OPULJP[[#This Row],[Javni doprinos korisnika - HRK]]/7.5345</f>
        <v>0</v>
      </c>
      <c r="W3343" s="50">
        <v>0</v>
      </c>
      <c r="X3343" s="51">
        <f>Ugovori_OPULJP[[#This Row],[Privatni doprinos korisnika - HRK]]/7.5345</f>
        <v>0</v>
      </c>
      <c r="Y3343" s="52">
        <v>30689898.489999998</v>
      </c>
      <c r="Z3343" s="53">
        <f>Ugovori_OPULJP[[#This Row],[UKUPNI PRIHVATLJIVI IZDACI
TOTAL ELIGIBLE EXPENDITURE
= Bespovratna sredstva ukupno + doprinos korisnika
= Ukupni prihvatljivi troškovi
= Ukupna ugovorena vrijednost projekta HRK]]/7.5345</f>
        <v>4073249.5175525909</v>
      </c>
      <c r="AA3343" s="44" t="s">
        <v>10669</v>
      </c>
      <c r="AB3343" s="44" t="s">
        <v>10670</v>
      </c>
      <c r="AC3343" s="114" t="s">
        <v>12082</v>
      </c>
      <c r="AD3343" s="43" t="s">
        <v>12014</v>
      </c>
    </row>
    <row r="3344" spans="1:30" ht="66.75" customHeight="1" x14ac:dyDescent="0.2">
      <c r="A3344" s="41" t="s">
        <v>12083</v>
      </c>
      <c r="B3344" s="42" t="s">
        <v>10664</v>
      </c>
      <c r="C3344" s="43" t="s">
        <v>12011</v>
      </c>
      <c r="D3344" s="43" t="s">
        <v>12022</v>
      </c>
      <c r="E3344" s="44" t="s">
        <v>12023</v>
      </c>
      <c r="F3344" s="45" t="s">
        <v>12084</v>
      </c>
      <c r="G3344" s="45" t="s">
        <v>11871</v>
      </c>
      <c r="H3344" s="47">
        <v>43896</v>
      </c>
      <c r="I3344" s="47">
        <v>45266</v>
      </c>
      <c r="J3344" s="48" t="str">
        <f>IF(Ugovori_OPULJP[[#This Row],[DATUM ZAVRŠETKA OPERACIJE]]&gt;DATE(2024,3,31),"u provedbi","završen")</f>
        <v>završen</v>
      </c>
      <c r="K3344" s="46" t="s">
        <v>2824</v>
      </c>
      <c r="L3344" s="46" t="s">
        <v>99</v>
      </c>
      <c r="M3344" s="49">
        <v>0.85</v>
      </c>
      <c r="N3344" s="49">
        <v>0.15</v>
      </c>
      <c r="O3344" s="50">
        <f>Ugovori_OPULJP[[#This Row],[Bespovratna sredstva - Ukupno (EU+Nac) HRK
= Ukupna ugovorena vrijednost bespovratnih sredstava]]*Ugovori_OPULJP[[#This Row],[EU STOPA SUFINANCIRANJA %
EU CO-FINANCING RATE %]]</f>
        <v>36637177.589499995</v>
      </c>
      <c r="P3344" s="51">
        <f>Ugovori_OPULJP[[#This Row],[Bespovratna sredstva - EU dio - HRK]]/7.5345</f>
        <v>4862589.1020638384</v>
      </c>
      <c r="Q3344" s="50">
        <f>Ugovori_OPULJP[[#This Row],[Bespovratna sredstva - Ukupno (EU+Nac) HRK
= Ukupna ugovorena vrijednost bespovratnih sredstava]]*Ugovori_OPULJP[[#This Row],[STOPA NACIONALNOG SUFINANCIRANJA %]]</f>
        <v>6465384.2804999994</v>
      </c>
      <c r="R3344" s="51">
        <f>Ugovori_OPULJP[[#This Row],[Bespovratna sredstva - Nacionalni dio - HRK]]/7.5345</f>
        <v>858103.95918773627</v>
      </c>
      <c r="S3344" s="50">
        <v>43102561.869999997</v>
      </c>
      <c r="T3344" s="51">
        <f>Ugovori_OPULJP[[#This Row],[Bespovratna sredstva - Ukupno (EU+Nac) HRK
= Ukupna ugovorena vrijednost bespovratnih sredstava]]/7.5345</f>
        <v>5720693.0612515751</v>
      </c>
      <c r="U3344" s="50">
        <v>0</v>
      </c>
      <c r="V3344" s="51">
        <f>Ugovori_OPULJP[[#This Row],[Javni doprinos korisnika - HRK]]/7.5345</f>
        <v>0</v>
      </c>
      <c r="W3344" s="50">
        <v>0</v>
      </c>
      <c r="X3344" s="51">
        <f>Ugovori_OPULJP[[#This Row],[Privatni doprinos korisnika - HRK]]/7.5345</f>
        <v>0</v>
      </c>
      <c r="Y3344" s="52">
        <v>43102561.869999997</v>
      </c>
      <c r="Z3344" s="53">
        <f>Ugovori_OPULJP[[#This Row],[UKUPNI PRIHVATLJIVI IZDACI
TOTAL ELIGIBLE EXPENDITURE
= Bespovratna sredstva ukupno + doprinos korisnika
= Ukupni prihvatljivi troškovi
= Ukupna ugovorena vrijednost projekta HRK]]/7.5345</f>
        <v>5720693.0612515751</v>
      </c>
      <c r="AA3344" s="44" t="s">
        <v>10669</v>
      </c>
      <c r="AB3344" s="44" t="s">
        <v>10670</v>
      </c>
      <c r="AC3344" s="114" t="s">
        <v>12085</v>
      </c>
      <c r="AD3344" s="43" t="s">
        <v>12014</v>
      </c>
    </row>
    <row r="3345" spans="1:30" ht="66.75" customHeight="1" x14ac:dyDescent="0.2">
      <c r="A3345" s="41" t="s">
        <v>12086</v>
      </c>
      <c r="B3345" s="42" t="s">
        <v>10664</v>
      </c>
      <c r="C3345" s="43" t="s">
        <v>12011</v>
      </c>
      <c r="D3345" s="43" t="s">
        <v>12022</v>
      </c>
      <c r="E3345" s="44" t="s">
        <v>12023</v>
      </c>
      <c r="F3345" s="45" t="s">
        <v>12087</v>
      </c>
      <c r="G3345" s="45" t="s">
        <v>12088</v>
      </c>
      <c r="H3345" s="47">
        <v>43828</v>
      </c>
      <c r="I3345" s="47">
        <v>45289</v>
      </c>
      <c r="J3345" s="48" t="str">
        <f>IF(Ugovori_OPULJP[[#This Row],[DATUM ZAVRŠETKA OPERACIJE]]&gt;DATE(2024,3,31),"u provedbi","završen")</f>
        <v>završen</v>
      </c>
      <c r="K3345" s="46" t="s">
        <v>12089</v>
      </c>
      <c r="L3345" s="46" t="s">
        <v>425</v>
      </c>
      <c r="M3345" s="49">
        <v>0.85</v>
      </c>
      <c r="N3345" s="49">
        <v>0.15</v>
      </c>
      <c r="O3345" s="50">
        <f>Ugovori_OPULJP[[#This Row],[Bespovratna sredstva - Ukupno (EU+Nac) HRK
= Ukupna ugovorena vrijednost bespovratnih sredstava]]*Ugovori_OPULJP[[#This Row],[EU STOPA SUFINANCIRANJA %
EU CO-FINANCING RATE %]]</f>
        <v>36747469.033500001</v>
      </c>
      <c r="P3345" s="51">
        <f>Ugovori_OPULJP[[#This Row],[Bespovratna sredstva - EU dio - HRK]]/7.5345</f>
        <v>4877227.2922556242</v>
      </c>
      <c r="Q3345" s="50">
        <f>Ugovori_OPULJP[[#This Row],[Bespovratna sredstva - Ukupno (EU+Nac) HRK
= Ukupna ugovorena vrijednost bespovratnih sredstava]]*Ugovori_OPULJP[[#This Row],[STOPA NACIONALNOG SUFINANCIRANJA %]]</f>
        <v>6484847.4764999999</v>
      </c>
      <c r="R3345" s="51">
        <f>Ugovori_OPULJP[[#This Row],[Bespovratna sredstva - Nacionalni dio - HRK]]/7.5345</f>
        <v>860687.16922158061</v>
      </c>
      <c r="S3345" s="50">
        <v>43232316.509999998</v>
      </c>
      <c r="T3345" s="51">
        <f>Ugovori_OPULJP[[#This Row],[Bespovratna sredstva - Ukupno (EU+Nac) HRK
= Ukupna ugovorena vrijednost bespovratnih sredstava]]/7.5345</f>
        <v>5737914.4614772042</v>
      </c>
      <c r="U3345" s="50">
        <v>0</v>
      </c>
      <c r="V3345" s="51">
        <f>Ugovori_OPULJP[[#This Row],[Javni doprinos korisnika - HRK]]/7.5345</f>
        <v>0</v>
      </c>
      <c r="W3345" s="50">
        <v>0</v>
      </c>
      <c r="X3345" s="51">
        <f>Ugovori_OPULJP[[#This Row],[Privatni doprinos korisnika - HRK]]/7.5345</f>
        <v>0</v>
      </c>
      <c r="Y3345" s="52">
        <v>43232316.509999998</v>
      </c>
      <c r="Z3345" s="53">
        <f>Ugovori_OPULJP[[#This Row],[UKUPNI PRIHVATLJIVI IZDACI
TOTAL ELIGIBLE EXPENDITURE
= Bespovratna sredstva ukupno + doprinos korisnika
= Ukupni prihvatljivi troškovi
= Ukupna ugovorena vrijednost projekta HRK]]/7.5345</f>
        <v>5737914.4614772042</v>
      </c>
      <c r="AA3345" s="44" t="s">
        <v>10669</v>
      </c>
      <c r="AB3345" s="44" t="s">
        <v>10670</v>
      </c>
      <c r="AC3345" s="114" t="s">
        <v>12090</v>
      </c>
      <c r="AD3345" s="43" t="s">
        <v>12014</v>
      </c>
    </row>
    <row r="3346" spans="1:30" ht="66.75" customHeight="1" x14ac:dyDescent="0.2">
      <c r="A3346" s="41" t="s">
        <v>12091</v>
      </c>
      <c r="B3346" s="42" t="s">
        <v>10664</v>
      </c>
      <c r="C3346" s="43" t="s">
        <v>12011</v>
      </c>
      <c r="D3346" s="43" t="s">
        <v>12022</v>
      </c>
      <c r="E3346" s="44" t="s">
        <v>12023</v>
      </c>
      <c r="F3346" s="45" t="s">
        <v>12092</v>
      </c>
      <c r="G3346" s="45" t="s">
        <v>11990</v>
      </c>
      <c r="H3346" s="47">
        <v>43828</v>
      </c>
      <c r="I3346" s="47">
        <v>45289</v>
      </c>
      <c r="J3346" s="48" t="str">
        <f>IF(Ugovori_OPULJP[[#This Row],[DATUM ZAVRŠETKA OPERACIJE]]&gt;DATE(2024,3,31),"u provedbi","završen")</f>
        <v>završen</v>
      </c>
      <c r="K3346" s="46" t="s">
        <v>767</v>
      </c>
      <c r="L3346" s="46" t="s">
        <v>249</v>
      </c>
      <c r="M3346" s="49">
        <v>0.85</v>
      </c>
      <c r="N3346" s="49">
        <v>0.15</v>
      </c>
      <c r="O3346" s="50">
        <f>Ugovori_OPULJP[[#This Row],[Bespovratna sredstva - Ukupno (EU+Nac) HRK
= Ukupna ugovorena vrijednost bespovratnih sredstava]]*Ugovori_OPULJP[[#This Row],[EU STOPA SUFINANCIRANJA %
EU CO-FINANCING RATE %]]</f>
        <v>42481396.4155</v>
      </c>
      <c r="P3346" s="51">
        <f>Ugovori_OPULJP[[#This Row],[Bespovratna sredstva - EU dio - HRK]]/7.5345</f>
        <v>5638250.2376401881</v>
      </c>
      <c r="Q3346" s="50">
        <f>Ugovori_OPULJP[[#This Row],[Bespovratna sredstva - Ukupno (EU+Nac) HRK
= Ukupna ugovorena vrijednost bespovratnih sredstava]]*Ugovori_OPULJP[[#This Row],[STOPA NACIONALNOG SUFINANCIRANJA %]]</f>
        <v>7496717.0144999996</v>
      </c>
      <c r="R3346" s="51">
        <f>Ugovori_OPULJP[[#This Row],[Bespovratna sredstva - Nacionalni dio - HRK]]/7.5345</f>
        <v>994985.33605415083</v>
      </c>
      <c r="S3346" s="50">
        <v>49978113.43</v>
      </c>
      <c r="T3346" s="51">
        <f>Ugovori_OPULJP[[#This Row],[Bespovratna sredstva - Ukupno (EU+Nac) HRK
= Ukupna ugovorena vrijednost bespovratnih sredstava]]/7.5345</f>
        <v>6633235.573694339</v>
      </c>
      <c r="U3346" s="50">
        <v>0</v>
      </c>
      <c r="V3346" s="51">
        <f>Ugovori_OPULJP[[#This Row],[Javni doprinos korisnika - HRK]]/7.5345</f>
        <v>0</v>
      </c>
      <c r="W3346" s="50">
        <v>0</v>
      </c>
      <c r="X3346" s="51">
        <f>Ugovori_OPULJP[[#This Row],[Privatni doprinos korisnika - HRK]]/7.5345</f>
        <v>0</v>
      </c>
      <c r="Y3346" s="52">
        <v>49978113.43</v>
      </c>
      <c r="Z3346" s="53">
        <f>Ugovori_OPULJP[[#This Row],[UKUPNI PRIHVATLJIVI IZDACI
TOTAL ELIGIBLE EXPENDITURE
= Bespovratna sredstva ukupno + doprinos korisnika
= Ukupni prihvatljivi troškovi
= Ukupna ugovorena vrijednost projekta HRK]]/7.5345</f>
        <v>6633235.573694339</v>
      </c>
      <c r="AA3346" s="44" t="s">
        <v>10669</v>
      </c>
      <c r="AB3346" s="44" t="s">
        <v>10670</v>
      </c>
      <c r="AC3346" s="114" t="s">
        <v>12093</v>
      </c>
      <c r="AD3346" s="43" t="s">
        <v>12014</v>
      </c>
    </row>
    <row r="3347" spans="1:30" ht="66.75" customHeight="1" x14ac:dyDescent="0.2">
      <c r="A3347" s="41" t="s">
        <v>12094</v>
      </c>
      <c r="B3347" s="42" t="s">
        <v>10664</v>
      </c>
      <c r="C3347" s="43" t="s">
        <v>12011</v>
      </c>
      <c r="D3347" s="43" t="s">
        <v>12022</v>
      </c>
      <c r="E3347" s="44" t="s">
        <v>12023</v>
      </c>
      <c r="F3347" s="45" t="s">
        <v>12095</v>
      </c>
      <c r="G3347" s="45" t="s">
        <v>12096</v>
      </c>
      <c r="H3347" s="47">
        <v>43800</v>
      </c>
      <c r="I3347" s="47">
        <v>45261</v>
      </c>
      <c r="J3347" s="48" t="str">
        <f>IF(Ugovori_OPULJP[[#This Row],[DATUM ZAVRŠETKA OPERACIJE]]&gt;DATE(2024,3,31),"u provedbi","završen")</f>
        <v>završen</v>
      </c>
      <c r="K3347" s="46" t="s">
        <v>12097</v>
      </c>
      <c r="L3347" s="46" t="s">
        <v>94</v>
      </c>
      <c r="M3347" s="49">
        <v>0.85</v>
      </c>
      <c r="N3347" s="49">
        <v>0.15</v>
      </c>
      <c r="O3347" s="50">
        <f>Ugovori_OPULJP[[#This Row],[Bespovratna sredstva - Ukupno (EU+Nac) HRK
= Ukupna ugovorena vrijednost bespovratnih sredstava]]*Ugovori_OPULJP[[#This Row],[EU STOPA SUFINANCIRANJA %
EU CO-FINANCING RATE %]]</f>
        <v>41483415.3935</v>
      </c>
      <c r="P3347" s="51">
        <f>Ugovori_OPULJP[[#This Row],[Bespovratna sredstva - EU dio - HRK]]/7.5345</f>
        <v>5505795.3936558496</v>
      </c>
      <c r="Q3347" s="50">
        <f>Ugovori_OPULJP[[#This Row],[Bespovratna sredstva - Ukupno (EU+Nac) HRK
= Ukupna ugovorena vrijednost bespovratnih sredstava]]*Ugovori_OPULJP[[#This Row],[STOPA NACIONALNOG SUFINANCIRANJA %]]</f>
        <v>7320602.7165000001</v>
      </c>
      <c r="R3347" s="51">
        <f>Ugovori_OPULJP[[#This Row],[Bespovratna sredstva - Nacionalni dio - HRK]]/7.5345</f>
        <v>971610.95182162046</v>
      </c>
      <c r="S3347" s="50">
        <v>48804018.109999999</v>
      </c>
      <c r="T3347" s="51">
        <f>Ugovori_OPULJP[[#This Row],[Bespovratna sredstva - Ukupno (EU+Nac) HRK
= Ukupna ugovorena vrijednost bespovratnih sredstava]]/7.5345</f>
        <v>6477406.3454774702</v>
      </c>
      <c r="U3347" s="50">
        <v>0</v>
      </c>
      <c r="V3347" s="51">
        <f>Ugovori_OPULJP[[#This Row],[Javni doprinos korisnika - HRK]]/7.5345</f>
        <v>0</v>
      </c>
      <c r="W3347" s="50">
        <v>0</v>
      </c>
      <c r="X3347" s="51">
        <f>Ugovori_OPULJP[[#This Row],[Privatni doprinos korisnika - HRK]]/7.5345</f>
        <v>0</v>
      </c>
      <c r="Y3347" s="52">
        <v>48804018.109999999</v>
      </c>
      <c r="Z3347" s="53">
        <f>Ugovori_OPULJP[[#This Row],[UKUPNI PRIHVATLJIVI IZDACI
TOTAL ELIGIBLE EXPENDITURE
= Bespovratna sredstva ukupno + doprinos korisnika
= Ukupni prihvatljivi troškovi
= Ukupna ugovorena vrijednost projekta HRK]]/7.5345</f>
        <v>6477406.3454774702</v>
      </c>
      <c r="AA3347" s="44" t="s">
        <v>10669</v>
      </c>
      <c r="AB3347" s="44" t="s">
        <v>10670</v>
      </c>
      <c r="AC3347" s="43" t="s">
        <v>12098</v>
      </c>
      <c r="AD3347" s="43" t="s">
        <v>12014</v>
      </c>
    </row>
    <row r="3348" spans="1:30" ht="66.75" customHeight="1" x14ac:dyDescent="0.2">
      <c r="A3348" s="41" t="s">
        <v>12099</v>
      </c>
      <c r="B3348" s="42" t="s">
        <v>10664</v>
      </c>
      <c r="C3348" s="43" t="s">
        <v>12011</v>
      </c>
      <c r="D3348" s="43" t="s">
        <v>12022</v>
      </c>
      <c r="E3348" s="44" t="s">
        <v>12023</v>
      </c>
      <c r="F3348" s="45" t="s">
        <v>12100</v>
      </c>
      <c r="G3348" s="45" t="s">
        <v>12101</v>
      </c>
      <c r="H3348" s="47">
        <v>44011</v>
      </c>
      <c r="I3348" s="47">
        <v>45289</v>
      </c>
      <c r="J3348" s="48" t="str">
        <f>IF(Ugovori_OPULJP[[#This Row],[DATUM ZAVRŠETKA OPERACIJE]]&gt;DATE(2024,3,31),"u provedbi","završen")</f>
        <v>završen</v>
      </c>
      <c r="K3348" s="46" t="s">
        <v>104</v>
      </c>
      <c r="L3348" s="46" t="s">
        <v>104</v>
      </c>
      <c r="M3348" s="49">
        <v>0.85</v>
      </c>
      <c r="N3348" s="49">
        <v>0.15</v>
      </c>
      <c r="O3348" s="50">
        <f>Ugovori_OPULJP[[#This Row],[Bespovratna sredstva - Ukupno (EU+Nac) HRK
= Ukupna ugovorena vrijednost bespovratnih sredstava]]*Ugovori_OPULJP[[#This Row],[EU STOPA SUFINANCIRANJA %
EU CO-FINANCING RATE %]]</f>
        <v>30523836.208999999</v>
      </c>
      <c r="P3348" s="51">
        <f>Ugovori_OPULJP[[#This Row],[Bespovratna sredstva - EU dio - HRK]]/7.5345</f>
        <v>4051209.2652465324</v>
      </c>
      <c r="Q3348" s="50">
        <f>Ugovori_OPULJP[[#This Row],[Bespovratna sredstva - Ukupno (EU+Nac) HRK
= Ukupna ugovorena vrijednost bespovratnih sredstava]]*Ugovori_OPULJP[[#This Row],[STOPA NACIONALNOG SUFINANCIRANJA %]]</f>
        <v>5386559.3309999993</v>
      </c>
      <c r="R3348" s="51">
        <f>Ugovori_OPULJP[[#This Row],[Bespovratna sredstva - Nacionalni dio - HRK]]/7.5345</f>
        <v>714919.28210232919</v>
      </c>
      <c r="S3348" s="50">
        <v>35910395.539999999</v>
      </c>
      <c r="T3348" s="51">
        <f>Ugovori_OPULJP[[#This Row],[Bespovratna sredstva - Ukupno (EU+Nac) HRK
= Ukupna ugovorena vrijednost bespovratnih sredstava]]/7.5345</f>
        <v>4766128.5473488616</v>
      </c>
      <c r="U3348" s="50">
        <v>0</v>
      </c>
      <c r="V3348" s="51">
        <f>Ugovori_OPULJP[[#This Row],[Javni doprinos korisnika - HRK]]/7.5345</f>
        <v>0</v>
      </c>
      <c r="W3348" s="50">
        <v>0</v>
      </c>
      <c r="X3348" s="51">
        <f>Ugovori_OPULJP[[#This Row],[Privatni doprinos korisnika - HRK]]/7.5345</f>
        <v>0</v>
      </c>
      <c r="Y3348" s="52">
        <v>35910395.539999999</v>
      </c>
      <c r="Z3348" s="53">
        <f>Ugovori_OPULJP[[#This Row],[UKUPNI PRIHVATLJIVI IZDACI
TOTAL ELIGIBLE EXPENDITURE
= Bespovratna sredstva ukupno + doprinos korisnika
= Ukupni prihvatljivi troškovi
= Ukupna ugovorena vrijednost projekta HRK]]/7.5345</f>
        <v>4766128.5473488616</v>
      </c>
      <c r="AA3348" s="44" t="s">
        <v>10669</v>
      </c>
      <c r="AB3348" s="44" t="s">
        <v>10670</v>
      </c>
      <c r="AC3348" s="43" t="s">
        <v>12102</v>
      </c>
      <c r="AD3348" s="43" t="s">
        <v>12014</v>
      </c>
    </row>
    <row r="3349" spans="1:30" ht="66.75" customHeight="1" x14ac:dyDescent="0.2">
      <c r="A3349" s="41" t="s">
        <v>12103</v>
      </c>
      <c r="B3349" s="42" t="s">
        <v>10664</v>
      </c>
      <c r="C3349" s="43" t="s">
        <v>12011</v>
      </c>
      <c r="D3349" s="43" t="s">
        <v>12022</v>
      </c>
      <c r="E3349" s="44" t="s">
        <v>12023</v>
      </c>
      <c r="F3349" s="45" t="s">
        <v>12104</v>
      </c>
      <c r="G3349" s="45" t="s">
        <v>12105</v>
      </c>
      <c r="H3349" s="47">
        <v>43800</v>
      </c>
      <c r="I3349" s="47">
        <v>45261</v>
      </c>
      <c r="J3349" s="48" t="str">
        <f>IF(Ugovori_OPULJP[[#This Row],[DATUM ZAVRŠETKA OPERACIJE]]&gt;DATE(2024,3,31),"u provedbi","završen")</f>
        <v>završen</v>
      </c>
      <c r="K3349" s="46" t="s">
        <v>12106</v>
      </c>
      <c r="L3349" s="46" t="s">
        <v>37</v>
      </c>
      <c r="M3349" s="49">
        <v>0.85</v>
      </c>
      <c r="N3349" s="49">
        <v>0.15</v>
      </c>
      <c r="O3349" s="50">
        <f>Ugovori_OPULJP[[#This Row],[Bespovratna sredstva - Ukupno (EU+Nac) HRK
= Ukupna ugovorena vrijednost bespovratnih sredstava]]*Ugovori_OPULJP[[#This Row],[EU STOPA SUFINANCIRANJA %
EU CO-FINANCING RATE %]]</f>
        <v>39571890.955499999</v>
      </c>
      <c r="P3349" s="51">
        <f>Ugovori_OPULJP[[#This Row],[Bespovratna sredstva - EU dio - HRK]]/7.5345</f>
        <v>5252092.5018913001</v>
      </c>
      <c r="Q3349" s="50">
        <f>Ugovori_OPULJP[[#This Row],[Bespovratna sredstva - Ukupno (EU+Nac) HRK
= Ukupna ugovorena vrijednost bespovratnih sredstava]]*Ugovori_OPULJP[[#This Row],[STOPA NACIONALNOG SUFINANCIRANJA %]]</f>
        <v>6983274.8744999999</v>
      </c>
      <c r="R3349" s="51">
        <f>Ugovori_OPULJP[[#This Row],[Bespovratna sredstva - Nacionalni dio - HRK]]/7.5345</f>
        <v>926839.85327493527</v>
      </c>
      <c r="S3349" s="50">
        <v>46555165.829999998</v>
      </c>
      <c r="T3349" s="51">
        <f>Ugovori_OPULJP[[#This Row],[Bespovratna sredstva - Ukupno (EU+Nac) HRK
= Ukupna ugovorena vrijednost bespovratnih sredstava]]/7.5345</f>
        <v>6178932.355166235</v>
      </c>
      <c r="U3349" s="50">
        <v>0</v>
      </c>
      <c r="V3349" s="51">
        <f>Ugovori_OPULJP[[#This Row],[Javni doprinos korisnika - HRK]]/7.5345</f>
        <v>0</v>
      </c>
      <c r="W3349" s="50">
        <v>0</v>
      </c>
      <c r="X3349" s="51">
        <f>Ugovori_OPULJP[[#This Row],[Privatni doprinos korisnika - HRK]]/7.5345</f>
        <v>0</v>
      </c>
      <c r="Y3349" s="52">
        <v>46555165.829999998</v>
      </c>
      <c r="Z3349" s="53">
        <f>Ugovori_OPULJP[[#This Row],[UKUPNI PRIHVATLJIVI IZDACI
TOTAL ELIGIBLE EXPENDITURE
= Bespovratna sredstva ukupno + doprinos korisnika
= Ukupni prihvatljivi troškovi
= Ukupna ugovorena vrijednost projekta HRK]]/7.5345</f>
        <v>6178932.355166235</v>
      </c>
      <c r="AA3349" s="44" t="s">
        <v>10669</v>
      </c>
      <c r="AB3349" s="44" t="s">
        <v>10670</v>
      </c>
      <c r="AC3349" s="43" t="s">
        <v>12107</v>
      </c>
      <c r="AD3349" s="43" t="s">
        <v>12014</v>
      </c>
    </row>
    <row r="3350" spans="1:30" ht="66.75" customHeight="1" x14ac:dyDescent="0.2">
      <c r="A3350" s="41" t="s">
        <v>12108</v>
      </c>
      <c r="B3350" s="42" t="s">
        <v>10664</v>
      </c>
      <c r="C3350" s="43" t="s">
        <v>12011</v>
      </c>
      <c r="D3350" s="43" t="s">
        <v>12109</v>
      </c>
      <c r="E3350" s="44" t="s">
        <v>12023</v>
      </c>
      <c r="F3350" s="45" t="s">
        <v>12110</v>
      </c>
      <c r="G3350" s="45" t="s">
        <v>12111</v>
      </c>
      <c r="H3350" s="47">
        <v>43889</v>
      </c>
      <c r="I3350" s="47">
        <v>45288</v>
      </c>
      <c r="J3350" s="48" t="str">
        <f>IF(Ugovori_OPULJP[[#This Row],[DATUM ZAVRŠETKA OPERACIJE]]&gt;DATE(2024,3,31),"u provedbi","završen")</f>
        <v>završen</v>
      </c>
      <c r="K3350" s="46" t="s">
        <v>12112</v>
      </c>
      <c r="L3350" s="46" t="s">
        <v>173</v>
      </c>
      <c r="M3350" s="49">
        <v>0.85</v>
      </c>
      <c r="N3350" s="49">
        <v>0.15</v>
      </c>
      <c r="O3350" s="50">
        <f>Ugovori_OPULJP[[#This Row],[Bespovratna sredstva - Ukupno (EU+Nac) HRK
= Ukupna ugovorena vrijednost bespovratnih sredstava]]*Ugovori_OPULJP[[#This Row],[EU STOPA SUFINANCIRANJA %
EU CO-FINANCING RATE %]]</f>
        <v>56689294.706500001</v>
      </c>
      <c r="P3350" s="51">
        <f>Ugovori_OPULJP[[#This Row],[Bespovratna sredstva - EU dio - HRK]]/7.5345</f>
        <v>7523962.4004910737</v>
      </c>
      <c r="Q3350" s="50">
        <f>Ugovori_OPULJP[[#This Row],[Bespovratna sredstva - Ukupno (EU+Nac) HRK
= Ukupna ugovorena vrijednost bespovratnih sredstava]]*Ugovori_OPULJP[[#This Row],[STOPA NACIONALNOG SUFINANCIRANJA %]]</f>
        <v>10003993.183499999</v>
      </c>
      <c r="R3350" s="51">
        <f>Ugovori_OPULJP[[#This Row],[Bespovratna sredstva - Nacionalni dio - HRK]]/7.5345</f>
        <v>1327758.0706748953</v>
      </c>
      <c r="S3350" s="50">
        <v>66693287.890000001</v>
      </c>
      <c r="T3350" s="51">
        <f>Ugovori_OPULJP[[#This Row],[Bespovratna sredstva - Ukupno (EU+Nac) HRK
= Ukupna ugovorena vrijednost bespovratnih sredstava]]/7.5345</f>
        <v>8851720.47116597</v>
      </c>
      <c r="U3350" s="50">
        <v>0</v>
      </c>
      <c r="V3350" s="51">
        <f>Ugovori_OPULJP[[#This Row],[Javni doprinos korisnika - HRK]]/7.5345</f>
        <v>0</v>
      </c>
      <c r="W3350" s="50">
        <v>0</v>
      </c>
      <c r="X3350" s="51">
        <f>Ugovori_OPULJP[[#This Row],[Privatni doprinos korisnika - HRK]]/7.5345</f>
        <v>0</v>
      </c>
      <c r="Y3350" s="52">
        <v>66693287.890000001</v>
      </c>
      <c r="Z3350" s="53">
        <f>Ugovori_OPULJP[[#This Row],[UKUPNI PRIHVATLJIVI IZDACI
TOTAL ELIGIBLE EXPENDITURE
= Bespovratna sredstva ukupno + doprinos korisnika
= Ukupni prihvatljivi troškovi
= Ukupna ugovorena vrijednost projekta HRK]]/7.5345</f>
        <v>8851720.47116597</v>
      </c>
      <c r="AA3350" s="44" t="s">
        <v>7633</v>
      </c>
      <c r="AB3350" s="44" t="s">
        <v>10670</v>
      </c>
      <c r="AC3350" s="43" t="s">
        <v>12113</v>
      </c>
      <c r="AD3350" s="43" t="s">
        <v>12014</v>
      </c>
    </row>
    <row r="3351" spans="1:30" ht="66.75" customHeight="1" x14ac:dyDescent="0.2">
      <c r="A3351" s="41" t="s">
        <v>12114</v>
      </c>
      <c r="B3351" s="42" t="s">
        <v>10664</v>
      </c>
      <c r="C3351" s="43" t="s">
        <v>12011</v>
      </c>
      <c r="D3351" s="43" t="s">
        <v>12109</v>
      </c>
      <c r="E3351" s="44" t="s">
        <v>12023</v>
      </c>
      <c r="F3351" s="45" t="s">
        <v>12115</v>
      </c>
      <c r="G3351" s="45" t="s">
        <v>7700</v>
      </c>
      <c r="H3351" s="47">
        <v>43828</v>
      </c>
      <c r="I3351" s="47">
        <v>45289</v>
      </c>
      <c r="J3351" s="48" t="str">
        <f>IF(Ugovori_OPULJP[[#This Row],[DATUM ZAVRŠETKA OPERACIJE]]&gt;DATE(2024,3,31),"u provedbi","završen")</f>
        <v>završen</v>
      </c>
      <c r="K3351" s="46" t="s">
        <v>249</v>
      </c>
      <c r="L3351" s="46" t="s">
        <v>249</v>
      </c>
      <c r="M3351" s="49">
        <v>0.85</v>
      </c>
      <c r="N3351" s="49">
        <v>0.15</v>
      </c>
      <c r="O3351" s="50">
        <f>Ugovori_OPULJP[[#This Row],[Bespovratna sredstva - Ukupno (EU+Nac) HRK
= Ukupna ugovorena vrijednost bespovratnih sredstava]]*Ugovori_OPULJP[[#This Row],[EU STOPA SUFINANCIRANJA %
EU CO-FINANCING RATE %]]</f>
        <v>63176678.714500003</v>
      </c>
      <c r="P3351" s="51">
        <f>Ugovori_OPULJP[[#This Row],[Bespovratna sredstva - EU dio - HRK]]/7.5345</f>
        <v>8384986.2252969667</v>
      </c>
      <c r="Q3351" s="50">
        <f>Ugovori_OPULJP[[#This Row],[Bespovratna sredstva - Ukupno (EU+Nac) HRK
= Ukupna ugovorena vrijednost bespovratnih sredstava]]*Ugovori_OPULJP[[#This Row],[STOPA NACIONALNOG SUFINANCIRANJA %]]</f>
        <v>11148825.6555</v>
      </c>
      <c r="R3351" s="51">
        <f>Ugovori_OPULJP[[#This Row],[Bespovratna sredstva - Nacionalni dio - HRK]]/7.5345</f>
        <v>1479703.4515229941</v>
      </c>
      <c r="S3351" s="50">
        <v>74325504.370000005</v>
      </c>
      <c r="T3351" s="51">
        <f>Ugovori_OPULJP[[#This Row],[Bespovratna sredstva - Ukupno (EU+Nac) HRK
= Ukupna ugovorena vrijednost bespovratnih sredstava]]/7.5345</f>
        <v>9864689.6768199615</v>
      </c>
      <c r="U3351" s="50">
        <v>0</v>
      </c>
      <c r="V3351" s="51">
        <f>Ugovori_OPULJP[[#This Row],[Javni doprinos korisnika - HRK]]/7.5345</f>
        <v>0</v>
      </c>
      <c r="W3351" s="50">
        <v>0</v>
      </c>
      <c r="X3351" s="51">
        <f>Ugovori_OPULJP[[#This Row],[Privatni doprinos korisnika - HRK]]/7.5345</f>
        <v>0</v>
      </c>
      <c r="Y3351" s="52">
        <v>74325504.370000005</v>
      </c>
      <c r="Z3351" s="53">
        <f>Ugovori_OPULJP[[#This Row],[UKUPNI PRIHVATLJIVI IZDACI
TOTAL ELIGIBLE EXPENDITURE
= Bespovratna sredstva ukupno + doprinos korisnika
= Ukupni prihvatljivi troškovi
= Ukupna ugovorena vrijednost projekta HRK]]/7.5345</f>
        <v>9864689.6768199615</v>
      </c>
      <c r="AA3351" s="44" t="s">
        <v>7633</v>
      </c>
      <c r="AB3351" s="44" t="s">
        <v>10670</v>
      </c>
      <c r="AC3351" s="43" t="s">
        <v>12116</v>
      </c>
      <c r="AD3351" s="43" t="s">
        <v>12014</v>
      </c>
    </row>
    <row r="3352" spans="1:30" ht="66.75" customHeight="1" x14ac:dyDescent="0.2">
      <c r="A3352" s="41" t="s">
        <v>12117</v>
      </c>
      <c r="B3352" s="42" t="s">
        <v>10664</v>
      </c>
      <c r="C3352" s="43" t="s">
        <v>12011</v>
      </c>
      <c r="D3352" s="43" t="s">
        <v>12109</v>
      </c>
      <c r="E3352" s="44" t="s">
        <v>12023</v>
      </c>
      <c r="F3352" s="45" t="s">
        <v>12118</v>
      </c>
      <c r="G3352" s="45" t="s">
        <v>12119</v>
      </c>
      <c r="H3352" s="47">
        <v>43922</v>
      </c>
      <c r="I3352" s="47">
        <v>45291</v>
      </c>
      <c r="J3352" s="48" t="str">
        <f>IF(Ugovori_OPULJP[[#This Row],[DATUM ZAVRŠETKA OPERACIJE]]&gt;DATE(2024,3,31),"u provedbi","završen")</f>
        <v>završen</v>
      </c>
      <c r="K3352" s="46" t="s">
        <v>12120</v>
      </c>
      <c r="L3352" s="46" t="s">
        <v>79</v>
      </c>
      <c r="M3352" s="49">
        <v>0.85</v>
      </c>
      <c r="N3352" s="49">
        <v>0.15</v>
      </c>
      <c r="O3352" s="50">
        <f>Ugovori_OPULJP[[#This Row],[Bespovratna sredstva - Ukupno (EU+Nac) HRK
= Ukupna ugovorena vrijednost bespovratnih sredstava]]*Ugovori_OPULJP[[#This Row],[EU STOPA SUFINANCIRANJA %
EU CO-FINANCING RATE %]]</f>
        <v>49880651.898000002</v>
      </c>
      <c r="P3352" s="51">
        <f>Ugovori_OPULJP[[#This Row],[Bespovratna sredstva - EU dio - HRK]]/7.5345</f>
        <v>6620300.2054549074</v>
      </c>
      <c r="Q3352" s="50">
        <f>Ugovori_OPULJP[[#This Row],[Bespovratna sredstva - Ukupno (EU+Nac) HRK
= Ukupna ugovorena vrijednost bespovratnih sredstava]]*Ugovori_OPULJP[[#This Row],[STOPA NACIONALNOG SUFINANCIRANJA %]]</f>
        <v>8802467.9820000008</v>
      </c>
      <c r="R3352" s="51">
        <f>Ugovori_OPULJP[[#This Row],[Bespovratna sredstva - Nacionalni dio - HRK]]/7.5345</f>
        <v>1168288.2715508661</v>
      </c>
      <c r="S3352" s="50">
        <v>58683119.880000003</v>
      </c>
      <c r="T3352" s="51">
        <f>Ugovori_OPULJP[[#This Row],[Bespovratna sredstva - Ukupno (EU+Nac) HRK
= Ukupna ugovorena vrijednost bespovratnih sredstava]]/7.5345</f>
        <v>7788588.4770057732</v>
      </c>
      <c r="U3352" s="50">
        <v>0</v>
      </c>
      <c r="V3352" s="51">
        <f>Ugovori_OPULJP[[#This Row],[Javni doprinos korisnika - HRK]]/7.5345</f>
        <v>0</v>
      </c>
      <c r="W3352" s="50">
        <v>0</v>
      </c>
      <c r="X3352" s="51">
        <f>Ugovori_OPULJP[[#This Row],[Privatni doprinos korisnika - HRK]]/7.5345</f>
        <v>0</v>
      </c>
      <c r="Y3352" s="52">
        <v>58683119.880000003</v>
      </c>
      <c r="Z3352" s="53">
        <f>Ugovori_OPULJP[[#This Row],[UKUPNI PRIHVATLJIVI IZDACI
TOTAL ELIGIBLE EXPENDITURE
= Bespovratna sredstva ukupno + doprinos korisnika
= Ukupni prihvatljivi troškovi
= Ukupna ugovorena vrijednost projekta HRK]]/7.5345</f>
        <v>7788588.4770057732</v>
      </c>
      <c r="AA3352" s="44" t="s">
        <v>7633</v>
      </c>
      <c r="AB3352" s="44" t="s">
        <v>10670</v>
      </c>
      <c r="AC3352" s="43" t="s">
        <v>12121</v>
      </c>
      <c r="AD3352" s="43" t="s">
        <v>12014</v>
      </c>
    </row>
    <row r="3353" spans="1:30" ht="66.75" customHeight="1" x14ac:dyDescent="0.2">
      <c r="A3353" s="41" t="s">
        <v>12122</v>
      </c>
      <c r="B3353" s="42" t="s">
        <v>10664</v>
      </c>
      <c r="C3353" s="43" t="s">
        <v>12011</v>
      </c>
      <c r="D3353" s="43" t="s">
        <v>12109</v>
      </c>
      <c r="E3353" s="44" t="s">
        <v>12023</v>
      </c>
      <c r="F3353" s="45" t="s">
        <v>12123</v>
      </c>
      <c r="G3353" s="45" t="s">
        <v>10187</v>
      </c>
      <c r="H3353" s="47">
        <v>43831</v>
      </c>
      <c r="I3353" s="47">
        <v>45291</v>
      </c>
      <c r="J3353" s="48" t="str">
        <f>IF(Ugovori_OPULJP[[#This Row],[DATUM ZAVRŠETKA OPERACIJE]]&gt;DATE(2024,3,31),"u provedbi","završen")</f>
        <v>završen</v>
      </c>
      <c r="K3353" s="46" t="s">
        <v>12124</v>
      </c>
      <c r="L3353" s="46" t="s">
        <v>244</v>
      </c>
      <c r="M3353" s="49">
        <v>0.85</v>
      </c>
      <c r="N3353" s="49">
        <v>0.15</v>
      </c>
      <c r="O3353" s="50">
        <f>Ugovori_OPULJP[[#This Row],[Bespovratna sredstva - Ukupno (EU+Nac) HRK
= Ukupna ugovorena vrijednost bespovratnih sredstava]]*Ugovori_OPULJP[[#This Row],[EU STOPA SUFINANCIRANJA %
EU CO-FINANCING RATE %]]</f>
        <v>61539208.896500006</v>
      </c>
      <c r="P3353" s="51">
        <f>Ugovori_OPULJP[[#This Row],[Bespovratna sredstva - EU dio - HRK]]/7.5345</f>
        <v>8167656.6323578209</v>
      </c>
      <c r="Q3353" s="50">
        <f>Ugovori_OPULJP[[#This Row],[Bespovratna sredstva - Ukupno (EU+Nac) HRK
= Ukupna ugovorena vrijednost bespovratnih sredstava]]*Ugovori_OPULJP[[#This Row],[STOPA NACIONALNOG SUFINANCIRANJA %]]</f>
        <v>10859860.3935</v>
      </c>
      <c r="R3353" s="51">
        <f>Ugovori_OPULJP[[#This Row],[Bespovratna sredstva - Nacionalni dio - HRK]]/7.5345</f>
        <v>1441351.170416086</v>
      </c>
      <c r="S3353" s="50">
        <v>72399069.290000007</v>
      </c>
      <c r="T3353" s="51">
        <f>Ugovori_OPULJP[[#This Row],[Bespovratna sredstva - Ukupno (EU+Nac) HRK
= Ukupna ugovorena vrijednost bespovratnih sredstava]]/7.5345</f>
        <v>9609007.8027739078</v>
      </c>
      <c r="U3353" s="50">
        <v>0</v>
      </c>
      <c r="V3353" s="51">
        <f>Ugovori_OPULJP[[#This Row],[Javni doprinos korisnika - HRK]]/7.5345</f>
        <v>0</v>
      </c>
      <c r="W3353" s="50">
        <v>0</v>
      </c>
      <c r="X3353" s="51">
        <f>Ugovori_OPULJP[[#This Row],[Privatni doprinos korisnika - HRK]]/7.5345</f>
        <v>0</v>
      </c>
      <c r="Y3353" s="52">
        <v>72399069.290000007</v>
      </c>
      <c r="Z3353" s="53">
        <f>Ugovori_OPULJP[[#This Row],[UKUPNI PRIHVATLJIVI IZDACI
TOTAL ELIGIBLE EXPENDITURE
= Bespovratna sredstva ukupno + doprinos korisnika
= Ukupni prihvatljivi troškovi
= Ukupna ugovorena vrijednost projekta HRK]]/7.5345</f>
        <v>9609007.8027739078</v>
      </c>
      <c r="AA3353" s="44" t="s">
        <v>7633</v>
      </c>
      <c r="AB3353" s="44" t="s">
        <v>10670</v>
      </c>
      <c r="AC3353" s="114" t="s">
        <v>12125</v>
      </c>
      <c r="AD3353" s="43" t="s">
        <v>12014</v>
      </c>
    </row>
    <row r="3354" spans="1:30" ht="66.75" customHeight="1" x14ac:dyDescent="0.2">
      <c r="A3354" s="41" t="s">
        <v>12126</v>
      </c>
      <c r="B3354" s="42" t="s">
        <v>10664</v>
      </c>
      <c r="C3354" s="43" t="s">
        <v>12011</v>
      </c>
      <c r="D3354" s="43" t="s">
        <v>12109</v>
      </c>
      <c r="E3354" s="44" t="s">
        <v>12023</v>
      </c>
      <c r="F3354" s="45" t="s">
        <v>12127</v>
      </c>
      <c r="G3354" s="45" t="s">
        <v>12128</v>
      </c>
      <c r="H3354" s="47">
        <v>43917</v>
      </c>
      <c r="I3354" s="47">
        <v>45287</v>
      </c>
      <c r="J3354" s="48" t="str">
        <f>IF(Ugovori_OPULJP[[#This Row],[DATUM ZAVRŠETKA OPERACIJE]]&gt;DATE(2024,3,31),"u provedbi","završen")</f>
        <v>završen</v>
      </c>
      <c r="K3354" s="46" t="s">
        <v>200</v>
      </c>
      <c r="L3354" s="46" t="s">
        <v>200</v>
      </c>
      <c r="M3354" s="49">
        <v>0.85</v>
      </c>
      <c r="N3354" s="49">
        <v>0.15</v>
      </c>
      <c r="O3354" s="50">
        <f>Ugovori_OPULJP[[#This Row],[Bespovratna sredstva - Ukupno (EU+Nac) HRK
= Ukupna ugovorena vrijednost bespovratnih sredstava]]*Ugovori_OPULJP[[#This Row],[EU STOPA SUFINANCIRANJA %
EU CO-FINANCING RATE %]]</f>
        <v>37988272.063000001</v>
      </c>
      <c r="P3354" s="51">
        <f>Ugovori_OPULJP[[#This Row],[Bespovratna sredstva - EU dio - HRK]]/7.5345</f>
        <v>5041910.1550202398</v>
      </c>
      <c r="Q3354" s="50">
        <f>Ugovori_OPULJP[[#This Row],[Bespovratna sredstva - Ukupno (EU+Nac) HRK
= Ukupna ugovorena vrijednost bespovratnih sredstava]]*Ugovori_OPULJP[[#This Row],[STOPA NACIONALNOG SUFINANCIRANJA %]]</f>
        <v>6703812.7170000002</v>
      </c>
      <c r="R3354" s="51">
        <f>Ugovori_OPULJP[[#This Row],[Bespovratna sredstva - Nacionalni dio - HRK]]/7.5345</f>
        <v>889748.85088592477</v>
      </c>
      <c r="S3354" s="50">
        <v>44692084.780000001</v>
      </c>
      <c r="T3354" s="51">
        <f>Ugovori_OPULJP[[#This Row],[Bespovratna sredstva - Ukupno (EU+Nac) HRK
= Ukupna ugovorena vrijednost bespovratnih sredstava]]/7.5345</f>
        <v>5931659.0059061646</v>
      </c>
      <c r="U3354" s="50">
        <v>0</v>
      </c>
      <c r="V3354" s="51">
        <f>Ugovori_OPULJP[[#This Row],[Javni doprinos korisnika - HRK]]/7.5345</f>
        <v>0</v>
      </c>
      <c r="W3354" s="50">
        <v>0</v>
      </c>
      <c r="X3354" s="51">
        <f>Ugovori_OPULJP[[#This Row],[Privatni doprinos korisnika - HRK]]/7.5345</f>
        <v>0</v>
      </c>
      <c r="Y3354" s="52">
        <v>44692084.780000001</v>
      </c>
      <c r="Z3354" s="53">
        <f>Ugovori_OPULJP[[#This Row],[UKUPNI PRIHVATLJIVI IZDACI
TOTAL ELIGIBLE EXPENDITURE
= Bespovratna sredstva ukupno + doprinos korisnika
= Ukupni prihvatljivi troškovi
= Ukupna ugovorena vrijednost projekta HRK]]/7.5345</f>
        <v>5931659.0059061646</v>
      </c>
      <c r="AA3354" s="44" t="s">
        <v>7633</v>
      </c>
      <c r="AB3354" s="44" t="s">
        <v>10670</v>
      </c>
      <c r="AC3354" s="114" t="s">
        <v>12129</v>
      </c>
      <c r="AD3354" s="43" t="s">
        <v>12014</v>
      </c>
    </row>
    <row r="3355" spans="1:30" ht="66.75" customHeight="1" x14ac:dyDescent="0.2">
      <c r="A3355" s="41" t="s">
        <v>12130</v>
      </c>
      <c r="B3355" s="42" t="s">
        <v>10664</v>
      </c>
      <c r="C3355" s="43" t="s">
        <v>12011</v>
      </c>
      <c r="D3355" s="43" t="s">
        <v>12109</v>
      </c>
      <c r="E3355" s="44" t="s">
        <v>12023</v>
      </c>
      <c r="F3355" s="45" t="s">
        <v>12131</v>
      </c>
      <c r="G3355" s="45" t="s">
        <v>12132</v>
      </c>
      <c r="H3355" s="47">
        <v>43917</v>
      </c>
      <c r="I3355" s="47">
        <v>45287</v>
      </c>
      <c r="J3355" s="48" t="str">
        <f>IF(Ugovori_OPULJP[[#This Row],[DATUM ZAVRŠETKA OPERACIJE]]&gt;DATE(2024,3,31),"u provedbi","završen")</f>
        <v>završen</v>
      </c>
      <c r="K3355" s="46" t="s">
        <v>12133</v>
      </c>
      <c r="L3355" s="46" t="s">
        <v>99</v>
      </c>
      <c r="M3355" s="49">
        <v>0.85</v>
      </c>
      <c r="N3355" s="49">
        <v>0.15</v>
      </c>
      <c r="O3355" s="50">
        <f>Ugovori_OPULJP[[#This Row],[Bespovratna sredstva - Ukupno (EU+Nac) HRK
= Ukupna ugovorena vrijednost bespovratnih sredstava]]*Ugovori_OPULJP[[#This Row],[EU STOPA SUFINANCIRANJA %
EU CO-FINANCING RATE %]]</f>
        <v>60740046.402000003</v>
      </c>
      <c r="P3355" s="51">
        <f>Ugovori_OPULJP[[#This Row],[Bespovratna sredstva - EU dio - HRK]]/7.5345</f>
        <v>8061589.5417081425</v>
      </c>
      <c r="Q3355" s="50">
        <f>Ugovori_OPULJP[[#This Row],[Bespovratna sredstva - Ukupno (EU+Nac) HRK
= Ukupna ugovorena vrijednost bespovratnih sredstava]]*Ugovori_OPULJP[[#This Row],[STOPA NACIONALNOG SUFINANCIRANJA %]]</f>
        <v>10718831.718</v>
      </c>
      <c r="R3355" s="51">
        <f>Ugovori_OPULJP[[#This Row],[Bespovratna sredstva - Nacionalni dio - HRK]]/7.5345</f>
        <v>1422633.4485367311</v>
      </c>
      <c r="S3355" s="50">
        <v>71458878.120000005</v>
      </c>
      <c r="T3355" s="51">
        <f>Ugovori_OPULJP[[#This Row],[Bespovratna sredstva - Ukupno (EU+Nac) HRK
= Ukupna ugovorena vrijednost bespovratnih sredstava]]/7.5345</f>
        <v>9484222.9902448729</v>
      </c>
      <c r="U3355" s="50">
        <v>0</v>
      </c>
      <c r="V3355" s="51">
        <f>Ugovori_OPULJP[[#This Row],[Javni doprinos korisnika - HRK]]/7.5345</f>
        <v>0</v>
      </c>
      <c r="W3355" s="50">
        <v>0</v>
      </c>
      <c r="X3355" s="51">
        <f>Ugovori_OPULJP[[#This Row],[Privatni doprinos korisnika - HRK]]/7.5345</f>
        <v>0</v>
      </c>
      <c r="Y3355" s="52">
        <v>71458878.120000005</v>
      </c>
      <c r="Z3355" s="53">
        <f>Ugovori_OPULJP[[#This Row],[UKUPNI PRIHVATLJIVI IZDACI
TOTAL ELIGIBLE EXPENDITURE
= Bespovratna sredstva ukupno + doprinos korisnika
= Ukupni prihvatljivi troškovi
= Ukupna ugovorena vrijednost projekta HRK]]/7.5345</f>
        <v>9484222.9902448729</v>
      </c>
      <c r="AA3355" s="44" t="s">
        <v>7633</v>
      </c>
      <c r="AB3355" s="44" t="s">
        <v>10670</v>
      </c>
      <c r="AC3355" s="114" t="s">
        <v>12134</v>
      </c>
      <c r="AD3355" s="43" t="s">
        <v>12014</v>
      </c>
    </row>
    <row r="3356" spans="1:30" ht="66.75" customHeight="1" x14ac:dyDescent="0.2">
      <c r="A3356" s="41" t="s">
        <v>12135</v>
      </c>
      <c r="B3356" s="42" t="s">
        <v>12136</v>
      </c>
      <c r="C3356" s="43" t="s">
        <v>12137</v>
      </c>
      <c r="D3356" s="43" t="s">
        <v>12138</v>
      </c>
      <c r="E3356" s="44" t="s">
        <v>34</v>
      </c>
      <c r="F3356" s="45" t="s">
        <v>12139</v>
      </c>
      <c r="G3356" s="45" t="s">
        <v>12140</v>
      </c>
      <c r="H3356" s="47">
        <v>43091</v>
      </c>
      <c r="I3356" s="47">
        <v>45282</v>
      </c>
      <c r="J3356" s="48" t="str">
        <f>IF(Ugovori_OPULJP[[#This Row],[DATUM ZAVRŠETKA OPERACIJE]]&gt;DATE(2024,3,31),"u provedbi","završen")</f>
        <v>završen</v>
      </c>
      <c r="K3356" s="46" t="s">
        <v>36</v>
      </c>
      <c r="L3356" s="46" t="s">
        <v>37</v>
      </c>
      <c r="M3356" s="49">
        <v>0.85</v>
      </c>
      <c r="N3356" s="49">
        <v>0.15</v>
      </c>
      <c r="O3356" s="50">
        <f>Ugovori_OPULJP[[#This Row],[Bespovratna sredstva - Ukupno (EU+Nac) HRK
= Ukupna ugovorena vrijednost bespovratnih sredstava]]*Ugovori_OPULJP[[#This Row],[EU STOPA SUFINANCIRANJA %
EU CO-FINANCING RATE %]]</f>
        <v>8416392.1384999994</v>
      </c>
      <c r="P3356" s="51">
        <f>Ugovori_OPULJP[[#This Row],[Bespovratna sredstva - EU dio - HRK]]/7.5345</f>
        <v>1117047.2013405003</v>
      </c>
      <c r="Q3356" s="50">
        <f>Ugovori_OPULJP[[#This Row],[Bespovratna sredstva - Ukupno (EU+Nac) HRK
= Ukupna ugovorena vrijednost bespovratnih sredstava]]*Ugovori_OPULJP[[#This Row],[STOPA NACIONALNOG SUFINANCIRANJA %]]</f>
        <v>1485245.6714999999</v>
      </c>
      <c r="R3356" s="51">
        <f>Ugovori_OPULJP[[#This Row],[Bespovratna sredstva - Nacionalni dio - HRK]]/7.5345</f>
        <v>197125.97670714711</v>
      </c>
      <c r="S3356" s="50">
        <v>9901637.8100000005</v>
      </c>
      <c r="T3356" s="51">
        <f>Ugovori_OPULJP[[#This Row],[Bespovratna sredstva - Ukupno (EU+Nac) HRK
= Ukupna ugovorena vrijednost bespovratnih sredstava]]/7.5345</f>
        <v>1314173.1780476475</v>
      </c>
      <c r="U3356" s="50">
        <v>0</v>
      </c>
      <c r="V3356" s="51">
        <f>Ugovori_OPULJP[[#This Row],[Javni doprinos korisnika - HRK]]/7.5345</f>
        <v>0</v>
      </c>
      <c r="W3356" s="50">
        <v>0</v>
      </c>
      <c r="X3356" s="51">
        <f>Ugovori_OPULJP[[#This Row],[Privatni doprinos korisnika - HRK]]/7.5345</f>
        <v>0</v>
      </c>
      <c r="Y3356" s="52">
        <v>9901637.8100000005</v>
      </c>
      <c r="Z3356" s="53">
        <f>Ugovori_OPULJP[[#This Row],[UKUPNI PRIHVATLJIVI IZDACI
TOTAL ELIGIBLE EXPENDITURE
= Bespovratna sredstva ukupno + doprinos korisnika
= Ukupni prihvatljivi troškovi
= Ukupna ugovorena vrijednost projekta HRK]]/7.5345</f>
        <v>1314173.1780476475</v>
      </c>
      <c r="AA3356" s="44" t="s">
        <v>38</v>
      </c>
      <c r="AB3356" s="44" t="s">
        <v>35</v>
      </c>
      <c r="AC3356" s="114" t="s">
        <v>12141</v>
      </c>
      <c r="AD3356" s="43" t="s">
        <v>12142</v>
      </c>
    </row>
    <row r="3357" spans="1:30" ht="66.75" customHeight="1" x14ac:dyDescent="0.2">
      <c r="A3357" s="41" t="s">
        <v>12143</v>
      </c>
      <c r="B3357" s="42" t="s">
        <v>12136</v>
      </c>
      <c r="C3357" s="43" t="s">
        <v>12137</v>
      </c>
      <c r="D3357" s="43" t="s">
        <v>12144</v>
      </c>
      <c r="E3357" s="44" t="s">
        <v>34</v>
      </c>
      <c r="F3357" s="45" t="s">
        <v>12144</v>
      </c>
      <c r="G3357" s="45" t="s">
        <v>12145</v>
      </c>
      <c r="H3357" s="47">
        <v>43164</v>
      </c>
      <c r="I3357" s="47">
        <v>44291</v>
      </c>
      <c r="J3357" s="48" t="str">
        <f>IF(Ugovori_OPULJP[[#This Row],[DATUM ZAVRŠETKA OPERACIJE]]&gt;DATE(2024,3,31),"u provedbi","završen")</f>
        <v>završen</v>
      </c>
      <c r="K3357" s="46" t="s">
        <v>36</v>
      </c>
      <c r="L3357" s="46" t="s">
        <v>37</v>
      </c>
      <c r="M3357" s="49">
        <v>0.85</v>
      </c>
      <c r="N3357" s="49">
        <v>0.15</v>
      </c>
      <c r="O3357" s="50">
        <f>Ugovori_OPULJP[[#This Row],[Bespovratna sredstva - Ukupno (EU+Nac) HRK
= Ukupna ugovorena vrijednost bespovratnih sredstava]]*Ugovori_OPULJP[[#This Row],[EU STOPA SUFINANCIRANJA %
EU CO-FINANCING RATE %]]</f>
        <v>12241388.049999999</v>
      </c>
      <c r="P3357" s="51">
        <f>Ugovori_OPULJP[[#This Row],[Bespovratna sredstva - EU dio - HRK]]/7.5345</f>
        <v>1624711.4008892425</v>
      </c>
      <c r="Q3357" s="50">
        <f>Ugovori_OPULJP[[#This Row],[Bespovratna sredstva - Ukupno (EU+Nac) HRK
= Ukupna ugovorena vrijednost bespovratnih sredstava]]*Ugovori_OPULJP[[#This Row],[STOPA NACIONALNOG SUFINANCIRANJA %]]</f>
        <v>2160244.9499999997</v>
      </c>
      <c r="R3357" s="51">
        <f>Ugovori_OPULJP[[#This Row],[Bespovratna sredstva - Nacionalni dio - HRK]]/7.5345</f>
        <v>286713.77662751341</v>
      </c>
      <c r="S3357" s="50">
        <v>14401633</v>
      </c>
      <c r="T3357" s="51">
        <f>Ugovori_OPULJP[[#This Row],[Bespovratna sredstva - Ukupno (EU+Nac) HRK
= Ukupna ugovorena vrijednost bespovratnih sredstava]]/7.5345</f>
        <v>1911425.1775167561</v>
      </c>
      <c r="U3357" s="50">
        <v>0</v>
      </c>
      <c r="V3357" s="51">
        <f>Ugovori_OPULJP[[#This Row],[Javni doprinos korisnika - HRK]]/7.5345</f>
        <v>0</v>
      </c>
      <c r="W3357" s="50">
        <v>0</v>
      </c>
      <c r="X3357" s="51">
        <f>Ugovori_OPULJP[[#This Row],[Privatni doprinos korisnika - HRK]]/7.5345</f>
        <v>0</v>
      </c>
      <c r="Y3357" s="52">
        <v>14401633</v>
      </c>
      <c r="Z3357" s="53">
        <f>Ugovori_OPULJP[[#This Row],[UKUPNI PRIHVATLJIVI IZDACI
TOTAL ELIGIBLE EXPENDITURE
= Bespovratna sredstva ukupno + doprinos korisnika
= Ukupni prihvatljivi troškovi
= Ukupna ugovorena vrijednost projekta HRK]]/7.5345</f>
        <v>1911425.1775167561</v>
      </c>
      <c r="AA3357" s="44" t="s">
        <v>38</v>
      </c>
      <c r="AB3357" s="44" t="s">
        <v>35</v>
      </c>
      <c r="AC3357" s="114" t="s">
        <v>12146</v>
      </c>
      <c r="AD3357" s="43" t="s">
        <v>12142</v>
      </c>
    </row>
    <row r="3358" spans="1:30" ht="66.75" customHeight="1" x14ac:dyDescent="0.2">
      <c r="A3358" s="41" t="s">
        <v>12147</v>
      </c>
      <c r="B3358" s="42" t="s">
        <v>12136</v>
      </c>
      <c r="C3358" s="43" t="s">
        <v>12137</v>
      </c>
      <c r="D3358" s="43" t="s">
        <v>12148</v>
      </c>
      <c r="E3358" s="44" t="s">
        <v>34</v>
      </c>
      <c r="F3358" s="45" t="s">
        <v>12148</v>
      </c>
      <c r="G3358" s="45" t="s">
        <v>12149</v>
      </c>
      <c r="H3358" s="47">
        <v>43280</v>
      </c>
      <c r="I3358" s="47">
        <v>44164</v>
      </c>
      <c r="J3358" s="48" t="str">
        <f>IF(Ugovori_OPULJP[[#This Row],[DATUM ZAVRŠETKA OPERACIJE]]&gt;DATE(2024,3,31),"u provedbi","završen")</f>
        <v>završen</v>
      </c>
      <c r="K3358" s="46" t="s">
        <v>36</v>
      </c>
      <c r="L3358" s="46" t="s">
        <v>37</v>
      </c>
      <c r="M3358" s="49">
        <v>0.85</v>
      </c>
      <c r="N3358" s="49">
        <v>0.15</v>
      </c>
      <c r="O3358" s="50">
        <f>Ugovori_OPULJP[[#This Row],[Bespovratna sredstva - Ukupno (EU+Nac) HRK
= Ukupna ugovorena vrijednost bespovratnih sredstava]]*Ugovori_OPULJP[[#This Row],[EU STOPA SUFINANCIRANJA %
EU CO-FINANCING RATE %]]</f>
        <v>5819807.2000000002</v>
      </c>
      <c r="P3358" s="51">
        <f>Ugovori_OPULJP[[#This Row],[Bespovratna sredstva - EU dio - HRK]]/7.5345</f>
        <v>772421.15601566131</v>
      </c>
      <c r="Q3358" s="50">
        <f>Ugovori_OPULJP[[#This Row],[Bespovratna sredstva - Ukupno (EU+Nac) HRK
= Ukupna ugovorena vrijednost bespovratnih sredstava]]*Ugovori_OPULJP[[#This Row],[STOPA NACIONALNOG SUFINANCIRANJA %]]</f>
        <v>1027024.7999999999</v>
      </c>
      <c r="R3358" s="51">
        <f>Ugovori_OPULJP[[#This Row],[Bespovratna sredstva - Nacionalni dio - HRK]]/7.5345</f>
        <v>136309.61576746963</v>
      </c>
      <c r="S3358" s="50">
        <v>6846832</v>
      </c>
      <c r="T3358" s="51">
        <f>Ugovori_OPULJP[[#This Row],[Bespovratna sredstva - Ukupno (EU+Nac) HRK
= Ukupna ugovorena vrijednost bespovratnih sredstava]]/7.5345</f>
        <v>908730.77178313083</v>
      </c>
      <c r="U3358" s="50">
        <v>0</v>
      </c>
      <c r="V3358" s="51">
        <f>Ugovori_OPULJP[[#This Row],[Javni doprinos korisnika - HRK]]/7.5345</f>
        <v>0</v>
      </c>
      <c r="W3358" s="50">
        <v>0</v>
      </c>
      <c r="X3358" s="51">
        <f>Ugovori_OPULJP[[#This Row],[Privatni doprinos korisnika - HRK]]/7.5345</f>
        <v>0</v>
      </c>
      <c r="Y3358" s="52">
        <v>6846832</v>
      </c>
      <c r="Z3358" s="53">
        <f>Ugovori_OPULJP[[#This Row],[UKUPNI PRIHVATLJIVI IZDACI
TOTAL ELIGIBLE EXPENDITURE
= Bespovratna sredstva ukupno + doprinos korisnika
= Ukupni prihvatljivi troškovi
= Ukupna ugovorena vrijednost projekta HRK]]/7.5345</f>
        <v>908730.77178313083</v>
      </c>
      <c r="AA3358" s="44" t="s">
        <v>38</v>
      </c>
      <c r="AB3358" s="44" t="s">
        <v>35</v>
      </c>
      <c r="AC3358" s="114" t="s">
        <v>12150</v>
      </c>
      <c r="AD3358" s="43" t="s">
        <v>12142</v>
      </c>
    </row>
    <row r="3359" spans="1:30" ht="66.75" customHeight="1" x14ac:dyDescent="0.2">
      <c r="A3359" s="41" t="s">
        <v>12151</v>
      </c>
      <c r="B3359" s="42" t="s">
        <v>12136</v>
      </c>
      <c r="C3359" s="43" t="s">
        <v>12137</v>
      </c>
      <c r="D3359" s="43" t="s">
        <v>12152</v>
      </c>
      <c r="E3359" s="44" t="s">
        <v>34</v>
      </c>
      <c r="F3359" s="45" t="s">
        <v>12152</v>
      </c>
      <c r="G3359" s="45" t="s">
        <v>12153</v>
      </c>
      <c r="H3359" s="47">
        <v>42920</v>
      </c>
      <c r="I3359" s="47">
        <v>44659</v>
      </c>
      <c r="J3359" s="48" t="str">
        <f>IF(Ugovori_OPULJP[[#This Row],[DATUM ZAVRŠETKA OPERACIJE]]&gt;DATE(2024,3,31),"u provedbi","završen")</f>
        <v>završen</v>
      </c>
      <c r="K3359" s="46" t="s">
        <v>36</v>
      </c>
      <c r="L3359" s="46" t="s">
        <v>37</v>
      </c>
      <c r="M3359" s="49">
        <v>0.85</v>
      </c>
      <c r="N3359" s="49">
        <v>0.15</v>
      </c>
      <c r="O3359" s="50">
        <f>Ugovori_OPULJP[[#This Row],[Bespovratna sredstva - Ukupno (EU+Nac) HRK
= Ukupna ugovorena vrijednost bespovratnih sredstava]]*Ugovori_OPULJP[[#This Row],[EU STOPA SUFINANCIRANJA %
EU CO-FINANCING RATE %]]</f>
        <v>1542146.602</v>
      </c>
      <c r="P3359" s="51">
        <f>Ugovori_OPULJP[[#This Row],[Bespovratna sredstva - EU dio - HRK]]/7.5345</f>
        <v>204678.02800451257</v>
      </c>
      <c r="Q3359" s="50">
        <f>Ugovori_OPULJP[[#This Row],[Bespovratna sredstva - Ukupno (EU+Nac) HRK
= Ukupna ugovorena vrijednost bespovratnih sredstava]]*Ugovori_OPULJP[[#This Row],[STOPA NACIONALNOG SUFINANCIRANJA %]]</f>
        <v>272143.51799999998</v>
      </c>
      <c r="R3359" s="51">
        <f>Ugovori_OPULJP[[#This Row],[Bespovratna sredstva - Nacionalni dio - HRK]]/7.5345</f>
        <v>36119.652000796334</v>
      </c>
      <c r="S3359" s="50">
        <v>1814290.12</v>
      </c>
      <c r="T3359" s="51">
        <f>Ugovori_OPULJP[[#This Row],[Bespovratna sredstva - Ukupno (EU+Nac) HRK
= Ukupna ugovorena vrijednost bespovratnih sredstava]]/7.5345</f>
        <v>240797.68000530891</v>
      </c>
      <c r="U3359" s="50">
        <v>0</v>
      </c>
      <c r="V3359" s="51">
        <f>Ugovori_OPULJP[[#This Row],[Javni doprinos korisnika - HRK]]/7.5345</f>
        <v>0</v>
      </c>
      <c r="W3359" s="50">
        <v>0</v>
      </c>
      <c r="X3359" s="51">
        <f>Ugovori_OPULJP[[#This Row],[Privatni doprinos korisnika - HRK]]/7.5345</f>
        <v>0</v>
      </c>
      <c r="Y3359" s="52">
        <v>1814290.12</v>
      </c>
      <c r="Z3359" s="53">
        <f>Ugovori_OPULJP[[#This Row],[UKUPNI PRIHVATLJIVI IZDACI
TOTAL ELIGIBLE EXPENDITURE
= Bespovratna sredstva ukupno + doprinos korisnika
= Ukupni prihvatljivi troškovi
= Ukupna ugovorena vrijednost projekta HRK]]/7.5345</f>
        <v>240797.68000530891</v>
      </c>
      <c r="AA3359" s="44" t="s">
        <v>38</v>
      </c>
      <c r="AB3359" s="44" t="s">
        <v>35</v>
      </c>
      <c r="AC3359" s="114" t="s">
        <v>12154</v>
      </c>
      <c r="AD3359" s="43" t="s">
        <v>12142</v>
      </c>
    </row>
    <row r="3360" spans="1:30" ht="66.75" customHeight="1" x14ac:dyDescent="0.2">
      <c r="A3360" s="41" t="s">
        <v>12155</v>
      </c>
      <c r="B3360" s="42" t="s">
        <v>12136</v>
      </c>
      <c r="C3360" s="43" t="s">
        <v>12137</v>
      </c>
      <c r="D3360" s="43" t="s">
        <v>12156</v>
      </c>
      <c r="E3360" s="44" t="s">
        <v>34</v>
      </c>
      <c r="F3360" s="45" t="s">
        <v>12156</v>
      </c>
      <c r="G3360" s="45" t="s">
        <v>12153</v>
      </c>
      <c r="H3360" s="47">
        <v>43132</v>
      </c>
      <c r="I3360" s="47">
        <v>44628</v>
      </c>
      <c r="J3360" s="48" t="str">
        <f>IF(Ugovori_OPULJP[[#This Row],[DATUM ZAVRŠETKA OPERACIJE]]&gt;DATE(2024,3,31),"u provedbi","završen")</f>
        <v>završen</v>
      </c>
      <c r="K3360" s="46" t="s">
        <v>36</v>
      </c>
      <c r="L3360" s="46" t="s">
        <v>37</v>
      </c>
      <c r="M3360" s="49">
        <v>0.85</v>
      </c>
      <c r="N3360" s="49">
        <v>0.15</v>
      </c>
      <c r="O3360" s="50">
        <f>Ugovori_OPULJP[[#This Row],[Bespovratna sredstva - Ukupno (EU+Nac) HRK
= Ukupna ugovorena vrijednost bespovratnih sredstava]]*Ugovori_OPULJP[[#This Row],[EU STOPA SUFINANCIRANJA %
EU CO-FINANCING RATE %]]</f>
        <v>1510810.077</v>
      </c>
      <c r="P3360" s="51">
        <f>Ugovori_OPULJP[[#This Row],[Bespovratna sredstva - EU dio - HRK]]/7.5345</f>
        <v>200518.95640055742</v>
      </c>
      <c r="Q3360" s="50">
        <f>Ugovori_OPULJP[[#This Row],[Bespovratna sredstva - Ukupno (EU+Nac) HRK
= Ukupna ugovorena vrijednost bespovratnih sredstava]]*Ugovori_OPULJP[[#This Row],[STOPA NACIONALNOG SUFINANCIRANJA %]]</f>
        <v>266613.54300000001</v>
      </c>
      <c r="R3360" s="51">
        <f>Ugovori_OPULJP[[#This Row],[Bespovratna sredstva - Nacionalni dio - HRK]]/7.5345</f>
        <v>35385.698188333663</v>
      </c>
      <c r="S3360" s="50">
        <v>1777423.62</v>
      </c>
      <c r="T3360" s="51">
        <f>Ugovori_OPULJP[[#This Row],[Bespovratna sredstva - Ukupno (EU+Nac) HRK
= Ukupna ugovorena vrijednost bespovratnih sredstava]]/7.5345</f>
        <v>235904.65458889111</v>
      </c>
      <c r="U3360" s="50">
        <v>0</v>
      </c>
      <c r="V3360" s="51">
        <f>Ugovori_OPULJP[[#This Row],[Javni doprinos korisnika - HRK]]/7.5345</f>
        <v>0</v>
      </c>
      <c r="W3360" s="50">
        <v>0</v>
      </c>
      <c r="X3360" s="51">
        <f>Ugovori_OPULJP[[#This Row],[Privatni doprinos korisnika - HRK]]/7.5345</f>
        <v>0</v>
      </c>
      <c r="Y3360" s="52">
        <v>1777423.62</v>
      </c>
      <c r="Z3360" s="53">
        <f>Ugovori_OPULJP[[#This Row],[UKUPNI PRIHVATLJIVI IZDACI
TOTAL ELIGIBLE EXPENDITURE
= Bespovratna sredstva ukupno + doprinos korisnika
= Ukupni prihvatljivi troškovi
= Ukupna ugovorena vrijednost projekta HRK]]/7.5345</f>
        <v>235904.65458889111</v>
      </c>
      <c r="AA3360" s="44" t="s">
        <v>38</v>
      </c>
      <c r="AB3360" s="44" t="s">
        <v>35</v>
      </c>
      <c r="AC3360" s="114" t="s">
        <v>12157</v>
      </c>
      <c r="AD3360" s="43" t="s">
        <v>12142</v>
      </c>
    </row>
    <row r="3361" spans="1:30" ht="66.75" customHeight="1" x14ac:dyDescent="0.2">
      <c r="A3361" s="41" t="s">
        <v>12158</v>
      </c>
      <c r="B3361" s="42" t="s">
        <v>12136</v>
      </c>
      <c r="C3361" s="43" t="s">
        <v>12137</v>
      </c>
      <c r="D3361" s="43" t="s">
        <v>12159</v>
      </c>
      <c r="E3361" s="44" t="s">
        <v>34</v>
      </c>
      <c r="F3361" s="45" t="s">
        <v>12160</v>
      </c>
      <c r="G3361" s="45" t="s">
        <v>12161</v>
      </c>
      <c r="H3361" s="47">
        <v>43122</v>
      </c>
      <c r="I3361" s="47">
        <v>45129</v>
      </c>
      <c r="J3361" s="48" t="str">
        <f>IF(Ugovori_OPULJP[[#This Row],[DATUM ZAVRŠETKA OPERACIJE]]&gt;DATE(2024,3,31),"u provedbi","završen")</f>
        <v>završen</v>
      </c>
      <c r="K3361" s="46" t="s">
        <v>36</v>
      </c>
      <c r="L3361" s="46" t="s">
        <v>37</v>
      </c>
      <c r="M3361" s="49">
        <v>0.85</v>
      </c>
      <c r="N3361" s="49">
        <v>0.15</v>
      </c>
      <c r="O3361" s="50">
        <f>Ugovori_OPULJP[[#This Row],[Bespovratna sredstva - Ukupno (EU+Nac) HRK
= Ukupna ugovorena vrijednost bespovratnih sredstava]]*Ugovori_OPULJP[[#This Row],[EU STOPA SUFINANCIRANJA %
EU CO-FINANCING RATE %]]</f>
        <v>10927706.190499999</v>
      </c>
      <c r="P3361" s="51">
        <f>Ugovori_OPULJP[[#This Row],[Bespovratna sredstva - EU dio - HRK]]/7.5345</f>
        <v>1450355.8551330543</v>
      </c>
      <c r="Q3361" s="50">
        <f>Ugovori_OPULJP[[#This Row],[Bespovratna sredstva - Ukupno (EU+Nac) HRK
= Ukupna ugovorena vrijednost bespovratnih sredstava]]*Ugovori_OPULJP[[#This Row],[STOPA NACIONALNOG SUFINANCIRANJA %]]</f>
        <v>1928418.7394999999</v>
      </c>
      <c r="R3361" s="51">
        <f>Ugovori_OPULJP[[#This Row],[Bespovratna sredstva - Nacionalni dio - HRK]]/7.5345</f>
        <v>255945.15090583314</v>
      </c>
      <c r="S3361" s="50">
        <v>12856124.93</v>
      </c>
      <c r="T3361" s="51">
        <f>Ugovori_OPULJP[[#This Row],[Bespovratna sredstva - Ukupno (EU+Nac) HRK
= Ukupna ugovorena vrijednost bespovratnih sredstava]]/7.5345</f>
        <v>1706301.0060388877</v>
      </c>
      <c r="U3361" s="50">
        <v>0</v>
      </c>
      <c r="V3361" s="51">
        <f>Ugovori_OPULJP[[#This Row],[Javni doprinos korisnika - HRK]]/7.5345</f>
        <v>0</v>
      </c>
      <c r="W3361" s="50">
        <v>0</v>
      </c>
      <c r="X3361" s="51">
        <f>Ugovori_OPULJP[[#This Row],[Privatni doprinos korisnika - HRK]]/7.5345</f>
        <v>0</v>
      </c>
      <c r="Y3361" s="52">
        <v>12856124.93</v>
      </c>
      <c r="Z3361" s="53">
        <f>Ugovori_OPULJP[[#This Row],[UKUPNI PRIHVATLJIVI IZDACI
TOTAL ELIGIBLE EXPENDITURE
= Bespovratna sredstva ukupno + doprinos korisnika
= Ukupni prihvatljivi troškovi
= Ukupna ugovorena vrijednost projekta HRK]]/7.5345</f>
        <v>1706301.0060388877</v>
      </c>
      <c r="AA3361" s="44" t="s">
        <v>38</v>
      </c>
      <c r="AB3361" s="44" t="s">
        <v>35</v>
      </c>
      <c r="AC3361" s="114" t="s">
        <v>12162</v>
      </c>
      <c r="AD3361" s="43" t="s">
        <v>12142</v>
      </c>
    </row>
    <row r="3362" spans="1:30" ht="66.75" customHeight="1" x14ac:dyDescent="0.2">
      <c r="A3362" s="41" t="s">
        <v>12163</v>
      </c>
      <c r="B3362" s="42" t="s">
        <v>12136</v>
      </c>
      <c r="C3362" s="43" t="s">
        <v>12137</v>
      </c>
      <c r="D3362" s="43" t="s">
        <v>12164</v>
      </c>
      <c r="E3362" s="44" t="s">
        <v>34</v>
      </c>
      <c r="F3362" s="45" t="s">
        <v>12164</v>
      </c>
      <c r="G3362" s="45" t="s">
        <v>12165</v>
      </c>
      <c r="H3362" s="47">
        <v>43151</v>
      </c>
      <c r="I3362" s="47">
        <v>45097</v>
      </c>
      <c r="J3362" s="48" t="str">
        <f>IF(Ugovori_OPULJP[[#This Row],[DATUM ZAVRŠETKA OPERACIJE]]&gt;DATE(2024,3,31),"u provedbi","završen")</f>
        <v>završen</v>
      </c>
      <c r="K3362" s="46" t="s">
        <v>36</v>
      </c>
      <c r="L3362" s="46" t="s">
        <v>37</v>
      </c>
      <c r="M3362" s="49">
        <v>0.85</v>
      </c>
      <c r="N3362" s="49">
        <v>0.15</v>
      </c>
      <c r="O3362" s="50">
        <f>Ugovori_OPULJP[[#This Row],[Bespovratna sredstva - Ukupno (EU+Nac) HRK
= Ukupna ugovorena vrijednost bespovratnih sredstava]]*Ugovori_OPULJP[[#This Row],[EU STOPA SUFINANCIRANJA %
EU CO-FINANCING RATE %]]</f>
        <v>34445572.167499997</v>
      </c>
      <c r="P3362" s="51">
        <f>Ugovori_OPULJP[[#This Row],[Bespovratna sredstva - EU dio - HRK]]/7.5345</f>
        <v>4571713.0755192777</v>
      </c>
      <c r="Q3362" s="50">
        <f>Ugovori_OPULJP[[#This Row],[Bespovratna sredstva - Ukupno (EU+Nac) HRK
= Ukupna ugovorena vrijednost bespovratnih sredstava]]*Ugovori_OPULJP[[#This Row],[STOPA NACIONALNOG SUFINANCIRANJA %]]</f>
        <v>6078630.3824999994</v>
      </c>
      <c r="R3362" s="51">
        <f>Ugovori_OPULJP[[#This Row],[Bespovratna sredstva - Nacionalni dio - HRK]]/7.5345</f>
        <v>806772.89567987248</v>
      </c>
      <c r="S3362" s="50">
        <v>40524202.549999997</v>
      </c>
      <c r="T3362" s="51">
        <f>Ugovori_OPULJP[[#This Row],[Bespovratna sredstva - Ukupno (EU+Nac) HRK
= Ukupna ugovorena vrijednost bespovratnih sredstava]]/7.5345</f>
        <v>5378485.9711991502</v>
      </c>
      <c r="U3362" s="50">
        <v>0</v>
      </c>
      <c r="V3362" s="51">
        <f>Ugovori_OPULJP[[#This Row],[Javni doprinos korisnika - HRK]]/7.5345</f>
        <v>0</v>
      </c>
      <c r="W3362" s="50">
        <v>0</v>
      </c>
      <c r="X3362" s="51">
        <f>Ugovori_OPULJP[[#This Row],[Privatni doprinos korisnika - HRK]]/7.5345</f>
        <v>0</v>
      </c>
      <c r="Y3362" s="52">
        <v>40524202.549999997</v>
      </c>
      <c r="Z3362" s="53">
        <f>Ugovori_OPULJP[[#This Row],[UKUPNI PRIHVATLJIVI IZDACI
TOTAL ELIGIBLE EXPENDITURE
= Bespovratna sredstva ukupno + doprinos korisnika
= Ukupni prihvatljivi troškovi
= Ukupna ugovorena vrijednost projekta HRK]]/7.5345</f>
        <v>5378485.9711991502</v>
      </c>
      <c r="AA3362" s="44" t="s">
        <v>38</v>
      </c>
      <c r="AB3362" s="44" t="s">
        <v>35</v>
      </c>
      <c r="AC3362" s="114" t="s">
        <v>12166</v>
      </c>
      <c r="AD3362" s="43" t="s">
        <v>12142</v>
      </c>
    </row>
    <row r="3363" spans="1:30" ht="75" customHeight="1" x14ac:dyDescent="0.2">
      <c r="A3363" s="41" t="s">
        <v>12167</v>
      </c>
      <c r="B3363" s="42" t="s">
        <v>12136</v>
      </c>
      <c r="C3363" s="43" t="s">
        <v>12137</v>
      </c>
      <c r="D3363" s="43" t="s">
        <v>12168</v>
      </c>
      <c r="E3363" s="44" t="s">
        <v>34</v>
      </c>
      <c r="F3363" s="45" t="s">
        <v>12168</v>
      </c>
      <c r="G3363" s="45" t="s">
        <v>12165</v>
      </c>
      <c r="H3363" s="47">
        <v>43151</v>
      </c>
      <c r="I3363" s="47">
        <v>44977</v>
      </c>
      <c r="J3363" s="48" t="str">
        <f>IF(Ugovori_OPULJP[[#This Row],[DATUM ZAVRŠETKA OPERACIJE]]&gt;DATE(2024,3,31),"u provedbi","završen")</f>
        <v>završen</v>
      </c>
      <c r="K3363" s="46" t="s">
        <v>36</v>
      </c>
      <c r="L3363" s="46" t="s">
        <v>37</v>
      </c>
      <c r="M3363" s="49">
        <v>0.85</v>
      </c>
      <c r="N3363" s="49">
        <v>0.15</v>
      </c>
      <c r="O3363" s="50">
        <f>Ugovori_OPULJP[[#This Row],[Bespovratna sredstva - Ukupno (EU+Nac) HRK
= Ukupna ugovorena vrijednost bespovratnih sredstava]]*Ugovori_OPULJP[[#This Row],[EU STOPA SUFINANCIRANJA %
EU CO-FINANCING RATE %]]</f>
        <v>11128213.523499999</v>
      </c>
      <c r="P3363" s="51">
        <f>Ugovori_OPULJP[[#This Row],[Bespovratna sredstva - EU dio - HRK]]/7.5345</f>
        <v>1476967.7514765412</v>
      </c>
      <c r="Q3363" s="50">
        <f>Ugovori_OPULJP[[#This Row],[Bespovratna sredstva - Ukupno (EU+Nac) HRK
= Ukupna ugovorena vrijednost bespovratnih sredstava]]*Ugovori_OPULJP[[#This Row],[STOPA NACIONALNOG SUFINANCIRANJA %]]</f>
        <v>1963802.3865</v>
      </c>
      <c r="R3363" s="51">
        <f>Ugovori_OPULJP[[#This Row],[Bespovratna sredstva - Nacionalni dio - HRK]]/7.5345</f>
        <v>260641.36790762492</v>
      </c>
      <c r="S3363" s="50">
        <v>13092015.91</v>
      </c>
      <c r="T3363" s="51">
        <f>Ugovori_OPULJP[[#This Row],[Bespovratna sredstva - Ukupno (EU+Nac) HRK
= Ukupna ugovorena vrijednost bespovratnih sredstava]]/7.5345</f>
        <v>1737609.1193841661</v>
      </c>
      <c r="U3363" s="50">
        <v>0</v>
      </c>
      <c r="V3363" s="51">
        <f>Ugovori_OPULJP[[#This Row],[Javni doprinos korisnika - HRK]]/7.5345</f>
        <v>0</v>
      </c>
      <c r="W3363" s="50">
        <v>0</v>
      </c>
      <c r="X3363" s="51">
        <f>Ugovori_OPULJP[[#This Row],[Privatni doprinos korisnika - HRK]]/7.5345</f>
        <v>0</v>
      </c>
      <c r="Y3363" s="52">
        <v>13092015.91</v>
      </c>
      <c r="Z3363" s="53">
        <f>Ugovori_OPULJP[[#This Row],[UKUPNI PRIHVATLJIVI IZDACI
TOTAL ELIGIBLE EXPENDITURE
= Bespovratna sredstva ukupno + doprinos korisnika
= Ukupni prihvatljivi troškovi
= Ukupna ugovorena vrijednost projekta HRK]]/7.5345</f>
        <v>1737609.1193841661</v>
      </c>
      <c r="AA3363" s="44" t="s">
        <v>38</v>
      </c>
      <c r="AB3363" s="44" t="s">
        <v>35</v>
      </c>
      <c r="AC3363" s="114" t="s">
        <v>12169</v>
      </c>
      <c r="AD3363" s="43" t="s">
        <v>12142</v>
      </c>
    </row>
    <row r="3364" spans="1:30" ht="66.75" customHeight="1" x14ac:dyDescent="0.2">
      <c r="A3364" s="41" t="s">
        <v>12170</v>
      </c>
      <c r="B3364" s="42" t="s">
        <v>12136</v>
      </c>
      <c r="C3364" s="43" t="s">
        <v>12137</v>
      </c>
      <c r="D3364" s="43" t="s">
        <v>12171</v>
      </c>
      <c r="E3364" s="44" t="s">
        <v>34</v>
      </c>
      <c r="F3364" s="45" t="s">
        <v>12171</v>
      </c>
      <c r="G3364" s="45" t="s">
        <v>12172</v>
      </c>
      <c r="H3364" s="47">
        <v>43178</v>
      </c>
      <c r="I3364" s="47">
        <v>43543</v>
      </c>
      <c r="J3364" s="48" t="str">
        <f>IF(Ugovori_OPULJP[[#This Row],[DATUM ZAVRŠETKA OPERACIJE]]&gt;DATE(2024,3,31),"u provedbi","završen")</f>
        <v>završen</v>
      </c>
      <c r="K3364" s="46" t="s">
        <v>36</v>
      </c>
      <c r="L3364" s="46" t="s">
        <v>37</v>
      </c>
      <c r="M3364" s="49">
        <v>0.85</v>
      </c>
      <c r="N3364" s="49">
        <v>0.15</v>
      </c>
      <c r="O3364" s="50">
        <f>Ugovori_OPULJP[[#This Row],[Bespovratna sredstva - Ukupno (EU+Nac) HRK
= Ukupna ugovorena vrijednost bespovratnih sredstava]]*Ugovori_OPULJP[[#This Row],[EU STOPA SUFINANCIRANJA %
EU CO-FINANCING RATE %]]</f>
        <v>509933.7</v>
      </c>
      <c r="P3364" s="51">
        <f>Ugovori_OPULJP[[#This Row],[Bespovratna sredstva - EU dio - HRK]]/7.5345</f>
        <v>67679.832769261397</v>
      </c>
      <c r="Q3364" s="50">
        <f>Ugovori_OPULJP[[#This Row],[Bespovratna sredstva - Ukupno (EU+Nac) HRK
= Ukupna ugovorena vrijednost bespovratnih sredstava]]*Ugovori_OPULJP[[#This Row],[STOPA NACIONALNOG SUFINANCIRANJA %]]</f>
        <v>89988.3</v>
      </c>
      <c r="R3364" s="51">
        <f>Ugovori_OPULJP[[#This Row],[Bespovratna sredstva - Nacionalni dio - HRK]]/7.5345</f>
        <v>11943.499900457893</v>
      </c>
      <c r="S3364" s="50">
        <v>599922</v>
      </c>
      <c r="T3364" s="51">
        <f>Ugovori_OPULJP[[#This Row],[Bespovratna sredstva - Ukupno (EU+Nac) HRK
= Ukupna ugovorena vrijednost bespovratnih sredstava]]/7.5345</f>
        <v>79623.332669719282</v>
      </c>
      <c r="U3364" s="50">
        <v>0</v>
      </c>
      <c r="V3364" s="51">
        <f>Ugovori_OPULJP[[#This Row],[Javni doprinos korisnika - HRK]]/7.5345</f>
        <v>0</v>
      </c>
      <c r="W3364" s="50">
        <v>0</v>
      </c>
      <c r="X3364" s="51">
        <f>Ugovori_OPULJP[[#This Row],[Privatni doprinos korisnika - HRK]]/7.5345</f>
        <v>0</v>
      </c>
      <c r="Y3364" s="52">
        <v>599922</v>
      </c>
      <c r="Z3364" s="53">
        <f>Ugovori_OPULJP[[#This Row],[UKUPNI PRIHVATLJIVI IZDACI
TOTAL ELIGIBLE EXPENDITURE
= Bespovratna sredstva ukupno + doprinos korisnika
= Ukupni prihvatljivi troškovi
= Ukupna ugovorena vrijednost projekta HRK]]/7.5345</f>
        <v>79623.332669719282</v>
      </c>
      <c r="AA3364" s="44" t="s">
        <v>38</v>
      </c>
      <c r="AB3364" s="44" t="s">
        <v>35</v>
      </c>
      <c r="AC3364" s="114" t="s">
        <v>12173</v>
      </c>
      <c r="AD3364" s="43" t="s">
        <v>12142</v>
      </c>
    </row>
    <row r="3365" spans="1:30" ht="66.75" customHeight="1" x14ac:dyDescent="0.2">
      <c r="A3365" s="41" t="s">
        <v>12174</v>
      </c>
      <c r="B3365" s="42" t="s">
        <v>12136</v>
      </c>
      <c r="C3365" s="43" t="s">
        <v>12137</v>
      </c>
      <c r="D3365" s="43" t="s">
        <v>12175</v>
      </c>
      <c r="E3365" s="44" t="s">
        <v>34</v>
      </c>
      <c r="F3365" s="45" t="s">
        <v>12175</v>
      </c>
      <c r="G3365" s="45" t="s">
        <v>12176</v>
      </c>
      <c r="H3365" s="47">
        <v>43173</v>
      </c>
      <c r="I3365" s="47">
        <v>44453</v>
      </c>
      <c r="J3365" s="48" t="str">
        <f>IF(Ugovori_OPULJP[[#This Row],[DATUM ZAVRŠETKA OPERACIJE]]&gt;DATE(2024,3,31),"u provedbi","završen")</f>
        <v>završen</v>
      </c>
      <c r="K3365" s="46" t="s">
        <v>36</v>
      </c>
      <c r="L3365" s="46" t="s">
        <v>37</v>
      </c>
      <c r="M3365" s="49">
        <v>0.85</v>
      </c>
      <c r="N3365" s="49">
        <v>0.15</v>
      </c>
      <c r="O3365" s="50">
        <f>Ugovori_OPULJP[[#This Row],[Bespovratna sredstva - Ukupno (EU+Nac) HRK
= Ukupna ugovorena vrijednost bespovratnih sredstava]]*Ugovori_OPULJP[[#This Row],[EU STOPA SUFINANCIRANJA %
EU CO-FINANCING RATE %]]</f>
        <v>3374186.0694999998</v>
      </c>
      <c r="P3365" s="51">
        <f>Ugovori_OPULJP[[#This Row],[Bespovratna sredstva - EU dio - HRK]]/7.5345</f>
        <v>447831.45125754853</v>
      </c>
      <c r="Q3365" s="50">
        <f>Ugovori_OPULJP[[#This Row],[Bespovratna sredstva - Ukupno (EU+Nac) HRK
= Ukupna ugovorena vrijednost bespovratnih sredstava]]*Ugovori_OPULJP[[#This Row],[STOPA NACIONALNOG SUFINANCIRANJA %]]</f>
        <v>595444.60049999994</v>
      </c>
      <c r="R3365" s="51">
        <f>Ugovori_OPULJP[[#This Row],[Bespovratna sredstva - Nacionalni dio - HRK]]/7.5345</f>
        <v>79029.079633685033</v>
      </c>
      <c r="S3365" s="50">
        <v>3969630.67</v>
      </c>
      <c r="T3365" s="51">
        <f>Ugovori_OPULJP[[#This Row],[Bespovratna sredstva - Ukupno (EU+Nac) HRK
= Ukupna ugovorena vrijednost bespovratnih sredstava]]/7.5345</f>
        <v>526860.53089123359</v>
      </c>
      <c r="U3365" s="50">
        <v>0</v>
      </c>
      <c r="V3365" s="51">
        <f>Ugovori_OPULJP[[#This Row],[Javni doprinos korisnika - HRK]]/7.5345</f>
        <v>0</v>
      </c>
      <c r="W3365" s="50">
        <v>0</v>
      </c>
      <c r="X3365" s="51">
        <f>Ugovori_OPULJP[[#This Row],[Privatni doprinos korisnika - HRK]]/7.5345</f>
        <v>0</v>
      </c>
      <c r="Y3365" s="52">
        <v>3969630.67</v>
      </c>
      <c r="Z3365" s="53">
        <f>Ugovori_OPULJP[[#This Row],[UKUPNI PRIHVATLJIVI IZDACI
TOTAL ELIGIBLE EXPENDITURE
= Bespovratna sredstva ukupno + doprinos korisnika
= Ukupni prihvatljivi troškovi
= Ukupna ugovorena vrijednost projekta HRK]]/7.5345</f>
        <v>526860.53089123359</v>
      </c>
      <c r="AA3365" s="44" t="s">
        <v>38</v>
      </c>
      <c r="AB3365" s="44" t="s">
        <v>35</v>
      </c>
      <c r="AC3365" s="114" t="s">
        <v>12177</v>
      </c>
      <c r="AD3365" s="43" t="s">
        <v>12142</v>
      </c>
    </row>
    <row r="3366" spans="1:30" ht="66.75" customHeight="1" x14ac:dyDescent="0.2">
      <c r="A3366" s="41" t="s">
        <v>12178</v>
      </c>
      <c r="B3366" s="42" t="s">
        <v>12136</v>
      </c>
      <c r="C3366" s="43" t="s">
        <v>12137</v>
      </c>
      <c r="D3366" s="43" t="s">
        <v>12179</v>
      </c>
      <c r="E3366" s="44" t="s">
        <v>34</v>
      </c>
      <c r="F3366" s="45" t="s">
        <v>12179</v>
      </c>
      <c r="G3366" s="45" t="s">
        <v>12176</v>
      </c>
      <c r="H3366" s="47">
        <v>43173</v>
      </c>
      <c r="I3366" s="47">
        <v>45291</v>
      </c>
      <c r="J3366" s="48" t="str">
        <f>IF(Ugovori_OPULJP[[#This Row],[DATUM ZAVRŠETKA OPERACIJE]]&gt;DATE(2024,3,31),"u provedbi","završen")</f>
        <v>završen</v>
      </c>
      <c r="K3366" s="46" t="s">
        <v>36</v>
      </c>
      <c r="L3366" s="46" t="s">
        <v>37</v>
      </c>
      <c r="M3366" s="49">
        <v>0.85</v>
      </c>
      <c r="N3366" s="49">
        <v>0.15</v>
      </c>
      <c r="O3366" s="50">
        <f>Ugovori_OPULJP[[#This Row],[Bespovratna sredstva - Ukupno (EU+Nac) HRK
= Ukupna ugovorena vrijednost bespovratnih sredstava]]*Ugovori_OPULJP[[#This Row],[EU STOPA SUFINANCIRANJA %
EU CO-FINANCING RATE %]]</f>
        <v>920047.75200000009</v>
      </c>
      <c r="P3366" s="51">
        <f>Ugovori_OPULJP[[#This Row],[Bespovratna sredstva - EU dio - HRK]]/7.5345</f>
        <v>122111.3215210034</v>
      </c>
      <c r="Q3366" s="50">
        <f>Ugovori_OPULJP[[#This Row],[Bespovratna sredstva - Ukupno (EU+Nac) HRK
= Ukupna ugovorena vrijednost bespovratnih sredstava]]*Ugovori_OPULJP[[#This Row],[STOPA NACIONALNOG SUFINANCIRANJA %]]</f>
        <v>162361.36800000002</v>
      </c>
      <c r="R3366" s="51">
        <f>Ugovori_OPULJP[[#This Row],[Bespovratna sredstva - Nacionalni dio - HRK]]/7.5345</f>
        <v>21549.0567390006</v>
      </c>
      <c r="S3366" s="50">
        <v>1082409.1200000001</v>
      </c>
      <c r="T3366" s="51">
        <f>Ugovori_OPULJP[[#This Row],[Bespovratna sredstva - Ukupno (EU+Nac) HRK
= Ukupna ugovorena vrijednost bespovratnih sredstava]]/7.5345</f>
        <v>143660.37826000398</v>
      </c>
      <c r="U3366" s="50">
        <v>0</v>
      </c>
      <c r="V3366" s="51">
        <f>Ugovori_OPULJP[[#This Row],[Javni doprinos korisnika - HRK]]/7.5345</f>
        <v>0</v>
      </c>
      <c r="W3366" s="50">
        <v>0</v>
      </c>
      <c r="X3366" s="51">
        <f>Ugovori_OPULJP[[#This Row],[Privatni doprinos korisnika - HRK]]/7.5345</f>
        <v>0</v>
      </c>
      <c r="Y3366" s="52">
        <v>1082409.1200000001</v>
      </c>
      <c r="Z3366" s="53">
        <f>Ugovori_OPULJP[[#This Row],[UKUPNI PRIHVATLJIVI IZDACI
TOTAL ELIGIBLE EXPENDITURE
= Bespovratna sredstva ukupno + doprinos korisnika
= Ukupni prihvatljivi troškovi
= Ukupna ugovorena vrijednost projekta HRK]]/7.5345</f>
        <v>143660.37826000398</v>
      </c>
      <c r="AA3366" s="44" t="s">
        <v>38</v>
      </c>
      <c r="AB3366" s="44" t="s">
        <v>35</v>
      </c>
      <c r="AC3366" s="114" t="s">
        <v>12180</v>
      </c>
      <c r="AD3366" s="43" t="s">
        <v>12142</v>
      </c>
    </row>
    <row r="3367" spans="1:30" ht="66.75" customHeight="1" x14ac:dyDescent="0.2">
      <c r="A3367" s="41" t="s">
        <v>12181</v>
      </c>
      <c r="B3367" s="42" t="s">
        <v>12136</v>
      </c>
      <c r="C3367" s="43" t="s">
        <v>12137</v>
      </c>
      <c r="D3367" s="43" t="s">
        <v>12182</v>
      </c>
      <c r="E3367" s="44" t="s">
        <v>34</v>
      </c>
      <c r="F3367" s="45" t="s">
        <v>12182</v>
      </c>
      <c r="G3367" s="45" t="s">
        <v>12145</v>
      </c>
      <c r="H3367" s="47">
        <v>41640</v>
      </c>
      <c r="I3367" s="47">
        <v>43374</v>
      </c>
      <c r="J3367" s="48" t="str">
        <f>IF(Ugovori_OPULJP[[#This Row],[DATUM ZAVRŠETKA OPERACIJE]]&gt;DATE(2024,3,31),"u provedbi","završen")</f>
        <v>završen</v>
      </c>
      <c r="K3367" s="46" t="s">
        <v>36</v>
      </c>
      <c r="L3367" s="46" t="s">
        <v>37</v>
      </c>
      <c r="M3367" s="49">
        <v>0.85</v>
      </c>
      <c r="N3367" s="49">
        <v>0.15</v>
      </c>
      <c r="O3367" s="50">
        <f>Ugovori_OPULJP[[#This Row],[Bespovratna sredstva - Ukupno (EU+Nac) HRK
= Ukupna ugovorena vrijednost bespovratnih sredstava]]*Ugovori_OPULJP[[#This Row],[EU STOPA SUFINANCIRANJA %
EU CO-FINANCING RATE %]]</f>
        <v>19706399.600499999</v>
      </c>
      <c r="P3367" s="51">
        <f>Ugovori_OPULJP[[#This Row],[Bespovratna sredstva - EU dio - HRK]]/7.5345</f>
        <v>2615488.6987192244</v>
      </c>
      <c r="Q3367" s="50">
        <f>Ugovori_OPULJP[[#This Row],[Bespovratna sredstva - Ukupno (EU+Nac) HRK
= Ukupna ugovorena vrijednost bespovratnih sredstava]]*Ugovori_OPULJP[[#This Row],[STOPA NACIONALNOG SUFINANCIRANJA %]]</f>
        <v>3477599.9295000001</v>
      </c>
      <c r="R3367" s="51">
        <f>Ugovori_OPULJP[[#This Row],[Bespovratna sredstva - Nacionalni dio - HRK]]/7.5345</f>
        <v>461556.82918574556</v>
      </c>
      <c r="S3367" s="50">
        <v>23183999.530000001</v>
      </c>
      <c r="T3367" s="51">
        <f>Ugovori_OPULJP[[#This Row],[Bespovratna sredstva - Ukupno (EU+Nac) HRK
= Ukupna ugovorena vrijednost bespovratnih sredstava]]/7.5345</f>
        <v>3077045.5279049706</v>
      </c>
      <c r="U3367" s="50">
        <v>0</v>
      </c>
      <c r="V3367" s="51">
        <f>Ugovori_OPULJP[[#This Row],[Javni doprinos korisnika - HRK]]/7.5345</f>
        <v>0</v>
      </c>
      <c r="W3367" s="50">
        <v>0</v>
      </c>
      <c r="X3367" s="51">
        <f>Ugovori_OPULJP[[#This Row],[Privatni doprinos korisnika - HRK]]/7.5345</f>
        <v>0</v>
      </c>
      <c r="Y3367" s="52">
        <v>23183999.530000001</v>
      </c>
      <c r="Z3367" s="53">
        <f>Ugovori_OPULJP[[#This Row],[UKUPNI PRIHVATLJIVI IZDACI
TOTAL ELIGIBLE EXPENDITURE
= Bespovratna sredstva ukupno + doprinos korisnika
= Ukupni prihvatljivi troškovi
= Ukupna ugovorena vrijednost projekta HRK]]/7.5345</f>
        <v>3077045.5279049706</v>
      </c>
      <c r="AA3367" s="44" t="s">
        <v>38</v>
      </c>
      <c r="AB3367" s="44" t="s">
        <v>35</v>
      </c>
      <c r="AC3367" s="114" t="s">
        <v>12183</v>
      </c>
      <c r="AD3367" s="43" t="s">
        <v>12142</v>
      </c>
    </row>
    <row r="3368" spans="1:30" ht="66.75" customHeight="1" x14ac:dyDescent="0.2">
      <c r="A3368" s="41" t="s">
        <v>12184</v>
      </c>
      <c r="B3368" s="42" t="s">
        <v>12136</v>
      </c>
      <c r="C3368" s="43" t="s">
        <v>12137</v>
      </c>
      <c r="D3368" s="43" t="s">
        <v>12185</v>
      </c>
      <c r="E3368" s="44" t="s">
        <v>34</v>
      </c>
      <c r="F3368" s="45" t="s">
        <v>12185</v>
      </c>
      <c r="G3368" s="45" t="s">
        <v>12186</v>
      </c>
      <c r="H3368" s="47">
        <v>43626</v>
      </c>
      <c r="I3368" s="47">
        <v>44237</v>
      </c>
      <c r="J3368" s="48" t="str">
        <f>IF(Ugovori_OPULJP[[#This Row],[DATUM ZAVRŠETKA OPERACIJE]]&gt;DATE(2024,3,31),"u provedbi","završen")</f>
        <v>završen</v>
      </c>
      <c r="K3368" s="46" t="s">
        <v>12187</v>
      </c>
      <c r="L3368" s="46" t="s">
        <v>37</v>
      </c>
      <c r="M3368" s="49">
        <v>0.85</v>
      </c>
      <c r="N3368" s="49">
        <v>0.15</v>
      </c>
      <c r="O3368" s="50">
        <f>Ugovori_OPULJP[[#This Row],[Bespovratna sredstva - Ukupno (EU+Nac) HRK
= Ukupna ugovorena vrijednost bespovratnih sredstava]]*Ugovori_OPULJP[[#This Row],[EU STOPA SUFINANCIRANJA %
EU CO-FINANCING RATE %]]</f>
        <v>3211657.8584999996</v>
      </c>
      <c r="P3368" s="51">
        <f>Ugovori_OPULJP[[#This Row],[Bespovratna sredstva - EU dio - HRK]]/7.5345</f>
        <v>426260.25064702361</v>
      </c>
      <c r="Q3368" s="50">
        <f>Ugovori_OPULJP[[#This Row],[Bespovratna sredstva - Ukupno (EU+Nac) HRK
= Ukupna ugovorena vrijednost bespovratnih sredstava]]*Ugovori_OPULJP[[#This Row],[STOPA NACIONALNOG SUFINANCIRANJA %]]</f>
        <v>566763.15149999992</v>
      </c>
      <c r="R3368" s="51">
        <f>Ugovori_OPULJP[[#This Row],[Bespovratna sredstva - Nacionalni dio - HRK]]/7.5345</f>
        <v>75222.397173004167</v>
      </c>
      <c r="S3368" s="50">
        <v>3778421.01</v>
      </c>
      <c r="T3368" s="51">
        <f>Ugovori_OPULJP[[#This Row],[Bespovratna sredstva - Ukupno (EU+Nac) HRK
= Ukupna ugovorena vrijednost bespovratnih sredstava]]/7.5345</f>
        <v>501482.64782002784</v>
      </c>
      <c r="U3368" s="50">
        <v>0</v>
      </c>
      <c r="V3368" s="51">
        <f>Ugovori_OPULJP[[#This Row],[Javni doprinos korisnika - HRK]]/7.5345</f>
        <v>0</v>
      </c>
      <c r="W3368" s="50">
        <v>0</v>
      </c>
      <c r="X3368" s="51">
        <f>Ugovori_OPULJP[[#This Row],[Privatni doprinos korisnika - HRK]]/7.5345</f>
        <v>0</v>
      </c>
      <c r="Y3368" s="52">
        <v>3778421.01</v>
      </c>
      <c r="Z3368" s="53">
        <f>Ugovori_OPULJP[[#This Row],[UKUPNI PRIHVATLJIVI IZDACI
TOTAL ELIGIBLE EXPENDITURE
= Bespovratna sredstva ukupno + doprinos korisnika
= Ukupni prihvatljivi troškovi
= Ukupna ugovorena vrijednost projekta HRK]]/7.5345</f>
        <v>501482.64782002784</v>
      </c>
      <c r="AA3368" s="44" t="s">
        <v>38</v>
      </c>
      <c r="AB3368" s="44" t="s">
        <v>35</v>
      </c>
      <c r="AC3368" s="114" t="s">
        <v>12188</v>
      </c>
      <c r="AD3368" s="43" t="s">
        <v>12142</v>
      </c>
    </row>
    <row r="3369" spans="1:30" ht="66.75" customHeight="1" x14ac:dyDescent="0.2">
      <c r="A3369" s="41" t="s">
        <v>12189</v>
      </c>
      <c r="B3369" s="42" t="s">
        <v>12136</v>
      </c>
      <c r="C3369" s="43" t="s">
        <v>12137</v>
      </c>
      <c r="D3369" s="43" t="s">
        <v>12190</v>
      </c>
      <c r="E3369" s="44" t="s">
        <v>34</v>
      </c>
      <c r="F3369" s="45" t="s">
        <v>12190</v>
      </c>
      <c r="G3369" s="45" t="s">
        <v>12186</v>
      </c>
      <c r="H3369" s="47">
        <v>43508</v>
      </c>
      <c r="I3369" s="47">
        <v>43873</v>
      </c>
      <c r="J3369" s="48" t="str">
        <f>IF(Ugovori_OPULJP[[#This Row],[DATUM ZAVRŠETKA OPERACIJE]]&gt;DATE(2024,3,31),"u provedbi","završen")</f>
        <v>završen</v>
      </c>
      <c r="K3369" s="46" t="s">
        <v>37</v>
      </c>
      <c r="L3369" s="46" t="s">
        <v>37</v>
      </c>
      <c r="M3369" s="49">
        <v>0.85</v>
      </c>
      <c r="N3369" s="49">
        <v>0.15</v>
      </c>
      <c r="O3369" s="50">
        <f>Ugovori_OPULJP[[#This Row],[Bespovratna sredstva - Ukupno (EU+Nac) HRK
= Ukupna ugovorena vrijednost bespovratnih sredstava]]*Ugovori_OPULJP[[#This Row],[EU STOPA SUFINANCIRANJA %
EU CO-FINANCING RATE %]]</f>
        <v>969000</v>
      </c>
      <c r="P3369" s="51">
        <f>Ugovori_OPULJP[[#This Row],[Bespovratna sredstva - EU dio - HRK]]/7.5345</f>
        <v>128608.40135377264</v>
      </c>
      <c r="Q3369" s="50">
        <f>Ugovori_OPULJP[[#This Row],[Bespovratna sredstva - Ukupno (EU+Nac) HRK
= Ukupna ugovorena vrijednost bespovratnih sredstava]]*Ugovori_OPULJP[[#This Row],[STOPA NACIONALNOG SUFINANCIRANJA %]]</f>
        <v>171000</v>
      </c>
      <c r="R3369" s="51">
        <f>Ugovori_OPULJP[[#This Row],[Bespovratna sredstva - Nacionalni dio - HRK]]/7.5345</f>
        <v>22695.600238901054</v>
      </c>
      <c r="S3369" s="50">
        <v>1140000</v>
      </c>
      <c r="T3369" s="51">
        <f>Ugovori_OPULJP[[#This Row],[Bespovratna sredstva - Ukupno (EU+Nac) HRK
= Ukupna ugovorena vrijednost bespovratnih sredstava]]/7.5345</f>
        <v>151304.00159267368</v>
      </c>
      <c r="U3369" s="50">
        <v>0</v>
      </c>
      <c r="V3369" s="51">
        <f>Ugovori_OPULJP[[#This Row],[Javni doprinos korisnika - HRK]]/7.5345</f>
        <v>0</v>
      </c>
      <c r="W3369" s="50">
        <v>0</v>
      </c>
      <c r="X3369" s="51">
        <f>Ugovori_OPULJP[[#This Row],[Privatni doprinos korisnika - HRK]]/7.5345</f>
        <v>0</v>
      </c>
      <c r="Y3369" s="52">
        <v>1140000</v>
      </c>
      <c r="Z3369" s="53">
        <f>Ugovori_OPULJP[[#This Row],[UKUPNI PRIHVATLJIVI IZDACI
TOTAL ELIGIBLE EXPENDITURE
= Bespovratna sredstva ukupno + doprinos korisnika
= Ukupni prihvatljivi troškovi
= Ukupna ugovorena vrijednost projekta HRK]]/7.5345</f>
        <v>151304.00159267368</v>
      </c>
      <c r="AA3369" s="44" t="s">
        <v>38</v>
      </c>
      <c r="AB3369" s="44" t="s">
        <v>35</v>
      </c>
      <c r="AC3369" s="114" t="s">
        <v>12191</v>
      </c>
      <c r="AD3369" s="43" t="s">
        <v>12142</v>
      </c>
    </row>
    <row r="3370" spans="1:30" ht="66.75" customHeight="1" x14ac:dyDescent="0.2">
      <c r="A3370" s="41" t="s">
        <v>12192</v>
      </c>
      <c r="B3370" s="42" t="s">
        <v>12136</v>
      </c>
      <c r="C3370" s="43" t="s">
        <v>12137</v>
      </c>
      <c r="D3370" s="43" t="s">
        <v>12193</v>
      </c>
      <c r="E3370" s="44" t="s">
        <v>34</v>
      </c>
      <c r="F3370" s="45" t="s">
        <v>12193</v>
      </c>
      <c r="G3370" s="45" t="s">
        <v>12186</v>
      </c>
      <c r="H3370" s="47">
        <v>43508</v>
      </c>
      <c r="I3370" s="65">
        <v>44359</v>
      </c>
      <c r="J3370" s="48" t="str">
        <f>IF(Ugovori_OPULJP[[#This Row],[DATUM ZAVRŠETKA OPERACIJE]]&gt;DATE(2024,3,31),"u provedbi","završen")</f>
        <v>završen</v>
      </c>
      <c r="K3370" s="46" t="s">
        <v>716</v>
      </c>
      <c r="L3370" s="46" t="s">
        <v>37</v>
      </c>
      <c r="M3370" s="49">
        <v>0.85</v>
      </c>
      <c r="N3370" s="49">
        <v>0.15</v>
      </c>
      <c r="O3370" s="50">
        <f>Ugovori_OPULJP[[#This Row],[Bespovratna sredstva - Ukupno (EU+Nac) HRK
= Ukupna ugovorena vrijednost bespovratnih sredstava]]*Ugovori_OPULJP[[#This Row],[EU STOPA SUFINANCIRANJA %
EU CO-FINANCING RATE %]]</f>
        <v>590089.24399999995</v>
      </c>
      <c r="P3370" s="51">
        <f>Ugovori_OPULJP[[#This Row],[Bespovratna sredstva - EU dio - HRK]]/7.5345</f>
        <v>78318.301678943521</v>
      </c>
      <c r="Q3370" s="50">
        <f>Ugovori_OPULJP[[#This Row],[Bespovratna sredstva - Ukupno (EU+Nac) HRK
= Ukupna ugovorena vrijednost bespovratnih sredstava]]*Ugovori_OPULJP[[#This Row],[STOPA NACIONALNOG SUFINANCIRANJA %]]</f>
        <v>104133.39599999999</v>
      </c>
      <c r="R3370" s="51">
        <f>Ugovori_OPULJP[[#This Row],[Bespovratna sredstva - Nacionalni dio - HRK]]/7.5345</f>
        <v>13820.876766872385</v>
      </c>
      <c r="S3370" s="50">
        <v>694222.64</v>
      </c>
      <c r="T3370" s="51">
        <f>Ugovori_OPULJP[[#This Row],[Bespovratna sredstva - Ukupno (EU+Nac) HRK
= Ukupna ugovorena vrijednost bespovratnih sredstava]]/7.5345</f>
        <v>92139.178445815909</v>
      </c>
      <c r="U3370" s="50">
        <v>0</v>
      </c>
      <c r="V3370" s="51">
        <f>Ugovori_OPULJP[[#This Row],[Javni doprinos korisnika - HRK]]/7.5345</f>
        <v>0</v>
      </c>
      <c r="W3370" s="50">
        <v>0</v>
      </c>
      <c r="X3370" s="51">
        <f>Ugovori_OPULJP[[#This Row],[Privatni doprinos korisnika - HRK]]/7.5345</f>
        <v>0</v>
      </c>
      <c r="Y3370" s="52">
        <v>694222.64</v>
      </c>
      <c r="Z3370" s="53">
        <f>Ugovori_OPULJP[[#This Row],[UKUPNI PRIHVATLJIVI IZDACI
TOTAL ELIGIBLE EXPENDITURE
= Bespovratna sredstva ukupno + doprinos korisnika
= Ukupni prihvatljivi troškovi
= Ukupna ugovorena vrijednost projekta HRK]]/7.5345</f>
        <v>92139.178445815909</v>
      </c>
      <c r="AA3370" s="44" t="s">
        <v>38</v>
      </c>
      <c r="AB3370" s="44" t="s">
        <v>35</v>
      </c>
      <c r="AC3370" s="114" t="s">
        <v>12194</v>
      </c>
      <c r="AD3370" s="43" t="s">
        <v>12142</v>
      </c>
    </row>
    <row r="3371" spans="1:30" ht="66.75" customHeight="1" x14ac:dyDescent="0.2">
      <c r="A3371" s="41" t="s">
        <v>12195</v>
      </c>
      <c r="B3371" s="42" t="s">
        <v>12136</v>
      </c>
      <c r="C3371" s="43" t="s">
        <v>12137</v>
      </c>
      <c r="D3371" s="43" t="s">
        <v>12196</v>
      </c>
      <c r="E3371" s="44" t="s">
        <v>34</v>
      </c>
      <c r="F3371" s="45" t="s">
        <v>12196</v>
      </c>
      <c r="G3371" s="45" t="s">
        <v>12197</v>
      </c>
      <c r="H3371" s="47">
        <v>43447</v>
      </c>
      <c r="I3371" s="47">
        <v>43995</v>
      </c>
      <c r="J3371" s="48" t="str">
        <f>IF(Ugovori_OPULJP[[#This Row],[DATUM ZAVRŠETKA OPERACIJE]]&gt;DATE(2024,3,31),"u provedbi","završen")</f>
        <v>završen</v>
      </c>
      <c r="K3371" s="46" t="s">
        <v>37</v>
      </c>
      <c r="L3371" s="46" t="s">
        <v>37</v>
      </c>
      <c r="M3371" s="49">
        <v>0.85</v>
      </c>
      <c r="N3371" s="49">
        <v>0.15</v>
      </c>
      <c r="O3371" s="50">
        <f>Ugovori_OPULJP[[#This Row],[Bespovratna sredstva - Ukupno (EU+Nac) HRK
= Ukupna ugovorena vrijednost bespovratnih sredstava]]*Ugovori_OPULJP[[#This Row],[EU STOPA SUFINANCIRANJA %
EU CO-FINANCING RATE %]]</f>
        <v>6228174.4424999999</v>
      </c>
      <c r="P3371" s="51">
        <f>Ugovori_OPULJP[[#This Row],[Bespovratna sredstva - EU dio - HRK]]/7.5345</f>
        <v>826620.80330479785</v>
      </c>
      <c r="Q3371" s="50">
        <f>Ugovori_OPULJP[[#This Row],[Bespovratna sredstva - Ukupno (EU+Nac) HRK
= Ukupna ugovorena vrijednost bespovratnih sredstava]]*Ugovori_OPULJP[[#This Row],[STOPA NACIONALNOG SUFINANCIRANJA %]]</f>
        <v>1099089.6074999999</v>
      </c>
      <c r="R3371" s="51">
        <f>Ugovori_OPULJP[[#This Row],[Bespovratna sredstva - Nacionalni dio - HRK]]/7.5345</f>
        <v>145874.25940672902</v>
      </c>
      <c r="S3371" s="50">
        <v>7327264.0499999998</v>
      </c>
      <c r="T3371" s="51">
        <f>Ugovori_OPULJP[[#This Row],[Bespovratna sredstva - Ukupno (EU+Nac) HRK
= Ukupna ugovorena vrijednost bespovratnih sredstava]]/7.5345</f>
        <v>972495.06271152687</v>
      </c>
      <c r="U3371" s="50">
        <v>0</v>
      </c>
      <c r="V3371" s="51">
        <f>Ugovori_OPULJP[[#This Row],[Javni doprinos korisnika - HRK]]/7.5345</f>
        <v>0</v>
      </c>
      <c r="W3371" s="50">
        <v>0</v>
      </c>
      <c r="X3371" s="51">
        <f>Ugovori_OPULJP[[#This Row],[Privatni doprinos korisnika - HRK]]/7.5345</f>
        <v>0</v>
      </c>
      <c r="Y3371" s="52">
        <v>7327264.0499999998</v>
      </c>
      <c r="Z3371" s="53">
        <f>Ugovori_OPULJP[[#This Row],[UKUPNI PRIHVATLJIVI IZDACI
TOTAL ELIGIBLE EXPENDITURE
= Bespovratna sredstva ukupno + doprinos korisnika
= Ukupni prihvatljivi troškovi
= Ukupna ugovorena vrijednost projekta HRK]]/7.5345</f>
        <v>972495.06271152687</v>
      </c>
      <c r="AA3371" s="44" t="s">
        <v>38</v>
      </c>
      <c r="AB3371" s="44" t="s">
        <v>35</v>
      </c>
      <c r="AC3371" s="43" t="s">
        <v>12198</v>
      </c>
      <c r="AD3371" s="43" t="s">
        <v>12142</v>
      </c>
    </row>
    <row r="3372" spans="1:30" ht="88.5" customHeight="1" x14ac:dyDescent="0.2">
      <c r="A3372" s="41" t="s">
        <v>12199</v>
      </c>
      <c r="B3372" s="42" t="s">
        <v>12136</v>
      </c>
      <c r="C3372" s="43" t="s">
        <v>12137</v>
      </c>
      <c r="D3372" s="43" t="s">
        <v>12200</v>
      </c>
      <c r="E3372" s="44" t="s">
        <v>34</v>
      </c>
      <c r="F3372" s="45" t="s">
        <v>12200</v>
      </c>
      <c r="G3372" s="45" t="s">
        <v>7633</v>
      </c>
      <c r="H3372" s="47">
        <v>43437</v>
      </c>
      <c r="I3372" s="47">
        <v>45291</v>
      </c>
      <c r="J3372" s="48" t="str">
        <f>IF(Ugovori_OPULJP[[#This Row],[DATUM ZAVRŠETKA OPERACIJE]]&gt;DATE(2024,3,31),"u provedbi","završen")</f>
        <v>završen</v>
      </c>
      <c r="K3372" s="46" t="s">
        <v>37</v>
      </c>
      <c r="L3372" s="46" t="s">
        <v>37</v>
      </c>
      <c r="M3372" s="49">
        <v>0.85</v>
      </c>
      <c r="N3372" s="49">
        <v>0.15</v>
      </c>
      <c r="O3372" s="50">
        <f>Ugovori_OPULJP[[#This Row],[Bespovratna sredstva - Ukupno (EU+Nac) HRK
= Ukupna ugovorena vrijednost bespovratnih sredstava]]*Ugovori_OPULJP[[#This Row],[EU STOPA SUFINANCIRANJA %
EU CO-FINANCING RATE %]]</f>
        <v>12208054.2205</v>
      </c>
      <c r="P3372" s="51">
        <f>Ugovori_OPULJP[[#This Row],[Bespovratna sredstva - EU dio - HRK]]/7.5345</f>
        <v>1620287.2414227885</v>
      </c>
      <c r="Q3372" s="50">
        <f>Ugovori_OPULJP[[#This Row],[Bespovratna sredstva - Ukupno (EU+Nac) HRK
= Ukupna ugovorena vrijednost bespovratnih sredstava]]*Ugovori_OPULJP[[#This Row],[STOPA NACIONALNOG SUFINANCIRANJA %]]</f>
        <v>2154362.5095000002</v>
      </c>
      <c r="R3372" s="51">
        <f>Ugovori_OPULJP[[#This Row],[Bespovratna sredstva - Nacionalni dio - HRK]]/7.5345</f>
        <v>285933.0426040215</v>
      </c>
      <c r="S3372" s="50">
        <v>14362416.73</v>
      </c>
      <c r="T3372" s="51">
        <f>Ugovori_OPULJP[[#This Row],[Bespovratna sredstva - Ukupno (EU+Nac) HRK
= Ukupna ugovorena vrijednost bespovratnih sredstava]]/7.5345</f>
        <v>1906220.28402681</v>
      </c>
      <c r="U3372" s="50">
        <v>0</v>
      </c>
      <c r="V3372" s="51">
        <f>Ugovori_OPULJP[[#This Row],[Javni doprinos korisnika - HRK]]/7.5345</f>
        <v>0</v>
      </c>
      <c r="W3372" s="50">
        <v>0</v>
      </c>
      <c r="X3372" s="51">
        <f>Ugovori_OPULJP[[#This Row],[Privatni doprinos korisnika - HRK]]/7.5345</f>
        <v>0</v>
      </c>
      <c r="Y3372" s="52">
        <v>14362416.73</v>
      </c>
      <c r="Z3372" s="53">
        <f>Ugovori_OPULJP[[#This Row],[UKUPNI PRIHVATLJIVI IZDACI
TOTAL ELIGIBLE EXPENDITURE
= Bespovratna sredstva ukupno + doprinos korisnika
= Ukupni prihvatljivi troškovi
= Ukupna ugovorena vrijednost projekta HRK]]/7.5345</f>
        <v>1906220.28402681</v>
      </c>
      <c r="AA3372" s="44" t="s">
        <v>38</v>
      </c>
      <c r="AB3372" s="44" t="s">
        <v>35</v>
      </c>
      <c r="AC3372" s="114" t="s">
        <v>12201</v>
      </c>
      <c r="AD3372" s="43" t="s">
        <v>12142</v>
      </c>
    </row>
    <row r="3373" spans="1:30" ht="88.5" customHeight="1" x14ac:dyDescent="0.2">
      <c r="A3373" s="41" t="s">
        <v>12202</v>
      </c>
      <c r="B3373" s="42" t="s">
        <v>12136</v>
      </c>
      <c r="C3373" s="43" t="s">
        <v>12137</v>
      </c>
      <c r="D3373" s="43" t="s">
        <v>12203</v>
      </c>
      <c r="E3373" s="44" t="s">
        <v>34</v>
      </c>
      <c r="F3373" s="45" t="s">
        <v>12203</v>
      </c>
      <c r="G3373" s="45" t="s">
        <v>12204</v>
      </c>
      <c r="H3373" s="47">
        <v>43508</v>
      </c>
      <c r="I3373" s="47">
        <v>44055</v>
      </c>
      <c r="J3373" s="48" t="str">
        <f>IF(Ugovori_OPULJP[[#This Row],[DATUM ZAVRŠETKA OPERACIJE]]&gt;DATE(2024,3,31),"u provedbi","završen")</f>
        <v>završen</v>
      </c>
      <c r="K3373" s="46" t="s">
        <v>37</v>
      </c>
      <c r="L3373" s="46" t="s">
        <v>37</v>
      </c>
      <c r="M3373" s="49">
        <v>0.85</v>
      </c>
      <c r="N3373" s="49">
        <v>0.15</v>
      </c>
      <c r="O3373" s="50">
        <f>Ugovori_OPULJP[[#This Row],[Bespovratna sredstva - Ukupno (EU+Nac) HRK
= Ukupna ugovorena vrijednost bespovratnih sredstava]]*Ugovori_OPULJP[[#This Row],[EU STOPA SUFINANCIRANJA %
EU CO-FINANCING RATE %]]</f>
        <v>2337849.8939999999</v>
      </c>
      <c r="P3373" s="51">
        <f>Ugovori_OPULJP[[#This Row],[Bespovratna sredstva - EU dio - HRK]]/7.5345</f>
        <v>310286.00358351582</v>
      </c>
      <c r="Q3373" s="50">
        <f>Ugovori_OPULJP[[#This Row],[Bespovratna sredstva - Ukupno (EU+Nac) HRK
= Ukupna ugovorena vrijednost bespovratnih sredstava]]*Ugovori_OPULJP[[#This Row],[STOPA NACIONALNOG SUFINANCIRANJA %]]</f>
        <v>412561.74599999998</v>
      </c>
      <c r="R3373" s="51">
        <f>Ugovori_OPULJP[[#This Row],[Bespovratna sredstva - Nacionalni dio - HRK]]/7.5345</f>
        <v>54756.35357356161</v>
      </c>
      <c r="S3373" s="50">
        <v>2750411.64</v>
      </c>
      <c r="T3373" s="51">
        <f>Ugovori_OPULJP[[#This Row],[Bespovratna sredstva - Ukupno (EU+Nac) HRK
= Ukupna ugovorena vrijednost bespovratnih sredstava]]/7.5345</f>
        <v>365042.35715707747</v>
      </c>
      <c r="U3373" s="50">
        <v>0</v>
      </c>
      <c r="V3373" s="51">
        <f>Ugovori_OPULJP[[#This Row],[Javni doprinos korisnika - HRK]]/7.5345</f>
        <v>0</v>
      </c>
      <c r="W3373" s="50">
        <v>0</v>
      </c>
      <c r="X3373" s="51">
        <f>Ugovori_OPULJP[[#This Row],[Privatni doprinos korisnika - HRK]]/7.5345</f>
        <v>0</v>
      </c>
      <c r="Y3373" s="52">
        <v>2750411.64</v>
      </c>
      <c r="Z3373" s="53">
        <f>Ugovori_OPULJP[[#This Row],[UKUPNI PRIHVATLJIVI IZDACI
TOTAL ELIGIBLE EXPENDITURE
= Bespovratna sredstva ukupno + doprinos korisnika
= Ukupni prihvatljivi troškovi
= Ukupna ugovorena vrijednost projekta HRK]]/7.5345</f>
        <v>365042.35715707747</v>
      </c>
      <c r="AA3373" s="44" t="s">
        <v>38</v>
      </c>
      <c r="AB3373" s="44" t="s">
        <v>35</v>
      </c>
      <c r="AC3373" s="114" t="s">
        <v>12205</v>
      </c>
      <c r="AD3373" s="43" t="s">
        <v>12142</v>
      </c>
    </row>
    <row r="3374" spans="1:30" ht="88.5" customHeight="1" x14ac:dyDescent="0.2">
      <c r="A3374" s="41" t="s">
        <v>12206</v>
      </c>
      <c r="B3374" s="42" t="s">
        <v>12136</v>
      </c>
      <c r="C3374" s="43" t="s">
        <v>12137</v>
      </c>
      <c r="D3374" s="43" t="s">
        <v>12207</v>
      </c>
      <c r="E3374" s="44" t="s">
        <v>34</v>
      </c>
      <c r="F3374" s="45" t="s">
        <v>12207</v>
      </c>
      <c r="G3374" s="45" t="s">
        <v>12161</v>
      </c>
      <c r="H3374" s="47">
        <v>43010</v>
      </c>
      <c r="I3374" s="47">
        <v>44921</v>
      </c>
      <c r="J3374" s="48" t="str">
        <f>IF(Ugovori_OPULJP[[#This Row],[DATUM ZAVRŠETKA OPERACIJE]]&gt;DATE(2024,3,31),"u provedbi","završen")</f>
        <v>završen</v>
      </c>
      <c r="K3374" s="46" t="s">
        <v>36</v>
      </c>
      <c r="L3374" s="46" t="s">
        <v>37</v>
      </c>
      <c r="M3374" s="49">
        <v>0.85</v>
      </c>
      <c r="N3374" s="49">
        <v>0.15</v>
      </c>
      <c r="O3374" s="50">
        <f>Ugovori_OPULJP[[#This Row],[Bespovratna sredstva - Ukupno (EU+Nac) HRK
= Ukupna ugovorena vrijednost bespovratnih sredstava]]*Ugovori_OPULJP[[#This Row],[EU STOPA SUFINANCIRANJA %
EU CO-FINANCING RATE %]]</f>
        <v>42945278.832500003</v>
      </c>
      <c r="P3374" s="51">
        <f>Ugovori_OPULJP[[#This Row],[Bespovratna sredstva - EU dio - HRK]]/7.5345</f>
        <v>5699818.0147985937</v>
      </c>
      <c r="Q3374" s="50">
        <f>Ugovori_OPULJP[[#This Row],[Bespovratna sredstva - Ukupno (EU+Nac) HRK
= Ukupna ugovorena vrijednost bespovratnih sredstava]]*Ugovori_OPULJP[[#This Row],[STOPA NACIONALNOG SUFINANCIRANJA %]]</f>
        <v>7578578.6174999997</v>
      </c>
      <c r="R3374" s="51">
        <f>Ugovori_OPULJP[[#This Row],[Bespovratna sredstva - Nacionalni dio - HRK]]/7.5345</f>
        <v>1005850.237905634</v>
      </c>
      <c r="S3374" s="50">
        <v>50523857.450000003</v>
      </c>
      <c r="T3374" s="51">
        <f>Ugovori_OPULJP[[#This Row],[Bespovratna sredstva - Ukupno (EU+Nac) HRK
= Ukupna ugovorena vrijednost bespovratnih sredstava]]/7.5345</f>
        <v>6705668.2527042273</v>
      </c>
      <c r="U3374" s="50">
        <v>0</v>
      </c>
      <c r="V3374" s="51">
        <f>Ugovori_OPULJP[[#This Row],[Javni doprinos korisnika - HRK]]/7.5345</f>
        <v>0</v>
      </c>
      <c r="W3374" s="50">
        <v>0</v>
      </c>
      <c r="X3374" s="51">
        <f>Ugovori_OPULJP[[#This Row],[Privatni doprinos korisnika - HRK]]/7.5345</f>
        <v>0</v>
      </c>
      <c r="Y3374" s="52">
        <v>50523857.450000003</v>
      </c>
      <c r="Z3374" s="53">
        <f>Ugovori_OPULJP[[#This Row],[UKUPNI PRIHVATLJIVI IZDACI
TOTAL ELIGIBLE EXPENDITURE
= Bespovratna sredstva ukupno + doprinos korisnika
= Ukupni prihvatljivi troškovi
= Ukupna ugovorena vrijednost projekta HRK]]/7.5345</f>
        <v>6705668.2527042273</v>
      </c>
      <c r="AA3374" s="44" t="s">
        <v>38</v>
      </c>
      <c r="AB3374" s="44" t="s">
        <v>35</v>
      </c>
      <c r="AC3374" s="114" t="s">
        <v>12208</v>
      </c>
      <c r="AD3374" s="43" t="s">
        <v>12142</v>
      </c>
    </row>
    <row r="3375" spans="1:30" ht="88.5" customHeight="1" x14ac:dyDescent="0.2">
      <c r="A3375" s="41" t="s">
        <v>12209</v>
      </c>
      <c r="B3375" s="42" t="s">
        <v>12136</v>
      </c>
      <c r="C3375" s="43" t="s">
        <v>12137</v>
      </c>
      <c r="D3375" s="43" t="s">
        <v>12210</v>
      </c>
      <c r="E3375" s="44" t="s">
        <v>34</v>
      </c>
      <c r="F3375" s="45" t="s">
        <v>12210</v>
      </c>
      <c r="G3375" s="45" t="s">
        <v>12161</v>
      </c>
      <c r="H3375" s="47">
        <v>43508</v>
      </c>
      <c r="I3375" s="47">
        <v>44239</v>
      </c>
      <c r="J3375" s="48" t="str">
        <f>IF(Ugovori_OPULJP[[#This Row],[DATUM ZAVRŠETKA OPERACIJE]]&gt;DATE(2024,3,31),"u provedbi","završen")</f>
        <v>završen</v>
      </c>
      <c r="K3375" s="46" t="s">
        <v>37</v>
      </c>
      <c r="L3375" s="46" t="s">
        <v>37</v>
      </c>
      <c r="M3375" s="49">
        <v>0.85</v>
      </c>
      <c r="N3375" s="49">
        <v>0.15</v>
      </c>
      <c r="O3375" s="50">
        <f>Ugovori_OPULJP[[#This Row],[Bespovratna sredstva - Ukupno (EU+Nac) HRK
= Ukupna ugovorena vrijednost bespovratnih sredstava]]*Ugovori_OPULJP[[#This Row],[EU STOPA SUFINANCIRANJA %
EU CO-FINANCING RATE %]]</f>
        <v>1530000</v>
      </c>
      <c r="P3375" s="51">
        <f>Ugovori_OPULJP[[#This Row],[Bespovratna sredstva - EU dio - HRK]]/7.5345</f>
        <v>203065.89687437785</v>
      </c>
      <c r="Q3375" s="50">
        <f>Ugovori_OPULJP[[#This Row],[Bespovratna sredstva - Ukupno (EU+Nac) HRK
= Ukupna ugovorena vrijednost bespovratnih sredstava]]*Ugovori_OPULJP[[#This Row],[STOPA NACIONALNOG SUFINANCIRANJA %]]</f>
        <v>270000</v>
      </c>
      <c r="R3375" s="51">
        <f>Ugovori_OPULJP[[#This Row],[Bespovratna sredstva - Nacionalni dio - HRK]]/7.5345</f>
        <v>35835.158271949032</v>
      </c>
      <c r="S3375" s="50">
        <v>1800000</v>
      </c>
      <c r="T3375" s="51">
        <f>Ugovori_OPULJP[[#This Row],[Bespovratna sredstva - Ukupno (EU+Nac) HRK
= Ukupna ugovorena vrijednost bespovratnih sredstava]]/7.5345</f>
        <v>238901.05514632689</v>
      </c>
      <c r="U3375" s="50">
        <v>0</v>
      </c>
      <c r="V3375" s="51">
        <f>Ugovori_OPULJP[[#This Row],[Javni doprinos korisnika - HRK]]/7.5345</f>
        <v>0</v>
      </c>
      <c r="W3375" s="50">
        <v>0</v>
      </c>
      <c r="X3375" s="51">
        <f>Ugovori_OPULJP[[#This Row],[Privatni doprinos korisnika - HRK]]/7.5345</f>
        <v>0</v>
      </c>
      <c r="Y3375" s="52">
        <v>1800000</v>
      </c>
      <c r="Z3375" s="53">
        <f>Ugovori_OPULJP[[#This Row],[UKUPNI PRIHVATLJIVI IZDACI
TOTAL ELIGIBLE EXPENDITURE
= Bespovratna sredstva ukupno + doprinos korisnika
= Ukupni prihvatljivi troškovi
= Ukupna ugovorena vrijednost projekta HRK]]/7.5345</f>
        <v>238901.05514632689</v>
      </c>
      <c r="AA3375" s="44" t="s">
        <v>38</v>
      </c>
      <c r="AB3375" s="44" t="s">
        <v>35</v>
      </c>
      <c r="AC3375" s="114" t="s">
        <v>12211</v>
      </c>
      <c r="AD3375" s="43" t="s">
        <v>12142</v>
      </c>
    </row>
    <row r="3376" spans="1:30" ht="88.5" customHeight="1" x14ac:dyDescent="0.2">
      <c r="A3376" s="41" t="s">
        <v>12212</v>
      </c>
      <c r="B3376" s="42" t="s">
        <v>12136</v>
      </c>
      <c r="C3376" s="43" t="s">
        <v>12137</v>
      </c>
      <c r="D3376" s="43" t="s">
        <v>12213</v>
      </c>
      <c r="E3376" s="44" t="s">
        <v>34</v>
      </c>
      <c r="F3376" s="45" t="s">
        <v>12213</v>
      </c>
      <c r="G3376" s="45" t="s">
        <v>12161</v>
      </c>
      <c r="H3376" s="47">
        <v>42737</v>
      </c>
      <c r="I3376" s="47">
        <v>44857</v>
      </c>
      <c r="J3376" s="48" t="str">
        <f>IF(Ugovori_OPULJP[[#This Row],[DATUM ZAVRŠETKA OPERACIJE]]&gt;DATE(2024,3,31),"u provedbi","završen")</f>
        <v>završen</v>
      </c>
      <c r="K3376" s="46" t="s">
        <v>36</v>
      </c>
      <c r="L3376" s="46" t="s">
        <v>37</v>
      </c>
      <c r="M3376" s="49">
        <v>0.85</v>
      </c>
      <c r="N3376" s="49">
        <v>0.15</v>
      </c>
      <c r="O3376" s="50">
        <f>Ugovori_OPULJP[[#This Row],[Bespovratna sredstva - Ukupno (EU+Nac) HRK
= Ukupna ugovorena vrijednost bespovratnih sredstava]]*Ugovori_OPULJP[[#This Row],[EU STOPA SUFINANCIRANJA %
EU CO-FINANCING RATE %]]</f>
        <v>43336391.414999999</v>
      </c>
      <c r="P3376" s="51">
        <f>Ugovori_OPULJP[[#This Row],[Bespovratna sredstva - EU dio - HRK]]/7.5345</f>
        <v>5751727.5751542896</v>
      </c>
      <c r="Q3376" s="50">
        <f>Ugovori_OPULJP[[#This Row],[Bespovratna sredstva - Ukupno (EU+Nac) HRK
= Ukupna ugovorena vrijednost bespovratnih sredstava]]*Ugovori_OPULJP[[#This Row],[STOPA NACIONALNOG SUFINANCIRANJA %]]</f>
        <v>7647598.4849999994</v>
      </c>
      <c r="R3376" s="51">
        <f>Ugovori_OPULJP[[#This Row],[Bespovratna sredstva - Nacionalni dio - HRK]]/7.5345</f>
        <v>1015010.7485566393</v>
      </c>
      <c r="S3376" s="50">
        <v>50983989.899999999</v>
      </c>
      <c r="T3376" s="51">
        <f>Ugovori_OPULJP[[#This Row],[Bespovratna sredstva - Ukupno (EU+Nac) HRK
= Ukupna ugovorena vrijednost bespovratnih sredstava]]/7.5345</f>
        <v>6766738.3237109296</v>
      </c>
      <c r="U3376" s="50">
        <v>0</v>
      </c>
      <c r="V3376" s="51">
        <f>Ugovori_OPULJP[[#This Row],[Javni doprinos korisnika - HRK]]/7.5345</f>
        <v>0</v>
      </c>
      <c r="W3376" s="50">
        <v>0</v>
      </c>
      <c r="X3376" s="51">
        <f>Ugovori_OPULJP[[#This Row],[Privatni doprinos korisnika - HRK]]/7.5345</f>
        <v>0</v>
      </c>
      <c r="Y3376" s="52">
        <v>50983989.899999999</v>
      </c>
      <c r="Z3376" s="53">
        <f>Ugovori_OPULJP[[#This Row],[UKUPNI PRIHVATLJIVI IZDACI
TOTAL ELIGIBLE EXPENDITURE
= Bespovratna sredstva ukupno + doprinos korisnika
= Ukupni prihvatljivi troškovi
= Ukupna ugovorena vrijednost projekta HRK]]/7.5345</f>
        <v>6766738.3237109296</v>
      </c>
      <c r="AA3376" s="44" t="s">
        <v>38</v>
      </c>
      <c r="AB3376" s="44" t="s">
        <v>35</v>
      </c>
      <c r="AC3376" s="114" t="s">
        <v>12214</v>
      </c>
      <c r="AD3376" s="43" t="s">
        <v>12142</v>
      </c>
    </row>
    <row r="3377" spans="1:30" ht="88.5" customHeight="1" x14ac:dyDescent="0.2">
      <c r="A3377" s="41" t="s">
        <v>12215</v>
      </c>
      <c r="B3377" s="42" t="s">
        <v>12136</v>
      </c>
      <c r="C3377" s="43" t="s">
        <v>12137</v>
      </c>
      <c r="D3377" s="43" t="s">
        <v>12216</v>
      </c>
      <c r="E3377" s="44" t="s">
        <v>34</v>
      </c>
      <c r="F3377" s="45" t="s">
        <v>12216</v>
      </c>
      <c r="G3377" s="45" t="s">
        <v>12161</v>
      </c>
      <c r="H3377" s="47">
        <v>43424</v>
      </c>
      <c r="I3377" s="47">
        <v>45005</v>
      </c>
      <c r="J3377" s="48" t="str">
        <f>IF(Ugovori_OPULJP[[#This Row],[DATUM ZAVRŠETKA OPERACIJE]]&gt;DATE(2024,3,31),"u provedbi","završen")</f>
        <v>završen</v>
      </c>
      <c r="K3377" s="46" t="s">
        <v>36</v>
      </c>
      <c r="L3377" s="46" t="s">
        <v>37</v>
      </c>
      <c r="M3377" s="49">
        <v>0.85</v>
      </c>
      <c r="N3377" s="49">
        <v>0.15</v>
      </c>
      <c r="O3377" s="50">
        <f>Ugovori_OPULJP[[#This Row],[Bespovratna sredstva - Ukupno (EU+Nac) HRK
= Ukupna ugovorena vrijednost bespovratnih sredstava]]*Ugovori_OPULJP[[#This Row],[EU STOPA SUFINANCIRANJA %
EU CO-FINANCING RATE %]]</f>
        <v>19096016.173</v>
      </c>
      <c r="P3377" s="51">
        <f>Ugovori_OPULJP[[#This Row],[Bespovratna sredstva - EU dio - HRK]]/7.5345</f>
        <v>2534476.8960116794</v>
      </c>
      <c r="Q3377" s="50">
        <f>Ugovori_OPULJP[[#This Row],[Bespovratna sredstva - Ukupno (EU+Nac) HRK
= Ukupna ugovorena vrijednost bespovratnih sredstava]]*Ugovori_OPULJP[[#This Row],[STOPA NACIONALNOG SUFINANCIRANJA %]]</f>
        <v>3369885.2069999999</v>
      </c>
      <c r="R3377" s="51">
        <f>Ugovori_OPULJP[[#This Row],[Bespovratna sredstva - Nacionalni dio - HRK]]/7.5345</f>
        <v>447260.62870794343</v>
      </c>
      <c r="S3377" s="50">
        <v>22465901.379999999</v>
      </c>
      <c r="T3377" s="51">
        <f>Ugovori_OPULJP[[#This Row],[Bespovratna sredstva - Ukupno (EU+Nac) HRK
= Ukupna ugovorena vrijednost bespovratnih sredstava]]/7.5345</f>
        <v>2981737.5247196229</v>
      </c>
      <c r="U3377" s="50">
        <v>0</v>
      </c>
      <c r="V3377" s="51">
        <f>Ugovori_OPULJP[[#This Row],[Javni doprinos korisnika - HRK]]/7.5345</f>
        <v>0</v>
      </c>
      <c r="W3377" s="50">
        <v>0</v>
      </c>
      <c r="X3377" s="51">
        <f>Ugovori_OPULJP[[#This Row],[Privatni doprinos korisnika - HRK]]/7.5345</f>
        <v>0</v>
      </c>
      <c r="Y3377" s="52">
        <v>22465901.379999999</v>
      </c>
      <c r="Z3377" s="53">
        <f>Ugovori_OPULJP[[#This Row],[UKUPNI PRIHVATLJIVI IZDACI
TOTAL ELIGIBLE EXPENDITURE
= Bespovratna sredstva ukupno + doprinos korisnika
= Ukupni prihvatljivi troškovi
= Ukupna ugovorena vrijednost projekta HRK]]/7.5345</f>
        <v>2981737.5247196229</v>
      </c>
      <c r="AA3377" s="44" t="s">
        <v>38</v>
      </c>
      <c r="AB3377" s="44" t="s">
        <v>35</v>
      </c>
      <c r="AC3377" s="114" t="s">
        <v>12217</v>
      </c>
      <c r="AD3377" s="43" t="s">
        <v>12142</v>
      </c>
    </row>
    <row r="3378" spans="1:30" ht="88.5" customHeight="1" x14ac:dyDescent="0.2">
      <c r="A3378" s="41" t="s">
        <v>12218</v>
      </c>
      <c r="B3378" s="42" t="s">
        <v>12136</v>
      </c>
      <c r="C3378" s="43" t="s">
        <v>12137</v>
      </c>
      <c r="D3378" s="43" t="s">
        <v>12219</v>
      </c>
      <c r="E3378" s="44" t="s">
        <v>34</v>
      </c>
      <c r="F3378" s="45" t="s">
        <v>12219</v>
      </c>
      <c r="G3378" s="45" t="s">
        <v>12161</v>
      </c>
      <c r="H3378" s="47">
        <v>43406</v>
      </c>
      <c r="I3378" s="47">
        <v>44997</v>
      </c>
      <c r="J3378" s="48" t="str">
        <f>IF(Ugovori_OPULJP[[#This Row],[DATUM ZAVRŠETKA OPERACIJE]]&gt;DATE(2024,3,31),"u provedbi","završen")</f>
        <v>završen</v>
      </c>
      <c r="K3378" s="46" t="s">
        <v>36</v>
      </c>
      <c r="L3378" s="46" t="s">
        <v>37</v>
      </c>
      <c r="M3378" s="49">
        <v>0.85</v>
      </c>
      <c r="N3378" s="49">
        <v>0.15</v>
      </c>
      <c r="O3378" s="50">
        <f>Ugovori_OPULJP[[#This Row],[Bespovratna sredstva - Ukupno (EU+Nac) HRK
= Ukupna ugovorena vrijednost bespovratnih sredstava]]*Ugovori_OPULJP[[#This Row],[EU STOPA SUFINANCIRANJA %
EU CO-FINANCING RATE %]]</f>
        <v>34001716.693999998</v>
      </c>
      <c r="P3378" s="51">
        <f>Ugovori_OPULJP[[#This Row],[Bespovratna sredstva - EU dio - HRK]]/7.5345</f>
        <v>4512803.3305461537</v>
      </c>
      <c r="Q3378" s="50">
        <f>Ugovori_OPULJP[[#This Row],[Bespovratna sredstva - Ukupno (EU+Nac) HRK
= Ukupna ugovorena vrijednost bespovratnih sredstava]]*Ugovori_OPULJP[[#This Row],[STOPA NACIONALNOG SUFINANCIRANJA %]]</f>
        <v>6000302.9459999995</v>
      </c>
      <c r="R3378" s="51">
        <f>Ugovori_OPULJP[[#This Row],[Bespovratna sredstva - Nacionalni dio - HRK]]/7.5345</f>
        <v>796377.0583316742</v>
      </c>
      <c r="S3378" s="50">
        <v>40002019.640000001</v>
      </c>
      <c r="T3378" s="51">
        <f>Ugovori_OPULJP[[#This Row],[Bespovratna sredstva - Ukupno (EU+Nac) HRK
= Ukupna ugovorena vrijednost bespovratnih sredstava]]/7.5345</f>
        <v>5309180.3888778286</v>
      </c>
      <c r="U3378" s="50">
        <v>0</v>
      </c>
      <c r="V3378" s="51">
        <f>Ugovori_OPULJP[[#This Row],[Javni doprinos korisnika - HRK]]/7.5345</f>
        <v>0</v>
      </c>
      <c r="W3378" s="50">
        <v>0</v>
      </c>
      <c r="X3378" s="51">
        <f>Ugovori_OPULJP[[#This Row],[Privatni doprinos korisnika - HRK]]/7.5345</f>
        <v>0</v>
      </c>
      <c r="Y3378" s="52">
        <v>40002019.640000001</v>
      </c>
      <c r="Z3378" s="53">
        <f>Ugovori_OPULJP[[#This Row],[UKUPNI PRIHVATLJIVI IZDACI
TOTAL ELIGIBLE EXPENDITURE
= Bespovratna sredstva ukupno + doprinos korisnika
= Ukupni prihvatljivi troškovi
= Ukupna ugovorena vrijednost projekta HRK]]/7.5345</f>
        <v>5309180.3888778286</v>
      </c>
      <c r="AA3378" s="44" t="s">
        <v>38</v>
      </c>
      <c r="AB3378" s="44" t="s">
        <v>35</v>
      </c>
      <c r="AC3378" s="114" t="s">
        <v>12220</v>
      </c>
      <c r="AD3378" s="43" t="s">
        <v>12142</v>
      </c>
    </row>
    <row r="3379" spans="1:30" ht="88.5" customHeight="1" x14ac:dyDescent="0.2">
      <c r="A3379" s="41" t="s">
        <v>12221</v>
      </c>
      <c r="B3379" s="42" t="s">
        <v>12136</v>
      </c>
      <c r="C3379" s="43" t="s">
        <v>12137</v>
      </c>
      <c r="D3379" s="43" t="s">
        <v>12222</v>
      </c>
      <c r="E3379" s="44" t="s">
        <v>34</v>
      </c>
      <c r="F3379" s="45" t="s">
        <v>12222</v>
      </c>
      <c r="G3379" s="45" t="s">
        <v>12161</v>
      </c>
      <c r="H3379" s="47">
        <v>43613</v>
      </c>
      <c r="I3379" s="47">
        <v>45291</v>
      </c>
      <c r="J3379" s="48" t="str">
        <f>IF(Ugovori_OPULJP[[#This Row],[DATUM ZAVRŠETKA OPERACIJE]]&gt;DATE(2024,3,31),"u provedbi","završen")</f>
        <v>završen</v>
      </c>
      <c r="K3379" s="46" t="s">
        <v>36</v>
      </c>
      <c r="L3379" s="46" t="s">
        <v>37</v>
      </c>
      <c r="M3379" s="49">
        <v>0.85</v>
      </c>
      <c r="N3379" s="49">
        <v>0.15</v>
      </c>
      <c r="O3379" s="50">
        <f>Ugovori_OPULJP[[#This Row],[Bespovratna sredstva - Ukupno (EU+Nac) HRK
= Ukupna ugovorena vrijednost bespovratnih sredstava]]*Ugovori_OPULJP[[#This Row],[EU STOPA SUFINANCIRANJA %
EU CO-FINANCING RATE %]]</f>
        <v>5778300</v>
      </c>
      <c r="P3379" s="51">
        <f>Ugovori_OPULJP[[#This Row],[Bespovratna sredstva - EU dio - HRK]]/7.5345</f>
        <v>766912.20386223367</v>
      </c>
      <c r="Q3379" s="50">
        <f>Ugovori_OPULJP[[#This Row],[Bespovratna sredstva - Ukupno (EU+Nac) HRK
= Ukupna ugovorena vrijednost bespovratnih sredstava]]*Ugovori_OPULJP[[#This Row],[STOPA NACIONALNOG SUFINANCIRANJA %]]</f>
        <v>1019700</v>
      </c>
      <c r="R3379" s="51">
        <f>Ugovori_OPULJP[[#This Row],[Bespovratna sredstva - Nacionalni dio - HRK]]/7.5345</f>
        <v>135337.44774039419</v>
      </c>
      <c r="S3379" s="50">
        <v>6798000</v>
      </c>
      <c r="T3379" s="51">
        <f>Ugovori_OPULJP[[#This Row],[Bespovratna sredstva - Ukupno (EU+Nac) HRK
= Ukupna ugovorena vrijednost bespovratnih sredstava]]/7.5345</f>
        <v>902249.65160262783</v>
      </c>
      <c r="U3379" s="50">
        <v>0</v>
      </c>
      <c r="V3379" s="51">
        <f>Ugovori_OPULJP[[#This Row],[Javni doprinos korisnika - HRK]]/7.5345</f>
        <v>0</v>
      </c>
      <c r="W3379" s="50">
        <v>0</v>
      </c>
      <c r="X3379" s="51">
        <f>Ugovori_OPULJP[[#This Row],[Privatni doprinos korisnika - HRK]]/7.5345</f>
        <v>0</v>
      </c>
      <c r="Y3379" s="52">
        <v>6798000</v>
      </c>
      <c r="Z3379" s="53">
        <f>Ugovori_OPULJP[[#This Row],[UKUPNI PRIHVATLJIVI IZDACI
TOTAL ELIGIBLE EXPENDITURE
= Bespovratna sredstva ukupno + doprinos korisnika
= Ukupni prihvatljivi troškovi
= Ukupna ugovorena vrijednost projekta HRK]]/7.5345</f>
        <v>902249.65160262783</v>
      </c>
      <c r="AA3379" s="44" t="s">
        <v>38</v>
      </c>
      <c r="AB3379" s="44" t="s">
        <v>35</v>
      </c>
      <c r="AC3379" s="114" t="s">
        <v>12223</v>
      </c>
      <c r="AD3379" s="43" t="s">
        <v>12142</v>
      </c>
    </row>
    <row r="3380" spans="1:30" ht="88.5" customHeight="1" x14ac:dyDescent="0.2">
      <c r="A3380" s="41" t="s">
        <v>12224</v>
      </c>
      <c r="B3380" s="42" t="s">
        <v>12136</v>
      </c>
      <c r="C3380" s="43" t="s">
        <v>12137</v>
      </c>
      <c r="D3380" s="43" t="s">
        <v>12225</v>
      </c>
      <c r="E3380" s="44" t="s">
        <v>34</v>
      </c>
      <c r="F3380" s="45" t="s">
        <v>12225</v>
      </c>
      <c r="G3380" s="45" t="s">
        <v>12165</v>
      </c>
      <c r="H3380" s="47">
        <v>43445</v>
      </c>
      <c r="I3380" s="47">
        <v>45027</v>
      </c>
      <c r="J3380" s="48" t="str">
        <f>IF(Ugovori_OPULJP[[#This Row],[DATUM ZAVRŠETKA OPERACIJE]]&gt;DATE(2024,3,31),"u provedbi","završen")</f>
        <v>završen</v>
      </c>
      <c r="K3380" s="46" t="s">
        <v>36</v>
      </c>
      <c r="L3380" s="46" t="s">
        <v>37</v>
      </c>
      <c r="M3380" s="49">
        <v>0.85</v>
      </c>
      <c r="N3380" s="49">
        <v>0.15</v>
      </c>
      <c r="O3380" s="50">
        <f>Ugovori_OPULJP[[#This Row],[Bespovratna sredstva - Ukupno (EU+Nac) HRK
= Ukupna ugovorena vrijednost bespovratnih sredstava]]*Ugovori_OPULJP[[#This Row],[EU STOPA SUFINANCIRANJA %
EU CO-FINANCING RATE %]]</f>
        <v>17064890.818999998</v>
      </c>
      <c r="P3380" s="51">
        <f>Ugovori_OPULJP[[#This Row],[Bespovratna sredstva - EU dio - HRK]]/7.5345</f>
        <v>2264900.2347866478</v>
      </c>
      <c r="Q3380" s="50">
        <f>Ugovori_OPULJP[[#This Row],[Bespovratna sredstva - Ukupno (EU+Nac) HRK
= Ukupna ugovorena vrijednost bespovratnih sredstava]]*Ugovori_OPULJP[[#This Row],[STOPA NACIONALNOG SUFINANCIRANJA %]]</f>
        <v>3011451.321</v>
      </c>
      <c r="R3380" s="51">
        <f>Ugovori_OPULJP[[#This Row],[Bespovratna sredstva - Nacionalni dio - HRK]]/7.5345</f>
        <v>399688.27672705555</v>
      </c>
      <c r="S3380" s="50">
        <v>20076342.140000001</v>
      </c>
      <c r="T3380" s="51">
        <f>Ugovori_OPULJP[[#This Row],[Bespovratna sredstva - Ukupno (EU+Nac) HRK
= Ukupna ugovorena vrijednost bespovratnih sredstava]]/7.5345</f>
        <v>2664588.5115137035</v>
      </c>
      <c r="U3380" s="50">
        <v>0</v>
      </c>
      <c r="V3380" s="51">
        <f>Ugovori_OPULJP[[#This Row],[Javni doprinos korisnika - HRK]]/7.5345</f>
        <v>0</v>
      </c>
      <c r="W3380" s="50">
        <v>0</v>
      </c>
      <c r="X3380" s="51">
        <f>Ugovori_OPULJP[[#This Row],[Privatni doprinos korisnika - HRK]]/7.5345</f>
        <v>0</v>
      </c>
      <c r="Y3380" s="52">
        <v>20076342.140000001</v>
      </c>
      <c r="Z3380" s="53">
        <f>Ugovori_OPULJP[[#This Row],[UKUPNI PRIHVATLJIVI IZDACI
TOTAL ELIGIBLE EXPENDITURE
= Bespovratna sredstva ukupno + doprinos korisnika
= Ukupni prihvatljivi troškovi
= Ukupna ugovorena vrijednost projekta HRK]]/7.5345</f>
        <v>2664588.5115137035</v>
      </c>
      <c r="AA3380" s="44" t="s">
        <v>38</v>
      </c>
      <c r="AB3380" s="44" t="s">
        <v>35</v>
      </c>
      <c r="AC3380" s="114" t="s">
        <v>12226</v>
      </c>
      <c r="AD3380" s="43" t="s">
        <v>12142</v>
      </c>
    </row>
    <row r="3381" spans="1:30" ht="88.5" customHeight="1" x14ac:dyDescent="0.2">
      <c r="A3381" s="41" t="s">
        <v>12227</v>
      </c>
      <c r="B3381" s="42" t="s">
        <v>12136</v>
      </c>
      <c r="C3381" s="43" t="s">
        <v>12137</v>
      </c>
      <c r="D3381" s="43" t="s">
        <v>12228</v>
      </c>
      <c r="E3381" s="44" t="s">
        <v>34</v>
      </c>
      <c r="F3381" s="45" t="s">
        <v>12228</v>
      </c>
      <c r="G3381" s="45" t="s">
        <v>12186</v>
      </c>
      <c r="H3381" s="47">
        <v>43672</v>
      </c>
      <c r="I3381" s="47">
        <v>44921</v>
      </c>
      <c r="J3381" s="48" t="str">
        <f>IF(Ugovori_OPULJP[[#This Row],[DATUM ZAVRŠETKA OPERACIJE]]&gt;DATE(2024,3,31),"u provedbi","završen")</f>
        <v>završen</v>
      </c>
      <c r="K3381" s="46" t="s">
        <v>36</v>
      </c>
      <c r="L3381" s="46" t="s">
        <v>37</v>
      </c>
      <c r="M3381" s="49">
        <v>0.85</v>
      </c>
      <c r="N3381" s="49">
        <v>0.15</v>
      </c>
      <c r="O3381" s="50">
        <f>Ugovori_OPULJP[[#This Row],[Bespovratna sredstva - Ukupno (EU+Nac) HRK
= Ukupna ugovorena vrijednost bespovratnih sredstava]]*Ugovori_OPULJP[[#This Row],[EU STOPA SUFINANCIRANJA %
EU CO-FINANCING RATE %]]</f>
        <v>4091899.9404999996</v>
      </c>
      <c r="P3381" s="51">
        <f>Ugovori_OPULJP[[#This Row],[Bespovratna sredstva - EU dio - HRK]]/7.5345</f>
        <v>543088.45185480115</v>
      </c>
      <c r="Q3381" s="50">
        <f>Ugovori_OPULJP[[#This Row],[Bespovratna sredstva - Ukupno (EU+Nac) HRK
= Ukupna ugovorena vrijednost bespovratnih sredstava]]*Ugovori_OPULJP[[#This Row],[STOPA NACIONALNOG SUFINANCIRANJA %]]</f>
        <v>722099.98949999991</v>
      </c>
      <c r="R3381" s="51">
        <f>Ugovori_OPULJP[[#This Row],[Bespovratna sredstva - Nacionalni dio - HRK]]/7.5345</f>
        <v>95839.138562611974</v>
      </c>
      <c r="S3381" s="50">
        <v>4813999.93</v>
      </c>
      <c r="T3381" s="51">
        <f>Ugovori_OPULJP[[#This Row],[Bespovratna sredstva - Ukupno (EU+Nac) HRK
= Ukupna ugovorena vrijednost bespovratnih sredstava]]/7.5345</f>
        <v>638927.59041741316</v>
      </c>
      <c r="U3381" s="50">
        <v>0</v>
      </c>
      <c r="V3381" s="51">
        <f>Ugovori_OPULJP[[#This Row],[Javni doprinos korisnika - HRK]]/7.5345</f>
        <v>0</v>
      </c>
      <c r="W3381" s="50">
        <v>0</v>
      </c>
      <c r="X3381" s="51">
        <f>Ugovori_OPULJP[[#This Row],[Privatni doprinos korisnika - HRK]]/7.5345</f>
        <v>0</v>
      </c>
      <c r="Y3381" s="52">
        <v>4813999.93</v>
      </c>
      <c r="Z3381" s="53">
        <f>Ugovori_OPULJP[[#This Row],[UKUPNI PRIHVATLJIVI IZDACI
TOTAL ELIGIBLE EXPENDITURE
= Bespovratna sredstva ukupno + doprinos korisnika
= Ukupni prihvatljivi troškovi
= Ukupna ugovorena vrijednost projekta HRK]]/7.5345</f>
        <v>638927.59041741316</v>
      </c>
      <c r="AA3381" s="44" t="s">
        <v>38</v>
      </c>
      <c r="AB3381" s="44" t="s">
        <v>35</v>
      </c>
      <c r="AC3381" s="114" t="s">
        <v>12229</v>
      </c>
      <c r="AD3381" s="43" t="s">
        <v>12142</v>
      </c>
    </row>
    <row r="3382" spans="1:30" ht="88.5" customHeight="1" x14ac:dyDescent="0.2">
      <c r="A3382" s="41" t="s">
        <v>12230</v>
      </c>
      <c r="B3382" s="42" t="s">
        <v>12136</v>
      </c>
      <c r="C3382" s="43" t="s">
        <v>12137</v>
      </c>
      <c r="D3382" s="43" t="s">
        <v>12231</v>
      </c>
      <c r="E3382" s="44" t="s">
        <v>34</v>
      </c>
      <c r="F3382" s="45" t="s">
        <v>12231</v>
      </c>
      <c r="G3382" s="45" t="s">
        <v>12145</v>
      </c>
      <c r="H3382" s="47">
        <v>42736</v>
      </c>
      <c r="I3382" s="47">
        <v>45291</v>
      </c>
      <c r="J3382" s="48" t="str">
        <f>IF(Ugovori_OPULJP[[#This Row],[DATUM ZAVRŠETKA OPERACIJE]]&gt;DATE(2024,3,31),"u provedbi","završen")</f>
        <v>završen</v>
      </c>
      <c r="K3382" s="46" t="s">
        <v>36</v>
      </c>
      <c r="L3382" s="46" t="s">
        <v>37</v>
      </c>
      <c r="M3382" s="49">
        <v>0.85</v>
      </c>
      <c r="N3382" s="49">
        <v>0.15</v>
      </c>
      <c r="O3382" s="50">
        <f>Ugovori_OPULJP[[#This Row],[Bespovratna sredstva - Ukupno (EU+Nac) HRK
= Ukupna ugovorena vrijednost bespovratnih sredstava]]*Ugovori_OPULJP[[#This Row],[EU STOPA SUFINANCIRANJA %
EU CO-FINANCING RATE %]]</f>
        <v>42181250</v>
      </c>
      <c r="P3382" s="51">
        <f>Ugovori_OPULJP[[#This Row],[Bespovratna sredstva - EU dio - HRK]]/7.5345</f>
        <v>5598413.9624394448</v>
      </c>
      <c r="Q3382" s="50">
        <f>Ugovori_OPULJP[[#This Row],[Bespovratna sredstva - Ukupno (EU+Nac) HRK
= Ukupna ugovorena vrijednost bespovratnih sredstava]]*Ugovori_OPULJP[[#This Row],[STOPA NACIONALNOG SUFINANCIRANJA %]]</f>
        <v>7443750</v>
      </c>
      <c r="R3382" s="51">
        <f>Ugovori_OPULJP[[#This Row],[Bespovratna sredstva - Nacionalni dio - HRK]]/7.5345</f>
        <v>987955.40513637266</v>
      </c>
      <c r="S3382" s="50">
        <v>49625000</v>
      </c>
      <c r="T3382" s="51">
        <f>Ugovori_OPULJP[[#This Row],[Bespovratna sredstva - Ukupno (EU+Nac) HRK
= Ukupna ugovorena vrijednost bespovratnih sredstava]]/7.5345</f>
        <v>6586369.3675758177</v>
      </c>
      <c r="U3382" s="50">
        <v>0</v>
      </c>
      <c r="V3382" s="51">
        <f>Ugovori_OPULJP[[#This Row],[Javni doprinos korisnika - HRK]]/7.5345</f>
        <v>0</v>
      </c>
      <c r="W3382" s="50">
        <v>0</v>
      </c>
      <c r="X3382" s="51">
        <f>Ugovori_OPULJP[[#This Row],[Privatni doprinos korisnika - HRK]]/7.5345</f>
        <v>0</v>
      </c>
      <c r="Y3382" s="52">
        <v>49625000</v>
      </c>
      <c r="Z3382" s="53">
        <f>Ugovori_OPULJP[[#This Row],[UKUPNI PRIHVATLJIVI IZDACI
TOTAL ELIGIBLE EXPENDITURE
= Bespovratna sredstva ukupno + doprinos korisnika
= Ukupni prihvatljivi troškovi
= Ukupna ugovorena vrijednost projekta HRK]]/7.5345</f>
        <v>6586369.3675758177</v>
      </c>
      <c r="AA3382" s="44" t="s">
        <v>38</v>
      </c>
      <c r="AB3382" s="44" t="s">
        <v>35</v>
      </c>
      <c r="AC3382" s="114" t="s">
        <v>12232</v>
      </c>
      <c r="AD3382" s="43" t="s">
        <v>12142</v>
      </c>
    </row>
    <row r="3383" spans="1:30" ht="88.5" customHeight="1" x14ac:dyDescent="0.2">
      <c r="A3383" s="41" t="s">
        <v>12233</v>
      </c>
      <c r="B3383" s="42" t="s">
        <v>12136</v>
      </c>
      <c r="C3383" s="43" t="s">
        <v>12137</v>
      </c>
      <c r="D3383" s="43" t="s">
        <v>12234</v>
      </c>
      <c r="E3383" s="44" t="s">
        <v>34</v>
      </c>
      <c r="F3383" s="45" t="s">
        <v>12234</v>
      </c>
      <c r="G3383" s="45" t="s">
        <v>12145</v>
      </c>
      <c r="H3383" s="47">
        <v>43191</v>
      </c>
      <c r="I3383" s="47">
        <v>44742</v>
      </c>
      <c r="J3383" s="48" t="str">
        <f>IF(Ugovori_OPULJP[[#This Row],[DATUM ZAVRŠETKA OPERACIJE]]&gt;DATE(2024,3,31),"u provedbi","završen")</f>
        <v>završen</v>
      </c>
      <c r="K3383" s="46" t="s">
        <v>36</v>
      </c>
      <c r="L3383" s="46" t="s">
        <v>37</v>
      </c>
      <c r="M3383" s="49">
        <v>0.85</v>
      </c>
      <c r="N3383" s="49">
        <v>0.15</v>
      </c>
      <c r="O3383" s="50">
        <f>Ugovori_OPULJP[[#This Row],[Bespovratna sredstva - Ukupno (EU+Nac) HRK
= Ukupna ugovorena vrijednost bespovratnih sredstava]]*Ugovori_OPULJP[[#This Row],[EU STOPA SUFINANCIRANJA %
EU CO-FINANCING RATE %]]</f>
        <v>12648000</v>
      </c>
      <c r="P3383" s="51">
        <f>Ugovori_OPULJP[[#This Row],[Bespovratna sredstva - EU dio - HRK]]/7.5345</f>
        <v>1678678.0808281903</v>
      </c>
      <c r="Q3383" s="50">
        <f>Ugovori_OPULJP[[#This Row],[Bespovratna sredstva - Ukupno (EU+Nac) HRK
= Ukupna ugovorena vrijednost bespovratnih sredstava]]*Ugovori_OPULJP[[#This Row],[STOPA NACIONALNOG SUFINANCIRANJA %]]</f>
        <v>2232000</v>
      </c>
      <c r="R3383" s="51">
        <f>Ugovori_OPULJP[[#This Row],[Bespovratna sredstva - Nacionalni dio - HRK]]/7.5345</f>
        <v>296237.30838144536</v>
      </c>
      <c r="S3383" s="50">
        <v>14880000</v>
      </c>
      <c r="T3383" s="51">
        <f>Ugovori_OPULJP[[#This Row],[Bespovratna sredstva - Ukupno (EU+Nac) HRK
= Ukupna ugovorena vrijednost bespovratnih sredstava]]/7.5345</f>
        <v>1974915.3892096356</v>
      </c>
      <c r="U3383" s="50">
        <v>0</v>
      </c>
      <c r="V3383" s="51">
        <f>Ugovori_OPULJP[[#This Row],[Javni doprinos korisnika - HRK]]/7.5345</f>
        <v>0</v>
      </c>
      <c r="W3383" s="50">
        <v>0</v>
      </c>
      <c r="X3383" s="51">
        <f>Ugovori_OPULJP[[#This Row],[Privatni doprinos korisnika - HRK]]/7.5345</f>
        <v>0</v>
      </c>
      <c r="Y3383" s="52">
        <v>14880000</v>
      </c>
      <c r="Z3383" s="53">
        <f>Ugovori_OPULJP[[#This Row],[UKUPNI PRIHVATLJIVI IZDACI
TOTAL ELIGIBLE EXPENDITURE
= Bespovratna sredstva ukupno + doprinos korisnika
= Ukupni prihvatljivi troškovi
= Ukupna ugovorena vrijednost projekta HRK]]/7.5345</f>
        <v>1974915.3892096356</v>
      </c>
      <c r="AA3383" s="44" t="s">
        <v>38</v>
      </c>
      <c r="AB3383" s="44" t="s">
        <v>35</v>
      </c>
      <c r="AC3383" s="114" t="s">
        <v>12235</v>
      </c>
      <c r="AD3383" s="43" t="s">
        <v>12142</v>
      </c>
    </row>
    <row r="3384" spans="1:30" ht="88.5" customHeight="1" x14ac:dyDescent="0.2">
      <c r="A3384" s="41" t="s">
        <v>12236</v>
      </c>
      <c r="B3384" s="42" t="s">
        <v>12136</v>
      </c>
      <c r="C3384" s="43" t="s">
        <v>12137</v>
      </c>
      <c r="D3384" s="43" t="s">
        <v>12237</v>
      </c>
      <c r="E3384" s="44" t="s">
        <v>34</v>
      </c>
      <c r="F3384" s="45" t="s">
        <v>12237</v>
      </c>
      <c r="G3384" s="45" t="s">
        <v>12145</v>
      </c>
      <c r="H3384" s="47">
        <v>43101</v>
      </c>
      <c r="I3384" s="47">
        <v>44377</v>
      </c>
      <c r="J3384" s="48" t="str">
        <f>IF(Ugovori_OPULJP[[#This Row],[DATUM ZAVRŠETKA OPERACIJE]]&gt;DATE(2024,3,31),"u provedbi","završen")</f>
        <v>završen</v>
      </c>
      <c r="K3384" s="46" t="s">
        <v>36</v>
      </c>
      <c r="L3384" s="46" t="s">
        <v>37</v>
      </c>
      <c r="M3384" s="49">
        <v>0.85</v>
      </c>
      <c r="N3384" s="49">
        <v>0.15</v>
      </c>
      <c r="O3384" s="50">
        <f>Ugovori_OPULJP[[#This Row],[Bespovratna sredstva - Ukupno (EU+Nac) HRK
= Ukupna ugovorena vrijednost bespovratnih sredstava]]*Ugovori_OPULJP[[#This Row],[EU STOPA SUFINANCIRANJA %
EU CO-FINANCING RATE %]]</f>
        <v>22213050</v>
      </c>
      <c r="P3384" s="51">
        <f>Ugovori_OPULJP[[#This Row],[Bespovratna sredstva - EU dio - HRK]]/7.5345</f>
        <v>2948178.3794545089</v>
      </c>
      <c r="Q3384" s="50">
        <f>Ugovori_OPULJP[[#This Row],[Bespovratna sredstva - Ukupno (EU+Nac) HRK
= Ukupna ugovorena vrijednost bespovratnih sredstava]]*Ugovori_OPULJP[[#This Row],[STOPA NACIONALNOG SUFINANCIRANJA %]]</f>
        <v>3919950</v>
      </c>
      <c r="R3384" s="51">
        <f>Ugovori_OPULJP[[#This Row],[Bespovratna sredstva - Nacionalni dio - HRK]]/7.5345</f>
        <v>520266.77284491336</v>
      </c>
      <c r="S3384" s="50">
        <v>26133000</v>
      </c>
      <c r="T3384" s="51">
        <f>Ugovori_OPULJP[[#This Row],[Bespovratna sredstva - Ukupno (EU+Nac) HRK
= Ukupna ugovorena vrijednost bespovratnih sredstava]]/7.5345</f>
        <v>3468445.1522994223</v>
      </c>
      <c r="U3384" s="50">
        <v>0</v>
      </c>
      <c r="V3384" s="51">
        <f>Ugovori_OPULJP[[#This Row],[Javni doprinos korisnika - HRK]]/7.5345</f>
        <v>0</v>
      </c>
      <c r="W3384" s="50">
        <v>0</v>
      </c>
      <c r="X3384" s="51">
        <f>Ugovori_OPULJP[[#This Row],[Privatni doprinos korisnika - HRK]]/7.5345</f>
        <v>0</v>
      </c>
      <c r="Y3384" s="52">
        <v>26133000</v>
      </c>
      <c r="Z3384" s="53">
        <f>Ugovori_OPULJP[[#This Row],[UKUPNI PRIHVATLJIVI IZDACI
TOTAL ELIGIBLE EXPENDITURE
= Bespovratna sredstva ukupno + doprinos korisnika
= Ukupni prihvatljivi troškovi
= Ukupna ugovorena vrijednost projekta HRK]]/7.5345</f>
        <v>3468445.1522994223</v>
      </c>
      <c r="AA3384" s="44" t="s">
        <v>38</v>
      </c>
      <c r="AB3384" s="44" t="s">
        <v>35</v>
      </c>
      <c r="AC3384" s="114" t="s">
        <v>12238</v>
      </c>
      <c r="AD3384" s="43" t="s">
        <v>12142</v>
      </c>
    </row>
    <row r="3385" spans="1:30" ht="88.5" customHeight="1" x14ac:dyDescent="0.2">
      <c r="A3385" s="41" t="s">
        <v>12239</v>
      </c>
      <c r="B3385" s="42" t="s">
        <v>12136</v>
      </c>
      <c r="C3385" s="43" t="s">
        <v>12137</v>
      </c>
      <c r="D3385" s="43" t="s">
        <v>12240</v>
      </c>
      <c r="E3385" s="44" t="s">
        <v>34</v>
      </c>
      <c r="F3385" s="45" t="s">
        <v>12240</v>
      </c>
      <c r="G3385" s="45" t="s">
        <v>12204</v>
      </c>
      <c r="H3385" s="47">
        <v>43900</v>
      </c>
      <c r="I3385" s="47">
        <v>45270</v>
      </c>
      <c r="J3385" s="48" t="str">
        <f>IF(Ugovori_OPULJP[[#This Row],[DATUM ZAVRŠETKA OPERACIJE]]&gt;DATE(2024,3,31),"u provedbi","završen")</f>
        <v>završen</v>
      </c>
      <c r="K3385" s="46" t="s">
        <v>37</v>
      </c>
      <c r="L3385" s="46" t="s">
        <v>37</v>
      </c>
      <c r="M3385" s="49">
        <v>0.85</v>
      </c>
      <c r="N3385" s="49">
        <v>0.15</v>
      </c>
      <c r="O3385" s="50">
        <f>Ugovori_OPULJP[[#This Row],[Bespovratna sredstva - Ukupno (EU+Nac) HRK
= Ukupna ugovorena vrijednost bespovratnih sredstava]]*Ugovori_OPULJP[[#This Row],[EU STOPA SUFINANCIRANJA %
EU CO-FINANCING RATE %]]</f>
        <v>12497210</v>
      </c>
      <c r="P3385" s="51">
        <f>Ugovori_OPULJP[[#This Row],[Bespovratna sredstva - EU dio - HRK]]/7.5345</f>
        <v>1658664.8085473487</v>
      </c>
      <c r="Q3385" s="50">
        <f>Ugovori_OPULJP[[#This Row],[Bespovratna sredstva - Ukupno (EU+Nac) HRK
= Ukupna ugovorena vrijednost bespovratnih sredstava]]*Ugovori_OPULJP[[#This Row],[STOPA NACIONALNOG SUFINANCIRANJA %]]</f>
        <v>2205390</v>
      </c>
      <c r="R3385" s="51">
        <f>Ugovori_OPULJP[[#This Row],[Bespovratna sredstva - Nacionalni dio - HRK]]/7.5345</f>
        <v>292705.55444953212</v>
      </c>
      <c r="S3385" s="50">
        <v>14702600</v>
      </c>
      <c r="T3385" s="51">
        <f>Ugovori_OPULJP[[#This Row],[Bespovratna sredstva - Ukupno (EU+Nac) HRK
= Ukupna ugovorena vrijednost bespovratnih sredstava]]/7.5345</f>
        <v>1951370.3629968809</v>
      </c>
      <c r="U3385" s="50">
        <v>0</v>
      </c>
      <c r="V3385" s="51">
        <f>Ugovori_OPULJP[[#This Row],[Javni doprinos korisnika - HRK]]/7.5345</f>
        <v>0</v>
      </c>
      <c r="W3385" s="50">
        <v>0</v>
      </c>
      <c r="X3385" s="51">
        <f>Ugovori_OPULJP[[#This Row],[Privatni doprinos korisnika - HRK]]/7.5345</f>
        <v>0</v>
      </c>
      <c r="Y3385" s="52">
        <v>14702600</v>
      </c>
      <c r="Z3385" s="53">
        <f>Ugovori_OPULJP[[#This Row],[UKUPNI PRIHVATLJIVI IZDACI
TOTAL ELIGIBLE EXPENDITURE
= Bespovratna sredstva ukupno + doprinos korisnika
= Ukupni prihvatljivi troškovi
= Ukupna ugovorena vrijednost projekta HRK]]/7.5345</f>
        <v>1951370.3629968809</v>
      </c>
      <c r="AA3385" s="44" t="s">
        <v>38</v>
      </c>
      <c r="AB3385" s="44" t="s">
        <v>35</v>
      </c>
      <c r="AC3385" s="114" t="s">
        <v>12240</v>
      </c>
      <c r="AD3385" s="43" t="s">
        <v>12142</v>
      </c>
    </row>
    <row r="3386" spans="1:30" ht="88.5" customHeight="1" x14ac:dyDescent="0.2">
      <c r="A3386" s="41" t="s">
        <v>12241</v>
      </c>
      <c r="B3386" s="42" t="s">
        <v>12136</v>
      </c>
      <c r="C3386" s="43" t="s">
        <v>12137</v>
      </c>
      <c r="D3386" s="43" t="s">
        <v>12242</v>
      </c>
      <c r="E3386" s="44" t="s">
        <v>34</v>
      </c>
      <c r="F3386" s="45" t="s">
        <v>12242</v>
      </c>
      <c r="G3386" s="45" t="s">
        <v>7633</v>
      </c>
      <c r="H3386" s="47">
        <v>43922</v>
      </c>
      <c r="I3386" s="47">
        <v>44685</v>
      </c>
      <c r="J3386" s="48" t="str">
        <f>IF(Ugovori_OPULJP[[#This Row],[DATUM ZAVRŠETKA OPERACIJE]]&gt;DATE(2024,3,31),"u provedbi","završen")</f>
        <v>završen</v>
      </c>
      <c r="K3386" s="46" t="s">
        <v>37</v>
      </c>
      <c r="L3386" s="46" t="s">
        <v>37</v>
      </c>
      <c r="M3386" s="49">
        <v>0.85</v>
      </c>
      <c r="N3386" s="49">
        <v>0.15</v>
      </c>
      <c r="O3386" s="50">
        <f>Ugovori_OPULJP[[#This Row],[Bespovratna sredstva - Ukupno (EU+Nac) HRK
= Ukupna ugovorena vrijednost bespovratnih sredstava]]*Ugovori_OPULJP[[#This Row],[EU STOPA SUFINANCIRANJA %
EU CO-FINANCING RATE %]]</f>
        <v>4847099.5</v>
      </c>
      <c r="P3386" s="51">
        <f>Ugovori_OPULJP[[#This Row],[Bespovratna sredstva - EU dio - HRK]]/7.5345</f>
        <v>643320.65830512973</v>
      </c>
      <c r="Q3386" s="50">
        <f>Ugovori_OPULJP[[#This Row],[Bespovratna sredstva - Ukupno (EU+Nac) HRK
= Ukupna ugovorena vrijednost bespovratnih sredstava]]*Ugovori_OPULJP[[#This Row],[STOPA NACIONALNOG SUFINANCIRANJA %]]</f>
        <v>855370.5</v>
      </c>
      <c r="R3386" s="51">
        <f>Ugovori_OPULJP[[#This Row],[Bespovratna sredstva - Nacionalni dio - HRK]]/7.5345</f>
        <v>113527.17499502288</v>
      </c>
      <c r="S3386" s="50">
        <v>5702470</v>
      </c>
      <c r="T3386" s="51">
        <f>Ugovori_OPULJP[[#This Row],[Bespovratna sredstva - Ukupno (EU+Nac) HRK
= Ukupna ugovorena vrijednost bespovratnih sredstava]]/7.5345</f>
        <v>756847.83330015256</v>
      </c>
      <c r="U3386" s="50">
        <v>0</v>
      </c>
      <c r="V3386" s="51">
        <f>Ugovori_OPULJP[[#This Row],[Javni doprinos korisnika - HRK]]/7.5345</f>
        <v>0</v>
      </c>
      <c r="W3386" s="50">
        <v>0</v>
      </c>
      <c r="X3386" s="51">
        <f>Ugovori_OPULJP[[#This Row],[Privatni doprinos korisnika - HRK]]/7.5345</f>
        <v>0</v>
      </c>
      <c r="Y3386" s="52">
        <v>5702470</v>
      </c>
      <c r="Z3386" s="53">
        <f>Ugovori_OPULJP[[#This Row],[UKUPNI PRIHVATLJIVI IZDACI
TOTAL ELIGIBLE EXPENDITURE
= Bespovratna sredstva ukupno + doprinos korisnika
= Ukupni prihvatljivi troškovi
= Ukupna ugovorena vrijednost projekta HRK]]/7.5345</f>
        <v>756847.83330015256</v>
      </c>
      <c r="AA3386" s="44" t="s">
        <v>38</v>
      </c>
      <c r="AB3386" s="44" t="s">
        <v>35</v>
      </c>
      <c r="AC3386" s="114" t="s">
        <v>12243</v>
      </c>
      <c r="AD3386" s="43" t="s">
        <v>12142</v>
      </c>
    </row>
    <row r="3387" spans="1:30" ht="88.5" customHeight="1" x14ac:dyDescent="0.2">
      <c r="A3387" s="41" t="s">
        <v>12244</v>
      </c>
      <c r="B3387" s="42" t="s">
        <v>12136</v>
      </c>
      <c r="C3387" s="43" t="s">
        <v>12137</v>
      </c>
      <c r="D3387" s="118" t="s">
        <v>12245</v>
      </c>
      <c r="E3387" s="44" t="s">
        <v>34</v>
      </c>
      <c r="F3387" s="45" t="s">
        <v>12245</v>
      </c>
      <c r="G3387" s="45" t="s">
        <v>6593</v>
      </c>
      <c r="H3387" s="47">
        <v>44036</v>
      </c>
      <c r="I3387" s="47">
        <v>45131</v>
      </c>
      <c r="J3387" s="48" t="str">
        <f>IF(Ugovori_OPULJP[[#This Row],[DATUM ZAVRŠETKA OPERACIJE]]&gt;DATE(2024,3,31),"u provedbi","završen")</f>
        <v>završen</v>
      </c>
      <c r="K3387" s="46" t="s">
        <v>36</v>
      </c>
      <c r="L3387" s="46" t="s">
        <v>37</v>
      </c>
      <c r="M3387" s="49">
        <v>0.85</v>
      </c>
      <c r="N3387" s="49">
        <v>0.15</v>
      </c>
      <c r="O3387" s="50">
        <f>Ugovori_OPULJP[[#This Row],[Bespovratna sredstva - Ukupno (EU+Nac) HRK
= Ukupna ugovorena vrijednost bespovratnih sredstava]]*Ugovori_OPULJP[[#This Row],[EU STOPA SUFINANCIRANJA %
EU CO-FINANCING RATE %]]</f>
        <v>12556200</v>
      </c>
      <c r="P3387" s="51">
        <f>Ugovori_OPULJP[[#This Row],[Bespovratna sredstva - EU dio - HRK]]/7.5345</f>
        <v>1666494.1270157276</v>
      </c>
      <c r="Q3387" s="50">
        <f>Ugovori_OPULJP[[#This Row],[Bespovratna sredstva - Ukupno (EU+Nac) HRK
= Ukupna ugovorena vrijednost bespovratnih sredstava]]*Ugovori_OPULJP[[#This Row],[STOPA NACIONALNOG SUFINANCIRANJA %]]</f>
        <v>2215800</v>
      </c>
      <c r="R3387" s="51">
        <f>Ugovori_OPULJP[[#This Row],[Bespovratna sredstva - Nacionalni dio - HRK]]/7.5345</f>
        <v>294087.19888512837</v>
      </c>
      <c r="S3387" s="50">
        <v>14772000</v>
      </c>
      <c r="T3387" s="51">
        <f>Ugovori_OPULJP[[#This Row],[Bespovratna sredstva - Ukupno (EU+Nac) HRK
= Ukupna ugovorena vrijednost bespovratnih sredstava]]/7.5345</f>
        <v>1960581.3259008559</v>
      </c>
      <c r="U3387" s="50">
        <v>0</v>
      </c>
      <c r="V3387" s="51">
        <f>Ugovori_OPULJP[[#This Row],[Javni doprinos korisnika - HRK]]/7.5345</f>
        <v>0</v>
      </c>
      <c r="W3387" s="50">
        <v>0</v>
      </c>
      <c r="X3387" s="51">
        <f>Ugovori_OPULJP[[#This Row],[Privatni doprinos korisnika - HRK]]/7.5345</f>
        <v>0</v>
      </c>
      <c r="Y3387" s="52">
        <v>14772000</v>
      </c>
      <c r="Z3387" s="53">
        <f>Ugovori_OPULJP[[#This Row],[UKUPNI PRIHVATLJIVI IZDACI
TOTAL ELIGIBLE EXPENDITURE
= Bespovratna sredstva ukupno + doprinos korisnika
= Ukupni prihvatljivi troškovi
= Ukupna ugovorena vrijednost projekta HRK]]/7.5345</f>
        <v>1960581.3259008559</v>
      </c>
      <c r="AA3387" s="44" t="s">
        <v>38</v>
      </c>
      <c r="AB3387" s="44" t="s">
        <v>35</v>
      </c>
      <c r="AC3387" s="114" t="s">
        <v>12246</v>
      </c>
      <c r="AD3387" s="43" t="s">
        <v>12142</v>
      </c>
    </row>
    <row r="3388" spans="1:30" ht="88.5" customHeight="1" x14ac:dyDescent="0.2">
      <c r="A3388" s="41" t="s">
        <v>12247</v>
      </c>
      <c r="B3388" s="42" t="s">
        <v>12136</v>
      </c>
      <c r="C3388" s="43" t="s">
        <v>12137</v>
      </c>
      <c r="D3388" s="43" t="s">
        <v>12248</v>
      </c>
      <c r="E3388" s="44" t="s">
        <v>34</v>
      </c>
      <c r="F3388" s="45" t="s">
        <v>12248</v>
      </c>
      <c r="G3388" s="45" t="s">
        <v>12161</v>
      </c>
      <c r="H3388" s="47">
        <v>43997</v>
      </c>
      <c r="I3388" s="47">
        <v>45275</v>
      </c>
      <c r="J3388" s="48" t="str">
        <f>IF(Ugovori_OPULJP[[#This Row],[DATUM ZAVRŠETKA OPERACIJE]]&gt;DATE(2024,3,31),"u provedbi","završen")</f>
        <v>završen</v>
      </c>
      <c r="K3388" s="46" t="s">
        <v>36</v>
      </c>
      <c r="L3388" s="46" t="s">
        <v>37</v>
      </c>
      <c r="M3388" s="49">
        <v>0.85</v>
      </c>
      <c r="N3388" s="49">
        <v>0.15</v>
      </c>
      <c r="O3388" s="50">
        <f>Ugovori_OPULJP[[#This Row],[Bespovratna sredstva - Ukupno (EU+Nac) HRK
= Ukupna ugovorena vrijednost bespovratnih sredstava]]*Ugovori_OPULJP[[#This Row],[EU STOPA SUFINANCIRANJA %
EU CO-FINANCING RATE %]]</f>
        <v>9358500</v>
      </c>
      <c r="P3388" s="51">
        <f>Ugovori_OPULJP[[#This Row],[Bespovratna sredstva - EU dio - HRK]]/7.5345</f>
        <v>1242086.4025482778</v>
      </c>
      <c r="Q3388" s="50">
        <f>Ugovori_OPULJP[[#This Row],[Bespovratna sredstva - Ukupno (EU+Nac) HRK
= Ukupna ugovorena vrijednost bespovratnih sredstava]]*Ugovori_OPULJP[[#This Row],[STOPA NACIONALNOG SUFINANCIRANJA %]]</f>
        <v>1651500</v>
      </c>
      <c r="R3388" s="51">
        <f>Ugovori_OPULJP[[#This Row],[Bespovratna sredstva - Nacionalni dio - HRK]]/7.5345</f>
        <v>219191.71809675492</v>
      </c>
      <c r="S3388" s="50">
        <v>11010000</v>
      </c>
      <c r="T3388" s="51">
        <f>Ugovori_OPULJP[[#This Row],[Bespovratna sredstva - Ukupno (EU+Nac) HRK
= Ukupna ugovorena vrijednost bespovratnih sredstava]]/7.5345</f>
        <v>1461278.1206450327</v>
      </c>
      <c r="U3388" s="50">
        <v>0</v>
      </c>
      <c r="V3388" s="51">
        <f>Ugovori_OPULJP[[#This Row],[Javni doprinos korisnika - HRK]]/7.5345</f>
        <v>0</v>
      </c>
      <c r="W3388" s="50">
        <v>0</v>
      </c>
      <c r="X3388" s="51">
        <f>Ugovori_OPULJP[[#This Row],[Privatni doprinos korisnika - HRK]]/7.5345</f>
        <v>0</v>
      </c>
      <c r="Y3388" s="52">
        <v>11010000</v>
      </c>
      <c r="Z3388" s="53">
        <f>Ugovori_OPULJP[[#This Row],[UKUPNI PRIHVATLJIVI IZDACI
TOTAL ELIGIBLE EXPENDITURE
= Bespovratna sredstva ukupno + doprinos korisnika
= Ukupni prihvatljivi troškovi
= Ukupna ugovorena vrijednost projekta HRK]]/7.5345</f>
        <v>1461278.1206450327</v>
      </c>
      <c r="AA3388" s="44" t="s">
        <v>38</v>
      </c>
      <c r="AB3388" s="44" t="s">
        <v>35</v>
      </c>
      <c r="AC3388" s="114" t="s">
        <v>12249</v>
      </c>
      <c r="AD3388" s="43" t="s">
        <v>12142</v>
      </c>
    </row>
    <row r="3389" spans="1:30" ht="88.5" customHeight="1" x14ac:dyDescent="0.2">
      <c r="A3389" s="61" t="s">
        <v>12250</v>
      </c>
      <c r="B3389" s="55" t="s">
        <v>12136</v>
      </c>
      <c r="C3389" s="56" t="s">
        <v>12137</v>
      </c>
      <c r="D3389" s="56" t="s">
        <v>12251</v>
      </c>
      <c r="E3389" s="57" t="s">
        <v>34</v>
      </c>
      <c r="F3389" s="55" t="s">
        <v>12251</v>
      </c>
      <c r="G3389" s="55" t="s">
        <v>56</v>
      </c>
      <c r="H3389" s="59">
        <v>44152</v>
      </c>
      <c r="I3389" s="59">
        <v>45291</v>
      </c>
      <c r="J3389" s="48" t="str">
        <f>IF(Ugovori_OPULJP[[#This Row],[DATUM ZAVRŠETKA OPERACIJE]]&gt;DATE(2024,3,31),"u provedbi","završen")</f>
        <v>završen</v>
      </c>
      <c r="K3389" s="67" t="s">
        <v>12252</v>
      </c>
      <c r="L3389" s="67" t="s">
        <v>37</v>
      </c>
      <c r="M3389" s="49">
        <v>0.85</v>
      </c>
      <c r="N3389" s="49">
        <v>0.15</v>
      </c>
      <c r="O3389" s="50">
        <f>Ugovori_OPULJP[[#This Row],[Bespovratna sredstva - Ukupno (EU+Nac) HRK
= Ukupna ugovorena vrijednost bespovratnih sredstava]]*Ugovori_OPULJP[[#This Row],[EU STOPA SUFINANCIRANJA %
EU CO-FINANCING RATE %]]</f>
        <v>69315458.835499987</v>
      </c>
      <c r="P3389" s="51">
        <f>Ugovori_OPULJP[[#This Row],[Bespovratna sredstva - EU dio - HRK]]/7.5345</f>
        <v>9199742.3631959632</v>
      </c>
      <c r="Q3389" s="50">
        <f>Ugovori_OPULJP[[#This Row],[Bespovratna sredstva - Ukupno (EU+Nac) HRK
= Ukupna ugovorena vrijednost bespovratnih sredstava]]*Ugovori_OPULJP[[#This Row],[STOPA NACIONALNOG SUFINANCIRANJA %]]</f>
        <v>12232139.794499999</v>
      </c>
      <c r="R3389" s="51">
        <f>Ugovori_OPULJP[[#This Row],[Bespovratna sredstva - Nacionalni dio - HRK]]/7.5345</f>
        <v>1623483.9464463466</v>
      </c>
      <c r="S3389" s="52">
        <v>81547598.629999995</v>
      </c>
      <c r="T3389" s="53">
        <f>Ugovori_OPULJP[[#This Row],[Bespovratna sredstva - Ukupno (EU+Nac) HRK
= Ukupna ugovorena vrijednost bespovratnih sredstava]]/7.5345</f>
        <v>10823226.309642311</v>
      </c>
      <c r="U3389" s="50">
        <v>0</v>
      </c>
      <c r="V3389" s="51">
        <f>Ugovori_OPULJP[[#This Row],[Javni doprinos korisnika - HRK]]/7.5345</f>
        <v>0</v>
      </c>
      <c r="W3389" s="50">
        <v>0</v>
      </c>
      <c r="X3389" s="51">
        <f>Ugovori_OPULJP[[#This Row],[Privatni doprinos korisnika - HRK]]/7.5345</f>
        <v>0</v>
      </c>
      <c r="Y3389" s="52">
        <v>81547598.629999995</v>
      </c>
      <c r="Z3389" s="53">
        <f>Ugovori_OPULJP[[#This Row],[UKUPNI PRIHVATLJIVI IZDACI
TOTAL ELIGIBLE EXPENDITURE
= Bespovratna sredstva ukupno + doprinos korisnika
= Ukupni prihvatljivi troškovi
= Ukupna ugovorena vrijednost projekta HRK]]/7.5345</f>
        <v>10823226.309642311</v>
      </c>
      <c r="AA3389" s="57" t="s">
        <v>38</v>
      </c>
      <c r="AB3389" s="57" t="s">
        <v>35</v>
      </c>
      <c r="AC3389" s="107" t="s">
        <v>12253</v>
      </c>
      <c r="AD3389" s="43" t="s">
        <v>12142</v>
      </c>
    </row>
    <row r="3390" spans="1:30" ht="88.5" customHeight="1" x14ac:dyDescent="0.2">
      <c r="A3390" s="61" t="s">
        <v>12254</v>
      </c>
      <c r="B3390" s="55" t="s">
        <v>12136</v>
      </c>
      <c r="C3390" s="56" t="s">
        <v>12137</v>
      </c>
      <c r="D3390" s="56" t="s">
        <v>12255</v>
      </c>
      <c r="E3390" s="57" t="s">
        <v>34</v>
      </c>
      <c r="F3390" s="62" t="s">
        <v>12256</v>
      </c>
      <c r="G3390" s="45" t="s">
        <v>12176</v>
      </c>
      <c r="H3390" s="59">
        <v>44358</v>
      </c>
      <c r="I3390" s="59">
        <v>45260</v>
      </c>
      <c r="J3390" s="48" t="str">
        <f>IF(Ugovori_OPULJP[[#This Row],[DATUM ZAVRŠETKA OPERACIJE]]&gt;DATE(2024,3,31),"u provedbi","završen")</f>
        <v>završen</v>
      </c>
      <c r="K3390" s="58" t="s">
        <v>36</v>
      </c>
      <c r="L3390" s="67" t="s">
        <v>37</v>
      </c>
      <c r="M3390" s="74" t="s">
        <v>3114</v>
      </c>
      <c r="N3390" s="49">
        <v>0.15</v>
      </c>
      <c r="O3390" s="50">
        <f>Ugovori_OPULJP[[#This Row],[Bespovratna sredstva - Ukupno (EU+Nac) HRK
= Ukupna ugovorena vrijednost bespovratnih sredstava]]*Ugovori_OPULJP[[#This Row],[EU STOPA SUFINANCIRANJA %
EU CO-FINANCING RATE %]]</f>
        <v>3285966.6944999998</v>
      </c>
      <c r="P3390" s="51">
        <f>Ugovori_OPULJP[[#This Row],[Bespovratna sredstva - EU dio - HRK]]/7.5345</f>
        <v>436122.72805096552</v>
      </c>
      <c r="Q3390" s="50">
        <f>Ugovori_OPULJP[[#This Row],[Bespovratna sredstva - Ukupno (EU+Nac) HRK
= Ukupna ugovorena vrijednost bespovratnih sredstava]]*Ugovori_OPULJP[[#This Row],[STOPA NACIONALNOG SUFINANCIRANJA %]]</f>
        <v>579876.47549999994</v>
      </c>
      <c r="R3390" s="51">
        <f>Ugovori_OPULJP[[#This Row],[Bespovratna sredstva - Nacionalni dio - HRK]]/7.5345</f>
        <v>76962.834361935093</v>
      </c>
      <c r="S3390" s="52">
        <v>3865843.17</v>
      </c>
      <c r="T3390" s="53">
        <f>Ugovori_OPULJP[[#This Row],[Bespovratna sredstva - Ukupno (EU+Nac) HRK
= Ukupna ugovorena vrijednost bespovratnih sredstava]]/7.5345</f>
        <v>513085.56241290062</v>
      </c>
      <c r="U3390" s="50">
        <v>0</v>
      </c>
      <c r="V3390" s="51">
        <f>Ugovori_OPULJP[[#This Row],[Javni doprinos korisnika - HRK]]/7.5345</f>
        <v>0</v>
      </c>
      <c r="W3390" s="50">
        <v>0</v>
      </c>
      <c r="X3390" s="51">
        <f>Ugovori_OPULJP[[#This Row],[Privatni doprinos korisnika - HRK]]/7.5345</f>
        <v>0</v>
      </c>
      <c r="Y3390" s="52">
        <v>3865843.17</v>
      </c>
      <c r="Z3390" s="53">
        <f>Ugovori_OPULJP[[#This Row],[UKUPNI PRIHVATLJIVI IZDACI
TOTAL ELIGIBLE EXPENDITURE
= Bespovratna sredstva ukupno + doprinos korisnika
= Ukupni prihvatljivi troškovi
= Ukupna ugovorena vrijednost projekta HRK]]/7.5345</f>
        <v>513085.56241290062</v>
      </c>
      <c r="AA3390" s="57" t="s">
        <v>38</v>
      </c>
      <c r="AB3390" s="57" t="s">
        <v>35</v>
      </c>
      <c r="AC3390" s="107" t="s">
        <v>12257</v>
      </c>
      <c r="AD3390" s="63" t="s">
        <v>12142</v>
      </c>
    </row>
    <row r="3391" spans="1:30" ht="88.5" customHeight="1" x14ac:dyDescent="0.2">
      <c r="A3391" s="89" t="s">
        <v>12258</v>
      </c>
      <c r="B3391" s="55" t="s">
        <v>12136</v>
      </c>
      <c r="C3391" s="56" t="s">
        <v>12137</v>
      </c>
      <c r="D3391" s="88" t="s">
        <v>12259</v>
      </c>
      <c r="E3391" s="57" t="s">
        <v>34</v>
      </c>
      <c r="F3391" s="72" t="s">
        <v>12259</v>
      </c>
      <c r="G3391" s="45" t="s">
        <v>12149</v>
      </c>
      <c r="H3391" s="90">
        <v>43739</v>
      </c>
      <c r="I3391" s="90">
        <v>45016</v>
      </c>
      <c r="J3391" s="48" t="str">
        <f>IF(Ugovori_OPULJP[[#This Row],[DATUM ZAVRŠETKA OPERACIJE]]&gt;DATE(2024,3,31),"u provedbi","završen")</f>
        <v>završen</v>
      </c>
      <c r="K3391" s="67" t="s">
        <v>36</v>
      </c>
      <c r="L3391" s="67" t="s">
        <v>37</v>
      </c>
      <c r="M3391" s="49">
        <v>0.85</v>
      </c>
      <c r="N3391" s="49">
        <v>0.15</v>
      </c>
      <c r="O3391" s="91">
        <f>Ugovori_OPULJP[[#This Row],[Bespovratna sredstva - Ukupno (EU+Nac) HRK
= Ukupna ugovorena vrijednost bespovratnih sredstava]]*Ugovori_OPULJP[[#This Row],[EU STOPA SUFINANCIRANJA %
EU CO-FINANCING RATE %]]</f>
        <v>15997000</v>
      </c>
      <c r="P3391" s="92">
        <f>Ugovori_OPULJP[[#This Row],[Bespovratna sredstva - EU dio - HRK]]/7.5345</f>
        <v>2123166.766208773</v>
      </c>
      <c r="Q3391" s="91">
        <f>Ugovori_OPULJP[[#This Row],[Bespovratna sredstva - Ukupno (EU+Nac) HRK
= Ukupna ugovorena vrijednost bespovratnih sredstava]]*Ugovori_OPULJP[[#This Row],[STOPA NACIONALNOG SUFINANCIRANJA %]]</f>
        <v>2823000</v>
      </c>
      <c r="R3391" s="92">
        <f>Ugovori_OPULJP[[#This Row],[Bespovratna sredstva - Nacionalni dio - HRK]]/7.5345</f>
        <v>374676.48815448931</v>
      </c>
      <c r="S3391" s="93">
        <v>18820000</v>
      </c>
      <c r="T3391" s="94">
        <f>Ugovori_OPULJP[[#This Row],[Bespovratna sredstva - Ukupno (EU+Nac) HRK
= Ukupna ugovorena vrijednost bespovratnih sredstava]]/7.5345</f>
        <v>2497843.2543632621</v>
      </c>
      <c r="U3391" s="50">
        <v>0</v>
      </c>
      <c r="V3391" s="51">
        <f>Ugovori_OPULJP[[#This Row],[Javni doprinos korisnika - HRK]]/7.5345</f>
        <v>0</v>
      </c>
      <c r="W3391" s="50">
        <v>0</v>
      </c>
      <c r="X3391" s="51">
        <f>Ugovori_OPULJP[[#This Row],[Privatni doprinos korisnika - HRK]]/7.5345</f>
        <v>0</v>
      </c>
      <c r="Y3391" s="93">
        <v>18820000</v>
      </c>
      <c r="Z3391" s="94">
        <f>Ugovori_OPULJP[[#This Row],[UKUPNI PRIHVATLJIVI IZDACI
TOTAL ELIGIBLE EXPENDITURE
= Bespovratna sredstva ukupno + doprinos korisnika
= Ukupni prihvatljivi troškovi
= Ukupna ugovorena vrijednost projekta HRK]]/7.5345</f>
        <v>2497843.2543632621</v>
      </c>
      <c r="AA3391" s="57" t="s">
        <v>38</v>
      </c>
      <c r="AB3391" s="57" t="s">
        <v>35</v>
      </c>
      <c r="AC3391" s="108" t="s">
        <v>12260</v>
      </c>
      <c r="AD3391" s="43" t="s">
        <v>12142</v>
      </c>
    </row>
    <row r="3392" spans="1:30" ht="88.5" customHeight="1" x14ac:dyDescent="0.2">
      <c r="A3392" s="66" t="s">
        <v>12261</v>
      </c>
      <c r="B3392" s="121" t="s">
        <v>12136</v>
      </c>
      <c r="C3392" s="88" t="s">
        <v>12137</v>
      </c>
      <c r="D3392" s="88" t="s">
        <v>12262</v>
      </c>
      <c r="E3392" s="57" t="s">
        <v>34</v>
      </c>
      <c r="F3392" s="62" t="s">
        <v>12262</v>
      </c>
      <c r="G3392" s="62" t="s">
        <v>720</v>
      </c>
      <c r="H3392" s="90">
        <v>44013</v>
      </c>
      <c r="I3392" s="90">
        <v>44926</v>
      </c>
      <c r="J3392" s="48" t="str">
        <f>IF(Ugovori_OPULJP[[#This Row],[DATUM ZAVRŠETKA OPERACIJE]]&gt;DATE(2024,3,31),"u provedbi","završen")</f>
        <v>završen</v>
      </c>
      <c r="K3392" s="67" t="s">
        <v>36</v>
      </c>
      <c r="L3392" s="67" t="s">
        <v>37</v>
      </c>
      <c r="M3392" s="49">
        <v>0.85</v>
      </c>
      <c r="N3392" s="68">
        <v>0.15</v>
      </c>
      <c r="O3392" s="91">
        <v>10217959.352500001</v>
      </c>
      <c r="P3392" s="92">
        <f>Ugovori_OPULJP[[#This Row],[Bespovratna sredstva - EU dio - HRK]]/7.5345</f>
        <v>1356156.2615302941</v>
      </c>
      <c r="Q3392" s="91">
        <v>1803169.2975000001</v>
      </c>
      <c r="R3392" s="92">
        <f>Ugovori_OPULJP[[#This Row],[Bespovratna sredstva - Nacionalni dio - HRK]]/7.5345</f>
        <v>239321.69321122835</v>
      </c>
      <c r="S3392" s="93">
        <v>12021128.65</v>
      </c>
      <c r="T3392" s="94">
        <f>Ugovori_OPULJP[[#This Row],[Bespovratna sredstva - Ukupno (EU+Nac) HRK
= Ukupna ugovorena vrijednost bespovratnih sredstava]]/7.5345</f>
        <v>1595477.9547415222</v>
      </c>
      <c r="U3392" s="50">
        <v>0</v>
      </c>
      <c r="V3392" s="51">
        <f>Ugovori_OPULJP[[#This Row],[Javni doprinos korisnika - HRK]]/7.5345</f>
        <v>0</v>
      </c>
      <c r="W3392" s="50">
        <v>0</v>
      </c>
      <c r="X3392" s="51">
        <f>Ugovori_OPULJP[[#This Row],[Privatni doprinos korisnika - HRK]]/7.5345</f>
        <v>0</v>
      </c>
      <c r="Y3392" s="93">
        <v>12021128.65</v>
      </c>
      <c r="Z3392" s="94">
        <f>Ugovori_OPULJP[[#This Row],[UKUPNI PRIHVATLJIVI IZDACI
TOTAL ELIGIBLE EXPENDITURE
= Bespovratna sredstva ukupno + doprinos korisnika
= Ukupni prihvatljivi troškovi
= Ukupna ugovorena vrijednost projekta HRK]]/7.5345</f>
        <v>1595477.9547415222</v>
      </c>
      <c r="AA3392" s="57" t="s">
        <v>38</v>
      </c>
      <c r="AB3392" s="96" t="s">
        <v>35</v>
      </c>
      <c r="AC3392" s="108" t="s">
        <v>12263</v>
      </c>
      <c r="AD3392" s="56" t="s">
        <v>12142</v>
      </c>
    </row>
    <row r="3393" spans="1:30" ht="88.5" customHeight="1" x14ac:dyDescent="0.2">
      <c r="A3393" s="61" t="s">
        <v>12264</v>
      </c>
      <c r="B3393" s="55" t="s">
        <v>12136</v>
      </c>
      <c r="C3393" s="56" t="s">
        <v>12137</v>
      </c>
      <c r="D3393" s="56" t="s">
        <v>12265</v>
      </c>
      <c r="E3393" s="57" t="s">
        <v>34</v>
      </c>
      <c r="F3393" s="122" t="s">
        <v>12265</v>
      </c>
      <c r="G3393" s="122" t="s">
        <v>12165</v>
      </c>
      <c r="H3393" s="123">
        <v>44136</v>
      </c>
      <c r="I3393" s="59">
        <v>45046</v>
      </c>
      <c r="J3393" s="48" t="str">
        <f>IF(Ugovori_OPULJP[[#This Row],[DATUM ZAVRŠETKA OPERACIJE]]&gt;DATE(2024,3,31),"u provedbi","završen")</f>
        <v>završen</v>
      </c>
      <c r="K3393" s="58" t="s">
        <v>36</v>
      </c>
      <c r="L3393" s="58" t="s">
        <v>37</v>
      </c>
      <c r="M3393" s="49">
        <v>0.85</v>
      </c>
      <c r="N3393" s="49">
        <v>0.15</v>
      </c>
      <c r="O3393" s="50">
        <f>Ugovori_OPULJP[[#This Row],[Bespovratna sredstva - Ukupno (EU+Nac) HRK
= Ukupna ugovorena vrijednost bespovratnih sredstava]]*Ugovori_OPULJP[[#This Row],[EU STOPA SUFINANCIRANJA %
EU CO-FINANCING RATE %]]</f>
        <v>3554036.3370000003</v>
      </c>
      <c r="P3393" s="51">
        <f>Ugovori_OPULJP[[#This Row],[Bespovratna sredstva - EU dio - HRK]]/7.5345</f>
        <v>471701.68385427038</v>
      </c>
      <c r="Q3393" s="50">
        <f>Ugovori_OPULJP[[#This Row],[Bespovratna sredstva - Ukupno (EU+Nac) HRK
= Ukupna ugovorena vrijednost bespovratnih sredstava]]*Ugovori_OPULJP[[#This Row],[STOPA NACIONALNOG SUFINANCIRANJA %]]</f>
        <v>627182.88300000003</v>
      </c>
      <c r="R3393" s="51">
        <f>Ugovori_OPULJP[[#This Row],[Bespovratna sredstva - Nacionalni dio - HRK]]/7.5345</f>
        <v>83241.473621341822</v>
      </c>
      <c r="S3393" s="52">
        <v>4181219.22</v>
      </c>
      <c r="T3393" s="53">
        <f>Ugovori_OPULJP[[#This Row],[Bespovratna sredstva - Ukupno (EU+Nac) HRK
= Ukupna ugovorena vrijednost bespovratnih sredstava]]/7.5345</f>
        <v>554943.15747561213</v>
      </c>
      <c r="U3393" s="50">
        <v>0</v>
      </c>
      <c r="V3393" s="51">
        <f>Ugovori_OPULJP[[#This Row],[Javni doprinos korisnika - HRK]]/7.5345</f>
        <v>0</v>
      </c>
      <c r="W3393" s="50">
        <v>0</v>
      </c>
      <c r="X3393" s="51">
        <f>Ugovori_OPULJP[[#This Row],[Privatni doprinos korisnika - HRK]]/7.5345</f>
        <v>0</v>
      </c>
      <c r="Y3393" s="52">
        <v>4181219.22</v>
      </c>
      <c r="Z3393" s="53">
        <f>Ugovori_OPULJP[[#This Row],[UKUPNI PRIHVATLJIVI IZDACI
TOTAL ELIGIBLE EXPENDITURE
= Bespovratna sredstva ukupno + doprinos korisnika
= Ukupni prihvatljivi troškovi
= Ukupna ugovorena vrijednost projekta HRK]]/7.5345</f>
        <v>554943.15747561213</v>
      </c>
      <c r="AA3393" s="57" t="s">
        <v>38</v>
      </c>
      <c r="AB3393" s="57" t="s">
        <v>35</v>
      </c>
      <c r="AC3393" s="107" t="s">
        <v>12266</v>
      </c>
      <c r="AD3393" s="43" t="s">
        <v>12142</v>
      </c>
    </row>
    <row r="3394" spans="1:30" ht="88.5" customHeight="1" x14ac:dyDescent="0.2">
      <c r="A3394" s="61" t="s">
        <v>12267</v>
      </c>
      <c r="B3394" s="55" t="s">
        <v>12136</v>
      </c>
      <c r="C3394" s="56" t="s">
        <v>12137</v>
      </c>
      <c r="D3394" s="88" t="s">
        <v>12268</v>
      </c>
      <c r="E3394" s="57" t="s">
        <v>34</v>
      </c>
      <c r="F3394" s="121" t="s">
        <v>12268</v>
      </c>
      <c r="G3394" s="45" t="s">
        <v>12145</v>
      </c>
      <c r="H3394" s="59">
        <v>43831</v>
      </c>
      <c r="I3394" s="59">
        <v>45107</v>
      </c>
      <c r="J3394" s="48" t="str">
        <f>IF(Ugovori_OPULJP[[#This Row],[DATUM ZAVRŠETKA OPERACIJE]]&gt;DATE(2024,3,31),"u provedbi","završen")</f>
        <v>završen</v>
      </c>
      <c r="K3394" s="67" t="s">
        <v>36</v>
      </c>
      <c r="L3394" s="58" t="s">
        <v>37</v>
      </c>
      <c r="M3394" s="49">
        <v>0.85</v>
      </c>
      <c r="N3394" s="49">
        <v>0.15</v>
      </c>
      <c r="O3394" s="50">
        <f>Ugovori_OPULJP[[#This Row],[Bespovratna sredstva - Ukupno (EU+Nac) HRK
= Ukupna ugovorena vrijednost bespovratnih sredstava]]*Ugovori_OPULJP[[#This Row],[EU STOPA SUFINANCIRANJA %
EU CO-FINANCING RATE %]]</f>
        <v>12750000</v>
      </c>
      <c r="P3394" s="51">
        <f>Ugovori_OPULJP[[#This Row],[Bespovratna sredstva - EU dio - HRK]]/7.5345</f>
        <v>1692215.8072864821</v>
      </c>
      <c r="Q3394" s="50">
        <f>Ugovori_OPULJP[[#This Row],[Bespovratna sredstva - Ukupno (EU+Nac) HRK
= Ukupna ugovorena vrijednost bespovratnih sredstava]]*Ugovori_OPULJP[[#This Row],[STOPA NACIONALNOG SUFINANCIRANJA %]]</f>
        <v>2250000</v>
      </c>
      <c r="R3394" s="51">
        <f>Ugovori_OPULJP[[#This Row],[Bespovratna sredstva - Nacionalni dio - HRK]]/7.5345</f>
        <v>298626.31893290859</v>
      </c>
      <c r="S3394" s="52">
        <v>15000000</v>
      </c>
      <c r="T3394" s="53">
        <f>Ugovori_OPULJP[[#This Row],[Bespovratna sredstva - Ukupno (EU+Nac) HRK
= Ukupna ugovorena vrijednost bespovratnih sredstava]]/7.5345</f>
        <v>1990842.1262193907</v>
      </c>
      <c r="U3394" s="50">
        <v>0</v>
      </c>
      <c r="V3394" s="51">
        <f>Ugovori_OPULJP[[#This Row],[Javni doprinos korisnika - HRK]]/7.5345</f>
        <v>0</v>
      </c>
      <c r="W3394" s="50">
        <v>0</v>
      </c>
      <c r="X3394" s="51">
        <f>Ugovori_OPULJP[[#This Row],[Privatni doprinos korisnika - HRK]]/7.5345</f>
        <v>0</v>
      </c>
      <c r="Y3394" s="52">
        <v>15000000</v>
      </c>
      <c r="Z3394" s="53">
        <f>Ugovori_OPULJP[[#This Row],[UKUPNI PRIHVATLJIVI IZDACI
TOTAL ELIGIBLE EXPENDITURE
= Bespovratna sredstva ukupno + doprinos korisnika
= Ukupni prihvatljivi troškovi
= Ukupna ugovorena vrijednost projekta HRK]]/7.5345</f>
        <v>1990842.1262193907</v>
      </c>
      <c r="AA3394" s="57" t="s">
        <v>38</v>
      </c>
      <c r="AB3394" s="57" t="s">
        <v>35</v>
      </c>
      <c r="AC3394" s="108" t="s">
        <v>12269</v>
      </c>
      <c r="AD3394" s="43" t="s">
        <v>12142</v>
      </c>
    </row>
    <row r="3395" spans="1:30" ht="88.5" customHeight="1" x14ac:dyDescent="0.2">
      <c r="A3395" s="66" t="s">
        <v>12270</v>
      </c>
      <c r="B3395" s="55" t="s">
        <v>12136</v>
      </c>
      <c r="C3395" s="56" t="s">
        <v>12137</v>
      </c>
      <c r="D3395" s="56" t="s">
        <v>12271</v>
      </c>
      <c r="E3395" s="57" t="s">
        <v>34</v>
      </c>
      <c r="F3395" s="55" t="s">
        <v>12271</v>
      </c>
      <c r="G3395" s="45" t="s">
        <v>12145</v>
      </c>
      <c r="H3395" s="59">
        <v>43739</v>
      </c>
      <c r="I3395" s="59">
        <v>45107</v>
      </c>
      <c r="J3395" s="48" t="str">
        <f>IF(Ugovori_OPULJP[[#This Row],[DATUM ZAVRŠETKA OPERACIJE]]&gt;DATE(2024,3,31),"u provedbi","završen")</f>
        <v>završen</v>
      </c>
      <c r="K3395" s="67" t="s">
        <v>36</v>
      </c>
      <c r="L3395" s="58" t="s">
        <v>37</v>
      </c>
      <c r="M3395" s="49">
        <v>0.85</v>
      </c>
      <c r="N3395" s="49">
        <v>0.15</v>
      </c>
      <c r="O3395" s="50">
        <f>Ugovori_OPULJP[[#This Row],[Bespovratna sredstva - Ukupno (EU+Nac) HRK
= Ukupna ugovorena vrijednost bespovratnih sredstava]]*Ugovori_OPULJP[[#This Row],[EU STOPA SUFINANCIRANJA %
EU CO-FINANCING RATE %]]</f>
        <v>10200000</v>
      </c>
      <c r="P3395" s="51">
        <f>Ugovori_OPULJP[[#This Row],[Bespovratna sredstva - EU dio - HRK]]/7.5345</f>
        <v>1353772.6458291856</v>
      </c>
      <c r="Q3395" s="50">
        <f>Ugovori_OPULJP[[#This Row],[Bespovratna sredstva - Ukupno (EU+Nac) HRK
= Ukupna ugovorena vrijednost bespovratnih sredstava]]*Ugovori_OPULJP[[#This Row],[STOPA NACIONALNOG SUFINANCIRANJA %]]</f>
        <v>1800000</v>
      </c>
      <c r="R3395" s="51">
        <f>Ugovori_OPULJP[[#This Row],[Bespovratna sredstva - Nacionalni dio - HRK]]/7.5345</f>
        <v>238901.05514632689</v>
      </c>
      <c r="S3395" s="52">
        <v>12000000</v>
      </c>
      <c r="T3395" s="53">
        <f>Ugovori_OPULJP[[#This Row],[Bespovratna sredstva - Ukupno (EU+Nac) HRK
= Ukupna ugovorena vrijednost bespovratnih sredstava]]/7.5345</f>
        <v>1592673.7009755126</v>
      </c>
      <c r="U3395" s="50">
        <v>0</v>
      </c>
      <c r="V3395" s="51">
        <f>Ugovori_OPULJP[[#This Row],[Javni doprinos korisnika - HRK]]/7.5345</f>
        <v>0</v>
      </c>
      <c r="W3395" s="50">
        <v>0</v>
      </c>
      <c r="X3395" s="51">
        <f>Ugovori_OPULJP[[#This Row],[Privatni doprinos korisnika - HRK]]/7.5345</f>
        <v>0</v>
      </c>
      <c r="Y3395" s="52">
        <v>12000000</v>
      </c>
      <c r="Z3395" s="53">
        <f>Ugovori_OPULJP[[#This Row],[UKUPNI PRIHVATLJIVI IZDACI
TOTAL ELIGIBLE EXPENDITURE
= Bespovratna sredstva ukupno + doprinos korisnika
= Ukupni prihvatljivi troškovi
= Ukupna ugovorena vrijednost projekta HRK]]/7.5345</f>
        <v>1592673.7009755126</v>
      </c>
      <c r="AA3395" s="57" t="s">
        <v>38</v>
      </c>
      <c r="AB3395" s="57" t="s">
        <v>35</v>
      </c>
      <c r="AC3395" s="107" t="s">
        <v>12272</v>
      </c>
      <c r="AD3395" s="43" t="s">
        <v>12142</v>
      </c>
    </row>
    <row r="3396" spans="1:30" ht="88.5" customHeight="1" x14ac:dyDescent="0.2">
      <c r="A3396" s="61" t="s">
        <v>12273</v>
      </c>
      <c r="B3396" s="55" t="s">
        <v>12136</v>
      </c>
      <c r="C3396" s="56" t="s">
        <v>12137</v>
      </c>
      <c r="D3396" s="118" t="s">
        <v>12274</v>
      </c>
      <c r="E3396" s="57" t="s">
        <v>34</v>
      </c>
      <c r="F3396" s="45" t="s">
        <v>12274</v>
      </c>
      <c r="G3396" s="45" t="s">
        <v>12145</v>
      </c>
      <c r="H3396" s="59">
        <v>43922</v>
      </c>
      <c r="I3396" s="90">
        <v>44834</v>
      </c>
      <c r="J3396" s="48" t="str">
        <f>IF(Ugovori_OPULJP[[#This Row],[DATUM ZAVRŠETKA OPERACIJE]]&gt;DATE(2024,3,31),"u provedbi","završen")</f>
        <v>završen</v>
      </c>
      <c r="K3396" s="58" t="s">
        <v>36</v>
      </c>
      <c r="L3396" s="58" t="s">
        <v>37</v>
      </c>
      <c r="M3396" s="49">
        <v>0.85</v>
      </c>
      <c r="N3396" s="49">
        <v>0.15</v>
      </c>
      <c r="O3396" s="50">
        <f>Ugovori_OPULJP[[#This Row],[Bespovratna sredstva - Ukupno (EU+Nac) HRK
= Ukupna ugovorena vrijednost bespovratnih sredstava]]*Ugovori_OPULJP[[#This Row],[EU STOPA SUFINANCIRANJA %
EU CO-FINANCING RATE %]]</f>
        <v>5610000</v>
      </c>
      <c r="P3396" s="51">
        <f>Ugovori_OPULJP[[#This Row],[Bespovratna sredstva - EU dio - HRK]]/7.5345</f>
        <v>744574.95520605217</v>
      </c>
      <c r="Q3396" s="50">
        <f>Ugovori_OPULJP[[#This Row],[Bespovratna sredstva - Ukupno (EU+Nac) HRK
= Ukupna ugovorena vrijednost bespovratnih sredstava]]*Ugovori_OPULJP[[#This Row],[STOPA NACIONALNOG SUFINANCIRANJA %]]</f>
        <v>990000</v>
      </c>
      <c r="R3396" s="51">
        <f>Ugovori_OPULJP[[#This Row],[Bespovratna sredstva - Nacionalni dio - HRK]]/7.5345</f>
        <v>131395.58033047977</v>
      </c>
      <c r="S3396" s="52">
        <v>6600000</v>
      </c>
      <c r="T3396" s="53">
        <f>Ugovori_OPULJP[[#This Row],[Bespovratna sredstva - Ukupno (EU+Nac) HRK
= Ukupna ugovorena vrijednost bespovratnih sredstava]]/7.5345</f>
        <v>875970.53553653194</v>
      </c>
      <c r="U3396" s="50">
        <v>0</v>
      </c>
      <c r="V3396" s="51">
        <f>Ugovori_OPULJP[[#This Row],[Javni doprinos korisnika - HRK]]/7.5345</f>
        <v>0</v>
      </c>
      <c r="W3396" s="50">
        <v>0</v>
      </c>
      <c r="X3396" s="51">
        <f>Ugovori_OPULJP[[#This Row],[Privatni doprinos korisnika - HRK]]/7.5345</f>
        <v>0</v>
      </c>
      <c r="Y3396" s="52">
        <v>6600000</v>
      </c>
      <c r="Z3396" s="53">
        <f>Ugovori_OPULJP[[#This Row],[UKUPNI PRIHVATLJIVI IZDACI
TOTAL ELIGIBLE EXPENDITURE
= Bespovratna sredstva ukupno + doprinos korisnika
= Ukupni prihvatljivi troškovi
= Ukupna ugovorena vrijednost projekta HRK]]/7.5345</f>
        <v>875970.53553653194</v>
      </c>
      <c r="AA3396" s="88" t="s">
        <v>38</v>
      </c>
      <c r="AB3396" s="57" t="s">
        <v>35</v>
      </c>
      <c r="AC3396" s="108" t="s">
        <v>12275</v>
      </c>
      <c r="AD3396" s="43" t="s">
        <v>12142</v>
      </c>
    </row>
    <row r="3397" spans="1:30" ht="88.5" customHeight="1" x14ac:dyDescent="0.2">
      <c r="A3397" s="66" t="s">
        <v>12276</v>
      </c>
      <c r="B3397" s="55" t="s">
        <v>12136</v>
      </c>
      <c r="C3397" s="56" t="s">
        <v>12137</v>
      </c>
      <c r="D3397" s="56" t="s">
        <v>12277</v>
      </c>
      <c r="E3397" s="57" t="s">
        <v>34</v>
      </c>
      <c r="F3397" s="55" t="s">
        <v>12277</v>
      </c>
      <c r="G3397" s="45" t="s">
        <v>12145</v>
      </c>
      <c r="H3397" s="59">
        <v>43556</v>
      </c>
      <c r="I3397" s="59">
        <v>44377</v>
      </c>
      <c r="J3397" s="48" t="str">
        <f>IF(Ugovori_OPULJP[[#This Row],[DATUM ZAVRŠETKA OPERACIJE]]&gt;DATE(2024,3,31),"u provedbi","završen")</f>
        <v>završen</v>
      </c>
      <c r="K3397" s="67" t="s">
        <v>36</v>
      </c>
      <c r="L3397" s="58" t="s">
        <v>37</v>
      </c>
      <c r="M3397" s="49">
        <v>0.85</v>
      </c>
      <c r="N3397" s="49">
        <v>0.15</v>
      </c>
      <c r="O3397" s="50">
        <f>Ugovori_OPULJP[[#This Row],[Bespovratna sredstva - Ukupno (EU+Nac) HRK
= Ukupna ugovorena vrijednost bespovratnih sredstava]]*Ugovori_OPULJP[[#This Row],[EU STOPA SUFINANCIRANJA %
EU CO-FINANCING RATE %]]</f>
        <v>2040000</v>
      </c>
      <c r="P3397" s="51">
        <f>Ugovori_OPULJP[[#This Row],[Bespovratna sredstva - EU dio - HRK]]/7.5345</f>
        <v>270754.52916583716</v>
      </c>
      <c r="Q3397" s="50">
        <f>Ugovori_OPULJP[[#This Row],[Bespovratna sredstva - Ukupno (EU+Nac) HRK
= Ukupna ugovorena vrijednost bespovratnih sredstava]]*Ugovori_OPULJP[[#This Row],[STOPA NACIONALNOG SUFINANCIRANJA %]]</f>
        <v>360000</v>
      </c>
      <c r="R3397" s="51">
        <f>Ugovori_OPULJP[[#This Row],[Bespovratna sredstva - Nacionalni dio - HRK]]/7.5345</f>
        <v>47780.211029265374</v>
      </c>
      <c r="S3397" s="52">
        <v>2400000</v>
      </c>
      <c r="T3397" s="53">
        <f>Ugovori_OPULJP[[#This Row],[Bespovratna sredstva - Ukupno (EU+Nac) HRK
= Ukupna ugovorena vrijednost bespovratnih sredstava]]/7.5345</f>
        <v>318534.74019510252</v>
      </c>
      <c r="U3397" s="50">
        <v>0</v>
      </c>
      <c r="V3397" s="51">
        <f>Ugovori_OPULJP[[#This Row],[Javni doprinos korisnika - HRK]]/7.5345</f>
        <v>0</v>
      </c>
      <c r="W3397" s="50">
        <v>0</v>
      </c>
      <c r="X3397" s="51">
        <f>Ugovori_OPULJP[[#This Row],[Privatni doprinos korisnika - HRK]]/7.5345</f>
        <v>0</v>
      </c>
      <c r="Y3397" s="52">
        <v>2400000</v>
      </c>
      <c r="Z3397" s="53">
        <f>Ugovori_OPULJP[[#This Row],[UKUPNI PRIHVATLJIVI IZDACI
TOTAL ELIGIBLE EXPENDITURE
= Bespovratna sredstva ukupno + doprinos korisnika
= Ukupni prihvatljivi troškovi
= Ukupna ugovorena vrijednost projekta HRK]]/7.5345</f>
        <v>318534.74019510252</v>
      </c>
      <c r="AA3397" s="57" t="s">
        <v>38</v>
      </c>
      <c r="AB3397" s="57" t="s">
        <v>35</v>
      </c>
      <c r="AC3397" s="107" t="s">
        <v>12278</v>
      </c>
      <c r="AD3397" s="43" t="s">
        <v>12142</v>
      </c>
    </row>
    <row r="3398" spans="1:30" ht="88.5" customHeight="1" x14ac:dyDescent="0.2">
      <c r="A3398" s="61" t="s">
        <v>12279</v>
      </c>
      <c r="B3398" s="55" t="s">
        <v>12136</v>
      </c>
      <c r="C3398" s="56" t="s">
        <v>12137</v>
      </c>
      <c r="D3398" s="56" t="s">
        <v>12280</v>
      </c>
      <c r="E3398" s="57" t="s">
        <v>34</v>
      </c>
      <c r="F3398" s="62" t="s">
        <v>12280</v>
      </c>
      <c r="G3398" s="45" t="s">
        <v>12149</v>
      </c>
      <c r="H3398" s="59">
        <v>44197</v>
      </c>
      <c r="I3398" s="59">
        <v>44895</v>
      </c>
      <c r="J3398" s="48" t="str">
        <f>IF(Ugovori_OPULJP[[#This Row],[DATUM ZAVRŠETKA OPERACIJE]]&gt;DATE(2024,3,31),"u provedbi","završen")</f>
        <v>završen</v>
      </c>
      <c r="K3398" s="58" t="s">
        <v>36</v>
      </c>
      <c r="L3398" s="58" t="s">
        <v>37</v>
      </c>
      <c r="M3398" s="49">
        <v>0.85</v>
      </c>
      <c r="N3398" s="49">
        <v>0.15</v>
      </c>
      <c r="O3398" s="50">
        <f>Ugovori_OPULJP[[#This Row],[Bespovratna sredstva - Ukupno (EU+Nac) HRK
= Ukupna ugovorena vrijednost bespovratnih sredstava]]*Ugovori_OPULJP[[#This Row],[EU STOPA SUFINANCIRANJA %
EU CO-FINANCING RATE %]]</f>
        <v>1124542.9194999998</v>
      </c>
      <c r="P3398" s="51">
        <f>Ugovori_OPULJP[[#This Row],[Bespovratna sredstva - EU dio - HRK]]/7.5345</f>
        <v>149252.49445882271</v>
      </c>
      <c r="Q3398" s="50">
        <f>Ugovori_OPULJP[[#This Row],[Bespovratna sredstva - Ukupno (EU+Nac) HRK
= Ukupna ugovorena vrijednost bespovratnih sredstava]]*Ugovori_OPULJP[[#This Row],[STOPA NACIONALNOG SUFINANCIRANJA %]]</f>
        <v>198448.75049999999</v>
      </c>
      <c r="R3398" s="51">
        <f>Ugovori_OPULJP[[#This Row],[Bespovratna sredstva - Nacionalni dio - HRK]]/7.5345</f>
        <v>26338.675492733422</v>
      </c>
      <c r="S3398" s="52">
        <v>1322991.67</v>
      </c>
      <c r="T3398" s="53">
        <f>Ugovori_OPULJP[[#This Row],[Bespovratna sredstva - Ukupno (EU+Nac) HRK
= Ukupna ugovorena vrijednost bespovratnih sredstava]]/7.5345</f>
        <v>175591.16995155616</v>
      </c>
      <c r="U3398" s="50">
        <v>0</v>
      </c>
      <c r="V3398" s="51">
        <f>Ugovori_OPULJP[[#This Row],[Javni doprinos korisnika - HRK]]/7.5345</f>
        <v>0</v>
      </c>
      <c r="W3398" s="50">
        <v>0</v>
      </c>
      <c r="X3398" s="51">
        <f>Ugovori_OPULJP[[#This Row],[Privatni doprinos korisnika - HRK]]/7.5345</f>
        <v>0</v>
      </c>
      <c r="Y3398" s="52">
        <v>1322991.67</v>
      </c>
      <c r="Z3398" s="53">
        <f>Ugovori_OPULJP[[#This Row],[UKUPNI PRIHVATLJIVI IZDACI
TOTAL ELIGIBLE EXPENDITURE
= Bespovratna sredstva ukupno + doprinos korisnika
= Ukupni prihvatljivi troškovi
= Ukupna ugovorena vrijednost projekta HRK]]/7.5345</f>
        <v>175591.16995155616</v>
      </c>
      <c r="AA3398" s="57" t="s">
        <v>38</v>
      </c>
      <c r="AB3398" s="57" t="s">
        <v>35</v>
      </c>
      <c r="AC3398" s="107" t="s">
        <v>12281</v>
      </c>
      <c r="AD3398" s="56" t="s">
        <v>12142</v>
      </c>
    </row>
    <row r="3399" spans="1:30" ht="88.5" customHeight="1" x14ac:dyDescent="0.2">
      <c r="A3399" s="61" t="s">
        <v>12282</v>
      </c>
      <c r="B3399" s="55" t="s">
        <v>12136</v>
      </c>
      <c r="C3399" s="56" t="s">
        <v>12137</v>
      </c>
      <c r="D3399" s="56" t="s">
        <v>12283</v>
      </c>
      <c r="E3399" s="57" t="s">
        <v>34</v>
      </c>
      <c r="F3399" s="62" t="s">
        <v>12284</v>
      </c>
      <c r="G3399" s="45" t="s">
        <v>12186</v>
      </c>
      <c r="H3399" s="59">
        <v>44166</v>
      </c>
      <c r="I3399" s="59">
        <v>45291</v>
      </c>
      <c r="J3399" s="48" t="str">
        <f>IF(Ugovori_OPULJP[[#This Row],[DATUM ZAVRŠETKA OPERACIJE]]&gt;DATE(2024,3,31),"u provedbi","završen")</f>
        <v>završen</v>
      </c>
      <c r="K3399" s="58" t="s">
        <v>37</v>
      </c>
      <c r="L3399" s="58" t="s">
        <v>37</v>
      </c>
      <c r="M3399" s="49">
        <v>0.85</v>
      </c>
      <c r="N3399" s="49">
        <v>0.15</v>
      </c>
      <c r="O3399" s="50">
        <f>Ugovori_OPULJP[[#This Row],[Bespovratna sredstva - Ukupno (EU+Nac) HRK
= Ukupna ugovorena vrijednost bespovratnih sredstava]]*Ugovori_OPULJP[[#This Row],[EU STOPA SUFINANCIRANJA %
EU CO-FINANCING RATE %]]</f>
        <v>3589151.1290000002</v>
      </c>
      <c r="P3399" s="51">
        <f>Ugovori_OPULJP[[#This Row],[Bespovratna sredstva - EU dio - HRK]]/7.5345</f>
        <v>476362.21766540583</v>
      </c>
      <c r="Q3399" s="50">
        <f>Ugovori_OPULJP[[#This Row],[Bespovratna sredstva - Ukupno (EU+Nac) HRK
= Ukupna ugovorena vrijednost bespovratnih sredstava]]*Ugovori_OPULJP[[#This Row],[STOPA NACIONALNOG SUFINANCIRANJA %]]</f>
        <v>633379.61100000003</v>
      </c>
      <c r="R3399" s="51">
        <f>Ugovori_OPULJP[[#This Row],[Bespovratna sredstva - Nacionalni dio - HRK]]/7.5345</f>
        <v>84063.92076448338</v>
      </c>
      <c r="S3399" s="50">
        <v>4222530.74</v>
      </c>
      <c r="T3399" s="51">
        <f>Ugovori_OPULJP[[#This Row],[Bespovratna sredstva - Ukupno (EU+Nac) HRK
= Ukupna ugovorena vrijednost bespovratnih sredstava]]/7.5345</f>
        <v>560426.13842988922</v>
      </c>
      <c r="U3399" s="50">
        <v>0</v>
      </c>
      <c r="V3399" s="51">
        <f>Ugovori_OPULJP[[#This Row],[Javni doprinos korisnika - HRK]]/7.5345</f>
        <v>0</v>
      </c>
      <c r="W3399" s="50">
        <v>0</v>
      </c>
      <c r="X3399" s="51">
        <f>Ugovori_OPULJP[[#This Row],[Privatni doprinos korisnika - HRK]]/7.5345</f>
        <v>0</v>
      </c>
      <c r="Y3399" s="52">
        <v>4222530.74</v>
      </c>
      <c r="Z3399" s="53">
        <f>Ugovori_OPULJP[[#This Row],[UKUPNI PRIHVATLJIVI IZDACI
TOTAL ELIGIBLE EXPENDITURE
= Bespovratna sredstva ukupno + doprinos korisnika
= Ukupni prihvatljivi troškovi
= Ukupna ugovorena vrijednost projekta HRK]]/7.5345</f>
        <v>560426.13842988922</v>
      </c>
      <c r="AA3399" s="57" t="s">
        <v>38</v>
      </c>
      <c r="AB3399" s="57" t="s">
        <v>35</v>
      </c>
      <c r="AC3399" s="107" t="s">
        <v>12285</v>
      </c>
      <c r="AD3399" s="43" t="s">
        <v>12142</v>
      </c>
    </row>
    <row r="3400" spans="1:30" ht="88.5" customHeight="1" x14ac:dyDescent="0.2">
      <c r="A3400" s="66" t="s">
        <v>12286</v>
      </c>
      <c r="B3400" s="55" t="s">
        <v>12136</v>
      </c>
      <c r="C3400" s="56" t="s">
        <v>12137</v>
      </c>
      <c r="D3400" s="56" t="s">
        <v>12287</v>
      </c>
      <c r="E3400" s="57" t="s">
        <v>34</v>
      </c>
      <c r="F3400" s="62" t="s">
        <v>12288</v>
      </c>
      <c r="G3400" s="45" t="s">
        <v>12161</v>
      </c>
      <c r="H3400" s="59">
        <v>44410</v>
      </c>
      <c r="I3400" s="59">
        <v>45262</v>
      </c>
      <c r="J3400" s="48" t="str">
        <f>IF(Ugovori_OPULJP[[#This Row],[DATUM ZAVRŠETKA OPERACIJE]]&gt;DATE(2024,3,31),"u provedbi","završen")</f>
        <v>završen</v>
      </c>
      <c r="K3400" s="58" t="s">
        <v>37</v>
      </c>
      <c r="L3400" s="46" t="s">
        <v>37</v>
      </c>
      <c r="M3400" s="49">
        <v>0.85</v>
      </c>
      <c r="N3400" s="49">
        <v>0.15</v>
      </c>
      <c r="O3400" s="83">
        <f>Ugovori_OPULJP[[#This Row],[Bespovratna sredstva - Ukupno (EU+Nac) HRK
= Ukupna ugovorena vrijednost bespovratnih sredstava]]*Ugovori_OPULJP[[#This Row],[EU STOPA SUFINANCIRANJA %
EU CO-FINANCING RATE %]]</f>
        <v>7564911.1749999998</v>
      </c>
      <c r="P3400" s="84">
        <f>Ugovori_OPULJP[[#This Row],[Bespovratna sredstva - EU dio - HRK]]/7.5345</f>
        <v>1004036.2565531885</v>
      </c>
      <c r="Q3400" s="83">
        <f>Ugovori_OPULJP[[#This Row],[Bespovratna sredstva - Ukupno (EU+Nac) HRK
= Ukupna ugovorena vrijednost bespovratnih sredstava]]*Ugovori_OPULJP[[#This Row],[STOPA NACIONALNOG SUFINANCIRANJA %]]</f>
        <v>1334984.325</v>
      </c>
      <c r="R3400" s="84">
        <f>Ugovori_OPULJP[[#This Row],[Bespovratna sredstva - Nacionalni dio - HRK]]/7.5345</f>
        <v>177182.86880350386</v>
      </c>
      <c r="S3400" s="85">
        <v>8899895.5</v>
      </c>
      <c r="T3400" s="86">
        <f>Ugovori_OPULJP[[#This Row],[Bespovratna sredstva - Ukupno (EU+Nac) HRK
= Ukupna ugovorena vrijednost bespovratnih sredstava]]/7.5345</f>
        <v>1181219.1253566926</v>
      </c>
      <c r="U3400" s="50">
        <v>0</v>
      </c>
      <c r="V3400" s="51">
        <f>Ugovori_OPULJP[[#This Row],[Javni doprinos korisnika - HRK]]/7.5345</f>
        <v>0</v>
      </c>
      <c r="W3400" s="50">
        <v>0</v>
      </c>
      <c r="X3400" s="51">
        <f>Ugovori_OPULJP[[#This Row],[Privatni doprinos korisnika - HRK]]/7.5345</f>
        <v>0</v>
      </c>
      <c r="Y3400" s="85">
        <v>8899895.5</v>
      </c>
      <c r="Z3400" s="86">
        <f>Ugovori_OPULJP[[#This Row],[UKUPNI PRIHVATLJIVI IZDACI
TOTAL ELIGIBLE EXPENDITURE
= Bespovratna sredstva ukupno + doprinos korisnika
= Ukupni prihvatljivi troškovi
= Ukupna ugovorena vrijednost projekta HRK]]/7.5345</f>
        <v>1181219.1253566926</v>
      </c>
      <c r="AA3400" s="44" t="s">
        <v>38</v>
      </c>
      <c r="AB3400" s="44" t="s">
        <v>35</v>
      </c>
      <c r="AC3400" s="107" t="s">
        <v>12289</v>
      </c>
      <c r="AD3400" s="43" t="s">
        <v>12142</v>
      </c>
    </row>
    <row r="3401" spans="1:30" ht="88.5" customHeight="1" x14ac:dyDescent="0.2">
      <c r="A3401" s="48" t="s">
        <v>12290</v>
      </c>
      <c r="B3401" s="42" t="s">
        <v>12136</v>
      </c>
      <c r="C3401" s="43" t="s">
        <v>12137</v>
      </c>
      <c r="D3401" s="56" t="s">
        <v>12291</v>
      </c>
      <c r="E3401" s="44" t="s">
        <v>34</v>
      </c>
      <c r="F3401" s="45" t="s">
        <v>12292</v>
      </c>
      <c r="G3401" s="45" t="s">
        <v>12153</v>
      </c>
      <c r="H3401" s="59">
        <v>44411</v>
      </c>
      <c r="I3401" s="59">
        <v>45291</v>
      </c>
      <c r="J3401" s="48" t="str">
        <f>IF(Ugovori_OPULJP[[#This Row],[DATUM ZAVRŠETKA OPERACIJE]]&gt;DATE(2024,3,31),"u provedbi","završen")</f>
        <v>završen</v>
      </c>
      <c r="K3401" s="46" t="s">
        <v>37</v>
      </c>
      <c r="L3401" s="46" t="s">
        <v>37</v>
      </c>
      <c r="M3401" s="49">
        <v>0.85</v>
      </c>
      <c r="N3401" s="49">
        <v>0.15</v>
      </c>
      <c r="O3401" s="50">
        <f>Ugovori_OPULJP[[#This Row],[Bespovratna sredstva - Ukupno (EU+Nac) HRK
= Ukupna ugovorena vrijednost bespovratnih sredstava]]*Ugovori_OPULJP[[#This Row],[EU STOPA SUFINANCIRANJA %
EU CO-FINANCING RATE %]]</f>
        <v>2410472.5</v>
      </c>
      <c r="P3401" s="51">
        <f>Ugovori_OPULJP[[#This Row],[Bespovratna sredstva - EU dio - HRK]]/7.5345</f>
        <v>319924.67980622471</v>
      </c>
      <c r="Q3401" s="50">
        <f>Ugovori_OPULJP[[#This Row],[Bespovratna sredstva - Ukupno (EU+Nac) HRK
= Ukupna ugovorena vrijednost bespovratnih sredstava]]*Ugovori_OPULJP[[#This Row],[STOPA NACIONALNOG SUFINANCIRANJA %]]</f>
        <v>425377.5</v>
      </c>
      <c r="R3401" s="51">
        <f>Ugovori_OPULJP[[#This Row],[Bespovratna sredstva - Nacionalni dio - HRK]]/7.5345</f>
        <v>56457.296436392593</v>
      </c>
      <c r="S3401" s="52">
        <v>2835850</v>
      </c>
      <c r="T3401" s="53">
        <f>Ugovori_OPULJP[[#This Row],[Bespovratna sredstva - Ukupno (EU+Nac) HRK
= Ukupna ugovorena vrijednost bespovratnih sredstava]]/7.5345</f>
        <v>376381.9762426173</v>
      </c>
      <c r="U3401" s="50">
        <v>0</v>
      </c>
      <c r="V3401" s="51">
        <f>Ugovori_OPULJP[[#This Row],[Javni doprinos korisnika - HRK]]/7.5345</f>
        <v>0</v>
      </c>
      <c r="W3401" s="50">
        <v>0</v>
      </c>
      <c r="X3401" s="51">
        <f>Ugovori_OPULJP[[#This Row],[Privatni doprinos korisnika - HRK]]/7.5345</f>
        <v>0</v>
      </c>
      <c r="Y3401" s="52">
        <v>2835850</v>
      </c>
      <c r="Z3401" s="53">
        <f>Ugovori_OPULJP[[#This Row],[UKUPNI PRIHVATLJIVI IZDACI
TOTAL ELIGIBLE EXPENDITURE
= Bespovratna sredstva ukupno + doprinos korisnika
= Ukupni prihvatljivi troškovi
= Ukupna ugovorena vrijednost projekta HRK]]/7.5345</f>
        <v>376381.9762426173</v>
      </c>
      <c r="AA3401" s="44" t="s">
        <v>38</v>
      </c>
      <c r="AB3401" s="44" t="s">
        <v>35</v>
      </c>
      <c r="AC3401" s="107" t="s">
        <v>12293</v>
      </c>
      <c r="AD3401" s="43" t="s">
        <v>12142</v>
      </c>
    </row>
    <row r="3402" spans="1:30" ht="88.5" customHeight="1" x14ac:dyDescent="0.2">
      <c r="A3402" s="66" t="s">
        <v>12294</v>
      </c>
      <c r="B3402" s="55" t="s">
        <v>12136</v>
      </c>
      <c r="C3402" s="56" t="s">
        <v>12137</v>
      </c>
      <c r="D3402" s="56" t="s">
        <v>12295</v>
      </c>
      <c r="E3402" s="57" t="s">
        <v>34</v>
      </c>
      <c r="F3402" s="62" t="s">
        <v>12296</v>
      </c>
      <c r="G3402" s="45" t="s">
        <v>12161</v>
      </c>
      <c r="H3402" s="47">
        <v>44424</v>
      </c>
      <c r="I3402" s="47">
        <v>45291</v>
      </c>
      <c r="J3402" s="48" t="str">
        <f>IF(Ugovori_OPULJP[[#This Row],[DATUM ZAVRŠETKA OPERACIJE]]&gt;DATE(2024,3,31),"u provedbi","završen")</f>
        <v>završen</v>
      </c>
      <c r="K3402" s="58" t="s">
        <v>36</v>
      </c>
      <c r="L3402" s="46" t="s">
        <v>37</v>
      </c>
      <c r="M3402" s="49">
        <v>0.85</v>
      </c>
      <c r="N3402" s="49">
        <v>0.15</v>
      </c>
      <c r="O3402" s="83">
        <f>Ugovori_OPULJP[[#This Row],[Bespovratna sredstva - Ukupno (EU+Nac) HRK
= Ukupna ugovorena vrijednost bespovratnih sredstava]]*Ugovori_OPULJP[[#This Row],[EU STOPA SUFINANCIRANJA %
EU CO-FINANCING RATE %]]</f>
        <v>3187485.55</v>
      </c>
      <c r="P3402" s="84">
        <f>Ugovori_OPULJP[[#This Row],[Bespovratna sredstva - EU dio - HRK]]/7.5345</f>
        <v>423052.03397703893</v>
      </c>
      <c r="Q3402" s="83">
        <f>Ugovori_OPULJP[[#This Row],[Bespovratna sredstva - Ukupno (EU+Nac) HRK
= Ukupna ugovorena vrijednost bespovratnih sredstava]]*Ugovori_OPULJP[[#This Row],[STOPA NACIONALNOG SUFINANCIRANJA %]]</f>
        <v>562497.44999999995</v>
      </c>
      <c r="R3402" s="84">
        <f>Ugovori_OPULJP[[#This Row],[Bespovratna sredstva - Nacionalni dio - HRK]]/7.5345</f>
        <v>74656.241290065693</v>
      </c>
      <c r="S3402" s="85">
        <v>3749983</v>
      </c>
      <c r="T3402" s="86">
        <f>Ugovori_OPULJP[[#This Row],[Bespovratna sredstva - Ukupno (EU+Nac) HRK
= Ukupna ugovorena vrijednost bespovratnih sredstava]]/7.5345</f>
        <v>497708.27526710462</v>
      </c>
      <c r="U3402" s="83">
        <v>0</v>
      </c>
      <c r="V3402" s="84">
        <f>Ugovori_OPULJP[[#This Row],[Javni doprinos korisnika - HRK]]/7.5345</f>
        <v>0</v>
      </c>
      <c r="W3402" s="83">
        <v>0</v>
      </c>
      <c r="X3402" s="84">
        <f>Ugovori_OPULJP[[#This Row],[Privatni doprinos korisnika - HRK]]/7.5345</f>
        <v>0</v>
      </c>
      <c r="Y3402" s="85">
        <v>3749983</v>
      </c>
      <c r="Z3402" s="86">
        <f>Ugovori_OPULJP[[#This Row],[UKUPNI PRIHVATLJIVI IZDACI
TOTAL ELIGIBLE EXPENDITURE
= Bespovratna sredstva ukupno + doprinos korisnika
= Ukupni prihvatljivi troškovi
= Ukupna ugovorena vrijednost projekta HRK]]/7.5345</f>
        <v>497708.27526710462</v>
      </c>
      <c r="AA3402" s="44" t="s">
        <v>38</v>
      </c>
      <c r="AB3402" s="44" t="s">
        <v>35</v>
      </c>
      <c r="AC3402" s="107" t="s">
        <v>12297</v>
      </c>
      <c r="AD3402" s="43" t="s">
        <v>12142</v>
      </c>
    </row>
    <row r="3403" spans="1:30" ht="88.5" customHeight="1" x14ac:dyDescent="0.2">
      <c r="A3403" s="41" t="s">
        <v>12298</v>
      </c>
      <c r="B3403" s="55" t="s">
        <v>12136</v>
      </c>
      <c r="C3403" s="56" t="s">
        <v>12137</v>
      </c>
      <c r="D3403" s="124" t="s">
        <v>12299</v>
      </c>
      <c r="E3403" s="57" t="s">
        <v>34</v>
      </c>
      <c r="F3403" s="62" t="s">
        <v>12300</v>
      </c>
      <c r="G3403" s="45" t="s">
        <v>12149</v>
      </c>
      <c r="H3403" s="59">
        <v>44497</v>
      </c>
      <c r="I3403" s="59">
        <v>45044</v>
      </c>
      <c r="J3403" s="48" t="str">
        <f>IF(Ugovori_OPULJP[[#This Row],[DATUM ZAVRŠETKA OPERACIJE]]&gt;DATE(2024,3,31),"u provedbi","završen")</f>
        <v>završen</v>
      </c>
      <c r="K3403" s="67" t="s">
        <v>36</v>
      </c>
      <c r="L3403" s="58" t="s">
        <v>37</v>
      </c>
      <c r="M3403" s="49">
        <v>0.85</v>
      </c>
      <c r="N3403" s="49">
        <v>0.15</v>
      </c>
      <c r="O3403" s="50">
        <f>Ugovori_OPULJP[[#This Row],[Bespovratna sredstva - Ukupno (EU+Nac) HRK
= Ukupna ugovorena vrijednost bespovratnih sredstava]]*Ugovori_OPULJP[[#This Row],[EU STOPA SUFINANCIRANJA %
EU CO-FINANCING RATE %]]</f>
        <v>968952.4</v>
      </c>
      <c r="P3403" s="51">
        <f>Ugovori_OPULJP[[#This Row],[Bespovratna sredstva - EU dio - HRK]]/7.5345</f>
        <v>128602.0837480921</v>
      </c>
      <c r="Q3403" s="50">
        <f>Ugovori_OPULJP[[#This Row],[Bespovratna sredstva - Ukupno (EU+Nac) HRK
= Ukupna ugovorena vrijednost bespovratnih sredstava]]*Ugovori_OPULJP[[#This Row],[STOPA NACIONALNOG SUFINANCIRANJA %]]</f>
        <v>170991.6</v>
      </c>
      <c r="R3403" s="51">
        <f>Ugovori_OPULJP[[#This Row],[Bespovratna sredstva - Nacionalni dio - HRK]]/7.5345</f>
        <v>22694.485367310372</v>
      </c>
      <c r="S3403" s="52">
        <v>1139944</v>
      </c>
      <c r="T3403" s="53">
        <f>Ugovori_OPULJP[[#This Row],[Bespovratna sredstva - Ukupno (EU+Nac) HRK
= Ukupna ugovorena vrijednost bespovratnih sredstava]]/7.5345</f>
        <v>151296.56911540247</v>
      </c>
      <c r="U3403" s="50">
        <v>0</v>
      </c>
      <c r="V3403" s="51">
        <f>Ugovori_OPULJP[[#This Row],[Javni doprinos korisnika - HRK]]/7.5345</f>
        <v>0</v>
      </c>
      <c r="W3403" s="50">
        <v>0</v>
      </c>
      <c r="X3403" s="51">
        <f>Ugovori_OPULJP[[#This Row],[Privatni doprinos korisnika - HRK]]/7.5345</f>
        <v>0</v>
      </c>
      <c r="Y3403" s="52">
        <v>1139944</v>
      </c>
      <c r="Z3403" s="53">
        <f>Ugovori_OPULJP[[#This Row],[UKUPNI PRIHVATLJIVI IZDACI
TOTAL ELIGIBLE EXPENDITURE
= Bespovratna sredstva ukupno + doprinos korisnika
= Ukupni prihvatljivi troškovi
= Ukupna ugovorena vrijednost projekta HRK]]/7.5345</f>
        <v>151296.56911540247</v>
      </c>
      <c r="AA3403" s="57" t="s">
        <v>38</v>
      </c>
      <c r="AB3403" s="57" t="s">
        <v>35</v>
      </c>
      <c r="AC3403" s="107" t="s">
        <v>12301</v>
      </c>
      <c r="AD3403" s="63" t="s">
        <v>12142</v>
      </c>
    </row>
    <row r="3404" spans="1:30" ht="88.5" customHeight="1" x14ac:dyDescent="0.2">
      <c r="A3404" s="41" t="s">
        <v>12302</v>
      </c>
      <c r="B3404" s="42" t="s">
        <v>12136</v>
      </c>
      <c r="C3404" s="43" t="s">
        <v>12303</v>
      </c>
      <c r="D3404" s="43" t="s">
        <v>12304</v>
      </c>
      <c r="E3404" s="44" t="s">
        <v>34</v>
      </c>
      <c r="F3404" s="45" t="s">
        <v>12304</v>
      </c>
      <c r="G3404" s="45" t="s">
        <v>12305</v>
      </c>
      <c r="H3404" s="47">
        <v>42984</v>
      </c>
      <c r="I3404" s="47">
        <v>44748</v>
      </c>
      <c r="J3404" s="48" t="str">
        <f>IF(Ugovori_OPULJP[[#This Row],[DATUM ZAVRŠETKA OPERACIJE]]&gt;DATE(2024,3,31),"u provedbi","završen")</f>
        <v>završen</v>
      </c>
      <c r="K3404" s="46" t="s">
        <v>36</v>
      </c>
      <c r="L3404" s="46" t="s">
        <v>37</v>
      </c>
      <c r="M3404" s="49">
        <v>0.85</v>
      </c>
      <c r="N3404" s="49">
        <v>0.15</v>
      </c>
      <c r="O3404" s="50">
        <f>Ugovori_OPULJP[[#This Row],[Bespovratna sredstva - Ukupno (EU+Nac) HRK
= Ukupna ugovorena vrijednost bespovratnih sredstava]]*Ugovori_OPULJP[[#This Row],[EU STOPA SUFINANCIRANJA %
EU CO-FINANCING RATE %]]</f>
        <v>4027576.25</v>
      </c>
      <c r="P3404" s="51">
        <f>Ugovori_OPULJP[[#This Row],[Bespovratna sredstva - EU dio - HRK]]/7.5345</f>
        <v>534551.23100404802</v>
      </c>
      <c r="Q3404" s="50">
        <f>Ugovori_OPULJP[[#This Row],[Bespovratna sredstva - Ukupno (EU+Nac) HRK
= Ukupna ugovorena vrijednost bespovratnih sredstava]]*Ugovori_OPULJP[[#This Row],[STOPA NACIONALNOG SUFINANCIRANJA %]]</f>
        <v>710748.75</v>
      </c>
      <c r="R3404" s="51">
        <f>Ugovori_OPULJP[[#This Row],[Bespovratna sredstva - Nacionalni dio - HRK]]/7.5345</f>
        <v>94332.570177184942</v>
      </c>
      <c r="S3404" s="50">
        <v>4738325</v>
      </c>
      <c r="T3404" s="51">
        <f>Ugovori_OPULJP[[#This Row],[Bespovratna sredstva - Ukupno (EU+Nac) HRK
= Ukupna ugovorena vrijednost bespovratnih sredstava]]/7.5345</f>
        <v>628883.80118123291</v>
      </c>
      <c r="U3404" s="50">
        <v>0</v>
      </c>
      <c r="V3404" s="51">
        <f>Ugovori_OPULJP[[#This Row],[Javni doprinos korisnika - HRK]]/7.5345</f>
        <v>0</v>
      </c>
      <c r="W3404" s="50">
        <v>0</v>
      </c>
      <c r="X3404" s="51">
        <f>Ugovori_OPULJP[[#This Row],[Privatni doprinos korisnika - HRK]]/7.5345</f>
        <v>0</v>
      </c>
      <c r="Y3404" s="52">
        <v>4738325</v>
      </c>
      <c r="Z3404" s="53">
        <f>Ugovori_OPULJP[[#This Row],[UKUPNI PRIHVATLJIVI IZDACI
TOTAL ELIGIBLE EXPENDITURE
= Bespovratna sredstva ukupno + doprinos korisnika
= Ukupni prihvatljivi troškovi
= Ukupna ugovorena vrijednost projekta HRK]]/7.5345</f>
        <v>628883.80118123291</v>
      </c>
      <c r="AA3404" s="44" t="s">
        <v>38</v>
      </c>
      <c r="AB3404" s="44" t="s">
        <v>35</v>
      </c>
      <c r="AC3404" s="114" t="s">
        <v>12306</v>
      </c>
      <c r="AD3404" s="43" t="s">
        <v>12142</v>
      </c>
    </row>
    <row r="3405" spans="1:30" ht="88.5" customHeight="1" x14ac:dyDescent="0.2">
      <c r="A3405" s="41" t="s">
        <v>12307</v>
      </c>
      <c r="B3405" s="42" t="s">
        <v>12136</v>
      </c>
      <c r="C3405" s="43" t="s">
        <v>12303</v>
      </c>
      <c r="D3405" s="43" t="s">
        <v>12308</v>
      </c>
      <c r="E3405" s="44" t="s">
        <v>34</v>
      </c>
      <c r="F3405" s="45" t="s">
        <v>12308</v>
      </c>
      <c r="G3405" s="45" t="s">
        <v>12165</v>
      </c>
      <c r="H3405" s="47">
        <v>43311</v>
      </c>
      <c r="I3405" s="47">
        <v>45076</v>
      </c>
      <c r="J3405" s="48" t="str">
        <f>IF(Ugovori_OPULJP[[#This Row],[DATUM ZAVRŠETKA OPERACIJE]]&gt;DATE(2024,3,31),"u provedbi","završen")</f>
        <v>završen</v>
      </c>
      <c r="K3405" s="46" t="s">
        <v>36</v>
      </c>
      <c r="L3405" s="46" t="s">
        <v>37</v>
      </c>
      <c r="M3405" s="49">
        <v>0.85</v>
      </c>
      <c r="N3405" s="49">
        <v>0.15</v>
      </c>
      <c r="O3405" s="50">
        <f>Ugovori_OPULJP[[#This Row],[Bespovratna sredstva - Ukupno (EU+Nac) HRK
= Ukupna ugovorena vrijednost bespovratnih sredstava]]*Ugovori_OPULJP[[#This Row],[EU STOPA SUFINANCIRANJA %
EU CO-FINANCING RATE %]]</f>
        <v>77413962.5</v>
      </c>
      <c r="P3405" s="51">
        <f>Ugovori_OPULJP[[#This Row],[Bespovratna sredstva - EU dio - HRK]]/7.5345</f>
        <v>10274598.513504544</v>
      </c>
      <c r="Q3405" s="50">
        <f>Ugovori_OPULJP[[#This Row],[Bespovratna sredstva - Ukupno (EU+Nac) HRK
= Ukupna ugovorena vrijednost bespovratnih sredstava]]*Ugovori_OPULJP[[#This Row],[STOPA NACIONALNOG SUFINANCIRANJA %]]</f>
        <v>13661287.5</v>
      </c>
      <c r="R3405" s="51">
        <f>Ugovori_OPULJP[[#This Row],[Bespovratna sredstva - Nacionalni dio - HRK]]/7.5345</f>
        <v>1813164.4435596257</v>
      </c>
      <c r="S3405" s="50">
        <v>91075250</v>
      </c>
      <c r="T3405" s="51">
        <f>Ugovori_OPULJP[[#This Row],[Bespovratna sredstva - Ukupno (EU+Nac) HRK
= Ukupna ugovorena vrijednost bespovratnih sredstava]]/7.5345</f>
        <v>12087762.95706417</v>
      </c>
      <c r="U3405" s="50">
        <v>0</v>
      </c>
      <c r="V3405" s="51">
        <f>Ugovori_OPULJP[[#This Row],[Javni doprinos korisnika - HRK]]/7.5345</f>
        <v>0</v>
      </c>
      <c r="W3405" s="50">
        <v>0</v>
      </c>
      <c r="X3405" s="51">
        <f>Ugovori_OPULJP[[#This Row],[Privatni doprinos korisnika - HRK]]/7.5345</f>
        <v>0</v>
      </c>
      <c r="Y3405" s="52">
        <v>91075250</v>
      </c>
      <c r="Z3405" s="53">
        <f>Ugovori_OPULJP[[#This Row],[UKUPNI PRIHVATLJIVI IZDACI
TOTAL ELIGIBLE EXPENDITURE
= Bespovratna sredstva ukupno + doprinos korisnika
= Ukupni prihvatljivi troškovi
= Ukupna ugovorena vrijednost projekta HRK]]/7.5345</f>
        <v>12087762.95706417</v>
      </c>
      <c r="AA3405" s="44" t="s">
        <v>38</v>
      </c>
      <c r="AB3405" s="44" t="s">
        <v>35</v>
      </c>
      <c r="AC3405" s="114" t="s">
        <v>12309</v>
      </c>
      <c r="AD3405" s="43" t="s">
        <v>12142</v>
      </c>
    </row>
    <row r="3406" spans="1:30" ht="88.5" customHeight="1" x14ac:dyDescent="0.2">
      <c r="A3406" s="41" t="s">
        <v>12310</v>
      </c>
      <c r="B3406" s="42" t="s">
        <v>12136</v>
      </c>
      <c r="C3406" s="43" t="s">
        <v>12303</v>
      </c>
      <c r="D3406" s="43" t="s">
        <v>12311</v>
      </c>
      <c r="E3406" s="44" t="s">
        <v>34</v>
      </c>
      <c r="F3406" s="45" t="s">
        <v>12311</v>
      </c>
      <c r="G3406" s="45" t="s">
        <v>12305</v>
      </c>
      <c r="H3406" s="47">
        <v>43689</v>
      </c>
      <c r="I3406" s="47">
        <v>44877</v>
      </c>
      <c r="J3406" s="48" t="str">
        <f>IF(Ugovori_OPULJP[[#This Row],[DATUM ZAVRŠETKA OPERACIJE]]&gt;DATE(2024,3,31),"u provedbi","završen")</f>
        <v>završen</v>
      </c>
      <c r="K3406" s="46" t="s">
        <v>36</v>
      </c>
      <c r="L3406" s="46" t="s">
        <v>37</v>
      </c>
      <c r="M3406" s="49">
        <v>0.85</v>
      </c>
      <c r="N3406" s="49">
        <v>0.15</v>
      </c>
      <c r="O3406" s="50">
        <f>Ugovori_OPULJP[[#This Row],[Bespovratna sredstva - Ukupno (EU+Nac) HRK
= Ukupna ugovorena vrijednost bespovratnih sredstava]]*Ugovori_OPULJP[[#This Row],[EU STOPA SUFINANCIRANJA %
EU CO-FINANCING RATE %]]</f>
        <v>1927380.1340000001</v>
      </c>
      <c r="P3406" s="51">
        <f>Ugovori_OPULJP[[#This Row],[Bespovratna sredstva - EU dio - HRK]]/7.5345</f>
        <v>255807.3042670383</v>
      </c>
      <c r="Q3406" s="50">
        <f>Ugovori_OPULJP[[#This Row],[Bespovratna sredstva - Ukupno (EU+Nac) HRK
= Ukupna ugovorena vrijednost bespovratnih sredstava]]*Ugovori_OPULJP[[#This Row],[STOPA NACIONALNOG SUFINANCIRANJA %]]</f>
        <v>340125.90600000002</v>
      </c>
      <c r="R3406" s="51">
        <f>Ugovori_OPULJP[[#This Row],[Bespovratna sredstva - Nacionalni dio - HRK]]/7.5345</f>
        <v>45142.465458889114</v>
      </c>
      <c r="S3406" s="50">
        <v>2267506.04</v>
      </c>
      <c r="T3406" s="51">
        <f>Ugovori_OPULJP[[#This Row],[Bespovratna sredstva - Ukupno (EU+Nac) HRK
= Ukupna ugovorena vrijednost bespovratnih sredstava]]/7.5345</f>
        <v>300949.76972592738</v>
      </c>
      <c r="U3406" s="50">
        <v>0</v>
      </c>
      <c r="V3406" s="51">
        <f>Ugovori_OPULJP[[#This Row],[Javni doprinos korisnika - HRK]]/7.5345</f>
        <v>0</v>
      </c>
      <c r="W3406" s="50">
        <v>0</v>
      </c>
      <c r="X3406" s="51">
        <f>Ugovori_OPULJP[[#This Row],[Privatni doprinos korisnika - HRK]]/7.5345</f>
        <v>0</v>
      </c>
      <c r="Y3406" s="52">
        <v>2267506.04</v>
      </c>
      <c r="Z3406" s="53">
        <f>Ugovori_OPULJP[[#This Row],[UKUPNI PRIHVATLJIVI IZDACI
TOTAL ELIGIBLE EXPENDITURE
= Bespovratna sredstva ukupno + doprinos korisnika
= Ukupni prihvatljivi troškovi
= Ukupna ugovorena vrijednost projekta HRK]]/7.5345</f>
        <v>300949.76972592738</v>
      </c>
      <c r="AA3406" s="44" t="s">
        <v>38</v>
      </c>
      <c r="AB3406" s="44" t="s">
        <v>35</v>
      </c>
      <c r="AC3406" s="114" t="s">
        <v>12312</v>
      </c>
      <c r="AD3406" s="43" t="s">
        <v>12142</v>
      </c>
    </row>
    <row r="3407" spans="1:30" ht="88.5" customHeight="1" x14ac:dyDescent="0.2">
      <c r="A3407" s="41" t="s">
        <v>12313</v>
      </c>
      <c r="B3407" s="42" t="s">
        <v>12136</v>
      </c>
      <c r="C3407" s="43" t="s">
        <v>12303</v>
      </c>
      <c r="D3407" s="43" t="s">
        <v>12314</v>
      </c>
      <c r="E3407" s="44" t="s">
        <v>34</v>
      </c>
      <c r="F3407" s="45" t="s">
        <v>12314</v>
      </c>
      <c r="G3407" s="45" t="s">
        <v>12165</v>
      </c>
      <c r="H3407" s="47">
        <v>43447</v>
      </c>
      <c r="I3407" s="47">
        <v>45059</v>
      </c>
      <c r="J3407" s="48" t="str">
        <f>IF(Ugovori_OPULJP[[#This Row],[DATUM ZAVRŠETKA OPERACIJE]]&gt;DATE(2024,3,31),"u provedbi","završen")</f>
        <v>završen</v>
      </c>
      <c r="K3407" s="46" t="s">
        <v>36</v>
      </c>
      <c r="L3407" s="46" t="s">
        <v>37</v>
      </c>
      <c r="M3407" s="49">
        <v>0.85</v>
      </c>
      <c r="N3407" s="49">
        <v>0.15</v>
      </c>
      <c r="O3407" s="50">
        <f>Ugovori_OPULJP[[#This Row],[Bespovratna sredstva - Ukupno (EU+Nac) HRK
= Ukupna ugovorena vrijednost bespovratnih sredstava]]*Ugovori_OPULJP[[#This Row],[EU STOPA SUFINANCIRANJA %
EU CO-FINANCING RATE %]]</f>
        <v>32204120</v>
      </c>
      <c r="P3407" s="51">
        <f>Ugovori_OPULJP[[#This Row],[Bespovratna sredstva - EU dio - HRK]]/7.5345</f>
        <v>4274221.2489216272</v>
      </c>
      <c r="Q3407" s="50">
        <f>Ugovori_OPULJP[[#This Row],[Bespovratna sredstva - Ukupno (EU+Nac) HRK
= Ukupna ugovorena vrijednost bespovratnih sredstava]]*Ugovori_OPULJP[[#This Row],[STOPA NACIONALNOG SUFINANCIRANJA %]]</f>
        <v>5683080</v>
      </c>
      <c r="R3407" s="51">
        <f>Ugovori_OPULJP[[#This Row],[Bespovratna sredstva - Nacionalni dio - HRK]]/7.5345</f>
        <v>754274.338044993</v>
      </c>
      <c r="S3407" s="50">
        <v>37887200</v>
      </c>
      <c r="T3407" s="51">
        <f>Ugovori_OPULJP[[#This Row],[Bespovratna sredstva - Ukupno (EU+Nac) HRK
= Ukupna ugovorena vrijednost bespovratnih sredstava]]/7.5345</f>
        <v>5028495.5869666198</v>
      </c>
      <c r="U3407" s="50">
        <v>0</v>
      </c>
      <c r="V3407" s="51">
        <f>Ugovori_OPULJP[[#This Row],[Javni doprinos korisnika - HRK]]/7.5345</f>
        <v>0</v>
      </c>
      <c r="W3407" s="50">
        <v>0</v>
      </c>
      <c r="X3407" s="51">
        <f>Ugovori_OPULJP[[#This Row],[Privatni doprinos korisnika - HRK]]/7.5345</f>
        <v>0</v>
      </c>
      <c r="Y3407" s="52">
        <v>37887200</v>
      </c>
      <c r="Z3407" s="53">
        <f>Ugovori_OPULJP[[#This Row],[UKUPNI PRIHVATLJIVI IZDACI
TOTAL ELIGIBLE EXPENDITURE
= Bespovratna sredstva ukupno + doprinos korisnika
= Ukupni prihvatljivi troškovi
= Ukupna ugovorena vrijednost projekta HRK]]/7.5345</f>
        <v>5028495.5869666198</v>
      </c>
      <c r="AA3407" s="44" t="s">
        <v>38</v>
      </c>
      <c r="AB3407" s="44" t="s">
        <v>35</v>
      </c>
      <c r="AC3407" s="114" t="s">
        <v>12315</v>
      </c>
      <c r="AD3407" s="43" t="s">
        <v>12142</v>
      </c>
    </row>
    <row r="3408" spans="1:30" ht="88.5" customHeight="1" x14ac:dyDescent="0.2">
      <c r="A3408" s="41" t="s">
        <v>12316</v>
      </c>
      <c r="B3408" s="42" t="s">
        <v>12136</v>
      </c>
      <c r="C3408" s="43" t="s">
        <v>12303</v>
      </c>
      <c r="D3408" s="43" t="s">
        <v>12317</v>
      </c>
      <c r="E3408" s="44" t="s">
        <v>34</v>
      </c>
      <c r="F3408" s="45" t="s">
        <v>12317</v>
      </c>
      <c r="G3408" s="45" t="s">
        <v>12165</v>
      </c>
      <c r="H3408" s="47">
        <v>43502</v>
      </c>
      <c r="I3408" s="47">
        <v>45103</v>
      </c>
      <c r="J3408" s="48" t="str">
        <f>IF(Ugovori_OPULJP[[#This Row],[DATUM ZAVRŠETKA OPERACIJE]]&gt;DATE(2024,3,31),"u provedbi","završen")</f>
        <v>završen</v>
      </c>
      <c r="K3408" s="46" t="s">
        <v>36</v>
      </c>
      <c r="L3408" s="46" t="s">
        <v>37</v>
      </c>
      <c r="M3408" s="49">
        <v>0.85</v>
      </c>
      <c r="N3408" s="49">
        <v>0.15</v>
      </c>
      <c r="O3408" s="50">
        <f>Ugovori_OPULJP[[#This Row],[Bespovratna sredstva - Ukupno (EU+Nac) HRK
= Ukupna ugovorena vrijednost bespovratnih sredstava]]*Ugovori_OPULJP[[#This Row],[EU STOPA SUFINANCIRANJA %
EU CO-FINANCING RATE %]]</f>
        <v>7796982</v>
      </c>
      <c r="P3408" s="51">
        <f>Ugovori_OPULJP[[#This Row],[Bespovratna sredstva - EU dio - HRK]]/7.5345</f>
        <v>1034837.3481982878</v>
      </c>
      <c r="Q3408" s="50">
        <f>Ugovori_OPULJP[[#This Row],[Bespovratna sredstva - Ukupno (EU+Nac) HRK
= Ukupna ugovorena vrijednost bespovratnih sredstava]]*Ugovori_OPULJP[[#This Row],[STOPA NACIONALNOG SUFINANCIRANJA %]]</f>
        <v>1375938</v>
      </c>
      <c r="R3408" s="51">
        <f>Ugovori_OPULJP[[#This Row],[Bespovratna sredstva - Nacionalni dio - HRK]]/7.5345</f>
        <v>182618.35556440373</v>
      </c>
      <c r="S3408" s="50">
        <v>9172920</v>
      </c>
      <c r="T3408" s="51">
        <f>Ugovori_OPULJP[[#This Row],[Bespovratna sredstva - Ukupno (EU+Nac) HRK
= Ukupna ugovorena vrijednost bespovratnih sredstava]]/7.5345</f>
        <v>1217455.7037626915</v>
      </c>
      <c r="U3408" s="50">
        <v>0</v>
      </c>
      <c r="V3408" s="51">
        <f>Ugovori_OPULJP[[#This Row],[Javni doprinos korisnika - HRK]]/7.5345</f>
        <v>0</v>
      </c>
      <c r="W3408" s="50">
        <v>0</v>
      </c>
      <c r="X3408" s="51">
        <f>Ugovori_OPULJP[[#This Row],[Privatni doprinos korisnika - HRK]]/7.5345</f>
        <v>0</v>
      </c>
      <c r="Y3408" s="52">
        <v>9172920</v>
      </c>
      <c r="Z3408" s="53">
        <f>Ugovori_OPULJP[[#This Row],[UKUPNI PRIHVATLJIVI IZDACI
TOTAL ELIGIBLE EXPENDITURE
= Bespovratna sredstva ukupno + doprinos korisnika
= Ukupni prihvatljivi troškovi
= Ukupna ugovorena vrijednost projekta HRK]]/7.5345</f>
        <v>1217455.7037626915</v>
      </c>
      <c r="AA3408" s="44" t="s">
        <v>38</v>
      </c>
      <c r="AB3408" s="44" t="s">
        <v>35</v>
      </c>
      <c r="AC3408" s="43" t="s">
        <v>12318</v>
      </c>
      <c r="AD3408" s="43" t="s">
        <v>12142</v>
      </c>
    </row>
    <row r="3409" spans="1:30" ht="88.5" customHeight="1" x14ac:dyDescent="0.2">
      <c r="A3409" s="66" t="s">
        <v>12319</v>
      </c>
      <c r="B3409" s="55" t="s">
        <v>12136</v>
      </c>
      <c r="C3409" s="56" t="s">
        <v>12303</v>
      </c>
      <c r="D3409" s="88" t="s">
        <v>12320</v>
      </c>
      <c r="E3409" s="102" t="s">
        <v>34</v>
      </c>
      <c r="F3409" s="62" t="s">
        <v>12320</v>
      </c>
      <c r="G3409" s="62" t="s">
        <v>12165</v>
      </c>
      <c r="H3409" s="59">
        <v>43983</v>
      </c>
      <c r="I3409" s="59">
        <v>45260</v>
      </c>
      <c r="J3409" s="48" t="str">
        <f>IF(Ugovori_OPULJP[[#This Row],[DATUM ZAVRŠETKA OPERACIJE]]&gt;DATE(2024,3,31),"u provedbi","završen")</f>
        <v>završen</v>
      </c>
      <c r="K3409" s="67" t="s">
        <v>36</v>
      </c>
      <c r="L3409" s="58" t="s">
        <v>37</v>
      </c>
      <c r="M3409" s="49">
        <v>0.85</v>
      </c>
      <c r="N3409" s="49">
        <v>0.15</v>
      </c>
      <c r="O3409" s="50">
        <f>Ugovori_OPULJP[[#This Row],[Bespovratna sredstva - Ukupno (EU+Nac) HRK
= Ukupna ugovorena vrijednost bespovratnih sredstava]]*Ugovori_OPULJP[[#This Row],[EU STOPA SUFINANCIRANJA %
EU CO-FINANCING RATE %]]</f>
        <v>41395450.364</v>
      </c>
      <c r="P3409" s="51">
        <f>Ugovori_OPULJP[[#This Row],[Bespovratna sredstva - EU dio - HRK]]/7.5345</f>
        <v>5494120.4278983343</v>
      </c>
      <c r="Q3409" s="50">
        <f>Ugovori_OPULJP[[#This Row],[Bespovratna sredstva - Ukupno (EU+Nac) HRK
= Ukupna ugovorena vrijednost bespovratnih sredstava]]*Ugovori_OPULJP[[#This Row],[STOPA NACIONALNOG SUFINANCIRANJA %]]</f>
        <v>7305079.4760000007</v>
      </c>
      <c r="R3409" s="51">
        <f>Ugovori_OPULJP[[#This Row],[Bespovratna sredstva - Nacionalni dio - HRK]]/7.5345</f>
        <v>969550.66374676488</v>
      </c>
      <c r="S3409" s="52">
        <v>48700529.840000004</v>
      </c>
      <c r="T3409" s="53">
        <f>Ugovori_OPULJP[[#This Row],[Bespovratna sredstva - Ukupno (EU+Nac) HRK
= Ukupna ugovorena vrijednost bespovratnih sredstava]]/7.5345</f>
        <v>6463671.0916450992</v>
      </c>
      <c r="U3409" s="50">
        <v>0</v>
      </c>
      <c r="V3409" s="51">
        <f>Ugovori_OPULJP[[#This Row],[Javni doprinos korisnika - HRK]]/7.5345</f>
        <v>0</v>
      </c>
      <c r="W3409" s="50">
        <v>0</v>
      </c>
      <c r="X3409" s="51">
        <f>Ugovori_OPULJP[[#This Row],[Privatni doprinos korisnika - HRK]]/7.5345</f>
        <v>0</v>
      </c>
      <c r="Y3409" s="52">
        <v>48700529.840000004</v>
      </c>
      <c r="Z3409" s="53">
        <f>Ugovori_OPULJP[[#This Row],[UKUPNI PRIHVATLJIVI IZDACI
TOTAL ELIGIBLE EXPENDITURE
= Bespovratna sredstva ukupno + doprinos korisnika
= Ukupni prihvatljivi troškovi
= Ukupna ugovorena vrijednost projekta HRK]]/7.5345</f>
        <v>6463671.0916450992</v>
      </c>
      <c r="AA3409" s="57" t="s">
        <v>38</v>
      </c>
      <c r="AB3409" s="57" t="s">
        <v>35</v>
      </c>
      <c r="AC3409" s="88" t="s">
        <v>12321</v>
      </c>
      <c r="AD3409" s="43" t="s">
        <v>12142</v>
      </c>
    </row>
    <row r="3410" spans="1:30" ht="88.5" customHeight="1" x14ac:dyDescent="0.2">
      <c r="A3410" s="41" t="s">
        <v>12322</v>
      </c>
      <c r="B3410" s="42" t="s">
        <v>12136</v>
      </c>
      <c r="C3410" s="43" t="s">
        <v>12323</v>
      </c>
      <c r="D3410" s="43" t="s">
        <v>12324</v>
      </c>
      <c r="E3410" s="44" t="s">
        <v>232</v>
      </c>
      <c r="F3410" s="45" t="s">
        <v>12325</v>
      </c>
      <c r="G3410" s="45" t="s">
        <v>1214</v>
      </c>
      <c r="H3410" s="47">
        <v>42948</v>
      </c>
      <c r="I3410" s="47">
        <v>43677</v>
      </c>
      <c r="J3410" s="48" t="str">
        <f>IF(Ugovori_OPULJP[[#This Row],[DATUM ZAVRŠETKA OPERACIJE]]&gt;DATE(2024,3,31),"u provedbi","završen")</f>
        <v>završen</v>
      </c>
      <c r="K3410" s="46" t="s">
        <v>371</v>
      </c>
      <c r="L3410" s="46" t="s">
        <v>371</v>
      </c>
      <c r="M3410" s="49">
        <v>0.85</v>
      </c>
      <c r="N3410" s="49">
        <v>0.15</v>
      </c>
      <c r="O3410" s="50">
        <f>Ugovori_OPULJP[[#This Row],[Bespovratna sredstva - Ukupno (EU+Nac) HRK
= Ukupna ugovorena vrijednost bespovratnih sredstava]]*Ugovori_OPULJP[[#This Row],[EU STOPA SUFINANCIRANJA %
EU CO-FINANCING RATE %]]</f>
        <v>843691.50399999996</v>
      </c>
      <c r="P3410" s="51">
        <f>Ugovori_OPULJP[[#This Row],[Bespovratna sredstva - EU dio - HRK]]/7.5345</f>
        <v>111977.10584643969</v>
      </c>
      <c r="Q3410" s="50">
        <f>Ugovori_OPULJP[[#This Row],[Bespovratna sredstva - Ukupno (EU+Nac) HRK
= Ukupna ugovorena vrijednost bespovratnih sredstava]]*Ugovori_OPULJP[[#This Row],[STOPA NACIONALNOG SUFINANCIRANJA %]]</f>
        <v>148886.736</v>
      </c>
      <c r="R3410" s="51">
        <f>Ugovori_OPULJP[[#This Row],[Bespovratna sredstva - Nacionalni dio - HRK]]/7.5345</f>
        <v>19760.665737607007</v>
      </c>
      <c r="S3410" s="50">
        <v>992578.24</v>
      </c>
      <c r="T3410" s="51">
        <f>Ugovori_OPULJP[[#This Row],[Bespovratna sredstva - Ukupno (EU+Nac) HRK
= Ukupna ugovorena vrijednost bespovratnih sredstava]]/7.5345</f>
        <v>131737.77158404671</v>
      </c>
      <c r="U3410" s="50">
        <v>0</v>
      </c>
      <c r="V3410" s="51">
        <f>Ugovori_OPULJP[[#This Row],[Javni doprinos korisnika - HRK]]/7.5345</f>
        <v>0</v>
      </c>
      <c r="W3410" s="50">
        <v>0</v>
      </c>
      <c r="X3410" s="51">
        <f>Ugovori_OPULJP[[#This Row],[Privatni doprinos korisnika - HRK]]/7.5345</f>
        <v>0</v>
      </c>
      <c r="Y3410" s="52">
        <v>992578.24</v>
      </c>
      <c r="Z3410" s="53">
        <f>Ugovori_OPULJP[[#This Row],[UKUPNI PRIHVATLJIVI IZDACI
TOTAL ELIGIBLE EXPENDITURE
= Bespovratna sredstva ukupno + doprinos korisnika
= Ukupni prihvatljivi troškovi
= Ukupna ugovorena vrijednost projekta HRK]]/7.5345</f>
        <v>131737.77158404671</v>
      </c>
      <c r="AA3410" s="44" t="s">
        <v>12326</v>
      </c>
      <c r="AB3410" s="44" t="s">
        <v>753</v>
      </c>
      <c r="AC3410" s="43" t="s">
        <v>12327</v>
      </c>
      <c r="AD3410" s="43" t="s">
        <v>12328</v>
      </c>
    </row>
    <row r="3411" spans="1:30" ht="88.5" customHeight="1" x14ac:dyDescent="0.2">
      <c r="A3411" s="41" t="s">
        <v>12329</v>
      </c>
      <c r="B3411" s="42" t="s">
        <v>12136</v>
      </c>
      <c r="C3411" s="43" t="s">
        <v>12323</v>
      </c>
      <c r="D3411" s="43" t="s">
        <v>12324</v>
      </c>
      <c r="E3411" s="44" t="s">
        <v>232</v>
      </c>
      <c r="F3411" s="45" t="s">
        <v>12330</v>
      </c>
      <c r="G3411" s="45" t="s">
        <v>12331</v>
      </c>
      <c r="H3411" s="47">
        <v>42887</v>
      </c>
      <c r="I3411" s="47">
        <v>43616</v>
      </c>
      <c r="J3411" s="48" t="str">
        <f>IF(Ugovori_OPULJP[[#This Row],[DATUM ZAVRŠETKA OPERACIJE]]&gt;DATE(2024,3,31),"u provedbi","završen")</f>
        <v>završen</v>
      </c>
      <c r="K3411" s="46" t="s">
        <v>12332</v>
      </c>
      <c r="L3411" s="46" t="s">
        <v>37</v>
      </c>
      <c r="M3411" s="49">
        <v>0.85</v>
      </c>
      <c r="N3411" s="49">
        <v>0.15</v>
      </c>
      <c r="O3411" s="50">
        <f>Ugovori_OPULJP[[#This Row],[Bespovratna sredstva - Ukupno (EU+Nac) HRK
= Ukupna ugovorena vrijednost bespovratnih sredstava]]*Ugovori_OPULJP[[#This Row],[EU STOPA SUFINANCIRANJA %
EU CO-FINANCING RATE %]]</f>
        <v>1003610.2149999999</v>
      </c>
      <c r="P3411" s="51">
        <f>Ugovori_OPULJP[[#This Row],[Bespovratna sredstva - EU dio - HRK]]/7.5345</f>
        <v>133201.96628840663</v>
      </c>
      <c r="Q3411" s="50">
        <f>Ugovori_OPULJP[[#This Row],[Bespovratna sredstva - Ukupno (EU+Nac) HRK
= Ukupna ugovorena vrijednost bespovratnih sredstava]]*Ugovori_OPULJP[[#This Row],[STOPA NACIONALNOG SUFINANCIRANJA %]]</f>
        <v>177107.68499999997</v>
      </c>
      <c r="R3411" s="51">
        <f>Ugovori_OPULJP[[#This Row],[Bespovratna sredstva - Nacionalni dio - HRK]]/7.5345</f>
        <v>23506.229345012936</v>
      </c>
      <c r="S3411" s="50">
        <v>1180717.8999999999</v>
      </c>
      <c r="T3411" s="51">
        <f>Ugovori_OPULJP[[#This Row],[Bespovratna sredstva - Ukupno (EU+Nac) HRK
= Ukupna ugovorena vrijednost bespovratnih sredstava]]/7.5345</f>
        <v>156708.19563341959</v>
      </c>
      <c r="U3411" s="50">
        <v>0</v>
      </c>
      <c r="V3411" s="51">
        <f>Ugovori_OPULJP[[#This Row],[Javni doprinos korisnika - HRK]]/7.5345</f>
        <v>0</v>
      </c>
      <c r="W3411" s="50">
        <v>0</v>
      </c>
      <c r="X3411" s="51">
        <f>Ugovori_OPULJP[[#This Row],[Privatni doprinos korisnika - HRK]]/7.5345</f>
        <v>0</v>
      </c>
      <c r="Y3411" s="52">
        <v>1180717.8999999999</v>
      </c>
      <c r="Z3411" s="53">
        <f>Ugovori_OPULJP[[#This Row],[UKUPNI PRIHVATLJIVI IZDACI
TOTAL ELIGIBLE EXPENDITURE
= Bespovratna sredstva ukupno + doprinos korisnika
= Ukupni prihvatljivi troškovi
= Ukupna ugovorena vrijednost projekta HRK]]/7.5345</f>
        <v>156708.19563341959</v>
      </c>
      <c r="AA3411" s="44" t="s">
        <v>12326</v>
      </c>
      <c r="AB3411" s="44" t="s">
        <v>753</v>
      </c>
      <c r="AC3411" s="43" t="s">
        <v>12333</v>
      </c>
      <c r="AD3411" s="43" t="s">
        <v>12328</v>
      </c>
    </row>
    <row r="3412" spans="1:30" ht="88.5" customHeight="1" x14ac:dyDescent="0.2">
      <c r="A3412" s="41" t="s">
        <v>12334</v>
      </c>
      <c r="B3412" s="42" t="s">
        <v>12136</v>
      </c>
      <c r="C3412" s="43" t="s">
        <v>12323</v>
      </c>
      <c r="D3412" s="43" t="s">
        <v>12324</v>
      </c>
      <c r="E3412" s="44" t="s">
        <v>232</v>
      </c>
      <c r="F3412" s="45" t="s">
        <v>12335</v>
      </c>
      <c r="G3412" s="45" t="s">
        <v>8158</v>
      </c>
      <c r="H3412" s="47">
        <v>42948</v>
      </c>
      <c r="I3412" s="47">
        <v>43404</v>
      </c>
      <c r="J3412" s="48" t="str">
        <f>IF(Ugovori_OPULJP[[#This Row],[DATUM ZAVRŠETKA OPERACIJE]]&gt;DATE(2024,3,31),"u provedbi","završen")</f>
        <v>završen</v>
      </c>
      <c r="K3412" s="46" t="s">
        <v>104</v>
      </c>
      <c r="L3412" s="46" t="s">
        <v>37</v>
      </c>
      <c r="M3412" s="49">
        <v>0.85</v>
      </c>
      <c r="N3412" s="49">
        <v>0.15</v>
      </c>
      <c r="O3412" s="50">
        <f>Ugovori_OPULJP[[#This Row],[Bespovratna sredstva - Ukupno (EU+Nac) HRK
= Ukupna ugovorena vrijednost bespovratnih sredstava]]*Ugovori_OPULJP[[#This Row],[EU STOPA SUFINANCIRANJA %
EU CO-FINANCING RATE %]]</f>
        <v>436164.01049999997</v>
      </c>
      <c r="P3412" s="51">
        <f>Ugovori_OPULJP[[#This Row],[Bespovratna sredstva - EU dio - HRK]]/7.5345</f>
        <v>57888.912402946436</v>
      </c>
      <c r="Q3412" s="50">
        <f>Ugovori_OPULJP[[#This Row],[Bespovratna sredstva - Ukupno (EU+Nac) HRK
= Ukupna ugovorena vrijednost bespovratnih sredstava]]*Ugovori_OPULJP[[#This Row],[STOPA NACIONALNOG SUFINANCIRANJA %]]</f>
        <v>76970.119500000001</v>
      </c>
      <c r="R3412" s="51">
        <f>Ugovori_OPULJP[[#This Row],[Bespovratna sredstva - Nacionalni dio - HRK]]/7.5345</f>
        <v>10215.690424049373</v>
      </c>
      <c r="S3412" s="50">
        <v>513134.13</v>
      </c>
      <c r="T3412" s="51">
        <f>Ugovori_OPULJP[[#This Row],[Bespovratna sredstva - Ukupno (EU+Nac) HRK
= Ukupna ugovorena vrijednost bespovratnih sredstava]]/7.5345</f>
        <v>68104.602826995819</v>
      </c>
      <c r="U3412" s="50">
        <v>0</v>
      </c>
      <c r="V3412" s="51">
        <f>Ugovori_OPULJP[[#This Row],[Javni doprinos korisnika - HRK]]/7.5345</f>
        <v>0</v>
      </c>
      <c r="W3412" s="50">
        <v>0</v>
      </c>
      <c r="X3412" s="51">
        <f>Ugovori_OPULJP[[#This Row],[Privatni doprinos korisnika - HRK]]/7.5345</f>
        <v>0</v>
      </c>
      <c r="Y3412" s="52">
        <v>513134.13</v>
      </c>
      <c r="Z3412" s="53">
        <f>Ugovori_OPULJP[[#This Row],[UKUPNI PRIHVATLJIVI IZDACI
TOTAL ELIGIBLE EXPENDITURE
= Bespovratna sredstva ukupno + doprinos korisnika
= Ukupni prihvatljivi troškovi
= Ukupna ugovorena vrijednost projekta HRK]]/7.5345</f>
        <v>68104.602826995819</v>
      </c>
      <c r="AA3412" s="44" t="s">
        <v>12326</v>
      </c>
      <c r="AB3412" s="44" t="s">
        <v>753</v>
      </c>
      <c r="AC3412" s="43" t="s">
        <v>12336</v>
      </c>
      <c r="AD3412" s="43" t="s">
        <v>12328</v>
      </c>
    </row>
    <row r="3413" spans="1:30" ht="88.5" customHeight="1" x14ac:dyDescent="0.2">
      <c r="A3413" s="41" t="s">
        <v>12337</v>
      </c>
      <c r="B3413" s="42" t="s">
        <v>12136</v>
      </c>
      <c r="C3413" s="43" t="s">
        <v>12323</v>
      </c>
      <c r="D3413" s="43" t="s">
        <v>12324</v>
      </c>
      <c r="E3413" s="44" t="s">
        <v>232</v>
      </c>
      <c r="F3413" s="45" t="s">
        <v>12338</v>
      </c>
      <c r="G3413" s="45" t="s">
        <v>10529</v>
      </c>
      <c r="H3413" s="47">
        <v>42948</v>
      </c>
      <c r="I3413" s="47">
        <v>43677</v>
      </c>
      <c r="J3413" s="48" t="str">
        <f>IF(Ugovori_OPULJP[[#This Row],[DATUM ZAVRŠETKA OPERACIJE]]&gt;DATE(2024,3,31),"u provedbi","završen")</f>
        <v>završen</v>
      </c>
      <c r="K3413" s="46" t="s">
        <v>12339</v>
      </c>
      <c r="L3413" s="46" t="s">
        <v>37</v>
      </c>
      <c r="M3413" s="49">
        <v>0.85</v>
      </c>
      <c r="N3413" s="49">
        <v>0.15</v>
      </c>
      <c r="O3413" s="50">
        <f>Ugovori_OPULJP[[#This Row],[Bespovratna sredstva - Ukupno (EU+Nac) HRK
= Ukupna ugovorena vrijednost bespovratnih sredstava]]*Ugovori_OPULJP[[#This Row],[EU STOPA SUFINANCIRANJA %
EU CO-FINANCING RATE %]]</f>
        <v>969180.9310000001</v>
      </c>
      <c r="P3413" s="51">
        <f>Ugovori_OPULJP[[#This Row],[Bespovratna sredstva - EU dio - HRK]]/7.5345</f>
        <v>128632.41502422192</v>
      </c>
      <c r="Q3413" s="50">
        <f>Ugovori_OPULJP[[#This Row],[Bespovratna sredstva - Ukupno (EU+Nac) HRK
= Ukupna ugovorena vrijednost bespovratnih sredstava]]*Ugovori_OPULJP[[#This Row],[STOPA NACIONALNOG SUFINANCIRANJA %]]</f>
        <v>171031.929</v>
      </c>
      <c r="R3413" s="51">
        <f>Ugovori_OPULJP[[#This Row],[Bespovratna sredstva - Nacionalni dio - HRK]]/7.5345</f>
        <v>22699.837945450927</v>
      </c>
      <c r="S3413" s="50">
        <v>1140212.8600000001</v>
      </c>
      <c r="T3413" s="51">
        <f>Ugovori_OPULJP[[#This Row],[Bespovratna sredstva - Ukupno (EU+Nac) HRK
= Ukupna ugovorena vrijednost bespovratnih sredstava]]/7.5345</f>
        <v>151332.25296967285</v>
      </c>
      <c r="U3413" s="50">
        <v>0</v>
      </c>
      <c r="V3413" s="51">
        <f>Ugovori_OPULJP[[#This Row],[Javni doprinos korisnika - HRK]]/7.5345</f>
        <v>0</v>
      </c>
      <c r="W3413" s="50">
        <v>0</v>
      </c>
      <c r="X3413" s="51">
        <f>Ugovori_OPULJP[[#This Row],[Privatni doprinos korisnika - HRK]]/7.5345</f>
        <v>0</v>
      </c>
      <c r="Y3413" s="52">
        <v>1140212.8600000001</v>
      </c>
      <c r="Z3413" s="53">
        <f>Ugovori_OPULJP[[#This Row],[UKUPNI PRIHVATLJIVI IZDACI
TOTAL ELIGIBLE EXPENDITURE
= Bespovratna sredstva ukupno + doprinos korisnika
= Ukupni prihvatljivi troškovi
= Ukupna ugovorena vrijednost projekta HRK]]/7.5345</f>
        <v>151332.25296967285</v>
      </c>
      <c r="AA3413" s="44" t="s">
        <v>12326</v>
      </c>
      <c r="AB3413" s="44" t="s">
        <v>753</v>
      </c>
      <c r="AC3413" s="43" t="s">
        <v>12340</v>
      </c>
      <c r="AD3413" s="43" t="s">
        <v>12328</v>
      </c>
    </row>
    <row r="3414" spans="1:30" ht="88.5" customHeight="1" x14ac:dyDescent="0.2">
      <c r="A3414" s="41" t="s">
        <v>12341</v>
      </c>
      <c r="B3414" s="42" t="s">
        <v>12136</v>
      </c>
      <c r="C3414" s="43" t="s">
        <v>12323</v>
      </c>
      <c r="D3414" s="43" t="s">
        <v>12324</v>
      </c>
      <c r="E3414" s="44" t="s">
        <v>232</v>
      </c>
      <c r="F3414" s="45" t="s">
        <v>12342</v>
      </c>
      <c r="G3414" s="45" t="s">
        <v>12343</v>
      </c>
      <c r="H3414" s="47">
        <v>42887</v>
      </c>
      <c r="I3414" s="47">
        <v>43616</v>
      </c>
      <c r="J3414" s="48" t="str">
        <f>IF(Ugovori_OPULJP[[#This Row],[DATUM ZAVRŠETKA OPERACIJE]]&gt;DATE(2024,3,31),"u provedbi","završen")</f>
        <v>završen</v>
      </c>
      <c r="K3414" s="46" t="s">
        <v>12344</v>
      </c>
      <c r="L3414" s="46" t="s">
        <v>79</v>
      </c>
      <c r="M3414" s="49">
        <v>0.85</v>
      </c>
      <c r="N3414" s="49">
        <v>0.15</v>
      </c>
      <c r="O3414" s="50">
        <f>Ugovori_OPULJP[[#This Row],[Bespovratna sredstva - Ukupno (EU+Nac) HRK
= Ukupna ugovorena vrijednost bespovratnih sredstava]]*Ugovori_OPULJP[[#This Row],[EU STOPA SUFINANCIRANJA %
EU CO-FINANCING RATE %]]</f>
        <v>991229.16599999997</v>
      </c>
      <c r="P3414" s="51">
        <f>Ugovori_OPULJP[[#This Row],[Bespovratna sredstva - EU dio - HRK]]/7.5345</f>
        <v>131558.71869400755</v>
      </c>
      <c r="Q3414" s="50">
        <f>Ugovori_OPULJP[[#This Row],[Bespovratna sredstva - Ukupno (EU+Nac) HRK
= Ukupna ugovorena vrijednost bespovratnih sredstava]]*Ugovori_OPULJP[[#This Row],[STOPA NACIONALNOG SUFINANCIRANJA %]]</f>
        <v>174922.79399999999</v>
      </c>
      <c r="R3414" s="51">
        <f>Ugovori_OPULJP[[#This Row],[Bespovratna sredstva - Nacionalni dio - HRK]]/7.5345</f>
        <v>23216.244475413099</v>
      </c>
      <c r="S3414" s="50">
        <v>1166151.96</v>
      </c>
      <c r="T3414" s="51">
        <f>Ugovori_OPULJP[[#This Row],[Bespovratna sredstva - Ukupno (EU+Nac) HRK
= Ukupna ugovorena vrijednost bespovratnih sredstava]]/7.5345</f>
        <v>154774.96316942066</v>
      </c>
      <c r="U3414" s="50">
        <v>0</v>
      </c>
      <c r="V3414" s="51">
        <f>Ugovori_OPULJP[[#This Row],[Javni doprinos korisnika - HRK]]/7.5345</f>
        <v>0</v>
      </c>
      <c r="W3414" s="50">
        <v>0</v>
      </c>
      <c r="X3414" s="51">
        <f>Ugovori_OPULJP[[#This Row],[Privatni doprinos korisnika - HRK]]/7.5345</f>
        <v>0</v>
      </c>
      <c r="Y3414" s="52">
        <v>1166151.96</v>
      </c>
      <c r="Z3414" s="53">
        <f>Ugovori_OPULJP[[#This Row],[UKUPNI PRIHVATLJIVI IZDACI
TOTAL ELIGIBLE EXPENDITURE
= Bespovratna sredstva ukupno + doprinos korisnika
= Ukupni prihvatljivi troškovi
= Ukupna ugovorena vrijednost projekta HRK]]/7.5345</f>
        <v>154774.96316942066</v>
      </c>
      <c r="AA3414" s="44" t="s">
        <v>12326</v>
      </c>
      <c r="AB3414" s="44" t="s">
        <v>753</v>
      </c>
      <c r="AC3414" s="43" t="s">
        <v>12345</v>
      </c>
      <c r="AD3414" s="43" t="s">
        <v>12328</v>
      </c>
    </row>
    <row r="3415" spans="1:30" ht="88.5" customHeight="1" x14ac:dyDescent="0.2">
      <c r="A3415" s="41" t="s">
        <v>12346</v>
      </c>
      <c r="B3415" s="42" t="s">
        <v>12136</v>
      </c>
      <c r="C3415" s="43" t="s">
        <v>12323</v>
      </c>
      <c r="D3415" s="43" t="s">
        <v>12324</v>
      </c>
      <c r="E3415" s="44" t="s">
        <v>232</v>
      </c>
      <c r="F3415" s="45" t="s">
        <v>12347</v>
      </c>
      <c r="G3415" s="45" t="s">
        <v>12348</v>
      </c>
      <c r="H3415" s="47">
        <v>42979</v>
      </c>
      <c r="I3415" s="47">
        <v>43434</v>
      </c>
      <c r="J3415" s="48" t="str">
        <f>IF(Ugovori_OPULJP[[#This Row],[DATUM ZAVRŠETKA OPERACIJE]]&gt;DATE(2024,3,31),"u provedbi","završen")</f>
        <v>završen</v>
      </c>
      <c r="K3415" s="46" t="s">
        <v>12349</v>
      </c>
      <c r="L3415" s="46" t="s">
        <v>37</v>
      </c>
      <c r="M3415" s="49">
        <v>0.85</v>
      </c>
      <c r="N3415" s="49">
        <v>0.15</v>
      </c>
      <c r="O3415" s="50">
        <f>Ugovori_OPULJP[[#This Row],[Bespovratna sredstva - Ukupno (EU+Nac) HRK
= Ukupna ugovorena vrijednost bespovratnih sredstava]]*Ugovori_OPULJP[[#This Row],[EU STOPA SUFINANCIRANJA %
EU CO-FINANCING RATE %]]</f>
        <v>593235.98649999988</v>
      </c>
      <c r="P3415" s="51">
        <f>Ugovori_OPULJP[[#This Row],[Bespovratna sredstva - EU dio - HRK]]/7.5345</f>
        <v>78735.94618090117</v>
      </c>
      <c r="Q3415" s="50">
        <f>Ugovori_OPULJP[[#This Row],[Bespovratna sredstva - Ukupno (EU+Nac) HRK
= Ukupna ugovorena vrijednost bespovratnih sredstava]]*Ugovori_OPULJP[[#This Row],[STOPA NACIONALNOG SUFINANCIRANJA %]]</f>
        <v>104688.70349999999</v>
      </c>
      <c r="R3415" s="51">
        <f>Ugovori_OPULJP[[#This Row],[Bespovratna sredstva - Nacionalni dio - HRK]]/7.5345</f>
        <v>13894.57873780609</v>
      </c>
      <c r="S3415" s="50">
        <v>697924.69</v>
      </c>
      <c r="T3415" s="51">
        <f>Ugovori_OPULJP[[#This Row],[Bespovratna sredstva - Ukupno (EU+Nac) HRK
= Ukupna ugovorena vrijednost bespovratnih sredstava]]/7.5345</f>
        <v>92630.524918707262</v>
      </c>
      <c r="U3415" s="50">
        <v>0</v>
      </c>
      <c r="V3415" s="51">
        <f>Ugovori_OPULJP[[#This Row],[Javni doprinos korisnika - HRK]]/7.5345</f>
        <v>0</v>
      </c>
      <c r="W3415" s="50">
        <v>0</v>
      </c>
      <c r="X3415" s="51">
        <f>Ugovori_OPULJP[[#This Row],[Privatni doprinos korisnika - HRK]]/7.5345</f>
        <v>0</v>
      </c>
      <c r="Y3415" s="52">
        <v>697924.69</v>
      </c>
      <c r="Z3415" s="53">
        <f>Ugovori_OPULJP[[#This Row],[UKUPNI PRIHVATLJIVI IZDACI
TOTAL ELIGIBLE EXPENDITURE
= Bespovratna sredstva ukupno + doprinos korisnika
= Ukupni prihvatljivi troškovi
= Ukupna ugovorena vrijednost projekta HRK]]/7.5345</f>
        <v>92630.524918707262</v>
      </c>
      <c r="AA3415" s="44" t="s">
        <v>12326</v>
      </c>
      <c r="AB3415" s="44" t="s">
        <v>753</v>
      </c>
      <c r="AC3415" s="43" t="s">
        <v>12350</v>
      </c>
      <c r="AD3415" s="43" t="s">
        <v>12328</v>
      </c>
    </row>
    <row r="3416" spans="1:30" ht="88.5" customHeight="1" x14ac:dyDescent="0.2">
      <c r="A3416" s="41" t="s">
        <v>12351</v>
      </c>
      <c r="B3416" s="42" t="s">
        <v>12136</v>
      </c>
      <c r="C3416" s="43" t="s">
        <v>12323</v>
      </c>
      <c r="D3416" s="43" t="s">
        <v>12324</v>
      </c>
      <c r="E3416" s="44" t="s">
        <v>232</v>
      </c>
      <c r="F3416" s="45" t="s">
        <v>12352</v>
      </c>
      <c r="G3416" s="45" t="s">
        <v>12353</v>
      </c>
      <c r="H3416" s="47">
        <v>42948</v>
      </c>
      <c r="I3416" s="47">
        <v>43343</v>
      </c>
      <c r="J3416" s="48" t="str">
        <f>IF(Ugovori_OPULJP[[#This Row],[DATUM ZAVRŠETKA OPERACIJE]]&gt;DATE(2024,3,31),"u provedbi","završen")</f>
        <v>završen</v>
      </c>
      <c r="K3416" s="46" t="s">
        <v>12354</v>
      </c>
      <c r="L3416" s="46" t="s">
        <v>104</v>
      </c>
      <c r="M3416" s="49">
        <v>0.85</v>
      </c>
      <c r="N3416" s="49">
        <v>0.15</v>
      </c>
      <c r="O3416" s="50">
        <f>Ugovori_OPULJP[[#This Row],[Bespovratna sredstva - Ukupno (EU+Nac) HRK
= Ukupna ugovorena vrijednost bespovratnih sredstava]]*Ugovori_OPULJP[[#This Row],[EU STOPA SUFINANCIRANJA %
EU CO-FINANCING RATE %]]</f>
        <v>478139.0675</v>
      </c>
      <c r="P3416" s="51">
        <f>Ugovori_OPULJP[[#This Row],[Bespovratna sredstva - EU dio - HRK]]/7.5345</f>
        <v>63459.959851350453</v>
      </c>
      <c r="Q3416" s="50">
        <f>Ugovori_OPULJP[[#This Row],[Bespovratna sredstva - Ukupno (EU+Nac) HRK
= Ukupna ugovorena vrijednost bespovratnih sredstava]]*Ugovori_OPULJP[[#This Row],[STOPA NACIONALNOG SUFINANCIRANJA %]]</f>
        <v>84377.482499999998</v>
      </c>
      <c r="R3416" s="51">
        <f>Ugovori_OPULJP[[#This Row],[Bespovratna sredstva - Nacionalni dio - HRK]]/7.5345</f>
        <v>11198.816444355962</v>
      </c>
      <c r="S3416" s="50">
        <v>562516.55000000005</v>
      </c>
      <c r="T3416" s="51">
        <f>Ugovori_OPULJP[[#This Row],[Bespovratna sredstva - Ukupno (EU+Nac) HRK
= Ukupna ugovorena vrijednost bespovratnih sredstava]]/7.5345</f>
        <v>74658.776295706426</v>
      </c>
      <c r="U3416" s="50">
        <v>0</v>
      </c>
      <c r="V3416" s="51">
        <f>Ugovori_OPULJP[[#This Row],[Javni doprinos korisnika - HRK]]/7.5345</f>
        <v>0</v>
      </c>
      <c r="W3416" s="50">
        <v>0</v>
      </c>
      <c r="X3416" s="51">
        <f>Ugovori_OPULJP[[#This Row],[Privatni doprinos korisnika - HRK]]/7.5345</f>
        <v>0</v>
      </c>
      <c r="Y3416" s="52">
        <v>562516.55000000005</v>
      </c>
      <c r="Z3416" s="53">
        <f>Ugovori_OPULJP[[#This Row],[UKUPNI PRIHVATLJIVI IZDACI
TOTAL ELIGIBLE EXPENDITURE
= Bespovratna sredstva ukupno + doprinos korisnika
= Ukupni prihvatljivi troškovi
= Ukupna ugovorena vrijednost projekta HRK]]/7.5345</f>
        <v>74658.776295706426</v>
      </c>
      <c r="AA3416" s="44" t="s">
        <v>12326</v>
      </c>
      <c r="AB3416" s="44" t="s">
        <v>753</v>
      </c>
      <c r="AC3416" s="43" t="s">
        <v>12355</v>
      </c>
      <c r="AD3416" s="43" t="s">
        <v>12328</v>
      </c>
    </row>
    <row r="3417" spans="1:30" ht="88.5" customHeight="1" x14ac:dyDescent="0.2">
      <c r="A3417" s="41" t="s">
        <v>12356</v>
      </c>
      <c r="B3417" s="42" t="s">
        <v>12136</v>
      </c>
      <c r="C3417" s="43" t="s">
        <v>12323</v>
      </c>
      <c r="D3417" s="43" t="s">
        <v>12324</v>
      </c>
      <c r="E3417" s="44" t="s">
        <v>232</v>
      </c>
      <c r="F3417" s="45" t="s">
        <v>12357</v>
      </c>
      <c r="G3417" s="45" t="s">
        <v>12358</v>
      </c>
      <c r="H3417" s="47">
        <v>42948</v>
      </c>
      <c r="I3417" s="47">
        <v>43646</v>
      </c>
      <c r="J3417" s="48" t="str">
        <f>IF(Ugovori_OPULJP[[#This Row],[DATUM ZAVRŠETKA OPERACIJE]]&gt;DATE(2024,3,31),"u provedbi","završen")</f>
        <v>završen</v>
      </c>
      <c r="K3417" s="46" t="s">
        <v>12359</v>
      </c>
      <c r="L3417" s="46" t="s">
        <v>79</v>
      </c>
      <c r="M3417" s="49">
        <v>0.85</v>
      </c>
      <c r="N3417" s="49">
        <v>0.15</v>
      </c>
      <c r="O3417" s="50">
        <f>Ugovori_OPULJP[[#This Row],[Bespovratna sredstva - Ukupno (EU+Nac) HRK
= Ukupna ugovorena vrijednost bespovratnih sredstava]]*Ugovori_OPULJP[[#This Row],[EU STOPA SUFINANCIRANJA %
EU CO-FINANCING RATE %]]</f>
        <v>594997.03350000002</v>
      </c>
      <c r="P3417" s="51">
        <f>Ugovori_OPULJP[[#This Row],[Bespovratna sredstva - EU dio - HRK]]/7.5345</f>
        <v>78969.677284491336</v>
      </c>
      <c r="Q3417" s="50">
        <f>Ugovori_OPULJP[[#This Row],[Bespovratna sredstva - Ukupno (EU+Nac) HRK
= Ukupna ugovorena vrijednost bespovratnih sredstava]]*Ugovori_OPULJP[[#This Row],[STOPA NACIONALNOG SUFINANCIRANJA %]]</f>
        <v>104999.4765</v>
      </c>
      <c r="R3417" s="51">
        <f>Ugovori_OPULJP[[#This Row],[Bespovratna sredstva - Nacionalni dio - HRK]]/7.5345</f>
        <v>13935.825403145531</v>
      </c>
      <c r="S3417" s="50">
        <v>699996.51</v>
      </c>
      <c r="T3417" s="51">
        <f>Ugovori_OPULJP[[#This Row],[Bespovratna sredstva - Ukupno (EU+Nac) HRK
= Ukupna ugovorena vrijednost bespovratnih sredstava]]/7.5345</f>
        <v>92905.502687636865</v>
      </c>
      <c r="U3417" s="50">
        <v>0</v>
      </c>
      <c r="V3417" s="51">
        <f>Ugovori_OPULJP[[#This Row],[Javni doprinos korisnika - HRK]]/7.5345</f>
        <v>0</v>
      </c>
      <c r="W3417" s="50">
        <v>0</v>
      </c>
      <c r="X3417" s="51">
        <f>Ugovori_OPULJP[[#This Row],[Privatni doprinos korisnika - HRK]]/7.5345</f>
        <v>0</v>
      </c>
      <c r="Y3417" s="52">
        <v>699996.51</v>
      </c>
      <c r="Z3417" s="53">
        <f>Ugovori_OPULJP[[#This Row],[UKUPNI PRIHVATLJIVI IZDACI
TOTAL ELIGIBLE EXPENDITURE
= Bespovratna sredstva ukupno + doprinos korisnika
= Ukupni prihvatljivi troškovi
= Ukupna ugovorena vrijednost projekta HRK]]/7.5345</f>
        <v>92905.502687636865</v>
      </c>
      <c r="AA3417" s="44" t="s">
        <v>12326</v>
      </c>
      <c r="AB3417" s="44" t="s">
        <v>753</v>
      </c>
      <c r="AC3417" s="43" t="s">
        <v>12360</v>
      </c>
      <c r="AD3417" s="43" t="s">
        <v>12328</v>
      </c>
    </row>
    <row r="3418" spans="1:30" ht="88.5" customHeight="1" x14ac:dyDescent="0.2">
      <c r="A3418" s="41" t="s">
        <v>12361</v>
      </c>
      <c r="B3418" s="42" t="s">
        <v>12136</v>
      </c>
      <c r="C3418" s="43" t="s">
        <v>12323</v>
      </c>
      <c r="D3418" s="43" t="s">
        <v>12324</v>
      </c>
      <c r="E3418" s="44" t="s">
        <v>232</v>
      </c>
      <c r="F3418" s="45" t="s">
        <v>12362</v>
      </c>
      <c r="G3418" s="45" t="s">
        <v>12363</v>
      </c>
      <c r="H3418" s="47">
        <v>42979</v>
      </c>
      <c r="I3418" s="47">
        <v>43616</v>
      </c>
      <c r="J3418" s="48" t="str">
        <f>IF(Ugovori_OPULJP[[#This Row],[DATUM ZAVRŠETKA OPERACIJE]]&gt;DATE(2024,3,31),"u provedbi","završen")</f>
        <v>završen</v>
      </c>
      <c r="K3418" s="46" t="s">
        <v>12364</v>
      </c>
      <c r="L3418" s="46" t="s">
        <v>37</v>
      </c>
      <c r="M3418" s="49">
        <v>0.85</v>
      </c>
      <c r="N3418" s="49">
        <v>0.15</v>
      </c>
      <c r="O3418" s="50">
        <f>Ugovori_OPULJP[[#This Row],[Bespovratna sredstva - Ukupno (EU+Nac) HRK
= Ukupna ugovorena vrijednost bespovratnih sredstava]]*Ugovori_OPULJP[[#This Row],[EU STOPA SUFINANCIRANJA %
EU CO-FINANCING RATE %]]</f>
        <v>720921.59249999991</v>
      </c>
      <c r="P3418" s="51">
        <f>Ugovori_OPULJP[[#This Row],[Bespovratna sredstva - EU dio - HRK]]/7.5345</f>
        <v>95682.7384033446</v>
      </c>
      <c r="Q3418" s="50">
        <f>Ugovori_OPULJP[[#This Row],[Bespovratna sredstva - Ukupno (EU+Nac) HRK
= Ukupna ugovorena vrijednost bespovratnih sredstava]]*Ugovori_OPULJP[[#This Row],[STOPA NACIONALNOG SUFINANCIRANJA %]]</f>
        <v>127221.45749999999</v>
      </c>
      <c r="R3418" s="51">
        <f>Ugovori_OPULJP[[#This Row],[Bespovratna sredstva - Nacionalni dio - HRK]]/7.5345</f>
        <v>16885.189130001989</v>
      </c>
      <c r="S3418" s="50">
        <v>848143.04999999993</v>
      </c>
      <c r="T3418" s="51">
        <f>Ugovori_OPULJP[[#This Row],[Bespovratna sredstva - Ukupno (EU+Nac) HRK
= Ukupna ugovorena vrijednost bespovratnih sredstava]]/7.5345</f>
        <v>112567.92753334659</v>
      </c>
      <c r="U3418" s="50">
        <v>0</v>
      </c>
      <c r="V3418" s="51">
        <f>Ugovori_OPULJP[[#This Row],[Javni doprinos korisnika - HRK]]/7.5345</f>
        <v>0</v>
      </c>
      <c r="W3418" s="50">
        <v>0</v>
      </c>
      <c r="X3418" s="51">
        <f>Ugovori_OPULJP[[#This Row],[Privatni doprinos korisnika - HRK]]/7.5345</f>
        <v>0</v>
      </c>
      <c r="Y3418" s="52">
        <v>848143.04999999993</v>
      </c>
      <c r="Z3418" s="53">
        <f>Ugovori_OPULJP[[#This Row],[UKUPNI PRIHVATLJIVI IZDACI
TOTAL ELIGIBLE EXPENDITURE
= Bespovratna sredstva ukupno + doprinos korisnika
= Ukupni prihvatljivi troškovi
= Ukupna ugovorena vrijednost projekta HRK]]/7.5345</f>
        <v>112567.92753334659</v>
      </c>
      <c r="AA3418" s="44" t="s">
        <v>12326</v>
      </c>
      <c r="AB3418" s="44" t="s">
        <v>753</v>
      </c>
      <c r="AC3418" s="43" t="s">
        <v>12365</v>
      </c>
      <c r="AD3418" s="43" t="s">
        <v>12328</v>
      </c>
    </row>
    <row r="3419" spans="1:30" ht="88.5" customHeight="1" x14ac:dyDescent="0.2">
      <c r="A3419" s="41" t="s">
        <v>12366</v>
      </c>
      <c r="B3419" s="42" t="s">
        <v>12136</v>
      </c>
      <c r="C3419" s="43" t="s">
        <v>12323</v>
      </c>
      <c r="D3419" s="43" t="s">
        <v>12324</v>
      </c>
      <c r="E3419" s="44" t="s">
        <v>232</v>
      </c>
      <c r="F3419" s="45" t="s">
        <v>12367</v>
      </c>
      <c r="G3419" s="45" t="s">
        <v>1100</v>
      </c>
      <c r="H3419" s="47">
        <v>42887</v>
      </c>
      <c r="I3419" s="47">
        <v>43434</v>
      </c>
      <c r="J3419" s="48" t="str">
        <f>IF(Ugovori_OPULJP[[#This Row],[DATUM ZAVRŠETKA OPERACIJE]]&gt;DATE(2024,3,31),"u provedbi","završen")</f>
        <v>završen</v>
      </c>
      <c r="K3419" s="46" t="s">
        <v>173</v>
      </c>
      <c r="L3419" s="46" t="s">
        <v>173</v>
      </c>
      <c r="M3419" s="49">
        <v>0.85</v>
      </c>
      <c r="N3419" s="49">
        <v>0.15</v>
      </c>
      <c r="O3419" s="50">
        <f>Ugovori_OPULJP[[#This Row],[Bespovratna sredstva - Ukupno (EU+Nac) HRK
= Ukupna ugovorena vrijednost bespovratnih sredstava]]*Ugovori_OPULJP[[#This Row],[EU STOPA SUFINANCIRANJA %
EU CO-FINANCING RATE %]]</f>
        <v>598802.28800000006</v>
      </c>
      <c r="P3419" s="51">
        <f>Ugovori_OPULJP[[#This Row],[Bespovratna sredstva - EU dio - HRK]]/7.5345</f>
        <v>79474.721348463732</v>
      </c>
      <c r="Q3419" s="50">
        <f>Ugovori_OPULJP[[#This Row],[Bespovratna sredstva - Ukupno (EU+Nac) HRK
= Ukupna ugovorena vrijednost bespovratnih sredstava]]*Ugovori_OPULJP[[#This Row],[STOPA NACIONALNOG SUFINANCIRANJA %]]</f>
        <v>105670.992</v>
      </c>
      <c r="R3419" s="51">
        <f>Ugovori_OPULJP[[#This Row],[Bespovratna sredstva - Nacionalni dio - HRK]]/7.5345</f>
        <v>14024.950826199482</v>
      </c>
      <c r="S3419" s="50">
        <v>704473.28</v>
      </c>
      <c r="T3419" s="51">
        <f>Ugovori_OPULJP[[#This Row],[Bespovratna sredstva - Ukupno (EU+Nac) HRK
= Ukupna ugovorena vrijednost bespovratnih sredstava]]/7.5345</f>
        <v>93499.67217466321</v>
      </c>
      <c r="U3419" s="50">
        <v>0</v>
      </c>
      <c r="V3419" s="51">
        <f>Ugovori_OPULJP[[#This Row],[Javni doprinos korisnika - HRK]]/7.5345</f>
        <v>0</v>
      </c>
      <c r="W3419" s="50">
        <v>0</v>
      </c>
      <c r="X3419" s="51">
        <f>Ugovori_OPULJP[[#This Row],[Privatni doprinos korisnika - HRK]]/7.5345</f>
        <v>0</v>
      </c>
      <c r="Y3419" s="52">
        <v>704473.28</v>
      </c>
      <c r="Z3419" s="53">
        <f>Ugovori_OPULJP[[#This Row],[UKUPNI PRIHVATLJIVI IZDACI
TOTAL ELIGIBLE EXPENDITURE
= Bespovratna sredstva ukupno + doprinos korisnika
= Ukupni prihvatljivi troškovi
= Ukupna ugovorena vrijednost projekta HRK]]/7.5345</f>
        <v>93499.67217466321</v>
      </c>
      <c r="AA3419" s="44" t="s">
        <v>12326</v>
      </c>
      <c r="AB3419" s="44" t="s">
        <v>753</v>
      </c>
      <c r="AC3419" s="43" t="s">
        <v>12368</v>
      </c>
      <c r="AD3419" s="43" t="s">
        <v>12328</v>
      </c>
    </row>
    <row r="3420" spans="1:30" ht="88.5" customHeight="1" x14ac:dyDescent="0.2">
      <c r="A3420" s="41" t="s">
        <v>12369</v>
      </c>
      <c r="B3420" s="42" t="s">
        <v>12136</v>
      </c>
      <c r="C3420" s="43" t="s">
        <v>12323</v>
      </c>
      <c r="D3420" s="43" t="s">
        <v>12324</v>
      </c>
      <c r="E3420" s="44" t="s">
        <v>232</v>
      </c>
      <c r="F3420" s="45" t="s">
        <v>12370</v>
      </c>
      <c r="G3420" s="45" t="s">
        <v>12371</v>
      </c>
      <c r="H3420" s="47">
        <v>42887</v>
      </c>
      <c r="I3420" s="47">
        <v>43616</v>
      </c>
      <c r="J3420" s="48" t="str">
        <f>IF(Ugovori_OPULJP[[#This Row],[DATUM ZAVRŠETKA OPERACIJE]]&gt;DATE(2024,3,31),"u provedbi","završen")</f>
        <v>završen</v>
      </c>
      <c r="K3420" s="46" t="s">
        <v>37</v>
      </c>
      <c r="L3420" s="46" t="s">
        <v>37</v>
      </c>
      <c r="M3420" s="49">
        <v>0.85</v>
      </c>
      <c r="N3420" s="49">
        <v>0.15</v>
      </c>
      <c r="O3420" s="50">
        <f>Ugovori_OPULJP[[#This Row],[Bespovratna sredstva - Ukupno (EU+Nac) HRK
= Ukupna ugovorena vrijednost bespovratnih sredstava]]*Ugovori_OPULJP[[#This Row],[EU STOPA SUFINANCIRANJA %
EU CO-FINANCING RATE %]]</f>
        <v>589038.68649999995</v>
      </c>
      <c r="P3420" s="51">
        <f>Ugovori_OPULJP[[#This Row],[Bespovratna sredstva - EU dio - HRK]]/7.5345</f>
        <v>78178.86873714246</v>
      </c>
      <c r="Q3420" s="50">
        <f>Ugovori_OPULJP[[#This Row],[Bespovratna sredstva - Ukupno (EU+Nac) HRK
= Ukupna ugovorena vrijednost bespovratnih sredstava]]*Ugovori_OPULJP[[#This Row],[STOPA NACIONALNOG SUFINANCIRANJA %]]</f>
        <v>103948.00349999999</v>
      </c>
      <c r="R3420" s="51">
        <f>Ugovori_OPULJP[[#This Row],[Bespovratna sredstva - Nacionalni dio - HRK]]/7.5345</f>
        <v>13796.270953613377</v>
      </c>
      <c r="S3420" s="50">
        <v>692986.69</v>
      </c>
      <c r="T3420" s="51">
        <f>Ugovori_OPULJP[[#This Row],[Bespovratna sredstva - Ukupno (EU+Nac) HRK
= Ukupna ugovorena vrijednost bespovratnih sredstava]]/7.5345</f>
        <v>91975.139690755837</v>
      </c>
      <c r="U3420" s="50">
        <v>0</v>
      </c>
      <c r="V3420" s="51">
        <f>Ugovori_OPULJP[[#This Row],[Javni doprinos korisnika - HRK]]/7.5345</f>
        <v>0</v>
      </c>
      <c r="W3420" s="50">
        <v>0</v>
      </c>
      <c r="X3420" s="51">
        <f>Ugovori_OPULJP[[#This Row],[Privatni doprinos korisnika - HRK]]/7.5345</f>
        <v>0</v>
      </c>
      <c r="Y3420" s="52">
        <v>692986.69</v>
      </c>
      <c r="Z3420" s="53">
        <f>Ugovori_OPULJP[[#This Row],[UKUPNI PRIHVATLJIVI IZDACI
TOTAL ELIGIBLE EXPENDITURE
= Bespovratna sredstva ukupno + doprinos korisnika
= Ukupni prihvatljivi troškovi
= Ukupna ugovorena vrijednost projekta HRK]]/7.5345</f>
        <v>91975.139690755837</v>
      </c>
      <c r="AA3420" s="44" t="s">
        <v>12326</v>
      </c>
      <c r="AB3420" s="44" t="s">
        <v>753</v>
      </c>
      <c r="AC3420" s="43" t="s">
        <v>12372</v>
      </c>
      <c r="AD3420" s="43" t="s">
        <v>12328</v>
      </c>
    </row>
    <row r="3421" spans="1:30" ht="88.5" customHeight="1" x14ac:dyDescent="0.2">
      <c r="A3421" s="41" t="s">
        <v>12373</v>
      </c>
      <c r="B3421" s="42" t="s">
        <v>12136</v>
      </c>
      <c r="C3421" s="43" t="s">
        <v>12323</v>
      </c>
      <c r="D3421" s="43" t="s">
        <v>12324</v>
      </c>
      <c r="E3421" s="44" t="s">
        <v>232</v>
      </c>
      <c r="F3421" s="45" t="s">
        <v>12374</v>
      </c>
      <c r="G3421" s="45" t="s">
        <v>12375</v>
      </c>
      <c r="H3421" s="47">
        <v>42887</v>
      </c>
      <c r="I3421" s="47">
        <v>43616</v>
      </c>
      <c r="J3421" s="48" t="str">
        <f>IF(Ugovori_OPULJP[[#This Row],[DATUM ZAVRŠETKA OPERACIJE]]&gt;DATE(2024,3,31),"u provedbi","završen")</f>
        <v>završen</v>
      </c>
      <c r="K3421" s="46" t="s">
        <v>12376</v>
      </c>
      <c r="L3421" s="46" t="s">
        <v>79</v>
      </c>
      <c r="M3421" s="49">
        <v>0.85</v>
      </c>
      <c r="N3421" s="49">
        <v>0.15</v>
      </c>
      <c r="O3421" s="50">
        <f>Ugovori_OPULJP[[#This Row],[Bespovratna sredstva - Ukupno (EU+Nac) HRK
= Ukupna ugovorena vrijednost bespovratnih sredstava]]*Ugovori_OPULJP[[#This Row],[EU STOPA SUFINANCIRANJA %
EU CO-FINANCING RATE %]]</f>
        <v>594193.14599999995</v>
      </c>
      <c r="P3421" s="51">
        <f>Ugovori_OPULJP[[#This Row],[Bespovratna sredstva - EU dio - HRK]]/7.5345</f>
        <v>78862.983077841913</v>
      </c>
      <c r="Q3421" s="50">
        <f>Ugovori_OPULJP[[#This Row],[Bespovratna sredstva - Ukupno (EU+Nac) HRK
= Ukupna ugovorena vrijednost bespovratnih sredstava]]*Ugovori_OPULJP[[#This Row],[STOPA NACIONALNOG SUFINANCIRANJA %]]</f>
        <v>104857.614</v>
      </c>
      <c r="R3421" s="51">
        <f>Ugovori_OPULJP[[#This Row],[Bespovratna sredstva - Nacionalni dio - HRK]]/7.5345</f>
        <v>13916.997013736811</v>
      </c>
      <c r="S3421" s="50">
        <v>699050.76</v>
      </c>
      <c r="T3421" s="51">
        <f>Ugovori_OPULJP[[#This Row],[Bespovratna sredstva - Ukupno (EU+Nac) HRK
= Ukupna ugovorena vrijednost bespovratnih sredstava]]/7.5345</f>
        <v>92779.980091578735</v>
      </c>
      <c r="U3421" s="50">
        <v>0</v>
      </c>
      <c r="V3421" s="51">
        <f>Ugovori_OPULJP[[#This Row],[Javni doprinos korisnika - HRK]]/7.5345</f>
        <v>0</v>
      </c>
      <c r="W3421" s="50">
        <v>0</v>
      </c>
      <c r="X3421" s="51">
        <f>Ugovori_OPULJP[[#This Row],[Privatni doprinos korisnika - HRK]]/7.5345</f>
        <v>0</v>
      </c>
      <c r="Y3421" s="52">
        <v>699050.76</v>
      </c>
      <c r="Z3421" s="53">
        <f>Ugovori_OPULJP[[#This Row],[UKUPNI PRIHVATLJIVI IZDACI
TOTAL ELIGIBLE EXPENDITURE
= Bespovratna sredstva ukupno + doprinos korisnika
= Ukupni prihvatljivi troškovi
= Ukupna ugovorena vrijednost projekta HRK]]/7.5345</f>
        <v>92779.980091578735</v>
      </c>
      <c r="AA3421" s="44" t="s">
        <v>12326</v>
      </c>
      <c r="AB3421" s="44" t="s">
        <v>753</v>
      </c>
      <c r="AC3421" s="43" t="s">
        <v>12377</v>
      </c>
      <c r="AD3421" s="43" t="s">
        <v>12328</v>
      </c>
    </row>
    <row r="3422" spans="1:30" ht="88.5" customHeight="1" x14ac:dyDescent="0.2">
      <c r="A3422" s="41" t="s">
        <v>12378</v>
      </c>
      <c r="B3422" s="42" t="s">
        <v>12136</v>
      </c>
      <c r="C3422" s="43" t="s">
        <v>12323</v>
      </c>
      <c r="D3422" s="43" t="s">
        <v>12324</v>
      </c>
      <c r="E3422" s="44" t="s">
        <v>232</v>
      </c>
      <c r="F3422" s="32" t="s">
        <v>12379</v>
      </c>
      <c r="G3422" s="45" t="s">
        <v>12380</v>
      </c>
      <c r="H3422" s="47">
        <v>42979</v>
      </c>
      <c r="I3422" s="47">
        <v>43708</v>
      </c>
      <c r="J3422" s="48" t="str">
        <f>IF(Ugovori_OPULJP[[#This Row],[DATUM ZAVRŠETKA OPERACIJE]]&gt;DATE(2024,3,31),"u provedbi","završen")</f>
        <v>završen</v>
      </c>
      <c r="K3422" s="46" t="s">
        <v>338</v>
      </c>
      <c r="L3422" s="46" t="s">
        <v>338</v>
      </c>
      <c r="M3422" s="49">
        <v>0.85</v>
      </c>
      <c r="N3422" s="49">
        <v>0.15</v>
      </c>
      <c r="O3422" s="50">
        <f>Ugovori_OPULJP[[#This Row],[Bespovratna sredstva - Ukupno (EU+Nac) HRK
= Ukupna ugovorena vrijednost bespovratnih sredstava]]*Ugovori_OPULJP[[#This Row],[EU STOPA SUFINANCIRANJA %
EU CO-FINANCING RATE %]]</f>
        <v>991410.28399999999</v>
      </c>
      <c r="P3422" s="51">
        <f>Ugovori_OPULJP[[#This Row],[Bespovratna sredstva - EU dio - HRK]]/7.5345</f>
        <v>131582.75718362199</v>
      </c>
      <c r="Q3422" s="50">
        <f>Ugovori_OPULJP[[#This Row],[Bespovratna sredstva - Ukupno (EU+Nac) HRK
= Ukupna ugovorena vrijednost bespovratnih sredstava]]*Ugovori_OPULJP[[#This Row],[STOPA NACIONALNOG SUFINANCIRANJA %]]</f>
        <v>174954.75599999999</v>
      </c>
      <c r="R3422" s="51">
        <f>Ugovori_OPULJP[[#This Row],[Bespovratna sredstva - Nacionalni dio - HRK]]/7.5345</f>
        <v>23220.486561815647</v>
      </c>
      <c r="S3422" s="50">
        <v>1166365.04</v>
      </c>
      <c r="T3422" s="51">
        <f>Ugovori_OPULJP[[#This Row],[Bespovratna sredstva - Ukupno (EU+Nac) HRK
= Ukupna ugovorena vrijednost bespovratnih sredstava]]/7.5345</f>
        <v>154803.24374543765</v>
      </c>
      <c r="U3422" s="50">
        <v>0</v>
      </c>
      <c r="V3422" s="51">
        <f>Ugovori_OPULJP[[#This Row],[Javni doprinos korisnika - HRK]]/7.5345</f>
        <v>0</v>
      </c>
      <c r="W3422" s="50">
        <v>0</v>
      </c>
      <c r="X3422" s="51">
        <f>Ugovori_OPULJP[[#This Row],[Privatni doprinos korisnika - HRK]]/7.5345</f>
        <v>0</v>
      </c>
      <c r="Y3422" s="52">
        <v>1166365.04</v>
      </c>
      <c r="Z3422" s="53">
        <f>Ugovori_OPULJP[[#This Row],[UKUPNI PRIHVATLJIVI IZDACI
TOTAL ELIGIBLE EXPENDITURE
= Bespovratna sredstva ukupno + doprinos korisnika
= Ukupni prihvatljivi troškovi
= Ukupna ugovorena vrijednost projekta HRK]]/7.5345</f>
        <v>154803.24374543765</v>
      </c>
      <c r="AA3422" s="44" t="s">
        <v>12326</v>
      </c>
      <c r="AB3422" s="44" t="s">
        <v>753</v>
      </c>
      <c r="AC3422" s="114" t="s">
        <v>12381</v>
      </c>
      <c r="AD3422" s="43" t="s">
        <v>12328</v>
      </c>
    </row>
    <row r="3423" spans="1:30" ht="88.5" customHeight="1" x14ac:dyDescent="0.2">
      <c r="A3423" s="41" t="s">
        <v>12382</v>
      </c>
      <c r="B3423" s="42" t="s">
        <v>12136</v>
      </c>
      <c r="C3423" s="43" t="s">
        <v>12323</v>
      </c>
      <c r="D3423" s="43" t="s">
        <v>12324</v>
      </c>
      <c r="E3423" s="44" t="s">
        <v>232</v>
      </c>
      <c r="F3423" s="45" t="s">
        <v>12383</v>
      </c>
      <c r="G3423" s="45" t="s">
        <v>12384</v>
      </c>
      <c r="H3423" s="47">
        <v>42887</v>
      </c>
      <c r="I3423" s="47">
        <v>43434</v>
      </c>
      <c r="J3423" s="48" t="str">
        <f>IF(Ugovori_OPULJP[[#This Row],[DATUM ZAVRŠETKA OPERACIJE]]&gt;DATE(2024,3,31),"u provedbi","završen")</f>
        <v>završen</v>
      </c>
      <c r="K3423" s="46" t="s">
        <v>12385</v>
      </c>
      <c r="L3423" s="46" t="s">
        <v>594</v>
      </c>
      <c r="M3423" s="49">
        <v>0.85</v>
      </c>
      <c r="N3423" s="49">
        <v>0.15</v>
      </c>
      <c r="O3423" s="50">
        <f>Ugovori_OPULJP[[#This Row],[Bespovratna sredstva - Ukupno (EU+Nac) HRK
= Ukupna ugovorena vrijednost bespovratnih sredstava]]*Ugovori_OPULJP[[#This Row],[EU STOPA SUFINANCIRANJA %
EU CO-FINANCING RATE %]]</f>
        <v>570446.73849999998</v>
      </c>
      <c r="P3423" s="51">
        <f>Ugovori_OPULJP[[#This Row],[Bespovratna sredstva - EU dio - HRK]]/7.5345</f>
        <v>75711.293184683775</v>
      </c>
      <c r="Q3423" s="50">
        <f>Ugovori_OPULJP[[#This Row],[Bespovratna sredstva - Ukupno (EU+Nac) HRK
= Ukupna ugovorena vrijednost bespovratnih sredstava]]*Ugovori_OPULJP[[#This Row],[STOPA NACIONALNOG SUFINANCIRANJA %]]</f>
        <v>100667.07150000001</v>
      </c>
      <c r="R3423" s="51">
        <f>Ugovori_OPULJP[[#This Row],[Bespovratna sredstva - Nacionalni dio - HRK]]/7.5345</f>
        <v>13360.816444355962</v>
      </c>
      <c r="S3423" s="50">
        <v>671113.81</v>
      </c>
      <c r="T3423" s="51">
        <f>Ugovori_OPULJP[[#This Row],[Bespovratna sredstva - Ukupno (EU+Nac) HRK
= Ukupna ugovorena vrijednost bespovratnih sredstava]]/7.5345</f>
        <v>89072.109629039755</v>
      </c>
      <c r="U3423" s="50">
        <v>0</v>
      </c>
      <c r="V3423" s="51">
        <f>Ugovori_OPULJP[[#This Row],[Javni doprinos korisnika - HRK]]/7.5345</f>
        <v>0</v>
      </c>
      <c r="W3423" s="50">
        <v>800</v>
      </c>
      <c r="X3423" s="51">
        <f>Ugovori_OPULJP[[#This Row],[Privatni doprinos korisnika - HRK]]/7.5345</f>
        <v>106.17824673170084</v>
      </c>
      <c r="Y3423" s="52">
        <v>671913.81</v>
      </c>
      <c r="Z3423" s="53">
        <f>Ugovori_OPULJP[[#This Row],[UKUPNI PRIHVATLJIVI IZDACI
TOTAL ELIGIBLE EXPENDITURE
= Bespovratna sredstva ukupno + doprinos korisnika
= Ukupni prihvatljivi troškovi
= Ukupna ugovorena vrijednost projekta HRK]]/7.5345</f>
        <v>89178.28787577145</v>
      </c>
      <c r="AA3423" s="44" t="s">
        <v>12326</v>
      </c>
      <c r="AB3423" s="44" t="s">
        <v>753</v>
      </c>
      <c r="AC3423" s="43" t="s">
        <v>12386</v>
      </c>
      <c r="AD3423" s="43" t="s">
        <v>12328</v>
      </c>
    </row>
    <row r="3424" spans="1:30" ht="88.5" customHeight="1" x14ac:dyDescent="0.2">
      <c r="A3424" s="41" t="s">
        <v>12387</v>
      </c>
      <c r="B3424" s="42" t="s">
        <v>12136</v>
      </c>
      <c r="C3424" s="43" t="s">
        <v>12323</v>
      </c>
      <c r="D3424" s="43" t="s">
        <v>12324</v>
      </c>
      <c r="E3424" s="44" t="s">
        <v>232</v>
      </c>
      <c r="F3424" s="45" t="s">
        <v>12388</v>
      </c>
      <c r="G3424" s="45" t="s">
        <v>12389</v>
      </c>
      <c r="H3424" s="47">
        <v>42887</v>
      </c>
      <c r="I3424" s="47">
        <v>43616</v>
      </c>
      <c r="J3424" s="48" t="str">
        <f>IF(Ugovori_OPULJP[[#This Row],[DATUM ZAVRŠETKA OPERACIJE]]&gt;DATE(2024,3,31),"u provedbi","završen")</f>
        <v>završen</v>
      </c>
      <c r="K3424" s="46" t="s">
        <v>79</v>
      </c>
      <c r="L3424" s="46" t="s">
        <v>79</v>
      </c>
      <c r="M3424" s="49">
        <v>0.85</v>
      </c>
      <c r="N3424" s="49">
        <v>0.15</v>
      </c>
      <c r="O3424" s="50">
        <f>Ugovori_OPULJP[[#This Row],[Bespovratna sredstva - Ukupno (EU+Nac) HRK
= Ukupna ugovorena vrijednost bespovratnih sredstava]]*Ugovori_OPULJP[[#This Row],[EU STOPA SUFINANCIRANJA %
EU CO-FINANCING RATE %]]</f>
        <v>1017414.9119999999</v>
      </c>
      <c r="P3424" s="51">
        <f>Ugovori_OPULJP[[#This Row],[Bespovratna sredstva - EU dio - HRK]]/7.5345</f>
        <v>135034.1644435596</v>
      </c>
      <c r="Q3424" s="50">
        <f>Ugovori_OPULJP[[#This Row],[Bespovratna sredstva - Ukupno (EU+Nac) HRK
= Ukupna ugovorena vrijednost bespovratnih sredstava]]*Ugovori_OPULJP[[#This Row],[STOPA NACIONALNOG SUFINANCIRANJA %]]</f>
        <v>179543.80799999999</v>
      </c>
      <c r="R3424" s="51">
        <f>Ugovori_OPULJP[[#This Row],[Bespovratna sredstva - Nacionalni dio - HRK]]/7.5345</f>
        <v>23829.558431216403</v>
      </c>
      <c r="S3424" s="50">
        <v>1196958.72</v>
      </c>
      <c r="T3424" s="51">
        <f>Ugovori_OPULJP[[#This Row],[Bespovratna sredstva - Ukupno (EU+Nac) HRK
= Ukupna ugovorena vrijednost bespovratnih sredstava]]/7.5345</f>
        <v>158863.72287477602</v>
      </c>
      <c r="U3424" s="50">
        <v>0</v>
      </c>
      <c r="V3424" s="51">
        <f>Ugovori_OPULJP[[#This Row],[Javni doprinos korisnika - HRK]]/7.5345</f>
        <v>0</v>
      </c>
      <c r="W3424" s="50">
        <v>0</v>
      </c>
      <c r="X3424" s="51">
        <f>Ugovori_OPULJP[[#This Row],[Privatni doprinos korisnika - HRK]]/7.5345</f>
        <v>0</v>
      </c>
      <c r="Y3424" s="52">
        <v>1196958.72</v>
      </c>
      <c r="Z3424" s="53">
        <f>Ugovori_OPULJP[[#This Row],[UKUPNI PRIHVATLJIVI IZDACI
TOTAL ELIGIBLE EXPENDITURE
= Bespovratna sredstva ukupno + doprinos korisnika
= Ukupni prihvatljivi troškovi
= Ukupna ugovorena vrijednost projekta HRK]]/7.5345</f>
        <v>158863.72287477602</v>
      </c>
      <c r="AA3424" s="44" t="s">
        <v>12326</v>
      </c>
      <c r="AB3424" s="44" t="s">
        <v>753</v>
      </c>
      <c r="AC3424" s="43" t="s">
        <v>12390</v>
      </c>
      <c r="AD3424" s="43" t="s">
        <v>12328</v>
      </c>
    </row>
    <row r="3425" spans="1:30" ht="88.5" customHeight="1" x14ac:dyDescent="0.2">
      <c r="A3425" s="41" t="s">
        <v>12391</v>
      </c>
      <c r="B3425" s="42" t="s">
        <v>12136</v>
      </c>
      <c r="C3425" s="43" t="s">
        <v>12323</v>
      </c>
      <c r="D3425" s="43" t="s">
        <v>12324</v>
      </c>
      <c r="E3425" s="44" t="s">
        <v>232</v>
      </c>
      <c r="F3425" s="45" t="s">
        <v>12392</v>
      </c>
      <c r="G3425" s="45" t="s">
        <v>8191</v>
      </c>
      <c r="H3425" s="47">
        <v>42948</v>
      </c>
      <c r="I3425" s="47">
        <v>43496</v>
      </c>
      <c r="J3425" s="48" t="str">
        <f>IF(Ugovori_OPULJP[[#This Row],[DATUM ZAVRŠETKA OPERACIJE]]&gt;DATE(2024,3,31),"u provedbi","završen")</f>
        <v>završen</v>
      </c>
      <c r="K3425" s="46" t="s">
        <v>12393</v>
      </c>
      <c r="L3425" s="46" t="s">
        <v>37</v>
      </c>
      <c r="M3425" s="49">
        <v>0.85</v>
      </c>
      <c r="N3425" s="49">
        <v>0.15</v>
      </c>
      <c r="O3425" s="50">
        <f>Ugovori_OPULJP[[#This Row],[Bespovratna sredstva - Ukupno (EU+Nac) HRK
= Ukupna ugovorena vrijednost bespovratnih sredstava]]*Ugovori_OPULJP[[#This Row],[EU STOPA SUFINANCIRANJA %
EU CO-FINANCING RATE %]]</f>
        <v>575338.05500000005</v>
      </c>
      <c r="P3425" s="51">
        <f>Ugovori_OPULJP[[#This Row],[Bespovratna sredstva - EU dio - HRK]]/7.5345</f>
        <v>76360.482447408591</v>
      </c>
      <c r="Q3425" s="50">
        <f>Ugovori_OPULJP[[#This Row],[Bespovratna sredstva - Ukupno (EU+Nac) HRK
= Ukupna ugovorena vrijednost bespovratnih sredstava]]*Ugovori_OPULJP[[#This Row],[STOPA NACIONALNOG SUFINANCIRANJA %]]</f>
        <v>101530.24500000001</v>
      </c>
      <c r="R3425" s="51">
        <f>Ugovori_OPULJP[[#This Row],[Bespovratna sredstva - Nacionalni dio - HRK]]/7.5345</f>
        <v>13475.379255425045</v>
      </c>
      <c r="S3425" s="50">
        <v>676868.3</v>
      </c>
      <c r="T3425" s="51">
        <f>Ugovori_OPULJP[[#This Row],[Bespovratna sredstva - Ukupno (EU+Nac) HRK
= Ukupna ugovorena vrijednost bespovratnih sredstava]]/7.5345</f>
        <v>89835.86170283363</v>
      </c>
      <c r="U3425" s="50">
        <v>0</v>
      </c>
      <c r="V3425" s="51">
        <f>Ugovori_OPULJP[[#This Row],[Javni doprinos korisnika - HRK]]/7.5345</f>
        <v>0</v>
      </c>
      <c r="W3425" s="50">
        <v>0</v>
      </c>
      <c r="X3425" s="51">
        <f>Ugovori_OPULJP[[#This Row],[Privatni doprinos korisnika - HRK]]/7.5345</f>
        <v>0</v>
      </c>
      <c r="Y3425" s="52">
        <v>676868.3</v>
      </c>
      <c r="Z3425" s="53">
        <f>Ugovori_OPULJP[[#This Row],[UKUPNI PRIHVATLJIVI IZDACI
TOTAL ELIGIBLE EXPENDITURE
= Bespovratna sredstva ukupno + doprinos korisnika
= Ukupni prihvatljivi troškovi
= Ukupna ugovorena vrijednost projekta HRK]]/7.5345</f>
        <v>89835.86170283363</v>
      </c>
      <c r="AA3425" s="44" t="s">
        <v>12326</v>
      </c>
      <c r="AB3425" s="44" t="s">
        <v>753</v>
      </c>
      <c r="AC3425" s="43" t="s">
        <v>12394</v>
      </c>
      <c r="AD3425" s="43" t="s">
        <v>12328</v>
      </c>
    </row>
    <row r="3426" spans="1:30" ht="88.5" customHeight="1" x14ac:dyDescent="0.2">
      <c r="A3426" s="41" t="s">
        <v>12395</v>
      </c>
      <c r="B3426" s="42" t="s">
        <v>12136</v>
      </c>
      <c r="C3426" s="43" t="s">
        <v>12323</v>
      </c>
      <c r="D3426" s="43" t="s">
        <v>12324</v>
      </c>
      <c r="E3426" s="44" t="s">
        <v>232</v>
      </c>
      <c r="F3426" s="45" t="s">
        <v>12396</v>
      </c>
      <c r="G3426" s="45" t="s">
        <v>121</v>
      </c>
      <c r="H3426" s="47">
        <v>42887</v>
      </c>
      <c r="I3426" s="47">
        <v>43616</v>
      </c>
      <c r="J3426" s="48" t="str">
        <f>IF(Ugovori_OPULJP[[#This Row],[DATUM ZAVRŠETKA OPERACIJE]]&gt;DATE(2024,3,31),"u provedbi","završen")</f>
        <v>završen</v>
      </c>
      <c r="K3426" s="46" t="s">
        <v>12397</v>
      </c>
      <c r="L3426" s="46" t="s">
        <v>99</v>
      </c>
      <c r="M3426" s="49">
        <v>0.85</v>
      </c>
      <c r="N3426" s="49">
        <v>0.15</v>
      </c>
      <c r="O3426" s="50">
        <f>Ugovori_OPULJP[[#This Row],[Bespovratna sredstva - Ukupno (EU+Nac) HRK
= Ukupna ugovorena vrijednost bespovratnih sredstava]]*Ugovori_OPULJP[[#This Row],[EU STOPA SUFINANCIRANJA %
EU CO-FINANCING RATE %]]</f>
        <v>911652.9310000001</v>
      </c>
      <c r="P3426" s="51">
        <f>Ugovori_OPULJP[[#This Row],[Bespovratna sredstva - EU dio - HRK]]/7.5345</f>
        <v>120997.13730174532</v>
      </c>
      <c r="Q3426" s="50">
        <f>Ugovori_OPULJP[[#This Row],[Bespovratna sredstva - Ukupno (EU+Nac) HRK
= Ukupna ugovorena vrijednost bespovratnih sredstava]]*Ugovori_OPULJP[[#This Row],[STOPA NACIONALNOG SUFINANCIRANJA %]]</f>
        <v>160879.929</v>
      </c>
      <c r="R3426" s="51">
        <f>Ugovori_OPULJP[[#This Row],[Bespovratna sredstva - Nacionalni dio - HRK]]/7.5345</f>
        <v>21352.435994425643</v>
      </c>
      <c r="S3426" s="50">
        <v>1072532.8600000001</v>
      </c>
      <c r="T3426" s="51">
        <f>Ugovori_OPULJP[[#This Row],[Bespovratna sredstva - Ukupno (EU+Nac) HRK
= Ukupna ugovorena vrijednost bespovratnih sredstava]]/7.5345</f>
        <v>142349.57329617094</v>
      </c>
      <c r="U3426" s="50">
        <v>61823.98</v>
      </c>
      <c r="V3426" s="51">
        <f>Ugovori_OPULJP[[#This Row],[Javni doprinos korisnika - HRK]]/7.5345</f>
        <v>8205.4522529696733</v>
      </c>
      <c r="W3426" s="50">
        <v>0</v>
      </c>
      <c r="X3426" s="51">
        <f>Ugovori_OPULJP[[#This Row],[Privatni doprinos korisnika - HRK]]/7.5345</f>
        <v>0</v>
      </c>
      <c r="Y3426" s="52">
        <v>1134356.8400000001</v>
      </c>
      <c r="Z3426" s="53">
        <f>Ugovori_OPULJP[[#This Row],[UKUPNI PRIHVATLJIVI IZDACI
TOTAL ELIGIBLE EXPENDITURE
= Bespovratna sredstva ukupno + doprinos korisnika
= Ukupni prihvatljivi troškovi
= Ukupna ugovorena vrijednost projekta HRK]]/7.5345</f>
        <v>150555.02554914061</v>
      </c>
      <c r="AA3426" s="44" t="s">
        <v>12326</v>
      </c>
      <c r="AB3426" s="44" t="s">
        <v>753</v>
      </c>
      <c r="AC3426" s="43" t="s">
        <v>12398</v>
      </c>
      <c r="AD3426" s="43" t="s">
        <v>12328</v>
      </c>
    </row>
    <row r="3427" spans="1:30" ht="88.5" customHeight="1" x14ac:dyDescent="0.2">
      <c r="A3427" s="41" t="s">
        <v>12399</v>
      </c>
      <c r="B3427" s="42" t="s">
        <v>12136</v>
      </c>
      <c r="C3427" s="43" t="s">
        <v>12323</v>
      </c>
      <c r="D3427" s="43" t="s">
        <v>12324</v>
      </c>
      <c r="E3427" s="44" t="s">
        <v>232</v>
      </c>
      <c r="F3427" s="45" t="s">
        <v>12400</v>
      </c>
      <c r="G3427" s="45" t="s">
        <v>12401</v>
      </c>
      <c r="H3427" s="47">
        <v>42887</v>
      </c>
      <c r="I3427" s="47">
        <v>43616</v>
      </c>
      <c r="J3427" s="48" t="str">
        <f>IF(Ugovori_OPULJP[[#This Row],[DATUM ZAVRŠETKA OPERACIJE]]&gt;DATE(2024,3,31),"u provedbi","završen")</f>
        <v>završen</v>
      </c>
      <c r="K3427" s="46" t="s">
        <v>12402</v>
      </c>
      <c r="L3427" s="46" t="s">
        <v>94</v>
      </c>
      <c r="M3427" s="49">
        <v>0.85</v>
      </c>
      <c r="N3427" s="49">
        <v>0.15</v>
      </c>
      <c r="O3427" s="50">
        <f>Ugovori_OPULJP[[#This Row],[Bespovratna sredstva - Ukupno (EU+Nac) HRK
= Ukupna ugovorena vrijednost bespovratnih sredstava]]*Ugovori_OPULJP[[#This Row],[EU STOPA SUFINANCIRANJA %
EU CO-FINANCING RATE %]]</f>
        <v>965494.71899999992</v>
      </c>
      <c r="P3427" s="51">
        <f>Ugovori_OPULJP[[#This Row],[Bespovratna sredstva - EU dio - HRK]]/7.5345</f>
        <v>128143.17061517019</v>
      </c>
      <c r="Q3427" s="50">
        <f>Ugovori_OPULJP[[#This Row],[Bespovratna sredstva - Ukupno (EU+Nac) HRK
= Ukupna ugovorena vrijednost bespovratnih sredstava]]*Ugovori_OPULJP[[#This Row],[STOPA NACIONALNOG SUFINANCIRANJA %]]</f>
        <v>170381.42099999997</v>
      </c>
      <c r="R3427" s="51">
        <f>Ugovori_OPULJP[[#This Row],[Bespovratna sredstva - Nacionalni dio - HRK]]/7.5345</f>
        <v>22613.500696794741</v>
      </c>
      <c r="S3427" s="50">
        <v>1135876.1399999999</v>
      </c>
      <c r="T3427" s="51">
        <f>Ugovori_OPULJP[[#This Row],[Bespovratna sredstva - Ukupno (EU+Nac) HRK
= Ukupna ugovorena vrijednost bespovratnih sredstava]]/7.5345</f>
        <v>150756.67131196495</v>
      </c>
      <c r="U3427" s="50">
        <v>0</v>
      </c>
      <c r="V3427" s="51">
        <f>Ugovori_OPULJP[[#This Row],[Javni doprinos korisnika - HRK]]/7.5345</f>
        <v>0</v>
      </c>
      <c r="W3427" s="50">
        <v>0</v>
      </c>
      <c r="X3427" s="51">
        <f>Ugovori_OPULJP[[#This Row],[Privatni doprinos korisnika - HRK]]/7.5345</f>
        <v>0</v>
      </c>
      <c r="Y3427" s="52">
        <v>1135876.1399999999</v>
      </c>
      <c r="Z3427" s="53">
        <f>Ugovori_OPULJP[[#This Row],[UKUPNI PRIHVATLJIVI IZDACI
TOTAL ELIGIBLE EXPENDITURE
= Bespovratna sredstva ukupno + doprinos korisnika
= Ukupni prihvatljivi troškovi
= Ukupna ugovorena vrijednost projekta HRK]]/7.5345</f>
        <v>150756.67131196495</v>
      </c>
      <c r="AA3427" s="44" t="s">
        <v>12326</v>
      </c>
      <c r="AB3427" s="44" t="s">
        <v>753</v>
      </c>
      <c r="AC3427" s="43" t="s">
        <v>12403</v>
      </c>
      <c r="AD3427" s="43" t="s">
        <v>12328</v>
      </c>
    </row>
    <row r="3428" spans="1:30" ht="88.5" customHeight="1" x14ac:dyDescent="0.2">
      <c r="A3428" s="41" t="s">
        <v>12404</v>
      </c>
      <c r="B3428" s="42" t="s">
        <v>12136</v>
      </c>
      <c r="C3428" s="43" t="s">
        <v>12323</v>
      </c>
      <c r="D3428" s="43" t="s">
        <v>12324</v>
      </c>
      <c r="E3428" s="44" t="s">
        <v>232</v>
      </c>
      <c r="F3428" s="45" t="s">
        <v>12405</v>
      </c>
      <c r="G3428" s="45" t="s">
        <v>1091</v>
      </c>
      <c r="H3428" s="47">
        <v>42887</v>
      </c>
      <c r="I3428" s="47">
        <v>43616</v>
      </c>
      <c r="J3428" s="48" t="str">
        <f>IF(Ugovori_OPULJP[[#This Row],[DATUM ZAVRŠETKA OPERACIJE]]&gt;DATE(2024,3,31),"u provedbi","završen")</f>
        <v>završen</v>
      </c>
      <c r="K3428" s="46" t="s">
        <v>84</v>
      </c>
      <c r="L3428" s="46" t="s">
        <v>84</v>
      </c>
      <c r="M3428" s="49">
        <v>0.85</v>
      </c>
      <c r="N3428" s="49">
        <v>0.15</v>
      </c>
      <c r="O3428" s="50">
        <f>Ugovori_OPULJP[[#This Row],[Bespovratna sredstva - Ukupno (EU+Nac) HRK
= Ukupna ugovorena vrijednost bespovratnih sredstava]]*Ugovori_OPULJP[[#This Row],[EU STOPA SUFINANCIRANJA %
EU CO-FINANCING RATE %]]</f>
        <v>583700.1</v>
      </c>
      <c r="P3428" s="51">
        <f>Ugovori_OPULJP[[#This Row],[Bespovratna sredstva - EU dio - HRK]]/7.5345</f>
        <v>77470.316543898065</v>
      </c>
      <c r="Q3428" s="50">
        <f>Ugovori_OPULJP[[#This Row],[Bespovratna sredstva - Ukupno (EU+Nac) HRK
= Ukupna ugovorena vrijednost bespovratnih sredstava]]*Ugovori_OPULJP[[#This Row],[STOPA NACIONALNOG SUFINANCIRANJA %]]</f>
        <v>103005.9</v>
      </c>
      <c r="R3428" s="51">
        <f>Ugovori_OPULJP[[#This Row],[Bespovratna sredstva - Nacionalni dio - HRK]]/7.5345</f>
        <v>13671.232331276129</v>
      </c>
      <c r="S3428" s="50">
        <v>686706</v>
      </c>
      <c r="T3428" s="51">
        <f>Ugovori_OPULJP[[#This Row],[Bespovratna sredstva - Ukupno (EU+Nac) HRK
= Ukupna ugovorena vrijednost bespovratnih sredstava]]/7.5345</f>
        <v>91141.548875174194</v>
      </c>
      <c r="U3428" s="50">
        <v>0</v>
      </c>
      <c r="V3428" s="51">
        <f>Ugovori_OPULJP[[#This Row],[Javni doprinos korisnika - HRK]]/7.5345</f>
        <v>0</v>
      </c>
      <c r="W3428" s="50">
        <v>0</v>
      </c>
      <c r="X3428" s="51">
        <f>Ugovori_OPULJP[[#This Row],[Privatni doprinos korisnika - HRK]]/7.5345</f>
        <v>0</v>
      </c>
      <c r="Y3428" s="52">
        <v>686706</v>
      </c>
      <c r="Z3428" s="53">
        <f>Ugovori_OPULJP[[#This Row],[UKUPNI PRIHVATLJIVI IZDACI
TOTAL ELIGIBLE EXPENDITURE
= Bespovratna sredstva ukupno + doprinos korisnika
= Ukupni prihvatljivi troškovi
= Ukupna ugovorena vrijednost projekta HRK]]/7.5345</f>
        <v>91141.548875174194</v>
      </c>
      <c r="AA3428" s="44" t="s">
        <v>12326</v>
      </c>
      <c r="AB3428" s="44" t="s">
        <v>753</v>
      </c>
      <c r="AC3428" s="43" t="s">
        <v>12406</v>
      </c>
      <c r="AD3428" s="43" t="s">
        <v>12328</v>
      </c>
    </row>
    <row r="3429" spans="1:30" ht="88.5" customHeight="1" x14ac:dyDescent="0.2">
      <c r="A3429" s="41" t="s">
        <v>12407</v>
      </c>
      <c r="B3429" s="42" t="s">
        <v>12136</v>
      </c>
      <c r="C3429" s="43" t="s">
        <v>12323</v>
      </c>
      <c r="D3429" s="43" t="s">
        <v>12324</v>
      </c>
      <c r="E3429" s="44" t="s">
        <v>232</v>
      </c>
      <c r="F3429" s="45" t="s">
        <v>12408</v>
      </c>
      <c r="G3429" s="45" t="s">
        <v>3569</v>
      </c>
      <c r="H3429" s="47">
        <v>42948</v>
      </c>
      <c r="I3429" s="47">
        <v>44043</v>
      </c>
      <c r="J3429" s="48" t="str">
        <f>IF(Ugovori_OPULJP[[#This Row],[DATUM ZAVRŠETKA OPERACIJE]]&gt;DATE(2024,3,31),"u provedbi","završen")</f>
        <v>završen</v>
      </c>
      <c r="K3429" s="46" t="s">
        <v>7980</v>
      </c>
      <c r="L3429" s="46" t="s">
        <v>99</v>
      </c>
      <c r="M3429" s="49">
        <v>0.85</v>
      </c>
      <c r="N3429" s="49">
        <v>0.15</v>
      </c>
      <c r="O3429" s="50">
        <f>Ugovori_OPULJP[[#This Row],[Bespovratna sredstva - Ukupno (EU+Nac) HRK
= Ukupna ugovorena vrijednost bespovratnih sredstava]]*Ugovori_OPULJP[[#This Row],[EU STOPA SUFINANCIRANJA %
EU CO-FINANCING RATE %]]</f>
        <v>996048.90399999998</v>
      </c>
      <c r="P3429" s="51">
        <f>Ugovori_OPULJP[[#This Row],[Bespovratna sredstva - EU dio - HRK]]/7.5345</f>
        <v>132198.40785719024</v>
      </c>
      <c r="Q3429" s="50">
        <f>Ugovori_OPULJP[[#This Row],[Bespovratna sredstva - Ukupno (EU+Nac) HRK
= Ukupna ugovorena vrijednost bespovratnih sredstava]]*Ugovori_OPULJP[[#This Row],[STOPA NACIONALNOG SUFINANCIRANJA %]]</f>
        <v>175773.33599999998</v>
      </c>
      <c r="R3429" s="51">
        <f>Ugovori_OPULJP[[#This Row],[Bespovratna sredstva - Nacionalni dio - HRK]]/7.5345</f>
        <v>23329.130798327689</v>
      </c>
      <c r="S3429" s="50">
        <v>1171822.24</v>
      </c>
      <c r="T3429" s="51">
        <f>Ugovori_OPULJP[[#This Row],[Bespovratna sredstva - Ukupno (EU+Nac) HRK
= Ukupna ugovorena vrijednost bespovratnih sredstava]]/7.5345</f>
        <v>155527.53865551794</v>
      </c>
      <c r="U3429" s="50">
        <v>0</v>
      </c>
      <c r="V3429" s="51">
        <f>Ugovori_OPULJP[[#This Row],[Javni doprinos korisnika - HRK]]/7.5345</f>
        <v>0</v>
      </c>
      <c r="W3429" s="50">
        <v>0</v>
      </c>
      <c r="X3429" s="51">
        <f>Ugovori_OPULJP[[#This Row],[Privatni doprinos korisnika - HRK]]/7.5345</f>
        <v>0</v>
      </c>
      <c r="Y3429" s="52">
        <v>1171822.24</v>
      </c>
      <c r="Z3429" s="53">
        <f>Ugovori_OPULJP[[#This Row],[UKUPNI PRIHVATLJIVI IZDACI
TOTAL ELIGIBLE EXPENDITURE
= Bespovratna sredstva ukupno + doprinos korisnika
= Ukupni prihvatljivi troškovi
= Ukupna ugovorena vrijednost projekta HRK]]/7.5345</f>
        <v>155527.53865551794</v>
      </c>
      <c r="AA3429" s="44" t="s">
        <v>12326</v>
      </c>
      <c r="AB3429" s="44" t="s">
        <v>753</v>
      </c>
      <c r="AC3429" s="43" t="s">
        <v>12409</v>
      </c>
      <c r="AD3429" s="43" t="s">
        <v>12328</v>
      </c>
    </row>
    <row r="3430" spans="1:30" ht="88.5" customHeight="1" x14ac:dyDescent="0.2">
      <c r="A3430" s="41" t="s">
        <v>12410</v>
      </c>
      <c r="B3430" s="42" t="s">
        <v>12136</v>
      </c>
      <c r="C3430" s="43" t="s">
        <v>12323</v>
      </c>
      <c r="D3430" s="43" t="s">
        <v>12324</v>
      </c>
      <c r="E3430" s="44" t="s">
        <v>232</v>
      </c>
      <c r="F3430" s="45" t="s">
        <v>12411</v>
      </c>
      <c r="G3430" s="45" t="s">
        <v>12412</v>
      </c>
      <c r="H3430" s="47">
        <v>42887</v>
      </c>
      <c r="I3430" s="47">
        <v>43343</v>
      </c>
      <c r="J3430" s="48" t="str">
        <f>IF(Ugovori_OPULJP[[#This Row],[DATUM ZAVRŠETKA OPERACIJE]]&gt;DATE(2024,3,31),"u provedbi","završen")</f>
        <v>završen</v>
      </c>
      <c r="K3430" s="46" t="s">
        <v>249</v>
      </c>
      <c r="L3430" s="46" t="s">
        <v>249</v>
      </c>
      <c r="M3430" s="49">
        <v>0.85</v>
      </c>
      <c r="N3430" s="49">
        <v>0.15</v>
      </c>
      <c r="O3430" s="50">
        <f>Ugovori_OPULJP[[#This Row],[Bespovratna sredstva - Ukupno (EU+Nac) HRK
= Ukupna ugovorena vrijednost bespovratnih sredstava]]*Ugovori_OPULJP[[#This Row],[EU STOPA SUFINANCIRANJA %
EU CO-FINANCING RATE %]]</f>
        <v>861516.07199999993</v>
      </c>
      <c r="P3430" s="51">
        <f>Ugovori_OPULJP[[#This Row],[Bespovratna sredstva - EU dio - HRK]]/7.5345</f>
        <v>114342.83257017717</v>
      </c>
      <c r="Q3430" s="50">
        <f>Ugovori_OPULJP[[#This Row],[Bespovratna sredstva - Ukupno (EU+Nac) HRK
= Ukupna ugovorena vrijednost bespovratnih sredstava]]*Ugovori_OPULJP[[#This Row],[STOPA NACIONALNOG SUFINANCIRANJA %]]</f>
        <v>152032.24799999999</v>
      </c>
      <c r="R3430" s="51">
        <f>Ugovori_OPULJP[[#This Row],[Bespovratna sredstva - Nacionalni dio - HRK]]/7.5345</f>
        <v>20178.146924148914</v>
      </c>
      <c r="S3430" s="50">
        <v>1013548.32</v>
      </c>
      <c r="T3430" s="51">
        <f>Ugovori_OPULJP[[#This Row],[Bespovratna sredstva - Ukupno (EU+Nac) HRK
= Ukupna ugovorena vrijednost bespovratnih sredstava]]/7.5345</f>
        <v>134520.97949432608</v>
      </c>
      <c r="U3430" s="50">
        <v>0</v>
      </c>
      <c r="V3430" s="51">
        <f>Ugovori_OPULJP[[#This Row],[Javni doprinos korisnika - HRK]]/7.5345</f>
        <v>0</v>
      </c>
      <c r="W3430" s="50">
        <v>0</v>
      </c>
      <c r="X3430" s="51">
        <f>Ugovori_OPULJP[[#This Row],[Privatni doprinos korisnika - HRK]]/7.5345</f>
        <v>0</v>
      </c>
      <c r="Y3430" s="52">
        <v>1013548.32</v>
      </c>
      <c r="Z3430" s="53">
        <f>Ugovori_OPULJP[[#This Row],[UKUPNI PRIHVATLJIVI IZDACI
TOTAL ELIGIBLE EXPENDITURE
= Bespovratna sredstva ukupno + doprinos korisnika
= Ukupni prihvatljivi troškovi
= Ukupna ugovorena vrijednost projekta HRK]]/7.5345</f>
        <v>134520.97949432608</v>
      </c>
      <c r="AA3430" s="44" t="s">
        <v>12326</v>
      </c>
      <c r="AB3430" s="44" t="s">
        <v>753</v>
      </c>
      <c r="AC3430" s="43" t="s">
        <v>12413</v>
      </c>
      <c r="AD3430" s="43" t="s">
        <v>12328</v>
      </c>
    </row>
    <row r="3431" spans="1:30" ht="88.5" customHeight="1" x14ac:dyDescent="0.2">
      <c r="A3431" s="41" t="s">
        <v>12414</v>
      </c>
      <c r="B3431" s="42" t="s">
        <v>12136</v>
      </c>
      <c r="C3431" s="43" t="s">
        <v>12323</v>
      </c>
      <c r="D3431" s="43" t="s">
        <v>12324</v>
      </c>
      <c r="E3431" s="44" t="s">
        <v>232</v>
      </c>
      <c r="F3431" s="45" t="s">
        <v>12415</v>
      </c>
      <c r="G3431" s="45" t="s">
        <v>8123</v>
      </c>
      <c r="H3431" s="47">
        <v>42887</v>
      </c>
      <c r="I3431" s="47">
        <v>43616</v>
      </c>
      <c r="J3431" s="48" t="str">
        <f>IF(Ugovori_OPULJP[[#This Row],[DATUM ZAVRŠETKA OPERACIJE]]&gt;DATE(2024,3,31),"u provedbi","završen")</f>
        <v>završen</v>
      </c>
      <c r="K3431" s="46" t="s">
        <v>12416</v>
      </c>
      <c r="L3431" s="46" t="s">
        <v>37</v>
      </c>
      <c r="M3431" s="49">
        <v>0.85</v>
      </c>
      <c r="N3431" s="49">
        <v>0.15</v>
      </c>
      <c r="O3431" s="50">
        <f>Ugovori_OPULJP[[#This Row],[Bespovratna sredstva - Ukupno (EU+Nac) HRK
= Ukupna ugovorena vrijednost bespovratnih sredstava]]*Ugovori_OPULJP[[#This Row],[EU STOPA SUFINANCIRANJA %
EU CO-FINANCING RATE %]]</f>
        <v>890312.71199999994</v>
      </c>
      <c r="P3431" s="51">
        <f>Ugovori_OPULJP[[#This Row],[Bespovratna sredstva - EU dio - HRK]]/7.5345</f>
        <v>118164.80350388213</v>
      </c>
      <c r="Q3431" s="50">
        <f>Ugovori_OPULJP[[#This Row],[Bespovratna sredstva - Ukupno (EU+Nac) HRK
= Ukupna ugovorena vrijednost bespovratnih sredstava]]*Ugovori_OPULJP[[#This Row],[STOPA NACIONALNOG SUFINANCIRANJA %]]</f>
        <v>157114.008</v>
      </c>
      <c r="R3431" s="51">
        <f>Ugovori_OPULJP[[#This Row],[Bespovratna sredstva - Nacionalni dio - HRK]]/7.5345</f>
        <v>20852.612383038024</v>
      </c>
      <c r="S3431" s="50">
        <v>1047426.72</v>
      </c>
      <c r="T3431" s="51">
        <f>Ugovori_OPULJP[[#This Row],[Bespovratna sredstva - Ukupno (EU+Nac) HRK
= Ukupna ugovorena vrijednost bespovratnih sredstava]]/7.5345</f>
        <v>139017.41588692015</v>
      </c>
      <c r="U3431" s="50">
        <v>0</v>
      </c>
      <c r="V3431" s="51">
        <f>Ugovori_OPULJP[[#This Row],[Javni doprinos korisnika - HRK]]/7.5345</f>
        <v>0</v>
      </c>
      <c r="W3431" s="50">
        <v>0</v>
      </c>
      <c r="X3431" s="51">
        <f>Ugovori_OPULJP[[#This Row],[Privatni doprinos korisnika - HRK]]/7.5345</f>
        <v>0</v>
      </c>
      <c r="Y3431" s="52">
        <v>1047426.72</v>
      </c>
      <c r="Z3431" s="53">
        <f>Ugovori_OPULJP[[#This Row],[UKUPNI PRIHVATLJIVI IZDACI
TOTAL ELIGIBLE EXPENDITURE
= Bespovratna sredstva ukupno + doprinos korisnika
= Ukupni prihvatljivi troškovi
= Ukupna ugovorena vrijednost projekta HRK]]/7.5345</f>
        <v>139017.41588692015</v>
      </c>
      <c r="AA3431" s="44" t="s">
        <v>12326</v>
      </c>
      <c r="AB3431" s="44" t="s">
        <v>753</v>
      </c>
      <c r="AC3431" s="43" t="s">
        <v>12417</v>
      </c>
      <c r="AD3431" s="43" t="s">
        <v>12328</v>
      </c>
    </row>
    <row r="3432" spans="1:30" ht="88.5" customHeight="1" x14ac:dyDescent="0.2">
      <c r="A3432" s="41" t="s">
        <v>12418</v>
      </c>
      <c r="B3432" s="42" t="s">
        <v>12136</v>
      </c>
      <c r="C3432" s="43" t="s">
        <v>12323</v>
      </c>
      <c r="D3432" s="43" t="s">
        <v>12324</v>
      </c>
      <c r="E3432" s="44" t="s">
        <v>232</v>
      </c>
      <c r="F3432" s="45" t="s">
        <v>12419</v>
      </c>
      <c r="G3432" s="45" t="s">
        <v>12420</v>
      </c>
      <c r="H3432" s="47">
        <v>42887</v>
      </c>
      <c r="I3432" s="47">
        <v>43616</v>
      </c>
      <c r="J3432" s="48" t="str">
        <f>IF(Ugovori_OPULJP[[#This Row],[DATUM ZAVRŠETKA OPERACIJE]]&gt;DATE(2024,3,31),"u provedbi","završen")</f>
        <v>završen</v>
      </c>
      <c r="K3432" s="46" t="s">
        <v>200</v>
      </c>
      <c r="L3432" s="46" t="s">
        <v>200</v>
      </c>
      <c r="M3432" s="49">
        <v>0.85</v>
      </c>
      <c r="N3432" s="49">
        <v>0.15</v>
      </c>
      <c r="O3432" s="50">
        <f>Ugovori_OPULJP[[#This Row],[Bespovratna sredstva - Ukupno (EU+Nac) HRK
= Ukupna ugovorena vrijednost bespovratnih sredstava]]*Ugovori_OPULJP[[#This Row],[EU STOPA SUFINANCIRANJA %
EU CO-FINANCING RATE %]]</f>
        <v>873636.60450000002</v>
      </c>
      <c r="P3432" s="51">
        <f>Ugovori_OPULJP[[#This Row],[Bespovratna sredstva - EU dio - HRK]]/7.5345</f>
        <v>115951.50368305793</v>
      </c>
      <c r="Q3432" s="50">
        <f>Ugovori_OPULJP[[#This Row],[Bespovratna sredstva - Ukupno (EU+Nac) HRK
= Ukupna ugovorena vrijednost bespovratnih sredstava]]*Ugovori_OPULJP[[#This Row],[STOPA NACIONALNOG SUFINANCIRANJA %]]</f>
        <v>154171.1655</v>
      </c>
      <c r="R3432" s="51">
        <f>Ugovori_OPULJP[[#This Row],[Bespovratna sredstva - Nacionalni dio - HRK]]/7.5345</f>
        <v>20462.030061716105</v>
      </c>
      <c r="S3432" s="50">
        <v>1027807.77</v>
      </c>
      <c r="T3432" s="51">
        <f>Ugovori_OPULJP[[#This Row],[Bespovratna sredstva - Ukupno (EU+Nac) HRK
= Ukupna ugovorena vrijednost bespovratnih sredstava]]/7.5345</f>
        <v>136413.53374477403</v>
      </c>
      <c r="U3432" s="50">
        <v>0</v>
      </c>
      <c r="V3432" s="51">
        <f>Ugovori_OPULJP[[#This Row],[Javni doprinos korisnika - HRK]]/7.5345</f>
        <v>0</v>
      </c>
      <c r="W3432" s="50">
        <v>0</v>
      </c>
      <c r="X3432" s="51">
        <f>Ugovori_OPULJP[[#This Row],[Privatni doprinos korisnika - HRK]]/7.5345</f>
        <v>0</v>
      </c>
      <c r="Y3432" s="52">
        <v>1027807.77</v>
      </c>
      <c r="Z3432" s="53">
        <f>Ugovori_OPULJP[[#This Row],[UKUPNI PRIHVATLJIVI IZDACI
TOTAL ELIGIBLE EXPENDITURE
= Bespovratna sredstva ukupno + doprinos korisnika
= Ukupni prihvatljivi troškovi
= Ukupna ugovorena vrijednost projekta HRK]]/7.5345</f>
        <v>136413.53374477403</v>
      </c>
      <c r="AA3432" s="44" t="s">
        <v>12326</v>
      </c>
      <c r="AB3432" s="44" t="s">
        <v>753</v>
      </c>
      <c r="AC3432" s="43" t="s">
        <v>12421</v>
      </c>
      <c r="AD3432" s="43" t="s">
        <v>12328</v>
      </c>
    </row>
    <row r="3433" spans="1:30" ht="88.5" customHeight="1" x14ac:dyDescent="0.2">
      <c r="A3433" s="41" t="s">
        <v>12422</v>
      </c>
      <c r="B3433" s="42" t="s">
        <v>12136</v>
      </c>
      <c r="C3433" s="43" t="s">
        <v>12323</v>
      </c>
      <c r="D3433" s="43" t="s">
        <v>12324</v>
      </c>
      <c r="E3433" s="44" t="s">
        <v>232</v>
      </c>
      <c r="F3433" s="45" t="s">
        <v>12423</v>
      </c>
      <c r="G3433" s="45" t="s">
        <v>12424</v>
      </c>
      <c r="H3433" s="47">
        <v>42948</v>
      </c>
      <c r="I3433" s="47">
        <v>43496</v>
      </c>
      <c r="J3433" s="48" t="str">
        <f>IF(Ugovori_OPULJP[[#This Row],[DATUM ZAVRŠETKA OPERACIJE]]&gt;DATE(2024,3,31),"u provedbi","završen")</f>
        <v>završen</v>
      </c>
      <c r="K3433" s="46" t="s">
        <v>594</v>
      </c>
      <c r="L3433" s="46" t="s">
        <v>594</v>
      </c>
      <c r="M3433" s="49">
        <v>0.85</v>
      </c>
      <c r="N3433" s="49">
        <v>0.15</v>
      </c>
      <c r="O3433" s="50">
        <f>Ugovori_OPULJP[[#This Row],[Bespovratna sredstva - Ukupno (EU+Nac) HRK
= Ukupna ugovorena vrijednost bespovratnih sredstava]]*Ugovori_OPULJP[[#This Row],[EU STOPA SUFINANCIRANJA %
EU CO-FINANCING RATE %]]</f>
        <v>789048.98199999996</v>
      </c>
      <c r="P3433" s="51">
        <f>Ugovori_OPULJP[[#This Row],[Bespovratna sredstva - EU dio - HRK]]/7.5345</f>
        <v>104724.79686774171</v>
      </c>
      <c r="Q3433" s="50">
        <f>Ugovori_OPULJP[[#This Row],[Bespovratna sredstva - Ukupno (EU+Nac) HRK
= Ukupna ugovorena vrijednost bespovratnih sredstava]]*Ugovori_OPULJP[[#This Row],[STOPA NACIONALNOG SUFINANCIRANJA %]]</f>
        <v>139243.93799999999</v>
      </c>
      <c r="R3433" s="51">
        <f>Ugovori_OPULJP[[#This Row],[Bespovratna sredstva - Nacionalni dio - HRK]]/7.5345</f>
        <v>18480.846506072066</v>
      </c>
      <c r="S3433" s="50">
        <v>928292.92</v>
      </c>
      <c r="T3433" s="51">
        <f>Ugovori_OPULJP[[#This Row],[Bespovratna sredstva - Ukupno (EU+Nac) HRK
= Ukupna ugovorena vrijednost bespovratnih sredstava]]/7.5345</f>
        <v>123205.64337381379</v>
      </c>
      <c r="U3433" s="50">
        <v>0</v>
      </c>
      <c r="V3433" s="51">
        <f>Ugovori_OPULJP[[#This Row],[Javni doprinos korisnika - HRK]]/7.5345</f>
        <v>0</v>
      </c>
      <c r="W3433" s="50">
        <v>0</v>
      </c>
      <c r="X3433" s="51">
        <f>Ugovori_OPULJP[[#This Row],[Privatni doprinos korisnika - HRK]]/7.5345</f>
        <v>0</v>
      </c>
      <c r="Y3433" s="52">
        <v>928292.92</v>
      </c>
      <c r="Z3433" s="53">
        <f>Ugovori_OPULJP[[#This Row],[UKUPNI PRIHVATLJIVI IZDACI
TOTAL ELIGIBLE EXPENDITURE
= Bespovratna sredstva ukupno + doprinos korisnika
= Ukupni prihvatljivi troškovi
= Ukupna ugovorena vrijednost projekta HRK]]/7.5345</f>
        <v>123205.64337381379</v>
      </c>
      <c r="AA3433" s="44" t="s">
        <v>12326</v>
      </c>
      <c r="AB3433" s="44" t="s">
        <v>753</v>
      </c>
      <c r="AC3433" s="43" t="s">
        <v>12425</v>
      </c>
      <c r="AD3433" s="43" t="s">
        <v>12328</v>
      </c>
    </row>
    <row r="3434" spans="1:30" ht="88.5" customHeight="1" x14ac:dyDescent="0.2">
      <c r="A3434" s="41" t="s">
        <v>12426</v>
      </c>
      <c r="B3434" s="42" t="s">
        <v>12136</v>
      </c>
      <c r="C3434" s="43" t="s">
        <v>12323</v>
      </c>
      <c r="D3434" s="43" t="s">
        <v>12324</v>
      </c>
      <c r="E3434" s="44" t="s">
        <v>232</v>
      </c>
      <c r="F3434" s="45" t="s">
        <v>12427</v>
      </c>
      <c r="G3434" s="45" t="s">
        <v>6500</v>
      </c>
      <c r="H3434" s="47">
        <v>42948</v>
      </c>
      <c r="I3434" s="47">
        <v>43677</v>
      </c>
      <c r="J3434" s="48" t="str">
        <f>IF(Ugovori_OPULJP[[#This Row],[DATUM ZAVRŠETKA OPERACIJE]]&gt;DATE(2024,3,31),"u provedbi","završen")</f>
        <v>završen</v>
      </c>
      <c r="K3434" s="46" t="s">
        <v>211</v>
      </c>
      <c r="L3434" s="46" t="s">
        <v>211</v>
      </c>
      <c r="M3434" s="49">
        <v>0.85</v>
      </c>
      <c r="N3434" s="49">
        <v>0.15</v>
      </c>
      <c r="O3434" s="50">
        <f>Ugovori_OPULJP[[#This Row],[Bespovratna sredstva - Ukupno (EU+Nac) HRK
= Ukupna ugovorena vrijednost bespovratnih sredstava]]*Ugovori_OPULJP[[#This Row],[EU STOPA SUFINANCIRANJA %
EU CO-FINANCING RATE %]]</f>
        <v>1019256.5645000001</v>
      </c>
      <c r="P3434" s="51">
        <f>Ugovori_OPULJP[[#This Row],[Bespovratna sredstva - EU dio - HRK]]/7.5345</f>
        <v>135278.59373548345</v>
      </c>
      <c r="Q3434" s="50">
        <f>Ugovori_OPULJP[[#This Row],[Bespovratna sredstva - Ukupno (EU+Nac) HRK
= Ukupna ugovorena vrijednost bespovratnih sredstava]]*Ugovori_OPULJP[[#This Row],[STOPA NACIONALNOG SUFINANCIRANJA %]]</f>
        <v>179868.80550000002</v>
      </c>
      <c r="R3434" s="51">
        <f>Ugovori_OPULJP[[#This Row],[Bespovratna sredstva - Nacionalni dio - HRK]]/7.5345</f>
        <v>23872.693012144136</v>
      </c>
      <c r="S3434" s="50">
        <v>1199125.3700000001</v>
      </c>
      <c r="T3434" s="51">
        <f>Ugovori_OPULJP[[#This Row],[Bespovratna sredstva - Ukupno (EU+Nac) HRK
= Ukupna ugovorena vrijednost bespovratnih sredstava]]/7.5345</f>
        <v>159151.28674762757</v>
      </c>
      <c r="U3434" s="50">
        <v>0</v>
      </c>
      <c r="V3434" s="51">
        <f>Ugovori_OPULJP[[#This Row],[Javni doprinos korisnika - HRK]]/7.5345</f>
        <v>0</v>
      </c>
      <c r="W3434" s="50">
        <v>0</v>
      </c>
      <c r="X3434" s="51">
        <f>Ugovori_OPULJP[[#This Row],[Privatni doprinos korisnika - HRK]]/7.5345</f>
        <v>0</v>
      </c>
      <c r="Y3434" s="52">
        <v>1199125.3700000001</v>
      </c>
      <c r="Z3434" s="53">
        <f>Ugovori_OPULJP[[#This Row],[UKUPNI PRIHVATLJIVI IZDACI
TOTAL ELIGIBLE EXPENDITURE
= Bespovratna sredstva ukupno + doprinos korisnika
= Ukupni prihvatljivi troškovi
= Ukupna ugovorena vrijednost projekta HRK]]/7.5345</f>
        <v>159151.28674762757</v>
      </c>
      <c r="AA3434" s="44" t="s">
        <v>12326</v>
      </c>
      <c r="AB3434" s="44" t="s">
        <v>753</v>
      </c>
      <c r="AC3434" s="43" t="s">
        <v>12428</v>
      </c>
      <c r="AD3434" s="43" t="s">
        <v>12328</v>
      </c>
    </row>
    <row r="3435" spans="1:30" ht="88.5" customHeight="1" x14ac:dyDescent="0.2">
      <c r="A3435" s="41" t="s">
        <v>12429</v>
      </c>
      <c r="B3435" s="42" t="s">
        <v>12136</v>
      </c>
      <c r="C3435" s="43" t="s">
        <v>12323</v>
      </c>
      <c r="D3435" s="43" t="s">
        <v>12324</v>
      </c>
      <c r="E3435" s="44" t="s">
        <v>232</v>
      </c>
      <c r="F3435" s="45" t="s">
        <v>12430</v>
      </c>
      <c r="G3435" s="45" t="s">
        <v>12431</v>
      </c>
      <c r="H3435" s="47">
        <v>42887</v>
      </c>
      <c r="I3435" s="47">
        <v>43404</v>
      </c>
      <c r="J3435" s="48" t="str">
        <f>IF(Ugovori_OPULJP[[#This Row],[DATUM ZAVRŠETKA OPERACIJE]]&gt;DATE(2024,3,31),"u provedbi","završen")</f>
        <v>završen</v>
      </c>
      <c r="K3435" s="46" t="s">
        <v>416</v>
      </c>
      <c r="L3435" s="46" t="s">
        <v>155</v>
      </c>
      <c r="M3435" s="49">
        <v>0.85</v>
      </c>
      <c r="N3435" s="49">
        <v>0.15</v>
      </c>
      <c r="O3435" s="50">
        <f>Ugovori_OPULJP[[#This Row],[Bespovratna sredstva - Ukupno (EU+Nac) HRK
= Ukupna ugovorena vrijednost bespovratnih sredstava]]*Ugovori_OPULJP[[#This Row],[EU STOPA SUFINANCIRANJA %
EU CO-FINANCING RATE %]]</f>
        <v>884328.15949999995</v>
      </c>
      <c r="P3435" s="51">
        <f>Ugovori_OPULJP[[#This Row],[Bespovratna sredstva - EU dio - HRK]]/7.5345</f>
        <v>117370.51688897736</v>
      </c>
      <c r="Q3435" s="50">
        <f>Ugovori_OPULJP[[#This Row],[Bespovratna sredstva - Ukupno (EU+Nac) HRK
= Ukupna ugovorena vrijednost bespovratnih sredstava]]*Ugovori_OPULJP[[#This Row],[STOPA NACIONALNOG SUFINANCIRANJA %]]</f>
        <v>156057.9105</v>
      </c>
      <c r="R3435" s="51">
        <f>Ugovori_OPULJP[[#This Row],[Bespovratna sredstva - Nacionalni dio - HRK]]/7.5345</f>
        <v>20712.444156878359</v>
      </c>
      <c r="S3435" s="50">
        <v>1040386.07</v>
      </c>
      <c r="T3435" s="51">
        <f>Ugovori_OPULJP[[#This Row],[Bespovratna sredstva - Ukupno (EU+Nac) HRK
= Ukupna ugovorena vrijednost bespovratnih sredstava]]/7.5345</f>
        <v>138082.96104585571</v>
      </c>
      <c r="U3435" s="50">
        <v>0</v>
      </c>
      <c r="V3435" s="51">
        <f>Ugovori_OPULJP[[#This Row],[Javni doprinos korisnika - HRK]]/7.5345</f>
        <v>0</v>
      </c>
      <c r="W3435" s="50">
        <v>0</v>
      </c>
      <c r="X3435" s="51">
        <f>Ugovori_OPULJP[[#This Row],[Privatni doprinos korisnika - HRK]]/7.5345</f>
        <v>0</v>
      </c>
      <c r="Y3435" s="52">
        <v>1040386.07</v>
      </c>
      <c r="Z3435" s="53">
        <f>Ugovori_OPULJP[[#This Row],[UKUPNI PRIHVATLJIVI IZDACI
TOTAL ELIGIBLE EXPENDITURE
= Bespovratna sredstva ukupno + doprinos korisnika
= Ukupni prihvatljivi troškovi
= Ukupna ugovorena vrijednost projekta HRK]]/7.5345</f>
        <v>138082.96104585571</v>
      </c>
      <c r="AA3435" s="44" t="s">
        <v>12326</v>
      </c>
      <c r="AB3435" s="44" t="s">
        <v>753</v>
      </c>
      <c r="AC3435" s="43" t="s">
        <v>12432</v>
      </c>
      <c r="AD3435" s="43" t="s">
        <v>12328</v>
      </c>
    </row>
    <row r="3436" spans="1:30" ht="88.5" customHeight="1" x14ac:dyDescent="0.2">
      <c r="A3436" s="41" t="s">
        <v>12433</v>
      </c>
      <c r="B3436" s="42" t="s">
        <v>12136</v>
      </c>
      <c r="C3436" s="43" t="s">
        <v>12323</v>
      </c>
      <c r="D3436" s="43" t="s">
        <v>12324</v>
      </c>
      <c r="E3436" s="44" t="s">
        <v>232</v>
      </c>
      <c r="F3436" s="45" t="s">
        <v>12434</v>
      </c>
      <c r="G3436" s="45" t="s">
        <v>462</v>
      </c>
      <c r="H3436" s="47">
        <v>42887</v>
      </c>
      <c r="I3436" s="47">
        <v>43434</v>
      </c>
      <c r="J3436" s="48" t="str">
        <f>IF(Ugovori_OPULJP[[#This Row],[DATUM ZAVRŠETKA OPERACIJE]]&gt;DATE(2024,3,31),"u provedbi","završen")</f>
        <v>završen</v>
      </c>
      <c r="K3436" s="46" t="s">
        <v>425</v>
      </c>
      <c r="L3436" s="46" t="s">
        <v>425</v>
      </c>
      <c r="M3436" s="49">
        <v>0.85</v>
      </c>
      <c r="N3436" s="49">
        <v>0.15</v>
      </c>
      <c r="O3436" s="50">
        <f>Ugovori_OPULJP[[#This Row],[Bespovratna sredstva - Ukupno (EU+Nac) HRK
= Ukupna ugovorena vrijednost bespovratnih sredstava]]*Ugovori_OPULJP[[#This Row],[EU STOPA SUFINANCIRANJA %
EU CO-FINANCING RATE %]]</f>
        <v>645878.66249999998</v>
      </c>
      <c r="P3436" s="51">
        <f>Ugovori_OPULJP[[#This Row],[Bespovratna sredstva - EU dio - HRK]]/7.5345</f>
        <v>85722.829982082418</v>
      </c>
      <c r="Q3436" s="50">
        <f>Ugovori_OPULJP[[#This Row],[Bespovratna sredstva - Ukupno (EU+Nac) HRK
= Ukupna ugovorena vrijednost bespovratnih sredstava]]*Ugovori_OPULJP[[#This Row],[STOPA NACIONALNOG SUFINANCIRANJA %]]</f>
        <v>113978.58749999999</v>
      </c>
      <c r="R3436" s="51">
        <f>Ugovori_OPULJP[[#This Row],[Bespovratna sredstva - Nacionalni dio - HRK]]/7.5345</f>
        <v>15127.558232132191</v>
      </c>
      <c r="S3436" s="50">
        <v>759857.25</v>
      </c>
      <c r="T3436" s="51">
        <f>Ugovori_OPULJP[[#This Row],[Bespovratna sredstva - Ukupno (EU+Nac) HRK
= Ukupna ugovorena vrijednost bespovratnih sredstava]]/7.5345</f>
        <v>100850.3882142146</v>
      </c>
      <c r="U3436" s="50">
        <v>0</v>
      </c>
      <c r="V3436" s="51">
        <f>Ugovori_OPULJP[[#This Row],[Javni doprinos korisnika - HRK]]/7.5345</f>
        <v>0</v>
      </c>
      <c r="W3436" s="50">
        <v>0</v>
      </c>
      <c r="X3436" s="51">
        <f>Ugovori_OPULJP[[#This Row],[Privatni doprinos korisnika - HRK]]/7.5345</f>
        <v>0</v>
      </c>
      <c r="Y3436" s="52">
        <v>759857.25</v>
      </c>
      <c r="Z3436" s="53">
        <f>Ugovori_OPULJP[[#This Row],[UKUPNI PRIHVATLJIVI IZDACI
TOTAL ELIGIBLE EXPENDITURE
= Bespovratna sredstva ukupno + doprinos korisnika
= Ukupni prihvatljivi troškovi
= Ukupna ugovorena vrijednost projekta HRK]]/7.5345</f>
        <v>100850.3882142146</v>
      </c>
      <c r="AA3436" s="44" t="s">
        <v>12326</v>
      </c>
      <c r="AB3436" s="44" t="s">
        <v>753</v>
      </c>
      <c r="AC3436" s="43" t="s">
        <v>12435</v>
      </c>
      <c r="AD3436" s="43" t="s">
        <v>12328</v>
      </c>
    </row>
    <row r="3437" spans="1:30" ht="88.5" customHeight="1" x14ac:dyDescent="0.2">
      <c r="A3437" s="41" t="s">
        <v>12436</v>
      </c>
      <c r="B3437" s="42" t="s">
        <v>12136</v>
      </c>
      <c r="C3437" s="43" t="s">
        <v>12323</v>
      </c>
      <c r="D3437" s="43" t="s">
        <v>12324</v>
      </c>
      <c r="E3437" s="44" t="s">
        <v>232</v>
      </c>
      <c r="F3437" s="45" t="s">
        <v>12437</v>
      </c>
      <c r="G3437" s="45" t="s">
        <v>1017</v>
      </c>
      <c r="H3437" s="47">
        <v>42887</v>
      </c>
      <c r="I3437" s="47">
        <v>43616</v>
      </c>
      <c r="J3437" s="48" t="str">
        <f>IF(Ugovori_OPULJP[[#This Row],[DATUM ZAVRŠETKA OPERACIJE]]&gt;DATE(2024,3,31),"u provedbi","završen")</f>
        <v>završen</v>
      </c>
      <c r="K3437" s="46" t="s">
        <v>37</v>
      </c>
      <c r="L3437" s="46" t="s">
        <v>37</v>
      </c>
      <c r="M3437" s="49">
        <v>0.85</v>
      </c>
      <c r="N3437" s="49">
        <v>0.15</v>
      </c>
      <c r="O3437" s="50">
        <f>Ugovori_OPULJP[[#This Row],[Bespovratna sredstva - Ukupno (EU+Nac) HRK
= Ukupna ugovorena vrijednost bespovratnih sredstava]]*Ugovori_OPULJP[[#This Row],[EU STOPA SUFINANCIRANJA %
EU CO-FINANCING RATE %]]</f>
        <v>777914.9</v>
      </c>
      <c r="P3437" s="51">
        <f>Ugovori_OPULJP[[#This Row],[Bespovratna sredstva - EU dio - HRK]]/7.5345</f>
        <v>103247.05023558298</v>
      </c>
      <c r="Q3437" s="50">
        <f>Ugovori_OPULJP[[#This Row],[Bespovratna sredstva - Ukupno (EU+Nac) HRK
= Ukupna ugovorena vrijednost bespovratnih sredstava]]*Ugovori_OPULJP[[#This Row],[STOPA NACIONALNOG SUFINANCIRANJA %]]</f>
        <v>137279.1</v>
      </c>
      <c r="R3437" s="51">
        <f>Ugovori_OPULJP[[#This Row],[Bespovratna sredstva - Nacionalni dio - HRK]]/7.5345</f>
        <v>18220.067688632291</v>
      </c>
      <c r="S3437" s="50">
        <v>915194</v>
      </c>
      <c r="T3437" s="51">
        <f>Ugovori_OPULJP[[#This Row],[Bespovratna sredstva - Ukupno (EU+Nac) HRK
= Ukupna ugovorena vrijednost bespovratnih sredstava]]/7.5345</f>
        <v>121467.11792421527</v>
      </c>
      <c r="U3437" s="50">
        <v>0</v>
      </c>
      <c r="V3437" s="51">
        <f>Ugovori_OPULJP[[#This Row],[Javni doprinos korisnika - HRK]]/7.5345</f>
        <v>0</v>
      </c>
      <c r="W3437" s="50">
        <v>0</v>
      </c>
      <c r="X3437" s="51">
        <f>Ugovori_OPULJP[[#This Row],[Privatni doprinos korisnika - HRK]]/7.5345</f>
        <v>0</v>
      </c>
      <c r="Y3437" s="52">
        <v>915194</v>
      </c>
      <c r="Z3437" s="53">
        <f>Ugovori_OPULJP[[#This Row],[UKUPNI PRIHVATLJIVI IZDACI
TOTAL ELIGIBLE EXPENDITURE
= Bespovratna sredstva ukupno + doprinos korisnika
= Ukupni prihvatljivi troškovi
= Ukupna ugovorena vrijednost projekta HRK]]/7.5345</f>
        <v>121467.11792421527</v>
      </c>
      <c r="AA3437" s="44" t="s">
        <v>12326</v>
      </c>
      <c r="AB3437" s="44" t="s">
        <v>753</v>
      </c>
      <c r="AC3437" s="43" t="s">
        <v>12438</v>
      </c>
      <c r="AD3437" s="43" t="s">
        <v>12328</v>
      </c>
    </row>
    <row r="3438" spans="1:30" ht="88.5" customHeight="1" x14ac:dyDescent="0.2">
      <c r="A3438" s="41" t="s">
        <v>12439</v>
      </c>
      <c r="B3438" s="42" t="s">
        <v>12136</v>
      </c>
      <c r="C3438" s="43" t="s">
        <v>12323</v>
      </c>
      <c r="D3438" s="43" t="s">
        <v>12324</v>
      </c>
      <c r="E3438" s="44" t="s">
        <v>232</v>
      </c>
      <c r="F3438" s="45" t="s">
        <v>12440</v>
      </c>
      <c r="G3438" s="45" t="s">
        <v>12441</v>
      </c>
      <c r="H3438" s="47">
        <v>42979</v>
      </c>
      <c r="I3438" s="47">
        <v>43708</v>
      </c>
      <c r="J3438" s="48" t="str">
        <f>IF(Ugovori_OPULJP[[#This Row],[DATUM ZAVRŠETKA OPERACIJE]]&gt;DATE(2024,3,31),"u provedbi","završen")</f>
        <v>završen</v>
      </c>
      <c r="K3438" s="46" t="s">
        <v>12442</v>
      </c>
      <c r="L3438" s="46" t="s">
        <v>249</v>
      </c>
      <c r="M3438" s="49">
        <v>0.85</v>
      </c>
      <c r="N3438" s="49">
        <v>0.15</v>
      </c>
      <c r="O3438" s="50">
        <f>Ugovori_OPULJP[[#This Row],[Bespovratna sredstva - Ukupno (EU+Nac) HRK
= Ukupna ugovorena vrijednost bespovratnih sredstava]]*Ugovori_OPULJP[[#This Row],[EU STOPA SUFINANCIRANJA %
EU CO-FINANCING RATE %]]</f>
        <v>883589.23749999993</v>
      </c>
      <c r="P3438" s="51">
        <f>Ugovori_OPULJP[[#This Row],[Bespovratna sredstva - EU dio - HRK]]/7.5345</f>
        <v>117272.445085938</v>
      </c>
      <c r="Q3438" s="50">
        <f>Ugovori_OPULJP[[#This Row],[Bespovratna sredstva - Ukupno (EU+Nac) HRK
= Ukupna ugovorena vrijednost bespovratnih sredstava]]*Ugovori_OPULJP[[#This Row],[STOPA NACIONALNOG SUFINANCIRANJA %]]</f>
        <v>155927.51249999998</v>
      </c>
      <c r="R3438" s="51">
        <f>Ugovori_OPULJP[[#This Row],[Bespovratna sredstva - Nacionalni dio - HRK]]/7.5345</f>
        <v>20695.137368106705</v>
      </c>
      <c r="S3438" s="50">
        <v>1039516.75</v>
      </c>
      <c r="T3438" s="51">
        <f>Ugovori_OPULJP[[#This Row],[Bespovratna sredstva - Ukupno (EU+Nac) HRK
= Ukupna ugovorena vrijednost bespovratnih sredstava]]/7.5345</f>
        <v>137967.58245404472</v>
      </c>
      <c r="U3438" s="50">
        <v>171956.5</v>
      </c>
      <c r="V3438" s="51">
        <f>Ugovori_OPULJP[[#This Row],[Javni doprinos korisnika - HRK]]/7.5345</f>
        <v>22822.549605149645</v>
      </c>
      <c r="W3438" s="50">
        <v>0</v>
      </c>
      <c r="X3438" s="51">
        <f>Ugovori_OPULJP[[#This Row],[Privatni doprinos korisnika - HRK]]/7.5345</f>
        <v>0</v>
      </c>
      <c r="Y3438" s="52">
        <v>1211473.25</v>
      </c>
      <c r="Z3438" s="53">
        <f>Ugovori_OPULJP[[#This Row],[UKUPNI PRIHVATLJIVI IZDACI
TOTAL ELIGIBLE EXPENDITURE
= Bespovratna sredstva ukupno + doprinos korisnika
= Ukupni prihvatljivi troškovi
= Ukupna ugovorena vrijednost projekta HRK]]/7.5345</f>
        <v>160790.13205919435</v>
      </c>
      <c r="AA3438" s="44" t="s">
        <v>12326</v>
      </c>
      <c r="AB3438" s="44" t="s">
        <v>753</v>
      </c>
      <c r="AC3438" s="43" t="s">
        <v>12443</v>
      </c>
      <c r="AD3438" s="43" t="s">
        <v>12328</v>
      </c>
    </row>
    <row r="3439" spans="1:30" ht="88.5" customHeight="1" x14ac:dyDescent="0.2">
      <c r="A3439" s="41" t="s">
        <v>12444</v>
      </c>
      <c r="B3439" s="42" t="s">
        <v>12136</v>
      </c>
      <c r="C3439" s="43" t="s">
        <v>12323</v>
      </c>
      <c r="D3439" s="43" t="s">
        <v>12324</v>
      </c>
      <c r="E3439" s="44" t="s">
        <v>232</v>
      </c>
      <c r="F3439" s="45" t="s">
        <v>12445</v>
      </c>
      <c r="G3439" s="45" t="s">
        <v>12446</v>
      </c>
      <c r="H3439" s="47">
        <v>42887</v>
      </c>
      <c r="I3439" s="47">
        <v>43251</v>
      </c>
      <c r="J3439" s="48" t="str">
        <f>IF(Ugovori_OPULJP[[#This Row],[DATUM ZAVRŠETKA OPERACIJE]]&gt;DATE(2024,3,31),"u provedbi","završen")</f>
        <v>završen</v>
      </c>
      <c r="K3439" s="46" t="s">
        <v>99</v>
      </c>
      <c r="L3439" s="46" t="s">
        <v>99</v>
      </c>
      <c r="M3439" s="49">
        <v>0.85</v>
      </c>
      <c r="N3439" s="49">
        <v>0.15</v>
      </c>
      <c r="O3439" s="50">
        <f>Ugovori_OPULJP[[#This Row],[Bespovratna sredstva - Ukupno (EU+Nac) HRK
= Ukupna ugovorena vrijednost bespovratnih sredstava]]*Ugovori_OPULJP[[#This Row],[EU STOPA SUFINANCIRANJA %
EU CO-FINANCING RATE %]]</f>
        <v>473194.22649999993</v>
      </c>
      <c r="P3439" s="51">
        <f>Ugovori_OPULJP[[#This Row],[Bespovratna sredstva - EU dio - HRK]]/7.5345</f>
        <v>62803.666666666657</v>
      </c>
      <c r="Q3439" s="50">
        <f>Ugovori_OPULJP[[#This Row],[Bespovratna sredstva - Ukupno (EU+Nac) HRK
= Ukupna ugovorena vrijednost bespovratnih sredstava]]*Ugovori_OPULJP[[#This Row],[STOPA NACIONALNOG SUFINANCIRANJA %]]</f>
        <v>83504.863499999992</v>
      </c>
      <c r="R3439" s="51">
        <f>Ugovori_OPULJP[[#This Row],[Bespovratna sredstva - Nacionalni dio - HRK]]/7.5345</f>
        <v>11082.999999999998</v>
      </c>
      <c r="S3439" s="50">
        <v>556699.09</v>
      </c>
      <c r="T3439" s="51">
        <f>Ugovori_OPULJP[[#This Row],[Bespovratna sredstva - Ukupno (EU+Nac) HRK
= Ukupna ugovorena vrijednost bespovratnih sredstava]]/7.5345</f>
        <v>73886.666666666657</v>
      </c>
      <c r="U3439" s="50">
        <v>0</v>
      </c>
      <c r="V3439" s="51">
        <f>Ugovori_OPULJP[[#This Row],[Javni doprinos korisnika - HRK]]/7.5345</f>
        <v>0</v>
      </c>
      <c r="W3439" s="50">
        <v>0</v>
      </c>
      <c r="X3439" s="51">
        <f>Ugovori_OPULJP[[#This Row],[Privatni doprinos korisnika - HRK]]/7.5345</f>
        <v>0</v>
      </c>
      <c r="Y3439" s="52">
        <v>556699.09</v>
      </c>
      <c r="Z3439" s="53">
        <f>Ugovori_OPULJP[[#This Row],[UKUPNI PRIHVATLJIVI IZDACI
TOTAL ELIGIBLE EXPENDITURE
= Bespovratna sredstva ukupno + doprinos korisnika
= Ukupni prihvatljivi troškovi
= Ukupna ugovorena vrijednost projekta HRK]]/7.5345</f>
        <v>73886.666666666657</v>
      </c>
      <c r="AA3439" s="44" t="s">
        <v>12326</v>
      </c>
      <c r="AB3439" s="44" t="s">
        <v>753</v>
      </c>
      <c r="AC3439" s="43" t="s">
        <v>12447</v>
      </c>
      <c r="AD3439" s="43" t="s">
        <v>12328</v>
      </c>
    </row>
    <row r="3440" spans="1:30" ht="88.5" customHeight="1" x14ac:dyDescent="0.2">
      <c r="A3440" s="41" t="s">
        <v>12448</v>
      </c>
      <c r="B3440" s="42" t="s">
        <v>12136</v>
      </c>
      <c r="C3440" s="43" t="s">
        <v>12323</v>
      </c>
      <c r="D3440" s="43" t="s">
        <v>12324</v>
      </c>
      <c r="E3440" s="44" t="s">
        <v>232</v>
      </c>
      <c r="F3440" s="45" t="s">
        <v>12449</v>
      </c>
      <c r="G3440" s="45" t="s">
        <v>8735</v>
      </c>
      <c r="H3440" s="47">
        <v>42887</v>
      </c>
      <c r="I3440" s="47">
        <v>43616</v>
      </c>
      <c r="J3440" s="48" t="str">
        <f>IF(Ugovori_OPULJP[[#This Row],[DATUM ZAVRŠETKA OPERACIJE]]&gt;DATE(2024,3,31),"u provedbi","završen")</f>
        <v>završen</v>
      </c>
      <c r="K3440" s="46" t="s">
        <v>12450</v>
      </c>
      <c r="L3440" s="46" t="s">
        <v>200</v>
      </c>
      <c r="M3440" s="49">
        <v>0.85</v>
      </c>
      <c r="N3440" s="49">
        <v>0.15</v>
      </c>
      <c r="O3440" s="50">
        <f>Ugovori_OPULJP[[#This Row],[Bespovratna sredstva - Ukupno (EU+Nac) HRK
= Ukupna ugovorena vrijednost bespovratnih sredstava]]*Ugovori_OPULJP[[#This Row],[EU STOPA SUFINANCIRANJA %
EU CO-FINANCING RATE %]]</f>
        <v>594077.85199999996</v>
      </c>
      <c r="P3440" s="51">
        <f>Ugovori_OPULJP[[#This Row],[Bespovratna sredstva - EU dio - HRK]]/7.5345</f>
        <v>78847.68093436856</v>
      </c>
      <c r="Q3440" s="50">
        <f>Ugovori_OPULJP[[#This Row],[Bespovratna sredstva - Ukupno (EU+Nac) HRK
= Ukupna ugovorena vrijednost bespovratnih sredstava]]*Ugovori_OPULJP[[#This Row],[STOPA NACIONALNOG SUFINANCIRANJA %]]</f>
        <v>104837.268</v>
      </c>
      <c r="R3440" s="51">
        <f>Ugovori_OPULJP[[#This Row],[Bespovratna sredstva - Nacionalni dio - HRK]]/7.5345</f>
        <v>13914.296635476805</v>
      </c>
      <c r="S3440" s="50">
        <v>698915.12</v>
      </c>
      <c r="T3440" s="51">
        <f>Ugovori_OPULJP[[#This Row],[Bespovratna sredstva - Ukupno (EU+Nac) HRK
= Ukupna ugovorena vrijednost bespovratnih sredstava]]/7.5345</f>
        <v>92761.977569845374</v>
      </c>
      <c r="U3440" s="50">
        <v>0</v>
      </c>
      <c r="V3440" s="51">
        <f>Ugovori_OPULJP[[#This Row],[Javni doprinos korisnika - HRK]]/7.5345</f>
        <v>0</v>
      </c>
      <c r="W3440" s="50">
        <v>0</v>
      </c>
      <c r="X3440" s="51">
        <f>Ugovori_OPULJP[[#This Row],[Privatni doprinos korisnika - HRK]]/7.5345</f>
        <v>0</v>
      </c>
      <c r="Y3440" s="52">
        <v>698915.12</v>
      </c>
      <c r="Z3440" s="53">
        <f>Ugovori_OPULJP[[#This Row],[UKUPNI PRIHVATLJIVI IZDACI
TOTAL ELIGIBLE EXPENDITURE
= Bespovratna sredstva ukupno + doprinos korisnika
= Ukupni prihvatljivi troškovi
= Ukupna ugovorena vrijednost projekta HRK]]/7.5345</f>
        <v>92761.977569845374</v>
      </c>
      <c r="AA3440" s="44" t="s">
        <v>12326</v>
      </c>
      <c r="AB3440" s="44" t="s">
        <v>753</v>
      </c>
      <c r="AC3440" s="43" t="s">
        <v>12451</v>
      </c>
      <c r="AD3440" s="43" t="s">
        <v>12328</v>
      </c>
    </row>
    <row r="3441" spans="1:30" ht="88.5" customHeight="1" x14ac:dyDescent="0.2">
      <c r="A3441" s="41" t="s">
        <v>12452</v>
      </c>
      <c r="B3441" s="42" t="s">
        <v>12136</v>
      </c>
      <c r="C3441" s="43" t="s">
        <v>12323</v>
      </c>
      <c r="D3441" s="43" t="s">
        <v>12324</v>
      </c>
      <c r="E3441" s="44" t="s">
        <v>232</v>
      </c>
      <c r="F3441" s="45" t="s">
        <v>12453</v>
      </c>
      <c r="G3441" s="45" t="s">
        <v>677</v>
      </c>
      <c r="H3441" s="47">
        <v>42887</v>
      </c>
      <c r="I3441" s="47">
        <v>43251</v>
      </c>
      <c r="J3441" s="48" t="str">
        <f>IF(Ugovori_OPULJP[[#This Row],[DATUM ZAVRŠETKA OPERACIJE]]&gt;DATE(2024,3,31),"u provedbi","završen")</f>
        <v>završen</v>
      </c>
      <c r="K3441" s="46" t="s">
        <v>244</v>
      </c>
      <c r="L3441" s="46" t="s">
        <v>244</v>
      </c>
      <c r="M3441" s="49">
        <v>0.85</v>
      </c>
      <c r="N3441" s="49">
        <v>0.15</v>
      </c>
      <c r="O3441" s="50">
        <f>Ugovori_OPULJP[[#This Row],[Bespovratna sredstva - Ukupno (EU+Nac) HRK
= Ukupna ugovorena vrijednost bespovratnih sredstava]]*Ugovori_OPULJP[[#This Row],[EU STOPA SUFINANCIRANJA %
EU CO-FINANCING RATE %]]</f>
        <v>428612.78899999999</v>
      </c>
      <c r="P3441" s="51">
        <f>Ugovori_OPULJP[[#This Row],[Bespovratna sredstva - EU dio - HRK]]/7.5345</f>
        <v>56886.693078505537</v>
      </c>
      <c r="Q3441" s="50">
        <f>Ugovori_OPULJP[[#This Row],[Bespovratna sredstva - Ukupno (EU+Nac) HRK
= Ukupna ugovorena vrijednost bespovratnih sredstava]]*Ugovori_OPULJP[[#This Row],[STOPA NACIONALNOG SUFINANCIRANJA %]]</f>
        <v>75637.551000000007</v>
      </c>
      <c r="R3441" s="51">
        <f>Ugovori_OPULJP[[#This Row],[Bespovratna sredstva - Nacionalni dio - HRK]]/7.5345</f>
        <v>10038.828190324508</v>
      </c>
      <c r="S3441" s="50">
        <v>504250.34</v>
      </c>
      <c r="T3441" s="51">
        <f>Ugovori_OPULJP[[#This Row],[Bespovratna sredstva - Ukupno (EU+Nac) HRK
= Ukupna ugovorena vrijednost bespovratnih sredstava]]/7.5345</f>
        <v>66925.521268830053</v>
      </c>
      <c r="U3441" s="50">
        <v>0</v>
      </c>
      <c r="V3441" s="51">
        <f>Ugovori_OPULJP[[#This Row],[Javni doprinos korisnika - HRK]]/7.5345</f>
        <v>0</v>
      </c>
      <c r="W3441" s="50">
        <v>0</v>
      </c>
      <c r="X3441" s="51">
        <f>Ugovori_OPULJP[[#This Row],[Privatni doprinos korisnika - HRK]]/7.5345</f>
        <v>0</v>
      </c>
      <c r="Y3441" s="52">
        <v>504250.34</v>
      </c>
      <c r="Z3441" s="53">
        <f>Ugovori_OPULJP[[#This Row],[UKUPNI PRIHVATLJIVI IZDACI
TOTAL ELIGIBLE EXPENDITURE
= Bespovratna sredstva ukupno + doprinos korisnika
= Ukupni prihvatljivi troškovi
= Ukupna ugovorena vrijednost projekta HRK]]/7.5345</f>
        <v>66925.521268830053</v>
      </c>
      <c r="AA3441" s="44" t="s">
        <v>12326</v>
      </c>
      <c r="AB3441" s="44" t="s">
        <v>753</v>
      </c>
      <c r="AC3441" s="43" t="s">
        <v>12454</v>
      </c>
      <c r="AD3441" s="43" t="s">
        <v>12328</v>
      </c>
    </row>
    <row r="3442" spans="1:30" ht="88.5" customHeight="1" x14ac:dyDescent="0.2">
      <c r="A3442" s="41" t="s">
        <v>12455</v>
      </c>
      <c r="B3442" s="42" t="s">
        <v>12136</v>
      </c>
      <c r="C3442" s="43" t="s">
        <v>12323</v>
      </c>
      <c r="D3442" s="43" t="s">
        <v>12324</v>
      </c>
      <c r="E3442" s="44" t="s">
        <v>232</v>
      </c>
      <c r="F3442" s="45" t="s">
        <v>12456</v>
      </c>
      <c r="G3442" s="45" t="s">
        <v>12457</v>
      </c>
      <c r="H3442" s="47">
        <v>42887</v>
      </c>
      <c r="I3442" s="47">
        <v>43434</v>
      </c>
      <c r="J3442" s="48" t="str">
        <f>IF(Ugovori_OPULJP[[#This Row],[DATUM ZAVRŠETKA OPERACIJE]]&gt;DATE(2024,3,31),"u provedbi","završen")</f>
        <v>završen</v>
      </c>
      <c r="K3442" s="46" t="s">
        <v>10251</v>
      </c>
      <c r="L3442" s="46" t="s">
        <v>37</v>
      </c>
      <c r="M3442" s="49">
        <v>0.85</v>
      </c>
      <c r="N3442" s="49">
        <v>0.15</v>
      </c>
      <c r="O3442" s="50">
        <f>Ugovori_OPULJP[[#This Row],[Bespovratna sredstva - Ukupno (EU+Nac) HRK
= Ukupna ugovorena vrijednost bespovratnih sredstava]]*Ugovori_OPULJP[[#This Row],[EU STOPA SUFINANCIRANJA %
EU CO-FINANCING RATE %]]</f>
        <v>771526.97149999999</v>
      </c>
      <c r="P3442" s="51">
        <f>Ugovori_OPULJP[[#This Row],[Bespovratna sredstva - EU dio - HRK]]/7.5345</f>
        <v>102399.22642511115</v>
      </c>
      <c r="Q3442" s="50">
        <f>Ugovori_OPULJP[[#This Row],[Bespovratna sredstva - Ukupno (EU+Nac) HRK
= Ukupna ugovorena vrijednost bespovratnih sredstava]]*Ugovori_OPULJP[[#This Row],[STOPA NACIONALNOG SUFINANCIRANJA %]]</f>
        <v>136151.81849999999</v>
      </c>
      <c r="R3442" s="51">
        <f>Ugovori_OPULJP[[#This Row],[Bespovratna sredstva - Nacionalni dio - HRK]]/7.5345</f>
        <v>18070.451722078436</v>
      </c>
      <c r="S3442" s="50">
        <v>907678.79</v>
      </c>
      <c r="T3442" s="51">
        <f>Ugovori_OPULJP[[#This Row],[Bespovratna sredstva - Ukupno (EU+Nac) HRK
= Ukupna ugovorena vrijednost bespovratnih sredstava]]/7.5345</f>
        <v>120469.6781471896</v>
      </c>
      <c r="U3442" s="50">
        <v>0</v>
      </c>
      <c r="V3442" s="51">
        <f>Ugovori_OPULJP[[#This Row],[Javni doprinos korisnika - HRK]]/7.5345</f>
        <v>0</v>
      </c>
      <c r="W3442" s="50">
        <v>0</v>
      </c>
      <c r="X3442" s="51">
        <f>Ugovori_OPULJP[[#This Row],[Privatni doprinos korisnika - HRK]]/7.5345</f>
        <v>0</v>
      </c>
      <c r="Y3442" s="52">
        <v>907678.79</v>
      </c>
      <c r="Z3442" s="53">
        <f>Ugovori_OPULJP[[#This Row],[UKUPNI PRIHVATLJIVI IZDACI
TOTAL ELIGIBLE EXPENDITURE
= Bespovratna sredstva ukupno + doprinos korisnika
= Ukupni prihvatljivi troškovi
= Ukupna ugovorena vrijednost projekta HRK]]/7.5345</f>
        <v>120469.6781471896</v>
      </c>
      <c r="AA3442" s="44" t="s">
        <v>12326</v>
      </c>
      <c r="AB3442" s="44" t="s">
        <v>753</v>
      </c>
      <c r="AC3442" s="43" t="s">
        <v>12458</v>
      </c>
      <c r="AD3442" s="43" t="s">
        <v>12328</v>
      </c>
    </row>
    <row r="3443" spans="1:30" ht="88.5" customHeight="1" x14ac:dyDescent="0.2">
      <c r="A3443" s="41" t="s">
        <v>12459</v>
      </c>
      <c r="B3443" s="42" t="s">
        <v>12136</v>
      </c>
      <c r="C3443" s="43" t="s">
        <v>12323</v>
      </c>
      <c r="D3443" s="43" t="s">
        <v>12324</v>
      </c>
      <c r="E3443" s="44" t="s">
        <v>232</v>
      </c>
      <c r="F3443" s="45" t="s">
        <v>12460</v>
      </c>
      <c r="G3443" s="45" t="s">
        <v>493</v>
      </c>
      <c r="H3443" s="47">
        <v>42887</v>
      </c>
      <c r="I3443" s="47">
        <v>43251</v>
      </c>
      <c r="J3443" s="48" t="str">
        <f>IF(Ugovori_OPULJP[[#This Row],[DATUM ZAVRŠETKA OPERACIJE]]&gt;DATE(2024,3,31),"u provedbi","završen")</f>
        <v>završen</v>
      </c>
      <c r="K3443" s="46" t="s">
        <v>12461</v>
      </c>
      <c r="L3443" s="46" t="s">
        <v>271</v>
      </c>
      <c r="M3443" s="49">
        <v>0.85</v>
      </c>
      <c r="N3443" s="49">
        <v>0.15</v>
      </c>
      <c r="O3443" s="50">
        <f>Ugovori_OPULJP[[#This Row],[Bespovratna sredstva - Ukupno (EU+Nac) HRK
= Ukupna ugovorena vrijednost bespovratnih sredstava]]*Ugovori_OPULJP[[#This Row],[EU STOPA SUFINANCIRANJA %
EU CO-FINANCING RATE %]]</f>
        <v>517589.10599999997</v>
      </c>
      <c r="P3443" s="51">
        <f>Ugovori_OPULJP[[#This Row],[Bespovratna sredstva - EU dio - HRK]]/7.5345</f>
        <v>68695.879753135567</v>
      </c>
      <c r="Q3443" s="50">
        <f>Ugovori_OPULJP[[#This Row],[Bespovratna sredstva - Ukupno (EU+Nac) HRK
= Ukupna ugovorena vrijednost bespovratnih sredstava]]*Ugovori_OPULJP[[#This Row],[STOPA NACIONALNOG SUFINANCIRANJA %]]</f>
        <v>91339.254000000001</v>
      </c>
      <c r="R3443" s="51">
        <f>Ugovori_OPULJP[[#This Row],[Bespovratna sredstva - Nacionalni dio - HRK]]/7.5345</f>
        <v>12122.802309376866</v>
      </c>
      <c r="S3443" s="50">
        <v>608928.36</v>
      </c>
      <c r="T3443" s="51">
        <f>Ugovori_OPULJP[[#This Row],[Bespovratna sredstva - Ukupno (EU+Nac) HRK
= Ukupna ugovorena vrijednost bespovratnih sredstava]]/7.5345</f>
        <v>80818.682062512438</v>
      </c>
      <c r="U3443" s="50">
        <v>0</v>
      </c>
      <c r="V3443" s="51">
        <f>Ugovori_OPULJP[[#This Row],[Javni doprinos korisnika - HRK]]/7.5345</f>
        <v>0</v>
      </c>
      <c r="W3443" s="50">
        <v>0</v>
      </c>
      <c r="X3443" s="51">
        <f>Ugovori_OPULJP[[#This Row],[Privatni doprinos korisnika - HRK]]/7.5345</f>
        <v>0</v>
      </c>
      <c r="Y3443" s="52">
        <v>608928.36</v>
      </c>
      <c r="Z3443" s="53">
        <f>Ugovori_OPULJP[[#This Row],[UKUPNI PRIHVATLJIVI IZDACI
TOTAL ELIGIBLE EXPENDITURE
= Bespovratna sredstva ukupno + doprinos korisnika
= Ukupni prihvatljivi troškovi
= Ukupna ugovorena vrijednost projekta HRK]]/7.5345</f>
        <v>80818.682062512438</v>
      </c>
      <c r="AA3443" s="44" t="s">
        <v>12326</v>
      </c>
      <c r="AB3443" s="44" t="s">
        <v>753</v>
      </c>
      <c r="AC3443" s="43" t="s">
        <v>12462</v>
      </c>
      <c r="AD3443" s="43" t="s">
        <v>12328</v>
      </c>
    </row>
    <row r="3444" spans="1:30" ht="88.5" customHeight="1" x14ac:dyDescent="0.2">
      <c r="A3444" s="41" t="s">
        <v>12463</v>
      </c>
      <c r="B3444" s="42" t="s">
        <v>12136</v>
      </c>
      <c r="C3444" s="43" t="s">
        <v>12323</v>
      </c>
      <c r="D3444" s="43" t="s">
        <v>12324</v>
      </c>
      <c r="E3444" s="44" t="s">
        <v>232</v>
      </c>
      <c r="F3444" s="45" t="s">
        <v>12464</v>
      </c>
      <c r="G3444" s="45" t="s">
        <v>1104</v>
      </c>
      <c r="H3444" s="47">
        <v>42887</v>
      </c>
      <c r="I3444" s="47">
        <v>43434</v>
      </c>
      <c r="J3444" s="48" t="str">
        <f>IF(Ugovori_OPULJP[[#This Row],[DATUM ZAVRŠETKA OPERACIJE]]&gt;DATE(2024,3,31),"u provedbi","završen")</f>
        <v>završen</v>
      </c>
      <c r="K3444" s="46" t="s">
        <v>12465</v>
      </c>
      <c r="L3444" s="46" t="s">
        <v>37</v>
      </c>
      <c r="M3444" s="49">
        <v>0.85</v>
      </c>
      <c r="N3444" s="49">
        <v>0.15</v>
      </c>
      <c r="O3444" s="50">
        <f>Ugovori_OPULJP[[#This Row],[Bespovratna sredstva - Ukupno (EU+Nac) HRK
= Ukupna ugovorena vrijednost bespovratnih sredstava]]*Ugovori_OPULJP[[#This Row],[EU STOPA SUFINANCIRANJA %
EU CO-FINANCING RATE %]]</f>
        <v>939033.49650000001</v>
      </c>
      <c r="P3444" s="51">
        <f>Ugovori_OPULJP[[#This Row],[Bespovratna sredstva - EU dio - HRK]]/7.5345</f>
        <v>124631.16285088591</v>
      </c>
      <c r="Q3444" s="50">
        <f>Ugovori_OPULJP[[#This Row],[Bespovratna sredstva - Ukupno (EU+Nac) HRK
= Ukupna ugovorena vrijednost bespovratnih sredstava]]*Ugovori_OPULJP[[#This Row],[STOPA NACIONALNOG SUFINANCIRANJA %]]</f>
        <v>165711.7935</v>
      </c>
      <c r="R3444" s="51">
        <f>Ugovori_OPULJP[[#This Row],[Bespovratna sredstva - Nacionalni dio - HRK]]/7.5345</f>
        <v>21993.734620744573</v>
      </c>
      <c r="S3444" s="50">
        <v>1104745.29</v>
      </c>
      <c r="T3444" s="51">
        <f>Ugovori_OPULJP[[#This Row],[Bespovratna sredstva - Ukupno (EU+Nac) HRK
= Ukupna ugovorena vrijednost bespovratnih sredstava]]/7.5345</f>
        <v>146624.89747163051</v>
      </c>
      <c r="U3444" s="50">
        <v>0</v>
      </c>
      <c r="V3444" s="51">
        <f>Ugovori_OPULJP[[#This Row],[Javni doprinos korisnika - HRK]]/7.5345</f>
        <v>0</v>
      </c>
      <c r="W3444" s="50">
        <v>0</v>
      </c>
      <c r="X3444" s="51">
        <f>Ugovori_OPULJP[[#This Row],[Privatni doprinos korisnika - HRK]]/7.5345</f>
        <v>0</v>
      </c>
      <c r="Y3444" s="52">
        <v>1104745.29</v>
      </c>
      <c r="Z3444" s="53">
        <f>Ugovori_OPULJP[[#This Row],[UKUPNI PRIHVATLJIVI IZDACI
TOTAL ELIGIBLE EXPENDITURE
= Bespovratna sredstva ukupno + doprinos korisnika
= Ukupni prihvatljivi troškovi
= Ukupna ugovorena vrijednost projekta HRK]]/7.5345</f>
        <v>146624.89747163051</v>
      </c>
      <c r="AA3444" s="44" t="s">
        <v>12326</v>
      </c>
      <c r="AB3444" s="44" t="s">
        <v>753</v>
      </c>
      <c r="AC3444" s="43" t="s">
        <v>12466</v>
      </c>
      <c r="AD3444" s="43" t="s">
        <v>12328</v>
      </c>
    </row>
    <row r="3445" spans="1:30" ht="88.5" customHeight="1" x14ac:dyDescent="0.2">
      <c r="A3445" s="41" t="s">
        <v>12467</v>
      </c>
      <c r="B3445" s="42" t="s">
        <v>12136</v>
      </c>
      <c r="C3445" s="43" t="s">
        <v>12323</v>
      </c>
      <c r="D3445" s="43" t="s">
        <v>12324</v>
      </c>
      <c r="E3445" s="44" t="s">
        <v>232</v>
      </c>
      <c r="F3445" s="45" t="s">
        <v>12468</v>
      </c>
      <c r="G3445" s="45" t="s">
        <v>1760</v>
      </c>
      <c r="H3445" s="47">
        <v>42948</v>
      </c>
      <c r="I3445" s="47">
        <v>43677</v>
      </c>
      <c r="J3445" s="48" t="str">
        <f>IF(Ugovori_OPULJP[[#This Row],[DATUM ZAVRŠETKA OPERACIJE]]&gt;DATE(2024,3,31),"u provedbi","završen")</f>
        <v>završen</v>
      </c>
      <c r="K3445" s="46" t="s">
        <v>99</v>
      </c>
      <c r="L3445" s="46" t="s">
        <v>99</v>
      </c>
      <c r="M3445" s="49">
        <v>0.85</v>
      </c>
      <c r="N3445" s="49">
        <v>0.15</v>
      </c>
      <c r="O3445" s="50">
        <f>Ugovori_OPULJP[[#This Row],[Bespovratna sredstva - Ukupno (EU+Nac) HRK
= Ukupna ugovorena vrijednost bespovratnih sredstava]]*Ugovori_OPULJP[[#This Row],[EU STOPA SUFINANCIRANJA %
EU CO-FINANCING RATE %]]</f>
        <v>995060.13299999991</v>
      </c>
      <c r="P3445" s="51">
        <f>Ugovori_OPULJP[[#This Row],[Bespovratna sredstva - EU dio - HRK]]/7.5345</f>
        <v>132067.17539319131</v>
      </c>
      <c r="Q3445" s="50">
        <f>Ugovori_OPULJP[[#This Row],[Bespovratna sredstva - Ukupno (EU+Nac) HRK
= Ukupna ugovorena vrijednost bespovratnih sredstava]]*Ugovori_OPULJP[[#This Row],[STOPA NACIONALNOG SUFINANCIRANJA %]]</f>
        <v>175598.84699999998</v>
      </c>
      <c r="R3445" s="51">
        <f>Ugovori_OPULJP[[#This Row],[Bespovratna sredstva - Nacionalni dio - HRK]]/7.5345</f>
        <v>23305.972128210229</v>
      </c>
      <c r="S3445" s="50">
        <v>1170658.98</v>
      </c>
      <c r="T3445" s="51">
        <f>Ugovori_OPULJP[[#This Row],[Bespovratna sredstva - Ukupno (EU+Nac) HRK
= Ukupna ugovorena vrijednost bespovratnih sredstava]]/7.5345</f>
        <v>155373.14752140155</v>
      </c>
      <c r="U3445" s="50">
        <v>0</v>
      </c>
      <c r="V3445" s="51">
        <f>Ugovori_OPULJP[[#This Row],[Javni doprinos korisnika - HRK]]/7.5345</f>
        <v>0</v>
      </c>
      <c r="W3445" s="50">
        <v>0</v>
      </c>
      <c r="X3445" s="51">
        <f>Ugovori_OPULJP[[#This Row],[Privatni doprinos korisnika - HRK]]/7.5345</f>
        <v>0</v>
      </c>
      <c r="Y3445" s="52">
        <v>1170658.98</v>
      </c>
      <c r="Z3445" s="53">
        <f>Ugovori_OPULJP[[#This Row],[UKUPNI PRIHVATLJIVI IZDACI
TOTAL ELIGIBLE EXPENDITURE
= Bespovratna sredstva ukupno + doprinos korisnika
= Ukupni prihvatljivi troškovi
= Ukupna ugovorena vrijednost projekta HRK]]/7.5345</f>
        <v>155373.14752140155</v>
      </c>
      <c r="AA3445" s="44" t="s">
        <v>12326</v>
      </c>
      <c r="AB3445" s="44" t="s">
        <v>753</v>
      </c>
      <c r="AC3445" s="43" t="s">
        <v>12469</v>
      </c>
      <c r="AD3445" s="43" t="s">
        <v>12328</v>
      </c>
    </row>
    <row r="3446" spans="1:30" ht="88.5" customHeight="1" x14ac:dyDescent="0.2">
      <c r="A3446" s="41" t="s">
        <v>12470</v>
      </c>
      <c r="B3446" s="42" t="s">
        <v>12136</v>
      </c>
      <c r="C3446" s="43" t="s">
        <v>12323</v>
      </c>
      <c r="D3446" s="43" t="s">
        <v>12324</v>
      </c>
      <c r="E3446" s="44" t="s">
        <v>232</v>
      </c>
      <c r="F3446" s="45" t="s">
        <v>12471</v>
      </c>
      <c r="G3446" s="45" t="s">
        <v>589</v>
      </c>
      <c r="H3446" s="47">
        <v>42887</v>
      </c>
      <c r="I3446" s="47">
        <v>43616</v>
      </c>
      <c r="J3446" s="48" t="str">
        <f>IF(Ugovori_OPULJP[[#This Row],[DATUM ZAVRŠETKA OPERACIJE]]&gt;DATE(2024,3,31),"u provedbi","završen")</f>
        <v>završen</v>
      </c>
      <c r="K3446" s="46" t="s">
        <v>5542</v>
      </c>
      <c r="L3446" s="46" t="s">
        <v>271</v>
      </c>
      <c r="M3446" s="49">
        <v>0.85</v>
      </c>
      <c r="N3446" s="49">
        <v>0.15</v>
      </c>
      <c r="O3446" s="50">
        <f>Ugovori_OPULJP[[#This Row],[Bespovratna sredstva - Ukupno (EU+Nac) HRK
= Ukupna ugovorena vrijednost bespovratnih sredstava]]*Ugovori_OPULJP[[#This Row],[EU STOPA SUFINANCIRANJA %
EU CO-FINANCING RATE %]]</f>
        <v>805873.15949999995</v>
      </c>
      <c r="P3446" s="51">
        <f>Ugovori_OPULJP[[#This Row],[Bespovratna sredstva - EU dio - HRK]]/7.5345</f>
        <v>106957.74895480787</v>
      </c>
      <c r="Q3446" s="50">
        <f>Ugovori_OPULJP[[#This Row],[Bespovratna sredstva - Ukupno (EU+Nac) HRK
= Ukupna ugovorena vrijednost bespovratnih sredstava]]*Ugovori_OPULJP[[#This Row],[STOPA NACIONALNOG SUFINANCIRANJA %]]</f>
        <v>142212.9105</v>
      </c>
      <c r="R3446" s="51">
        <f>Ugovori_OPULJP[[#This Row],[Bespovratna sredstva - Nacionalni dio - HRK]]/7.5345</f>
        <v>18874.896874377861</v>
      </c>
      <c r="S3446" s="50">
        <v>948086.07</v>
      </c>
      <c r="T3446" s="51">
        <f>Ugovori_OPULJP[[#This Row],[Bespovratna sredstva - Ukupno (EU+Nac) HRK
= Ukupna ugovorena vrijednost bespovratnih sredstava]]/7.5345</f>
        <v>125832.64582918573</v>
      </c>
      <c r="U3446" s="50">
        <v>0</v>
      </c>
      <c r="V3446" s="51">
        <f>Ugovori_OPULJP[[#This Row],[Javni doprinos korisnika - HRK]]/7.5345</f>
        <v>0</v>
      </c>
      <c r="W3446" s="50">
        <v>0</v>
      </c>
      <c r="X3446" s="51">
        <f>Ugovori_OPULJP[[#This Row],[Privatni doprinos korisnika - HRK]]/7.5345</f>
        <v>0</v>
      </c>
      <c r="Y3446" s="52">
        <v>948086.07</v>
      </c>
      <c r="Z3446" s="53">
        <f>Ugovori_OPULJP[[#This Row],[UKUPNI PRIHVATLJIVI IZDACI
TOTAL ELIGIBLE EXPENDITURE
= Bespovratna sredstva ukupno + doprinos korisnika
= Ukupni prihvatljivi troškovi
= Ukupna ugovorena vrijednost projekta HRK]]/7.5345</f>
        <v>125832.64582918573</v>
      </c>
      <c r="AA3446" s="44" t="s">
        <v>12326</v>
      </c>
      <c r="AB3446" s="44" t="s">
        <v>753</v>
      </c>
      <c r="AC3446" s="43" t="s">
        <v>12472</v>
      </c>
      <c r="AD3446" s="43" t="s">
        <v>12328</v>
      </c>
    </row>
    <row r="3447" spans="1:30" ht="88.5" customHeight="1" x14ac:dyDescent="0.2">
      <c r="A3447" s="41" t="s">
        <v>12473</v>
      </c>
      <c r="B3447" s="42" t="s">
        <v>12136</v>
      </c>
      <c r="C3447" s="43" t="s">
        <v>12323</v>
      </c>
      <c r="D3447" s="43" t="s">
        <v>12324</v>
      </c>
      <c r="E3447" s="44" t="s">
        <v>232</v>
      </c>
      <c r="F3447" s="45" t="s">
        <v>12474</v>
      </c>
      <c r="G3447" s="45" t="s">
        <v>12475</v>
      </c>
      <c r="H3447" s="47">
        <v>42887</v>
      </c>
      <c r="I3447" s="47">
        <v>43616</v>
      </c>
      <c r="J3447" s="48" t="str">
        <f>IF(Ugovori_OPULJP[[#This Row],[DATUM ZAVRŠETKA OPERACIJE]]&gt;DATE(2024,3,31),"u provedbi","završen")</f>
        <v>završen</v>
      </c>
      <c r="K3447" s="46" t="s">
        <v>200</v>
      </c>
      <c r="L3447" s="46" t="s">
        <v>200</v>
      </c>
      <c r="M3447" s="49">
        <v>0.85</v>
      </c>
      <c r="N3447" s="49">
        <v>0.15</v>
      </c>
      <c r="O3447" s="50">
        <f>Ugovori_OPULJP[[#This Row],[Bespovratna sredstva - Ukupno (EU+Nac) HRK
= Ukupna ugovorena vrijednost bespovratnih sredstava]]*Ugovori_OPULJP[[#This Row],[EU STOPA SUFINANCIRANJA %
EU CO-FINANCING RATE %]]</f>
        <v>575930.76</v>
      </c>
      <c r="P3447" s="51">
        <f>Ugovori_OPULJP[[#This Row],[Bespovratna sredstva - EU dio - HRK]]/7.5345</f>
        <v>76439.147919569979</v>
      </c>
      <c r="Q3447" s="50">
        <f>Ugovori_OPULJP[[#This Row],[Bespovratna sredstva - Ukupno (EU+Nac) HRK
= Ukupna ugovorena vrijednost bespovratnih sredstava]]*Ugovori_OPULJP[[#This Row],[STOPA NACIONALNOG SUFINANCIRANJA %]]</f>
        <v>101634.84</v>
      </c>
      <c r="R3447" s="51">
        <f>Ugovori_OPULJP[[#This Row],[Bespovratna sredstva - Nacionalni dio - HRK]]/7.5345</f>
        <v>13489.261397571172</v>
      </c>
      <c r="S3447" s="50">
        <v>677565.6</v>
      </c>
      <c r="T3447" s="51">
        <f>Ugovori_OPULJP[[#This Row],[Bespovratna sredstva - Ukupno (EU+Nac) HRK
= Ukupna ugovorena vrijednost bespovratnih sredstava]]/7.5345</f>
        <v>89928.409317141137</v>
      </c>
      <c r="U3447" s="50">
        <v>0</v>
      </c>
      <c r="V3447" s="51">
        <f>Ugovori_OPULJP[[#This Row],[Javni doprinos korisnika - HRK]]/7.5345</f>
        <v>0</v>
      </c>
      <c r="W3447" s="50">
        <v>0</v>
      </c>
      <c r="X3447" s="51">
        <f>Ugovori_OPULJP[[#This Row],[Privatni doprinos korisnika - HRK]]/7.5345</f>
        <v>0</v>
      </c>
      <c r="Y3447" s="52">
        <v>677565.6</v>
      </c>
      <c r="Z3447" s="53">
        <f>Ugovori_OPULJP[[#This Row],[UKUPNI PRIHVATLJIVI IZDACI
TOTAL ELIGIBLE EXPENDITURE
= Bespovratna sredstva ukupno + doprinos korisnika
= Ukupni prihvatljivi troškovi
= Ukupna ugovorena vrijednost projekta HRK]]/7.5345</f>
        <v>89928.409317141137</v>
      </c>
      <c r="AA3447" s="44" t="s">
        <v>12326</v>
      </c>
      <c r="AB3447" s="44" t="s">
        <v>753</v>
      </c>
      <c r="AC3447" s="43" t="s">
        <v>12476</v>
      </c>
      <c r="AD3447" s="43" t="s">
        <v>12328</v>
      </c>
    </row>
    <row r="3448" spans="1:30" ht="88.5" customHeight="1" x14ac:dyDescent="0.2">
      <c r="A3448" s="41" t="s">
        <v>12477</v>
      </c>
      <c r="B3448" s="42" t="s">
        <v>12136</v>
      </c>
      <c r="C3448" s="43" t="s">
        <v>12323</v>
      </c>
      <c r="D3448" s="43" t="s">
        <v>12478</v>
      </c>
      <c r="E3448" s="44" t="s">
        <v>232</v>
      </c>
      <c r="F3448" s="45" t="s">
        <v>12479</v>
      </c>
      <c r="G3448" s="45" t="s">
        <v>12480</v>
      </c>
      <c r="H3448" s="47">
        <v>43178</v>
      </c>
      <c r="I3448" s="47">
        <v>43787</v>
      </c>
      <c r="J3448" s="48" t="str">
        <f>IF(Ugovori_OPULJP[[#This Row],[DATUM ZAVRŠETKA OPERACIJE]]&gt;DATE(2024,3,31),"u provedbi","završen")</f>
        <v>završen</v>
      </c>
      <c r="K3448" s="46" t="s">
        <v>12481</v>
      </c>
      <c r="L3448" s="46" t="s">
        <v>99</v>
      </c>
      <c r="M3448" s="49">
        <v>0.85</v>
      </c>
      <c r="N3448" s="49">
        <v>0.15</v>
      </c>
      <c r="O3448" s="50">
        <f>Ugovori_OPULJP[[#This Row],[Bespovratna sredstva - Ukupno (EU+Nac) HRK
= Ukupna ugovorena vrijednost bespovratnih sredstava]]*Ugovori_OPULJP[[#This Row],[EU STOPA SUFINANCIRANJA %
EU CO-FINANCING RATE %]]</f>
        <v>1014315.7354999998</v>
      </c>
      <c r="P3448" s="51">
        <f>Ugovori_OPULJP[[#This Row],[Bespovratna sredstva - EU dio - HRK]]/7.5345</f>
        <v>134622.83303470697</v>
      </c>
      <c r="Q3448" s="50">
        <f>Ugovori_OPULJP[[#This Row],[Bespovratna sredstva - Ukupno (EU+Nac) HRK
= Ukupna ugovorena vrijednost bespovratnih sredstava]]*Ugovori_OPULJP[[#This Row],[STOPA NACIONALNOG SUFINANCIRANJA %]]</f>
        <v>178996.89449999997</v>
      </c>
      <c r="R3448" s="51">
        <f>Ugovori_OPULJP[[#This Row],[Bespovratna sredstva - Nacionalni dio - HRK]]/7.5345</f>
        <v>23756.970535536526</v>
      </c>
      <c r="S3448" s="50">
        <v>1193312.6299999999</v>
      </c>
      <c r="T3448" s="51">
        <f>Ugovori_OPULJP[[#This Row],[Bespovratna sredstva - Ukupno (EU+Nac) HRK
= Ukupna ugovorena vrijednost bespovratnih sredstava]]/7.5345</f>
        <v>158379.80357024353</v>
      </c>
      <c r="U3448" s="50">
        <v>0</v>
      </c>
      <c r="V3448" s="51">
        <f>Ugovori_OPULJP[[#This Row],[Javni doprinos korisnika - HRK]]/7.5345</f>
        <v>0</v>
      </c>
      <c r="W3448" s="50">
        <v>0</v>
      </c>
      <c r="X3448" s="51">
        <f>Ugovori_OPULJP[[#This Row],[Privatni doprinos korisnika - HRK]]/7.5345</f>
        <v>0</v>
      </c>
      <c r="Y3448" s="52">
        <v>1193312.6299999999</v>
      </c>
      <c r="Z3448" s="53">
        <f>Ugovori_OPULJP[[#This Row],[UKUPNI PRIHVATLJIVI IZDACI
TOTAL ELIGIBLE EXPENDITURE
= Bespovratna sredstva ukupno + doprinos korisnika
= Ukupni prihvatljivi troškovi
= Ukupna ugovorena vrijednost projekta HRK]]/7.5345</f>
        <v>158379.80357024353</v>
      </c>
      <c r="AA3448" s="44" t="s">
        <v>12326</v>
      </c>
      <c r="AB3448" s="44" t="s">
        <v>753</v>
      </c>
      <c r="AC3448" s="43" t="s">
        <v>12482</v>
      </c>
      <c r="AD3448" s="43" t="s">
        <v>12328</v>
      </c>
    </row>
    <row r="3449" spans="1:30" ht="88.5" customHeight="1" x14ac:dyDescent="0.2">
      <c r="A3449" s="41" t="s">
        <v>12483</v>
      </c>
      <c r="B3449" s="42" t="s">
        <v>12136</v>
      </c>
      <c r="C3449" s="43" t="s">
        <v>12323</v>
      </c>
      <c r="D3449" s="43" t="s">
        <v>12478</v>
      </c>
      <c r="E3449" s="44" t="s">
        <v>232</v>
      </c>
      <c r="F3449" s="45" t="s">
        <v>12484</v>
      </c>
      <c r="G3449" s="45" t="s">
        <v>886</v>
      </c>
      <c r="H3449" s="47">
        <v>43178</v>
      </c>
      <c r="I3449" s="47">
        <v>43695</v>
      </c>
      <c r="J3449" s="48" t="str">
        <f>IF(Ugovori_OPULJP[[#This Row],[DATUM ZAVRŠETKA OPERACIJE]]&gt;DATE(2024,3,31),"u provedbi","završen")</f>
        <v>završen</v>
      </c>
      <c r="K3449" s="46" t="s">
        <v>892</v>
      </c>
      <c r="L3449" s="46" t="s">
        <v>37</v>
      </c>
      <c r="M3449" s="49">
        <v>0.85</v>
      </c>
      <c r="N3449" s="49">
        <v>0.15</v>
      </c>
      <c r="O3449" s="50">
        <f>Ugovori_OPULJP[[#This Row],[Bespovratna sredstva - Ukupno (EU+Nac) HRK
= Ukupna ugovorena vrijednost bespovratnih sredstava]]*Ugovori_OPULJP[[#This Row],[EU STOPA SUFINANCIRANJA %
EU CO-FINANCING RATE %]]</f>
        <v>383768.04700000002</v>
      </c>
      <c r="P3449" s="51">
        <f>Ugovori_OPULJP[[#This Row],[Bespovratna sredstva - EU dio - HRK]]/7.5345</f>
        <v>50934.77297763621</v>
      </c>
      <c r="Q3449" s="50">
        <f>Ugovori_OPULJP[[#This Row],[Bespovratna sredstva - Ukupno (EU+Nac) HRK
= Ukupna ugovorena vrijednost bespovratnih sredstava]]*Ugovori_OPULJP[[#This Row],[STOPA NACIONALNOG SUFINANCIRANJA %]]</f>
        <v>67723.773000000001</v>
      </c>
      <c r="R3449" s="51">
        <f>Ugovori_OPULJP[[#This Row],[Bespovratna sredstva - Nacionalni dio - HRK]]/7.5345</f>
        <v>8988.4893489946244</v>
      </c>
      <c r="S3449" s="50">
        <v>451491.82</v>
      </c>
      <c r="T3449" s="51">
        <f>Ugovori_OPULJP[[#This Row],[Bespovratna sredstva - Ukupno (EU+Nac) HRK
= Ukupna ugovorena vrijednost bespovratnih sredstava]]/7.5345</f>
        <v>59923.262326630829</v>
      </c>
      <c r="U3449" s="50">
        <v>0</v>
      </c>
      <c r="V3449" s="51">
        <f>Ugovori_OPULJP[[#This Row],[Javni doprinos korisnika - HRK]]/7.5345</f>
        <v>0</v>
      </c>
      <c r="W3449" s="50">
        <v>0</v>
      </c>
      <c r="X3449" s="51">
        <f>Ugovori_OPULJP[[#This Row],[Privatni doprinos korisnika - HRK]]/7.5345</f>
        <v>0</v>
      </c>
      <c r="Y3449" s="52">
        <v>451491.82</v>
      </c>
      <c r="Z3449" s="53">
        <f>Ugovori_OPULJP[[#This Row],[UKUPNI PRIHVATLJIVI IZDACI
TOTAL ELIGIBLE EXPENDITURE
= Bespovratna sredstva ukupno + doprinos korisnika
= Ukupni prihvatljivi troškovi
= Ukupna ugovorena vrijednost projekta HRK]]/7.5345</f>
        <v>59923.262326630829</v>
      </c>
      <c r="AA3449" s="44" t="s">
        <v>12326</v>
      </c>
      <c r="AB3449" s="44" t="s">
        <v>753</v>
      </c>
      <c r="AC3449" s="43" t="s">
        <v>12485</v>
      </c>
      <c r="AD3449" s="43" t="s">
        <v>12328</v>
      </c>
    </row>
    <row r="3450" spans="1:30" ht="88.5" customHeight="1" x14ac:dyDescent="0.2">
      <c r="A3450" s="41" t="s">
        <v>12486</v>
      </c>
      <c r="B3450" s="42" t="s">
        <v>12136</v>
      </c>
      <c r="C3450" s="43" t="s">
        <v>12323</v>
      </c>
      <c r="D3450" s="43" t="s">
        <v>12478</v>
      </c>
      <c r="E3450" s="44" t="s">
        <v>232</v>
      </c>
      <c r="F3450" s="45" t="s">
        <v>12487</v>
      </c>
      <c r="G3450" s="45" t="s">
        <v>12488</v>
      </c>
      <c r="H3450" s="47">
        <v>43215</v>
      </c>
      <c r="I3450" s="47">
        <v>43763</v>
      </c>
      <c r="J3450" s="48" t="str">
        <f>IF(Ugovori_OPULJP[[#This Row],[DATUM ZAVRŠETKA OPERACIJE]]&gt;DATE(2024,3,31),"u provedbi","završen")</f>
        <v>završen</v>
      </c>
      <c r="K3450" s="46" t="s">
        <v>12489</v>
      </c>
      <c r="L3450" s="46" t="s">
        <v>249</v>
      </c>
      <c r="M3450" s="49">
        <v>0.85</v>
      </c>
      <c r="N3450" s="49">
        <v>0.15</v>
      </c>
      <c r="O3450" s="50">
        <f>Ugovori_OPULJP[[#This Row],[Bespovratna sredstva - Ukupno (EU+Nac) HRK
= Ukupna ugovorena vrijednost bespovratnih sredstava]]*Ugovori_OPULJP[[#This Row],[EU STOPA SUFINANCIRANJA %
EU CO-FINANCING RATE %]]</f>
        <v>937448.42499999993</v>
      </c>
      <c r="P3450" s="51">
        <f>Ugovori_OPULJP[[#This Row],[Bespovratna sredstva - EU dio - HRK]]/7.5345</f>
        <v>124420.78770986793</v>
      </c>
      <c r="Q3450" s="50">
        <f>Ugovori_OPULJP[[#This Row],[Bespovratna sredstva - Ukupno (EU+Nac) HRK
= Ukupna ugovorena vrijednost bespovratnih sredstava]]*Ugovori_OPULJP[[#This Row],[STOPA NACIONALNOG SUFINANCIRANJA %]]</f>
        <v>165432.07499999998</v>
      </c>
      <c r="R3450" s="51">
        <f>Ugovori_OPULJP[[#This Row],[Bespovratna sredstva - Nacionalni dio - HRK]]/7.5345</f>
        <v>21956.609595859045</v>
      </c>
      <c r="S3450" s="50">
        <v>1102880.5</v>
      </c>
      <c r="T3450" s="51">
        <f>Ugovori_OPULJP[[#This Row],[Bespovratna sredstva - Ukupno (EU+Nac) HRK
= Ukupna ugovorena vrijednost bespovratnih sredstava]]/7.5345</f>
        <v>146377.39730572698</v>
      </c>
      <c r="U3450" s="50">
        <v>0</v>
      </c>
      <c r="V3450" s="51">
        <f>Ugovori_OPULJP[[#This Row],[Javni doprinos korisnika - HRK]]/7.5345</f>
        <v>0</v>
      </c>
      <c r="W3450" s="50">
        <v>0</v>
      </c>
      <c r="X3450" s="51">
        <f>Ugovori_OPULJP[[#This Row],[Privatni doprinos korisnika - HRK]]/7.5345</f>
        <v>0</v>
      </c>
      <c r="Y3450" s="52">
        <v>1102880.5</v>
      </c>
      <c r="Z3450" s="53">
        <f>Ugovori_OPULJP[[#This Row],[UKUPNI PRIHVATLJIVI IZDACI
TOTAL ELIGIBLE EXPENDITURE
= Bespovratna sredstva ukupno + doprinos korisnika
= Ukupni prihvatljivi troškovi
= Ukupna ugovorena vrijednost projekta HRK]]/7.5345</f>
        <v>146377.39730572698</v>
      </c>
      <c r="AA3450" s="44" t="s">
        <v>12326</v>
      </c>
      <c r="AB3450" s="44" t="s">
        <v>753</v>
      </c>
      <c r="AC3450" s="43" t="s">
        <v>12490</v>
      </c>
      <c r="AD3450" s="43" t="s">
        <v>12328</v>
      </c>
    </row>
    <row r="3451" spans="1:30" ht="88.5" customHeight="1" x14ac:dyDescent="0.2">
      <c r="A3451" s="41" t="s">
        <v>12491</v>
      </c>
      <c r="B3451" s="42" t="s">
        <v>12136</v>
      </c>
      <c r="C3451" s="43" t="s">
        <v>12323</v>
      </c>
      <c r="D3451" s="43" t="s">
        <v>12478</v>
      </c>
      <c r="E3451" s="44" t="s">
        <v>232</v>
      </c>
      <c r="F3451" s="45" t="s">
        <v>12492</v>
      </c>
      <c r="G3451" s="45" t="s">
        <v>12493</v>
      </c>
      <c r="H3451" s="47">
        <v>43178</v>
      </c>
      <c r="I3451" s="47">
        <v>43788</v>
      </c>
      <c r="J3451" s="48" t="str">
        <f>IF(Ugovori_OPULJP[[#This Row],[DATUM ZAVRŠETKA OPERACIJE]]&gt;DATE(2024,3,31),"u provedbi","završen")</f>
        <v>završen</v>
      </c>
      <c r="K3451" s="46" t="s">
        <v>12494</v>
      </c>
      <c r="L3451" s="46" t="s">
        <v>37</v>
      </c>
      <c r="M3451" s="49">
        <v>0.85</v>
      </c>
      <c r="N3451" s="49">
        <v>0.15</v>
      </c>
      <c r="O3451" s="50">
        <f>Ugovori_OPULJP[[#This Row],[Bespovratna sredstva - Ukupno (EU+Nac) HRK
= Ukupna ugovorena vrijednost bespovratnih sredstava]]*Ugovori_OPULJP[[#This Row],[EU STOPA SUFINANCIRANJA %
EU CO-FINANCING RATE %]]</f>
        <v>1019783.6579999999</v>
      </c>
      <c r="P3451" s="51">
        <f>Ugovori_OPULJP[[#This Row],[Bespovratna sredstva - EU dio - HRK]]/7.5345</f>
        <v>135348.55106510053</v>
      </c>
      <c r="Q3451" s="50">
        <f>Ugovori_OPULJP[[#This Row],[Bespovratna sredstva - Ukupno (EU+Nac) HRK
= Ukupna ugovorena vrijednost bespovratnih sredstava]]*Ugovori_OPULJP[[#This Row],[STOPA NACIONALNOG SUFINANCIRANJA %]]</f>
        <v>179961.82199999999</v>
      </c>
      <c r="R3451" s="51">
        <f>Ugovori_OPULJP[[#This Row],[Bespovratna sredstva - Nacionalni dio - HRK]]/7.5345</f>
        <v>23885.038423253034</v>
      </c>
      <c r="S3451" s="50">
        <v>1199745.48</v>
      </c>
      <c r="T3451" s="51">
        <f>Ugovori_OPULJP[[#This Row],[Bespovratna sredstva - Ukupno (EU+Nac) HRK
= Ukupna ugovorena vrijednost bespovratnih sredstava]]/7.5345</f>
        <v>159233.58948835355</v>
      </c>
      <c r="U3451" s="50">
        <v>0</v>
      </c>
      <c r="V3451" s="51">
        <f>Ugovori_OPULJP[[#This Row],[Javni doprinos korisnika - HRK]]/7.5345</f>
        <v>0</v>
      </c>
      <c r="W3451" s="50">
        <v>0</v>
      </c>
      <c r="X3451" s="51">
        <f>Ugovori_OPULJP[[#This Row],[Privatni doprinos korisnika - HRK]]/7.5345</f>
        <v>0</v>
      </c>
      <c r="Y3451" s="52">
        <v>1199745.48</v>
      </c>
      <c r="Z3451" s="53">
        <f>Ugovori_OPULJP[[#This Row],[UKUPNI PRIHVATLJIVI IZDACI
TOTAL ELIGIBLE EXPENDITURE
= Bespovratna sredstva ukupno + doprinos korisnika
= Ukupni prihvatljivi troškovi
= Ukupna ugovorena vrijednost projekta HRK]]/7.5345</f>
        <v>159233.58948835355</v>
      </c>
      <c r="AA3451" s="44" t="s">
        <v>12326</v>
      </c>
      <c r="AB3451" s="44" t="s">
        <v>753</v>
      </c>
      <c r="AC3451" s="43" t="s">
        <v>12495</v>
      </c>
      <c r="AD3451" s="43" t="s">
        <v>12328</v>
      </c>
    </row>
    <row r="3452" spans="1:30" ht="88.5" customHeight="1" x14ac:dyDescent="0.2">
      <c r="A3452" s="41" t="s">
        <v>12496</v>
      </c>
      <c r="B3452" s="42" t="s">
        <v>12136</v>
      </c>
      <c r="C3452" s="43" t="s">
        <v>12323</v>
      </c>
      <c r="D3452" s="43" t="s">
        <v>12478</v>
      </c>
      <c r="E3452" s="44" t="s">
        <v>232</v>
      </c>
      <c r="F3452" s="45" t="s">
        <v>12497</v>
      </c>
      <c r="G3452" s="45" t="s">
        <v>10529</v>
      </c>
      <c r="H3452" s="47">
        <v>43178</v>
      </c>
      <c r="I3452" s="47">
        <v>43908</v>
      </c>
      <c r="J3452" s="48" t="str">
        <f>IF(Ugovori_OPULJP[[#This Row],[DATUM ZAVRŠETKA OPERACIJE]]&gt;DATE(2024,3,31),"u provedbi","završen")</f>
        <v>završen</v>
      </c>
      <c r="K3452" s="46" t="s">
        <v>37</v>
      </c>
      <c r="L3452" s="46" t="s">
        <v>37</v>
      </c>
      <c r="M3452" s="49">
        <v>0.85</v>
      </c>
      <c r="N3452" s="49">
        <v>0.15</v>
      </c>
      <c r="O3452" s="50">
        <f>Ugovori_OPULJP[[#This Row],[Bespovratna sredstva - Ukupno (EU+Nac) HRK
= Ukupna ugovorena vrijednost bespovratnih sredstava]]*Ugovori_OPULJP[[#This Row],[EU STOPA SUFINANCIRANJA %
EU CO-FINANCING RATE %]]</f>
        <v>992595.77049999998</v>
      </c>
      <c r="P3452" s="51">
        <f>Ugovori_OPULJP[[#This Row],[Bespovratna sredstva - EU dio - HRK]]/7.5345</f>
        <v>131740.09828123963</v>
      </c>
      <c r="Q3452" s="50">
        <f>Ugovori_OPULJP[[#This Row],[Bespovratna sredstva - Ukupno (EU+Nac) HRK
= Ukupna ugovorena vrijednost bespovratnih sredstava]]*Ugovori_OPULJP[[#This Row],[STOPA NACIONALNOG SUFINANCIRANJA %]]</f>
        <v>175163.9595</v>
      </c>
      <c r="R3452" s="51">
        <f>Ugovori_OPULJP[[#This Row],[Bespovratna sredstva - Nacionalni dio - HRK]]/7.5345</f>
        <v>23248.252637865815</v>
      </c>
      <c r="S3452" s="50">
        <v>1167759.73</v>
      </c>
      <c r="T3452" s="51">
        <f>Ugovori_OPULJP[[#This Row],[Bespovratna sredstva - Ukupno (EU+Nac) HRK
= Ukupna ugovorena vrijednost bespovratnih sredstava]]/7.5345</f>
        <v>154988.35091910543</v>
      </c>
      <c r="U3452" s="50">
        <v>0</v>
      </c>
      <c r="V3452" s="51">
        <f>Ugovori_OPULJP[[#This Row],[Javni doprinos korisnika - HRK]]/7.5345</f>
        <v>0</v>
      </c>
      <c r="W3452" s="50">
        <v>0</v>
      </c>
      <c r="X3452" s="51">
        <f>Ugovori_OPULJP[[#This Row],[Privatni doprinos korisnika - HRK]]/7.5345</f>
        <v>0</v>
      </c>
      <c r="Y3452" s="52">
        <v>1167759.73</v>
      </c>
      <c r="Z3452" s="53">
        <f>Ugovori_OPULJP[[#This Row],[UKUPNI PRIHVATLJIVI IZDACI
TOTAL ELIGIBLE EXPENDITURE
= Bespovratna sredstva ukupno + doprinos korisnika
= Ukupni prihvatljivi troškovi
= Ukupna ugovorena vrijednost projekta HRK]]/7.5345</f>
        <v>154988.35091910543</v>
      </c>
      <c r="AA3452" s="44" t="s">
        <v>12326</v>
      </c>
      <c r="AB3452" s="44" t="s">
        <v>753</v>
      </c>
      <c r="AC3452" s="43" t="s">
        <v>12498</v>
      </c>
      <c r="AD3452" s="43" t="s">
        <v>12328</v>
      </c>
    </row>
    <row r="3453" spans="1:30" ht="88.5" customHeight="1" x14ac:dyDescent="0.2">
      <c r="A3453" s="41" t="s">
        <v>12499</v>
      </c>
      <c r="B3453" s="42" t="s">
        <v>12136</v>
      </c>
      <c r="C3453" s="43" t="s">
        <v>12323</v>
      </c>
      <c r="D3453" s="43" t="s">
        <v>12478</v>
      </c>
      <c r="E3453" s="44" t="s">
        <v>232</v>
      </c>
      <c r="F3453" s="45" t="s">
        <v>12500</v>
      </c>
      <c r="G3453" s="45" t="s">
        <v>12501</v>
      </c>
      <c r="H3453" s="47">
        <v>43178</v>
      </c>
      <c r="I3453" s="47">
        <v>43908</v>
      </c>
      <c r="J3453" s="48" t="str">
        <f>IF(Ugovori_OPULJP[[#This Row],[DATUM ZAVRŠETKA OPERACIJE]]&gt;DATE(2024,3,31),"u provedbi","završen")</f>
        <v>završen</v>
      </c>
      <c r="K3453" s="46" t="s">
        <v>12502</v>
      </c>
      <c r="L3453" s="46" t="s">
        <v>37</v>
      </c>
      <c r="M3453" s="49">
        <v>0.85</v>
      </c>
      <c r="N3453" s="49">
        <v>0.15</v>
      </c>
      <c r="O3453" s="50">
        <f>Ugovori_OPULJP[[#This Row],[Bespovratna sredstva - Ukupno (EU+Nac) HRK
= Ukupna ugovorena vrijednost bespovratnih sredstava]]*Ugovori_OPULJP[[#This Row],[EU STOPA SUFINANCIRANJA %
EU CO-FINANCING RATE %]]</f>
        <v>733695.95349999995</v>
      </c>
      <c r="P3453" s="51">
        <f>Ugovori_OPULJP[[#This Row],[Bespovratna sredstva - EU dio - HRK]]/7.5345</f>
        <v>97378.187470966877</v>
      </c>
      <c r="Q3453" s="50">
        <f>Ugovori_OPULJP[[#This Row],[Bespovratna sredstva - Ukupno (EU+Nac) HRK
= Ukupna ugovorena vrijednost bespovratnih sredstava]]*Ugovori_OPULJP[[#This Row],[STOPA NACIONALNOG SUFINANCIRANJA %]]</f>
        <v>129475.75649999999</v>
      </c>
      <c r="R3453" s="51">
        <f>Ugovori_OPULJP[[#This Row],[Bespovratna sredstva - Nacionalni dio - HRK]]/7.5345</f>
        <v>17184.386024288273</v>
      </c>
      <c r="S3453" s="50">
        <v>863171.71</v>
      </c>
      <c r="T3453" s="51">
        <f>Ugovori_OPULJP[[#This Row],[Bespovratna sredstva - Ukupno (EU+Nac) HRK
= Ukupna ugovorena vrijednost bespovratnih sredstava]]/7.5345</f>
        <v>114562.57349525514</v>
      </c>
      <c r="U3453" s="50">
        <v>0</v>
      </c>
      <c r="V3453" s="51">
        <f>Ugovori_OPULJP[[#This Row],[Javni doprinos korisnika - HRK]]/7.5345</f>
        <v>0</v>
      </c>
      <c r="W3453" s="50">
        <v>0</v>
      </c>
      <c r="X3453" s="51">
        <f>Ugovori_OPULJP[[#This Row],[Privatni doprinos korisnika - HRK]]/7.5345</f>
        <v>0</v>
      </c>
      <c r="Y3453" s="52">
        <v>863171.71</v>
      </c>
      <c r="Z3453" s="53">
        <f>Ugovori_OPULJP[[#This Row],[UKUPNI PRIHVATLJIVI IZDACI
TOTAL ELIGIBLE EXPENDITURE
= Bespovratna sredstva ukupno + doprinos korisnika
= Ukupni prihvatljivi troškovi
= Ukupna ugovorena vrijednost projekta HRK]]/7.5345</f>
        <v>114562.57349525514</v>
      </c>
      <c r="AA3453" s="44" t="s">
        <v>12326</v>
      </c>
      <c r="AB3453" s="44" t="s">
        <v>753</v>
      </c>
      <c r="AC3453" s="43" t="s">
        <v>12503</v>
      </c>
      <c r="AD3453" s="43" t="s">
        <v>12328</v>
      </c>
    </row>
    <row r="3454" spans="1:30" ht="88.5" customHeight="1" x14ac:dyDescent="0.2">
      <c r="A3454" s="41" t="s">
        <v>12504</v>
      </c>
      <c r="B3454" s="42" t="s">
        <v>12136</v>
      </c>
      <c r="C3454" s="43" t="s">
        <v>12323</v>
      </c>
      <c r="D3454" s="43" t="s">
        <v>12478</v>
      </c>
      <c r="E3454" s="44" t="s">
        <v>232</v>
      </c>
      <c r="F3454" s="45" t="s">
        <v>12505</v>
      </c>
      <c r="G3454" s="45" t="s">
        <v>900</v>
      </c>
      <c r="H3454" s="47">
        <v>43178</v>
      </c>
      <c r="I3454" s="47">
        <v>43817</v>
      </c>
      <c r="J3454" s="48" t="str">
        <f>IF(Ugovori_OPULJP[[#This Row],[DATUM ZAVRŠETKA OPERACIJE]]&gt;DATE(2024,3,31),"u provedbi","završen")</f>
        <v>završen</v>
      </c>
      <c r="K3454" s="46" t="s">
        <v>271</v>
      </c>
      <c r="L3454" s="46" t="s">
        <v>271</v>
      </c>
      <c r="M3454" s="49">
        <v>0.85</v>
      </c>
      <c r="N3454" s="49">
        <v>0.15</v>
      </c>
      <c r="O3454" s="50">
        <f>Ugovori_OPULJP[[#This Row],[Bespovratna sredstva - Ukupno (EU+Nac) HRK
= Ukupna ugovorena vrijednost bespovratnih sredstava]]*Ugovori_OPULJP[[#This Row],[EU STOPA SUFINANCIRANJA %
EU CO-FINANCING RATE %]]</f>
        <v>648740.61249999993</v>
      </c>
      <c r="P3454" s="51">
        <f>Ugovori_OPULJP[[#This Row],[Bespovratna sredstva - EU dio - HRK]]/7.5345</f>
        <v>86102.676023624648</v>
      </c>
      <c r="Q3454" s="50">
        <f>Ugovori_OPULJP[[#This Row],[Bespovratna sredstva - Ukupno (EU+Nac) HRK
= Ukupna ugovorena vrijednost bespovratnih sredstava]]*Ugovori_OPULJP[[#This Row],[STOPA NACIONALNOG SUFINANCIRANJA %]]</f>
        <v>114483.6375</v>
      </c>
      <c r="R3454" s="51">
        <f>Ugovori_OPULJP[[#This Row],[Bespovratna sredstva - Nacionalni dio - HRK]]/7.5345</f>
        <v>15194.589886521997</v>
      </c>
      <c r="S3454" s="50">
        <v>763224.25</v>
      </c>
      <c r="T3454" s="51">
        <f>Ugovori_OPULJP[[#This Row],[Bespovratna sredstva - Ukupno (EU+Nac) HRK
= Ukupna ugovorena vrijednost bespovratnih sredstava]]/7.5345</f>
        <v>101297.26591014666</v>
      </c>
      <c r="U3454" s="50">
        <v>0</v>
      </c>
      <c r="V3454" s="51">
        <f>Ugovori_OPULJP[[#This Row],[Javni doprinos korisnika - HRK]]/7.5345</f>
        <v>0</v>
      </c>
      <c r="W3454" s="50">
        <v>0</v>
      </c>
      <c r="X3454" s="51">
        <f>Ugovori_OPULJP[[#This Row],[Privatni doprinos korisnika - HRK]]/7.5345</f>
        <v>0</v>
      </c>
      <c r="Y3454" s="52">
        <v>763224.25</v>
      </c>
      <c r="Z3454" s="53">
        <f>Ugovori_OPULJP[[#This Row],[UKUPNI PRIHVATLJIVI IZDACI
TOTAL ELIGIBLE EXPENDITURE
= Bespovratna sredstva ukupno + doprinos korisnika
= Ukupni prihvatljivi troškovi
= Ukupna ugovorena vrijednost projekta HRK]]/7.5345</f>
        <v>101297.26591014666</v>
      </c>
      <c r="AA3454" s="44" t="s">
        <v>12326</v>
      </c>
      <c r="AB3454" s="44" t="s">
        <v>753</v>
      </c>
      <c r="AC3454" s="114" t="s">
        <v>12506</v>
      </c>
      <c r="AD3454" s="43" t="s">
        <v>12328</v>
      </c>
    </row>
    <row r="3455" spans="1:30" ht="88.5" customHeight="1" x14ac:dyDescent="0.2">
      <c r="A3455" s="41" t="s">
        <v>12507</v>
      </c>
      <c r="B3455" s="42" t="s">
        <v>12136</v>
      </c>
      <c r="C3455" s="43" t="s">
        <v>12323</v>
      </c>
      <c r="D3455" s="43" t="s">
        <v>12478</v>
      </c>
      <c r="E3455" s="44" t="s">
        <v>232</v>
      </c>
      <c r="F3455" s="45" t="s">
        <v>12508</v>
      </c>
      <c r="G3455" s="45" t="s">
        <v>12509</v>
      </c>
      <c r="H3455" s="47">
        <v>43178</v>
      </c>
      <c r="I3455" s="47">
        <v>43726</v>
      </c>
      <c r="J3455" s="48" t="str">
        <f>IF(Ugovori_OPULJP[[#This Row],[DATUM ZAVRŠETKA OPERACIJE]]&gt;DATE(2024,3,31),"u provedbi","završen")</f>
        <v>završen</v>
      </c>
      <c r="K3455" s="46" t="s">
        <v>244</v>
      </c>
      <c r="L3455" s="46" t="s">
        <v>244</v>
      </c>
      <c r="M3455" s="49">
        <v>0.85</v>
      </c>
      <c r="N3455" s="49">
        <v>0.15</v>
      </c>
      <c r="O3455" s="50">
        <f>Ugovori_OPULJP[[#This Row],[Bespovratna sredstva - Ukupno (EU+Nac) HRK
= Ukupna ugovorena vrijednost bespovratnih sredstava]]*Ugovori_OPULJP[[#This Row],[EU STOPA SUFINANCIRANJA %
EU CO-FINANCING RATE %]]</f>
        <v>427749.70750000002</v>
      </c>
      <c r="P3455" s="51">
        <f>Ugovori_OPULJP[[#This Row],[Bespovratna sredstva - EU dio - HRK]]/7.5345</f>
        <v>56772.142477934831</v>
      </c>
      <c r="Q3455" s="50">
        <f>Ugovori_OPULJP[[#This Row],[Bespovratna sredstva - Ukupno (EU+Nac) HRK
= Ukupna ugovorena vrijednost bespovratnih sredstava]]*Ugovori_OPULJP[[#This Row],[STOPA NACIONALNOG SUFINANCIRANJA %]]</f>
        <v>75485.242499999993</v>
      </c>
      <c r="R3455" s="51">
        <f>Ugovori_OPULJP[[#This Row],[Bespovratna sredstva - Nacionalni dio - HRK]]/7.5345</f>
        <v>10018.613378459087</v>
      </c>
      <c r="S3455" s="50">
        <v>503234.95</v>
      </c>
      <c r="T3455" s="51">
        <f>Ugovori_OPULJP[[#This Row],[Bespovratna sredstva - Ukupno (EU+Nac) HRK
= Ukupna ugovorena vrijednost bespovratnih sredstava]]/7.5345</f>
        <v>66790.755856393924</v>
      </c>
      <c r="U3455" s="50">
        <v>0</v>
      </c>
      <c r="V3455" s="51">
        <f>Ugovori_OPULJP[[#This Row],[Javni doprinos korisnika - HRK]]/7.5345</f>
        <v>0</v>
      </c>
      <c r="W3455" s="50">
        <v>0</v>
      </c>
      <c r="X3455" s="51">
        <f>Ugovori_OPULJP[[#This Row],[Privatni doprinos korisnika - HRK]]/7.5345</f>
        <v>0</v>
      </c>
      <c r="Y3455" s="52">
        <v>503234.95</v>
      </c>
      <c r="Z3455" s="53">
        <f>Ugovori_OPULJP[[#This Row],[UKUPNI PRIHVATLJIVI IZDACI
TOTAL ELIGIBLE EXPENDITURE
= Bespovratna sredstva ukupno + doprinos korisnika
= Ukupni prihvatljivi troškovi
= Ukupna ugovorena vrijednost projekta HRK]]/7.5345</f>
        <v>66790.755856393924</v>
      </c>
      <c r="AA3455" s="44" t="s">
        <v>12326</v>
      </c>
      <c r="AB3455" s="44" t="s">
        <v>753</v>
      </c>
      <c r="AC3455" s="114" t="s">
        <v>12510</v>
      </c>
      <c r="AD3455" s="43" t="s">
        <v>12328</v>
      </c>
    </row>
    <row r="3456" spans="1:30" ht="88.5" customHeight="1" x14ac:dyDescent="0.2">
      <c r="A3456" s="41" t="s">
        <v>12511</v>
      </c>
      <c r="B3456" s="42" t="s">
        <v>12136</v>
      </c>
      <c r="C3456" s="43" t="s">
        <v>12323</v>
      </c>
      <c r="D3456" s="43" t="s">
        <v>12478</v>
      </c>
      <c r="E3456" s="44" t="s">
        <v>232</v>
      </c>
      <c r="F3456" s="45" t="s">
        <v>12512</v>
      </c>
      <c r="G3456" s="45" t="s">
        <v>12513</v>
      </c>
      <c r="H3456" s="47">
        <v>43178</v>
      </c>
      <c r="I3456" s="47">
        <v>43909</v>
      </c>
      <c r="J3456" s="48" t="str">
        <f>IF(Ugovori_OPULJP[[#This Row],[DATUM ZAVRŠETKA OPERACIJE]]&gt;DATE(2024,3,31),"u provedbi","završen")</f>
        <v>završen</v>
      </c>
      <c r="K3456" s="46" t="s">
        <v>12514</v>
      </c>
      <c r="L3456" s="46" t="s">
        <v>37</v>
      </c>
      <c r="M3456" s="49">
        <v>0.85</v>
      </c>
      <c r="N3456" s="49">
        <v>0.15</v>
      </c>
      <c r="O3456" s="50">
        <f>Ugovori_OPULJP[[#This Row],[Bespovratna sredstva - Ukupno (EU+Nac) HRK
= Ukupna ugovorena vrijednost bespovratnih sredstava]]*Ugovori_OPULJP[[#This Row],[EU STOPA SUFINANCIRANJA %
EU CO-FINANCING RATE %]]</f>
        <v>1002773.322</v>
      </c>
      <c r="P3456" s="51">
        <f>Ugovori_OPULJP[[#This Row],[Bespovratna sredstva - EU dio - HRK]]/7.5345</f>
        <v>133090.89149910412</v>
      </c>
      <c r="Q3456" s="50">
        <f>Ugovori_OPULJP[[#This Row],[Bespovratna sredstva - Ukupno (EU+Nac) HRK
= Ukupna ugovorena vrijednost bespovratnih sredstava]]*Ugovori_OPULJP[[#This Row],[STOPA NACIONALNOG SUFINANCIRANJA %]]</f>
        <v>176959.99799999999</v>
      </c>
      <c r="R3456" s="51">
        <f>Ugovori_OPULJP[[#This Row],[Bespovratna sredstva - Nacionalni dio - HRK]]/7.5345</f>
        <v>23486.627911606607</v>
      </c>
      <c r="S3456" s="50">
        <v>1179733.32</v>
      </c>
      <c r="T3456" s="51">
        <f>Ugovori_OPULJP[[#This Row],[Bespovratna sredstva - Ukupno (EU+Nac) HRK
= Ukupna ugovorena vrijednost bespovratnih sredstava]]/7.5345</f>
        <v>156577.51941071072</v>
      </c>
      <c r="U3456" s="50">
        <v>0</v>
      </c>
      <c r="V3456" s="51">
        <f>Ugovori_OPULJP[[#This Row],[Javni doprinos korisnika - HRK]]/7.5345</f>
        <v>0</v>
      </c>
      <c r="W3456" s="50">
        <v>0</v>
      </c>
      <c r="X3456" s="51">
        <f>Ugovori_OPULJP[[#This Row],[Privatni doprinos korisnika - HRK]]/7.5345</f>
        <v>0</v>
      </c>
      <c r="Y3456" s="52">
        <v>1179733.32</v>
      </c>
      <c r="Z3456" s="53">
        <f>Ugovori_OPULJP[[#This Row],[UKUPNI PRIHVATLJIVI IZDACI
TOTAL ELIGIBLE EXPENDITURE
= Bespovratna sredstva ukupno + doprinos korisnika
= Ukupni prihvatljivi troškovi
= Ukupna ugovorena vrijednost projekta HRK]]/7.5345</f>
        <v>156577.51941071072</v>
      </c>
      <c r="AA3456" s="44" t="s">
        <v>12326</v>
      </c>
      <c r="AB3456" s="44" t="s">
        <v>753</v>
      </c>
      <c r="AC3456" s="114" t="s">
        <v>12515</v>
      </c>
      <c r="AD3456" s="43" t="s">
        <v>12328</v>
      </c>
    </row>
    <row r="3457" spans="1:30" ht="88.5" customHeight="1" x14ac:dyDescent="0.2">
      <c r="A3457" s="41" t="s">
        <v>12516</v>
      </c>
      <c r="B3457" s="42" t="s">
        <v>12136</v>
      </c>
      <c r="C3457" s="43" t="s">
        <v>12323</v>
      </c>
      <c r="D3457" s="43" t="s">
        <v>12478</v>
      </c>
      <c r="E3457" s="44" t="s">
        <v>232</v>
      </c>
      <c r="F3457" s="45" t="s">
        <v>12517</v>
      </c>
      <c r="G3457" s="45" t="s">
        <v>12441</v>
      </c>
      <c r="H3457" s="47">
        <v>43178</v>
      </c>
      <c r="I3457" s="47">
        <v>44001</v>
      </c>
      <c r="J3457" s="48" t="str">
        <f>IF(Ugovori_OPULJP[[#This Row],[DATUM ZAVRŠETKA OPERACIJE]]&gt;DATE(2024,3,31),"u provedbi","završen")</f>
        <v>završen</v>
      </c>
      <c r="K3457" s="46" t="s">
        <v>249</v>
      </c>
      <c r="L3457" s="46" t="s">
        <v>249</v>
      </c>
      <c r="M3457" s="49">
        <v>0.85</v>
      </c>
      <c r="N3457" s="49">
        <v>0.15</v>
      </c>
      <c r="O3457" s="50">
        <f>Ugovori_OPULJP[[#This Row],[Bespovratna sredstva - Ukupno (EU+Nac) HRK
= Ukupna ugovorena vrijednost bespovratnih sredstava]]*Ugovori_OPULJP[[#This Row],[EU STOPA SUFINANCIRANJA %
EU CO-FINANCING RATE %]]</f>
        <v>871633.25650000002</v>
      </c>
      <c r="P3457" s="51">
        <f>Ugovori_OPULJP[[#This Row],[Bespovratna sredstva - EU dio - HRK]]/7.5345</f>
        <v>115685.6137102661</v>
      </c>
      <c r="Q3457" s="50">
        <f>Ugovori_OPULJP[[#This Row],[Bespovratna sredstva - Ukupno (EU+Nac) HRK
= Ukupna ugovorena vrijednost bespovratnih sredstava]]*Ugovori_OPULJP[[#This Row],[STOPA NACIONALNOG SUFINANCIRANJA %]]</f>
        <v>153817.6335</v>
      </c>
      <c r="R3457" s="51">
        <f>Ugovori_OPULJP[[#This Row],[Bespovratna sredstva - Nacionalni dio - HRK]]/7.5345</f>
        <v>20415.108301811666</v>
      </c>
      <c r="S3457" s="50">
        <v>1025450.89</v>
      </c>
      <c r="T3457" s="51">
        <f>Ugovori_OPULJP[[#This Row],[Bespovratna sredstva - Ukupno (EU+Nac) HRK
= Ukupna ugovorena vrijednost bespovratnih sredstava]]/7.5345</f>
        <v>136100.72201207778</v>
      </c>
      <c r="U3457" s="50">
        <v>246837.46000000008</v>
      </c>
      <c r="V3457" s="51">
        <f>Ugovori_OPULJP[[#This Row],[Javni doprinos korisnika - HRK]]/7.5345</f>
        <v>32760.960913132931</v>
      </c>
      <c r="W3457" s="50">
        <v>0</v>
      </c>
      <c r="X3457" s="51">
        <f>Ugovori_OPULJP[[#This Row],[Privatni doprinos korisnika - HRK]]/7.5345</f>
        <v>0</v>
      </c>
      <c r="Y3457" s="52">
        <v>1272288.3500000001</v>
      </c>
      <c r="Z3457" s="53">
        <f>Ugovori_OPULJP[[#This Row],[UKUPNI PRIHVATLJIVI IZDACI
TOTAL ELIGIBLE EXPENDITURE
= Bespovratna sredstva ukupno + doprinos korisnika
= Ukupni prihvatljivi troškovi
= Ukupna ugovorena vrijednost projekta HRK]]/7.5345</f>
        <v>168861.68292521071</v>
      </c>
      <c r="AA3457" s="44" t="s">
        <v>12326</v>
      </c>
      <c r="AB3457" s="44" t="s">
        <v>753</v>
      </c>
      <c r="AC3457" s="114" t="s">
        <v>12518</v>
      </c>
      <c r="AD3457" s="43" t="s">
        <v>12328</v>
      </c>
    </row>
    <row r="3458" spans="1:30" ht="88.5" customHeight="1" x14ac:dyDescent="0.2">
      <c r="A3458" s="41" t="s">
        <v>12519</v>
      </c>
      <c r="B3458" s="42" t="s">
        <v>12136</v>
      </c>
      <c r="C3458" s="43" t="s">
        <v>12323</v>
      </c>
      <c r="D3458" s="43" t="s">
        <v>12478</v>
      </c>
      <c r="E3458" s="44" t="s">
        <v>232</v>
      </c>
      <c r="F3458" s="45" t="s">
        <v>12520</v>
      </c>
      <c r="G3458" s="45" t="s">
        <v>215</v>
      </c>
      <c r="H3458" s="47">
        <v>43185</v>
      </c>
      <c r="I3458" s="47">
        <v>44008</v>
      </c>
      <c r="J3458" s="48" t="str">
        <f>IF(Ugovori_OPULJP[[#This Row],[DATUM ZAVRŠETKA OPERACIJE]]&gt;DATE(2024,3,31),"u provedbi","završen")</f>
        <v>završen</v>
      </c>
      <c r="K3458" s="46" t="s">
        <v>36</v>
      </c>
      <c r="L3458" s="46" t="s">
        <v>37</v>
      </c>
      <c r="M3458" s="49">
        <v>0.85</v>
      </c>
      <c r="N3458" s="49">
        <v>0.15</v>
      </c>
      <c r="O3458" s="50">
        <f>Ugovori_OPULJP[[#This Row],[Bespovratna sredstva - Ukupno (EU+Nac) HRK
= Ukupna ugovorena vrijednost bespovratnih sredstava]]*Ugovori_OPULJP[[#This Row],[EU STOPA SUFINANCIRANJA %
EU CO-FINANCING RATE %]]</f>
        <v>961712.17650000006</v>
      </c>
      <c r="P3458" s="51">
        <f>Ugovori_OPULJP[[#This Row],[Bespovratna sredstva - EU dio - HRK]]/7.5345</f>
        <v>127641.14095162254</v>
      </c>
      <c r="Q3458" s="50">
        <f>Ugovori_OPULJP[[#This Row],[Bespovratna sredstva - Ukupno (EU+Nac) HRK
= Ukupna ugovorena vrijednost bespovratnih sredstava]]*Ugovori_OPULJP[[#This Row],[STOPA NACIONALNOG SUFINANCIRANJA %]]</f>
        <v>169713.9135</v>
      </c>
      <c r="R3458" s="51">
        <f>Ugovori_OPULJP[[#This Row],[Bespovratna sredstva - Nacionalni dio - HRK]]/7.5345</f>
        <v>22524.907226756917</v>
      </c>
      <c r="S3458" s="50">
        <v>1131426.0900000001</v>
      </c>
      <c r="T3458" s="51">
        <f>Ugovori_OPULJP[[#This Row],[Bespovratna sredstva - Ukupno (EU+Nac) HRK
= Ukupna ugovorena vrijednost bespovratnih sredstava]]/7.5345</f>
        <v>150166.04817837945</v>
      </c>
      <c r="U3458" s="50">
        <v>0</v>
      </c>
      <c r="V3458" s="51">
        <f>Ugovori_OPULJP[[#This Row],[Javni doprinos korisnika - HRK]]/7.5345</f>
        <v>0</v>
      </c>
      <c r="W3458" s="50">
        <v>0</v>
      </c>
      <c r="X3458" s="51">
        <f>Ugovori_OPULJP[[#This Row],[Privatni doprinos korisnika - HRK]]/7.5345</f>
        <v>0</v>
      </c>
      <c r="Y3458" s="52">
        <v>1131426.0900000001</v>
      </c>
      <c r="Z3458" s="53">
        <f>Ugovori_OPULJP[[#This Row],[UKUPNI PRIHVATLJIVI IZDACI
TOTAL ELIGIBLE EXPENDITURE
= Bespovratna sredstva ukupno + doprinos korisnika
= Ukupni prihvatljivi troškovi
= Ukupna ugovorena vrijednost projekta HRK]]/7.5345</f>
        <v>150166.04817837945</v>
      </c>
      <c r="AA3458" s="44" t="s">
        <v>12326</v>
      </c>
      <c r="AB3458" s="44" t="s">
        <v>753</v>
      </c>
      <c r="AC3458" s="114" t="s">
        <v>12521</v>
      </c>
      <c r="AD3458" s="43" t="s">
        <v>12328</v>
      </c>
    </row>
    <row r="3459" spans="1:30" ht="88.5" customHeight="1" x14ac:dyDescent="0.2">
      <c r="A3459" s="41" t="s">
        <v>12522</v>
      </c>
      <c r="B3459" s="42" t="s">
        <v>12136</v>
      </c>
      <c r="C3459" s="43" t="s">
        <v>12323</v>
      </c>
      <c r="D3459" s="43" t="s">
        <v>12478</v>
      </c>
      <c r="E3459" s="44" t="s">
        <v>232</v>
      </c>
      <c r="F3459" s="45" t="s">
        <v>12523</v>
      </c>
      <c r="G3459" s="45" t="s">
        <v>12524</v>
      </c>
      <c r="H3459" s="47">
        <v>43178</v>
      </c>
      <c r="I3459" s="47">
        <v>43726</v>
      </c>
      <c r="J3459" s="48" t="str">
        <f>IF(Ugovori_OPULJP[[#This Row],[DATUM ZAVRŠETKA OPERACIJE]]&gt;DATE(2024,3,31),"u provedbi","završen")</f>
        <v>završen</v>
      </c>
      <c r="K3459" s="46" t="s">
        <v>12525</v>
      </c>
      <c r="L3459" s="46" t="s">
        <v>37</v>
      </c>
      <c r="M3459" s="49">
        <v>0.85</v>
      </c>
      <c r="N3459" s="49">
        <v>0.15</v>
      </c>
      <c r="O3459" s="50">
        <f>Ugovori_OPULJP[[#This Row],[Bespovratna sredstva - Ukupno (EU+Nac) HRK
= Ukupna ugovorena vrijednost bespovratnih sredstava]]*Ugovori_OPULJP[[#This Row],[EU STOPA SUFINANCIRANJA %
EU CO-FINANCING RATE %]]</f>
        <v>743932.29099999997</v>
      </c>
      <c r="P3459" s="51">
        <f>Ugovori_OPULJP[[#This Row],[Bespovratna sredstva - EU dio - HRK]]/7.5345</f>
        <v>98736.782931846828</v>
      </c>
      <c r="Q3459" s="50">
        <f>Ugovori_OPULJP[[#This Row],[Bespovratna sredstva - Ukupno (EU+Nac) HRK
= Ukupna ugovorena vrijednost bespovratnih sredstava]]*Ugovori_OPULJP[[#This Row],[STOPA NACIONALNOG SUFINANCIRANJA %]]</f>
        <v>131282.16899999999</v>
      </c>
      <c r="R3459" s="51">
        <f>Ugovori_OPULJP[[#This Row],[Bespovratna sredstva - Nacionalni dio - HRK]]/7.5345</f>
        <v>17424.138164443557</v>
      </c>
      <c r="S3459" s="50">
        <v>875214.46</v>
      </c>
      <c r="T3459" s="51">
        <f>Ugovori_OPULJP[[#This Row],[Bespovratna sredstva - Ukupno (EU+Nac) HRK
= Ukupna ugovorena vrijednost bespovratnih sredstava]]/7.5345</f>
        <v>116160.92109629039</v>
      </c>
      <c r="U3459" s="50">
        <v>0</v>
      </c>
      <c r="V3459" s="51">
        <f>Ugovori_OPULJP[[#This Row],[Javni doprinos korisnika - HRK]]/7.5345</f>
        <v>0</v>
      </c>
      <c r="W3459" s="50">
        <v>0</v>
      </c>
      <c r="X3459" s="51">
        <f>Ugovori_OPULJP[[#This Row],[Privatni doprinos korisnika - HRK]]/7.5345</f>
        <v>0</v>
      </c>
      <c r="Y3459" s="52">
        <v>875214.46</v>
      </c>
      <c r="Z3459" s="53">
        <f>Ugovori_OPULJP[[#This Row],[UKUPNI PRIHVATLJIVI IZDACI
TOTAL ELIGIBLE EXPENDITURE
= Bespovratna sredstva ukupno + doprinos korisnika
= Ukupni prihvatljivi troškovi
= Ukupna ugovorena vrijednost projekta HRK]]/7.5345</f>
        <v>116160.92109629039</v>
      </c>
      <c r="AA3459" s="44" t="s">
        <v>12326</v>
      </c>
      <c r="AB3459" s="44" t="s">
        <v>753</v>
      </c>
      <c r="AC3459" s="114" t="s">
        <v>12526</v>
      </c>
      <c r="AD3459" s="43" t="s">
        <v>12328</v>
      </c>
    </row>
    <row r="3460" spans="1:30" ht="88.5" customHeight="1" x14ac:dyDescent="0.2">
      <c r="A3460" s="41" t="s">
        <v>12527</v>
      </c>
      <c r="B3460" s="42" t="s">
        <v>12136</v>
      </c>
      <c r="C3460" s="43" t="s">
        <v>12323</v>
      </c>
      <c r="D3460" s="43" t="s">
        <v>12478</v>
      </c>
      <c r="E3460" s="44" t="s">
        <v>232</v>
      </c>
      <c r="F3460" s="45" t="s">
        <v>12528</v>
      </c>
      <c r="G3460" s="45" t="s">
        <v>204</v>
      </c>
      <c r="H3460" s="47">
        <v>43178</v>
      </c>
      <c r="I3460" s="47">
        <v>43738</v>
      </c>
      <c r="J3460" s="48" t="str">
        <f>IF(Ugovori_OPULJP[[#This Row],[DATUM ZAVRŠETKA OPERACIJE]]&gt;DATE(2024,3,31),"u provedbi","završen")</f>
        <v>završen</v>
      </c>
      <c r="K3460" s="46" t="s">
        <v>12529</v>
      </c>
      <c r="L3460" s="46" t="s">
        <v>37</v>
      </c>
      <c r="M3460" s="49">
        <v>0.85</v>
      </c>
      <c r="N3460" s="49">
        <v>0.15</v>
      </c>
      <c r="O3460" s="50">
        <f>Ugovori_OPULJP[[#This Row],[Bespovratna sredstva - Ukupno (EU+Nac) HRK
= Ukupna ugovorena vrijednost bespovratnih sredstava]]*Ugovori_OPULJP[[#This Row],[EU STOPA SUFINANCIRANJA %
EU CO-FINANCING RATE %]]</f>
        <v>571902.99250000005</v>
      </c>
      <c r="P3460" s="51">
        <f>Ugovori_OPULJP[[#This Row],[Bespovratna sredstva - EU dio - HRK]]/7.5345</f>
        <v>75904.57130532882</v>
      </c>
      <c r="Q3460" s="50">
        <f>Ugovori_OPULJP[[#This Row],[Bespovratna sredstva - Ukupno (EU+Nac) HRK
= Ukupna ugovorena vrijednost bespovratnih sredstava]]*Ugovori_OPULJP[[#This Row],[STOPA NACIONALNOG SUFINANCIRANJA %]]</f>
        <v>100924.05750000001</v>
      </c>
      <c r="R3460" s="51">
        <f>Ugovori_OPULJP[[#This Row],[Bespovratna sredstva - Nacionalni dio - HRK]]/7.5345</f>
        <v>13394.924347999204</v>
      </c>
      <c r="S3460" s="50">
        <v>672827.05</v>
      </c>
      <c r="T3460" s="51">
        <f>Ugovori_OPULJP[[#This Row],[Bespovratna sredstva - Ukupno (EU+Nac) HRK
= Ukupna ugovorena vrijednost bespovratnih sredstava]]/7.5345</f>
        <v>89299.49565332802</v>
      </c>
      <c r="U3460" s="50">
        <v>0</v>
      </c>
      <c r="V3460" s="51">
        <f>Ugovori_OPULJP[[#This Row],[Javni doprinos korisnika - HRK]]/7.5345</f>
        <v>0</v>
      </c>
      <c r="W3460" s="50">
        <v>0</v>
      </c>
      <c r="X3460" s="51">
        <f>Ugovori_OPULJP[[#This Row],[Privatni doprinos korisnika - HRK]]/7.5345</f>
        <v>0</v>
      </c>
      <c r="Y3460" s="52">
        <v>672827.05</v>
      </c>
      <c r="Z3460" s="53">
        <f>Ugovori_OPULJP[[#This Row],[UKUPNI PRIHVATLJIVI IZDACI
TOTAL ELIGIBLE EXPENDITURE
= Bespovratna sredstva ukupno + doprinos korisnika
= Ukupni prihvatljivi troškovi
= Ukupna ugovorena vrijednost projekta HRK]]/7.5345</f>
        <v>89299.49565332802</v>
      </c>
      <c r="AA3460" s="44" t="s">
        <v>12326</v>
      </c>
      <c r="AB3460" s="44" t="s">
        <v>753</v>
      </c>
      <c r="AC3460" s="114" t="s">
        <v>12530</v>
      </c>
      <c r="AD3460" s="43" t="s">
        <v>12328</v>
      </c>
    </row>
    <row r="3461" spans="1:30" ht="88.5" customHeight="1" x14ac:dyDescent="0.2">
      <c r="A3461" s="41" t="s">
        <v>12531</v>
      </c>
      <c r="B3461" s="42" t="s">
        <v>12136</v>
      </c>
      <c r="C3461" s="43" t="s">
        <v>12323</v>
      </c>
      <c r="D3461" s="43" t="s">
        <v>12478</v>
      </c>
      <c r="E3461" s="44" t="s">
        <v>232</v>
      </c>
      <c r="F3461" s="45" t="s">
        <v>12532</v>
      </c>
      <c r="G3461" s="45" t="s">
        <v>12533</v>
      </c>
      <c r="H3461" s="47">
        <v>43178</v>
      </c>
      <c r="I3461" s="47">
        <v>43908</v>
      </c>
      <c r="J3461" s="48" t="str">
        <f>IF(Ugovori_OPULJP[[#This Row],[DATUM ZAVRŠETKA OPERACIJE]]&gt;DATE(2024,3,31),"u provedbi","završen")</f>
        <v>završen</v>
      </c>
      <c r="K3461" s="46" t="s">
        <v>12534</v>
      </c>
      <c r="L3461" s="46" t="s">
        <v>594</v>
      </c>
      <c r="M3461" s="49">
        <v>0.85</v>
      </c>
      <c r="N3461" s="49">
        <v>0.15</v>
      </c>
      <c r="O3461" s="50">
        <f>Ugovori_OPULJP[[#This Row],[Bespovratna sredstva - Ukupno (EU+Nac) HRK
= Ukupna ugovorena vrijednost bespovratnih sredstava]]*Ugovori_OPULJP[[#This Row],[EU STOPA SUFINANCIRANJA %
EU CO-FINANCING RATE %]]</f>
        <v>1015621.5564999998</v>
      </c>
      <c r="P3461" s="51">
        <f>Ugovori_OPULJP[[#This Row],[Bespovratna sredstva - EU dio - HRK]]/7.5345</f>
        <v>134796.14526511377</v>
      </c>
      <c r="Q3461" s="50">
        <f>Ugovori_OPULJP[[#This Row],[Bespovratna sredstva - Ukupno (EU+Nac) HRK
= Ukupna ugovorena vrijednost bespovratnih sredstava]]*Ugovori_OPULJP[[#This Row],[STOPA NACIONALNOG SUFINANCIRANJA %]]</f>
        <v>179227.33349999998</v>
      </c>
      <c r="R3461" s="51">
        <f>Ugovori_OPULJP[[#This Row],[Bespovratna sredstva - Nacionalni dio - HRK]]/7.5345</f>
        <v>23787.555046784786</v>
      </c>
      <c r="S3461" s="50">
        <v>1194848.8899999999</v>
      </c>
      <c r="T3461" s="51">
        <f>Ugovori_OPULJP[[#This Row],[Bespovratna sredstva - Ukupno (EU+Nac) HRK
= Ukupna ugovorena vrijednost bespovratnih sredstava]]/7.5345</f>
        <v>158583.70031189857</v>
      </c>
      <c r="U3461" s="50">
        <v>0</v>
      </c>
      <c r="V3461" s="51">
        <f>Ugovori_OPULJP[[#This Row],[Javni doprinos korisnika - HRK]]/7.5345</f>
        <v>0</v>
      </c>
      <c r="W3461" s="50">
        <v>0</v>
      </c>
      <c r="X3461" s="51">
        <f>Ugovori_OPULJP[[#This Row],[Privatni doprinos korisnika - HRK]]/7.5345</f>
        <v>0</v>
      </c>
      <c r="Y3461" s="52">
        <v>1194848.8899999999</v>
      </c>
      <c r="Z3461" s="53">
        <f>Ugovori_OPULJP[[#This Row],[UKUPNI PRIHVATLJIVI IZDACI
TOTAL ELIGIBLE EXPENDITURE
= Bespovratna sredstva ukupno + doprinos korisnika
= Ukupni prihvatljivi troškovi
= Ukupna ugovorena vrijednost projekta HRK]]/7.5345</f>
        <v>158583.70031189857</v>
      </c>
      <c r="AA3461" s="44" t="s">
        <v>12326</v>
      </c>
      <c r="AB3461" s="44" t="s">
        <v>753</v>
      </c>
      <c r="AC3461" s="114" t="s">
        <v>12535</v>
      </c>
      <c r="AD3461" s="43" t="s">
        <v>12328</v>
      </c>
    </row>
    <row r="3462" spans="1:30" ht="88.5" customHeight="1" x14ac:dyDescent="0.2">
      <c r="A3462" s="41" t="s">
        <v>12536</v>
      </c>
      <c r="B3462" s="42" t="s">
        <v>12136</v>
      </c>
      <c r="C3462" s="43" t="s">
        <v>12323</v>
      </c>
      <c r="D3462" s="43" t="s">
        <v>12478</v>
      </c>
      <c r="E3462" s="44" t="s">
        <v>232</v>
      </c>
      <c r="F3462" s="45" t="s">
        <v>12537</v>
      </c>
      <c r="G3462" s="45" t="s">
        <v>12538</v>
      </c>
      <c r="H3462" s="47">
        <v>43178</v>
      </c>
      <c r="I3462" s="47">
        <v>43909</v>
      </c>
      <c r="J3462" s="48" t="str">
        <f>IF(Ugovori_OPULJP[[#This Row],[DATUM ZAVRŠETKA OPERACIJE]]&gt;DATE(2024,3,31),"u provedbi","završen")</f>
        <v>završen</v>
      </c>
      <c r="K3462" s="46" t="s">
        <v>12539</v>
      </c>
      <c r="L3462" s="46" t="s">
        <v>599</v>
      </c>
      <c r="M3462" s="49">
        <v>0.85</v>
      </c>
      <c r="N3462" s="49">
        <v>0.15</v>
      </c>
      <c r="O3462" s="50">
        <f>Ugovori_OPULJP[[#This Row],[Bespovratna sredstva - Ukupno (EU+Nac) HRK
= Ukupna ugovorena vrijednost bespovratnih sredstava]]*Ugovori_OPULJP[[#This Row],[EU STOPA SUFINANCIRANJA %
EU CO-FINANCING RATE %]]</f>
        <v>593881.64650000003</v>
      </c>
      <c r="P3462" s="51">
        <f>Ugovori_OPULJP[[#This Row],[Bespovratna sredstva - EU dio - HRK]]/7.5345</f>
        <v>78821.63998938218</v>
      </c>
      <c r="Q3462" s="50">
        <f>Ugovori_OPULJP[[#This Row],[Bespovratna sredstva - Ukupno (EU+Nac) HRK
= Ukupna ugovorena vrijednost bespovratnih sredstava]]*Ugovori_OPULJP[[#This Row],[STOPA NACIONALNOG SUFINANCIRANJA %]]</f>
        <v>104802.64350000001</v>
      </c>
      <c r="R3462" s="51">
        <f>Ugovori_OPULJP[[#This Row],[Bespovratna sredstva - Nacionalni dio - HRK]]/7.5345</f>
        <v>13909.701174596854</v>
      </c>
      <c r="S3462" s="50">
        <v>698684.29</v>
      </c>
      <c r="T3462" s="51">
        <f>Ugovori_OPULJP[[#This Row],[Bespovratna sredstva - Ukupno (EU+Nac) HRK
= Ukupna ugovorena vrijednost bespovratnih sredstava]]/7.5345</f>
        <v>92731.341163979028</v>
      </c>
      <c r="U3462" s="50">
        <v>164671.30999999994</v>
      </c>
      <c r="V3462" s="51">
        <f>Ugovori_OPULJP[[#This Row],[Javni doprinos korisnika - HRK]]/7.5345</f>
        <v>21855.638728515485</v>
      </c>
      <c r="W3462" s="50">
        <v>0</v>
      </c>
      <c r="X3462" s="51">
        <f>Ugovori_OPULJP[[#This Row],[Privatni doprinos korisnika - HRK]]/7.5345</f>
        <v>0</v>
      </c>
      <c r="Y3462" s="52">
        <v>863355.6</v>
      </c>
      <c r="Z3462" s="53">
        <f>Ugovori_OPULJP[[#This Row],[UKUPNI PRIHVATLJIVI IZDACI
TOTAL ELIGIBLE EXPENDITURE
= Bespovratna sredstva ukupno + doprinos korisnika
= Ukupni prihvatljivi troškovi
= Ukupna ugovorena vrijednost projekta HRK]]/7.5345</f>
        <v>114586.97989249452</v>
      </c>
      <c r="AA3462" s="44" t="s">
        <v>12326</v>
      </c>
      <c r="AB3462" s="44" t="s">
        <v>753</v>
      </c>
      <c r="AC3462" s="114" t="s">
        <v>12540</v>
      </c>
      <c r="AD3462" s="43" t="s">
        <v>12328</v>
      </c>
    </row>
    <row r="3463" spans="1:30" ht="88.5" customHeight="1" x14ac:dyDescent="0.2">
      <c r="A3463" s="41" t="s">
        <v>12541</v>
      </c>
      <c r="B3463" s="42" t="s">
        <v>12136</v>
      </c>
      <c r="C3463" s="43" t="s">
        <v>12323</v>
      </c>
      <c r="D3463" s="43" t="s">
        <v>12478</v>
      </c>
      <c r="E3463" s="44" t="s">
        <v>232</v>
      </c>
      <c r="F3463" s="45" t="s">
        <v>12542</v>
      </c>
      <c r="G3463" s="45" t="s">
        <v>12543</v>
      </c>
      <c r="H3463" s="47">
        <v>43178</v>
      </c>
      <c r="I3463" s="47">
        <v>43909</v>
      </c>
      <c r="J3463" s="48" t="str">
        <f>IF(Ugovori_OPULJP[[#This Row],[DATUM ZAVRŠETKA OPERACIJE]]&gt;DATE(2024,3,31),"u provedbi","završen")</f>
        <v>završen</v>
      </c>
      <c r="K3463" s="46" t="s">
        <v>79</v>
      </c>
      <c r="L3463" s="46" t="s">
        <v>79</v>
      </c>
      <c r="M3463" s="49">
        <v>0.85</v>
      </c>
      <c r="N3463" s="49">
        <v>0.15</v>
      </c>
      <c r="O3463" s="50">
        <f>Ugovori_OPULJP[[#This Row],[Bespovratna sredstva - Ukupno (EU+Nac) HRK
= Ukupna ugovorena vrijednost bespovratnih sredstava]]*Ugovori_OPULJP[[#This Row],[EU STOPA SUFINANCIRANJA %
EU CO-FINANCING RATE %]]</f>
        <v>897151.53999999992</v>
      </c>
      <c r="P3463" s="51">
        <f>Ugovori_OPULJP[[#This Row],[Bespovratna sredstva - EU dio - HRK]]/7.5345</f>
        <v>119072.47196230671</v>
      </c>
      <c r="Q3463" s="50">
        <f>Ugovori_OPULJP[[#This Row],[Bespovratna sredstva - Ukupno (EU+Nac) HRK
= Ukupna ugovorena vrijednost bespovratnih sredstava]]*Ugovori_OPULJP[[#This Row],[STOPA NACIONALNOG SUFINANCIRANJA %]]</f>
        <v>158320.85999999999</v>
      </c>
      <c r="R3463" s="51">
        <f>Ugovori_OPULJP[[#This Row],[Bespovratna sredstva - Nacionalni dio - HRK]]/7.5345</f>
        <v>21012.789169818829</v>
      </c>
      <c r="S3463" s="50">
        <v>1055472.3999999999</v>
      </c>
      <c r="T3463" s="51">
        <f>Ugovori_OPULJP[[#This Row],[Bespovratna sredstva - Ukupno (EU+Nac) HRK
= Ukupna ugovorena vrijednost bespovratnih sredstava]]/7.5345</f>
        <v>140085.26113212554</v>
      </c>
      <c r="U3463" s="50">
        <v>0</v>
      </c>
      <c r="V3463" s="51">
        <f>Ugovori_OPULJP[[#This Row],[Javni doprinos korisnika - HRK]]/7.5345</f>
        <v>0</v>
      </c>
      <c r="W3463" s="50">
        <v>0</v>
      </c>
      <c r="X3463" s="51">
        <f>Ugovori_OPULJP[[#This Row],[Privatni doprinos korisnika - HRK]]/7.5345</f>
        <v>0</v>
      </c>
      <c r="Y3463" s="52">
        <v>1055472.3999999999</v>
      </c>
      <c r="Z3463" s="53">
        <f>Ugovori_OPULJP[[#This Row],[UKUPNI PRIHVATLJIVI IZDACI
TOTAL ELIGIBLE EXPENDITURE
= Bespovratna sredstva ukupno + doprinos korisnika
= Ukupni prihvatljivi troškovi
= Ukupna ugovorena vrijednost projekta HRK]]/7.5345</f>
        <v>140085.26113212554</v>
      </c>
      <c r="AA3463" s="44" t="s">
        <v>12326</v>
      </c>
      <c r="AB3463" s="44" t="s">
        <v>753</v>
      </c>
      <c r="AC3463" s="114" t="s">
        <v>12544</v>
      </c>
      <c r="AD3463" s="43" t="s">
        <v>12328</v>
      </c>
    </row>
    <row r="3464" spans="1:30" ht="88.5" customHeight="1" x14ac:dyDescent="0.2">
      <c r="A3464" s="41" t="s">
        <v>12545</v>
      </c>
      <c r="B3464" s="42" t="s">
        <v>12136</v>
      </c>
      <c r="C3464" s="43" t="s">
        <v>12323</v>
      </c>
      <c r="D3464" s="43" t="s">
        <v>12478</v>
      </c>
      <c r="E3464" s="44" t="s">
        <v>232</v>
      </c>
      <c r="F3464" s="45" t="s">
        <v>12546</v>
      </c>
      <c r="G3464" s="45" t="s">
        <v>12547</v>
      </c>
      <c r="H3464" s="47">
        <v>43178</v>
      </c>
      <c r="I3464" s="47">
        <v>43787</v>
      </c>
      <c r="J3464" s="48" t="str">
        <f>IF(Ugovori_OPULJP[[#This Row],[DATUM ZAVRŠETKA OPERACIJE]]&gt;DATE(2024,3,31),"u provedbi","završen")</f>
        <v>završen</v>
      </c>
      <c r="K3464" s="46" t="s">
        <v>79</v>
      </c>
      <c r="L3464" s="46" t="s">
        <v>79</v>
      </c>
      <c r="M3464" s="49">
        <v>0.85</v>
      </c>
      <c r="N3464" s="49">
        <v>0.15</v>
      </c>
      <c r="O3464" s="50">
        <f>Ugovori_OPULJP[[#This Row],[Bespovratna sredstva - Ukupno (EU+Nac) HRK
= Ukupna ugovorena vrijednost bespovratnih sredstava]]*Ugovori_OPULJP[[#This Row],[EU STOPA SUFINANCIRANJA %
EU CO-FINANCING RATE %]]</f>
        <v>921770.10699999996</v>
      </c>
      <c r="P3464" s="51">
        <f>Ugovori_OPULJP[[#This Row],[Bespovratna sredstva - EU dio - HRK]]/7.5345</f>
        <v>122339.91731369034</v>
      </c>
      <c r="Q3464" s="50">
        <f>Ugovori_OPULJP[[#This Row],[Bespovratna sredstva - Ukupno (EU+Nac) HRK
= Ukupna ugovorena vrijednost bespovratnih sredstava]]*Ugovori_OPULJP[[#This Row],[STOPA NACIONALNOG SUFINANCIRANJA %]]</f>
        <v>162665.31299999999</v>
      </c>
      <c r="R3464" s="51">
        <f>Ugovori_OPULJP[[#This Row],[Bespovratna sredstva - Nacionalni dio - HRK]]/7.5345</f>
        <v>21589.397173004178</v>
      </c>
      <c r="S3464" s="50">
        <v>1084435.42</v>
      </c>
      <c r="T3464" s="51">
        <f>Ugovori_OPULJP[[#This Row],[Bespovratna sredstva - Ukupno (EU+Nac) HRK
= Ukupna ugovorena vrijednost bespovratnih sredstava]]/7.5345</f>
        <v>143929.31448669452</v>
      </c>
      <c r="U3464" s="50">
        <v>0</v>
      </c>
      <c r="V3464" s="51">
        <f>Ugovori_OPULJP[[#This Row],[Javni doprinos korisnika - HRK]]/7.5345</f>
        <v>0</v>
      </c>
      <c r="W3464" s="50">
        <v>0</v>
      </c>
      <c r="X3464" s="51">
        <f>Ugovori_OPULJP[[#This Row],[Privatni doprinos korisnika - HRK]]/7.5345</f>
        <v>0</v>
      </c>
      <c r="Y3464" s="52">
        <v>1084435.42</v>
      </c>
      <c r="Z3464" s="53">
        <f>Ugovori_OPULJP[[#This Row],[UKUPNI PRIHVATLJIVI IZDACI
TOTAL ELIGIBLE EXPENDITURE
= Bespovratna sredstva ukupno + doprinos korisnika
= Ukupni prihvatljivi troškovi
= Ukupna ugovorena vrijednost projekta HRK]]/7.5345</f>
        <v>143929.31448669452</v>
      </c>
      <c r="AA3464" s="44" t="s">
        <v>12326</v>
      </c>
      <c r="AB3464" s="44" t="s">
        <v>753</v>
      </c>
      <c r="AC3464" s="114" t="s">
        <v>12548</v>
      </c>
      <c r="AD3464" s="43" t="s">
        <v>12328</v>
      </c>
    </row>
    <row r="3465" spans="1:30" ht="88.5" customHeight="1" x14ac:dyDescent="0.2">
      <c r="A3465" s="41" t="s">
        <v>12549</v>
      </c>
      <c r="B3465" s="42" t="s">
        <v>12136</v>
      </c>
      <c r="C3465" s="43" t="s">
        <v>12323</v>
      </c>
      <c r="D3465" s="43" t="s">
        <v>12478</v>
      </c>
      <c r="E3465" s="44" t="s">
        <v>232</v>
      </c>
      <c r="F3465" s="45" t="s">
        <v>12550</v>
      </c>
      <c r="G3465" s="45" t="s">
        <v>12551</v>
      </c>
      <c r="H3465" s="47">
        <v>43344</v>
      </c>
      <c r="I3465" s="47">
        <v>44075</v>
      </c>
      <c r="J3465" s="48" t="str">
        <f>IF(Ugovori_OPULJP[[#This Row],[DATUM ZAVRŠETKA OPERACIJE]]&gt;DATE(2024,3,31),"u provedbi","završen")</f>
        <v>završen</v>
      </c>
      <c r="K3465" s="46" t="s">
        <v>249</v>
      </c>
      <c r="L3465" s="46" t="s">
        <v>249</v>
      </c>
      <c r="M3465" s="49">
        <v>0.85</v>
      </c>
      <c r="N3465" s="49">
        <v>0.15</v>
      </c>
      <c r="O3465" s="50">
        <f>Ugovori_OPULJP[[#This Row],[Bespovratna sredstva - Ukupno (EU+Nac) HRK
= Ukupna ugovorena vrijednost bespovratnih sredstava]]*Ugovori_OPULJP[[#This Row],[EU STOPA SUFINANCIRANJA %
EU CO-FINANCING RATE %]]</f>
        <v>1017786.9145000001</v>
      </c>
      <c r="P3465" s="51">
        <f>Ugovori_OPULJP[[#This Row],[Bespovratna sredstva - EU dio - HRK]]/7.5345</f>
        <v>135083.53766009689</v>
      </c>
      <c r="Q3465" s="50">
        <f>Ugovori_OPULJP[[#This Row],[Bespovratna sredstva - Ukupno (EU+Nac) HRK
= Ukupna ugovorena vrijednost bespovratnih sredstava]]*Ugovori_OPULJP[[#This Row],[STOPA NACIONALNOG SUFINANCIRANJA %]]</f>
        <v>179609.45550000001</v>
      </c>
      <c r="R3465" s="51">
        <f>Ugovori_OPULJP[[#This Row],[Bespovratna sredstva - Nacionalni dio - HRK]]/7.5345</f>
        <v>23838.271351781805</v>
      </c>
      <c r="S3465" s="50">
        <v>1197396.3700000001</v>
      </c>
      <c r="T3465" s="51">
        <f>Ugovori_OPULJP[[#This Row],[Bespovratna sredstva - Ukupno (EU+Nac) HRK
= Ukupna ugovorena vrijednost bespovratnih sredstava]]/7.5345</f>
        <v>158921.80901187871</v>
      </c>
      <c r="U3465" s="50">
        <v>0</v>
      </c>
      <c r="V3465" s="51">
        <f>Ugovori_OPULJP[[#This Row],[Javni doprinos korisnika - HRK]]/7.5345</f>
        <v>0</v>
      </c>
      <c r="W3465" s="50">
        <v>0</v>
      </c>
      <c r="X3465" s="51">
        <f>Ugovori_OPULJP[[#This Row],[Privatni doprinos korisnika - HRK]]/7.5345</f>
        <v>0</v>
      </c>
      <c r="Y3465" s="52">
        <v>1197396.3700000001</v>
      </c>
      <c r="Z3465" s="53">
        <f>Ugovori_OPULJP[[#This Row],[UKUPNI PRIHVATLJIVI IZDACI
TOTAL ELIGIBLE EXPENDITURE
= Bespovratna sredstva ukupno + doprinos korisnika
= Ukupni prihvatljivi troškovi
= Ukupna ugovorena vrijednost projekta HRK]]/7.5345</f>
        <v>158921.80901187871</v>
      </c>
      <c r="AA3465" s="44" t="s">
        <v>12326</v>
      </c>
      <c r="AB3465" s="44" t="s">
        <v>753</v>
      </c>
      <c r="AC3465" s="114" t="s">
        <v>12552</v>
      </c>
      <c r="AD3465" s="43" t="s">
        <v>12328</v>
      </c>
    </row>
    <row r="3466" spans="1:30" ht="88.5" customHeight="1" x14ac:dyDescent="0.2">
      <c r="A3466" s="41" t="s">
        <v>12553</v>
      </c>
      <c r="B3466" s="42" t="s">
        <v>12136</v>
      </c>
      <c r="C3466" s="43" t="s">
        <v>12323</v>
      </c>
      <c r="D3466" s="43" t="s">
        <v>12478</v>
      </c>
      <c r="E3466" s="44" t="s">
        <v>232</v>
      </c>
      <c r="F3466" s="45" t="s">
        <v>12554</v>
      </c>
      <c r="G3466" s="45" t="s">
        <v>1663</v>
      </c>
      <c r="H3466" s="47">
        <v>43178</v>
      </c>
      <c r="I3466" s="47">
        <v>43908</v>
      </c>
      <c r="J3466" s="48" t="str">
        <f>IF(Ugovori_OPULJP[[#This Row],[DATUM ZAVRŠETKA OPERACIJE]]&gt;DATE(2024,3,31),"u provedbi","završen")</f>
        <v>završen</v>
      </c>
      <c r="K3466" s="46" t="s">
        <v>6269</v>
      </c>
      <c r="L3466" s="46" t="s">
        <v>37</v>
      </c>
      <c r="M3466" s="49">
        <v>0.85</v>
      </c>
      <c r="N3466" s="49">
        <v>0.15</v>
      </c>
      <c r="O3466" s="50">
        <f>Ugovori_OPULJP[[#This Row],[Bespovratna sredstva - Ukupno (EU+Nac) HRK
= Ukupna ugovorena vrijednost bespovratnih sredstava]]*Ugovori_OPULJP[[#This Row],[EU STOPA SUFINANCIRANJA %
EU CO-FINANCING RATE %]]</f>
        <v>774890.76149999991</v>
      </c>
      <c r="P3466" s="51">
        <f>Ugovori_OPULJP[[#This Row],[Bespovratna sredstva - EU dio - HRK]]/7.5345</f>
        <v>102845.67808082818</v>
      </c>
      <c r="Q3466" s="50">
        <f>Ugovori_OPULJP[[#This Row],[Bespovratna sredstva - Ukupno (EU+Nac) HRK
= Ukupna ugovorena vrijednost bespovratnih sredstava]]*Ugovori_OPULJP[[#This Row],[STOPA NACIONALNOG SUFINANCIRANJA %]]</f>
        <v>136745.42849999998</v>
      </c>
      <c r="R3466" s="51">
        <f>Ugovori_OPULJP[[#This Row],[Bespovratna sredstva - Nacionalni dio - HRK]]/7.5345</f>
        <v>18149.237308381442</v>
      </c>
      <c r="S3466" s="50">
        <v>911636.19</v>
      </c>
      <c r="T3466" s="51">
        <f>Ugovori_OPULJP[[#This Row],[Bespovratna sredstva - Ukupno (EU+Nac) HRK
= Ukupna ugovorena vrijednost bespovratnih sredstava]]/7.5345</f>
        <v>120994.91538920962</v>
      </c>
      <c r="U3466" s="50">
        <v>0</v>
      </c>
      <c r="V3466" s="51">
        <f>Ugovori_OPULJP[[#This Row],[Javni doprinos korisnika - HRK]]/7.5345</f>
        <v>0</v>
      </c>
      <c r="W3466" s="50">
        <v>0</v>
      </c>
      <c r="X3466" s="51">
        <f>Ugovori_OPULJP[[#This Row],[Privatni doprinos korisnika - HRK]]/7.5345</f>
        <v>0</v>
      </c>
      <c r="Y3466" s="52">
        <v>911636.19</v>
      </c>
      <c r="Z3466" s="53">
        <f>Ugovori_OPULJP[[#This Row],[UKUPNI PRIHVATLJIVI IZDACI
TOTAL ELIGIBLE EXPENDITURE
= Bespovratna sredstva ukupno + doprinos korisnika
= Ukupni prihvatljivi troškovi
= Ukupna ugovorena vrijednost projekta HRK]]/7.5345</f>
        <v>120994.91538920962</v>
      </c>
      <c r="AA3466" s="44" t="s">
        <v>12326</v>
      </c>
      <c r="AB3466" s="44" t="s">
        <v>753</v>
      </c>
      <c r="AC3466" s="114" t="s">
        <v>12555</v>
      </c>
      <c r="AD3466" s="43" t="s">
        <v>12328</v>
      </c>
    </row>
    <row r="3467" spans="1:30" ht="88.5" customHeight="1" x14ac:dyDescent="0.2">
      <c r="A3467" s="41" t="s">
        <v>12556</v>
      </c>
      <c r="B3467" s="42" t="s">
        <v>12136</v>
      </c>
      <c r="C3467" s="43" t="s">
        <v>12323</v>
      </c>
      <c r="D3467" s="43" t="s">
        <v>12478</v>
      </c>
      <c r="E3467" s="44" t="s">
        <v>232</v>
      </c>
      <c r="F3467" s="45" t="s">
        <v>12557</v>
      </c>
      <c r="G3467" s="45" t="s">
        <v>12558</v>
      </c>
      <c r="H3467" s="47">
        <v>43178</v>
      </c>
      <c r="I3467" s="47">
        <v>43909</v>
      </c>
      <c r="J3467" s="48" t="str">
        <f>IF(Ugovori_OPULJP[[#This Row],[DATUM ZAVRŠETKA OPERACIJE]]&gt;DATE(2024,3,31),"u provedbi","završen")</f>
        <v>završen</v>
      </c>
      <c r="K3467" s="46" t="s">
        <v>37</v>
      </c>
      <c r="L3467" s="46" t="s">
        <v>37</v>
      </c>
      <c r="M3467" s="49">
        <v>0.85</v>
      </c>
      <c r="N3467" s="49">
        <v>0.15</v>
      </c>
      <c r="O3467" s="50">
        <f>Ugovori_OPULJP[[#This Row],[Bespovratna sredstva - Ukupno (EU+Nac) HRK
= Ukupna ugovorena vrijednost bespovratnih sredstava]]*Ugovori_OPULJP[[#This Row],[EU STOPA SUFINANCIRANJA %
EU CO-FINANCING RATE %]]</f>
        <v>986132.83799999999</v>
      </c>
      <c r="P3467" s="51">
        <f>Ugovori_OPULJP[[#This Row],[Bespovratna sredstva - EU dio - HRK]]/7.5345</f>
        <v>130882.31972924546</v>
      </c>
      <c r="Q3467" s="50">
        <f>Ugovori_OPULJP[[#This Row],[Bespovratna sredstva - Ukupno (EU+Nac) HRK
= Ukupna ugovorena vrijednost bespovratnih sredstava]]*Ugovori_OPULJP[[#This Row],[STOPA NACIONALNOG SUFINANCIRANJA %]]</f>
        <v>174023.44200000001</v>
      </c>
      <c r="R3467" s="51">
        <f>Ugovori_OPULJP[[#This Row],[Bespovratna sredstva - Nacionalni dio - HRK]]/7.5345</f>
        <v>23096.879952219788</v>
      </c>
      <c r="S3467" s="50">
        <v>1160156.28</v>
      </c>
      <c r="T3467" s="51">
        <f>Ugovori_OPULJP[[#This Row],[Bespovratna sredstva - Ukupno (EU+Nac) HRK
= Ukupna ugovorena vrijednost bespovratnih sredstava]]/7.5345</f>
        <v>153979.19968146525</v>
      </c>
      <c r="U3467" s="50">
        <v>0</v>
      </c>
      <c r="V3467" s="51">
        <f>Ugovori_OPULJP[[#This Row],[Javni doprinos korisnika - HRK]]/7.5345</f>
        <v>0</v>
      </c>
      <c r="W3467" s="50">
        <v>0</v>
      </c>
      <c r="X3467" s="51">
        <f>Ugovori_OPULJP[[#This Row],[Privatni doprinos korisnika - HRK]]/7.5345</f>
        <v>0</v>
      </c>
      <c r="Y3467" s="52">
        <v>1160156.28</v>
      </c>
      <c r="Z3467" s="53">
        <f>Ugovori_OPULJP[[#This Row],[UKUPNI PRIHVATLJIVI IZDACI
TOTAL ELIGIBLE EXPENDITURE
= Bespovratna sredstva ukupno + doprinos korisnika
= Ukupni prihvatljivi troškovi
= Ukupna ugovorena vrijednost projekta HRK]]/7.5345</f>
        <v>153979.19968146525</v>
      </c>
      <c r="AA3467" s="44" t="s">
        <v>12326</v>
      </c>
      <c r="AB3467" s="44" t="s">
        <v>753</v>
      </c>
      <c r="AC3467" s="114" t="s">
        <v>12559</v>
      </c>
      <c r="AD3467" s="43" t="s">
        <v>12328</v>
      </c>
    </row>
    <row r="3468" spans="1:30" ht="88.5" customHeight="1" x14ac:dyDescent="0.2">
      <c r="A3468" s="41" t="s">
        <v>12560</v>
      </c>
      <c r="B3468" s="42" t="s">
        <v>12136</v>
      </c>
      <c r="C3468" s="43" t="s">
        <v>12323</v>
      </c>
      <c r="D3468" s="43" t="s">
        <v>12478</v>
      </c>
      <c r="E3468" s="44" t="s">
        <v>232</v>
      </c>
      <c r="F3468" s="45" t="s">
        <v>12561</v>
      </c>
      <c r="G3468" s="45" t="s">
        <v>12562</v>
      </c>
      <c r="H3468" s="47">
        <v>43178</v>
      </c>
      <c r="I3468" s="47">
        <v>43908</v>
      </c>
      <c r="J3468" s="48" t="str">
        <f>IF(Ugovori_OPULJP[[#This Row],[DATUM ZAVRŠETKA OPERACIJE]]&gt;DATE(2024,3,31),"u provedbi","završen")</f>
        <v>završen</v>
      </c>
      <c r="K3468" s="46" t="s">
        <v>12563</v>
      </c>
      <c r="L3468" s="46" t="s">
        <v>37</v>
      </c>
      <c r="M3468" s="49">
        <v>0.85</v>
      </c>
      <c r="N3468" s="49">
        <v>0.15</v>
      </c>
      <c r="O3468" s="50">
        <f>Ugovori_OPULJP[[#This Row],[Bespovratna sredstva - Ukupno (EU+Nac) HRK
= Ukupna ugovorena vrijednost bespovratnih sredstava]]*Ugovori_OPULJP[[#This Row],[EU STOPA SUFINANCIRANJA %
EU CO-FINANCING RATE %]]</f>
        <v>936828.16299999994</v>
      </c>
      <c r="P3468" s="51">
        <f>Ugovori_OPULJP[[#This Row],[Bespovratna sredstva - EU dio - HRK]]/7.5345</f>
        <v>124338.46479527505</v>
      </c>
      <c r="Q3468" s="50">
        <f>Ugovori_OPULJP[[#This Row],[Bespovratna sredstva - Ukupno (EU+Nac) HRK
= Ukupna ugovorena vrijednost bespovratnih sredstava]]*Ugovori_OPULJP[[#This Row],[STOPA NACIONALNOG SUFINANCIRANJA %]]</f>
        <v>165322.617</v>
      </c>
      <c r="R3468" s="51">
        <f>Ugovori_OPULJP[[#This Row],[Bespovratna sredstva - Nacionalni dio - HRK]]/7.5345</f>
        <v>21942.082022695598</v>
      </c>
      <c r="S3468" s="50">
        <v>1102150.78</v>
      </c>
      <c r="T3468" s="51">
        <f>Ugovori_OPULJP[[#This Row],[Bespovratna sredstva - Ukupno (EU+Nac) HRK
= Ukupna ugovorena vrijednost bespovratnih sredstava]]/7.5345</f>
        <v>146280.54681797067</v>
      </c>
      <c r="U3468" s="50">
        <v>0</v>
      </c>
      <c r="V3468" s="51">
        <f>Ugovori_OPULJP[[#This Row],[Javni doprinos korisnika - HRK]]/7.5345</f>
        <v>0</v>
      </c>
      <c r="W3468" s="50">
        <v>0</v>
      </c>
      <c r="X3468" s="51">
        <f>Ugovori_OPULJP[[#This Row],[Privatni doprinos korisnika - HRK]]/7.5345</f>
        <v>0</v>
      </c>
      <c r="Y3468" s="52">
        <v>1102150.78</v>
      </c>
      <c r="Z3468" s="53">
        <f>Ugovori_OPULJP[[#This Row],[UKUPNI PRIHVATLJIVI IZDACI
TOTAL ELIGIBLE EXPENDITURE
= Bespovratna sredstva ukupno + doprinos korisnika
= Ukupni prihvatljivi troškovi
= Ukupna ugovorena vrijednost projekta HRK]]/7.5345</f>
        <v>146280.54681797067</v>
      </c>
      <c r="AA3468" s="44" t="s">
        <v>12326</v>
      </c>
      <c r="AB3468" s="44" t="s">
        <v>753</v>
      </c>
      <c r="AC3468" s="114" t="s">
        <v>12564</v>
      </c>
      <c r="AD3468" s="43" t="s">
        <v>12328</v>
      </c>
    </row>
    <row r="3469" spans="1:30" ht="88.5" customHeight="1" x14ac:dyDescent="0.2">
      <c r="A3469" s="41" t="s">
        <v>12565</v>
      </c>
      <c r="B3469" s="42" t="s">
        <v>12136</v>
      </c>
      <c r="C3469" s="43" t="s">
        <v>12323</v>
      </c>
      <c r="D3469" s="43" t="s">
        <v>12478</v>
      </c>
      <c r="E3469" s="44" t="s">
        <v>232</v>
      </c>
      <c r="F3469" s="45" t="s">
        <v>12566</v>
      </c>
      <c r="G3469" s="45" t="s">
        <v>12567</v>
      </c>
      <c r="H3469" s="47">
        <v>43178</v>
      </c>
      <c r="I3469" s="47">
        <v>43848</v>
      </c>
      <c r="J3469" s="48" t="str">
        <f>IF(Ugovori_OPULJP[[#This Row],[DATUM ZAVRŠETKA OPERACIJE]]&gt;DATE(2024,3,31),"u provedbi","završen")</f>
        <v>završen</v>
      </c>
      <c r="K3469" s="46" t="s">
        <v>2480</v>
      </c>
      <c r="L3469" s="46" t="s">
        <v>37</v>
      </c>
      <c r="M3469" s="49">
        <v>0.85</v>
      </c>
      <c r="N3469" s="49">
        <v>0.15</v>
      </c>
      <c r="O3469" s="50">
        <f>Ugovori_OPULJP[[#This Row],[Bespovratna sredstva - Ukupno (EU+Nac) HRK
= Ukupna ugovorena vrijednost bespovratnih sredstava]]*Ugovori_OPULJP[[#This Row],[EU STOPA SUFINANCIRANJA %
EU CO-FINANCING RATE %]]</f>
        <v>1004983.5430000001</v>
      </c>
      <c r="P3469" s="51">
        <f>Ugovori_OPULJP[[#This Row],[Bespovratna sredstva - EU dio - HRK]]/7.5345</f>
        <v>133384.23823744111</v>
      </c>
      <c r="Q3469" s="50">
        <f>Ugovori_OPULJP[[#This Row],[Bespovratna sredstva - Ukupno (EU+Nac) HRK
= Ukupna ugovorena vrijednost bespovratnih sredstava]]*Ugovori_OPULJP[[#This Row],[STOPA NACIONALNOG SUFINANCIRANJA %]]</f>
        <v>177350.03700000001</v>
      </c>
      <c r="R3469" s="51">
        <f>Ugovori_OPULJP[[#This Row],[Bespovratna sredstva - Nacionalni dio - HRK]]/7.5345</f>
        <v>23538.394983077844</v>
      </c>
      <c r="S3469" s="50">
        <v>1182333.58</v>
      </c>
      <c r="T3469" s="51">
        <f>Ugovori_OPULJP[[#This Row],[Bespovratna sredstva - Ukupno (EU+Nac) HRK
= Ukupna ugovorena vrijednost bespovratnih sredstava]]/7.5345</f>
        <v>156922.63322051894</v>
      </c>
      <c r="U3469" s="50">
        <v>0</v>
      </c>
      <c r="V3469" s="51">
        <f>Ugovori_OPULJP[[#This Row],[Javni doprinos korisnika - HRK]]/7.5345</f>
        <v>0</v>
      </c>
      <c r="W3469" s="50">
        <v>0</v>
      </c>
      <c r="X3469" s="51">
        <f>Ugovori_OPULJP[[#This Row],[Privatni doprinos korisnika - HRK]]/7.5345</f>
        <v>0</v>
      </c>
      <c r="Y3469" s="52">
        <v>1182333.58</v>
      </c>
      <c r="Z3469" s="53">
        <f>Ugovori_OPULJP[[#This Row],[UKUPNI PRIHVATLJIVI IZDACI
TOTAL ELIGIBLE EXPENDITURE
= Bespovratna sredstva ukupno + doprinos korisnika
= Ukupni prihvatljivi troškovi
= Ukupna ugovorena vrijednost projekta HRK]]/7.5345</f>
        <v>156922.63322051894</v>
      </c>
      <c r="AA3469" s="44" t="s">
        <v>12326</v>
      </c>
      <c r="AB3469" s="44" t="s">
        <v>753</v>
      </c>
      <c r="AC3469" s="114" t="s">
        <v>12568</v>
      </c>
      <c r="AD3469" s="43" t="s">
        <v>12328</v>
      </c>
    </row>
    <row r="3470" spans="1:30" ht="88.5" customHeight="1" x14ac:dyDescent="0.2">
      <c r="A3470" s="41" t="s">
        <v>12569</v>
      </c>
      <c r="B3470" s="42" t="s">
        <v>12136</v>
      </c>
      <c r="C3470" s="43" t="s">
        <v>12323</v>
      </c>
      <c r="D3470" s="43" t="s">
        <v>12478</v>
      </c>
      <c r="E3470" s="44" t="s">
        <v>232</v>
      </c>
      <c r="F3470" s="45" t="s">
        <v>12570</v>
      </c>
      <c r="G3470" s="45" t="s">
        <v>1104</v>
      </c>
      <c r="H3470" s="47">
        <v>43178</v>
      </c>
      <c r="I3470" s="47">
        <v>43908</v>
      </c>
      <c r="J3470" s="48" t="str">
        <f>IF(Ugovori_OPULJP[[#This Row],[DATUM ZAVRŠETKA OPERACIJE]]&gt;DATE(2024,3,31),"u provedbi","završen")</f>
        <v>završen</v>
      </c>
      <c r="K3470" s="46" t="s">
        <v>37</v>
      </c>
      <c r="L3470" s="46" t="s">
        <v>37</v>
      </c>
      <c r="M3470" s="49">
        <v>0.85</v>
      </c>
      <c r="N3470" s="49">
        <v>0.15</v>
      </c>
      <c r="O3470" s="50">
        <f>Ugovori_OPULJP[[#This Row],[Bespovratna sredstva - Ukupno (EU+Nac) HRK
= Ukupna ugovorena vrijednost bespovratnih sredstava]]*Ugovori_OPULJP[[#This Row],[EU STOPA SUFINANCIRANJA %
EU CO-FINANCING RATE %]]</f>
        <v>762485.42800000007</v>
      </c>
      <c r="P3470" s="51">
        <f>Ugovori_OPULJP[[#This Row],[Bespovratna sredstva - EU dio - HRK]]/7.5345</f>
        <v>101199.20737938816</v>
      </c>
      <c r="Q3470" s="50">
        <f>Ugovori_OPULJP[[#This Row],[Bespovratna sredstva - Ukupno (EU+Nac) HRK
= Ukupna ugovorena vrijednost bespovratnih sredstava]]*Ugovori_OPULJP[[#This Row],[STOPA NACIONALNOG SUFINANCIRANJA %]]</f>
        <v>134556.25200000001</v>
      </c>
      <c r="R3470" s="51">
        <f>Ugovori_OPULJP[[#This Row],[Bespovratna sredstva - Nacionalni dio - HRK]]/7.5345</f>
        <v>17858.683655186145</v>
      </c>
      <c r="S3470" s="50">
        <v>897041.68</v>
      </c>
      <c r="T3470" s="51">
        <f>Ugovori_OPULJP[[#This Row],[Bespovratna sredstva - Ukupno (EU+Nac) HRK
= Ukupna ugovorena vrijednost bespovratnih sredstava]]/7.5345</f>
        <v>119057.89103457429</v>
      </c>
      <c r="U3470" s="50">
        <v>0</v>
      </c>
      <c r="V3470" s="51">
        <f>Ugovori_OPULJP[[#This Row],[Javni doprinos korisnika - HRK]]/7.5345</f>
        <v>0</v>
      </c>
      <c r="W3470" s="50">
        <v>0</v>
      </c>
      <c r="X3470" s="51">
        <f>Ugovori_OPULJP[[#This Row],[Privatni doprinos korisnika - HRK]]/7.5345</f>
        <v>0</v>
      </c>
      <c r="Y3470" s="52">
        <v>897041.68</v>
      </c>
      <c r="Z3470" s="53">
        <f>Ugovori_OPULJP[[#This Row],[UKUPNI PRIHVATLJIVI IZDACI
TOTAL ELIGIBLE EXPENDITURE
= Bespovratna sredstva ukupno + doprinos korisnika
= Ukupni prihvatljivi troškovi
= Ukupna ugovorena vrijednost projekta HRK]]/7.5345</f>
        <v>119057.89103457429</v>
      </c>
      <c r="AA3470" s="44" t="s">
        <v>12326</v>
      </c>
      <c r="AB3470" s="44" t="s">
        <v>753</v>
      </c>
      <c r="AC3470" s="114" t="s">
        <v>12571</v>
      </c>
      <c r="AD3470" s="43" t="s">
        <v>12328</v>
      </c>
    </row>
    <row r="3471" spans="1:30" ht="88.5" customHeight="1" x14ac:dyDescent="0.2">
      <c r="A3471" s="41" t="s">
        <v>12572</v>
      </c>
      <c r="B3471" s="42" t="s">
        <v>12136</v>
      </c>
      <c r="C3471" s="43" t="s">
        <v>12323</v>
      </c>
      <c r="D3471" s="43" t="s">
        <v>12478</v>
      </c>
      <c r="E3471" s="44" t="s">
        <v>232</v>
      </c>
      <c r="F3471" s="45" t="s">
        <v>12573</v>
      </c>
      <c r="G3471" s="45" t="s">
        <v>12574</v>
      </c>
      <c r="H3471" s="47">
        <v>43178</v>
      </c>
      <c r="I3471" s="47">
        <v>43908</v>
      </c>
      <c r="J3471" s="48" t="str">
        <f>IF(Ugovori_OPULJP[[#This Row],[DATUM ZAVRŠETKA OPERACIJE]]&gt;DATE(2024,3,31),"u provedbi","završen")</f>
        <v>završen</v>
      </c>
      <c r="K3471" s="46" t="s">
        <v>12575</v>
      </c>
      <c r="L3471" s="46" t="s">
        <v>37</v>
      </c>
      <c r="M3471" s="49">
        <v>0.85</v>
      </c>
      <c r="N3471" s="49">
        <v>0.15</v>
      </c>
      <c r="O3471" s="50">
        <f>Ugovori_OPULJP[[#This Row],[Bespovratna sredstva - Ukupno (EU+Nac) HRK
= Ukupna ugovorena vrijednost bespovratnih sredstava]]*Ugovori_OPULJP[[#This Row],[EU STOPA SUFINANCIRANJA %
EU CO-FINANCING RATE %]]</f>
        <v>893956.85749999993</v>
      </c>
      <c r="P3471" s="51">
        <f>Ugovori_OPULJP[[#This Row],[Bespovratna sredstva - EU dio - HRK]]/7.5345</f>
        <v>118648.46472891365</v>
      </c>
      <c r="Q3471" s="50">
        <f>Ugovori_OPULJP[[#This Row],[Bespovratna sredstva - Ukupno (EU+Nac) HRK
= Ukupna ugovorena vrijednost bespovratnih sredstava]]*Ugovori_OPULJP[[#This Row],[STOPA NACIONALNOG SUFINANCIRANJA %]]</f>
        <v>157757.0925</v>
      </c>
      <c r="R3471" s="51">
        <f>Ugovori_OPULJP[[#This Row],[Bespovratna sredstva - Nacionalni dio - HRK]]/7.5345</f>
        <v>20937.964363925941</v>
      </c>
      <c r="S3471" s="50">
        <v>1051713.95</v>
      </c>
      <c r="T3471" s="51">
        <f>Ugovori_OPULJP[[#This Row],[Bespovratna sredstva - Ukupno (EU+Nac) HRK
= Ukupna ugovorena vrijednost bespovratnih sredstava]]/7.5345</f>
        <v>139586.42909283959</v>
      </c>
      <c r="U3471" s="50">
        <v>0</v>
      </c>
      <c r="V3471" s="51">
        <f>Ugovori_OPULJP[[#This Row],[Javni doprinos korisnika - HRK]]/7.5345</f>
        <v>0</v>
      </c>
      <c r="W3471" s="50">
        <v>0</v>
      </c>
      <c r="X3471" s="51">
        <f>Ugovori_OPULJP[[#This Row],[Privatni doprinos korisnika - HRK]]/7.5345</f>
        <v>0</v>
      </c>
      <c r="Y3471" s="52">
        <v>1051713.95</v>
      </c>
      <c r="Z3471" s="53">
        <f>Ugovori_OPULJP[[#This Row],[UKUPNI PRIHVATLJIVI IZDACI
TOTAL ELIGIBLE EXPENDITURE
= Bespovratna sredstva ukupno + doprinos korisnika
= Ukupni prihvatljivi troškovi
= Ukupna ugovorena vrijednost projekta HRK]]/7.5345</f>
        <v>139586.42909283959</v>
      </c>
      <c r="AA3471" s="44" t="s">
        <v>12326</v>
      </c>
      <c r="AB3471" s="44" t="s">
        <v>753</v>
      </c>
      <c r="AC3471" s="114" t="s">
        <v>12576</v>
      </c>
      <c r="AD3471" s="43" t="s">
        <v>12328</v>
      </c>
    </row>
    <row r="3472" spans="1:30" ht="88.5" customHeight="1" x14ac:dyDescent="0.2">
      <c r="A3472" s="41" t="s">
        <v>12577</v>
      </c>
      <c r="B3472" s="42" t="s">
        <v>12136</v>
      </c>
      <c r="C3472" s="43" t="s">
        <v>12323</v>
      </c>
      <c r="D3472" s="43" t="s">
        <v>12478</v>
      </c>
      <c r="E3472" s="44" t="s">
        <v>232</v>
      </c>
      <c r="F3472" s="45" t="s">
        <v>12578</v>
      </c>
      <c r="G3472" s="45" t="s">
        <v>12579</v>
      </c>
      <c r="H3472" s="47">
        <v>43215</v>
      </c>
      <c r="I3472" s="47">
        <v>43763</v>
      </c>
      <c r="J3472" s="48" t="str">
        <f>IF(Ugovori_OPULJP[[#This Row],[DATUM ZAVRŠETKA OPERACIJE]]&gt;DATE(2024,3,31),"u provedbi","završen")</f>
        <v>završen</v>
      </c>
      <c r="K3472" s="46" t="s">
        <v>12580</v>
      </c>
      <c r="L3472" s="46" t="s">
        <v>84</v>
      </c>
      <c r="M3472" s="49">
        <v>0.85</v>
      </c>
      <c r="N3472" s="49">
        <v>0.15</v>
      </c>
      <c r="O3472" s="50">
        <f>Ugovori_OPULJP[[#This Row],[Bespovratna sredstva - Ukupno (EU+Nac) HRK
= Ukupna ugovorena vrijednost bespovratnih sredstava]]*Ugovori_OPULJP[[#This Row],[EU STOPA SUFINANCIRANJA %
EU CO-FINANCING RATE %]]</f>
        <v>854018.21350000007</v>
      </c>
      <c r="P3472" s="51">
        <f>Ugovori_OPULJP[[#This Row],[Bespovratna sredstva - EU dio - HRK]]/7.5345</f>
        <v>113347.69573296171</v>
      </c>
      <c r="Q3472" s="50">
        <f>Ugovori_OPULJP[[#This Row],[Bespovratna sredstva - Ukupno (EU+Nac) HRK
= Ukupna ugovorena vrijednost bespovratnih sredstava]]*Ugovori_OPULJP[[#This Row],[STOPA NACIONALNOG SUFINANCIRANJA %]]</f>
        <v>150709.09650000001</v>
      </c>
      <c r="R3472" s="51">
        <f>Ugovori_OPULJP[[#This Row],[Bespovratna sredstva - Nacionalni dio - HRK]]/7.5345</f>
        <v>20002.53454111089</v>
      </c>
      <c r="S3472" s="50">
        <v>1004727.31</v>
      </c>
      <c r="T3472" s="51">
        <f>Ugovori_OPULJP[[#This Row],[Bespovratna sredstva - Ukupno (EU+Nac) HRK
= Ukupna ugovorena vrijednost bespovratnih sredstava]]/7.5345</f>
        <v>133350.23027407259</v>
      </c>
      <c r="U3472" s="50">
        <v>0</v>
      </c>
      <c r="V3472" s="51">
        <f>Ugovori_OPULJP[[#This Row],[Javni doprinos korisnika - HRK]]/7.5345</f>
        <v>0</v>
      </c>
      <c r="W3472" s="50">
        <v>0</v>
      </c>
      <c r="X3472" s="51">
        <f>Ugovori_OPULJP[[#This Row],[Privatni doprinos korisnika - HRK]]/7.5345</f>
        <v>0</v>
      </c>
      <c r="Y3472" s="52">
        <v>1004727.31</v>
      </c>
      <c r="Z3472" s="53">
        <f>Ugovori_OPULJP[[#This Row],[UKUPNI PRIHVATLJIVI IZDACI
TOTAL ELIGIBLE EXPENDITURE
= Bespovratna sredstva ukupno + doprinos korisnika
= Ukupni prihvatljivi troškovi
= Ukupna ugovorena vrijednost projekta HRK]]/7.5345</f>
        <v>133350.23027407259</v>
      </c>
      <c r="AA3472" s="44" t="s">
        <v>12326</v>
      </c>
      <c r="AB3472" s="44" t="s">
        <v>753</v>
      </c>
      <c r="AC3472" s="114" t="s">
        <v>12581</v>
      </c>
      <c r="AD3472" s="43" t="s">
        <v>12328</v>
      </c>
    </row>
    <row r="3473" spans="1:30" ht="88.5" customHeight="1" x14ac:dyDescent="0.2">
      <c r="A3473" s="41" t="s">
        <v>12582</v>
      </c>
      <c r="B3473" s="42" t="s">
        <v>12136</v>
      </c>
      <c r="C3473" s="43" t="s">
        <v>12323</v>
      </c>
      <c r="D3473" s="43" t="s">
        <v>12478</v>
      </c>
      <c r="E3473" s="44" t="s">
        <v>232</v>
      </c>
      <c r="F3473" s="45" t="s">
        <v>12583</v>
      </c>
      <c r="G3473" s="45" t="s">
        <v>653</v>
      </c>
      <c r="H3473" s="47">
        <v>43178</v>
      </c>
      <c r="I3473" s="47">
        <v>43726</v>
      </c>
      <c r="J3473" s="48" t="str">
        <f>IF(Ugovori_OPULJP[[#This Row],[DATUM ZAVRŠETKA OPERACIJE]]&gt;DATE(2024,3,31),"u provedbi","završen")</f>
        <v>završen</v>
      </c>
      <c r="K3473" s="46" t="s">
        <v>12584</v>
      </c>
      <c r="L3473" s="46" t="s">
        <v>84</v>
      </c>
      <c r="M3473" s="49">
        <v>0.85</v>
      </c>
      <c r="N3473" s="49">
        <v>0.15</v>
      </c>
      <c r="O3473" s="50">
        <f>Ugovori_OPULJP[[#This Row],[Bespovratna sredstva - Ukupno (EU+Nac) HRK
= Ukupna ugovorena vrijednost bespovratnih sredstava]]*Ugovori_OPULJP[[#This Row],[EU STOPA SUFINANCIRANJA %
EU CO-FINANCING RATE %]]</f>
        <v>764242.58200000005</v>
      </c>
      <c r="P3473" s="51">
        <f>Ugovori_OPULJP[[#This Row],[Bespovratna sredstva - EU dio - HRK]]/7.5345</f>
        <v>101432.42179308514</v>
      </c>
      <c r="Q3473" s="50">
        <f>Ugovori_OPULJP[[#This Row],[Bespovratna sredstva - Ukupno (EU+Nac) HRK
= Ukupna ugovorena vrijednost bespovratnih sredstava]]*Ugovori_OPULJP[[#This Row],[STOPA NACIONALNOG SUFINANCIRANJA %]]</f>
        <v>134866.33799999999</v>
      </c>
      <c r="R3473" s="51">
        <f>Ugovori_OPULJP[[#This Row],[Bespovratna sredstva - Nacionalni dio - HRK]]/7.5345</f>
        <v>17899.839139956199</v>
      </c>
      <c r="S3473" s="50">
        <v>899108.92</v>
      </c>
      <c r="T3473" s="51">
        <f>Ugovori_OPULJP[[#This Row],[Bespovratna sredstva - Ukupno (EU+Nac) HRK
= Ukupna ugovorena vrijednost bespovratnih sredstava]]/7.5345</f>
        <v>119332.26093304134</v>
      </c>
      <c r="U3473" s="50">
        <v>0</v>
      </c>
      <c r="V3473" s="51">
        <f>Ugovori_OPULJP[[#This Row],[Javni doprinos korisnika - HRK]]/7.5345</f>
        <v>0</v>
      </c>
      <c r="W3473" s="50">
        <v>0</v>
      </c>
      <c r="X3473" s="51">
        <f>Ugovori_OPULJP[[#This Row],[Privatni doprinos korisnika - HRK]]/7.5345</f>
        <v>0</v>
      </c>
      <c r="Y3473" s="52">
        <v>899108.92</v>
      </c>
      <c r="Z3473" s="53">
        <f>Ugovori_OPULJP[[#This Row],[UKUPNI PRIHVATLJIVI IZDACI
TOTAL ELIGIBLE EXPENDITURE
= Bespovratna sredstva ukupno + doprinos korisnika
= Ukupni prihvatljivi troškovi
= Ukupna ugovorena vrijednost projekta HRK]]/7.5345</f>
        <v>119332.26093304134</v>
      </c>
      <c r="AA3473" s="44" t="s">
        <v>12326</v>
      </c>
      <c r="AB3473" s="44" t="s">
        <v>753</v>
      </c>
      <c r="AC3473" s="114" t="s">
        <v>12585</v>
      </c>
      <c r="AD3473" s="43" t="s">
        <v>12328</v>
      </c>
    </row>
    <row r="3474" spans="1:30" ht="88.5" customHeight="1" x14ac:dyDescent="0.2">
      <c r="A3474" s="41" t="s">
        <v>12586</v>
      </c>
      <c r="B3474" s="42" t="s">
        <v>12136</v>
      </c>
      <c r="C3474" s="43" t="s">
        <v>12323</v>
      </c>
      <c r="D3474" s="43" t="s">
        <v>12478</v>
      </c>
      <c r="E3474" s="44" t="s">
        <v>232</v>
      </c>
      <c r="F3474" s="45" t="s">
        <v>12587</v>
      </c>
      <c r="G3474" s="45" t="s">
        <v>1071</v>
      </c>
      <c r="H3474" s="47">
        <v>43178</v>
      </c>
      <c r="I3474" s="47">
        <v>43817</v>
      </c>
      <c r="J3474" s="48" t="str">
        <f>IF(Ugovori_OPULJP[[#This Row],[DATUM ZAVRŠETKA OPERACIJE]]&gt;DATE(2024,3,31),"u provedbi","završen")</f>
        <v>završen</v>
      </c>
      <c r="K3474" s="46" t="s">
        <v>104</v>
      </c>
      <c r="L3474" s="46" t="s">
        <v>104</v>
      </c>
      <c r="M3474" s="49">
        <v>0.85</v>
      </c>
      <c r="N3474" s="49">
        <v>0.15</v>
      </c>
      <c r="O3474" s="50">
        <f>Ugovori_OPULJP[[#This Row],[Bespovratna sredstva - Ukupno (EU+Nac) HRK
= Ukupna ugovorena vrijednost bespovratnih sredstava]]*Ugovori_OPULJP[[#This Row],[EU STOPA SUFINANCIRANJA %
EU CO-FINANCING RATE %]]</f>
        <v>1011470.76</v>
      </c>
      <c r="P3474" s="51">
        <f>Ugovori_OPULJP[[#This Row],[Bespovratna sredstva - EU dio - HRK]]/7.5345</f>
        <v>134245.23989647621</v>
      </c>
      <c r="Q3474" s="50">
        <f>Ugovori_OPULJP[[#This Row],[Bespovratna sredstva - Ukupno (EU+Nac) HRK
= Ukupna ugovorena vrijednost bespovratnih sredstava]]*Ugovori_OPULJP[[#This Row],[STOPA NACIONALNOG SUFINANCIRANJA %]]</f>
        <v>178494.84</v>
      </c>
      <c r="R3474" s="51">
        <f>Ugovori_OPULJP[[#This Row],[Bespovratna sredstva - Nacionalni dio - HRK]]/7.5345</f>
        <v>23690.33645231933</v>
      </c>
      <c r="S3474" s="50">
        <v>1189965.6000000001</v>
      </c>
      <c r="T3474" s="51">
        <f>Ugovori_OPULJP[[#This Row],[Bespovratna sredstva - Ukupno (EU+Nac) HRK
= Ukupna ugovorena vrijednost bespovratnih sredstava]]/7.5345</f>
        <v>157935.57634879556</v>
      </c>
      <c r="U3474" s="50">
        <v>0</v>
      </c>
      <c r="V3474" s="51">
        <f>Ugovori_OPULJP[[#This Row],[Javni doprinos korisnika - HRK]]/7.5345</f>
        <v>0</v>
      </c>
      <c r="W3474" s="50">
        <v>0</v>
      </c>
      <c r="X3474" s="51">
        <f>Ugovori_OPULJP[[#This Row],[Privatni doprinos korisnika - HRK]]/7.5345</f>
        <v>0</v>
      </c>
      <c r="Y3474" s="52">
        <v>1189965.6000000001</v>
      </c>
      <c r="Z3474" s="53">
        <f>Ugovori_OPULJP[[#This Row],[UKUPNI PRIHVATLJIVI IZDACI
TOTAL ELIGIBLE EXPENDITURE
= Bespovratna sredstva ukupno + doprinos korisnika
= Ukupni prihvatljivi troškovi
= Ukupna ugovorena vrijednost projekta HRK]]/7.5345</f>
        <v>157935.57634879556</v>
      </c>
      <c r="AA3474" s="44" t="s">
        <v>12326</v>
      </c>
      <c r="AB3474" s="44" t="s">
        <v>753</v>
      </c>
      <c r="AC3474" s="114" t="s">
        <v>12588</v>
      </c>
      <c r="AD3474" s="43" t="s">
        <v>12328</v>
      </c>
    </row>
    <row r="3475" spans="1:30" ht="88.5" customHeight="1" x14ac:dyDescent="0.2">
      <c r="A3475" s="41" t="s">
        <v>12589</v>
      </c>
      <c r="B3475" s="42" t="s">
        <v>12136</v>
      </c>
      <c r="C3475" s="43" t="s">
        <v>12323</v>
      </c>
      <c r="D3475" s="43" t="s">
        <v>12590</v>
      </c>
      <c r="E3475" s="44" t="s">
        <v>232</v>
      </c>
      <c r="F3475" s="45" t="s">
        <v>12591</v>
      </c>
      <c r="G3475" s="45" t="s">
        <v>12592</v>
      </c>
      <c r="H3475" s="47">
        <v>43377</v>
      </c>
      <c r="I3475" s="47">
        <v>44016</v>
      </c>
      <c r="J3475" s="48" t="str">
        <f>IF(Ugovori_OPULJP[[#This Row],[DATUM ZAVRŠETKA OPERACIJE]]&gt;DATE(2024,3,31),"u provedbi","završen")</f>
        <v>završen</v>
      </c>
      <c r="K3475" s="46" t="s">
        <v>36</v>
      </c>
      <c r="L3475" s="46" t="s">
        <v>37</v>
      </c>
      <c r="M3475" s="49">
        <v>0.85</v>
      </c>
      <c r="N3475" s="49">
        <v>0.15</v>
      </c>
      <c r="O3475" s="50">
        <f>Ugovori_OPULJP[[#This Row],[Bespovratna sredstva - Ukupno (EU+Nac) HRK
= Ukupna ugovorena vrijednost bespovratnih sredstava]]*Ugovori_OPULJP[[#This Row],[EU STOPA SUFINANCIRANJA %
EU CO-FINANCING RATE %]]</f>
        <v>1273158.8319999999</v>
      </c>
      <c r="P3475" s="51">
        <f>Ugovori_OPULJP[[#This Row],[Bespovratna sredstva - EU dio - HRK]]/7.5345</f>
        <v>168977.21574092505</v>
      </c>
      <c r="Q3475" s="50">
        <f>Ugovori_OPULJP[[#This Row],[Bespovratna sredstva - Ukupno (EU+Nac) HRK
= Ukupna ugovorena vrijednost bespovratnih sredstava]]*Ugovori_OPULJP[[#This Row],[STOPA NACIONALNOG SUFINANCIRANJA %]]</f>
        <v>224675.08799999999</v>
      </c>
      <c r="R3475" s="51">
        <f>Ugovori_OPULJP[[#This Row],[Bespovratna sredstva - Nacionalni dio - HRK]]/7.5345</f>
        <v>29819.508660163247</v>
      </c>
      <c r="S3475" s="50">
        <v>1497833.92</v>
      </c>
      <c r="T3475" s="51">
        <f>Ugovori_OPULJP[[#This Row],[Bespovratna sredstva - Ukupno (EU+Nac) HRK
= Ukupna ugovorena vrijednost bespovratnih sredstava]]/7.5345</f>
        <v>198796.72440108832</v>
      </c>
      <c r="U3475" s="50">
        <v>0</v>
      </c>
      <c r="V3475" s="51">
        <f>Ugovori_OPULJP[[#This Row],[Javni doprinos korisnika - HRK]]/7.5345</f>
        <v>0</v>
      </c>
      <c r="W3475" s="50">
        <v>0</v>
      </c>
      <c r="X3475" s="51">
        <f>Ugovori_OPULJP[[#This Row],[Privatni doprinos korisnika - HRK]]/7.5345</f>
        <v>0</v>
      </c>
      <c r="Y3475" s="52">
        <v>1497833.92</v>
      </c>
      <c r="Z3475" s="53">
        <f>Ugovori_OPULJP[[#This Row],[UKUPNI PRIHVATLJIVI IZDACI
TOTAL ELIGIBLE EXPENDITURE
= Bespovratna sredstva ukupno + doprinos korisnika
= Ukupni prihvatljivi troškovi
= Ukupna ugovorena vrijednost projekta HRK]]/7.5345</f>
        <v>198796.72440108832</v>
      </c>
      <c r="AA3475" s="44" t="s">
        <v>38</v>
      </c>
      <c r="AB3475" s="44" t="s">
        <v>35</v>
      </c>
      <c r="AC3475" s="114" t="s">
        <v>12593</v>
      </c>
      <c r="AD3475" s="43" t="s">
        <v>12328</v>
      </c>
    </row>
    <row r="3476" spans="1:30" ht="88.5" customHeight="1" x14ac:dyDescent="0.2">
      <c r="A3476" s="41" t="s">
        <v>12594</v>
      </c>
      <c r="B3476" s="42" t="s">
        <v>12136</v>
      </c>
      <c r="C3476" s="43" t="s">
        <v>12323</v>
      </c>
      <c r="D3476" s="43" t="s">
        <v>12590</v>
      </c>
      <c r="E3476" s="44" t="s">
        <v>232</v>
      </c>
      <c r="F3476" s="45" t="s">
        <v>12595</v>
      </c>
      <c r="G3476" s="45" t="s">
        <v>12596</v>
      </c>
      <c r="H3476" s="47">
        <v>43188</v>
      </c>
      <c r="I3476" s="47">
        <v>43737</v>
      </c>
      <c r="J3476" s="48" t="str">
        <f>IF(Ugovori_OPULJP[[#This Row],[DATUM ZAVRŠETKA OPERACIJE]]&gt;DATE(2024,3,31),"u provedbi","završen")</f>
        <v>završen</v>
      </c>
      <c r="K3476" s="46" t="s">
        <v>36</v>
      </c>
      <c r="L3476" s="46" t="s">
        <v>37</v>
      </c>
      <c r="M3476" s="49">
        <v>0.85</v>
      </c>
      <c r="N3476" s="49">
        <v>0.15</v>
      </c>
      <c r="O3476" s="50">
        <f>Ugovori_OPULJP[[#This Row],[Bespovratna sredstva - Ukupno (EU+Nac) HRK
= Ukupna ugovorena vrijednost bespovratnih sredstava]]*Ugovori_OPULJP[[#This Row],[EU STOPA SUFINANCIRANJA %
EU CO-FINANCING RATE %]]</f>
        <v>967202.82799999986</v>
      </c>
      <c r="P3476" s="51">
        <f>Ugovori_OPULJP[[#This Row],[Bespovratna sredstva - EU dio - HRK]]/7.5345</f>
        <v>128369.8756387285</v>
      </c>
      <c r="Q3476" s="50">
        <f>Ugovori_OPULJP[[#This Row],[Bespovratna sredstva - Ukupno (EU+Nac) HRK
= Ukupna ugovorena vrijednost bespovratnih sredstava]]*Ugovori_OPULJP[[#This Row],[STOPA NACIONALNOG SUFINANCIRANJA %]]</f>
        <v>170682.85199999998</v>
      </c>
      <c r="R3476" s="51">
        <f>Ugovori_OPULJP[[#This Row],[Bespovratna sredstva - Nacionalni dio - HRK]]/7.5345</f>
        <v>22653.507465657971</v>
      </c>
      <c r="S3476" s="50">
        <v>1137885.68</v>
      </c>
      <c r="T3476" s="51">
        <f>Ugovori_OPULJP[[#This Row],[Bespovratna sredstva - Ukupno (EU+Nac) HRK
= Ukupna ugovorena vrijednost bespovratnih sredstava]]/7.5345</f>
        <v>151023.38310438648</v>
      </c>
      <c r="U3476" s="50">
        <v>0</v>
      </c>
      <c r="V3476" s="51">
        <f>Ugovori_OPULJP[[#This Row],[Javni doprinos korisnika - HRK]]/7.5345</f>
        <v>0</v>
      </c>
      <c r="W3476" s="50">
        <v>0</v>
      </c>
      <c r="X3476" s="51">
        <f>Ugovori_OPULJP[[#This Row],[Privatni doprinos korisnika - HRK]]/7.5345</f>
        <v>0</v>
      </c>
      <c r="Y3476" s="52">
        <v>1137885.68</v>
      </c>
      <c r="Z3476" s="53">
        <f>Ugovori_OPULJP[[#This Row],[UKUPNI PRIHVATLJIVI IZDACI
TOTAL ELIGIBLE EXPENDITURE
= Bespovratna sredstva ukupno + doprinos korisnika
= Ukupni prihvatljivi troškovi
= Ukupna ugovorena vrijednost projekta HRK]]/7.5345</f>
        <v>151023.38310438648</v>
      </c>
      <c r="AA3476" s="44" t="s">
        <v>38</v>
      </c>
      <c r="AB3476" s="44" t="s">
        <v>35</v>
      </c>
      <c r="AC3476" s="114" t="s">
        <v>12597</v>
      </c>
      <c r="AD3476" s="43" t="s">
        <v>12328</v>
      </c>
    </row>
    <row r="3477" spans="1:30" ht="88.5" customHeight="1" x14ac:dyDescent="0.2">
      <c r="A3477" s="41" t="s">
        <v>12598</v>
      </c>
      <c r="B3477" s="42" t="s">
        <v>12136</v>
      </c>
      <c r="C3477" s="43" t="s">
        <v>12323</v>
      </c>
      <c r="D3477" s="43" t="s">
        <v>12590</v>
      </c>
      <c r="E3477" s="44" t="s">
        <v>232</v>
      </c>
      <c r="F3477" s="45" t="s">
        <v>12599</v>
      </c>
      <c r="G3477" s="45" t="s">
        <v>12600</v>
      </c>
      <c r="H3477" s="47">
        <v>43188</v>
      </c>
      <c r="I3477" s="47">
        <v>43737</v>
      </c>
      <c r="J3477" s="48" t="str">
        <f>IF(Ugovori_OPULJP[[#This Row],[DATUM ZAVRŠETKA OPERACIJE]]&gt;DATE(2024,3,31),"u provedbi","završen")</f>
        <v>završen</v>
      </c>
      <c r="K3477" s="46" t="s">
        <v>36</v>
      </c>
      <c r="L3477" s="46" t="s">
        <v>37</v>
      </c>
      <c r="M3477" s="49">
        <v>0.85</v>
      </c>
      <c r="N3477" s="49">
        <v>0.15</v>
      </c>
      <c r="O3477" s="50">
        <f>Ugovori_OPULJP[[#This Row],[Bespovratna sredstva - Ukupno (EU+Nac) HRK
= Ukupna ugovorena vrijednost bespovratnih sredstava]]*Ugovori_OPULJP[[#This Row],[EU STOPA SUFINANCIRANJA %
EU CO-FINANCING RATE %]]</f>
        <v>1038041.063</v>
      </c>
      <c r="P3477" s="51">
        <f>Ugovori_OPULJP[[#This Row],[Bespovratna sredstva - EU dio - HRK]]/7.5345</f>
        <v>137771.72513106375</v>
      </c>
      <c r="Q3477" s="50">
        <f>Ugovori_OPULJP[[#This Row],[Bespovratna sredstva - Ukupno (EU+Nac) HRK
= Ukupna ugovorena vrijednost bespovratnih sredstava]]*Ugovori_OPULJP[[#This Row],[STOPA NACIONALNOG SUFINANCIRANJA %]]</f>
        <v>183183.717</v>
      </c>
      <c r="R3477" s="51">
        <f>Ugovori_OPULJP[[#This Row],[Bespovratna sredstva - Nacionalni dio - HRK]]/7.5345</f>
        <v>24312.657376070078</v>
      </c>
      <c r="S3477" s="50">
        <v>1221224.78</v>
      </c>
      <c r="T3477" s="51">
        <f>Ugovori_OPULJP[[#This Row],[Bespovratna sredstva - Ukupno (EU+Nac) HRK
= Ukupna ugovorena vrijednost bespovratnih sredstava]]/7.5345</f>
        <v>162084.38250713385</v>
      </c>
      <c r="U3477" s="50">
        <v>0</v>
      </c>
      <c r="V3477" s="51">
        <f>Ugovori_OPULJP[[#This Row],[Javni doprinos korisnika - HRK]]/7.5345</f>
        <v>0</v>
      </c>
      <c r="W3477" s="50">
        <v>0</v>
      </c>
      <c r="X3477" s="51">
        <f>Ugovori_OPULJP[[#This Row],[Privatni doprinos korisnika - HRK]]/7.5345</f>
        <v>0</v>
      </c>
      <c r="Y3477" s="52">
        <v>1221224.78</v>
      </c>
      <c r="Z3477" s="53">
        <f>Ugovori_OPULJP[[#This Row],[UKUPNI PRIHVATLJIVI IZDACI
TOTAL ELIGIBLE EXPENDITURE
= Bespovratna sredstva ukupno + doprinos korisnika
= Ukupni prihvatljivi troškovi
= Ukupna ugovorena vrijednost projekta HRK]]/7.5345</f>
        <v>162084.38250713385</v>
      </c>
      <c r="AA3477" s="44" t="s">
        <v>38</v>
      </c>
      <c r="AB3477" s="44" t="s">
        <v>35</v>
      </c>
      <c r="AC3477" s="114" t="s">
        <v>12601</v>
      </c>
      <c r="AD3477" s="43" t="s">
        <v>12328</v>
      </c>
    </row>
    <row r="3478" spans="1:30" ht="88.5" customHeight="1" x14ac:dyDescent="0.2">
      <c r="A3478" s="41" t="s">
        <v>12602</v>
      </c>
      <c r="B3478" s="42" t="s">
        <v>12136</v>
      </c>
      <c r="C3478" s="43" t="s">
        <v>12323</v>
      </c>
      <c r="D3478" s="43" t="s">
        <v>12590</v>
      </c>
      <c r="E3478" s="44" t="s">
        <v>232</v>
      </c>
      <c r="F3478" s="45" t="s">
        <v>12603</v>
      </c>
      <c r="G3478" s="45" t="s">
        <v>12604</v>
      </c>
      <c r="H3478" s="47">
        <v>43385</v>
      </c>
      <c r="I3478" s="47">
        <v>43811</v>
      </c>
      <c r="J3478" s="48" t="str">
        <f>IF(Ugovori_OPULJP[[#This Row],[DATUM ZAVRŠETKA OPERACIJE]]&gt;DATE(2024,3,31),"u provedbi","završen")</f>
        <v>završen</v>
      </c>
      <c r="K3478" s="46" t="s">
        <v>12605</v>
      </c>
      <c r="L3478" s="46" t="s">
        <v>37</v>
      </c>
      <c r="M3478" s="49">
        <v>0.85</v>
      </c>
      <c r="N3478" s="49">
        <v>0.15</v>
      </c>
      <c r="O3478" s="50">
        <f>Ugovori_OPULJP[[#This Row],[Bespovratna sredstva - Ukupno (EU+Nac) HRK
= Ukupna ugovorena vrijednost bespovratnih sredstava]]*Ugovori_OPULJP[[#This Row],[EU STOPA SUFINANCIRANJA %
EU CO-FINANCING RATE %]]</f>
        <v>455056.255</v>
      </c>
      <c r="P3478" s="51">
        <f>Ugovori_OPULJP[[#This Row],[Bespovratna sredstva - EU dio - HRK]]/7.5345</f>
        <v>60396.344150242214</v>
      </c>
      <c r="Q3478" s="50">
        <f>Ugovori_OPULJP[[#This Row],[Bespovratna sredstva - Ukupno (EU+Nac) HRK
= Ukupna ugovorena vrijednost bespovratnih sredstava]]*Ugovori_OPULJP[[#This Row],[STOPA NACIONALNOG SUFINANCIRANJA %]]</f>
        <v>80304.044999999998</v>
      </c>
      <c r="R3478" s="51">
        <f>Ugovori_OPULJP[[#This Row],[Bespovratna sredstva - Nacionalni dio - HRK]]/7.5345</f>
        <v>10658.178379454508</v>
      </c>
      <c r="S3478" s="50">
        <v>535360.30000000005</v>
      </c>
      <c r="T3478" s="51">
        <f>Ugovori_OPULJP[[#This Row],[Bespovratna sredstva - Ukupno (EU+Nac) HRK
= Ukupna ugovorena vrijednost bespovratnih sredstava]]/7.5345</f>
        <v>71054.522529696726</v>
      </c>
      <c r="U3478" s="50">
        <v>0</v>
      </c>
      <c r="V3478" s="51">
        <f>Ugovori_OPULJP[[#This Row],[Javni doprinos korisnika - HRK]]/7.5345</f>
        <v>0</v>
      </c>
      <c r="W3478" s="50">
        <v>0</v>
      </c>
      <c r="X3478" s="51">
        <f>Ugovori_OPULJP[[#This Row],[Privatni doprinos korisnika - HRK]]/7.5345</f>
        <v>0</v>
      </c>
      <c r="Y3478" s="52">
        <v>535360.30000000005</v>
      </c>
      <c r="Z3478" s="53">
        <f>Ugovori_OPULJP[[#This Row],[UKUPNI PRIHVATLJIVI IZDACI
TOTAL ELIGIBLE EXPENDITURE
= Bespovratna sredstva ukupno + doprinos korisnika
= Ukupni prihvatljivi troškovi
= Ukupna ugovorena vrijednost projekta HRK]]/7.5345</f>
        <v>71054.522529696726</v>
      </c>
      <c r="AA3478" s="44" t="s">
        <v>38</v>
      </c>
      <c r="AB3478" s="44" t="s">
        <v>35</v>
      </c>
      <c r="AC3478" s="114" t="s">
        <v>12606</v>
      </c>
      <c r="AD3478" s="43" t="s">
        <v>12328</v>
      </c>
    </row>
    <row r="3479" spans="1:30" ht="88.5" customHeight="1" x14ac:dyDescent="0.2">
      <c r="A3479" s="41" t="s">
        <v>12607</v>
      </c>
      <c r="B3479" s="42" t="s">
        <v>12136</v>
      </c>
      <c r="C3479" s="43" t="s">
        <v>12323</v>
      </c>
      <c r="D3479" s="43" t="s">
        <v>12590</v>
      </c>
      <c r="E3479" s="44" t="s">
        <v>232</v>
      </c>
      <c r="F3479" s="45" t="s">
        <v>12608</v>
      </c>
      <c r="G3479" s="45" t="s">
        <v>12609</v>
      </c>
      <c r="H3479" s="47">
        <v>43382</v>
      </c>
      <c r="I3479" s="47">
        <v>43991</v>
      </c>
      <c r="J3479" s="48" t="str">
        <f>IF(Ugovori_OPULJP[[#This Row],[DATUM ZAVRŠETKA OPERACIJE]]&gt;DATE(2024,3,31),"u provedbi","završen")</f>
        <v>završen</v>
      </c>
      <c r="K3479" s="46" t="s">
        <v>36</v>
      </c>
      <c r="L3479" s="46" t="s">
        <v>37</v>
      </c>
      <c r="M3479" s="49">
        <v>0.85</v>
      </c>
      <c r="N3479" s="49">
        <v>0.15</v>
      </c>
      <c r="O3479" s="50">
        <f>Ugovori_OPULJP[[#This Row],[Bespovratna sredstva - Ukupno (EU+Nac) HRK
= Ukupna ugovorena vrijednost bespovratnih sredstava]]*Ugovori_OPULJP[[#This Row],[EU STOPA SUFINANCIRANJA %
EU CO-FINANCING RATE %]]</f>
        <v>876124.36750000005</v>
      </c>
      <c r="P3479" s="51">
        <f>Ugovori_OPULJP[[#This Row],[Bespovratna sredstva - EU dio - HRK]]/7.5345</f>
        <v>116281.68657508792</v>
      </c>
      <c r="Q3479" s="50">
        <f>Ugovori_OPULJP[[#This Row],[Bespovratna sredstva - Ukupno (EU+Nac) HRK
= Ukupna ugovorena vrijednost bespovratnih sredstava]]*Ugovori_OPULJP[[#This Row],[STOPA NACIONALNOG SUFINANCIRANJA %]]</f>
        <v>154610.1825</v>
      </c>
      <c r="R3479" s="51">
        <f>Ugovori_OPULJP[[#This Row],[Bespovratna sredstva - Nacionalni dio - HRK]]/7.5345</f>
        <v>20520.297630897869</v>
      </c>
      <c r="S3479" s="50">
        <v>1030734.55</v>
      </c>
      <c r="T3479" s="51">
        <f>Ugovori_OPULJP[[#This Row],[Bespovratna sredstva - Ukupno (EU+Nac) HRK
= Ukupna ugovorena vrijednost bespovratnih sredstava]]/7.5345</f>
        <v>136801.98420598579</v>
      </c>
      <c r="U3479" s="50">
        <v>0</v>
      </c>
      <c r="V3479" s="51">
        <f>Ugovori_OPULJP[[#This Row],[Javni doprinos korisnika - HRK]]/7.5345</f>
        <v>0</v>
      </c>
      <c r="W3479" s="50">
        <v>0</v>
      </c>
      <c r="X3479" s="51">
        <f>Ugovori_OPULJP[[#This Row],[Privatni doprinos korisnika - HRK]]/7.5345</f>
        <v>0</v>
      </c>
      <c r="Y3479" s="52">
        <v>1030734.55</v>
      </c>
      <c r="Z3479" s="53">
        <f>Ugovori_OPULJP[[#This Row],[UKUPNI PRIHVATLJIVI IZDACI
TOTAL ELIGIBLE EXPENDITURE
= Bespovratna sredstva ukupno + doprinos korisnika
= Ukupni prihvatljivi troškovi
= Ukupna ugovorena vrijednost projekta HRK]]/7.5345</f>
        <v>136801.98420598579</v>
      </c>
      <c r="AA3479" s="44" t="s">
        <v>38</v>
      </c>
      <c r="AB3479" s="44" t="s">
        <v>35</v>
      </c>
      <c r="AC3479" s="114" t="s">
        <v>12610</v>
      </c>
      <c r="AD3479" s="43" t="s">
        <v>12328</v>
      </c>
    </row>
    <row r="3480" spans="1:30" ht="88.5" customHeight="1" x14ac:dyDescent="0.2">
      <c r="A3480" s="41" t="s">
        <v>12611</v>
      </c>
      <c r="B3480" s="42" t="s">
        <v>12136</v>
      </c>
      <c r="C3480" s="43" t="s">
        <v>12323</v>
      </c>
      <c r="D3480" s="43" t="s">
        <v>12590</v>
      </c>
      <c r="E3480" s="44" t="s">
        <v>232</v>
      </c>
      <c r="F3480" s="45" t="s">
        <v>12612</v>
      </c>
      <c r="G3480" s="45" t="s">
        <v>3561</v>
      </c>
      <c r="H3480" s="47">
        <v>43377</v>
      </c>
      <c r="I3480" s="47">
        <v>43742</v>
      </c>
      <c r="J3480" s="48" t="str">
        <f>IF(Ugovori_OPULJP[[#This Row],[DATUM ZAVRŠETKA OPERACIJE]]&gt;DATE(2024,3,31),"u provedbi","završen")</f>
        <v>završen</v>
      </c>
      <c r="K3480" s="46" t="s">
        <v>99</v>
      </c>
      <c r="L3480" s="46" t="s">
        <v>99</v>
      </c>
      <c r="M3480" s="49">
        <v>0.85</v>
      </c>
      <c r="N3480" s="49">
        <v>0.15</v>
      </c>
      <c r="O3480" s="50">
        <f>Ugovori_OPULJP[[#This Row],[Bespovratna sredstva - Ukupno (EU+Nac) HRK
= Ukupna ugovorena vrijednost bespovratnih sredstava]]*Ugovori_OPULJP[[#This Row],[EU STOPA SUFINANCIRANJA %
EU CO-FINANCING RATE %]]</f>
        <v>477687.25</v>
      </c>
      <c r="P3480" s="51">
        <f>Ugovori_OPULJP[[#This Row],[Bespovratna sredstva - EU dio - HRK]]/7.5345</f>
        <v>63399.993363859576</v>
      </c>
      <c r="Q3480" s="50">
        <f>Ugovori_OPULJP[[#This Row],[Bespovratna sredstva - Ukupno (EU+Nac) HRK
= Ukupna ugovorena vrijednost bespovratnih sredstava]]*Ugovori_OPULJP[[#This Row],[STOPA NACIONALNOG SUFINANCIRANJA %]]</f>
        <v>84297.75</v>
      </c>
      <c r="R3480" s="51">
        <f>Ugovori_OPULJP[[#This Row],[Bespovratna sredstva - Nacionalni dio - HRK]]/7.5345</f>
        <v>11188.234123034043</v>
      </c>
      <c r="S3480" s="50">
        <v>561985</v>
      </c>
      <c r="T3480" s="51">
        <f>Ugovori_OPULJP[[#This Row],[Bespovratna sredstva - Ukupno (EU+Nac) HRK
= Ukupna ugovorena vrijednost bespovratnih sredstava]]/7.5345</f>
        <v>74588.227486893622</v>
      </c>
      <c r="U3480" s="50">
        <v>0</v>
      </c>
      <c r="V3480" s="51">
        <f>Ugovori_OPULJP[[#This Row],[Javni doprinos korisnika - HRK]]/7.5345</f>
        <v>0</v>
      </c>
      <c r="W3480" s="50">
        <v>0</v>
      </c>
      <c r="X3480" s="51">
        <f>Ugovori_OPULJP[[#This Row],[Privatni doprinos korisnika - HRK]]/7.5345</f>
        <v>0</v>
      </c>
      <c r="Y3480" s="52">
        <v>561985</v>
      </c>
      <c r="Z3480" s="53">
        <f>Ugovori_OPULJP[[#This Row],[UKUPNI PRIHVATLJIVI IZDACI
TOTAL ELIGIBLE EXPENDITURE
= Bespovratna sredstva ukupno + doprinos korisnika
= Ukupni prihvatljivi troškovi
= Ukupna ugovorena vrijednost projekta HRK]]/7.5345</f>
        <v>74588.227486893622</v>
      </c>
      <c r="AA3480" s="44" t="s">
        <v>38</v>
      </c>
      <c r="AB3480" s="44" t="s">
        <v>35</v>
      </c>
      <c r="AC3480" s="114" t="s">
        <v>12613</v>
      </c>
      <c r="AD3480" s="43" t="s">
        <v>12328</v>
      </c>
    </row>
    <row r="3481" spans="1:30" ht="88.5" customHeight="1" x14ac:dyDescent="0.2">
      <c r="A3481" s="41" t="s">
        <v>12614</v>
      </c>
      <c r="B3481" s="42" t="s">
        <v>12136</v>
      </c>
      <c r="C3481" s="43" t="s">
        <v>12323</v>
      </c>
      <c r="D3481" s="43" t="s">
        <v>12590</v>
      </c>
      <c r="E3481" s="44" t="s">
        <v>232</v>
      </c>
      <c r="F3481" s="45" t="s">
        <v>12615</v>
      </c>
      <c r="G3481" s="45" t="s">
        <v>12616</v>
      </c>
      <c r="H3481" s="47">
        <v>43188</v>
      </c>
      <c r="I3481" s="47">
        <v>43645</v>
      </c>
      <c r="J3481" s="48" t="str">
        <f>IF(Ugovori_OPULJP[[#This Row],[DATUM ZAVRŠETKA OPERACIJE]]&gt;DATE(2024,3,31),"u provedbi","završen")</f>
        <v>završen</v>
      </c>
      <c r="K3481" s="46" t="s">
        <v>36</v>
      </c>
      <c r="L3481" s="46" t="s">
        <v>37</v>
      </c>
      <c r="M3481" s="49">
        <v>0.85</v>
      </c>
      <c r="N3481" s="49">
        <v>0.15</v>
      </c>
      <c r="O3481" s="50">
        <f>Ugovori_OPULJP[[#This Row],[Bespovratna sredstva - Ukupno (EU+Nac) HRK
= Ukupna ugovorena vrijednost bespovratnih sredstava]]*Ugovori_OPULJP[[#This Row],[EU STOPA SUFINANCIRANJA %
EU CO-FINANCING RATE %]]</f>
        <v>1145988.19</v>
      </c>
      <c r="P3481" s="51">
        <f>Ugovori_OPULJP[[#This Row],[Bespovratna sredstva - EU dio - HRK]]/7.5345</f>
        <v>152098.77098679406</v>
      </c>
      <c r="Q3481" s="50">
        <f>Ugovori_OPULJP[[#This Row],[Bespovratna sredstva - Ukupno (EU+Nac) HRK
= Ukupna ugovorena vrijednost bespovratnih sredstava]]*Ugovori_OPULJP[[#This Row],[STOPA NACIONALNOG SUFINANCIRANJA %]]</f>
        <v>202233.21</v>
      </c>
      <c r="R3481" s="51">
        <f>Ugovori_OPULJP[[#This Row],[Bespovratna sredstva - Nacionalni dio - HRK]]/7.5345</f>
        <v>26840.959585904835</v>
      </c>
      <c r="S3481" s="50">
        <v>1348221.4</v>
      </c>
      <c r="T3481" s="51">
        <f>Ugovori_OPULJP[[#This Row],[Bespovratna sredstva - Ukupno (EU+Nac) HRK
= Ukupna ugovorena vrijednost bespovratnih sredstava]]/7.5345</f>
        <v>178939.7305726989</v>
      </c>
      <c r="U3481" s="50">
        <v>0</v>
      </c>
      <c r="V3481" s="51">
        <f>Ugovori_OPULJP[[#This Row],[Javni doprinos korisnika - HRK]]/7.5345</f>
        <v>0</v>
      </c>
      <c r="W3481" s="50">
        <v>0</v>
      </c>
      <c r="X3481" s="51">
        <f>Ugovori_OPULJP[[#This Row],[Privatni doprinos korisnika - HRK]]/7.5345</f>
        <v>0</v>
      </c>
      <c r="Y3481" s="52">
        <v>1348221.4</v>
      </c>
      <c r="Z3481" s="53">
        <f>Ugovori_OPULJP[[#This Row],[UKUPNI PRIHVATLJIVI IZDACI
TOTAL ELIGIBLE EXPENDITURE
= Bespovratna sredstva ukupno + doprinos korisnika
= Ukupni prihvatljivi troškovi
= Ukupna ugovorena vrijednost projekta HRK]]/7.5345</f>
        <v>178939.7305726989</v>
      </c>
      <c r="AA3481" s="44" t="s">
        <v>38</v>
      </c>
      <c r="AB3481" s="44" t="s">
        <v>35</v>
      </c>
      <c r="AC3481" s="114" t="s">
        <v>12617</v>
      </c>
      <c r="AD3481" s="43" t="s">
        <v>12328</v>
      </c>
    </row>
    <row r="3482" spans="1:30" ht="88.5" customHeight="1" x14ac:dyDescent="0.2">
      <c r="A3482" s="41" t="s">
        <v>12618</v>
      </c>
      <c r="B3482" s="42" t="s">
        <v>12136</v>
      </c>
      <c r="C3482" s="43" t="s">
        <v>12323</v>
      </c>
      <c r="D3482" s="43" t="s">
        <v>12590</v>
      </c>
      <c r="E3482" s="44" t="s">
        <v>232</v>
      </c>
      <c r="F3482" s="45" t="s">
        <v>12619</v>
      </c>
      <c r="G3482" s="45" t="s">
        <v>12620</v>
      </c>
      <c r="H3482" s="47">
        <v>43377</v>
      </c>
      <c r="I3482" s="47">
        <v>43742</v>
      </c>
      <c r="J3482" s="48" t="str">
        <f>IF(Ugovori_OPULJP[[#This Row],[DATUM ZAVRŠETKA OPERACIJE]]&gt;DATE(2024,3,31),"u provedbi","završen")</f>
        <v>završen</v>
      </c>
      <c r="K3482" s="46" t="s">
        <v>12621</v>
      </c>
      <c r="L3482" s="46" t="s">
        <v>37</v>
      </c>
      <c r="M3482" s="49">
        <v>0.85</v>
      </c>
      <c r="N3482" s="49">
        <v>0.15</v>
      </c>
      <c r="O3482" s="50">
        <f>Ugovori_OPULJP[[#This Row],[Bespovratna sredstva - Ukupno (EU+Nac) HRK
= Ukupna ugovorena vrijednost bespovratnih sredstava]]*Ugovori_OPULJP[[#This Row],[EU STOPA SUFINANCIRANJA %
EU CO-FINANCING RATE %]]</f>
        <v>501284.88200000004</v>
      </c>
      <c r="P3482" s="51">
        <f>Ugovori_OPULJP[[#This Row],[Bespovratna sredstva - EU dio - HRK]]/7.5345</f>
        <v>66531.93735483443</v>
      </c>
      <c r="Q3482" s="50">
        <f>Ugovori_OPULJP[[#This Row],[Bespovratna sredstva - Ukupno (EU+Nac) HRK
= Ukupna ugovorena vrijednost bespovratnih sredstava]]*Ugovori_OPULJP[[#This Row],[STOPA NACIONALNOG SUFINANCIRANJA %]]</f>
        <v>88462.038</v>
      </c>
      <c r="R3482" s="51">
        <f>Ugovori_OPULJP[[#This Row],[Bespovratna sredstva - Nacionalni dio - HRK]]/7.5345</f>
        <v>11740.93012144137</v>
      </c>
      <c r="S3482" s="50">
        <v>589746.92000000004</v>
      </c>
      <c r="T3482" s="51">
        <f>Ugovori_OPULJP[[#This Row],[Bespovratna sredstva - Ukupno (EU+Nac) HRK
= Ukupna ugovorena vrijednost bespovratnih sredstava]]/7.5345</f>
        <v>78272.867476275802</v>
      </c>
      <c r="U3482" s="50">
        <v>0</v>
      </c>
      <c r="V3482" s="51">
        <f>Ugovori_OPULJP[[#This Row],[Javni doprinos korisnika - HRK]]/7.5345</f>
        <v>0</v>
      </c>
      <c r="W3482" s="50">
        <v>0</v>
      </c>
      <c r="X3482" s="51">
        <f>Ugovori_OPULJP[[#This Row],[Privatni doprinos korisnika - HRK]]/7.5345</f>
        <v>0</v>
      </c>
      <c r="Y3482" s="52">
        <v>589746.92000000004</v>
      </c>
      <c r="Z3482" s="53">
        <f>Ugovori_OPULJP[[#This Row],[UKUPNI PRIHVATLJIVI IZDACI
TOTAL ELIGIBLE EXPENDITURE
= Bespovratna sredstva ukupno + doprinos korisnika
= Ukupni prihvatljivi troškovi
= Ukupna ugovorena vrijednost projekta HRK]]/7.5345</f>
        <v>78272.867476275802</v>
      </c>
      <c r="AA3482" s="44" t="s">
        <v>38</v>
      </c>
      <c r="AB3482" s="44" t="s">
        <v>35</v>
      </c>
      <c r="AC3482" s="114" t="s">
        <v>12622</v>
      </c>
      <c r="AD3482" s="43" t="s">
        <v>12328</v>
      </c>
    </row>
    <row r="3483" spans="1:30" ht="88.5" customHeight="1" x14ac:dyDescent="0.2">
      <c r="A3483" s="41" t="s">
        <v>12623</v>
      </c>
      <c r="B3483" s="42" t="s">
        <v>12136</v>
      </c>
      <c r="C3483" s="43" t="s">
        <v>12323</v>
      </c>
      <c r="D3483" s="43" t="s">
        <v>12590</v>
      </c>
      <c r="E3483" s="44" t="s">
        <v>232</v>
      </c>
      <c r="F3483" s="45" t="s">
        <v>12624</v>
      </c>
      <c r="G3483" s="45" t="s">
        <v>12625</v>
      </c>
      <c r="H3483" s="47">
        <v>43188</v>
      </c>
      <c r="I3483" s="47">
        <v>43737</v>
      </c>
      <c r="J3483" s="48" t="str">
        <f>IF(Ugovori_OPULJP[[#This Row],[DATUM ZAVRŠETKA OPERACIJE]]&gt;DATE(2024,3,31),"u provedbi","završen")</f>
        <v>završen</v>
      </c>
      <c r="K3483" s="46" t="s">
        <v>36</v>
      </c>
      <c r="L3483" s="46" t="s">
        <v>37</v>
      </c>
      <c r="M3483" s="49">
        <v>0.85</v>
      </c>
      <c r="N3483" s="49">
        <v>0.15</v>
      </c>
      <c r="O3483" s="50">
        <f>Ugovori_OPULJP[[#This Row],[Bespovratna sredstva - Ukupno (EU+Nac) HRK
= Ukupna ugovorena vrijednost bespovratnih sredstava]]*Ugovori_OPULJP[[#This Row],[EU STOPA SUFINANCIRANJA %
EU CO-FINANCING RATE %]]</f>
        <v>1067434.1819999998</v>
      </c>
      <c r="P3483" s="51">
        <f>Ugovori_OPULJP[[#This Row],[Bespovratna sredstva - EU dio - HRK]]/7.5345</f>
        <v>141672.86243280905</v>
      </c>
      <c r="Q3483" s="50">
        <f>Ugovori_OPULJP[[#This Row],[Bespovratna sredstva - Ukupno (EU+Nac) HRK
= Ukupna ugovorena vrijednost bespovratnih sredstava]]*Ugovori_OPULJP[[#This Row],[STOPA NACIONALNOG SUFINANCIRANJA %]]</f>
        <v>188370.73799999998</v>
      </c>
      <c r="R3483" s="51">
        <f>Ugovori_OPULJP[[#This Row],[Bespovratna sredstva - Nacionalni dio - HRK]]/7.5345</f>
        <v>25001.093370495717</v>
      </c>
      <c r="S3483" s="50">
        <v>1255804.92</v>
      </c>
      <c r="T3483" s="51">
        <f>Ugovori_OPULJP[[#This Row],[Bespovratna sredstva - Ukupno (EU+Nac) HRK
= Ukupna ugovorena vrijednost bespovratnih sredstava]]/7.5345</f>
        <v>166673.95580330477</v>
      </c>
      <c r="U3483" s="50">
        <v>0</v>
      </c>
      <c r="V3483" s="51">
        <f>Ugovori_OPULJP[[#This Row],[Javni doprinos korisnika - HRK]]/7.5345</f>
        <v>0</v>
      </c>
      <c r="W3483" s="50">
        <v>0</v>
      </c>
      <c r="X3483" s="51">
        <f>Ugovori_OPULJP[[#This Row],[Privatni doprinos korisnika - HRK]]/7.5345</f>
        <v>0</v>
      </c>
      <c r="Y3483" s="52">
        <v>1255804.92</v>
      </c>
      <c r="Z3483" s="53">
        <f>Ugovori_OPULJP[[#This Row],[UKUPNI PRIHVATLJIVI IZDACI
TOTAL ELIGIBLE EXPENDITURE
= Bespovratna sredstva ukupno + doprinos korisnika
= Ukupni prihvatljivi troškovi
= Ukupna ugovorena vrijednost projekta HRK]]/7.5345</f>
        <v>166673.95580330477</v>
      </c>
      <c r="AA3483" s="44" t="s">
        <v>38</v>
      </c>
      <c r="AB3483" s="44" t="s">
        <v>35</v>
      </c>
      <c r="AC3483" s="43" t="s">
        <v>12626</v>
      </c>
      <c r="AD3483" s="43" t="s">
        <v>12328</v>
      </c>
    </row>
    <row r="3484" spans="1:30" ht="88.5" customHeight="1" x14ac:dyDescent="0.2">
      <c r="A3484" s="41" t="s">
        <v>12627</v>
      </c>
      <c r="B3484" s="42" t="s">
        <v>12136</v>
      </c>
      <c r="C3484" s="43" t="s">
        <v>12323</v>
      </c>
      <c r="D3484" s="43" t="s">
        <v>12590</v>
      </c>
      <c r="E3484" s="44" t="s">
        <v>232</v>
      </c>
      <c r="F3484" s="45" t="s">
        <v>12628</v>
      </c>
      <c r="G3484" s="45" t="s">
        <v>12629</v>
      </c>
      <c r="H3484" s="47">
        <v>43188</v>
      </c>
      <c r="I3484" s="47">
        <v>43919</v>
      </c>
      <c r="J3484" s="48" t="str">
        <f>IF(Ugovori_OPULJP[[#This Row],[DATUM ZAVRŠETKA OPERACIJE]]&gt;DATE(2024,3,31),"u provedbi","završen")</f>
        <v>završen</v>
      </c>
      <c r="K3484" s="46" t="s">
        <v>36</v>
      </c>
      <c r="L3484" s="46" t="s">
        <v>37</v>
      </c>
      <c r="M3484" s="49">
        <v>0.85</v>
      </c>
      <c r="N3484" s="49">
        <v>0.15</v>
      </c>
      <c r="O3484" s="50">
        <f>Ugovori_OPULJP[[#This Row],[Bespovratna sredstva - Ukupno (EU+Nac) HRK
= Ukupna ugovorena vrijednost bespovratnih sredstava]]*Ugovori_OPULJP[[#This Row],[EU STOPA SUFINANCIRANJA %
EU CO-FINANCING RATE %]]</f>
        <v>1071270.5125</v>
      </c>
      <c r="P3484" s="51">
        <f>Ugovori_OPULJP[[#This Row],[Bespovratna sredstva - EU dio - HRK]]/7.5345</f>
        <v>142182.03099077576</v>
      </c>
      <c r="Q3484" s="50">
        <f>Ugovori_OPULJP[[#This Row],[Bespovratna sredstva - Ukupno (EU+Nac) HRK
= Ukupna ugovorena vrijednost bespovratnih sredstava]]*Ugovori_OPULJP[[#This Row],[STOPA NACIONALNOG SUFINANCIRANJA %]]</f>
        <v>189047.73749999999</v>
      </c>
      <c r="R3484" s="51">
        <f>Ugovori_OPULJP[[#This Row],[Bespovratna sredstva - Nacionalni dio - HRK]]/7.5345</f>
        <v>25090.946645431013</v>
      </c>
      <c r="S3484" s="50">
        <v>1260318.25</v>
      </c>
      <c r="T3484" s="51">
        <f>Ugovori_OPULJP[[#This Row],[Bespovratna sredstva - Ukupno (EU+Nac) HRK
= Ukupna ugovorena vrijednost bespovratnih sredstava]]/7.5345</f>
        <v>167272.97763620678</v>
      </c>
      <c r="U3484" s="50">
        <v>0</v>
      </c>
      <c r="V3484" s="51">
        <f>Ugovori_OPULJP[[#This Row],[Javni doprinos korisnika - HRK]]/7.5345</f>
        <v>0</v>
      </c>
      <c r="W3484" s="50">
        <v>0</v>
      </c>
      <c r="X3484" s="51">
        <f>Ugovori_OPULJP[[#This Row],[Privatni doprinos korisnika - HRK]]/7.5345</f>
        <v>0</v>
      </c>
      <c r="Y3484" s="52">
        <v>1260318.25</v>
      </c>
      <c r="Z3484" s="53">
        <f>Ugovori_OPULJP[[#This Row],[UKUPNI PRIHVATLJIVI IZDACI
TOTAL ELIGIBLE EXPENDITURE
= Bespovratna sredstva ukupno + doprinos korisnika
= Ukupni prihvatljivi troškovi
= Ukupna ugovorena vrijednost projekta HRK]]/7.5345</f>
        <v>167272.97763620678</v>
      </c>
      <c r="AA3484" s="44" t="s">
        <v>38</v>
      </c>
      <c r="AB3484" s="44" t="s">
        <v>35</v>
      </c>
      <c r="AC3484" s="43" t="s">
        <v>12630</v>
      </c>
      <c r="AD3484" s="43" t="s">
        <v>12328</v>
      </c>
    </row>
    <row r="3485" spans="1:30" ht="88.5" customHeight="1" x14ac:dyDescent="0.2">
      <c r="A3485" s="41" t="s">
        <v>12631</v>
      </c>
      <c r="B3485" s="42" t="s">
        <v>12136</v>
      </c>
      <c r="C3485" s="43" t="s">
        <v>12323</v>
      </c>
      <c r="D3485" s="43" t="s">
        <v>12590</v>
      </c>
      <c r="E3485" s="44" t="s">
        <v>232</v>
      </c>
      <c r="F3485" s="45" t="s">
        <v>12632</v>
      </c>
      <c r="G3485" s="45" t="s">
        <v>12633</v>
      </c>
      <c r="H3485" s="47">
        <v>43377</v>
      </c>
      <c r="I3485" s="47">
        <v>44016</v>
      </c>
      <c r="J3485" s="48" t="str">
        <f>IF(Ugovori_OPULJP[[#This Row],[DATUM ZAVRŠETKA OPERACIJE]]&gt;DATE(2024,3,31),"u provedbi","završen")</f>
        <v>završen</v>
      </c>
      <c r="K3485" s="46" t="s">
        <v>200</v>
      </c>
      <c r="L3485" s="46" t="s">
        <v>200</v>
      </c>
      <c r="M3485" s="49">
        <v>0.85</v>
      </c>
      <c r="N3485" s="49">
        <v>0.15</v>
      </c>
      <c r="O3485" s="50">
        <f>Ugovori_OPULJP[[#This Row],[Bespovratna sredstva - Ukupno (EU+Nac) HRK
= Ukupna ugovorena vrijednost bespovratnih sredstava]]*Ugovori_OPULJP[[#This Row],[EU STOPA SUFINANCIRANJA %
EU CO-FINANCING RATE %]]</f>
        <v>383052.5</v>
      </c>
      <c r="P3485" s="51">
        <f>Ugovori_OPULJP[[#This Row],[Bespovratna sredstva - EU dio - HRK]]/7.5345</f>
        <v>50839.803570243545</v>
      </c>
      <c r="Q3485" s="50">
        <f>Ugovori_OPULJP[[#This Row],[Bespovratna sredstva - Ukupno (EU+Nac) HRK
= Ukupna ugovorena vrijednost bespovratnih sredstava]]*Ugovori_OPULJP[[#This Row],[STOPA NACIONALNOG SUFINANCIRANJA %]]</f>
        <v>67597.5</v>
      </c>
      <c r="R3485" s="51">
        <f>Ugovori_OPULJP[[#This Row],[Bespovratna sredstva - Nacionalni dio - HRK]]/7.5345</f>
        <v>8971.7300418076848</v>
      </c>
      <c r="S3485" s="50">
        <v>450650</v>
      </c>
      <c r="T3485" s="51">
        <f>Ugovori_OPULJP[[#This Row],[Bespovratna sredstva - Ukupno (EU+Nac) HRK
= Ukupna ugovorena vrijednost bespovratnih sredstava]]/7.5345</f>
        <v>59811.533612051229</v>
      </c>
      <c r="U3485" s="50">
        <v>0</v>
      </c>
      <c r="V3485" s="51">
        <f>Ugovori_OPULJP[[#This Row],[Javni doprinos korisnika - HRK]]/7.5345</f>
        <v>0</v>
      </c>
      <c r="W3485" s="50">
        <v>0</v>
      </c>
      <c r="X3485" s="51">
        <f>Ugovori_OPULJP[[#This Row],[Privatni doprinos korisnika - HRK]]/7.5345</f>
        <v>0</v>
      </c>
      <c r="Y3485" s="52">
        <v>450650</v>
      </c>
      <c r="Z3485" s="53">
        <f>Ugovori_OPULJP[[#This Row],[UKUPNI PRIHVATLJIVI IZDACI
TOTAL ELIGIBLE EXPENDITURE
= Bespovratna sredstva ukupno + doprinos korisnika
= Ukupni prihvatljivi troškovi
= Ukupna ugovorena vrijednost projekta HRK]]/7.5345</f>
        <v>59811.533612051229</v>
      </c>
      <c r="AA3485" s="44" t="s">
        <v>38</v>
      </c>
      <c r="AB3485" s="44" t="s">
        <v>35</v>
      </c>
      <c r="AC3485" s="114" t="s">
        <v>12634</v>
      </c>
      <c r="AD3485" s="43" t="s">
        <v>12328</v>
      </c>
    </row>
    <row r="3486" spans="1:30" ht="88.5" customHeight="1" x14ac:dyDescent="0.2">
      <c r="A3486" s="41" t="s">
        <v>12635</v>
      </c>
      <c r="B3486" s="42" t="s">
        <v>12136</v>
      </c>
      <c r="C3486" s="43" t="s">
        <v>12323</v>
      </c>
      <c r="D3486" s="43" t="s">
        <v>12590</v>
      </c>
      <c r="E3486" s="44" t="s">
        <v>232</v>
      </c>
      <c r="F3486" s="45" t="s">
        <v>12636</v>
      </c>
      <c r="G3486" s="45" t="s">
        <v>12637</v>
      </c>
      <c r="H3486" s="47">
        <v>43370</v>
      </c>
      <c r="I3486" s="47">
        <v>44009</v>
      </c>
      <c r="J3486" s="48" t="str">
        <f>IF(Ugovori_OPULJP[[#This Row],[DATUM ZAVRŠETKA OPERACIJE]]&gt;DATE(2024,3,31),"u provedbi","završen")</f>
        <v>završen</v>
      </c>
      <c r="K3486" s="46" t="s">
        <v>36</v>
      </c>
      <c r="L3486" s="46" t="s">
        <v>37</v>
      </c>
      <c r="M3486" s="49">
        <v>0.85</v>
      </c>
      <c r="N3486" s="49">
        <v>0.15</v>
      </c>
      <c r="O3486" s="50">
        <f>Ugovori_OPULJP[[#This Row],[Bespovratna sredstva - Ukupno (EU+Nac) HRK
= Ukupna ugovorena vrijednost bespovratnih sredstava]]*Ugovori_OPULJP[[#This Row],[EU STOPA SUFINANCIRANJA %
EU CO-FINANCING RATE %]]</f>
        <v>1203345</v>
      </c>
      <c r="P3486" s="51">
        <f>Ugovori_OPULJP[[#This Row],[Bespovratna sredstva - EU dio - HRK]]/7.5345</f>
        <v>159711.32789169817</v>
      </c>
      <c r="Q3486" s="50">
        <f>Ugovori_OPULJP[[#This Row],[Bespovratna sredstva - Ukupno (EU+Nac) HRK
= Ukupna ugovorena vrijednost bespovratnih sredstava]]*Ugovori_OPULJP[[#This Row],[STOPA NACIONALNOG SUFINANCIRANJA %]]</f>
        <v>212355</v>
      </c>
      <c r="R3486" s="51">
        <f>Ugovori_OPULJP[[#This Row],[Bespovratna sredstva - Nacionalni dio - HRK]]/7.5345</f>
        <v>28184.351980887914</v>
      </c>
      <c r="S3486" s="50">
        <v>1415700</v>
      </c>
      <c r="T3486" s="51">
        <f>Ugovori_OPULJP[[#This Row],[Bespovratna sredstva - Ukupno (EU+Nac) HRK
= Ukupna ugovorena vrijednost bespovratnih sredstava]]/7.5345</f>
        <v>187895.6798725861</v>
      </c>
      <c r="U3486" s="50">
        <v>0</v>
      </c>
      <c r="V3486" s="51">
        <f>Ugovori_OPULJP[[#This Row],[Javni doprinos korisnika - HRK]]/7.5345</f>
        <v>0</v>
      </c>
      <c r="W3486" s="50">
        <v>0</v>
      </c>
      <c r="X3486" s="51">
        <f>Ugovori_OPULJP[[#This Row],[Privatni doprinos korisnika - HRK]]/7.5345</f>
        <v>0</v>
      </c>
      <c r="Y3486" s="52">
        <v>1415700</v>
      </c>
      <c r="Z3486" s="53">
        <f>Ugovori_OPULJP[[#This Row],[UKUPNI PRIHVATLJIVI IZDACI
TOTAL ELIGIBLE EXPENDITURE
= Bespovratna sredstva ukupno + doprinos korisnika
= Ukupni prihvatljivi troškovi
= Ukupna ugovorena vrijednost projekta HRK]]/7.5345</f>
        <v>187895.6798725861</v>
      </c>
      <c r="AA3486" s="44" t="s">
        <v>38</v>
      </c>
      <c r="AB3486" s="44" t="s">
        <v>35</v>
      </c>
      <c r="AC3486" s="114" t="s">
        <v>12638</v>
      </c>
      <c r="AD3486" s="43" t="s">
        <v>12328</v>
      </c>
    </row>
    <row r="3487" spans="1:30" ht="88.5" customHeight="1" x14ac:dyDescent="0.2">
      <c r="A3487" s="41" t="s">
        <v>12639</v>
      </c>
      <c r="B3487" s="42" t="s">
        <v>12136</v>
      </c>
      <c r="C3487" s="43" t="s">
        <v>12323</v>
      </c>
      <c r="D3487" s="43" t="s">
        <v>12590</v>
      </c>
      <c r="E3487" s="44" t="s">
        <v>232</v>
      </c>
      <c r="F3487" s="45" t="s">
        <v>12640</v>
      </c>
      <c r="G3487" s="45" t="s">
        <v>12641</v>
      </c>
      <c r="H3487" s="47">
        <v>43188</v>
      </c>
      <c r="I3487" s="47">
        <v>43737</v>
      </c>
      <c r="J3487" s="48" t="str">
        <f>IF(Ugovori_OPULJP[[#This Row],[DATUM ZAVRŠETKA OPERACIJE]]&gt;DATE(2024,3,31),"u provedbi","završen")</f>
        <v>završen</v>
      </c>
      <c r="K3487" s="46" t="s">
        <v>333</v>
      </c>
      <c r="L3487" s="46" t="s">
        <v>333</v>
      </c>
      <c r="M3487" s="49">
        <v>0.85</v>
      </c>
      <c r="N3487" s="49">
        <v>0.15</v>
      </c>
      <c r="O3487" s="50">
        <f>Ugovori_OPULJP[[#This Row],[Bespovratna sredstva - Ukupno (EU+Nac) HRK
= Ukupna ugovorena vrijednost bespovratnih sredstava]]*Ugovori_OPULJP[[#This Row],[EU STOPA SUFINANCIRANJA %
EU CO-FINANCING RATE %]]</f>
        <v>818480.21499999997</v>
      </c>
      <c r="P3487" s="51">
        <f>Ugovori_OPULJP[[#This Row],[Bespovratna sredstva - EU dio - HRK]]/7.5345</f>
        <v>108630.99276660693</v>
      </c>
      <c r="Q3487" s="50">
        <f>Ugovori_OPULJP[[#This Row],[Bespovratna sredstva - Ukupno (EU+Nac) HRK
= Ukupna ugovorena vrijednost bespovratnih sredstava]]*Ugovori_OPULJP[[#This Row],[STOPA NACIONALNOG SUFINANCIRANJA %]]</f>
        <v>144437.685</v>
      </c>
      <c r="R3487" s="51">
        <f>Ugovori_OPULJP[[#This Row],[Bespovratna sredstva - Nacionalni dio - HRK]]/7.5345</f>
        <v>19170.175194107105</v>
      </c>
      <c r="S3487" s="50">
        <v>962917.9</v>
      </c>
      <c r="T3487" s="51">
        <f>Ugovori_OPULJP[[#This Row],[Bespovratna sredstva - Ukupno (EU+Nac) HRK
= Ukupna ugovorena vrijednost bespovratnih sredstava]]/7.5345</f>
        <v>127801.16796071404</v>
      </c>
      <c r="U3487" s="50">
        <v>0</v>
      </c>
      <c r="V3487" s="51">
        <f>Ugovori_OPULJP[[#This Row],[Javni doprinos korisnika - HRK]]/7.5345</f>
        <v>0</v>
      </c>
      <c r="W3487" s="50">
        <v>0</v>
      </c>
      <c r="X3487" s="51">
        <f>Ugovori_OPULJP[[#This Row],[Privatni doprinos korisnika - HRK]]/7.5345</f>
        <v>0</v>
      </c>
      <c r="Y3487" s="52">
        <v>962917.9</v>
      </c>
      <c r="Z3487" s="53">
        <f>Ugovori_OPULJP[[#This Row],[UKUPNI PRIHVATLJIVI IZDACI
TOTAL ELIGIBLE EXPENDITURE
= Bespovratna sredstva ukupno + doprinos korisnika
= Ukupni prihvatljivi troškovi
= Ukupna ugovorena vrijednost projekta HRK]]/7.5345</f>
        <v>127801.16796071404</v>
      </c>
      <c r="AA3487" s="44" t="s">
        <v>38</v>
      </c>
      <c r="AB3487" s="44" t="s">
        <v>35</v>
      </c>
      <c r="AC3487" s="114" t="s">
        <v>12642</v>
      </c>
      <c r="AD3487" s="43" t="s">
        <v>12328</v>
      </c>
    </row>
    <row r="3488" spans="1:30" ht="88.5" customHeight="1" x14ac:dyDescent="0.2">
      <c r="A3488" s="41" t="s">
        <v>12643</v>
      </c>
      <c r="B3488" s="42" t="s">
        <v>12136</v>
      </c>
      <c r="C3488" s="43" t="s">
        <v>12323</v>
      </c>
      <c r="D3488" s="43" t="s">
        <v>12590</v>
      </c>
      <c r="E3488" s="44" t="s">
        <v>232</v>
      </c>
      <c r="F3488" s="45" t="s">
        <v>12644</v>
      </c>
      <c r="G3488" s="45" t="s">
        <v>12645</v>
      </c>
      <c r="H3488" s="47">
        <v>43188</v>
      </c>
      <c r="I3488" s="47">
        <v>43798</v>
      </c>
      <c r="J3488" s="48" t="str">
        <f>IF(Ugovori_OPULJP[[#This Row],[DATUM ZAVRŠETKA OPERACIJE]]&gt;DATE(2024,3,31),"u provedbi","završen")</f>
        <v>završen</v>
      </c>
      <c r="K3488" s="46" t="s">
        <v>36</v>
      </c>
      <c r="L3488" s="46" t="s">
        <v>37</v>
      </c>
      <c r="M3488" s="49">
        <v>0.85</v>
      </c>
      <c r="N3488" s="49">
        <v>0.15</v>
      </c>
      <c r="O3488" s="50">
        <f>Ugovori_OPULJP[[#This Row],[Bespovratna sredstva - Ukupno (EU+Nac) HRK
= Ukupna ugovorena vrijednost bespovratnih sredstava]]*Ugovori_OPULJP[[#This Row],[EU STOPA SUFINANCIRANJA %
EU CO-FINANCING RATE %]]</f>
        <v>1227013.5984999998</v>
      </c>
      <c r="P3488" s="51">
        <f>Ugovori_OPULJP[[#This Row],[Bespovratna sredstva - EU dio - HRK]]/7.5345</f>
        <v>162852.69075585637</v>
      </c>
      <c r="Q3488" s="50">
        <f>Ugovori_OPULJP[[#This Row],[Bespovratna sredstva - Ukupno (EU+Nac) HRK
= Ukupna ugovorena vrijednost bespovratnih sredstava]]*Ugovori_OPULJP[[#This Row],[STOPA NACIONALNOG SUFINANCIRANJA %]]</f>
        <v>216531.81149999998</v>
      </c>
      <c r="R3488" s="51">
        <f>Ugovori_OPULJP[[#This Row],[Bespovratna sredstva - Nacionalni dio - HRK]]/7.5345</f>
        <v>28738.710133386419</v>
      </c>
      <c r="S3488" s="50">
        <v>1443545.41</v>
      </c>
      <c r="T3488" s="51">
        <f>Ugovori_OPULJP[[#This Row],[Bespovratna sredstva - Ukupno (EU+Nac) HRK
= Ukupna ugovorena vrijednost bespovratnih sredstava]]/7.5345</f>
        <v>191591.4008892428</v>
      </c>
      <c r="U3488" s="50">
        <v>0</v>
      </c>
      <c r="V3488" s="51">
        <f>Ugovori_OPULJP[[#This Row],[Javni doprinos korisnika - HRK]]/7.5345</f>
        <v>0</v>
      </c>
      <c r="W3488" s="50">
        <v>0</v>
      </c>
      <c r="X3488" s="51">
        <f>Ugovori_OPULJP[[#This Row],[Privatni doprinos korisnika - HRK]]/7.5345</f>
        <v>0</v>
      </c>
      <c r="Y3488" s="52">
        <v>1443545.41</v>
      </c>
      <c r="Z3488" s="53">
        <f>Ugovori_OPULJP[[#This Row],[UKUPNI PRIHVATLJIVI IZDACI
TOTAL ELIGIBLE EXPENDITURE
= Bespovratna sredstva ukupno + doprinos korisnika
= Ukupni prihvatljivi troškovi
= Ukupna ugovorena vrijednost projekta HRK]]/7.5345</f>
        <v>191591.4008892428</v>
      </c>
      <c r="AA3488" s="44" t="s">
        <v>38</v>
      </c>
      <c r="AB3488" s="44" t="s">
        <v>35</v>
      </c>
      <c r="AC3488" s="114" t="s">
        <v>12646</v>
      </c>
      <c r="AD3488" s="43" t="s">
        <v>12328</v>
      </c>
    </row>
    <row r="3489" spans="1:30" ht="88.5" customHeight="1" x14ac:dyDescent="0.2">
      <c r="A3489" s="41" t="s">
        <v>12647</v>
      </c>
      <c r="B3489" s="42" t="s">
        <v>12136</v>
      </c>
      <c r="C3489" s="43" t="s">
        <v>12323</v>
      </c>
      <c r="D3489" s="43" t="s">
        <v>12590</v>
      </c>
      <c r="E3489" s="44" t="s">
        <v>232</v>
      </c>
      <c r="F3489" s="45" t="s">
        <v>12648</v>
      </c>
      <c r="G3489" s="45" t="s">
        <v>12649</v>
      </c>
      <c r="H3489" s="47">
        <v>43370</v>
      </c>
      <c r="I3489" s="47">
        <v>43857</v>
      </c>
      <c r="J3489" s="48" t="str">
        <f>IF(Ugovori_OPULJP[[#This Row],[DATUM ZAVRŠETKA OPERACIJE]]&gt;DATE(2024,3,31),"u provedbi","završen")</f>
        <v>završen</v>
      </c>
      <c r="K3489" s="46" t="s">
        <v>12650</v>
      </c>
      <c r="L3489" s="46" t="s">
        <v>37</v>
      </c>
      <c r="M3489" s="49">
        <v>0.85</v>
      </c>
      <c r="N3489" s="49">
        <v>0.15</v>
      </c>
      <c r="O3489" s="50">
        <f>Ugovori_OPULJP[[#This Row],[Bespovratna sredstva - Ukupno (EU+Nac) HRK
= Ukupna ugovorena vrijednost bespovratnih sredstava]]*Ugovori_OPULJP[[#This Row],[EU STOPA SUFINANCIRANJA %
EU CO-FINANCING RATE %]]</f>
        <v>969681.55550000002</v>
      </c>
      <c r="P3489" s="51">
        <f>Ugovori_OPULJP[[#This Row],[Bespovratna sredstva - EU dio - HRK]]/7.5345</f>
        <v>128698.85931382308</v>
      </c>
      <c r="Q3489" s="50">
        <f>Ugovori_OPULJP[[#This Row],[Bespovratna sredstva - Ukupno (EU+Nac) HRK
= Ukupna ugovorena vrijednost bespovratnih sredstava]]*Ugovori_OPULJP[[#This Row],[STOPA NACIONALNOG SUFINANCIRANJA %]]</f>
        <v>171120.2745</v>
      </c>
      <c r="R3489" s="51">
        <f>Ugovori_OPULJP[[#This Row],[Bespovratna sredstva - Nacionalni dio - HRK]]/7.5345</f>
        <v>22711.563408321719</v>
      </c>
      <c r="S3489" s="50">
        <v>1140801.83</v>
      </c>
      <c r="T3489" s="51">
        <f>Ugovori_OPULJP[[#This Row],[Bespovratna sredstva - Ukupno (EU+Nac) HRK
= Ukupna ugovorena vrijednost bespovratnih sredstava]]/7.5345</f>
        <v>151410.42272214481</v>
      </c>
      <c r="U3489" s="50">
        <v>0</v>
      </c>
      <c r="V3489" s="51">
        <f>Ugovori_OPULJP[[#This Row],[Javni doprinos korisnika - HRK]]/7.5345</f>
        <v>0</v>
      </c>
      <c r="W3489" s="50">
        <v>0</v>
      </c>
      <c r="X3489" s="51">
        <f>Ugovori_OPULJP[[#This Row],[Privatni doprinos korisnika - HRK]]/7.5345</f>
        <v>0</v>
      </c>
      <c r="Y3489" s="52">
        <v>1140801.83</v>
      </c>
      <c r="Z3489" s="53">
        <f>Ugovori_OPULJP[[#This Row],[UKUPNI PRIHVATLJIVI IZDACI
TOTAL ELIGIBLE EXPENDITURE
= Bespovratna sredstva ukupno + doprinos korisnika
= Ukupni prihvatljivi troškovi
= Ukupna ugovorena vrijednost projekta HRK]]/7.5345</f>
        <v>151410.42272214481</v>
      </c>
      <c r="AA3489" s="44" t="s">
        <v>38</v>
      </c>
      <c r="AB3489" s="44" t="s">
        <v>35</v>
      </c>
      <c r="AC3489" s="114" t="s">
        <v>12651</v>
      </c>
      <c r="AD3489" s="43" t="s">
        <v>12328</v>
      </c>
    </row>
    <row r="3490" spans="1:30" ht="88.5" customHeight="1" x14ac:dyDescent="0.2">
      <c r="A3490" s="41" t="s">
        <v>12652</v>
      </c>
      <c r="B3490" s="42" t="s">
        <v>12136</v>
      </c>
      <c r="C3490" s="43" t="s">
        <v>12323</v>
      </c>
      <c r="D3490" s="43" t="s">
        <v>12590</v>
      </c>
      <c r="E3490" s="44" t="s">
        <v>232</v>
      </c>
      <c r="F3490" s="45" t="s">
        <v>12653</v>
      </c>
      <c r="G3490" s="45" t="s">
        <v>12654</v>
      </c>
      <c r="H3490" s="47">
        <v>43377</v>
      </c>
      <c r="I3490" s="47">
        <v>44016</v>
      </c>
      <c r="J3490" s="48" t="str">
        <f>IF(Ugovori_OPULJP[[#This Row],[DATUM ZAVRŠETKA OPERACIJE]]&gt;DATE(2024,3,31),"u provedbi","završen")</f>
        <v>završen</v>
      </c>
      <c r="K3490" s="46" t="s">
        <v>12655</v>
      </c>
      <c r="L3490" s="46" t="s">
        <v>37</v>
      </c>
      <c r="M3490" s="49">
        <v>0.85</v>
      </c>
      <c r="N3490" s="49">
        <v>0.15</v>
      </c>
      <c r="O3490" s="50">
        <f>Ugovori_OPULJP[[#This Row],[Bespovratna sredstva - Ukupno (EU+Nac) HRK
= Ukupna ugovorena vrijednost bespovratnih sredstava]]*Ugovori_OPULJP[[#This Row],[EU STOPA SUFINANCIRANJA %
EU CO-FINANCING RATE %]]</f>
        <v>1218448.1229999999</v>
      </c>
      <c r="P3490" s="51">
        <f>Ugovori_OPULJP[[#This Row],[Bespovratna sredstva - EU dio - HRK]]/7.5345</f>
        <v>161715.8567920897</v>
      </c>
      <c r="Q3490" s="50">
        <f>Ugovori_OPULJP[[#This Row],[Bespovratna sredstva - Ukupno (EU+Nac) HRK
= Ukupna ugovorena vrijednost bespovratnih sredstava]]*Ugovori_OPULJP[[#This Row],[STOPA NACIONALNOG SUFINANCIRANJA %]]</f>
        <v>215020.25699999998</v>
      </c>
      <c r="R3490" s="51">
        <f>Ugovori_OPULJP[[#This Row],[Bespovratna sredstva - Nacionalni dio - HRK]]/7.5345</f>
        <v>28538.092375074651</v>
      </c>
      <c r="S3490" s="50">
        <v>1433468.38</v>
      </c>
      <c r="T3490" s="51">
        <f>Ugovori_OPULJP[[#This Row],[Bespovratna sredstva - Ukupno (EU+Nac) HRK
= Ukupna ugovorena vrijednost bespovratnih sredstava]]/7.5345</f>
        <v>190253.94916716436</v>
      </c>
      <c r="U3490" s="50">
        <v>0</v>
      </c>
      <c r="V3490" s="51">
        <f>Ugovori_OPULJP[[#This Row],[Javni doprinos korisnika - HRK]]/7.5345</f>
        <v>0</v>
      </c>
      <c r="W3490" s="50">
        <v>0</v>
      </c>
      <c r="X3490" s="51">
        <f>Ugovori_OPULJP[[#This Row],[Privatni doprinos korisnika - HRK]]/7.5345</f>
        <v>0</v>
      </c>
      <c r="Y3490" s="52">
        <v>1433468.38</v>
      </c>
      <c r="Z3490" s="53">
        <f>Ugovori_OPULJP[[#This Row],[UKUPNI PRIHVATLJIVI IZDACI
TOTAL ELIGIBLE EXPENDITURE
= Bespovratna sredstva ukupno + doprinos korisnika
= Ukupni prihvatljivi troškovi
= Ukupna ugovorena vrijednost projekta HRK]]/7.5345</f>
        <v>190253.94916716436</v>
      </c>
      <c r="AA3490" s="44" t="s">
        <v>38</v>
      </c>
      <c r="AB3490" s="44" t="s">
        <v>35</v>
      </c>
      <c r="AC3490" s="114" t="s">
        <v>12656</v>
      </c>
      <c r="AD3490" s="43" t="s">
        <v>12328</v>
      </c>
    </row>
    <row r="3491" spans="1:30" ht="88.5" customHeight="1" x14ac:dyDescent="0.2">
      <c r="A3491" s="41" t="s">
        <v>12657</v>
      </c>
      <c r="B3491" s="42" t="s">
        <v>12136</v>
      </c>
      <c r="C3491" s="43" t="s">
        <v>12323</v>
      </c>
      <c r="D3491" s="43" t="s">
        <v>12590</v>
      </c>
      <c r="E3491" s="44" t="s">
        <v>232</v>
      </c>
      <c r="F3491" s="45" t="s">
        <v>12658</v>
      </c>
      <c r="G3491" s="45" t="s">
        <v>12659</v>
      </c>
      <c r="H3491" s="47">
        <v>43189</v>
      </c>
      <c r="I3491" s="47">
        <v>43768</v>
      </c>
      <c r="J3491" s="48" t="str">
        <f>IF(Ugovori_OPULJP[[#This Row],[DATUM ZAVRŠETKA OPERACIJE]]&gt;DATE(2024,3,31),"u provedbi","završen")</f>
        <v>završen</v>
      </c>
      <c r="K3491" s="46" t="s">
        <v>36</v>
      </c>
      <c r="L3491" s="46" t="s">
        <v>37</v>
      </c>
      <c r="M3491" s="49">
        <v>0.85</v>
      </c>
      <c r="N3491" s="49">
        <v>0.15</v>
      </c>
      <c r="O3491" s="50">
        <f>Ugovori_OPULJP[[#This Row],[Bespovratna sredstva - Ukupno (EU+Nac) HRK
= Ukupna ugovorena vrijednost bespovratnih sredstava]]*Ugovori_OPULJP[[#This Row],[EU STOPA SUFINANCIRANJA %
EU CO-FINANCING RATE %]]</f>
        <v>793451.02150000003</v>
      </c>
      <c r="P3491" s="51">
        <f>Ugovori_OPULJP[[#This Row],[Bespovratna sredstva - EU dio - HRK]]/7.5345</f>
        <v>105309.04791293383</v>
      </c>
      <c r="Q3491" s="50">
        <f>Ugovori_OPULJP[[#This Row],[Bespovratna sredstva - Ukupno (EU+Nac) HRK
= Ukupna ugovorena vrijednost bespovratnih sredstava]]*Ugovori_OPULJP[[#This Row],[STOPA NACIONALNOG SUFINANCIRANJA %]]</f>
        <v>140020.76850000001</v>
      </c>
      <c r="R3491" s="51">
        <f>Ugovori_OPULJP[[#This Row],[Bespovratna sredstva - Nacionalni dio - HRK]]/7.5345</f>
        <v>18583.949631694206</v>
      </c>
      <c r="S3491" s="50">
        <v>933471.79</v>
      </c>
      <c r="T3491" s="51">
        <f>Ugovori_OPULJP[[#This Row],[Bespovratna sredstva - Ukupno (EU+Nac) HRK
= Ukupna ugovorena vrijednost bespovratnih sredstava]]/7.5345</f>
        <v>123892.99754462804</v>
      </c>
      <c r="U3491" s="50">
        <v>0</v>
      </c>
      <c r="V3491" s="51">
        <f>Ugovori_OPULJP[[#This Row],[Javni doprinos korisnika - HRK]]/7.5345</f>
        <v>0</v>
      </c>
      <c r="W3491" s="50">
        <v>0</v>
      </c>
      <c r="X3491" s="51">
        <f>Ugovori_OPULJP[[#This Row],[Privatni doprinos korisnika - HRK]]/7.5345</f>
        <v>0</v>
      </c>
      <c r="Y3491" s="52">
        <v>933471.79</v>
      </c>
      <c r="Z3491" s="53">
        <f>Ugovori_OPULJP[[#This Row],[UKUPNI PRIHVATLJIVI IZDACI
TOTAL ELIGIBLE EXPENDITURE
= Bespovratna sredstva ukupno + doprinos korisnika
= Ukupni prihvatljivi troškovi
= Ukupna ugovorena vrijednost projekta HRK]]/7.5345</f>
        <v>123892.99754462804</v>
      </c>
      <c r="AA3491" s="44" t="s">
        <v>38</v>
      </c>
      <c r="AB3491" s="44" t="s">
        <v>35</v>
      </c>
      <c r="AC3491" s="114" t="s">
        <v>12660</v>
      </c>
      <c r="AD3491" s="43" t="s">
        <v>12328</v>
      </c>
    </row>
    <row r="3492" spans="1:30" ht="88.5" customHeight="1" x14ac:dyDescent="0.2">
      <c r="A3492" s="41" t="s">
        <v>12661</v>
      </c>
      <c r="B3492" s="42" t="s">
        <v>12136</v>
      </c>
      <c r="C3492" s="43" t="s">
        <v>12323</v>
      </c>
      <c r="D3492" s="43" t="s">
        <v>12590</v>
      </c>
      <c r="E3492" s="44" t="s">
        <v>232</v>
      </c>
      <c r="F3492" s="45" t="s">
        <v>12662</v>
      </c>
      <c r="G3492" s="45" t="s">
        <v>12663</v>
      </c>
      <c r="H3492" s="47">
        <v>43370</v>
      </c>
      <c r="I3492" s="47">
        <v>44009</v>
      </c>
      <c r="J3492" s="48" t="str">
        <f>IF(Ugovori_OPULJP[[#This Row],[DATUM ZAVRŠETKA OPERACIJE]]&gt;DATE(2024,3,31),"u provedbi","završen")</f>
        <v>završen</v>
      </c>
      <c r="K3492" s="46" t="s">
        <v>12664</v>
      </c>
      <c r="L3492" s="46" t="s">
        <v>37</v>
      </c>
      <c r="M3492" s="49">
        <v>0.85</v>
      </c>
      <c r="N3492" s="49">
        <v>0.15</v>
      </c>
      <c r="O3492" s="50">
        <f>Ugovori_OPULJP[[#This Row],[Bespovratna sredstva - Ukupno (EU+Nac) HRK
= Ukupna ugovorena vrijednost bespovratnih sredstava]]*Ugovori_OPULJP[[#This Row],[EU STOPA SUFINANCIRANJA %
EU CO-FINANCING RATE %]]</f>
        <v>870224.88299999991</v>
      </c>
      <c r="P3492" s="51">
        <f>Ugovori_OPULJP[[#This Row],[Bespovratna sredstva - EU dio - HRK]]/7.5345</f>
        <v>115498.69042404936</v>
      </c>
      <c r="Q3492" s="50">
        <f>Ugovori_OPULJP[[#This Row],[Bespovratna sredstva - Ukupno (EU+Nac) HRK
= Ukupna ugovorena vrijednost bespovratnih sredstava]]*Ugovori_OPULJP[[#This Row],[STOPA NACIONALNOG SUFINANCIRANJA %]]</f>
        <v>153569.09699999998</v>
      </c>
      <c r="R3492" s="51">
        <f>Ugovori_OPULJP[[#This Row],[Bespovratna sredstva - Nacionalni dio - HRK]]/7.5345</f>
        <v>20382.121839538122</v>
      </c>
      <c r="S3492" s="50">
        <v>1023793.98</v>
      </c>
      <c r="T3492" s="51">
        <f>Ugovori_OPULJP[[#This Row],[Bespovratna sredstva - Ukupno (EU+Nac) HRK
= Ukupna ugovorena vrijednost bespovratnih sredstava]]/7.5345</f>
        <v>135880.81226358749</v>
      </c>
      <c r="U3492" s="50">
        <v>0</v>
      </c>
      <c r="V3492" s="51">
        <f>Ugovori_OPULJP[[#This Row],[Javni doprinos korisnika - HRK]]/7.5345</f>
        <v>0</v>
      </c>
      <c r="W3492" s="50">
        <v>0</v>
      </c>
      <c r="X3492" s="51">
        <f>Ugovori_OPULJP[[#This Row],[Privatni doprinos korisnika - HRK]]/7.5345</f>
        <v>0</v>
      </c>
      <c r="Y3492" s="52">
        <v>1023793.98</v>
      </c>
      <c r="Z3492" s="53">
        <f>Ugovori_OPULJP[[#This Row],[UKUPNI PRIHVATLJIVI IZDACI
TOTAL ELIGIBLE EXPENDITURE
= Bespovratna sredstva ukupno + doprinos korisnika
= Ukupni prihvatljivi troškovi
= Ukupna ugovorena vrijednost projekta HRK]]/7.5345</f>
        <v>135880.81226358749</v>
      </c>
      <c r="AA3492" s="44" t="s">
        <v>38</v>
      </c>
      <c r="AB3492" s="44" t="s">
        <v>35</v>
      </c>
      <c r="AC3492" s="114" t="s">
        <v>12665</v>
      </c>
      <c r="AD3492" s="43" t="s">
        <v>12328</v>
      </c>
    </row>
    <row r="3493" spans="1:30" ht="88.5" customHeight="1" x14ac:dyDescent="0.2">
      <c r="A3493" s="41" t="s">
        <v>12666</v>
      </c>
      <c r="B3493" s="42" t="s">
        <v>12136</v>
      </c>
      <c r="C3493" s="43" t="s">
        <v>12323</v>
      </c>
      <c r="D3493" s="43" t="s">
        <v>12590</v>
      </c>
      <c r="E3493" s="44" t="s">
        <v>232</v>
      </c>
      <c r="F3493" s="45" t="s">
        <v>12667</v>
      </c>
      <c r="G3493" s="45" t="s">
        <v>12668</v>
      </c>
      <c r="H3493" s="47">
        <v>43188</v>
      </c>
      <c r="I3493" s="47">
        <v>43798</v>
      </c>
      <c r="J3493" s="48" t="str">
        <f>IF(Ugovori_OPULJP[[#This Row],[DATUM ZAVRŠETKA OPERACIJE]]&gt;DATE(2024,3,31),"u provedbi","završen")</f>
        <v>završen</v>
      </c>
      <c r="K3493" s="46" t="s">
        <v>36</v>
      </c>
      <c r="L3493" s="46" t="s">
        <v>37</v>
      </c>
      <c r="M3493" s="49">
        <v>0.85</v>
      </c>
      <c r="N3493" s="49">
        <v>0.15</v>
      </c>
      <c r="O3493" s="50">
        <f>Ugovori_OPULJP[[#This Row],[Bespovratna sredstva - Ukupno (EU+Nac) HRK
= Ukupna ugovorena vrijednost bespovratnih sredstava]]*Ugovori_OPULJP[[#This Row],[EU STOPA SUFINANCIRANJA %
EU CO-FINANCING RATE %]]</f>
        <v>1039012.3665</v>
      </c>
      <c r="P3493" s="51">
        <f>Ugovori_OPULJP[[#This Row],[Bespovratna sredstva - EU dio - HRK]]/7.5345</f>
        <v>137900.63925940671</v>
      </c>
      <c r="Q3493" s="50">
        <f>Ugovori_OPULJP[[#This Row],[Bespovratna sredstva - Ukupno (EU+Nac) HRK
= Ukupna ugovorena vrijednost bespovratnih sredstava]]*Ugovori_OPULJP[[#This Row],[STOPA NACIONALNOG SUFINANCIRANJA %]]</f>
        <v>183355.12349999999</v>
      </c>
      <c r="R3493" s="51">
        <f>Ugovori_OPULJP[[#This Row],[Bespovratna sredstva - Nacionalni dio - HRK]]/7.5345</f>
        <v>24335.406928130596</v>
      </c>
      <c r="S3493" s="50">
        <v>1222367.49</v>
      </c>
      <c r="T3493" s="51">
        <f>Ugovori_OPULJP[[#This Row],[Bespovratna sredstva - Ukupno (EU+Nac) HRK
= Ukupna ugovorena vrijednost bespovratnih sredstava]]/7.5345</f>
        <v>162236.04618753731</v>
      </c>
      <c r="U3493" s="50">
        <v>0</v>
      </c>
      <c r="V3493" s="51">
        <f>Ugovori_OPULJP[[#This Row],[Javni doprinos korisnika - HRK]]/7.5345</f>
        <v>0</v>
      </c>
      <c r="W3493" s="50">
        <v>0</v>
      </c>
      <c r="X3493" s="51">
        <f>Ugovori_OPULJP[[#This Row],[Privatni doprinos korisnika - HRK]]/7.5345</f>
        <v>0</v>
      </c>
      <c r="Y3493" s="52">
        <v>1222367.49</v>
      </c>
      <c r="Z3493" s="53">
        <f>Ugovori_OPULJP[[#This Row],[UKUPNI PRIHVATLJIVI IZDACI
TOTAL ELIGIBLE EXPENDITURE
= Bespovratna sredstva ukupno + doprinos korisnika
= Ukupni prihvatljivi troškovi
= Ukupna ugovorena vrijednost projekta HRK]]/7.5345</f>
        <v>162236.04618753731</v>
      </c>
      <c r="AA3493" s="44" t="s">
        <v>38</v>
      </c>
      <c r="AB3493" s="44" t="s">
        <v>35</v>
      </c>
      <c r="AC3493" s="114" t="s">
        <v>12669</v>
      </c>
      <c r="AD3493" s="43" t="s">
        <v>12328</v>
      </c>
    </row>
    <row r="3494" spans="1:30" ht="88.5" customHeight="1" x14ac:dyDescent="0.2">
      <c r="A3494" s="41" t="s">
        <v>12670</v>
      </c>
      <c r="B3494" s="42" t="s">
        <v>12136</v>
      </c>
      <c r="C3494" s="43" t="s">
        <v>12323</v>
      </c>
      <c r="D3494" s="43" t="s">
        <v>12590</v>
      </c>
      <c r="E3494" s="44" t="s">
        <v>232</v>
      </c>
      <c r="F3494" s="45" t="s">
        <v>12671</v>
      </c>
      <c r="G3494" s="45" t="s">
        <v>3247</v>
      </c>
      <c r="H3494" s="47">
        <v>43385</v>
      </c>
      <c r="I3494" s="47">
        <v>44055</v>
      </c>
      <c r="J3494" s="48" t="str">
        <f>IF(Ugovori_OPULJP[[#This Row],[DATUM ZAVRŠETKA OPERACIJE]]&gt;DATE(2024,3,31),"u provedbi","završen")</f>
        <v>završen</v>
      </c>
      <c r="K3494" s="46" t="s">
        <v>2480</v>
      </c>
      <c r="L3494" s="46" t="s">
        <v>37</v>
      </c>
      <c r="M3494" s="49">
        <v>0.85</v>
      </c>
      <c r="N3494" s="49">
        <v>0.15</v>
      </c>
      <c r="O3494" s="50">
        <f>Ugovori_OPULJP[[#This Row],[Bespovratna sredstva - Ukupno (EU+Nac) HRK
= Ukupna ugovorena vrijednost bespovratnih sredstava]]*Ugovori_OPULJP[[#This Row],[EU STOPA SUFINANCIRANJA %
EU CO-FINANCING RATE %]]</f>
        <v>502376.80050000001</v>
      </c>
      <c r="P3494" s="51">
        <f>Ugovori_OPULJP[[#This Row],[Bespovratna sredstva - EU dio - HRK]]/7.5345</f>
        <v>66676.859844714316</v>
      </c>
      <c r="Q3494" s="50">
        <f>Ugovori_OPULJP[[#This Row],[Bespovratna sredstva - Ukupno (EU+Nac) HRK
= Ukupna ugovorena vrijednost bespovratnih sredstava]]*Ugovori_OPULJP[[#This Row],[STOPA NACIONALNOG SUFINANCIRANJA %]]</f>
        <v>88654.729500000001</v>
      </c>
      <c r="R3494" s="51">
        <f>Ugovori_OPULJP[[#This Row],[Bespovratna sredstva - Nacionalni dio - HRK]]/7.5345</f>
        <v>11766.504678478996</v>
      </c>
      <c r="S3494" s="50">
        <v>591031.53</v>
      </c>
      <c r="T3494" s="51">
        <f>Ugovori_OPULJP[[#This Row],[Bespovratna sredstva - Ukupno (EU+Nac) HRK
= Ukupna ugovorena vrijednost bespovratnih sredstava]]/7.5345</f>
        <v>78443.364523193304</v>
      </c>
      <c r="U3494" s="50">
        <v>0</v>
      </c>
      <c r="V3494" s="51">
        <f>Ugovori_OPULJP[[#This Row],[Javni doprinos korisnika - HRK]]/7.5345</f>
        <v>0</v>
      </c>
      <c r="W3494" s="50">
        <v>0</v>
      </c>
      <c r="X3494" s="51">
        <f>Ugovori_OPULJP[[#This Row],[Privatni doprinos korisnika - HRK]]/7.5345</f>
        <v>0</v>
      </c>
      <c r="Y3494" s="52">
        <v>591031.53</v>
      </c>
      <c r="Z3494" s="53">
        <f>Ugovori_OPULJP[[#This Row],[UKUPNI PRIHVATLJIVI IZDACI
TOTAL ELIGIBLE EXPENDITURE
= Bespovratna sredstva ukupno + doprinos korisnika
= Ukupni prihvatljivi troškovi
= Ukupna ugovorena vrijednost projekta HRK]]/7.5345</f>
        <v>78443.364523193304</v>
      </c>
      <c r="AA3494" s="44" t="s">
        <v>38</v>
      </c>
      <c r="AB3494" s="44" t="s">
        <v>35</v>
      </c>
      <c r="AC3494" s="114" t="s">
        <v>12672</v>
      </c>
      <c r="AD3494" s="43" t="s">
        <v>12328</v>
      </c>
    </row>
    <row r="3495" spans="1:30" ht="88.5" customHeight="1" x14ac:dyDescent="0.2">
      <c r="A3495" s="41" t="s">
        <v>12673</v>
      </c>
      <c r="B3495" s="42" t="s">
        <v>12136</v>
      </c>
      <c r="C3495" s="43" t="s">
        <v>12323</v>
      </c>
      <c r="D3495" s="43" t="s">
        <v>12590</v>
      </c>
      <c r="E3495" s="44" t="s">
        <v>232</v>
      </c>
      <c r="F3495" s="45" t="s">
        <v>12674</v>
      </c>
      <c r="G3495" s="45" t="s">
        <v>12675</v>
      </c>
      <c r="H3495" s="47">
        <v>43188</v>
      </c>
      <c r="I3495" s="47">
        <v>43737</v>
      </c>
      <c r="J3495" s="48" t="str">
        <f>IF(Ugovori_OPULJP[[#This Row],[DATUM ZAVRŠETKA OPERACIJE]]&gt;DATE(2024,3,31),"u provedbi","završen")</f>
        <v>završen</v>
      </c>
      <c r="K3495" s="46" t="s">
        <v>36</v>
      </c>
      <c r="L3495" s="46" t="s">
        <v>37</v>
      </c>
      <c r="M3495" s="49">
        <v>0.85</v>
      </c>
      <c r="N3495" s="49">
        <v>0.15</v>
      </c>
      <c r="O3495" s="50">
        <f>Ugovori_OPULJP[[#This Row],[Bespovratna sredstva - Ukupno (EU+Nac) HRK
= Ukupna ugovorena vrijednost bespovratnih sredstava]]*Ugovori_OPULJP[[#This Row],[EU STOPA SUFINANCIRANJA %
EU CO-FINANCING RATE %]]</f>
        <v>724668.21399999992</v>
      </c>
      <c r="P3495" s="51">
        <f>Ugovori_OPULJP[[#This Row],[Bespovratna sredstva - EU dio - HRK]]/7.5345</f>
        <v>96180.000530891222</v>
      </c>
      <c r="Q3495" s="50">
        <f>Ugovori_OPULJP[[#This Row],[Bespovratna sredstva - Ukupno (EU+Nac) HRK
= Ukupna ugovorena vrijednost bespovratnih sredstava]]*Ugovori_OPULJP[[#This Row],[STOPA NACIONALNOG SUFINANCIRANJA %]]</f>
        <v>127882.62599999999</v>
      </c>
      <c r="R3495" s="51">
        <f>Ugovori_OPULJP[[#This Row],[Bespovratna sredstva - Nacionalni dio - HRK]]/7.5345</f>
        <v>16972.941270157273</v>
      </c>
      <c r="S3495" s="50">
        <v>852550.84</v>
      </c>
      <c r="T3495" s="51">
        <f>Ugovori_OPULJP[[#This Row],[Bespovratna sredstva - Ukupno (EU+Nac) HRK
= Ukupna ugovorena vrijednost bespovratnih sredstava]]/7.5345</f>
        <v>113152.9418010485</v>
      </c>
      <c r="U3495" s="50">
        <v>0</v>
      </c>
      <c r="V3495" s="51">
        <f>Ugovori_OPULJP[[#This Row],[Javni doprinos korisnika - HRK]]/7.5345</f>
        <v>0</v>
      </c>
      <c r="W3495" s="50">
        <v>0</v>
      </c>
      <c r="X3495" s="51">
        <f>Ugovori_OPULJP[[#This Row],[Privatni doprinos korisnika - HRK]]/7.5345</f>
        <v>0</v>
      </c>
      <c r="Y3495" s="52">
        <v>852550.84</v>
      </c>
      <c r="Z3495" s="53">
        <f>Ugovori_OPULJP[[#This Row],[UKUPNI PRIHVATLJIVI IZDACI
TOTAL ELIGIBLE EXPENDITURE
= Bespovratna sredstva ukupno + doprinos korisnika
= Ukupni prihvatljivi troškovi
= Ukupna ugovorena vrijednost projekta HRK]]/7.5345</f>
        <v>113152.9418010485</v>
      </c>
      <c r="AA3495" s="44" t="s">
        <v>38</v>
      </c>
      <c r="AB3495" s="44" t="s">
        <v>35</v>
      </c>
      <c r="AC3495" s="114" t="s">
        <v>12676</v>
      </c>
      <c r="AD3495" s="43" t="s">
        <v>12328</v>
      </c>
    </row>
    <row r="3496" spans="1:30" ht="88.5" customHeight="1" x14ac:dyDescent="0.2">
      <c r="A3496" s="41" t="s">
        <v>12677</v>
      </c>
      <c r="B3496" s="42" t="s">
        <v>12136</v>
      </c>
      <c r="C3496" s="43" t="s">
        <v>12323</v>
      </c>
      <c r="D3496" s="43" t="s">
        <v>12590</v>
      </c>
      <c r="E3496" s="44" t="s">
        <v>232</v>
      </c>
      <c r="F3496" s="45" t="s">
        <v>12678</v>
      </c>
      <c r="G3496" s="45" t="s">
        <v>12679</v>
      </c>
      <c r="H3496" s="47">
        <v>43377</v>
      </c>
      <c r="I3496" s="47">
        <v>44016</v>
      </c>
      <c r="J3496" s="48" t="str">
        <f>IF(Ugovori_OPULJP[[#This Row],[DATUM ZAVRŠETKA OPERACIJE]]&gt;DATE(2024,3,31),"u provedbi","završen")</f>
        <v>završen</v>
      </c>
      <c r="K3496" s="46" t="s">
        <v>12680</v>
      </c>
      <c r="L3496" s="46" t="s">
        <v>130</v>
      </c>
      <c r="M3496" s="49">
        <v>0.85</v>
      </c>
      <c r="N3496" s="49">
        <v>0.15</v>
      </c>
      <c r="O3496" s="50">
        <f>Ugovori_OPULJP[[#This Row],[Bespovratna sredstva - Ukupno (EU+Nac) HRK
= Ukupna ugovorena vrijednost bespovratnih sredstava]]*Ugovori_OPULJP[[#This Row],[EU STOPA SUFINANCIRANJA %
EU CO-FINANCING RATE %]]</f>
        <v>509562.69199999998</v>
      </c>
      <c r="P3496" s="51">
        <f>Ugovori_OPULJP[[#This Row],[Bespovratna sredstva - EU dio - HRK]]/7.5345</f>
        <v>67630.591545557094</v>
      </c>
      <c r="Q3496" s="50">
        <f>Ugovori_OPULJP[[#This Row],[Bespovratna sredstva - Ukupno (EU+Nac) HRK
= Ukupna ugovorena vrijednost bespovratnih sredstava]]*Ugovori_OPULJP[[#This Row],[STOPA NACIONALNOG SUFINANCIRANJA %]]</f>
        <v>89922.827999999994</v>
      </c>
      <c r="R3496" s="51">
        <f>Ugovori_OPULJP[[#This Row],[Bespovratna sredstva - Nacionalni dio - HRK]]/7.5345</f>
        <v>11934.81027274537</v>
      </c>
      <c r="S3496" s="50">
        <v>599485.52</v>
      </c>
      <c r="T3496" s="51">
        <f>Ugovori_OPULJP[[#This Row],[Bespovratna sredstva - Ukupno (EU+Nac) HRK
= Ukupna ugovorena vrijednost bespovratnih sredstava]]/7.5345</f>
        <v>79565.401818302475</v>
      </c>
      <c r="U3496" s="50">
        <v>0</v>
      </c>
      <c r="V3496" s="51">
        <f>Ugovori_OPULJP[[#This Row],[Javni doprinos korisnika - HRK]]/7.5345</f>
        <v>0</v>
      </c>
      <c r="W3496" s="50">
        <v>0</v>
      </c>
      <c r="X3496" s="51">
        <f>Ugovori_OPULJP[[#This Row],[Privatni doprinos korisnika - HRK]]/7.5345</f>
        <v>0</v>
      </c>
      <c r="Y3496" s="52">
        <v>599485.52</v>
      </c>
      <c r="Z3496" s="53">
        <f>Ugovori_OPULJP[[#This Row],[UKUPNI PRIHVATLJIVI IZDACI
TOTAL ELIGIBLE EXPENDITURE
= Bespovratna sredstva ukupno + doprinos korisnika
= Ukupni prihvatljivi troškovi
= Ukupna ugovorena vrijednost projekta HRK]]/7.5345</f>
        <v>79565.401818302475</v>
      </c>
      <c r="AA3496" s="44" t="s">
        <v>38</v>
      </c>
      <c r="AB3496" s="44" t="s">
        <v>35</v>
      </c>
      <c r="AC3496" s="114" t="s">
        <v>12681</v>
      </c>
      <c r="AD3496" s="43" t="s">
        <v>12328</v>
      </c>
    </row>
    <row r="3497" spans="1:30" ht="88.5" customHeight="1" x14ac:dyDescent="0.2">
      <c r="A3497" s="41" t="s">
        <v>12682</v>
      </c>
      <c r="B3497" s="42" t="s">
        <v>12136</v>
      </c>
      <c r="C3497" s="43" t="s">
        <v>12323</v>
      </c>
      <c r="D3497" s="43" t="s">
        <v>12590</v>
      </c>
      <c r="E3497" s="44" t="s">
        <v>232</v>
      </c>
      <c r="F3497" s="45" t="s">
        <v>12683</v>
      </c>
      <c r="G3497" s="62" t="s">
        <v>1498</v>
      </c>
      <c r="H3497" s="47">
        <v>43188</v>
      </c>
      <c r="I3497" s="47">
        <v>43737</v>
      </c>
      <c r="J3497" s="48" t="str">
        <f>IF(Ugovori_OPULJP[[#This Row],[DATUM ZAVRŠETKA OPERACIJE]]&gt;DATE(2024,3,31),"u provedbi","završen")</f>
        <v>završen</v>
      </c>
      <c r="K3497" s="46" t="s">
        <v>12684</v>
      </c>
      <c r="L3497" s="46" t="s">
        <v>186</v>
      </c>
      <c r="M3497" s="49">
        <v>0.85</v>
      </c>
      <c r="N3497" s="49">
        <v>0.15</v>
      </c>
      <c r="O3497" s="50">
        <f>Ugovori_OPULJP[[#This Row],[Bespovratna sredstva - Ukupno (EU+Nac) HRK
= Ukupna ugovorena vrijednost bespovratnih sredstava]]*Ugovori_OPULJP[[#This Row],[EU STOPA SUFINANCIRANJA %
EU CO-FINANCING RATE %]]</f>
        <v>818539.16249999998</v>
      </c>
      <c r="P3497" s="51">
        <f>Ugovori_OPULJP[[#This Row],[Bespovratna sredstva - EU dio - HRK]]/7.5345</f>
        <v>108638.81644435595</v>
      </c>
      <c r="Q3497" s="50">
        <f>Ugovori_OPULJP[[#This Row],[Bespovratna sredstva - Ukupno (EU+Nac) HRK
= Ukupna ugovorena vrijednost bespovratnih sredstava]]*Ugovori_OPULJP[[#This Row],[STOPA NACIONALNOG SUFINANCIRANJA %]]</f>
        <v>144448.08749999999</v>
      </c>
      <c r="R3497" s="51">
        <f>Ugovori_OPULJP[[#This Row],[Bespovratna sredstva - Nacionalni dio - HRK]]/7.5345</f>
        <v>19171.555843121638</v>
      </c>
      <c r="S3497" s="50">
        <v>962987.25</v>
      </c>
      <c r="T3497" s="51">
        <f>Ugovori_OPULJP[[#This Row],[Bespovratna sredstva - Ukupno (EU+Nac) HRK
= Ukupna ugovorena vrijednost bespovratnih sredstava]]/7.5345</f>
        <v>127810.3722874776</v>
      </c>
      <c r="U3497" s="50">
        <v>0</v>
      </c>
      <c r="V3497" s="51">
        <f>Ugovori_OPULJP[[#This Row],[Javni doprinos korisnika - HRK]]/7.5345</f>
        <v>0</v>
      </c>
      <c r="W3497" s="50">
        <v>0</v>
      </c>
      <c r="X3497" s="51">
        <f>Ugovori_OPULJP[[#This Row],[Privatni doprinos korisnika - HRK]]/7.5345</f>
        <v>0</v>
      </c>
      <c r="Y3497" s="52">
        <v>962987.25</v>
      </c>
      <c r="Z3497" s="53">
        <f>Ugovori_OPULJP[[#This Row],[UKUPNI PRIHVATLJIVI IZDACI
TOTAL ELIGIBLE EXPENDITURE
= Bespovratna sredstva ukupno + doprinos korisnika
= Ukupni prihvatljivi troškovi
= Ukupna ugovorena vrijednost projekta HRK]]/7.5345</f>
        <v>127810.3722874776</v>
      </c>
      <c r="AA3497" s="44" t="s">
        <v>38</v>
      </c>
      <c r="AB3497" s="44" t="s">
        <v>35</v>
      </c>
      <c r="AC3497" s="114" t="s">
        <v>12685</v>
      </c>
      <c r="AD3497" s="43" t="s">
        <v>12328</v>
      </c>
    </row>
    <row r="3498" spans="1:30" ht="88.5" customHeight="1" x14ac:dyDescent="0.2">
      <c r="A3498" s="41" t="s">
        <v>12686</v>
      </c>
      <c r="B3498" s="42" t="s">
        <v>12136</v>
      </c>
      <c r="C3498" s="43" t="s">
        <v>12323</v>
      </c>
      <c r="D3498" s="43" t="s">
        <v>12590</v>
      </c>
      <c r="E3498" s="44" t="s">
        <v>232</v>
      </c>
      <c r="F3498" s="45" t="s">
        <v>12687</v>
      </c>
      <c r="G3498" s="45" t="s">
        <v>12688</v>
      </c>
      <c r="H3498" s="47">
        <v>43377</v>
      </c>
      <c r="I3498" s="47">
        <v>43742</v>
      </c>
      <c r="J3498" s="48" t="str">
        <f>IF(Ugovori_OPULJP[[#This Row],[DATUM ZAVRŠETKA OPERACIJE]]&gt;DATE(2024,3,31),"u provedbi","završen")</f>
        <v>završen</v>
      </c>
      <c r="K3498" s="46" t="s">
        <v>12689</v>
      </c>
      <c r="L3498" s="46" t="s">
        <v>37</v>
      </c>
      <c r="M3498" s="49">
        <v>0.85</v>
      </c>
      <c r="N3498" s="49">
        <v>0.15</v>
      </c>
      <c r="O3498" s="50">
        <f>Ugovori_OPULJP[[#This Row],[Bespovratna sredstva - Ukupno (EU+Nac) HRK
= Ukupna ugovorena vrijednost bespovratnih sredstava]]*Ugovori_OPULJP[[#This Row],[EU STOPA SUFINANCIRANJA %
EU CO-FINANCING RATE %]]</f>
        <v>601764.75049999997</v>
      </c>
      <c r="P3498" s="51">
        <f>Ugovori_OPULJP[[#This Row],[Bespovratna sredstva - EU dio - HRK]]/7.5345</f>
        <v>79867.907691286746</v>
      </c>
      <c r="Q3498" s="50">
        <f>Ugovori_OPULJP[[#This Row],[Bespovratna sredstva - Ukupno (EU+Nac) HRK
= Ukupna ugovorena vrijednost bespovratnih sredstava]]*Ugovori_OPULJP[[#This Row],[STOPA NACIONALNOG SUFINANCIRANJA %]]</f>
        <v>106193.7795</v>
      </c>
      <c r="R3498" s="51">
        <f>Ugovori_OPULJP[[#This Row],[Bespovratna sredstva - Nacionalni dio - HRK]]/7.5345</f>
        <v>14094.336651403544</v>
      </c>
      <c r="S3498" s="50">
        <v>707958.53</v>
      </c>
      <c r="T3498" s="51">
        <f>Ugovori_OPULJP[[#This Row],[Bespovratna sredstva - Ukupno (EU+Nac) HRK
= Ukupna ugovorena vrijednost bespovratnih sredstava]]/7.5345</f>
        <v>93962.24434269029</v>
      </c>
      <c r="U3498" s="50">
        <v>0</v>
      </c>
      <c r="V3498" s="51">
        <f>Ugovori_OPULJP[[#This Row],[Javni doprinos korisnika - HRK]]/7.5345</f>
        <v>0</v>
      </c>
      <c r="W3498" s="50">
        <v>0</v>
      </c>
      <c r="X3498" s="51">
        <f>Ugovori_OPULJP[[#This Row],[Privatni doprinos korisnika - HRK]]/7.5345</f>
        <v>0</v>
      </c>
      <c r="Y3498" s="52">
        <v>707958.53</v>
      </c>
      <c r="Z3498" s="53">
        <f>Ugovori_OPULJP[[#This Row],[UKUPNI PRIHVATLJIVI IZDACI
TOTAL ELIGIBLE EXPENDITURE
= Bespovratna sredstva ukupno + doprinos korisnika
= Ukupni prihvatljivi troškovi
= Ukupna ugovorena vrijednost projekta HRK]]/7.5345</f>
        <v>93962.24434269029</v>
      </c>
      <c r="AA3498" s="44" t="s">
        <v>38</v>
      </c>
      <c r="AB3498" s="44" t="s">
        <v>35</v>
      </c>
      <c r="AC3498" s="114" t="s">
        <v>12690</v>
      </c>
      <c r="AD3498" s="43" t="s">
        <v>12328</v>
      </c>
    </row>
    <row r="3499" spans="1:30" ht="88.5" customHeight="1" x14ac:dyDescent="0.2">
      <c r="A3499" s="41" t="s">
        <v>12691</v>
      </c>
      <c r="B3499" s="42" t="s">
        <v>12136</v>
      </c>
      <c r="C3499" s="43" t="s">
        <v>12323</v>
      </c>
      <c r="D3499" s="43" t="s">
        <v>12590</v>
      </c>
      <c r="E3499" s="44" t="s">
        <v>232</v>
      </c>
      <c r="F3499" s="45" t="s">
        <v>12692</v>
      </c>
      <c r="G3499" s="45" t="s">
        <v>346</v>
      </c>
      <c r="H3499" s="47">
        <v>43188</v>
      </c>
      <c r="I3499" s="47">
        <v>43798</v>
      </c>
      <c r="J3499" s="48" t="str">
        <f>IF(Ugovori_OPULJP[[#This Row],[DATUM ZAVRŠETKA OPERACIJE]]&gt;DATE(2024,3,31),"u provedbi","završen")</f>
        <v>završen</v>
      </c>
      <c r="K3499" s="46" t="s">
        <v>11908</v>
      </c>
      <c r="L3499" s="46" t="s">
        <v>130</v>
      </c>
      <c r="M3499" s="49">
        <v>0.85</v>
      </c>
      <c r="N3499" s="49">
        <v>0.15</v>
      </c>
      <c r="O3499" s="50">
        <f>Ugovori_OPULJP[[#This Row],[Bespovratna sredstva - Ukupno (EU+Nac) HRK
= Ukupna ugovorena vrijednost bespovratnih sredstava]]*Ugovori_OPULJP[[#This Row],[EU STOPA SUFINANCIRANJA %
EU CO-FINANCING RATE %]]</f>
        <v>577824.73849999998</v>
      </c>
      <c r="P3499" s="51">
        <f>Ugovori_OPULJP[[#This Row],[Bespovratna sredstva - EU dio - HRK]]/7.5345</f>
        <v>76690.522065166893</v>
      </c>
      <c r="Q3499" s="50">
        <f>Ugovori_OPULJP[[#This Row],[Bespovratna sredstva - Ukupno (EU+Nac) HRK
= Ukupna ugovorena vrijednost bespovratnih sredstava]]*Ugovori_OPULJP[[#This Row],[STOPA NACIONALNOG SUFINANCIRANJA %]]</f>
        <v>101969.07150000001</v>
      </c>
      <c r="R3499" s="51">
        <f>Ugovori_OPULJP[[#This Row],[Bespovratna sredstva - Nacionalni dio - HRK]]/7.5345</f>
        <v>13533.621540911805</v>
      </c>
      <c r="S3499" s="50">
        <v>679793.81</v>
      </c>
      <c r="T3499" s="51">
        <f>Ugovori_OPULJP[[#This Row],[Bespovratna sredstva - Ukupno (EU+Nac) HRK
= Ukupna ugovorena vrijednost bespovratnih sredstava]]/7.5345</f>
        <v>90224.143606078709</v>
      </c>
      <c r="U3499" s="50">
        <v>0</v>
      </c>
      <c r="V3499" s="51">
        <f>Ugovori_OPULJP[[#This Row],[Javni doprinos korisnika - HRK]]/7.5345</f>
        <v>0</v>
      </c>
      <c r="W3499" s="50">
        <v>0</v>
      </c>
      <c r="X3499" s="51">
        <f>Ugovori_OPULJP[[#This Row],[Privatni doprinos korisnika - HRK]]/7.5345</f>
        <v>0</v>
      </c>
      <c r="Y3499" s="52">
        <v>679793.81</v>
      </c>
      <c r="Z3499" s="53">
        <f>Ugovori_OPULJP[[#This Row],[UKUPNI PRIHVATLJIVI IZDACI
TOTAL ELIGIBLE EXPENDITURE
= Bespovratna sredstva ukupno + doprinos korisnika
= Ukupni prihvatljivi troškovi
= Ukupna ugovorena vrijednost projekta HRK]]/7.5345</f>
        <v>90224.143606078709</v>
      </c>
      <c r="AA3499" s="44" t="s">
        <v>38</v>
      </c>
      <c r="AB3499" s="44" t="s">
        <v>35</v>
      </c>
      <c r="AC3499" s="114" t="s">
        <v>12693</v>
      </c>
      <c r="AD3499" s="43" t="s">
        <v>12328</v>
      </c>
    </row>
    <row r="3500" spans="1:30" ht="88.5" customHeight="1" x14ac:dyDescent="0.2">
      <c r="A3500" s="41" t="s">
        <v>12694</v>
      </c>
      <c r="B3500" s="42" t="s">
        <v>12136</v>
      </c>
      <c r="C3500" s="43" t="s">
        <v>12323</v>
      </c>
      <c r="D3500" s="43" t="s">
        <v>12590</v>
      </c>
      <c r="E3500" s="44" t="s">
        <v>232</v>
      </c>
      <c r="F3500" s="45" t="s">
        <v>12695</v>
      </c>
      <c r="G3500" s="45" t="s">
        <v>12696</v>
      </c>
      <c r="H3500" s="47">
        <v>43371</v>
      </c>
      <c r="I3500" s="47">
        <v>44010</v>
      </c>
      <c r="J3500" s="48" t="str">
        <f>IF(Ugovori_OPULJP[[#This Row],[DATUM ZAVRŠETKA OPERACIJE]]&gt;DATE(2024,3,31),"u provedbi","završen")</f>
        <v>završen</v>
      </c>
      <c r="K3500" s="46" t="s">
        <v>10425</v>
      </c>
      <c r="L3500" s="46" t="s">
        <v>37</v>
      </c>
      <c r="M3500" s="49">
        <v>0.85</v>
      </c>
      <c r="N3500" s="49">
        <v>0.15</v>
      </c>
      <c r="O3500" s="50">
        <f>Ugovori_OPULJP[[#This Row],[Bespovratna sredstva - Ukupno (EU+Nac) HRK
= Ukupna ugovorena vrijednost bespovratnih sredstava]]*Ugovori_OPULJP[[#This Row],[EU STOPA SUFINANCIRANJA %
EU CO-FINANCING RATE %]]</f>
        <v>513445.2965</v>
      </c>
      <c r="P3500" s="51">
        <f>Ugovori_OPULJP[[#This Row],[Bespovratna sredstva - EU dio - HRK]]/7.5345</f>
        <v>68145.90171876036</v>
      </c>
      <c r="Q3500" s="50">
        <f>Ugovori_OPULJP[[#This Row],[Bespovratna sredstva - Ukupno (EU+Nac) HRK
= Ukupna ugovorena vrijednost bespovratnih sredstava]]*Ugovori_OPULJP[[#This Row],[STOPA NACIONALNOG SUFINANCIRANJA %]]</f>
        <v>90607.993499999997</v>
      </c>
      <c r="R3500" s="51">
        <f>Ugovori_OPULJP[[#This Row],[Bespovratna sredstva - Nacionalni dio - HRK]]/7.5345</f>
        <v>12025.747362134181</v>
      </c>
      <c r="S3500" s="50">
        <v>604053.29</v>
      </c>
      <c r="T3500" s="51">
        <f>Ugovori_OPULJP[[#This Row],[Bespovratna sredstva - Ukupno (EU+Nac) HRK
= Ukupna ugovorena vrijednost bespovratnih sredstava]]/7.5345</f>
        <v>80171.649080894553</v>
      </c>
      <c r="U3500" s="50">
        <v>0</v>
      </c>
      <c r="V3500" s="51">
        <f>Ugovori_OPULJP[[#This Row],[Javni doprinos korisnika - HRK]]/7.5345</f>
        <v>0</v>
      </c>
      <c r="W3500" s="50">
        <v>0</v>
      </c>
      <c r="X3500" s="51">
        <f>Ugovori_OPULJP[[#This Row],[Privatni doprinos korisnika - HRK]]/7.5345</f>
        <v>0</v>
      </c>
      <c r="Y3500" s="52">
        <v>604053.29</v>
      </c>
      <c r="Z3500" s="53">
        <f>Ugovori_OPULJP[[#This Row],[UKUPNI PRIHVATLJIVI IZDACI
TOTAL ELIGIBLE EXPENDITURE
= Bespovratna sredstva ukupno + doprinos korisnika
= Ukupni prihvatljivi troškovi
= Ukupna ugovorena vrijednost projekta HRK]]/7.5345</f>
        <v>80171.649080894553</v>
      </c>
      <c r="AA3500" s="44" t="s">
        <v>38</v>
      </c>
      <c r="AB3500" s="44" t="s">
        <v>35</v>
      </c>
      <c r="AC3500" s="114" t="s">
        <v>12697</v>
      </c>
      <c r="AD3500" s="43" t="s">
        <v>12328</v>
      </c>
    </row>
    <row r="3501" spans="1:30" ht="88.5" customHeight="1" x14ac:dyDescent="0.2">
      <c r="A3501" s="41" t="s">
        <v>12698</v>
      </c>
      <c r="B3501" s="42" t="s">
        <v>12136</v>
      </c>
      <c r="C3501" s="43" t="s">
        <v>12323</v>
      </c>
      <c r="D3501" s="43" t="s">
        <v>12590</v>
      </c>
      <c r="E3501" s="44" t="s">
        <v>232</v>
      </c>
      <c r="F3501" s="45" t="s">
        <v>12699</v>
      </c>
      <c r="G3501" s="45" t="s">
        <v>12700</v>
      </c>
      <c r="H3501" s="47">
        <v>43188</v>
      </c>
      <c r="I3501" s="47">
        <v>43645</v>
      </c>
      <c r="J3501" s="48" t="str">
        <f>IF(Ugovori_OPULJP[[#This Row],[DATUM ZAVRŠETKA OPERACIJE]]&gt;DATE(2024,3,31),"u provedbi","završen")</f>
        <v>završen</v>
      </c>
      <c r="K3501" s="46" t="s">
        <v>249</v>
      </c>
      <c r="L3501" s="46" t="s">
        <v>249</v>
      </c>
      <c r="M3501" s="49">
        <v>0.85</v>
      </c>
      <c r="N3501" s="49">
        <v>0.15</v>
      </c>
      <c r="O3501" s="50">
        <f>Ugovori_OPULJP[[#This Row],[Bespovratna sredstva - Ukupno (EU+Nac) HRK
= Ukupna ugovorena vrijednost bespovratnih sredstava]]*Ugovori_OPULJP[[#This Row],[EU STOPA SUFINANCIRANJA %
EU CO-FINANCING RATE %]]</f>
        <v>1271617.8499999999</v>
      </c>
      <c r="P3501" s="51">
        <f>Ugovori_OPULJP[[#This Row],[Bespovratna sredstva - EU dio - HRK]]/7.5345</f>
        <v>168772.69228216866</v>
      </c>
      <c r="Q3501" s="50">
        <f>Ugovori_OPULJP[[#This Row],[Bespovratna sredstva - Ukupno (EU+Nac) HRK
= Ukupna ugovorena vrijednost bespovratnih sredstava]]*Ugovori_OPULJP[[#This Row],[STOPA NACIONALNOG SUFINANCIRANJA %]]</f>
        <v>224403.15</v>
      </c>
      <c r="R3501" s="51">
        <f>Ugovori_OPULJP[[#This Row],[Bespovratna sredstva - Nacionalni dio - HRK]]/7.5345</f>
        <v>29783.416285088591</v>
      </c>
      <c r="S3501" s="50">
        <v>1496021</v>
      </c>
      <c r="T3501" s="51">
        <f>Ugovori_OPULJP[[#This Row],[Bespovratna sredstva - Ukupno (EU+Nac) HRK
= Ukupna ugovorena vrijednost bespovratnih sredstava]]/7.5345</f>
        <v>198556.10856725727</v>
      </c>
      <c r="U3501" s="50">
        <v>0</v>
      </c>
      <c r="V3501" s="51">
        <f>Ugovori_OPULJP[[#This Row],[Javni doprinos korisnika - HRK]]/7.5345</f>
        <v>0</v>
      </c>
      <c r="W3501" s="50">
        <v>0</v>
      </c>
      <c r="X3501" s="51">
        <f>Ugovori_OPULJP[[#This Row],[Privatni doprinos korisnika - HRK]]/7.5345</f>
        <v>0</v>
      </c>
      <c r="Y3501" s="52">
        <v>1496021</v>
      </c>
      <c r="Z3501" s="53">
        <f>Ugovori_OPULJP[[#This Row],[UKUPNI PRIHVATLJIVI IZDACI
TOTAL ELIGIBLE EXPENDITURE
= Bespovratna sredstva ukupno + doprinos korisnika
= Ukupni prihvatljivi troškovi
= Ukupna ugovorena vrijednost projekta HRK]]/7.5345</f>
        <v>198556.10856725727</v>
      </c>
      <c r="AA3501" s="44" t="s">
        <v>38</v>
      </c>
      <c r="AB3501" s="44" t="s">
        <v>35</v>
      </c>
      <c r="AC3501" s="114" t="s">
        <v>12701</v>
      </c>
      <c r="AD3501" s="43" t="s">
        <v>12328</v>
      </c>
    </row>
    <row r="3502" spans="1:30" ht="88.5" customHeight="1" x14ac:dyDescent="0.2">
      <c r="A3502" s="41" t="s">
        <v>12702</v>
      </c>
      <c r="B3502" s="42" t="s">
        <v>12136</v>
      </c>
      <c r="C3502" s="43" t="s">
        <v>12323</v>
      </c>
      <c r="D3502" s="43" t="s">
        <v>12590</v>
      </c>
      <c r="E3502" s="44" t="s">
        <v>232</v>
      </c>
      <c r="F3502" s="45" t="s">
        <v>12703</v>
      </c>
      <c r="G3502" s="45" t="s">
        <v>12704</v>
      </c>
      <c r="H3502" s="47">
        <v>43370</v>
      </c>
      <c r="I3502" s="47">
        <v>44009</v>
      </c>
      <c r="J3502" s="48" t="str">
        <f>IF(Ugovori_OPULJP[[#This Row],[DATUM ZAVRŠETKA OPERACIJE]]&gt;DATE(2024,3,31),"u provedbi","završen")</f>
        <v>završen</v>
      </c>
      <c r="K3502" s="46" t="s">
        <v>36</v>
      </c>
      <c r="L3502" s="46" t="s">
        <v>37</v>
      </c>
      <c r="M3502" s="49">
        <v>0.85</v>
      </c>
      <c r="N3502" s="49">
        <v>0.15</v>
      </c>
      <c r="O3502" s="50">
        <f>Ugovori_OPULJP[[#This Row],[Bespovratna sredstva - Ukupno (EU+Nac) HRK
= Ukupna ugovorena vrijednost bespovratnih sredstava]]*Ugovori_OPULJP[[#This Row],[EU STOPA SUFINANCIRANJA %
EU CO-FINANCING RATE %]]</f>
        <v>743035.37950000004</v>
      </c>
      <c r="P3502" s="51">
        <f>Ugovori_OPULJP[[#This Row],[Bespovratna sredstva - EU dio - HRK]]/7.5345</f>
        <v>98617.742318667457</v>
      </c>
      <c r="Q3502" s="50">
        <f>Ugovori_OPULJP[[#This Row],[Bespovratna sredstva - Ukupno (EU+Nac) HRK
= Ukupna ugovorena vrijednost bespovratnih sredstava]]*Ugovori_OPULJP[[#This Row],[STOPA NACIONALNOG SUFINANCIRANJA %]]</f>
        <v>131123.89050000001</v>
      </c>
      <c r="R3502" s="51">
        <f>Ugovori_OPULJP[[#This Row],[Bespovratna sredstva - Nacionalni dio - HRK]]/7.5345</f>
        <v>17403.130997411907</v>
      </c>
      <c r="S3502" s="50">
        <v>874159.27</v>
      </c>
      <c r="T3502" s="51">
        <f>Ugovori_OPULJP[[#This Row],[Bespovratna sredstva - Ukupno (EU+Nac) HRK
= Ukupna ugovorena vrijednost bespovratnih sredstava]]/7.5345</f>
        <v>116020.87331607936</v>
      </c>
      <c r="U3502" s="50">
        <v>0</v>
      </c>
      <c r="V3502" s="51">
        <f>Ugovori_OPULJP[[#This Row],[Javni doprinos korisnika - HRK]]/7.5345</f>
        <v>0</v>
      </c>
      <c r="W3502" s="50">
        <v>0</v>
      </c>
      <c r="X3502" s="51">
        <f>Ugovori_OPULJP[[#This Row],[Privatni doprinos korisnika - HRK]]/7.5345</f>
        <v>0</v>
      </c>
      <c r="Y3502" s="52">
        <v>874159.27</v>
      </c>
      <c r="Z3502" s="53">
        <f>Ugovori_OPULJP[[#This Row],[UKUPNI PRIHVATLJIVI IZDACI
TOTAL ELIGIBLE EXPENDITURE
= Bespovratna sredstva ukupno + doprinos korisnika
= Ukupni prihvatljivi troškovi
= Ukupna ugovorena vrijednost projekta HRK]]/7.5345</f>
        <v>116020.87331607936</v>
      </c>
      <c r="AA3502" s="44" t="s">
        <v>38</v>
      </c>
      <c r="AB3502" s="44" t="s">
        <v>35</v>
      </c>
      <c r="AC3502" s="114" t="s">
        <v>12705</v>
      </c>
      <c r="AD3502" s="43" t="s">
        <v>12328</v>
      </c>
    </row>
    <row r="3503" spans="1:30" ht="88.5" customHeight="1" x14ac:dyDescent="0.2">
      <c r="A3503" s="41" t="s">
        <v>12706</v>
      </c>
      <c r="B3503" s="42" t="s">
        <v>12136</v>
      </c>
      <c r="C3503" s="43" t="s">
        <v>12323</v>
      </c>
      <c r="D3503" s="43" t="s">
        <v>12590</v>
      </c>
      <c r="E3503" s="44" t="s">
        <v>232</v>
      </c>
      <c r="F3503" s="45" t="s">
        <v>12707</v>
      </c>
      <c r="G3503" s="45" t="s">
        <v>12708</v>
      </c>
      <c r="H3503" s="47">
        <v>43188</v>
      </c>
      <c r="I3503" s="47">
        <v>43828</v>
      </c>
      <c r="J3503" s="48" t="str">
        <f>IF(Ugovori_OPULJP[[#This Row],[DATUM ZAVRŠETKA OPERACIJE]]&gt;DATE(2024,3,31),"u provedbi","završen")</f>
        <v>završen</v>
      </c>
      <c r="K3503" s="46" t="s">
        <v>36</v>
      </c>
      <c r="L3503" s="46" t="s">
        <v>37</v>
      </c>
      <c r="M3503" s="49">
        <v>0.85</v>
      </c>
      <c r="N3503" s="49">
        <v>0.15</v>
      </c>
      <c r="O3503" s="50">
        <f>Ugovori_OPULJP[[#This Row],[Bespovratna sredstva - Ukupno (EU+Nac) HRK
= Ukupna ugovorena vrijednost bespovratnih sredstava]]*Ugovori_OPULJP[[#This Row],[EU STOPA SUFINANCIRANJA %
EU CO-FINANCING RATE %]]</f>
        <v>798672.34199999995</v>
      </c>
      <c r="P3503" s="51">
        <f>Ugovori_OPULJP[[#This Row],[Bespovratna sredstva - EU dio - HRK]]/7.5345</f>
        <v>106002.03623332668</v>
      </c>
      <c r="Q3503" s="50">
        <f>Ugovori_OPULJP[[#This Row],[Bespovratna sredstva - Ukupno (EU+Nac) HRK
= Ukupna ugovorena vrijednost bespovratnih sredstava]]*Ugovori_OPULJP[[#This Row],[STOPA NACIONALNOG SUFINANCIRANJA %]]</f>
        <v>140942.17799999999</v>
      </c>
      <c r="R3503" s="51">
        <f>Ugovori_OPULJP[[#This Row],[Bespovratna sredstva - Nacionalni dio - HRK]]/7.5345</f>
        <v>18706.24168823412</v>
      </c>
      <c r="S3503" s="50">
        <v>939614.52</v>
      </c>
      <c r="T3503" s="51">
        <f>Ugovori_OPULJP[[#This Row],[Bespovratna sredstva - Ukupno (EU+Nac) HRK
= Ukupna ugovorena vrijednost bespovratnih sredstava]]/7.5345</f>
        <v>124708.27792156082</v>
      </c>
      <c r="U3503" s="50">
        <v>0</v>
      </c>
      <c r="V3503" s="51">
        <f>Ugovori_OPULJP[[#This Row],[Javni doprinos korisnika - HRK]]/7.5345</f>
        <v>0</v>
      </c>
      <c r="W3503" s="50">
        <v>0</v>
      </c>
      <c r="X3503" s="51">
        <f>Ugovori_OPULJP[[#This Row],[Privatni doprinos korisnika - HRK]]/7.5345</f>
        <v>0</v>
      </c>
      <c r="Y3503" s="52">
        <v>939614.52</v>
      </c>
      <c r="Z3503" s="53">
        <f>Ugovori_OPULJP[[#This Row],[UKUPNI PRIHVATLJIVI IZDACI
TOTAL ELIGIBLE EXPENDITURE
= Bespovratna sredstva ukupno + doprinos korisnika
= Ukupni prihvatljivi troškovi
= Ukupna ugovorena vrijednost projekta HRK]]/7.5345</f>
        <v>124708.27792156082</v>
      </c>
      <c r="AA3503" s="44" t="s">
        <v>38</v>
      </c>
      <c r="AB3503" s="44" t="s">
        <v>35</v>
      </c>
      <c r="AC3503" s="114" t="s">
        <v>12709</v>
      </c>
      <c r="AD3503" s="43" t="s">
        <v>12328</v>
      </c>
    </row>
    <row r="3504" spans="1:30" ht="88.5" customHeight="1" x14ac:dyDescent="0.2">
      <c r="A3504" s="41" t="s">
        <v>12710</v>
      </c>
      <c r="B3504" s="42" t="s">
        <v>12136</v>
      </c>
      <c r="C3504" s="43" t="s">
        <v>12323</v>
      </c>
      <c r="D3504" s="43" t="s">
        <v>12590</v>
      </c>
      <c r="E3504" s="44" t="s">
        <v>232</v>
      </c>
      <c r="F3504" s="45" t="s">
        <v>12711</v>
      </c>
      <c r="G3504" s="45" t="s">
        <v>12712</v>
      </c>
      <c r="H3504" s="47">
        <v>43188</v>
      </c>
      <c r="I3504" s="47">
        <v>43737</v>
      </c>
      <c r="J3504" s="48" t="str">
        <f>IF(Ugovori_OPULJP[[#This Row],[DATUM ZAVRŠETKA OPERACIJE]]&gt;DATE(2024,3,31),"u provedbi","završen")</f>
        <v>završen</v>
      </c>
      <c r="K3504" s="46" t="s">
        <v>36</v>
      </c>
      <c r="L3504" s="46" t="s">
        <v>37</v>
      </c>
      <c r="M3504" s="49">
        <v>0.85</v>
      </c>
      <c r="N3504" s="49">
        <v>0.15</v>
      </c>
      <c r="O3504" s="50">
        <f>Ugovori_OPULJP[[#This Row],[Bespovratna sredstva - Ukupno (EU+Nac) HRK
= Ukupna ugovorena vrijednost bespovratnih sredstava]]*Ugovori_OPULJP[[#This Row],[EU STOPA SUFINANCIRANJA %
EU CO-FINANCING RATE %]]</f>
        <v>1087443.709</v>
      </c>
      <c r="P3504" s="51">
        <f>Ugovori_OPULJP[[#This Row],[Bespovratna sredstva - EU dio - HRK]]/7.5345</f>
        <v>144328.58305129735</v>
      </c>
      <c r="Q3504" s="50">
        <f>Ugovori_OPULJP[[#This Row],[Bespovratna sredstva - Ukupno (EU+Nac) HRK
= Ukupna ugovorena vrijednost bespovratnih sredstava]]*Ugovori_OPULJP[[#This Row],[STOPA NACIONALNOG SUFINANCIRANJA %]]</f>
        <v>191901.83100000001</v>
      </c>
      <c r="R3504" s="51">
        <f>Ugovori_OPULJP[[#This Row],[Bespovratna sredstva - Nacionalni dio - HRK]]/7.5345</f>
        <v>25469.749950228947</v>
      </c>
      <c r="S3504" s="50">
        <v>1279345.54</v>
      </c>
      <c r="T3504" s="51">
        <f>Ugovori_OPULJP[[#This Row],[Bespovratna sredstva - Ukupno (EU+Nac) HRK
= Ukupna ugovorena vrijednost bespovratnih sredstava]]/7.5345</f>
        <v>169798.33300152631</v>
      </c>
      <c r="U3504" s="50">
        <v>0</v>
      </c>
      <c r="V3504" s="51">
        <f>Ugovori_OPULJP[[#This Row],[Javni doprinos korisnika - HRK]]/7.5345</f>
        <v>0</v>
      </c>
      <c r="W3504" s="50">
        <v>0</v>
      </c>
      <c r="X3504" s="51">
        <f>Ugovori_OPULJP[[#This Row],[Privatni doprinos korisnika - HRK]]/7.5345</f>
        <v>0</v>
      </c>
      <c r="Y3504" s="52">
        <v>1279345.54</v>
      </c>
      <c r="Z3504" s="53">
        <f>Ugovori_OPULJP[[#This Row],[UKUPNI PRIHVATLJIVI IZDACI
TOTAL ELIGIBLE EXPENDITURE
= Bespovratna sredstva ukupno + doprinos korisnika
= Ukupni prihvatljivi troškovi
= Ukupna ugovorena vrijednost projekta HRK]]/7.5345</f>
        <v>169798.33300152631</v>
      </c>
      <c r="AA3504" s="44" t="s">
        <v>38</v>
      </c>
      <c r="AB3504" s="44" t="s">
        <v>35</v>
      </c>
      <c r="AC3504" s="114" t="s">
        <v>12713</v>
      </c>
      <c r="AD3504" s="43" t="s">
        <v>12328</v>
      </c>
    </row>
    <row r="3505" spans="1:30" ht="88.5" customHeight="1" x14ac:dyDescent="0.2">
      <c r="A3505" s="41" t="s">
        <v>12714</v>
      </c>
      <c r="B3505" s="42" t="s">
        <v>12136</v>
      </c>
      <c r="C3505" s="43" t="s">
        <v>12323</v>
      </c>
      <c r="D3505" s="43" t="s">
        <v>12590</v>
      </c>
      <c r="E3505" s="44" t="s">
        <v>232</v>
      </c>
      <c r="F3505" s="45" t="s">
        <v>12715</v>
      </c>
      <c r="G3505" s="45" t="s">
        <v>1171</v>
      </c>
      <c r="H3505" s="47">
        <v>43377</v>
      </c>
      <c r="I3505" s="47">
        <v>43742</v>
      </c>
      <c r="J3505" s="48" t="str">
        <f>IF(Ugovori_OPULJP[[#This Row],[DATUM ZAVRŠETKA OPERACIJE]]&gt;DATE(2024,3,31),"u provedbi","završen")</f>
        <v>završen</v>
      </c>
      <c r="K3505" s="46" t="s">
        <v>333</v>
      </c>
      <c r="L3505" s="46" t="s">
        <v>333</v>
      </c>
      <c r="M3505" s="49">
        <v>0.85</v>
      </c>
      <c r="N3505" s="49">
        <v>0.15</v>
      </c>
      <c r="O3505" s="50">
        <f>Ugovori_OPULJP[[#This Row],[Bespovratna sredstva - Ukupno (EU+Nac) HRK
= Ukupna ugovorena vrijednost bespovratnih sredstava]]*Ugovori_OPULJP[[#This Row],[EU STOPA SUFINANCIRANJA %
EU CO-FINANCING RATE %]]</f>
        <v>582323.47399999993</v>
      </c>
      <c r="P3505" s="51">
        <f>Ugovori_OPULJP[[#This Row],[Bespovratna sredstva - EU dio - HRK]]/7.5345</f>
        <v>77287.606875041456</v>
      </c>
      <c r="Q3505" s="50">
        <f>Ugovori_OPULJP[[#This Row],[Bespovratna sredstva - Ukupno (EU+Nac) HRK
= Ukupna ugovorena vrijednost bespovratnih sredstava]]*Ugovori_OPULJP[[#This Row],[STOPA NACIONALNOG SUFINANCIRANJA %]]</f>
        <v>102762.96599999999</v>
      </c>
      <c r="R3505" s="51">
        <f>Ugovori_OPULJP[[#This Row],[Bespovratna sredstva - Nacionalni dio - HRK]]/7.5345</f>
        <v>13638.989448536728</v>
      </c>
      <c r="S3505" s="50">
        <v>685086.44</v>
      </c>
      <c r="T3505" s="51">
        <f>Ugovori_OPULJP[[#This Row],[Bespovratna sredstva - Ukupno (EU+Nac) HRK
= Ukupna ugovorena vrijednost bespovratnih sredstava]]/7.5345</f>
        <v>90926.596323578196</v>
      </c>
      <c r="U3505" s="50">
        <v>0</v>
      </c>
      <c r="V3505" s="51">
        <f>Ugovori_OPULJP[[#This Row],[Javni doprinos korisnika - HRK]]/7.5345</f>
        <v>0</v>
      </c>
      <c r="W3505" s="50">
        <v>0</v>
      </c>
      <c r="X3505" s="51">
        <f>Ugovori_OPULJP[[#This Row],[Privatni doprinos korisnika - HRK]]/7.5345</f>
        <v>0</v>
      </c>
      <c r="Y3505" s="52">
        <v>685086.44</v>
      </c>
      <c r="Z3505" s="53">
        <f>Ugovori_OPULJP[[#This Row],[UKUPNI PRIHVATLJIVI IZDACI
TOTAL ELIGIBLE EXPENDITURE
= Bespovratna sredstva ukupno + doprinos korisnika
= Ukupni prihvatljivi troškovi
= Ukupna ugovorena vrijednost projekta HRK]]/7.5345</f>
        <v>90926.596323578196</v>
      </c>
      <c r="AA3505" s="44" t="s">
        <v>38</v>
      </c>
      <c r="AB3505" s="44" t="s">
        <v>35</v>
      </c>
      <c r="AC3505" s="114" t="s">
        <v>12716</v>
      </c>
      <c r="AD3505" s="43" t="s">
        <v>12328</v>
      </c>
    </row>
    <row r="3506" spans="1:30" ht="88.5" customHeight="1" x14ac:dyDescent="0.2">
      <c r="A3506" s="41" t="s">
        <v>12717</v>
      </c>
      <c r="B3506" s="42" t="s">
        <v>12136</v>
      </c>
      <c r="C3506" s="43" t="s">
        <v>12323</v>
      </c>
      <c r="D3506" s="43" t="s">
        <v>12718</v>
      </c>
      <c r="E3506" s="44" t="s">
        <v>232</v>
      </c>
      <c r="F3506" s="45" t="s">
        <v>12719</v>
      </c>
      <c r="G3506" s="45" t="s">
        <v>12720</v>
      </c>
      <c r="H3506" s="47">
        <v>43402</v>
      </c>
      <c r="I3506" s="47">
        <v>44133</v>
      </c>
      <c r="J3506" s="48" t="str">
        <f>IF(Ugovori_OPULJP[[#This Row],[DATUM ZAVRŠETKA OPERACIJE]]&gt;DATE(2024,3,31),"u provedbi","završen")</f>
        <v>završen</v>
      </c>
      <c r="K3506" s="46" t="s">
        <v>271</v>
      </c>
      <c r="L3506" s="46" t="s">
        <v>271</v>
      </c>
      <c r="M3506" s="49">
        <v>0.85</v>
      </c>
      <c r="N3506" s="49">
        <v>0.15</v>
      </c>
      <c r="O3506" s="50">
        <f>Ugovori_OPULJP[[#This Row],[Bespovratna sredstva - Ukupno (EU+Nac) HRK
= Ukupna ugovorena vrijednost bespovratnih sredstava]]*Ugovori_OPULJP[[#This Row],[EU STOPA SUFINANCIRANJA %
EU CO-FINANCING RATE %]]</f>
        <v>1655470.625</v>
      </c>
      <c r="P3506" s="51">
        <f>Ugovori_OPULJP[[#This Row],[Bespovratna sredstva - EU dio - HRK]]/7.5345</f>
        <v>219718.71059791624</v>
      </c>
      <c r="Q3506" s="50">
        <f>Ugovori_OPULJP[[#This Row],[Bespovratna sredstva - Ukupno (EU+Nac) HRK
= Ukupna ugovorena vrijednost bespovratnih sredstava]]*Ugovori_OPULJP[[#This Row],[STOPA NACIONALNOG SUFINANCIRANJA %]]</f>
        <v>292141.875</v>
      </c>
      <c r="R3506" s="51">
        <f>Ugovori_OPULJP[[#This Row],[Bespovratna sredstva - Nacionalni dio - HRK]]/7.5345</f>
        <v>38773.890105514627</v>
      </c>
      <c r="S3506" s="50">
        <v>1947612.5</v>
      </c>
      <c r="T3506" s="51">
        <f>Ugovori_OPULJP[[#This Row],[Bespovratna sredstva - Ukupno (EU+Nac) HRK
= Ukupna ugovorena vrijednost bespovratnih sredstava]]/7.5345</f>
        <v>258492.60070343086</v>
      </c>
      <c r="U3506" s="50">
        <v>0</v>
      </c>
      <c r="V3506" s="51">
        <f>Ugovori_OPULJP[[#This Row],[Javni doprinos korisnika - HRK]]/7.5345</f>
        <v>0</v>
      </c>
      <c r="W3506" s="50">
        <v>0</v>
      </c>
      <c r="X3506" s="51">
        <f>Ugovori_OPULJP[[#This Row],[Privatni doprinos korisnika - HRK]]/7.5345</f>
        <v>0</v>
      </c>
      <c r="Y3506" s="52">
        <v>1947612.5</v>
      </c>
      <c r="Z3506" s="53">
        <f>Ugovori_OPULJP[[#This Row],[UKUPNI PRIHVATLJIVI IZDACI
TOTAL ELIGIBLE EXPENDITURE
= Bespovratna sredstva ukupno + doprinos korisnika
= Ukupni prihvatljivi troškovi
= Ukupna ugovorena vrijednost projekta HRK]]/7.5345</f>
        <v>258492.60070343086</v>
      </c>
      <c r="AA3506" s="44" t="s">
        <v>752</v>
      </c>
      <c r="AB3506" s="44" t="s">
        <v>753</v>
      </c>
      <c r="AC3506" s="114" t="s">
        <v>12721</v>
      </c>
      <c r="AD3506" s="43" t="s">
        <v>12328</v>
      </c>
    </row>
    <row r="3507" spans="1:30" ht="88.5" customHeight="1" x14ac:dyDescent="0.2">
      <c r="A3507" s="41" t="s">
        <v>12722</v>
      </c>
      <c r="B3507" s="42" t="s">
        <v>12136</v>
      </c>
      <c r="C3507" s="43" t="s">
        <v>12323</v>
      </c>
      <c r="D3507" s="43" t="s">
        <v>12718</v>
      </c>
      <c r="E3507" s="44" t="s">
        <v>232</v>
      </c>
      <c r="F3507" s="45" t="s">
        <v>12723</v>
      </c>
      <c r="G3507" s="45" t="s">
        <v>12724</v>
      </c>
      <c r="H3507" s="47">
        <v>43435</v>
      </c>
      <c r="I3507" s="47">
        <v>44166</v>
      </c>
      <c r="J3507" s="48" t="str">
        <f>IF(Ugovori_OPULJP[[#This Row],[DATUM ZAVRŠETKA OPERACIJE]]&gt;DATE(2024,3,31),"u provedbi","završen")</f>
        <v>završen</v>
      </c>
      <c r="K3507" s="46" t="s">
        <v>37</v>
      </c>
      <c r="L3507" s="46" t="s">
        <v>37</v>
      </c>
      <c r="M3507" s="49">
        <v>0.85</v>
      </c>
      <c r="N3507" s="49">
        <v>0.15</v>
      </c>
      <c r="O3507" s="50">
        <f>Ugovori_OPULJP[[#This Row],[Bespovratna sredstva - Ukupno (EU+Nac) HRK
= Ukupna ugovorena vrijednost bespovratnih sredstava]]*Ugovori_OPULJP[[#This Row],[EU STOPA SUFINANCIRANJA %
EU CO-FINANCING RATE %]]</f>
        <v>2097717.9834999996</v>
      </c>
      <c r="P3507" s="51">
        <f>Ugovori_OPULJP[[#This Row],[Bespovratna sredstva - EU dio - HRK]]/7.5345</f>
        <v>278415.02203198615</v>
      </c>
      <c r="Q3507" s="50">
        <f>Ugovori_OPULJP[[#This Row],[Bespovratna sredstva - Ukupno (EU+Nac) HRK
= Ukupna ugovorena vrijednost bespovratnih sredstava]]*Ugovori_OPULJP[[#This Row],[STOPA NACIONALNOG SUFINANCIRANJA %]]</f>
        <v>370185.52649999998</v>
      </c>
      <c r="R3507" s="51">
        <f>Ugovori_OPULJP[[#This Row],[Bespovratna sredstva - Nacionalni dio - HRK]]/7.5345</f>
        <v>49132.062711526967</v>
      </c>
      <c r="S3507" s="50">
        <v>2467903.5099999998</v>
      </c>
      <c r="T3507" s="51">
        <f>Ugovori_OPULJP[[#This Row],[Bespovratna sredstva - Ukupno (EU+Nac) HRK
= Ukupna ugovorena vrijednost bespovratnih sredstava]]/7.5345</f>
        <v>327547.08474351314</v>
      </c>
      <c r="U3507" s="50">
        <v>0</v>
      </c>
      <c r="V3507" s="51">
        <f>Ugovori_OPULJP[[#This Row],[Javni doprinos korisnika - HRK]]/7.5345</f>
        <v>0</v>
      </c>
      <c r="W3507" s="50">
        <v>0</v>
      </c>
      <c r="X3507" s="51">
        <f>Ugovori_OPULJP[[#This Row],[Privatni doprinos korisnika - HRK]]/7.5345</f>
        <v>0</v>
      </c>
      <c r="Y3507" s="52">
        <v>2467903.5099999998</v>
      </c>
      <c r="Z3507" s="53">
        <f>Ugovori_OPULJP[[#This Row],[UKUPNI PRIHVATLJIVI IZDACI
TOTAL ELIGIBLE EXPENDITURE
= Bespovratna sredstva ukupno + doprinos korisnika
= Ukupni prihvatljivi troškovi
= Ukupna ugovorena vrijednost projekta HRK]]/7.5345</f>
        <v>327547.08474351314</v>
      </c>
      <c r="AA3507" s="44" t="s">
        <v>752</v>
      </c>
      <c r="AB3507" s="44" t="s">
        <v>753</v>
      </c>
      <c r="AC3507" s="114" t="s">
        <v>12725</v>
      </c>
      <c r="AD3507" s="43" t="s">
        <v>12328</v>
      </c>
    </row>
    <row r="3508" spans="1:30" ht="88.5" customHeight="1" x14ac:dyDescent="0.2">
      <c r="A3508" s="41" t="s">
        <v>12726</v>
      </c>
      <c r="B3508" s="42" t="s">
        <v>12136</v>
      </c>
      <c r="C3508" s="43" t="s">
        <v>12323</v>
      </c>
      <c r="D3508" s="43" t="s">
        <v>12718</v>
      </c>
      <c r="E3508" s="44" t="s">
        <v>232</v>
      </c>
      <c r="F3508" s="45" t="s">
        <v>12727</v>
      </c>
      <c r="G3508" s="45" t="s">
        <v>12728</v>
      </c>
      <c r="H3508" s="47">
        <v>43402</v>
      </c>
      <c r="I3508" s="47">
        <v>44133</v>
      </c>
      <c r="J3508" s="48" t="str">
        <f>IF(Ugovori_OPULJP[[#This Row],[DATUM ZAVRŠETKA OPERACIJE]]&gt;DATE(2024,3,31),"u provedbi","završen")</f>
        <v>završen</v>
      </c>
      <c r="K3508" s="46" t="s">
        <v>425</v>
      </c>
      <c r="L3508" s="46" t="s">
        <v>425</v>
      </c>
      <c r="M3508" s="49">
        <v>0.85</v>
      </c>
      <c r="N3508" s="49">
        <v>0.15</v>
      </c>
      <c r="O3508" s="50">
        <f>Ugovori_OPULJP[[#This Row],[Bespovratna sredstva - Ukupno (EU+Nac) HRK
= Ukupna ugovorena vrijednost bespovratnih sredstava]]*Ugovori_OPULJP[[#This Row],[EU STOPA SUFINANCIRANJA %
EU CO-FINANCING RATE %]]</f>
        <v>1587399.2334999999</v>
      </c>
      <c r="P3508" s="51">
        <f>Ugovori_OPULJP[[#This Row],[Bespovratna sredstva - EU dio - HRK]]/7.5345</f>
        <v>210684.08434534472</v>
      </c>
      <c r="Q3508" s="50">
        <f>Ugovori_OPULJP[[#This Row],[Bespovratna sredstva - Ukupno (EU+Nac) HRK
= Ukupna ugovorena vrijednost bespovratnih sredstava]]*Ugovori_OPULJP[[#This Row],[STOPA NACIONALNOG SUFINANCIRANJA %]]</f>
        <v>280129.27649999998</v>
      </c>
      <c r="R3508" s="51">
        <f>Ugovori_OPULJP[[#This Row],[Bespovratna sredstva - Nacionalni dio - HRK]]/7.5345</f>
        <v>37179.544296237305</v>
      </c>
      <c r="S3508" s="50">
        <v>1867528.51</v>
      </c>
      <c r="T3508" s="51">
        <f>Ugovori_OPULJP[[#This Row],[Bespovratna sredstva - Ukupno (EU+Nac) HRK
= Ukupna ugovorena vrijednost bespovratnih sredstava]]/7.5345</f>
        <v>247863.62864158204</v>
      </c>
      <c r="U3508" s="50">
        <v>0</v>
      </c>
      <c r="V3508" s="51">
        <f>Ugovori_OPULJP[[#This Row],[Javni doprinos korisnika - HRK]]/7.5345</f>
        <v>0</v>
      </c>
      <c r="W3508" s="50">
        <v>0</v>
      </c>
      <c r="X3508" s="51">
        <f>Ugovori_OPULJP[[#This Row],[Privatni doprinos korisnika - HRK]]/7.5345</f>
        <v>0</v>
      </c>
      <c r="Y3508" s="52">
        <v>1867528.51</v>
      </c>
      <c r="Z3508" s="53">
        <f>Ugovori_OPULJP[[#This Row],[UKUPNI PRIHVATLJIVI IZDACI
TOTAL ELIGIBLE EXPENDITURE
= Bespovratna sredstva ukupno + doprinos korisnika
= Ukupni prihvatljivi troškovi
= Ukupna ugovorena vrijednost projekta HRK]]/7.5345</f>
        <v>247863.62864158204</v>
      </c>
      <c r="AA3508" s="44" t="s">
        <v>752</v>
      </c>
      <c r="AB3508" s="44" t="s">
        <v>753</v>
      </c>
      <c r="AC3508" s="114" t="s">
        <v>12729</v>
      </c>
      <c r="AD3508" s="43" t="s">
        <v>12328</v>
      </c>
    </row>
    <row r="3509" spans="1:30" ht="88.5" customHeight="1" x14ac:dyDescent="0.2">
      <c r="A3509" s="41" t="s">
        <v>12730</v>
      </c>
      <c r="B3509" s="42" t="s">
        <v>12136</v>
      </c>
      <c r="C3509" s="43" t="s">
        <v>12323</v>
      </c>
      <c r="D3509" s="43" t="s">
        <v>12718</v>
      </c>
      <c r="E3509" s="44" t="s">
        <v>232</v>
      </c>
      <c r="F3509" s="45" t="s">
        <v>12731</v>
      </c>
      <c r="G3509" s="45" t="s">
        <v>1206</v>
      </c>
      <c r="H3509" s="47">
        <v>43435</v>
      </c>
      <c r="I3509" s="47">
        <v>44166</v>
      </c>
      <c r="J3509" s="48" t="str">
        <f>IF(Ugovori_OPULJP[[#This Row],[DATUM ZAVRŠETKA OPERACIJE]]&gt;DATE(2024,3,31),"u provedbi","završen")</f>
        <v>završen</v>
      </c>
      <c r="K3509" s="46" t="s">
        <v>84</v>
      </c>
      <c r="L3509" s="46" t="s">
        <v>84</v>
      </c>
      <c r="M3509" s="49">
        <v>0.85</v>
      </c>
      <c r="N3509" s="49">
        <v>0.15</v>
      </c>
      <c r="O3509" s="50">
        <f>Ugovori_OPULJP[[#This Row],[Bespovratna sredstva - Ukupno (EU+Nac) HRK
= Ukupna ugovorena vrijednost bespovratnih sredstava]]*Ugovori_OPULJP[[#This Row],[EU STOPA SUFINANCIRANJA %
EU CO-FINANCING RATE %]]</f>
        <v>1742984.5</v>
      </c>
      <c r="P3509" s="51">
        <f>Ugovori_OPULJP[[#This Row],[Bespovratna sredstva - EU dio - HRK]]/7.5345</f>
        <v>231333.79786316276</v>
      </c>
      <c r="Q3509" s="50">
        <f>Ugovori_OPULJP[[#This Row],[Bespovratna sredstva - Ukupno (EU+Nac) HRK
= Ukupna ugovorena vrijednost bespovratnih sredstava]]*Ugovori_OPULJP[[#This Row],[STOPA NACIONALNOG SUFINANCIRANJA %]]</f>
        <v>307585.5</v>
      </c>
      <c r="R3509" s="51">
        <f>Ugovori_OPULJP[[#This Row],[Bespovratna sredstva - Nacionalni dio - HRK]]/7.5345</f>
        <v>40823.611387616962</v>
      </c>
      <c r="S3509" s="50">
        <v>2050570</v>
      </c>
      <c r="T3509" s="51">
        <f>Ugovori_OPULJP[[#This Row],[Bespovratna sredstva - Ukupno (EU+Nac) HRK
= Ukupna ugovorena vrijednost bespovratnih sredstava]]/7.5345</f>
        <v>272157.40925077972</v>
      </c>
      <c r="U3509" s="50">
        <v>0</v>
      </c>
      <c r="V3509" s="51">
        <f>Ugovori_OPULJP[[#This Row],[Javni doprinos korisnika - HRK]]/7.5345</f>
        <v>0</v>
      </c>
      <c r="W3509" s="50">
        <v>0</v>
      </c>
      <c r="X3509" s="51">
        <f>Ugovori_OPULJP[[#This Row],[Privatni doprinos korisnika - HRK]]/7.5345</f>
        <v>0</v>
      </c>
      <c r="Y3509" s="52">
        <v>2050570</v>
      </c>
      <c r="Z3509" s="53">
        <f>Ugovori_OPULJP[[#This Row],[UKUPNI PRIHVATLJIVI IZDACI
TOTAL ELIGIBLE EXPENDITURE
= Bespovratna sredstva ukupno + doprinos korisnika
= Ukupni prihvatljivi troškovi
= Ukupna ugovorena vrijednost projekta HRK]]/7.5345</f>
        <v>272157.40925077972</v>
      </c>
      <c r="AA3509" s="44" t="s">
        <v>752</v>
      </c>
      <c r="AB3509" s="44" t="s">
        <v>753</v>
      </c>
      <c r="AC3509" s="114" t="s">
        <v>12732</v>
      </c>
      <c r="AD3509" s="43" t="s">
        <v>12328</v>
      </c>
    </row>
    <row r="3510" spans="1:30" ht="88.5" customHeight="1" x14ac:dyDescent="0.2">
      <c r="A3510" s="41" t="s">
        <v>12733</v>
      </c>
      <c r="B3510" s="42" t="s">
        <v>12136</v>
      </c>
      <c r="C3510" s="43" t="s">
        <v>12323</v>
      </c>
      <c r="D3510" s="43" t="s">
        <v>12718</v>
      </c>
      <c r="E3510" s="44" t="s">
        <v>232</v>
      </c>
      <c r="F3510" s="45" t="s">
        <v>12734</v>
      </c>
      <c r="G3510" s="45" t="s">
        <v>12735</v>
      </c>
      <c r="H3510" s="47">
        <v>43402</v>
      </c>
      <c r="I3510" s="47">
        <v>44133</v>
      </c>
      <c r="J3510" s="48" t="str">
        <f>IF(Ugovori_OPULJP[[#This Row],[DATUM ZAVRŠETKA OPERACIJE]]&gt;DATE(2024,3,31),"u provedbi","završen")</f>
        <v>završen</v>
      </c>
      <c r="K3510" s="46" t="s">
        <v>37</v>
      </c>
      <c r="L3510" s="46" t="s">
        <v>37</v>
      </c>
      <c r="M3510" s="49">
        <v>0.85</v>
      </c>
      <c r="N3510" s="49">
        <v>0.15</v>
      </c>
      <c r="O3510" s="50">
        <f>Ugovori_OPULJP[[#This Row],[Bespovratna sredstva - Ukupno (EU+Nac) HRK
= Ukupna ugovorena vrijednost bespovratnih sredstava]]*Ugovori_OPULJP[[#This Row],[EU STOPA SUFINANCIRANJA %
EU CO-FINANCING RATE %]]</f>
        <v>1998424.5110000002</v>
      </c>
      <c r="P3510" s="51">
        <f>Ugovori_OPULJP[[#This Row],[Bespovratna sredstva - EU dio - HRK]]/7.5345</f>
        <v>265236.51350454579</v>
      </c>
      <c r="Q3510" s="50">
        <f>Ugovori_OPULJP[[#This Row],[Bespovratna sredstva - Ukupno (EU+Nac) HRK
= Ukupna ugovorena vrijednost bespovratnih sredstava]]*Ugovori_OPULJP[[#This Row],[STOPA NACIONALNOG SUFINANCIRANJA %]]</f>
        <v>352663.14900000003</v>
      </c>
      <c r="R3510" s="51">
        <f>Ugovori_OPULJP[[#This Row],[Bespovratna sredstva - Nacionalni dio - HRK]]/7.5345</f>
        <v>46806.443559625724</v>
      </c>
      <c r="S3510" s="50">
        <v>2351087.66</v>
      </c>
      <c r="T3510" s="51">
        <f>Ugovori_OPULJP[[#This Row],[Bespovratna sredstva - Ukupno (EU+Nac) HRK
= Ukupna ugovorena vrijednost bespovratnih sredstava]]/7.5345</f>
        <v>312042.9570641715</v>
      </c>
      <c r="U3510" s="50">
        <v>0</v>
      </c>
      <c r="V3510" s="51">
        <f>Ugovori_OPULJP[[#This Row],[Javni doprinos korisnika - HRK]]/7.5345</f>
        <v>0</v>
      </c>
      <c r="W3510" s="50">
        <v>0</v>
      </c>
      <c r="X3510" s="51">
        <f>Ugovori_OPULJP[[#This Row],[Privatni doprinos korisnika - HRK]]/7.5345</f>
        <v>0</v>
      </c>
      <c r="Y3510" s="52">
        <v>2351087.66</v>
      </c>
      <c r="Z3510" s="53">
        <f>Ugovori_OPULJP[[#This Row],[UKUPNI PRIHVATLJIVI IZDACI
TOTAL ELIGIBLE EXPENDITURE
= Bespovratna sredstva ukupno + doprinos korisnika
= Ukupni prihvatljivi troškovi
= Ukupna ugovorena vrijednost projekta HRK]]/7.5345</f>
        <v>312042.9570641715</v>
      </c>
      <c r="AA3510" s="44" t="s">
        <v>752</v>
      </c>
      <c r="AB3510" s="44" t="s">
        <v>753</v>
      </c>
      <c r="AC3510" s="114" t="s">
        <v>12736</v>
      </c>
      <c r="AD3510" s="43" t="s">
        <v>12328</v>
      </c>
    </row>
    <row r="3511" spans="1:30" ht="88.5" customHeight="1" x14ac:dyDescent="0.2">
      <c r="A3511" s="41" t="s">
        <v>12737</v>
      </c>
      <c r="B3511" s="42" t="s">
        <v>12136</v>
      </c>
      <c r="C3511" s="43" t="s">
        <v>12323</v>
      </c>
      <c r="D3511" s="43" t="s">
        <v>12718</v>
      </c>
      <c r="E3511" s="44" t="s">
        <v>232</v>
      </c>
      <c r="F3511" s="45" t="s">
        <v>12738</v>
      </c>
      <c r="G3511" s="45" t="s">
        <v>12739</v>
      </c>
      <c r="H3511" s="47">
        <v>43435</v>
      </c>
      <c r="I3511" s="47">
        <v>44166</v>
      </c>
      <c r="J3511" s="48" t="str">
        <f>IF(Ugovori_OPULJP[[#This Row],[DATUM ZAVRŠETKA OPERACIJE]]&gt;DATE(2024,3,31),"u provedbi","završen")</f>
        <v>završen</v>
      </c>
      <c r="K3511" s="46" t="s">
        <v>244</v>
      </c>
      <c r="L3511" s="46" t="s">
        <v>244</v>
      </c>
      <c r="M3511" s="49">
        <v>0.85</v>
      </c>
      <c r="N3511" s="49">
        <v>0.15</v>
      </c>
      <c r="O3511" s="50">
        <f>Ugovori_OPULJP[[#This Row],[Bespovratna sredstva - Ukupno (EU+Nac) HRK
= Ukupna ugovorena vrijednost bespovratnih sredstava]]*Ugovori_OPULJP[[#This Row],[EU STOPA SUFINANCIRANJA %
EU CO-FINANCING RATE %]]</f>
        <v>1883917.7639999997</v>
      </c>
      <c r="P3511" s="51">
        <f>Ugovori_OPULJP[[#This Row],[Bespovratna sredstva - EU dio - HRK]]/7.5345</f>
        <v>250038.85646028264</v>
      </c>
      <c r="Q3511" s="50">
        <f>Ugovori_OPULJP[[#This Row],[Bespovratna sredstva - Ukupno (EU+Nac) HRK
= Ukupna ugovorena vrijednost bespovratnih sredstava]]*Ugovori_OPULJP[[#This Row],[STOPA NACIONALNOG SUFINANCIRANJA %]]</f>
        <v>332456.07599999994</v>
      </c>
      <c r="R3511" s="51">
        <f>Ugovori_OPULJP[[#This Row],[Bespovratna sredstva - Nacionalni dio - HRK]]/7.5345</f>
        <v>44124.504081226347</v>
      </c>
      <c r="S3511" s="50">
        <v>2216373.84</v>
      </c>
      <c r="T3511" s="51">
        <f>Ugovori_OPULJP[[#This Row],[Bespovratna sredstva - Ukupno (EU+Nac) HRK
= Ukupna ugovorena vrijednost bespovratnih sredstava]]/7.5345</f>
        <v>294163.360541509</v>
      </c>
      <c r="U3511" s="50">
        <v>0</v>
      </c>
      <c r="V3511" s="51">
        <f>Ugovori_OPULJP[[#This Row],[Javni doprinos korisnika - HRK]]/7.5345</f>
        <v>0</v>
      </c>
      <c r="W3511" s="50">
        <v>0</v>
      </c>
      <c r="X3511" s="51">
        <f>Ugovori_OPULJP[[#This Row],[Privatni doprinos korisnika - HRK]]/7.5345</f>
        <v>0</v>
      </c>
      <c r="Y3511" s="52">
        <v>2216373.84</v>
      </c>
      <c r="Z3511" s="53">
        <f>Ugovori_OPULJP[[#This Row],[UKUPNI PRIHVATLJIVI IZDACI
TOTAL ELIGIBLE EXPENDITURE
= Bespovratna sredstva ukupno + doprinos korisnika
= Ukupni prihvatljivi troškovi
= Ukupna ugovorena vrijednost projekta HRK]]/7.5345</f>
        <v>294163.360541509</v>
      </c>
      <c r="AA3511" s="44" t="s">
        <v>752</v>
      </c>
      <c r="AB3511" s="44" t="s">
        <v>753</v>
      </c>
      <c r="AC3511" s="114" t="s">
        <v>12740</v>
      </c>
      <c r="AD3511" s="43" t="s">
        <v>12328</v>
      </c>
    </row>
    <row r="3512" spans="1:30" ht="88.5" customHeight="1" x14ac:dyDescent="0.2">
      <c r="A3512" s="41" t="s">
        <v>12741</v>
      </c>
      <c r="B3512" s="42" t="s">
        <v>12136</v>
      </c>
      <c r="C3512" s="43" t="s">
        <v>12323</v>
      </c>
      <c r="D3512" s="43" t="s">
        <v>12718</v>
      </c>
      <c r="E3512" s="44" t="s">
        <v>232</v>
      </c>
      <c r="F3512" s="45" t="s">
        <v>12742</v>
      </c>
      <c r="G3512" s="45" t="s">
        <v>12743</v>
      </c>
      <c r="H3512" s="47">
        <v>43402</v>
      </c>
      <c r="I3512" s="47">
        <v>44133</v>
      </c>
      <c r="J3512" s="48" t="str">
        <f>IF(Ugovori_OPULJP[[#This Row],[DATUM ZAVRŠETKA OPERACIJE]]&gt;DATE(2024,3,31),"u provedbi","završen")</f>
        <v>završen</v>
      </c>
      <c r="K3512" s="46" t="s">
        <v>200</v>
      </c>
      <c r="L3512" s="46" t="s">
        <v>200</v>
      </c>
      <c r="M3512" s="49">
        <v>0.85</v>
      </c>
      <c r="N3512" s="49">
        <v>0.15</v>
      </c>
      <c r="O3512" s="50">
        <f>Ugovori_OPULJP[[#This Row],[Bespovratna sredstva - Ukupno (EU+Nac) HRK
= Ukupna ugovorena vrijednost bespovratnih sredstava]]*Ugovori_OPULJP[[#This Row],[EU STOPA SUFINANCIRANJA %
EU CO-FINANCING RATE %]]</f>
        <v>1929792.4509999999</v>
      </c>
      <c r="P3512" s="51">
        <f>Ugovori_OPULJP[[#This Row],[Bespovratna sredstva - EU dio - HRK]]/7.5345</f>
        <v>256127.47375406462</v>
      </c>
      <c r="Q3512" s="50">
        <f>Ugovori_OPULJP[[#This Row],[Bespovratna sredstva - Ukupno (EU+Nac) HRK
= Ukupna ugovorena vrijednost bespovratnih sredstava]]*Ugovori_OPULJP[[#This Row],[STOPA NACIONALNOG SUFINANCIRANJA %]]</f>
        <v>340551.609</v>
      </c>
      <c r="R3512" s="51">
        <f>Ugovori_OPULJP[[#This Row],[Bespovratna sredstva - Nacionalni dio - HRK]]/7.5345</f>
        <v>45198.965956599641</v>
      </c>
      <c r="S3512" s="50">
        <v>2270344.06</v>
      </c>
      <c r="T3512" s="51">
        <f>Ugovori_OPULJP[[#This Row],[Bespovratna sredstva - Ukupno (EU+Nac) HRK
= Ukupna ugovorena vrijednost bespovratnih sredstava]]/7.5345</f>
        <v>301326.43971066427</v>
      </c>
      <c r="U3512" s="50">
        <v>0</v>
      </c>
      <c r="V3512" s="51">
        <f>Ugovori_OPULJP[[#This Row],[Javni doprinos korisnika - HRK]]/7.5345</f>
        <v>0</v>
      </c>
      <c r="W3512" s="50">
        <v>0</v>
      </c>
      <c r="X3512" s="51">
        <f>Ugovori_OPULJP[[#This Row],[Privatni doprinos korisnika - HRK]]/7.5345</f>
        <v>0</v>
      </c>
      <c r="Y3512" s="52">
        <v>2270344.06</v>
      </c>
      <c r="Z3512" s="53">
        <f>Ugovori_OPULJP[[#This Row],[UKUPNI PRIHVATLJIVI IZDACI
TOTAL ELIGIBLE EXPENDITURE
= Bespovratna sredstva ukupno + doprinos korisnika
= Ukupni prihvatljivi troškovi
= Ukupna ugovorena vrijednost projekta HRK]]/7.5345</f>
        <v>301326.43971066427</v>
      </c>
      <c r="AA3512" s="44" t="s">
        <v>752</v>
      </c>
      <c r="AB3512" s="44" t="s">
        <v>753</v>
      </c>
      <c r="AC3512" s="114" t="s">
        <v>12744</v>
      </c>
      <c r="AD3512" s="43" t="s">
        <v>12328</v>
      </c>
    </row>
    <row r="3513" spans="1:30" ht="88.5" customHeight="1" x14ac:dyDescent="0.2">
      <c r="A3513" s="41" t="s">
        <v>12745</v>
      </c>
      <c r="B3513" s="42" t="s">
        <v>12136</v>
      </c>
      <c r="C3513" s="43" t="s">
        <v>12323</v>
      </c>
      <c r="D3513" s="43" t="s">
        <v>12718</v>
      </c>
      <c r="E3513" s="44" t="s">
        <v>232</v>
      </c>
      <c r="F3513" s="45" t="s">
        <v>12746</v>
      </c>
      <c r="G3513" s="45" t="s">
        <v>12747</v>
      </c>
      <c r="H3513" s="47">
        <v>43402</v>
      </c>
      <c r="I3513" s="47">
        <v>44133</v>
      </c>
      <c r="J3513" s="48" t="str">
        <f>IF(Ugovori_OPULJP[[#This Row],[DATUM ZAVRŠETKA OPERACIJE]]&gt;DATE(2024,3,31),"u provedbi","završen")</f>
        <v>završen</v>
      </c>
      <c r="K3513" s="46" t="s">
        <v>154</v>
      </c>
      <c r="L3513" s="46" t="s">
        <v>37</v>
      </c>
      <c r="M3513" s="49">
        <v>0.85</v>
      </c>
      <c r="N3513" s="49">
        <v>0.15</v>
      </c>
      <c r="O3513" s="50">
        <f>Ugovori_OPULJP[[#This Row],[Bespovratna sredstva - Ukupno (EU+Nac) HRK
= Ukupna ugovorena vrijednost bespovratnih sredstava]]*Ugovori_OPULJP[[#This Row],[EU STOPA SUFINANCIRANJA %
EU CO-FINANCING RATE %]]</f>
        <v>1801208.1739999999</v>
      </c>
      <c r="P3513" s="51">
        <f>Ugovori_OPULJP[[#This Row],[Bespovratna sredstva - EU dio - HRK]]/7.5345</f>
        <v>239061.40739266039</v>
      </c>
      <c r="Q3513" s="50">
        <f>Ugovori_OPULJP[[#This Row],[Bespovratna sredstva - Ukupno (EU+Nac) HRK
= Ukupna ugovorena vrijednost bespovratnih sredstava]]*Ugovori_OPULJP[[#This Row],[STOPA NACIONALNOG SUFINANCIRANJA %]]</f>
        <v>317860.266</v>
      </c>
      <c r="R3513" s="51">
        <f>Ugovori_OPULJP[[#This Row],[Bespovratna sredstva - Nacionalni dio - HRK]]/7.5345</f>
        <v>42187.307186940074</v>
      </c>
      <c r="S3513" s="50">
        <v>2119068.44</v>
      </c>
      <c r="T3513" s="51">
        <f>Ugovori_OPULJP[[#This Row],[Bespovratna sredstva - Ukupno (EU+Nac) HRK
= Ukupna ugovorena vrijednost bespovratnih sredstava]]/7.5345</f>
        <v>281248.71457960049</v>
      </c>
      <c r="U3513" s="50">
        <v>0</v>
      </c>
      <c r="V3513" s="51">
        <f>Ugovori_OPULJP[[#This Row],[Javni doprinos korisnika - HRK]]/7.5345</f>
        <v>0</v>
      </c>
      <c r="W3513" s="50">
        <v>0</v>
      </c>
      <c r="X3513" s="51">
        <f>Ugovori_OPULJP[[#This Row],[Privatni doprinos korisnika - HRK]]/7.5345</f>
        <v>0</v>
      </c>
      <c r="Y3513" s="52">
        <v>2119068.44</v>
      </c>
      <c r="Z3513" s="53">
        <f>Ugovori_OPULJP[[#This Row],[UKUPNI PRIHVATLJIVI IZDACI
TOTAL ELIGIBLE EXPENDITURE
= Bespovratna sredstva ukupno + doprinos korisnika
= Ukupni prihvatljivi troškovi
= Ukupna ugovorena vrijednost projekta HRK]]/7.5345</f>
        <v>281248.71457960049</v>
      </c>
      <c r="AA3513" s="44" t="s">
        <v>752</v>
      </c>
      <c r="AB3513" s="44" t="s">
        <v>753</v>
      </c>
      <c r="AC3513" s="114" t="s">
        <v>12748</v>
      </c>
      <c r="AD3513" s="43" t="s">
        <v>12328</v>
      </c>
    </row>
    <row r="3514" spans="1:30" ht="88.5" customHeight="1" x14ac:dyDescent="0.2">
      <c r="A3514" s="41" t="s">
        <v>12749</v>
      </c>
      <c r="B3514" s="42" t="s">
        <v>12136</v>
      </c>
      <c r="C3514" s="43" t="s">
        <v>12323</v>
      </c>
      <c r="D3514" s="43" t="s">
        <v>12718</v>
      </c>
      <c r="E3514" s="44" t="s">
        <v>232</v>
      </c>
      <c r="F3514" s="45" t="s">
        <v>12750</v>
      </c>
      <c r="G3514" s="45" t="s">
        <v>757</v>
      </c>
      <c r="H3514" s="47">
        <v>43402</v>
      </c>
      <c r="I3514" s="47">
        <v>44133</v>
      </c>
      <c r="J3514" s="48" t="str">
        <f>IF(Ugovori_OPULJP[[#This Row],[DATUM ZAVRŠETKA OPERACIJE]]&gt;DATE(2024,3,31),"u provedbi","završen")</f>
        <v>završen</v>
      </c>
      <c r="K3514" s="46" t="s">
        <v>79</v>
      </c>
      <c r="L3514" s="46" t="s">
        <v>79</v>
      </c>
      <c r="M3514" s="49">
        <v>0.85</v>
      </c>
      <c r="N3514" s="49">
        <v>0.15</v>
      </c>
      <c r="O3514" s="50">
        <f>Ugovori_OPULJP[[#This Row],[Bespovratna sredstva - Ukupno (EU+Nac) HRK
= Ukupna ugovorena vrijednost bespovratnih sredstava]]*Ugovori_OPULJP[[#This Row],[EU STOPA SUFINANCIRANJA %
EU CO-FINANCING RATE %]]</f>
        <v>2053687.2610000002</v>
      </c>
      <c r="P3514" s="51">
        <f>Ugovori_OPULJP[[#This Row],[Bespovratna sredstva - EU dio - HRK]]/7.5345</f>
        <v>272571.14088526112</v>
      </c>
      <c r="Q3514" s="50">
        <f>Ugovori_OPULJP[[#This Row],[Bespovratna sredstva - Ukupno (EU+Nac) HRK
= Ukupna ugovorena vrijednost bespovratnih sredstava]]*Ugovori_OPULJP[[#This Row],[STOPA NACIONALNOG SUFINANCIRANJA %]]</f>
        <v>362415.39900000003</v>
      </c>
      <c r="R3514" s="51">
        <f>Ugovori_OPULJP[[#This Row],[Bespovratna sredstva - Nacionalni dio - HRK]]/7.5345</f>
        <v>48100.78956798726</v>
      </c>
      <c r="S3514" s="50">
        <v>2416102.66</v>
      </c>
      <c r="T3514" s="51">
        <f>Ugovori_OPULJP[[#This Row],[Bespovratna sredstva - Ukupno (EU+Nac) HRK
= Ukupna ugovorena vrijednost bespovratnih sredstava]]/7.5345</f>
        <v>320671.93045324838</v>
      </c>
      <c r="U3514" s="50">
        <v>0</v>
      </c>
      <c r="V3514" s="51">
        <f>Ugovori_OPULJP[[#This Row],[Javni doprinos korisnika - HRK]]/7.5345</f>
        <v>0</v>
      </c>
      <c r="W3514" s="50">
        <v>0</v>
      </c>
      <c r="X3514" s="51">
        <f>Ugovori_OPULJP[[#This Row],[Privatni doprinos korisnika - HRK]]/7.5345</f>
        <v>0</v>
      </c>
      <c r="Y3514" s="52">
        <v>2416102.66</v>
      </c>
      <c r="Z3514" s="53">
        <f>Ugovori_OPULJP[[#This Row],[UKUPNI PRIHVATLJIVI IZDACI
TOTAL ELIGIBLE EXPENDITURE
= Bespovratna sredstva ukupno + doprinos korisnika
= Ukupni prihvatljivi troškovi
= Ukupna ugovorena vrijednost projekta HRK]]/7.5345</f>
        <v>320671.93045324838</v>
      </c>
      <c r="AA3514" s="44" t="s">
        <v>752</v>
      </c>
      <c r="AB3514" s="44" t="s">
        <v>753</v>
      </c>
      <c r="AC3514" s="114" t="s">
        <v>12751</v>
      </c>
      <c r="AD3514" s="43" t="s">
        <v>12328</v>
      </c>
    </row>
    <row r="3515" spans="1:30" ht="88.5" customHeight="1" x14ac:dyDescent="0.2">
      <c r="A3515" s="41" t="s">
        <v>12752</v>
      </c>
      <c r="B3515" s="42" t="s">
        <v>12136</v>
      </c>
      <c r="C3515" s="43" t="s">
        <v>12323</v>
      </c>
      <c r="D3515" s="43" t="s">
        <v>12718</v>
      </c>
      <c r="E3515" s="44" t="s">
        <v>232</v>
      </c>
      <c r="F3515" s="45" t="s">
        <v>12753</v>
      </c>
      <c r="G3515" s="45" t="s">
        <v>792</v>
      </c>
      <c r="H3515" s="47">
        <v>43402</v>
      </c>
      <c r="I3515" s="47">
        <v>44225</v>
      </c>
      <c r="J3515" s="48" t="str">
        <f>IF(Ugovori_OPULJP[[#This Row],[DATUM ZAVRŠETKA OPERACIJE]]&gt;DATE(2024,3,31),"u provedbi","završen")</f>
        <v>završen</v>
      </c>
      <c r="K3515" s="46" t="s">
        <v>200</v>
      </c>
      <c r="L3515" s="46" t="s">
        <v>200</v>
      </c>
      <c r="M3515" s="49">
        <v>0.85</v>
      </c>
      <c r="N3515" s="49">
        <v>0.15</v>
      </c>
      <c r="O3515" s="50">
        <f>Ugovori_OPULJP[[#This Row],[Bespovratna sredstva - Ukupno (EU+Nac) HRK
= Ukupna ugovorena vrijednost bespovratnih sredstava]]*Ugovori_OPULJP[[#This Row],[EU STOPA SUFINANCIRANJA %
EU CO-FINANCING RATE %]]</f>
        <v>2016307.0065000001</v>
      </c>
      <c r="P3515" s="51">
        <f>Ugovori_OPULJP[[#This Row],[Bespovratna sredstva - EU dio - HRK]]/7.5345</f>
        <v>267609.92852876766</v>
      </c>
      <c r="Q3515" s="50">
        <f>Ugovori_OPULJP[[#This Row],[Bespovratna sredstva - Ukupno (EU+Nac) HRK
= Ukupna ugovorena vrijednost bespovratnih sredstava]]*Ugovori_OPULJP[[#This Row],[STOPA NACIONALNOG SUFINANCIRANJA %]]</f>
        <v>355818.8835</v>
      </c>
      <c r="R3515" s="51">
        <f>Ugovori_OPULJP[[#This Row],[Bespovratna sredstva - Nacionalni dio - HRK]]/7.5345</f>
        <v>47225.281505076644</v>
      </c>
      <c r="S3515" s="50">
        <v>2372125.89</v>
      </c>
      <c r="T3515" s="51">
        <f>Ugovori_OPULJP[[#This Row],[Bespovratna sredstva - Ukupno (EU+Nac) HRK
= Ukupna ugovorena vrijednost bespovratnih sredstava]]/7.5345</f>
        <v>314835.21003384434</v>
      </c>
      <c r="U3515" s="50">
        <v>0</v>
      </c>
      <c r="V3515" s="51">
        <f>Ugovori_OPULJP[[#This Row],[Javni doprinos korisnika - HRK]]/7.5345</f>
        <v>0</v>
      </c>
      <c r="W3515" s="50">
        <v>0</v>
      </c>
      <c r="X3515" s="51">
        <f>Ugovori_OPULJP[[#This Row],[Privatni doprinos korisnika - HRK]]/7.5345</f>
        <v>0</v>
      </c>
      <c r="Y3515" s="52">
        <v>2372125.89</v>
      </c>
      <c r="Z3515" s="53">
        <f>Ugovori_OPULJP[[#This Row],[UKUPNI PRIHVATLJIVI IZDACI
TOTAL ELIGIBLE EXPENDITURE
= Bespovratna sredstva ukupno + doprinos korisnika
= Ukupni prihvatljivi troškovi
= Ukupna ugovorena vrijednost projekta HRK]]/7.5345</f>
        <v>314835.21003384434</v>
      </c>
      <c r="AA3515" s="44" t="s">
        <v>752</v>
      </c>
      <c r="AB3515" s="44" t="s">
        <v>753</v>
      </c>
      <c r="AC3515" s="114" t="s">
        <v>12754</v>
      </c>
      <c r="AD3515" s="43" t="s">
        <v>12328</v>
      </c>
    </row>
    <row r="3516" spans="1:30" ht="88.5" customHeight="1" x14ac:dyDescent="0.2">
      <c r="A3516" s="41" t="s">
        <v>12755</v>
      </c>
      <c r="B3516" s="42" t="s">
        <v>12136</v>
      </c>
      <c r="C3516" s="43" t="s">
        <v>12323</v>
      </c>
      <c r="D3516" s="43" t="s">
        <v>12718</v>
      </c>
      <c r="E3516" s="44" t="s">
        <v>232</v>
      </c>
      <c r="F3516" s="45" t="s">
        <v>12756</v>
      </c>
      <c r="G3516" s="45" t="s">
        <v>12757</v>
      </c>
      <c r="H3516" s="47">
        <v>43402</v>
      </c>
      <c r="I3516" s="47">
        <v>44053</v>
      </c>
      <c r="J3516" s="48" t="str">
        <f>IF(Ugovori_OPULJP[[#This Row],[DATUM ZAVRŠETKA OPERACIJE]]&gt;DATE(2024,3,31),"u provedbi","završen")</f>
        <v>završen</v>
      </c>
      <c r="K3516" s="46" t="s">
        <v>425</v>
      </c>
      <c r="L3516" s="46" t="s">
        <v>425</v>
      </c>
      <c r="M3516" s="49">
        <v>0.85</v>
      </c>
      <c r="N3516" s="49">
        <v>0.15</v>
      </c>
      <c r="O3516" s="50">
        <f>Ugovori_OPULJP[[#This Row],[Bespovratna sredstva - Ukupno (EU+Nac) HRK
= Ukupna ugovorena vrijednost bespovratnih sredstava]]*Ugovori_OPULJP[[#This Row],[EU STOPA SUFINANCIRANJA %
EU CO-FINANCING RATE %]]</f>
        <v>1784762.051</v>
      </c>
      <c r="P3516" s="51">
        <f>Ugovori_OPULJP[[#This Row],[Bespovratna sredstva - EU dio - HRK]]/7.5345</f>
        <v>236878.63176056804</v>
      </c>
      <c r="Q3516" s="50">
        <f>Ugovori_OPULJP[[#This Row],[Bespovratna sredstva - Ukupno (EU+Nac) HRK
= Ukupna ugovorena vrijednost bespovratnih sredstava]]*Ugovori_OPULJP[[#This Row],[STOPA NACIONALNOG SUFINANCIRANJA %]]</f>
        <v>314958.00900000002</v>
      </c>
      <c r="R3516" s="51">
        <f>Ugovori_OPULJP[[#This Row],[Bespovratna sredstva - Nacionalni dio - HRK]]/7.5345</f>
        <v>41802.111487159069</v>
      </c>
      <c r="S3516" s="50">
        <v>2099720.06</v>
      </c>
      <c r="T3516" s="51">
        <f>Ugovori_OPULJP[[#This Row],[Bespovratna sredstva - Ukupno (EU+Nac) HRK
= Ukupna ugovorena vrijednost bespovratnih sredstava]]/7.5345</f>
        <v>278680.74324772711</v>
      </c>
      <c r="U3516" s="50">
        <v>0</v>
      </c>
      <c r="V3516" s="51">
        <f>Ugovori_OPULJP[[#This Row],[Javni doprinos korisnika - HRK]]/7.5345</f>
        <v>0</v>
      </c>
      <c r="W3516" s="50">
        <v>0</v>
      </c>
      <c r="X3516" s="51">
        <f>Ugovori_OPULJP[[#This Row],[Privatni doprinos korisnika - HRK]]/7.5345</f>
        <v>0</v>
      </c>
      <c r="Y3516" s="52">
        <v>2099720.06</v>
      </c>
      <c r="Z3516" s="53">
        <f>Ugovori_OPULJP[[#This Row],[UKUPNI PRIHVATLJIVI IZDACI
TOTAL ELIGIBLE EXPENDITURE
= Bespovratna sredstva ukupno + doprinos korisnika
= Ukupni prihvatljivi troškovi
= Ukupna ugovorena vrijednost projekta HRK]]/7.5345</f>
        <v>278680.74324772711</v>
      </c>
      <c r="AA3516" s="44" t="s">
        <v>752</v>
      </c>
      <c r="AB3516" s="44" t="s">
        <v>753</v>
      </c>
      <c r="AC3516" s="114" t="s">
        <v>12758</v>
      </c>
      <c r="AD3516" s="43" t="s">
        <v>12328</v>
      </c>
    </row>
    <row r="3517" spans="1:30" ht="88.5" customHeight="1" x14ac:dyDescent="0.2">
      <c r="A3517" s="41" t="s">
        <v>12759</v>
      </c>
      <c r="B3517" s="42" t="s">
        <v>12136</v>
      </c>
      <c r="C3517" s="43" t="s">
        <v>12323</v>
      </c>
      <c r="D3517" s="43" t="s">
        <v>12718</v>
      </c>
      <c r="E3517" s="44" t="s">
        <v>232</v>
      </c>
      <c r="F3517" s="45" t="s">
        <v>12760</v>
      </c>
      <c r="G3517" s="45" t="s">
        <v>12761</v>
      </c>
      <c r="H3517" s="47">
        <v>43402</v>
      </c>
      <c r="I3517" s="47">
        <v>44133</v>
      </c>
      <c r="J3517" s="48" t="str">
        <f>IF(Ugovori_OPULJP[[#This Row],[DATUM ZAVRŠETKA OPERACIJE]]&gt;DATE(2024,3,31),"u provedbi","završen")</f>
        <v>završen</v>
      </c>
      <c r="K3517" s="46" t="s">
        <v>94</v>
      </c>
      <c r="L3517" s="46" t="s">
        <v>94</v>
      </c>
      <c r="M3517" s="49">
        <v>0.85</v>
      </c>
      <c r="N3517" s="49">
        <v>0.15</v>
      </c>
      <c r="O3517" s="50">
        <f>Ugovori_OPULJP[[#This Row],[Bespovratna sredstva - Ukupno (EU+Nac) HRK
= Ukupna ugovorena vrijednost bespovratnih sredstava]]*Ugovori_OPULJP[[#This Row],[EU STOPA SUFINANCIRANJA %
EU CO-FINANCING RATE %]]</f>
        <v>2122984.344</v>
      </c>
      <c r="P3517" s="51">
        <f>Ugovori_OPULJP[[#This Row],[Bespovratna sredstva - EU dio - HRK]]/7.5345</f>
        <v>281768.44435596257</v>
      </c>
      <c r="Q3517" s="50">
        <f>Ugovori_OPULJP[[#This Row],[Bespovratna sredstva - Ukupno (EU+Nac) HRK
= Ukupna ugovorena vrijednost bespovratnih sredstava]]*Ugovori_OPULJP[[#This Row],[STOPA NACIONALNOG SUFINANCIRANJA %]]</f>
        <v>374644.29600000003</v>
      </c>
      <c r="R3517" s="51">
        <f>Ugovori_OPULJP[[#This Row],[Bespovratna sredstva - Nacionalni dio - HRK]]/7.5345</f>
        <v>49723.843121640457</v>
      </c>
      <c r="S3517" s="50">
        <v>2497628.64</v>
      </c>
      <c r="T3517" s="51">
        <f>Ugovori_OPULJP[[#This Row],[Bespovratna sredstva - Ukupno (EU+Nac) HRK
= Ukupna ugovorena vrijednost bespovratnih sredstava]]/7.5345</f>
        <v>331492.28747760301</v>
      </c>
      <c r="U3517" s="50">
        <v>0</v>
      </c>
      <c r="V3517" s="51">
        <f>Ugovori_OPULJP[[#This Row],[Javni doprinos korisnika - HRK]]/7.5345</f>
        <v>0</v>
      </c>
      <c r="W3517" s="50">
        <v>0</v>
      </c>
      <c r="X3517" s="51">
        <f>Ugovori_OPULJP[[#This Row],[Privatni doprinos korisnika - HRK]]/7.5345</f>
        <v>0</v>
      </c>
      <c r="Y3517" s="52">
        <v>2497628.64</v>
      </c>
      <c r="Z3517" s="53">
        <f>Ugovori_OPULJP[[#This Row],[UKUPNI PRIHVATLJIVI IZDACI
TOTAL ELIGIBLE EXPENDITURE
= Bespovratna sredstva ukupno + doprinos korisnika
= Ukupni prihvatljivi troškovi
= Ukupna ugovorena vrijednost projekta HRK]]/7.5345</f>
        <v>331492.28747760301</v>
      </c>
      <c r="AA3517" s="44" t="s">
        <v>752</v>
      </c>
      <c r="AB3517" s="44" t="s">
        <v>753</v>
      </c>
      <c r="AC3517" s="114" t="s">
        <v>12762</v>
      </c>
      <c r="AD3517" s="43" t="s">
        <v>12328</v>
      </c>
    </row>
    <row r="3518" spans="1:30" ht="88.5" customHeight="1" x14ac:dyDescent="0.2">
      <c r="A3518" s="41" t="s">
        <v>12763</v>
      </c>
      <c r="B3518" s="42" t="s">
        <v>12136</v>
      </c>
      <c r="C3518" s="43" t="s">
        <v>12323</v>
      </c>
      <c r="D3518" s="43" t="s">
        <v>12718</v>
      </c>
      <c r="E3518" s="44" t="s">
        <v>232</v>
      </c>
      <c r="F3518" s="45" t="s">
        <v>12764</v>
      </c>
      <c r="G3518" s="45" t="s">
        <v>12765</v>
      </c>
      <c r="H3518" s="47">
        <v>43402</v>
      </c>
      <c r="I3518" s="47">
        <v>44133</v>
      </c>
      <c r="J3518" s="48" t="str">
        <f>IF(Ugovori_OPULJP[[#This Row],[DATUM ZAVRŠETKA OPERACIJE]]&gt;DATE(2024,3,31),"u provedbi","završen")</f>
        <v>završen</v>
      </c>
      <c r="K3518" s="46" t="s">
        <v>12766</v>
      </c>
      <c r="L3518" s="46" t="s">
        <v>594</v>
      </c>
      <c r="M3518" s="49">
        <v>0.85</v>
      </c>
      <c r="N3518" s="49">
        <v>0.15</v>
      </c>
      <c r="O3518" s="50">
        <f>Ugovori_OPULJP[[#This Row],[Bespovratna sredstva - Ukupno (EU+Nac) HRK
= Ukupna ugovorena vrijednost bespovratnih sredstava]]*Ugovori_OPULJP[[#This Row],[EU STOPA SUFINANCIRANJA %
EU CO-FINANCING RATE %]]</f>
        <v>2124521.2969999998</v>
      </c>
      <c r="P3518" s="51">
        <f>Ugovori_OPULJP[[#This Row],[Bespovratna sredstva - EU dio - HRK]]/7.5345</f>
        <v>281972.43307452381</v>
      </c>
      <c r="Q3518" s="50">
        <f>Ugovori_OPULJP[[#This Row],[Bespovratna sredstva - Ukupno (EU+Nac) HRK
= Ukupna ugovorena vrijednost bespovratnih sredstava]]*Ugovori_OPULJP[[#This Row],[STOPA NACIONALNOG SUFINANCIRANJA %]]</f>
        <v>374915.52299999999</v>
      </c>
      <c r="R3518" s="51">
        <f>Ugovori_OPULJP[[#This Row],[Bespovratna sredstva - Nacionalni dio - HRK]]/7.5345</f>
        <v>49759.841130798326</v>
      </c>
      <c r="S3518" s="50">
        <v>2499436.8199999998</v>
      </c>
      <c r="T3518" s="51">
        <f>Ugovori_OPULJP[[#This Row],[Bespovratna sredstva - Ukupno (EU+Nac) HRK
= Ukupna ugovorena vrijednost bespovratnih sredstava]]/7.5345</f>
        <v>331732.27420532214</v>
      </c>
      <c r="U3518" s="50">
        <v>0</v>
      </c>
      <c r="V3518" s="51">
        <f>Ugovori_OPULJP[[#This Row],[Javni doprinos korisnika - HRK]]/7.5345</f>
        <v>0</v>
      </c>
      <c r="W3518" s="50">
        <v>0</v>
      </c>
      <c r="X3518" s="51">
        <f>Ugovori_OPULJP[[#This Row],[Privatni doprinos korisnika - HRK]]/7.5345</f>
        <v>0</v>
      </c>
      <c r="Y3518" s="52">
        <v>2499436.8199999998</v>
      </c>
      <c r="Z3518" s="53">
        <f>Ugovori_OPULJP[[#This Row],[UKUPNI PRIHVATLJIVI IZDACI
TOTAL ELIGIBLE EXPENDITURE
= Bespovratna sredstva ukupno + doprinos korisnika
= Ukupni prihvatljivi troškovi
= Ukupna ugovorena vrijednost projekta HRK]]/7.5345</f>
        <v>331732.27420532214</v>
      </c>
      <c r="AA3518" s="44" t="s">
        <v>752</v>
      </c>
      <c r="AB3518" s="44" t="s">
        <v>753</v>
      </c>
      <c r="AC3518" s="114" t="s">
        <v>12767</v>
      </c>
      <c r="AD3518" s="43" t="s">
        <v>12328</v>
      </c>
    </row>
    <row r="3519" spans="1:30" ht="88.5" customHeight="1" x14ac:dyDescent="0.2">
      <c r="A3519" s="41" t="s">
        <v>12768</v>
      </c>
      <c r="B3519" s="42" t="s">
        <v>12136</v>
      </c>
      <c r="C3519" s="43" t="s">
        <v>12323</v>
      </c>
      <c r="D3519" s="43" t="s">
        <v>12718</v>
      </c>
      <c r="E3519" s="44" t="s">
        <v>232</v>
      </c>
      <c r="F3519" s="45" t="s">
        <v>12769</v>
      </c>
      <c r="G3519" s="45" t="s">
        <v>12770</v>
      </c>
      <c r="H3519" s="47">
        <v>43402</v>
      </c>
      <c r="I3519" s="47">
        <v>44133</v>
      </c>
      <c r="J3519" s="48" t="str">
        <f>IF(Ugovori_OPULJP[[#This Row],[DATUM ZAVRŠETKA OPERACIJE]]&gt;DATE(2024,3,31),"u provedbi","završen")</f>
        <v>završen</v>
      </c>
      <c r="K3519" s="46" t="s">
        <v>338</v>
      </c>
      <c r="L3519" s="46" t="s">
        <v>338</v>
      </c>
      <c r="M3519" s="49">
        <v>0.85</v>
      </c>
      <c r="N3519" s="49">
        <v>0.15</v>
      </c>
      <c r="O3519" s="50">
        <f>Ugovori_OPULJP[[#This Row],[Bespovratna sredstva - Ukupno (EU+Nac) HRK
= Ukupna ugovorena vrijednost bespovratnih sredstava]]*Ugovori_OPULJP[[#This Row],[EU STOPA SUFINANCIRANJA %
EU CO-FINANCING RATE %]]</f>
        <v>717907.96849999996</v>
      </c>
      <c r="P3519" s="51">
        <f>Ugovori_OPULJP[[#This Row],[Bespovratna sredstva - EU dio - HRK]]/7.5345</f>
        <v>95282.76176255889</v>
      </c>
      <c r="Q3519" s="50">
        <f>Ugovori_OPULJP[[#This Row],[Bespovratna sredstva - Ukupno (EU+Nac) HRK
= Ukupna ugovorena vrijednost bespovratnih sredstava]]*Ugovori_OPULJP[[#This Row],[STOPA NACIONALNOG SUFINANCIRANJA %]]</f>
        <v>126689.6415</v>
      </c>
      <c r="R3519" s="51">
        <f>Ugovori_OPULJP[[#This Row],[Bespovratna sredstva - Nacionalni dio - HRK]]/7.5345</f>
        <v>16814.605016922156</v>
      </c>
      <c r="S3519" s="50">
        <v>844597.61</v>
      </c>
      <c r="T3519" s="51">
        <f>Ugovori_OPULJP[[#This Row],[Bespovratna sredstva - Ukupno (EU+Nac) HRK
= Ukupna ugovorena vrijednost bespovratnih sredstava]]/7.5345</f>
        <v>112097.36677948105</v>
      </c>
      <c r="U3519" s="50">
        <v>0</v>
      </c>
      <c r="V3519" s="51">
        <f>Ugovori_OPULJP[[#This Row],[Javni doprinos korisnika - HRK]]/7.5345</f>
        <v>0</v>
      </c>
      <c r="W3519" s="50">
        <v>0</v>
      </c>
      <c r="X3519" s="51">
        <f>Ugovori_OPULJP[[#This Row],[Privatni doprinos korisnika - HRK]]/7.5345</f>
        <v>0</v>
      </c>
      <c r="Y3519" s="52">
        <v>844597.61</v>
      </c>
      <c r="Z3519" s="53">
        <f>Ugovori_OPULJP[[#This Row],[UKUPNI PRIHVATLJIVI IZDACI
TOTAL ELIGIBLE EXPENDITURE
= Bespovratna sredstva ukupno + doprinos korisnika
= Ukupni prihvatljivi troškovi
= Ukupna ugovorena vrijednost projekta HRK]]/7.5345</f>
        <v>112097.36677948105</v>
      </c>
      <c r="AA3519" s="44" t="s">
        <v>752</v>
      </c>
      <c r="AB3519" s="44" t="s">
        <v>753</v>
      </c>
      <c r="AC3519" s="114" t="s">
        <v>12771</v>
      </c>
      <c r="AD3519" s="43" t="s">
        <v>12328</v>
      </c>
    </row>
    <row r="3520" spans="1:30" ht="88.5" customHeight="1" x14ac:dyDescent="0.2">
      <c r="A3520" s="41" t="s">
        <v>12772</v>
      </c>
      <c r="B3520" s="42" t="s">
        <v>12136</v>
      </c>
      <c r="C3520" s="43" t="s">
        <v>12323</v>
      </c>
      <c r="D3520" s="43" t="s">
        <v>12718</v>
      </c>
      <c r="E3520" s="44" t="s">
        <v>232</v>
      </c>
      <c r="F3520" s="45" t="s">
        <v>12773</v>
      </c>
      <c r="G3520" s="45" t="s">
        <v>308</v>
      </c>
      <c r="H3520" s="47">
        <v>43402</v>
      </c>
      <c r="I3520" s="47">
        <v>44041</v>
      </c>
      <c r="J3520" s="48" t="str">
        <f>IF(Ugovori_OPULJP[[#This Row],[DATUM ZAVRŠETKA OPERACIJE]]&gt;DATE(2024,3,31),"u provedbi","završen")</f>
        <v>završen</v>
      </c>
      <c r="K3520" s="46" t="s">
        <v>12774</v>
      </c>
      <c r="L3520" s="46" t="s">
        <v>37</v>
      </c>
      <c r="M3520" s="49">
        <v>0.85</v>
      </c>
      <c r="N3520" s="49">
        <v>0.15</v>
      </c>
      <c r="O3520" s="50">
        <f>Ugovori_OPULJP[[#This Row],[Bespovratna sredstva - Ukupno (EU+Nac) HRK
= Ukupna ugovorena vrijednost bespovratnih sredstava]]*Ugovori_OPULJP[[#This Row],[EU STOPA SUFINANCIRANJA %
EU CO-FINANCING RATE %]]</f>
        <v>678497.65049999999</v>
      </c>
      <c r="P3520" s="51">
        <f>Ugovori_OPULJP[[#This Row],[Bespovratna sredstva - EU dio - HRK]]/7.5345</f>
        <v>90052.113677085406</v>
      </c>
      <c r="Q3520" s="50">
        <f>Ugovori_OPULJP[[#This Row],[Bespovratna sredstva - Ukupno (EU+Nac) HRK
= Ukupna ugovorena vrijednost bespovratnih sredstava]]*Ugovori_OPULJP[[#This Row],[STOPA NACIONALNOG SUFINANCIRANJA %]]</f>
        <v>119734.8795</v>
      </c>
      <c r="R3520" s="51">
        <f>Ugovori_OPULJP[[#This Row],[Bespovratna sredstva - Nacionalni dio - HRK]]/7.5345</f>
        <v>15891.549472426836</v>
      </c>
      <c r="S3520" s="50">
        <v>798232.53</v>
      </c>
      <c r="T3520" s="51">
        <f>Ugovori_OPULJP[[#This Row],[Bespovratna sredstva - Ukupno (EU+Nac) HRK
= Ukupna ugovorena vrijednost bespovratnih sredstava]]/7.5345</f>
        <v>105943.66314951224</v>
      </c>
      <c r="U3520" s="50">
        <v>0</v>
      </c>
      <c r="V3520" s="51">
        <f>Ugovori_OPULJP[[#This Row],[Javni doprinos korisnika - HRK]]/7.5345</f>
        <v>0</v>
      </c>
      <c r="W3520" s="50">
        <v>0</v>
      </c>
      <c r="X3520" s="51">
        <f>Ugovori_OPULJP[[#This Row],[Privatni doprinos korisnika - HRK]]/7.5345</f>
        <v>0</v>
      </c>
      <c r="Y3520" s="52">
        <v>798232.53</v>
      </c>
      <c r="Z3520" s="53">
        <f>Ugovori_OPULJP[[#This Row],[UKUPNI PRIHVATLJIVI IZDACI
TOTAL ELIGIBLE EXPENDITURE
= Bespovratna sredstva ukupno + doprinos korisnika
= Ukupni prihvatljivi troškovi
= Ukupna ugovorena vrijednost projekta HRK]]/7.5345</f>
        <v>105943.66314951224</v>
      </c>
      <c r="AA3520" s="44" t="s">
        <v>752</v>
      </c>
      <c r="AB3520" s="44" t="s">
        <v>753</v>
      </c>
      <c r="AC3520" s="114" t="s">
        <v>12775</v>
      </c>
      <c r="AD3520" s="43" t="s">
        <v>12328</v>
      </c>
    </row>
    <row r="3521" spans="1:30" ht="88.5" customHeight="1" x14ac:dyDescent="0.2">
      <c r="A3521" s="41" t="s">
        <v>12776</v>
      </c>
      <c r="B3521" s="42" t="s">
        <v>12136</v>
      </c>
      <c r="C3521" s="43" t="s">
        <v>12323</v>
      </c>
      <c r="D3521" s="43" t="s">
        <v>12718</v>
      </c>
      <c r="E3521" s="44" t="s">
        <v>232</v>
      </c>
      <c r="F3521" s="45" t="s">
        <v>12777</v>
      </c>
      <c r="G3521" s="45" t="s">
        <v>12778</v>
      </c>
      <c r="H3521" s="47">
        <v>43411</v>
      </c>
      <c r="I3521" s="47">
        <v>44036</v>
      </c>
      <c r="J3521" s="48" t="str">
        <f>IF(Ugovori_OPULJP[[#This Row],[DATUM ZAVRŠETKA OPERACIJE]]&gt;DATE(2024,3,31),"u provedbi","završen")</f>
        <v>završen</v>
      </c>
      <c r="K3521" s="46" t="s">
        <v>130</v>
      </c>
      <c r="L3521" s="46" t="s">
        <v>130</v>
      </c>
      <c r="M3521" s="49">
        <v>0.85</v>
      </c>
      <c r="N3521" s="49">
        <v>0.15</v>
      </c>
      <c r="O3521" s="50">
        <f>Ugovori_OPULJP[[#This Row],[Bespovratna sredstva - Ukupno (EU+Nac) HRK
= Ukupna ugovorena vrijednost bespovratnih sredstava]]*Ugovori_OPULJP[[#This Row],[EU STOPA SUFINANCIRANJA %
EU CO-FINANCING RATE %]]</f>
        <v>670890.39699999988</v>
      </c>
      <c r="P3521" s="51">
        <f>Ugovori_OPULJP[[#This Row],[Bespovratna sredstva - EU dio - HRK]]/7.5345</f>
        <v>89042.457628243399</v>
      </c>
      <c r="Q3521" s="50">
        <f>Ugovori_OPULJP[[#This Row],[Bespovratna sredstva - Ukupno (EU+Nac) HRK
= Ukupna ugovorena vrijednost bespovratnih sredstava]]*Ugovori_OPULJP[[#This Row],[STOPA NACIONALNOG SUFINANCIRANJA %]]</f>
        <v>118392.42299999998</v>
      </c>
      <c r="R3521" s="51">
        <f>Ugovori_OPULJP[[#This Row],[Bespovratna sredstva - Nacionalni dio - HRK]]/7.5345</f>
        <v>15713.374875572365</v>
      </c>
      <c r="S3521" s="50">
        <v>789282.82</v>
      </c>
      <c r="T3521" s="51">
        <f>Ugovori_OPULJP[[#This Row],[Bespovratna sredstva - Ukupno (EU+Nac) HRK
= Ukupna ugovorena vrijednost bespovratnih sredstava]]/7.5345</f>
        <v>104755.83250381576</v>
      </c>
      <c r="U3521" s="50">
        <v>0</v>
      </c>
      <c r="V3521" s="51">
        <f>Ugovori_OPULJP[[#This Row],[Javni doprinos korisnika - HRK]]/7.5345</f>
        <v>0</v>
      </c>
      <c r="W3521" s="50">
        <v>0</v>
      </c>
      <c r="X3521" s="51">
        <f>Ugovori_OPULJP[[#This Row],[Privatni doprinos korisnika - HRK]]/7.5345</f>
        <v>0</v>
      </c>
      <c r="Y3521" s="52">
        <v>789282.82</v>
      </c>
      <c r="Z3521" s="53">
        <f>Ugovori_OPULJP[[#This Row],[UKUPNI PRIHVATLJIVI IZDACI
TOTAL ELIGIBLE EXPENDITURE
= Bespovratna sredstva ukupno + doprinos korisnika
= Ukupni prihvatljivi troškovi
= Ukupna ugovorena vrijednost projekta HRK]]/7.5345</f>
        <v>104755.83250381576</v>
      </c>
      <c r="AA3521" s="44" t="s">
        <v>752</v>
      </c>
      <c r="AB3521" s="44" t="s">
        <v>753</v>
      </c>
      <c r="AC3521" s="114" t="s">
        <v>12779</v>
      </c>
      <c r="AD3521" s="43" t="s">
        <v>12328</v>
      </c>
    </row>
    <row r="3522" spans="1:30" ht="88.5" customHeight="1" x14ac:dyDescent="0.2">
      <c r="A3522" s="41" t="s">
        <v>12780</v>
      </c>
      <c r="B3522" s="42" t="s">
        <v>12136</v>
      </c>
      <c r="C3522" s="43" t="s">
        <v>12323</v>
      </c>
      <c r="D3522" s="43" t="s">
        <v>12718</v>
      </c>
      <c r="E3522" s="44" t="s">
        <v>232</v>
      </c>
      <c r="F3522" s="45" t="s">
        <v>12781</v>
      </c>
      <c r="G3522" s="45" t="s">
        <v>12782</v>
      </c>
      <c r="H3522" s="47">
        <v>43402</v>
      </c>
      <c r="I3522" s="47">
        <v>43890</v>
      </c>
      <c r="J3522" s="48" t="str">
        <f>IF(Ugovori_OPULJP[[#This Row],[DATUM ZAVRŠETKA OPERACIJE]]&gt;DATE(2024,3,31),"u provedbi","završen")</f>
        <v>završen</v>
      </c>
      <c r="K3522" s="46" t="s">
        <v>211</v>
      </c>
      <c r="L3522" s="46" t="s">
        <v>211</v>
      </c>
      <c r="M3522" s="49">
        <v>0.85</v>
      </c>
      <c r="N3522" s="49">
        <v>0.15</v>
      </c>
      <c r="O3522" s="50">
        <f>Ugovori_OPULJP[[#This Row],[Bespovratna sredstva - Ukupno (EU+Nac) HRK
= Ukupna ugovorena vrijednost bespovratnih sredstava]]*Ugovori_OPULJP[[#This Row],[EU STOPA SUFINANCIRANJA %
EU CO-FINANCING RATE %]]</f>
        <v>675468.65</v>
      </c>
      <c r="P3522" s="51">
        <f>Ugovori_OPULJP[[#This Row],[Bespovratna sredstva - EU dio - HRK]]/7.5345</f>
        <v>89650.096224036097</v>
      </c>
      <c r="Q3522" s="50">
        <f>Ugovori_OPULJP[[#This Row],[Bespovratna sredstva - Ukupno (EU+Nac) HRK
= Ukupna ugovorena vrijednost bespovratnih sredstava]]*Ugovori_OPULJP[[#This Row],[STOPA NACIONALNOG SUFINANCIRANJA %]]</f>
        <v>119200.34999999999</v>
      </c>
      <c r="R3522" s="51">
        <f>Ugovori_OPULJP[[#This Row],[Bespovratna sredstva - Nacionalni dio - HRK]]/7.5345</f>
        <v>15820.605216006368</v>
      </c>
      <c r="S3522" s="50">
        <v>794669</v>
      </c>
      <c r="T3522" s="51">
        <f>Ugovori_OPULJP[[#This Row],[Bespovratna sredstva - Ukupno (EU+Nac) HRK
= Ukupna ugovorena vrijednost bespovratnih sredstava]]/7.5345</f>
        <v>105470.70144004247</v>
      </c>
      <c r="U3522" s="50">
        <v>0</v>
      </c>
      <c r="V3522" s="51">
        <f>Ugovori_OPULJP[[#This Row],[Javni doprinos korisnika - HRK]]/7.5345</f>
        <v>0</v>
      </c>
      <c r="W3522" s="50">
        <v>0</v>
      </c>
      <c r="X3522" s="51">
        <f>Ugovori_OPULJP[[#This Row],[Privatni doprinos korisnika - HRK]]/7.5345</f>
        <v>0</v>
      </c>
      <c r="Y3522" s="52">
        <v>794669</v>
      </c>
      <c r="Z3522" s="53">
        <f>Ugovori_OPULJP[[#This Row],[UKUPNI PRIHVATLJIVI IZDACI
TOTAL ELIGIBLE EXPENDITURE
= Bespovratna sredstva ukupno + doprinos korisnika
= Ukupni prihvatljivi troškovi
= Ukupna ugovorena vrijednost projekta HRK]]/7.5345</f>
        <v>105470.70144004247</v>
      </c>
      <c r="AA3522" s="44" t="s">
        <v>752</v>
      </c>
      <c r="AB3522" s="44" t="s">
        <v>753</v>
      </c>
      <c r="AC3522" s="114" t="s">
        <v>12783</v>
      </c>
      <c r="AD3522" s="43" t="s">
        <v>12328</v>
      </c>
    </row>
    <row r="3523" spans="1:30" ht="88.5" customHeight="1" x14ac:dyDescent="0.2">
      <c r="A3523" s="41" t="s">
        <v>12784</v>
      </c>
      <c r="B3523" s="42" t="s">
        <v>12136</v>
      </c>
      <c r="C3523" s="43" t="s">
        <v>12323</v>
      </c>
      <c r="D3523" s="43" t="s">
        <v>12718</v>
      </c>
      <c r="E3523" s="44" t="s">
        <v>232</v>
      </c>
      <c r="F3523" s="45" t="s">
        <v>12785</v>
      </c>
      <c r="G3523" s="45" t="s">
        <v>7764</v>
      </c>
      <c r="H3523" s="47">
        <v>43402</v>
      </c>
      <c r="I3523" s="47">
        <v>44041</v>
      </c>
      <c r="J3523" s="48" t="str">
        <f>IF(Ugovori_OPULJP[[#This Row],[DATUM ZAVRŠETKA OPERACIJE]]&gt;DATE(2024,3,31),"u provedbi","završen")</f>
        <v>završen</v>
      </c>
      <c r="K3523" s="46" t="s">
        <v>211</v>
      </c>
      <c r="L3523" s="46" t="s">
        <v>211</v>
      </c>
      <c r="M3523" s="49">
        <v>0.85</v>
      </c>
      <c r="N3523" s="49">
        <v>0.15</v>
      </c>
      <c r="O3523" s="50">
        <f>Ugovori_OPULJP[[#This Row],[Bespovratna sredstva - Ukupno (EU+Nac) HRK
= Ukupna ugovorena vrijednost bespovratnih sredstava]]*Ugovori_OPULJP[[#This Row],[EU STOPA SUFINANCIRANJA %
EU CO-FINANCING RATE %]]</f>
        <v>665720.43350000004</v>
      </c>
      <c r="P3523" s="51">
        <f>Ugovori_OPULJP[[#This Row],[Bespovratna sredstva - EU dio - HRK]]/7.5345</f>
        <v>88356.285553122303</v>
      </c>
      <c r="Q3523" s="50">
        <f>Ugovori_OPULJP[[#This Row],[Bespovratna sredstva - Ukupno (EU+Nac) HRK
= Ukupna ugovorena vrijednost bespovratnih sredstava]]*Ugovori_OPULJP[[#This Row],[STOPA NACIONALNOG SUFINANCIRANJA %]]</f>
        <v>117480.0765</v>
      </c>
      <c r="R3523" s="51">
        <f>Ugovori_OPULJP[[#This Row],[Bespovratna sredstva - Nacionalni dio - HRK]]/7.5345</f>
        <v>15592.28568584511</v>
      </c>
      <c r="S3523" s="50">
        <v>783200.51</v>
      </c>
      <c r="T3523" s="51">
        <f>Ugovori_OPULJP[[#This Row],[Bespovratna sredstva - Ukupno (EU+Nac) HRK
= Ukupna ugovorena vrijednost bespovratnih sredstava]]/7.5345</f>
        <v>103948.57123896742</v>
      </c>
      <c r="U3523" s="50">
        <v>0</v>
      </c>
      <c r="V3523" s="51">
        <f>Ugovori_OPULJP[[#This Row],[Javni doprinos korisnika - HRK]]/7.5345</f>
        <v>0</v>
      </c>
      <c r="W3523" s="50">
        <v>0</v>
      </c>
      <c r="X3523" s="51">
        <f>Ugovori_OPULJP[[#This Row],[Privatni doprinos korisnika - HRK]]/7.5345</f>
        <v>0</v>
      </c>
      <c r="Y3523" s="52">
        <v>783200.51</v>
      </c>
      <c r="Z3523" s="53">
        <f>Ugovori_OPULJP[[#This Row],[UKUPNI PRIHVATLJIVI IZDACI
TOTAL ELIGIBLE EXPENDITURE
= Bespovratna sredstva ukupno + doprinos korisnika
= Ukupni prihvatljivi troškovi
= Ukupna ugovorena vrijednost projekta HRK]]/7.5345</f>
        <v>103948.57123896742</v>
      </c>
      <c r="AA3523" s="44" t="s">
        <v>752</v>
      </c>
      <c r="AB3523" s="44" t="s">
        <v>753</v>
      </c>
      <c r="AC3523" s="114" t="s">
        <v>12786</v>
      </c>
      <c r="AD3523" s="43" t="s">
        <v>12328</v>
      </c>
    </row>
    <row r="3524" spans="1:30" ht="88.5" customHeight="1" x14ac:dyDescent="0.2">
      <c r="A3524" s="41" t="s">
        <v>12787</v>
      </c>
      <c r="B3524" s="42" t="s">
        <v>12136</v>
      </c>
      <c r="C3524" s="43" t="s">
        <v>12323</v>
      </c>
      <c r="D3524" s="43" t="s">
        <v>12718</v>
      </c>
      <c r="E3524" s="44" t="s">
        <v>232</v>
      </c>
      <c r="F3524" s="45" t="s">
        <v>12788</v>
      </c>
      <c r="G3524" s="45" t="s">
        <v>12789</v>
      </c>
      <c r="H3524" s="47">
        <v>43402</v>
      </c>
      <c r="I3524" s="47">
        <v>43890</v>
      </c>
      <c r="J3524" s="48" t="str">
        <f>IF(Ugovori_OPULJP[[#This Row],[DATUM ZAVRŠETKA OPERACIJE]]&gt;DATE(2024,3,31),"u provedbi","završen")</f>
        <v>završen</v>
      </c>
      <c r="K3524" s="46" t="s">
        <v>84</v>
      </c>
      <c r="L3524" s="46" t="s">
        <v>84</v>
      </c>
      <c r="M3524" s="49">
        <v>0.85</v>
      </c>
      <c r="N3524" s="49">
        <v>0.15</v>
      </c>
      <c r="O3524" s="50">
        <f>Ugovori_OPULJP[[#This Row],[Bespovratna sredstva - Ukupno (EU+Nac) HRK
= Ukupna ugovorena vrijednost bespovratnih sredstava]]*Ugovori_OPULJP[[#This Row],[EU STOPA SUFINANCIRANJA %
EU CO-FINANCING RATE %]]</f>
        <v>678093.79</v>
      </c>
      <c r="P3524" s="51">
        <f>Ugovori_OPULJP[[#This Row],[Bespovratna sredstva - EU dio - HRK]]/7.5345</f>
        <v>89998.512177317665</v>
      </c>
      <c r="Q3524" s="50">
        <f>Ugovori_OPULJP[[#This Row],[Bespovratna sredstva - Ukupno (EU+Nac) HRK
= Ukupna ugovorena vrijednost bespovratnih sredstava]]*Ugovori_OPULJP[[#This Row],[STOPA NACIONALNOG SUFINANCIRANJA %]]</f>
        <v>119663.61</v>
      </c>
      <c r="R3524" s="51">
        <f>Ugovori_OPULJP[[#This Row],[Bespovratna sredstva - Nacionalni dio - HRK]]/7.5345</f>
        <v>15882.09038423253</v>
      </c>
      <c r="S3524" s="50">
        <v>797757.4</v>
      </c>
      <c r="T3524" s="51">
        <f>Ugovori_OPULJP[[#This Row],[Bespovratna sredstva - Ukupno (EU+Nac) HRK
= Ukupna ugovorena vrijednost bespovratnih sredstava]]/7.5345</f>
        <v>105880.6025615502</v>
      </c>
      <c r="U3524" s="50">
        <v>0</v>
      </c>
      <c r="V3524" s="51">
        <f>Ugovori_OPULJP[[#This Row],[Javni doprinos korisnika - HRK]]/7.5345</f>
        <v>0</v>
      </c>
      <c r="W3524" s="50">
        <v>0</v>
      </c>
      <c r="X3524" s="51">
        <f>Ugovori_OPULJP[[#This Row],[Privatni doprinos korisnika - HRK]]/7.5345</f>
        <v>0</v>
      </c>
      <c r="Y3524" s="52">
        <v>797757.4</v>
      </c>
      <c r="Z3524" s="53">
        <f>Ugovori_OPULJP[[#This Row],[UKUPNI PRIHVATLJIVI IZDACI
TOTAL ELIGIBLE EXPENDITURE
= Bespovratna sredstva ukupno + doprinos korisnika
= Ukupni prihvatljivi troškovi
= Ukupna ugovorena vrijednost projekta HRK]]/7.5345</f>
        <v>105880.6025615502</v>
      </c>
      <c r="AA3524" s="44" t="s">
        <v>752</v>
      </c>
      <c r="AB3524" s="44" t="s">
        <v>753</v>
      </c>
      <c r="AC3524" s="114" t="s">
        <v>12790</v>
      </c>
      <c r="AD3524" s="43" t="s">
        <v>12328</v>
      </c>
    </row>
    <row r="3525" spans="1:30" ht="88.5" customHeight="1" x14ac:dyDescent="0.2">
      <c r="A3525" s="41" t="s">
        <v>12791</v>
      </c>
      <c r="B3525" s="42" t="s">
        <v>12136</v>
      </c>
      <c r="C3525" s="43" t="s">
        <v>12323</v>
      </c>
      <c r="D3525" s="43" t="s">
        <v>12718</v>
      </c>
      <c r="E3525" s="44" t="s">
        <v>232</v>
      </c>
      <c r="F3525" s="45" t="s">
        <v>12792</v>
      </c>
      <c r="G3525" s="45" t="s">
        <v>4691</v>
      </c>
      <c r="H3525" s="47">
        <v>43402</v>
      </c>
      <c r="I3525" s="47">
        <v>44133</v>
      </c>
      <c r="J3525" s="48" t="str">
        <f>IF(Ugovori_OPULJP[[#This Row],[DATUM ZAVRŠETKA OPERACIJE]]&gt;DATE(2024,3,31),"u provedbi","završen")</f>
        <v>završen</v>
      </c>
      <c r="K3525" s="46" t="s">
        <v>200</v>
      </c>
      <c r="L3525" s="46" t="s">
        <v>200</v>
      </c>
      <c r="M3525" s="49">
        <v>0.85</v>
      </c>
      <c r="N3525" s="49">
        <v>0.15</v>
      </c>
      <c r="O3525" s="50">
        <f>Ugovori_OPULJP[[#This Row],[Bespovratna sredstva - Ukupno (EU+Nac) HRK
= Ukupna ugovorena vrijednost bespovratnih sredstava]]*Ugovori_OPULJP[[#This Row],[EU STOPA SUFINANCIRANJA %
EU CO-FINANCING RATE %]]</f>
        <v>677791.93799999997</v>
      </c>
      <c r="P3525" s="51">
        <f>Ugovori_OPULJP[[#This Row],[Bespovratna sredstva - EU dio - HRK]]/7.5345</f>
        <v>89958.449532152095</v>
      </c>
      <c r="Q3525" s="50">
        <f>Ugovori_OPULJP[[#This Row],[Bespovratna sredstva - Ukupno (EU+Nac) HRK
= Ukupna ugovorena vrijednost bespovratnih sredstava]]*Ugovori_OPULJP[[#This Row],[STOPA NACIONALNOG SUFINANCIRANJA %]]</f>
        <v>119610.342</v>
      </c>
      <c r="R3525" s="51">
        <f>Ugovori_OPULJP[[#This Row],[Bespovratna sredstva - Nacionalni dio - HRK]]/7.5345</f>
        <v>15875.0205056739</v>
      </c>
      <c r="S3525" s="50">
        <v>797402.28</v>
      </c>
      <c r="T3525" s="51">
        <f>Ugovori_OPULJP[[#This Row],[Bespovratna sredstva - Ukupno (EU+Nac) HRK
= Ukupna ugovorena vrijednost bespovratnih sredstava]]/7.5345</f>
        <v>105833.470037826</v>
      </c>
      <c r="U3525" s="50">
        <v>0</v>
      </c>
      <c r="V3525" s="51">
        <f>Ugovori_OPULJP[[#This Row],[Javni doprinos korisnika - HRK]]/7.5345</f>
        <v>0</v>
      </c>
      <c r="W3525" s="50">
        <v>0</v>
      </c>
      <c r="X3525" s="51">
        <f>Ugovori_OPULJP[[#This Row],[Privatni doprinos korisnika - HRK]]/7.5345</f>
        <v>0</v>
      </c>
      <c r="Y3525" s="52">
        <v>797402.28</v>
      </c>
      <c r="Z3525" s="53">
        <f>Ugovori_OPULJP[[#This Row],[UKUPNI PRIHVATLJIVI IZDACI
TOTAL ELIGIBLE EXPENDITURE
= Bespovratna sredstva ukupno + doprinos korisnika
= Ukupni prihvatljivi troškovi
= Ukupna ugovorena vrijednost projekta HRK]]/7.5345</f>
        <v>105833.470037826</v>
      </c>
      <c r="AA3525" s="44" t="s">
        <v>752</v>
      </c>
      <c r="AB3525" s="44" t="s">
        <v>753</v>
      </c>
      <c r="AC3525" s="114" t="s">
        <v>12793</v>
      </c>
      <c r="AD3525" s="43" t="s">
        <v>12328</v>
      </c>
    </row>
    <row r="3526" spans="1:30" ht="88.5" customHeight="1" x14ac:dyDescent="0.2">
      <c r="A3526" s="41" t="s">
        <v>12794</v>
      </c>
      <c r="B3526" s="42" t="s">
        <v>12136</v>
      </c>
      <c r="C3526" s="43" t="s">
        <v>12323</v>
      </c>
      <c r="D3526" s="43" t="s">
        <v>12718</v>
      </c>
      <c r="E3526" s="44" t="s">
        <v>232</v>
      </c>
      <c r="F3526" s="45" t="s">
        <v>12795</v>
      </c>
      <c r="G3526" s="45" t="s">
        <v>12796</v>
      </c>
      <c r="H3526" s="47">
        <v>43402</v>
      </c>
      <c r="I3526" s="47">
        <v>43950</v>
      </c>
      <c r="J3526" s="48" t="str">
        <f>IF(Ugovori_OPULJP[[#This Row],[DATUM ZAVRŠETKA OPERACIJE]]&gt;DATE(2024,3,31),"u provedbi","završen")</f>
        <v>završen</v>
      </c>
      <c r="K3526" s="46" t="s">
        <v>249</v>
      </c>
      <c r="L3526" s="46" t="s">
        <v>249</v>
      </c>
      <c r="M3526" s="49">
        <v>0.85</v>
      </c>
      <c r="N3526" s="49">
        <v>0.15</v>
      </c>
      <c r="O3526" s="50">
        <f>Ugovori_OPULJP[[#This Row],[Bespovratna sredstva - Ukupno (EU+Nac) HRK
= Ukupna ugovorena vrijednost bespovratnih sredstava]]*Ugovori_OPULJP[[#This Row],[EU STOPA SUFINANCIRANJA %
EU CO-FINANCING RATE %]]</f>
        <v>654301.21900000004</v>
      </c>
      <c r="P3526" s="51">
        <f>Ugovori_OPULJP[[#This Row],[Bespovratna sredstva - EU dio - HRK]]/7.5345</f>
        <v>86840.695334793287</v>
      </c>
      <c r="Q3526" s="50">
        <f>Ugovori_OPULJP[[#This Row],[Bespovratna sredstva - Ukupno (EU+Nac) HRK
= Ukupna ugovorena vrijednost bespovratnih sredstava]]*Ugovori_OPULJP[[#This Row],[STOPA NACIONALNOG SUFINANCIRANJA %]]</f>
        <v>115464.921</v>
      </c>
      <c r="R3526" s="51">
        <f>Ugovori_OPULJP[[#This Row],[Bespovratna sredstva - Nacionalni dio - HRK]]/7.5345</f>
        <v>15324.828588492932</v>
      </c>
      <c r="S3526" s="50">
        <v>769766.14</v>
      </c>
      <c r="T3526" s="51">
        <f>Ugovori_OPULJP[[#This Row],[Bespovratna sredstva - Ukupno (EU+Nac) HRK
= Ukupna ugovorena vrijednost bespovratnih sredstava]]/7.5345</f>
        <v>102165.52392328621</v>
      </c>
      <c r="U3526" s="50">
        <v>0</v>
      </c>
      <c r="V3526" s="51">
        <f>Ugovori_OPULJP[[#This Row],[Javni doprinos korisnika - HRK]]/7.5345</f>
        <v>0</v>
      </c>
      <c r="W3526" s="50">
        <v>0</v>
      </c>
      <c r="X3526" s="51">
        <f>Ugovori_OPULJP[[#This Row],[Privatni doprinos korisnika - HRK]]/7.5345</f>
        <v>0</v>
      </c>
      <c r="Y3526" s="52">
        <v>769766.14</v>
      </c>
      <c r="Z3526" s="53">
        <f>Ugovori_OPULJP[[#This Row],[UKUPNI PRIHVATLJIVI IZDACI
TOTAL ELIGIBLE EXPENDITURE
= Bespovratna sredstva ukupno + doprinos korisnika
= Ukupni prihvatljivi troškovi
= Ukupna ugovorena vrijednost projekta HRK]]/7.5345</f>
        <v>102165.52392328621</v>
      </c>
      <c r="AA3526" s="44" t="s">
        <v>752</v>
      </c>
      <c r="AB3526" s="44" t="s">
        <v>753</v>
      </c>
      <c r="AC3526" s="114" t="s">
        <v>12797</v>
      </c>
      <c r="AD3526" s="43" t="s">
        <v>12328</v>
      </c>
    </row>
    <row r="3527" spans="1:30" ht="88.5" customHeight="1" x14ac:dyDescent="0.2">
      <c r="A3527" s="41" t="s">
        <v>12798</v>
      </c>
      <c r="B3527" s="42" t="s">
        <v>12136</v>
      </c>
      <c r="C3527" s="43" t="s">
        <v>12323</v>
      </c>
      <c r="D3527" s="43" t="s">
        <v>12718</v>
      </c>
      <c r="E3527" s="44" t="s">
        <v>232</v>
      </c>
      <c r="F3527" s="45" t="s">
        <v>12799</v>
      </c>
      <c r="G3527" s="45" t="s">
        <v>12800</v>
      </c>
      <c r="H3527" s="47">
        <v>43435</v>
      </c>
      <c r="I3527" s="47">
        <v>43983</v>
      </c>
      <c r="J3527" s="48" t="str">
        <f>IF(Ugovori_OPULJP[[#This Row],[DATUM ZAVRŠETKA OPERACIJE]]&gt;DATE(2024,3,31),"u provedbi","završen")</f>
        <v>završen</v>
      </c>
      <c r="K3527" s="46" t="s">
        <v>37</v>
      </c>
      <c r="L3527" s="46" t="s">
        <v>37</v>
      </c>
      <c r="M3527" s="49">
        <v>0.85</v>
      </c>
      <c r="N3527" s="49">
        <v>0.15</v>
      </c>
      <c r="O3527" s="50">
        <f>Ugovori_OPULJP[[#This Row],[Bespovratna sredstva - Ukupno (EU+Nac) HRK
= Ukupna ugovorena vrijednost bespovratnih sredstava]]*Ugovori_OPULJP[[#This Row],[EU STOPA SUFINANCIRANJA %
EU CO-FINANCING RATE %]]</f>
        <v>646560.77899999998</v>
      </c>
      <c r="P3527" s="51">
        <f>Ugovori_OPULJP[[#This Row],[Bespovratna sredstva - EU dio - HRK]]/7.5345</f>
        <v>85813.362399628371</v>
      </c>
      <c r="Q3527" s="50">
        <f>Ugovori_OPULJP[[#This Row],[Bespovratna sredstva - Ukupno (EU+Nac) HRK
= Ukupna ugovorena vrijednost bespovratnih sredstava]]*Ugovori_OPULJP[[#This Row],[STOPA NACIONALNOG SUFINANCIRANJA %]]</f>
        <v>114098.961</v>
      </c>
      <c r="R3527" s="51">
        <f>Ugovori_OPULJP[[#This Row],[Bespovratna sredstva - Nacionalni dio - HRK]]/7.5345</f>
        <v>15143.534541110888</v>
      </c>
      <c r="S3527" s="50">
        <v>760659.74</v>
      </c>
      <c r="T3527" s="51">
        <f>Ugovori_OPULJP[[#This Row],[Bespovratna sredstva - Ukupno (EU+Nac) HRK
= Ukupna ugovorena vrijednost bespovratnih sredstava]]/7.5345</f>
        <v>100956.89694073926</v>
      </c>
      <c r="U3527" s="50">
        <v>0</v>
      </c>
      <c r="V3527" s="51">
        <f>Ugovori_OPULJP[[#This Row],[Javni doprinos korisnika - HRK]]/7.5345</f>
        <v>0</v>
      </c>
      <c r="W3527" s="50">
        <v>0</v>
      </c>
      <c r="X3527" s="51">
        <f>Ugovori_OPULJP[[#This Row],[Privatni doprinos korisnika - HRK]]/7.5345</f>
        <v>0</v>
      </c>
      <c r="Y3527" s="52">
        <v>760659.74</v>
      </c>
      <c r="Z3527" s="53">
        <f>Ugovori_OPULJP[[#This Row],[UKUPNI PRIHVATLJIVI IZDACI
TOTAL ELIGIBLE EXPENDITURE
= Bespovratna sredstva ukupno + doprinos korisnika
= Ukupni prihvatljivi troškovi
= Ukupna ugovorena vrijednost projekta HRK]]/7.5345</f>
        <v>100956.89694073926</v>
      </c>
      <c r="AA3527" s="44" t="s">
        <v>752</v>
      </c>
      <c r="AB3527" s="44" t="s">
        <v>753</v>
      </c>
      <c r="AC3527" s="114" t="s">
        <v>12801</v>
      </c>
      <c r="AD3527" s="43" t="s">
        <v>12328</v>
      </c>
    </row>
    <row r="3528" spans="1:30" ht="88.5" customHeight="1" x14ac:dyDescent="0.2">
      <c r="A3528" s="41" t="s">
        <v>12802</v>
      </c>
      <c r="B3528" s="42" t="s">
        <v>12136</v>
      </c>
      <c r="C3528" s="43" t="s">
        <v>12323</v>
      </c>
      <c r="D3528" s="43" t="s">
        <v>12718</v>
      </c>
      <c r="E3528" s="44" t="s">
        <v>232</v>
      </c>
      <c r="F3528" s="45" t="s">
        <v>12803</v>
      </c>
      <c r="G3528" s="62" t="s">
        <v>3035</v>
      </c>
      <c r="H3528" s="47">
        <v>43402</v>
      </c>
      <c r="I3528" s="47">
        <v>44133</v>
      </c>
      <c r="J3528" s="48" t="str">
        <f>IF(Ugovori_OPULJP[[#This Row],[DATUM ZAVRŠETKA OPERACIJE]]&gt;DATE(2024,3,31),"u provedbi","završen")</f>
        <v>završen</v>
      </c>
      <c r="K3528" s="46" t="s">
        <v>94</v>
      </c>
      <c r="L3528" s="46" t="s">
        <v>94</v>
      </c>
      <c r="M3528" s="49">
        <v>0.85</v>
      </c>
      <c r="N3528" s="49">
        <v>0.15</v>
      </c>
      <c r="O3528" s="50">
        <f>Ugovori_OPULJP[[#This Row],[Bespovratna sredstva - Ukupno (EU+Nac) HRK
= Ukupna ugovorena vrijednost bespovratnih sredstava]]*Ugovori_OPULJP[[#This Row],[EU STOPA SUFINANCIRANJA %
EU CO-FINANCING RATE %]]</f>
        <v>679684.52249999996</v>
      </c>
      <c r="P3528" s="51">
        <f>Ugovori_OPULJP[[#This Row],[Bespovratna sredstva - EU dio - HRK]]/7.5345</f>
        <v>90209.638662154088</v>
      </c>
      <c r="Q3528" s="50">
        <f>Ugovori_OPULJP[[#This Row],[Bespovratna sredstva - Ukupno (EU+Nac) HRK
= Ukupna ugovorena vrijednost bespovratnih sredstava]]*Ugovori_OPULJP[[#This Row],[STOPA NACIONALNOG SUFINANCIRANJA %]]</f>
        <v>119944.32749999998</v>
      </c>
      <c r="R3528" s="51">
        <f>Ugovori_OPULJP[[#This Row],[Bespovratna sredstva - Nacionalni dio - HRK]]/7.5345</f>
        <v>15919.347999203661</v>
      </c>
      <c r="S3528" s="50">
        <v>799628.85</v>
      </c>
      <c r="T3528" s="51">
        <f>Ugovori_OPULJP[[#This Row],[Bespovratna sredstva - Ukupno (EU+Nac) HRK
= Ukupna ugovorena vrijednost bespovratnih sredstava]]/7.5345</f>
        <v>106128.98666135775</v>
      </c>
      <c r="U3528" s="50">
        <v>0</v>
      </c>
      <c r="V3528" s="51">
        <f>Ugovori_OPULJP[[#This Row],[Javni doprinos korisnika - HRK]]/7.5345</f>
        <v>0</v>
      </c>
      <c r="W3528" s="50">
        <v>0</v>
      </c>
      <c r="X3528" s="51">
        <f>Ugovori_OPULJP[[#This Row],[Privatni doprinos korisnika - HRK]]/7.5345</f>
        <v>0</v>
      </c>
      <c r="Y3528" s="52">
        <v>799628.85</v>
      </c>
      <c r="Z3528" s="53">
        <f>Ugovori_OPULJP[[#This Row],[UKUPNI PRIHVATLJIVI IZDACI
TOTAL ELIGIBLE EXPENDITURE
= Bespovratna sredstva ukupno + doprinos korisnika
= Ukupni prihvatljivi troškovi
= Ukupna ugovorena vrijednost projekta HRK]]/7.5345</f>
        <v>106128.98666135775</v>
      </c>
      <c r="AA3528" s="44" t="s">
        <v>752</v>
      </c>
      <c r="AB3528" s="44" t="s">
        <v>753</v>
      </c>
      <c r="AC3528" s="114" t="s">
        <v>12804</v>
      </c>
      <c r="AD3528" s="43" t="s">
        <v>12328</v>
      </c>
    </row>
    <row r="3529" spans="1:30" ht="88.5" customHeight="1" x14ac:dyDescent="0.2">
      <c r="A3529" s="41" t="s">
        <v>12805</v>
      </c>
      <c r="B3529" s="42" t="s">
        <v>12136</v>
      </c>
      <c r="C3529" s="43" t="s">
        <v>12323</v>
      </c>
      <c r="D3529" s="43" t="s">
        <v>12718</v>
      </c>
      <c r="E3529" s="44" t="s">
        <v>232</v>
      </c>
      <c r="F3529" s="45" t="s">
        <v>12806</v>
      </c>
      <c r="G3529" s="45" t="s">
        <v>12807</v>
      </c>
      <c r="H3529" s="47">
        <v>43402</v>
      </c>
      <c r="I3529" s="47">
        <v>43767</v>
      </c>
      <c r="J3529" s="48" t="str">
        <f>IF(Ugovori_OPULJP[[#This Row],[DATUM ZAVRŠETKA OPERACIJE]]&gt;DATE(2024,3,31),"u provedbi","završen")</f>
        <v>završen</v>
      </c>
      <c r="K3529" s="46" t="s">
        <v>2970</v>
      </c>
      <c r="L3529" s="46" t="s">
        <v>84</v>
      </c>
      <c r="M3529" s="49">
        <v>0.85</v>
      </c>
      <c r="N3529" s="49">
        <v>0.15</v>
      </c>
      <c r="O3529" s="50">
        <f>Ugovori_OPULJP[[#This Row],[Bespovratna sredstva - Ukupno (EU+Nac) HRK
= Ukupna ugovorena vrijednost bespovratnih sredstava]]*Ugovori_OPULJP[[#This Row],[EU STOPA SUFINANCIRANJA %
EU CO-FINANCING RATE %]]</f>
        <v>626664.353</v>
      </c>
      <c r="P3529" s="51">
        <f>Ugovori_OPULJP[[#This Row],[Bespovratna sredstva - EU dio - HRK]]/7.5345</f>
        <v>83172.652863494586</v>
      </c>
      <c r="Q3529" s="50">
        <f>Ugovori_OPULJP[[#This Row],[Bespovratna sredstva - Ukupno (EU+Nac) HRK
= Ukupna ugovorena vrijednost bespovratnih sredstava]]*Ugovori_OPULJP[[#This Row],[STOPA NACIONALNOG SUFINANCIRANJA %]]</f>
        <v>110587.827</v>
      </c>
      <c r="R3529" s="51">
        <f>Ugovori_OPULJP[[#This Row],[Bespovratna sredstva - Nacionalni dio - HRK]]/7.5345</f>
        <v>14677.526975910811</v>
      </c>
      <c r="S3529" s="50">
        <v>737252.18</v>
      </c>
      <c r="T3529" s="51">
        <f>Ugovori_OPULJP[[#This Row],[Bespovratna sredstva - Ukupno (EU+Nac) HRK
= Ukupna ugovorena vrijednost bespovratnih sredstava]]/7.5345</f>
        <v>97850.179839405406</v>
      </c>
      <c r="U3529" s="50">
        <v>0</v>
      </c>
      <c r="V3529" s="51">
        <f>Ugovori_OPULJP[[#This Row],[Javni doprinos korisnika - HRK]]/7.5345</f>
        <v>0</v>
      </c>
      <c r="W3529" s="50">
        <v>0</v>
      </c>
      <c r="X3529" s="51">
        <f>Ugovori_OPULJP[[#This Row],[Privatni doprinos korisnika - HRK]]/7.5345</f>
        <v>0</v>
      </c>
      <c r="Y3529" s="52">
        <v>737252.18</v>
      </c>
      <c r="Z3529" s="53">
        <f>Ugovori_OPULJP[[#This Row],[UKUPNI PRIHVATLJIVI IZDACI
TOTAL ELIGIBLE EXPENDITURE
= Bespovratna sredstva ukupno + doprinos korisnika
= Ukupni prihvatljivi troškovi
= Ukupna ugovorena vrijednost projekta HRK]]/7.5345</f>
        <v>97850.179839405406</v>
      </c>
      <c r="AA3529" s="44" t="s">
        <v>752</v>
      </c>
      <c r="AB3529" s="44" t="s">
        <v>753</v>
      </c>
      <c r="AC3529" s="114" t="s">
        <v>12808</v>
      </c>
      <c r="AD3529" s="43" t="s">
        <v>12328</v>
      </c>
    </row>
    <row r="3530" spans="1:30" ht="88.5" customHeight="1" x14ac:dyDescent="0.2">
      <c r="A3530" s="41" t="s">
        <v>12809</v>
      </c>
      <c r="B3530" s="42" t="s">
        <v>12136</v>
      </c>
      <c r="C3530" s="43" t="s">
        <v>12323</v>
      </c>
      <c r="D3530" s="43" t="s">
        <v>12718</v>
      </c>
      <c r="E3530" s="44" t="s">
        <v>232</v>
      </c>
      <c r="F3530" s="45" t="s">
        <v>12810</v>
      </c>
      <c r="G3530" s="45" t="s">
        <v>945</v>
      </c>
      <c r="H3530" s="47">
        <v>43402</v>
      </c>
      <c r="I3530" s="47">
        <v>44133</v>
      </c>
      <c r="J3530" s="48" t="str">
        <f>IF(Ugovori_OPULJP[[#This Row],[DATUM ZAVRŠETKA OPERACIJE]]&gt;DATE(2024,3,31),"u provedbi","završen")</f>
        <v>završen</v>
      </c>
      <c r="K3530" s="46" t="s">
        <v>12811</v>
      </c>
      <c r="L3530" s="46" t="s">
        <v>173</v>
      </c>
      <c r="M3530" s="49">
        <v>0.85</v>
      </c>
      <c r="N3530" s="49">
        <v>0.15</v>
      </c>
      <c r="O3530" s="50">
        <f>Ugovori_OPULJP[[#This Row],[Bespovratna sredstva - Ukupno (EU+Nac) HRK
= Ukupna ugovorena vrijednost bespovratnih sredstava]]*Ugovori_OPULJP[[#This Row],[EU STOPA SUFINANCIRANJA %
EU CO-FINANCING RATE %]]</f>
        <v>672520.68</v>
      </c>
      <c r="P3530" s="51">
        <f>Ugovori_OPULJP[[#This Row],[Bespovratna sredstva - EU dio - HRK]]/7.5345</f>
        <v>89258.833366514038</v>
      </c>
      <c r="Q3530" s="50">
        <f>Ugovori_OPULJP[[#This Row],[Bespovratna sredstva - Ukupno (EU+Nac) HRK
= Ukupna ugovorena vrijednost bespovratnih sredstava]]*Ugovori_OPULJP[[#This Row],[STOPA NACIONALNOG SUFINANCIRANJA %]]</f>
        <v>118680.12</v>
      </c>
      <c r="R3530" s="51">
        <f>Ugovori_OPULJP[[#This Row],[Bespovratna sredstva - Nacionalni dio - HRK]]/7.5345</f>
        <v>15751.558829384829</v>
      </c>
      <c r="S3530" s="50">
        <v>791200.8</v>
      </c>
      <c r="T3530" s="51">
        <f>Ugovori_OPULJP[[#This Row],[Bespovratna sredstva - Ukupno (EU+Nac) HRK
= Ukupna ugovorena vrijednost bespovratnih sredstava]]/7.5345</f>
        <v>105010.39219589886</v>
      </c>
      <c r="U3530" s="50">
        <v>0</v>
      </c>
      <c r="V3530" s="51">
        <f>Ugovori_OPULJP[[#This Row],[Javni doprinos korisnika - HRK]]/7.5345</f>
        <v>0</v>
      </c>
      <c r="W3530" s="50">
        <v>0</v>
      </c>
      <c r="X3530" s="51">
        <f>Ugovori_OPULJP[[#This Row],[Privatni doprinos korisnika - HRK]]/7.5345</f>
        <v>0</v>
      </c>
      <c r="Y3530" s="52">
        <v>791200.8</v>
      </c>
      <c r="Z3530" s="53">
        <f>Ugovori_OPULJP[[#This Row],[UKUPNI PRIHVATLJIVI IZDACI
TOTAL ELIGIBLE EXPENDITURE
= Bespovratna sredstva ukupno + doprinos korisnika
= Ukupni prihvatljivi troškovi
= Ukupna ugovorena vrijednost projekta HRK]]/7.5345</f>
        <v>105010.39219589886</v>
      </c>
      <c r="AA3530" s="44" t="s">
        <v>752</v>
      </c>
      <c r="AB3530" s="44" t="s">
        <v>753</v>
      </c>
      <c r="AC3530" s="114" t="s">
        <v>12812</v>
      </c>
      <c r="AD3530" s="43" t="s">
        <v>12328</v>
      </c>
    </row>
    <row r="3531" spans="1:30" ht="88.5" customHeight="1" x14ac:dyDescent="0.2">
      <c r="A3531" s="41" t="s">
        <v>12813</v>
      </c>
      <c r="B3531" s="42" t="s">
        <v>12136</v>
      </c>
      <c r="C3531" s="43" t="s">
        <v>12323</v>
      </c>
      <c r="D3531" s="43" t="s">
        <v>12718</v>
      </c>
      <c r="E3531" s="44" t="s">
        <v>232</v>
      </c>
      <c r="F3531" s="45" t="s">
        <v>12814</v>
      </c>
      <c r="G3531" s="45" t="s">
        <v>12815</v>
      </c>
      <c r="H3531" s="47">
        <v>43402</v>
      </c>
      <c r="I3531" s="47">
        <v>44133</v>
      </c>
      <c r="J3531" s="48" t="str">
        <f>IF(Ugovori_OPULJP[[#This Row],[DATUM ZAVRŠETKA OPERACIJE]]&gt;DATE(2024,3,31),"u provedbi","završen")</f>
        <v>završen</v>
      </c>
      <c r="K3531" s="46" t="s">
        <v>79</v>
      </c>
      <c r="L3531" s="46" t="s">
        <v>79</v>
      </c>
      <c r="M3531" s="49">
        <v>0.85</v>
      </c>
      <c r="N3531" s="49">
        <v>0.15</v>
      </c>
      <c r="O3531" s="50">
        <f>Ugovori_OPULJP[[#This Row],[Bespovratna sredstva - Ukupno (EU+Nac) HRK
= Ukupna ugovorena vrijednost bespovratnih sredstava]]*Ugovori_OPULJP[[#This Row],[EU STOPA SUFINANCIRANJA %
EU CO-FINANCING RATE %]]</f>
        <v>631461.62549999997</v>
      </c>
      <c r="P3531" s="51">
        <f>Ugovori_OPULJP[[#This Row],[Bespovratna sredstva - EU dio - HRK]]/7.5345</f>
        <v>83809.360342424843</v>
      </c>
      <c r="Q3531" s="50">
        <f>Ugovori_OPULJP[[#This Row],[Bespovratna sredstva - Ukupno (EU+Nac) HRK
= Ukupna ugovorena vrijednost bespovratnih sredstava]]*Ugovori_OPULJP[[#This Row],[STOPA NACIONALNOG SUFINANCIRANJA %]]</f>
        <v>111434.4045</v>
      </c>
      <c r="R3531" s="51">
        <f>Ugovori_OPULJP[[#This Row],[Bespovratna sredstva - Nacionalni dio - HRK]]/7.5345</f>
        <v>14789.887119251443</v>
      </c>
      <c r="S3531" s="50">
        <v>742896.03</v>
      </c>
      <c r="T3531" s="51">
        <f>Ugovori_OPULJP[[#This Row],[Bespovratna sredstva - Ukupno (EU+Nac) HRK
= Ukupna ugovorena vrijednost bespovratnih sredstava]]/7.5345</f>
        <v>98599.247461676292</v>
      </c>
      <c r="U3531" s="50">
        <v>0</v>
      </c>
      <c r="V3531" s="51">
        <f>Ugovori_OPULJP[[#This Row],[Javni doprinos korisnika - HRK]]/7.5345</f>
        <v>0</v>
      </c>
      <c r="W3531" s="50">
        <v>0</v>
      </c>
      <c r="X3531" s="51">
        <f>Ugovori_OPULJP[[#This Row],[Privatni doprinos korisnika - HRK]]/7.5345</f>
        <v>0</v>
      </c>
      <c r="Y3531" s="52">
        <v>742896.03</v>
      </c>
      <c r="Z3531" s="53">
        <f>Ugovori_OPULJP[[#This Row],[UKUPNI PRIHVATLJIVI IZDACI
TOTAL ELIGIBLE EXPENDITURE
= Bespovratna sredstva ukupno + doprinos korisnika
= Ukupni prihvatljivi troškovi
= Ukupna ugovorena vrijednost projekta HRK]]/7.5345</f>
        <v>98599.247461676292</v>
      </c>
      <c r="AA3531" s="44" t="s">
        <v>752</v>
      </c>
      <c r="AB3531" s="44" t="s">
        <v>753</v>
      </c>
      <c r="AC3531" s="114" t="s">
        <v>12816</v>
      </c>
      <c r="AD3531" s="43" t="s">
        <v>12328</v>
      </c>
    </row>
    <row r="3532" spans="1:30" ht="88.5" customHeight="1" x14ac:dyDescent="0.2">
      <c r="A3532" s="41" t="s">
        <v>12817</v>
      </c>
      <c r="B3532" s="42" t="s">
        <v>12136</v>
      </c>
      <c r="C3532" s="43" t="s">
        <v>12323</v>
      </c>
      <c r="D3532" s="43" t="s">
        <v>12718</v>
      </c>
      <c r="E3532" s="44" t="s">
        <v>232</v>
      </c>
      <c r="F3532" s="45" t="s">
        <v>12818</v>
      </c>
      <c r="G3532" s="45" t="s">
        <v>775</v>
      </c>
      <c r="H3532" s="47">
        <v>43435</v>
      </c>
      <c r="I3532" s="47">
        <v>44166</v>
      </c>
      <c r="J3532" s="48" t="str">
        <f>IF(Ugovori_OPULJP[[#This Row],[DATUM ZAVRŠETKA OPERACIJE]]&gt;DATE(2024,3,31),"u provedbi","završen")</f>
        <v>završen</v>
      </c>
      <c r="K3532" s="46" t="s">
        <v>37</v>
      </c>
      <c r="L3532" s="46" t="s">
        <v>37</v>
      </c>
      <c r="M3532" s="49">
        <v>0.85</v>
      </c>
      <c r="N3532" s="49">
        <v>0.15</v>
      </c>
      <c r="O3532" s="50">
        <f>Ugovori_OPULJP[[#This Row],[Bespovratna sredstva - Ukupno (EU+Nac) HRK
= Ukupna ugovorena vrijednost bespovratnih sredstava]]*Ugovori_OPULJP[[#This Row],[EU STOPA SUFINANCIRANJA %
EU CO-FINANCING RATE %]]</f>
        <v>672274.93649999995</v>
      </c>
      <c r="P3532" s="51">
        <f>Ugovori_OPULJP[[#This Row],[Bespovratna sredstva - EU dio - HRK]]/7.5345</f>
        <v>89226.217599044379</v>
      </c>
      <c r="Q3532" s="50">
        <f>Ugovori_OPULJP[[#This Row],[Bespovratna sredstva - Ukupno (EU+Nac) HRK
= Ukupna ugovorena vrijednost bespovratnih sredstava]]*Ugovori_OPULJP[[#This Row],[STOPA NACIONALNOG SUFINANCIRANJA %]]</f>
        <v>118636.75349999999</v>
      </c>
      <c r="R3532" s="51">
        <f>Ugovori_OPULJP[[#This Row],[Bespovratna sredstva - Nacionalni dio - HRK]]/7.5345</f>
        <v>15745.803105713714</v>
      </c>
      <c r="S3532" s="50">
        <v>790911.69</v>
      </c>
      <c r="T3532" s="51">
        <f>Ugovori_OPULJP[[#This Row],[Bespovratna sredstva - Ukupno (EU+Nac) HRK
= Ukupna ugovorena vrijednost bespovratnih sredstava]]/7.5345</f>
        <v>104972.02070475811</v>
      </c>
      <c r="U3532" s="50">
        <v>0</v>
      </c>
      <c r="V3532" s="51">
        <f>Ugovori_OPULJP[[#This Row],[Javni doprinos korisnika - HRK]]/7.5345</f>
        <v>0</v>
      </c>
      <c r="W3532" s="50">
        <v>0</v>
      </c>
      <c r="X3532" s="51">
        <f>Ugovori_OPULJP[[#This Row],[Privatni doprinos korisnika - HRK]]/7.5345</f>
        <v>0</v>
      </c>
      <c r="Y3532" s="52">
        <v>790911.69</v>
      </c>
      <c r="Z3532" s="53">
        <f>Ugovori_OPULJP[[#This Row],[UKUPNI PRIHVATLJIVI IZDACI
TOTAL ELIGIBLE EXPENDITURE
= Bespovratna sredstva ukupno + doprinos korisnika
= Ukupni prihvatljivi troškovi
= Ukupna ugovorena vrijednost projekta HRK]]/7.5345</f>
        <v>104972.02070475811</v>
      </c>
      <c r="AA3532" s="44" t="s">
        <v>752</v>
      </c>
      <c r="AB3532" s="44" t="s">
        <v>753</v>
      </c>
      <c r="AC3532" s="114" t="s">
        <v>12819</v>
      </c>
      <c r="AD3532" s="43" t="s">
        <v>12328</v>
      </c>
    </row>
    <row r="3533" spans="1:30" ht="88.5" customHeight="1" x14ac:dyDescent="0.2">
      <c r="A3533" s="41" t="s">
        <v>12820</v>
      </c>
      <c r="B3533" s="42" t="s">
        <v>12136</v>
      </c>
      <c r="C3533" s="43" t="s">
        <v>12323</v>
      </c>
      <c r="D3533" s="43" t="s">
        <v>12718</v>
      </c>
      <c r="E3533" s="44" t="s">
        <v>232</v>
      </c>
      <c r="F3533" s="45" t="s">
        <v>12821</v>
      </c>
      <c r="G3533" s="45" t="s">
        <v>12822</v>
      </c>
      <c r="H3533" s="47">
        <v>43402</v>
      </c>
      <c r="I3533" s="47">
        <v>43767</v>
      </c>
      <c r="J3533" s="48" t="str">
        <f>IF(Ugovori_OPULJP[[#This Row],[DATUM ZAVRŠETKA OPERACIJE]]&gt;DATE(2024,3,31),"u provedbi","završen")</f>
        <v>završen</v>
      </c>
      <c r="K3533" s="46" t="s">
        <v>249</v>
      </c>
      <c r="L3533" s="46" t="s">
        <v>249</v>
      </c>
      <c r="M3533" s="49">
        <v>0.85</v>
      </c>
      <c r="N3533" s="49">
        <v>0.15</v>
      </c>
      <c r="O3533" s="50">
        <f>Ugovori_OPULJP[[#This Row],[Bespovratna sredstva - Ukupno (EU+Nac) HRK
= Ukupna ugovorena vrijednost bespovratnih sredstava]]*Ugovori_OPULJP[[#This Row],[EU STOPA SUFINANCIRANJA %
EU CO-FINANCING RATE %]]</f>
        <v>566198.45549999992</v>
      </c>
      <c r="P3533" s="51">
        <f>Ugovori_OPULJP[[#This Row],[Bespovratna sredstva - EU dio - HRK]]/7.5345</f>
        <v>75147.449133983668</v>
      </c>
      <c r="Q3533" s="50">
        <f>Ugovori_OPULJP[[#This Row],[Bespovratna sredstva - Ukupno (EU+Nac) HRK
= Ukupna ugovorena vrijednost bespovratnih sredstava]]*Ugovori_OPULJP[[#This Row],[STOPA NACIONALNOG SUFINANCIRANJA %]]</f>
        <v>99917.374499999991</v>
      </c>
      <c r="R3533" s="51">
        <f>Ugovori_OPULJP[[#This Row],[Bespovratna sredstva - Nacionalni dio - HRK]]/7.5345</f>
        <v>13261.314553055941</v>
      </c>
      <c r="S3533" s="50">
        <v>666115.82999999996</v>
      </c>
      <c r="T3533" s="51">
        <f>Ugovori_OPULJP[[#This Row],[Bespovratna sredstva - Ukupno (EU+Nac) HRK
= Ukupna ugovorena vrijednost bespovratnih sredstava]]/7.5345</f>
        <v>88408.763687039609</v>
      </c>
      <c r="U3533" s="50">
        <v>0</v>
      </c>
      <c r="V3533" s="51">
        <f>Ugovori_OPULJP[[#This Row],[Javni doprinos korisnika - HRK]]/7.5345</f>
        <v>0</v>
      </c>
      <c r="W3533" s="50">
        <v>0</v>
      </c>
      <c r="X3533" s="51">
        <f>Ugovori_OPULJP[[#This Row],[Privatni doprinos korisnika - HRK]]/7.5345</f>
        <v>0</v>
      </c>
      <c r="Y3533" s="52">
        <v>666115.82999999996</v>
      </c>
      <c r="Z3533" s="53">
        <f>Ugovori_OPULJP[[#This Row],[UKUPNI PRIHVATLJIVI IZDACI
TOTAL ELIGIBLE EXPENDITURE
= Bespovratna sredstva ukupno + doprinos korisnika
= Ukupni prihvatljivi troškovi
= Ukupna ugovorena vrijednost projekta HRK]]/7.5345</f>
        <v>88408.763687039609</v>
      </c>
      <c r="AA3533" s="44" t="s">
        <v>752</v>
      </c>
      <c r="AB3533" s="44" t="s">
        <v>753</v>
      </c>
      <c r="AC3533" s="114" t="s">
        <v>12823</v>
      </c>
      <c r="AD3533" s="43" t="s">
        <v>12328</v>
      </c>
    </row>
    <row r="3534" spans="1:30" ht="88.5" customHeight="1" x14ac:dyDescent="0.2">
      <c r="A3534" s="41" t="s">
        <v>12824</v>
      </c>
      <c r="B3534" s="42" t="s">
        <v>12136</v>
      </c>
      <c r="C3534" s="43" t="s">
        <v>12323</v>
      </c>
      <c r="D3534" s="43" t="s">
        <v>12718</v>
      </c>
      <c r="E3534" s="44" t="s">
        <v>232</v>
      </c>
      <c r="F3534" s="45" t="s">
        <v>12825</v>
      </c>
      <c r="G3534" s="45" t="s">
        <v>12826</v>
      </c>
      <c r="H3534" s="47">
        <v>43435</v>
      </c>
      <c r="I3534" s="47">
        <v>44105</v>
      </c>
      <c r="J3534" s="48" t="str">
        <f>IF(Ugovori_OPULJP[[#This Row],[DATUM ZAVRŠETKA OPERACIJE]]&gt;DATE(2024,3,31),"u provedbi","završen")</f>
        <v>završen</v>
      </c>
      <c r="K3534" s="46" t="s">
        <v>12827</v>
      </c>
      <c r="L3534" s="46" t="s">
        <v>37</v>
      </c>
      <c r="M3534" s="49">
        <v>0.85</v>
      </c>
      <c r="N3534" s="49">
        <v>0.15</v>
      </c>
      <c r="O3534" s="50">
        <f>Ugovori_OPULJP[[#This Row],[Bespovratna sredstva - Ukupno (EU+Nac) HRK
= Ukupna ugovorena vrijednost bespovratnih sredstava]]*Ugovori_OPULJP[[#This Row],[EU STOPA SUFINANCIRANJA %
EU CO-FINANCING RATE %]]</f>
        <v>680000</v>
      </c>
      <c r="P3534" s="51">
        <f>Ugovori_OPULJP[[#This Row],[Bespovratna sredstva - EU dio - HRK]]/7.5345</f>
        <v>90251.509721945709</v>
      </c>
      <c r="Q3534" s="50">
        <f>Ugovori_OPULJP[[#This Row],[Bespovratna sredstva - Ukupno (EU+Nac) HRK
= Ukupna ugovorena vrijednost bespovratnih sredstava]]*Ugovori_OPULJP[[#This Row],[STOPA NACIONALNOG SUFINANCIRANJA %]]</f>
        <v>120000</v>
      </c>
      <c r="R3534" s="51">
        <f>Ugovori_OPULJP[[#This Row],[Bespovratna sredstva - Nacionalni dio - HRK]]/7.5345</f>
        <v>15926.737009755125</v>
      </c>
      <c r="S3534" s="50">
        <v>800000</v>
      </c>
      <c r="T3534" s="51">
        <f>Ugovori_OPULJP[[#This Row],[Bespovratna sredstva - Ukupno (EU+Nac) HRK
= Ukupna ugovorena vrijednost bespovratnih sredstava]]/7.5345</f>
        <v>106178.24673170084</v>
      </c>
      <c r="U3534" s="50">
        <v>0</v>
      </c>
      <c r="V3534" s="51">
        <f>Ugovori_OPULJP[[#This Row],[Javni doprinos korisnika - HRK]]/7.5345</f>
        <v>0</v>
      </c>
      <c r="W3534" s="50">
        <v>0</v>
      </c>
      <c r="X3534" s="51">
        <f>Ugovori_OPULJP[[#This Row],[Privatni doprinos korisnika - HRK]]/7.5345</f>
        <v>0</v>
      </c>
      <c r="Y3534" s="52">
        <v>800000</v>
      </c>
      <c r="Z3534" s="53">
        <f>Ugovori_OPULJP[[#This Row],[UKUPNI PRIHVATLJIVI IZDACI
TOTAL ELIGIBLE EXPENDITURE
= Bespovratna sredstva ukupno + doprinos korisnika
= Ukupni prihvatljivi troškovi
= Ukupna ugovorena vrijednost projekta HRK]]/7.5345</f>
        <v>106178.24673170084</v>
      </c>
      <c r="AA3534" s="44" t="s">
        <v>752</v>
      </c>
      <c r="AB3534" s="44" t="s">
        <v>753</v>
      </c>
      <c r="AC3534" s="114" t="s">
        <v>12828</v>
      </c>
      <c r="AD3534" s="43" t="s">
        <v>12328</v>
      </c>
    </row>
    <row r="3535" spans="1:30" ht="88.5" customHeight="1" x14ac:dyDescent="0.2">
      <c r="A3535" s="41" t="s">
        <v>12829</v>
      </c>
      <c r="B3535" s="42" t="s">
        <v>12136</v>
      </c>
      <c r="C3535" s="43" t="s">
        <v>12323</v>
      </c>
      <c r="D3535" s="43" t="s">
        <v>12718</v>
      </c>
      <c r="E3535" s="44" t="s">
        <v>232</v>
      </c>
      <c r="F3535" s="45" t="s">
        <v>12830</v>
      </c>
      <c r="G3535" s="45" t="s">
        <v>6436</v>
      </c>
      <c r="H3535" s="47">
        <v>43402</v>
      </c>
      <c r="I3535" s="47">
        <v>44041</v>
      </c>
      <c r="J3535" s="48" t="str">
        <f>IF(Ugovori_OPULJP[[#This Row],[DATUM ZAVRŠETKA OPERACIJE]]&gt;DATE(2024,3,31),"u provedbi","završen")</f>
        <v>završen</v>
      </c>
      <c r="K3535" s="46" t="s">
        <v>104</v>
      </c>
      <c r="L3535" s="46" t="s">
        <v>104</v>
      </c>
      <c r="M3535" s="49">
        <v>0.85</v>
      </c>
      <c r="N3535" s="49">
        <v>0.15</v>
      </c>
      <c r="O3535" s="50">
        <f>Ugovori_OPULJP[[#This Row],[Bespovratna sredstva - Ukupno (EU+Nac) HRK
= Ukupna ugovorena vrijednost bespovratnih sredstava]]*Ugovori_OPULJP[[#This Row],[EU STOPA SUFINANCIRANJA %
EU CO-FINANCING RATE %]]</f>
        <v>493620.44050000003</v>
      </c>
      <c r="P3535" s="51">
        <f>Ugovori_OPULJP[[#This Row],[Bespovratna sredstva - EU dio - HRK]]/7.5345</f>
        <v>65514.691154024818</v>
      </c>
      <c r="Q3535" s="50">
        <f>Ugovori_OPULJP[[#This Row],[Bespovratna sredstva - Ukupno (EU+Nac) HRK
= Ukupna ugovorena vrijednost bespovratnih sredstava]]*Ugovori_OPULJP[[#This Row],[STOPA NACIONALNOG SUFINANCIRANJA %]]</f>
        <v>87109.489500000011</v>
      </c>
      <c r="R3535" s="51">
        <f>Ugovori_OPULJP[[#This Row],[Bespovratna sredstva - Nacionalni dio - HRK]]/7.5345</f>
        <v>11561.416086004381</v>
      </c>
      <c r="S3535" s="50">
        <v>580729.93000000005</v>
      </c>
      <c r="T3535" s="51">
        <f>Ugovori_OPULJP[[#This Row],[Bespovratna sredstva - Ukupno (EU+Nac) HRK
= Ukupna ugovorena vrijednost bespovratnih sredstava]]/7.5345</f>
        <v>77076.107240029203</v>
      </c>
      <c r="U3535" s="50">
        <v>0</v>
      </c>
      <c r="V3535" s="51">
        <f>Ugovori_OPULJP[[#This Row],[Javni doprinos korisnika - HRK]]/7.5345</f>
        <v>0</v>
      </c>
      <c r="W3535" s="50">
        <v>0</v>
      </c>
      <c r="X3535" s="51">
        <f>Ugovori_OPULJP[[#This Row],[Privatni doprinos korisnika - HRK]]/7.5345</f>
        <v>0</v>
      </c>
      <c r="Y3535" s="52">
        <v>580729.93000000005</v>
      </c>
      <c r="Z3535" s="53">
        <f>Ugovori_OPULJP[[#This Row],[UKUPNI PRIHVATLJIVI IZDACI
TOTAL ELIGIBLE EXPENDITURE
= Bespovratna sredstva ukupno + doprinos korisnika
= Ukupni prihvatljivi troškovi
= Ukupna ugovorena vrijednost projekta HRK]]/7.5345</f>
        <v>77076.107240029203</v>
      </c>
      <c r="AA3535" s="44" t="s">
        <v>752</v>
      </c>
      <c r="AB3535" s="44" t="s">
        <v>753</v>
      </c>
      <c r="AC3535" s="114" t="s">
        <v>12801</v>
      </c>
      <c r="AD3535" s="43" t="s">
        <v>12328</v>
      </c>
    </row>
    <row r="3536" spans="1:30" ht="88.5" customHeight="1" x14ac:dyDescent="0.2">
      <c r="A3536" s="41" t="s">
        <v>12831</v>
      </c>
      <c r="B3536" s="42" t="s">
        <v>12136</v>
      </c>
      <c r="C3536" s="43" t="s">
        <v>12323</v>
      </c>
      <c r="D3536" s="43" t="s">
        <v>12718</v>
      </c>
      <c r="E3536" s="44" t="s">
        <v>232</v>
      </c>
      <c r="F3536" s="45" t="s">
        <v>12832</v>
      </c>
      <c r="G3536" s="62" t="s">
        <v>954</v>
      </c>
      <c r="H3536" s="47">
        <v>43403</v>
      </c>
      <c r="I3536" s="47">
        <v>44042</v>
      </c>
      <c r="J3536" s="48" t="str">
        <f>IF(Ugovori_OPULJP[[#This Row],[DATUM ZAVRŠETKA OPERACIJE]]&gt;DATE(2024,3,31),"u provedbi","završen")</f>
        <v>završen</v>
      </c>
      <c r="K3536" s="46" t="s">
        <v>37</v>
      </c>
      <c r="L3536" s="46" t="s">
        <v>37</v>
      </c>
      <c r="M3536" s="49">
        <v>0.85</v>
      </c>
      <c r="N3536" s="49">
        <v>0.15</v>
      </c>
      <c r="O3536" s="50">
        <f>Ugovori_OPULJP[[#This Row],[Bespovratna sredstva - Ukupno (EU+Nac) HRK
= Ukupna ugovorena vrijednost bespovratnih sredstava]]*Ugovori_OPULJP[[#This Row],[EU STOPA SUFINANCIRANJA %
EU CO-FINANCING RATE %]]</f>
        <v>679524.56949999998</v>
      </c>
      <c r="P3536" s="51">
        <f>Ugovori_OPULJP[[#This Row],[Bespovratna sredstva - EU dio - HRK]]/7.5345</f>
        <v>90188.409250779732</v>
      </c>
      <c r="Q3536" s="50">
        <f>Ugovori_OPULJP[[#This Row],[Bespovratna sredstva - Ukupno (EU+Nac) HRK
= Ukupna ugovorena vrijednost bespovratnih sredstava]]*Ugovori_OPULJP[[#This Row],[STOPA NACIONALNOG SUFINANCIRANJA %]]</f>
        <v>119916.1005</v>
      </c>
      <c r="R3536" s="51">
        <f>Ugovori_OPULJP[[#This Row],[Bespovratna sredstva - Nacionalni dio - HRK]]/7.5345</f>
        <v>15915.601632490543</v>
      </c>
      <c r="S3536" s="50">
        <v>799440.67</v>
      </c>
      <c r="T3536" s="51">
        <f>Ugovori_OPULJP[[#This Row],[Bespovratna sredstva - Ukupno (EU+Nac) HRK
= Ukupna ugovorena vrijednost bespovratnih sredstava]]/7.5345</f>
        <v>106104.01088327028</v>
      </c>
      <c r="U3536" s="50">
        <v>0</v>
      </c>
      <c r="V3536" s="51">
        <f>Ugovori_OPULJP[[#This Row],[Javni doprinos korisnika - HRK]]/7.5345</f>
        <v>0</v>
      </c>
      <c r="W3536" s="50">
        <v>0</v>
      </c>
      <c r="X3536" s="51">
        <f>Ugovori_OPULJP[[#This Row],[Privatni doprinos korisnika - HRK]]/7.5345</f>
        <v>0</v>
      </c>
      <c r="Y3536" s="52">
        <v>799440.67</v>
      </c>
      <c r="Z3536" s="53">
        <f>Ugovori_OPULJP[[#This Row],[UKUPNI PRIHVATLJIVI IZDACI
TOTAL ELIGIBLE EXPENDITURE
= Bespovratna sredstva ukupno + doprinos korisnika
= Ukupni prihvatljivi troškovi
= Ukupna ugovorena vrijednost projekta HRK]]/7.5345</f>
        <v>106104.01088327028</v>
      </c>
      <c r="AA3536" s="44" t="s">
        <v>752</v>
      </c>
      <c r="AB3536" s="44" t="s">
        <v>753</v>
      </c>
      <c r="AC3536" s="114" t="s">
        <v>12833</v>
      </c>
      <c r="AD3536" s="43" t="s">
        <v>12328</v>
      </c>
    </row>
    <row r="3537" spans="1:30" ht="88.5" customHeight="1" x14ac:dyDescent="0.2">
      <c r="A3537" s="41" t="s">
        <v>12834</v>
      </c>
      <c r="B3537" s="42" t="s">
        <v>12136</v>
      </c>
      <c r="C3537" s="43" t="s">
        <v>12323</v>
      </c>
      <c r="D3537" s="43" t="s">
        <v>12718</v>
      </c>
      <c r="E3537" s="44" t="s">
        <v>232</v>
      </c>
      <c r="F3537" s="45" t="s">
        <v>12835</v>
      </c>
      <c r="G3537" s="45" t="s">
        <v>4667</v>
      </c>
      <c r="H3537" s="47">
        <v>43402</v>
      </c>
      <c r="I3537" s="47">
        <v>44227</v>
      </c>
      <c r="J3537" s="48" t="str">
        <f>IF(Ugovori_OPULJP[[#This Row],[DATUM ZAVRŠETKA OPERACIJE]]&gt;DATE(2024,3,31),"u provedbi","završen")</f>
        <v>završen</v>
      </c>
      <c r="K3537" s="46" t="s">
        <v>249</v>
      </c>
      <c r="L3537" s="46" t="s">
        <v>249</v>
      </c>
      <c r="M3537" s="49">
        <v>0.85</v>
      </c>
      <c r="N3537" s="49">
        <v>0.15</v>
      </c>
      <c r="O3537" s="50">
        <f>Ugovori_OPULJP[[#This Row],[Bespovratna sredstva - Ukupno (EU+Nac) HRK
= Ukupna ugovorena vrijednost bespovratnih sredstava]]*Ugovori_OPULJP[[#This Row],[EU STOPA SUFINANCIRANJA %
EU CO-FINANCING RATE %]]</f>
        <v>2123387.0485</v>
      </c>
      <c r="P3537" s="51">
        <f>Ugovori_OPULJP[[#This Row],[Bespovratna sredstva - EU dio - HRK]]/7.5345</f>
        <v>281821.89242816379</v>
      </c>
      <c r="Q3537" s="50">
        <f>Ugovori_OPULJP[[#This Row],[Bespovratna sredstva - Ukupno (EU+Nac) HRK
= Ukupna ugovorena vrijednost bespovratnih sredstava]]*Ugovori_OPULJP[[#This Row],[STOPA NACIONALNOG SUFINANCIRANJA %]]</f>
        <v>374715.3615</v>
      </c>
      <c r="R3537" s="51">
        <f>Ugovori_OPULJP[[#This Row],[Bespovratna sredstva - Nacionalni dio - HRK]]/7.5345</f>
        <v>49733.275134381838</v>
      </c>
      <c r="S3537" s="50">
        <v>2498102.41</v>
      </c>
      <c r="T3537" s="51">
        <f>Ugovori_OPULJP[[#This Row],[Bespovratna sredstva - Ukupno (EU+Nac) HRK
= Ukupna ugovorena vrijednost bespovratnih sredstava]]/7.5345</f>
        <v>331555.16756254563</v>
      </c>
      <c r="U3537" s="50">
        <v>0</v>
      </c>
      <c r="V3537" s="51">
        <f>Ugovori_OPULJP[[#This Row],[Javni doprinos korisnika - HRK]]/7.5345</f>
        <v>0</v>
      </c>
      <c r="W3537" s="50">
        <v>0</v>
      </c>
      <c r="X3537" s="51">
        <f>Ugovori_OPULJP[[#This Row],[Privatni doprinos korisnika - HRK]]/7.5345</f>
        <v>0</v>
      </c>
      <c r="Y3537" s="52">
        <v>2498102.41</v>
      </c>
      <c r="Z3537" s="53">
        <f>Ugovori_OPULJP[[#This Row],[UKUPNI PRIHVATLJIVI IZDACI
TOTAL ELIGIBLE EXPENDITURE
= Bespovratna sredstva ukupno + doprinos korisnika
= Ukupni prihvatljivi troškovi
= Ukupna ugovorena vrijednost projekta HRK]]/7.5345</f>
        <v>331555.16756254563</v>
      </c>
      <c r="AA3537" s="44" t="s">
        <v>752</v>
      </c>
      <c r="AB3537" s="44" t="s">
        <v>753</v>
      </c>
      <c r="AC3537" s="114" t="s">
        <v>12836</v>
      </c>
      <c r="AD3537" s="43" t="s">
        <v>12328</v>
      </c>
    </row>
    <row r="3538" spans="1:30" ht="88.5" customHeight="1" x14ac:dyDescent="0.2">
      <c r="A3538" s="41" t="s">
        <v>12837</v>
      </c>
      <c r="B3538" s="42" t="s">
        <v>12136</v>
      </c>
      <c r="C3538" s="43" t="s">
        <v>12323</v>
      </c>
      <c r="D3538" s="43" t="s">
        <v>12718</v>
      </c>
      <c r="E3538" s="44" t="s">
        <v>232</v>
      </c>
      <c r="F3538" s="45" t="s">
        <v>12838</v>
      </c>
      <c r="G3538" s="45" t="s">
        <v>799</v>
      </c>
      <c r="H3538" s="47">
        <v>43402</v>
      </c>
      <c r="I3538" s="47">
        <v>44133</v>
      </c>
      <c r="J3538" s="48" t="str">
        <f>IF(Ugovori_OPULJP[[#This Row],[DATUM ZAVRŠETKA OPERACIJE]]&gt;DATE(2024,3,31),"u provedbi","završen")</f>
        <v>završen</v>
      </c>
      <c r="K3538" s="46" t="s">
        <v>12839</v>
      </c>
      <c r="L3538" s="46" t="s">
        <v>37</v>
      </c>
      <c r="M3538" s="49">
        <v>0.85</v>
      </c>
      <c r="N3538" s="49">
        <v>0.15</v>
      </c>
      <c r="O3538" s="50">
        <f>Ugovori_OPULJP[[#This Row],[Bespovratna sredstva - Ukupno (EU+Nac) HRK
= Ukupna ugovorena vrijednost bespovratnih sredstava]]*Ugovori_OPULJP[[#This Row],[EU STOPA SUFINANCIRANJA %
EU CO-FINANCING RATE %]]</f>
        <v>2021823.7444999998</v>
      </c>
      <c r="P3538" s="51">
        <f>Ugovori_OPULJP[[#This Row],[Bespovratna sredstva - EU dio - HRK]]/7.5345</f>
        <v>268342.12548941531</v>
      </c>
      <c r="Q3538" s="50">
        <f>Ugovori_OPULJP[[#This Row],[Bespovratna sredstva - Ukupno (EU+Nac) HRK
= Ukupna ugovorena vrijednost bespovratnih sredstava]]*Ugovori_OPULJP[[#This Row],[STOPA NACIONALNOG SUFINANCIRANJA %]]</f>
        <v>356792.42549999995</v>
      </c>
      <c r="R3538" s="51">
        <f>Ugovori_OPULJP[[#This Row],[Bespovratna sredstva - Nacionalni dio - HRK]]/7.5345</f>
        <v>47354.492733426232</v>
      </c>
      <c r="S3538" s="50">
        <v>2378616.17</v>
      </c>
      <c r="T3538" s="51">
        <f>Ugovori_OPULJP[[#This Row],[Bespovratna sredstva - Ukupno (EU+Nac) HRK
= Ukupna ugovorena vrijednost bespovratnih sredstava]]/7.5345</f>
        <v>315696.61822284159</v>
      </c>
      <c r="U3538" s="50">
        <v>0</v>
      </c>
      <c r="V3538" s="51">
        <f>Ugovori_OPULJP[[#This Row],[Javni doprinos korisnika - HRK]]/7.5345</f>
        <v>0</v>
      </c>
      <c r="W3538" s="50">
        <v>0</v>
      </c>
      <c r="X3538" s="51">
        <f>Ugovori_OPULJP[[#This Row],[Privatni doprinos korisnika - HRK]]/7.5345</f>
        <v>0</v>
      </c>
      <c r="Y3538" s="52">
        <v>2378616.17</v>
      </c>
      <c r="Z3538" s="53">
        <f>Ugovori_OPULJP[[#This Row],[UKUPNI PRIHVATLJIVI IZDACI
TOTAL ELIGIBLE EXPENDITURE
= Bespovratna sredstva ukupno + doprinos korisnika
= Ukupni prihvatljivi troškovi
= Ukupna ugovorena vrijednost projekta HRK]]/7.5345</f>
        <v>315696.61822284159</v>
      </c>
      <c r="AA3538" s="44" t="s">
        <v>752</v>
      </c>
      <c r="AB3538" s="44" t="s">
        <v>753</v>
      </c>
      <c r="AC3538" s="114" t="s">
        <v>12840</v>
      </c>
      <c r="AD3538" s="43" t="s">
        <v>12328</v>
      </c>
    </row>
    <row r="3539" spans="1:30" ht="88.5" customHeight="1" x14ac:dyDescent="0.2">
      <c r="A3539" s="41" t="s">
        <v>12841</v>
      </c>
      <c r="B3539" s="42" t="s">
        <v>12136</v>
      </c>
      <c r="C3539" s="43" t="s">
        <v>12323</v>
      </c>
      <c r="D3539" s="43" t="s">
        <v>12718</v>
      </c>
      <c r="E3539" s="44" t="s">
        <v>232</v>
      </c>
      <c r="F3539" s="45" t="s">
        <v>12842</v>
      </c>
      <c r="G3539" s="45" t="s">
        <v>820</v>
      </c>
      <c r="H3539" s="47">
        <v>43402</v>
      </c>
      <c r="I3539" s="47">
        <v>44227</v>
      </c>
      <c r="J3539" s="48" t="str">
        <f>IF(Ugovori_OPULJP[[#This Row],[DATUM ZAVRŠETKA OPERACIJE]]&gt;DATE(2024,3,31),"u provedbi","završen")</f>
        <v>završen</v>
      </c>
      <c r="K3539" s="46" t="s">
        <v>200</v>
      </c>
      <c r="L3539" s="46" t="s">
        <v>200</v>
      </c>
      <c r="M3539" s="49">
        <v>0.85</v>
      </c>
      <c r="N3539" s="49">
        <v>0.15</v>
      </c>
      <c r="O3539" s="50">
        <f>Ugovori_OPULJP[[#This Row],[Bespovratna sredstva - Ukupno (EU+Nac) HRK
= Ukupna ugovorena vrijednost bespovratnih sredstava]]*Ugovori_OPULJP[[#This Row],[EU STOPA SUFINANCIRANJA %
EU CO-FINANCING RATE %]]</f>
        <v>1786997.2280000001</v>
      </c>
      <c r="P3539" s="51">
        <f>Ugovori_OPULJP[[#This Row],[Bespovratna sredstva - EU dio - HRK]]/7.5345</f>
        <v>237175.29072931185</v>
      </c>
      <c r="Q3539" s="50">
        <f>Ugovori_OPULJP[[#This Row],[Bespovratna sredstva - Ukupno (EU+Nac) HRK
= Ukupna ugovorena vrijednost bespovratnih sredstava]]*Ugovori_OPULJP[[#This Row],[STOPA NACIONALNOG SUFINANCIRANJA %]]</f>
        <v>315352.45199999999</v>
      </c>
      <c r="R3539" s="51">
        <f>Ugovori_OPULJP[[#This Row],[Bespovratna sredstva - Nacionalni dio - HRK]]/7.5345</f>
        <v>41854.463069878555</v>
      </c>
      <c r="S3539" s="50">
        <v>2102349.6800000002</v>
      </c>
      <c r="T3539" s="51">
        <f>Ugovori_OPULJP[[#This Row],[Bespovratna sredstva - Ukupno (EU+Nac) HRK
= Ukupna ugovorena vrijednost bespovratnih sredstava]]/7.5345</f>
        <v>279029.7537991904</v>
      </c>
      <c r="U3539" s="50">
        <v>0</v>
      </c>
      <c r="V3539" s="51">
        <f>Ugovori_OPULJP[[#This Row],[Javni doprinos korisnika - HRK]]/7.5345</f>
        <v>0</v>
      </c>
      <c r="W3539" s="50">
        <v>0</v>
      </c>
      <c r="X3539" s="51">
        <f>Ugovori_OPULJP[[#This Row],[Privatni doprinos korisnika - HRK]]/7.5345</f>
        <v>0</v>
      </c>
      <c r="Y3539" s="52">
        <v>2102349.6800000002</v>
      </c>
      <c r="Z3539" s="53">
        <f>Ugovori_OPULJP[[#This Row],[UKUPNI PRIHVATLJIVI IZDACI
TOTAL ELIGIBLE EXPENDITURE
= Bespovratna sredstva ukupno + doprinos korisnika
= Ukupni prihvatljivi troškovi
= Ukupna ugovorena vrijednost projekta HRK]]/7.5345</f>
        <v>279029.7537991904</v>
      </c>
      <c r="AA3539" s="44" t="s">
        <v>752</v>
      </c>
      <c r="AB3539" s="44" t="s">
        <v>753</v>
      </c>
      <c r="AC3539" s="114" t="s">
        <v>12843</v>
      </c>
      <c r="AD3539" s="43" t="s">
        <v>12328</v>
      </c>
    </row>
    <row r="3540" spans="1:30" ht="88.5" customHeight="1" x14ac:dyDescent="0.2">
      <c r="A3540" s="41" t="s">
        <v>12844</v>
      </c>
      <c r="B3540" s="42" t="s">
        <v>12136</v>
      </c>
      <c r="C3540" s="43" t="s">
        <v>12323</v>
      </c>
      <c r="D3540" s="43" t="s">
        <v>12845</v>
      </c>
      <c r="E3540" s="44" t="s">
        <v>232</v>
      </c>
      <c r="F3540" s="45" t="s">
        <v>12846</v>
      </c>
      <c r="G3540" s="45" t="s">
        <v>2252</v>
      </c>
      <c r="H3540" s="47">
        <v>43657</v>
      </c>
      <c r="I3540" s="47">
        <v>44388</v>
      </c>
      <c r="J3540" s="48" t="str">
        <f>IF(Ugovori_OPULJP[[#This Row],[DATUM ZAVRŠETKA OPERACIJE]]&gt;DATE(2024,3,31),"u provedbi","završen")</f>
        <v>završen</v>
      </c>
      <c r="K3540" s="46" t="s">
        <v>12442</v>
      </c>
      <c r="L3540" s="46" t="s">
        <v>84</v>
      </c>
      <c r="M3540" s="49">
        <v>0.85</v>
      </c>
      <c r="N3540" s="49">
        <v>0.15</v>
      </c>
      <c r="O3540" s="50">
        <f>Ugovori_OPULJP[[#This Row],[Bespovratna sredstva - Ukupno (EU+Nac) HRK
= Ukupna ugovorena vrijednost bespovratnih sredstava]]*Ugovori_OPULJP[[#This Row],[EU STOPA SUFINANCIRANJA %
EU CO-FINANCING RATE %]]</f>
        <v>923149.48699999996</v>
      </c>
      <c r="P3540" s="51">
        <f>Ugovori_OPULJP[[#This Row],[Bespovratna sredstva - EU dio - HRK]]/7.5345</f>
        <v>122522.99250116131</v>
      </c>
      <c r="Q3540" s="50">
        <f>Ugovori_OPULJP[[#This Row],[Bespovratna sredstva - Ukupno (EU+Nac) HRK
= Ukupna ugovorena vrijednost bespovratnih sredstava]]*Ugovori_OPULJP[[#This Row],[STOPA NACIONALNOG SUFINANCIRANJA %]]</f>
        <v>162908.73299999998</v>
      </c>
      <c r="R3540" s="51">
        <f>Ugovori_OPULJP[[#This Row],[Bespovratna sredstva - Nacionalni dio - HRK]]/7.5345</f>
        <v>21621.704559028465</v>
      </c>
      <c r="S3540" s="50">
        <v>1086058.22</v>
      </c>
      <c r="T3540" s="51">
        <f>Ugovori_OPULJP[[#This Row],[Bespovratna sredstva - Ukupno (EU+Nac) HRK
= Ukupna ugovorena vrijednost bespovratnih sredstava]]/7.5345</f>
        <v>144144.69706018979</v>
      </c>
      <c r="U3540" s="50">
        <v>0</v>
      </c>
      <c r="V3540" s="51">
        <f>Ugovori_OPULJP[[#This Row],[Javni doprinos korisnika - HRK]]/7.5345</f>
        <v>0</v>
      </c>
      <c r="W3540" s="50">
        <v>0</v>
      </c>
      <c r="X3540" s="51">
        <f>Ugovori_OPULJP[[#This Row],[Privatni doprinos korisnika - HRK]]/7.5345</f>
        <v>0</v>
      </c>
      <c r="Y3540" s="52">
        <v>1086058.22</v>
      </c>
      <c r="Z3540" s="53">
        <f>Ugovori_OPULJP[[#This Row],[UKUPNI PRIHVATLJIVI IZDACI
TOTAL ELIGIBLE EXPENDITURE
= Bespovratna sredstva ukupno + doprinos korisnika
= Ukupni prihvatljivi troškovi
= Ukupna ugovorena vrijednost projekta HRK]]/7.5345</f>
        <v>144144.69706018979</v>
      </c>
      <c r="AA3540" s="44" t="s">
        <v>12326</v>
      </c>
      <c r="AB3540" s="44" t="s">
        <v>753</v>
      </c>
      <c r="AC3540" s="114" t="s">
        <v>12847</v>
      </c>
      <c r="AD3540" s="43" t="s">
        <v>12328</v>
      </c>
    </row>
    <row r="3541" spans="1:30" ht="88.5" customHeight="1" x14ac:dyDescent="0.2">
      <c r="A3541" s="41" t="s">
        <v>12848</v>
      </c>
      <c r="B3541" s="42" t="s">
        <v>12136</v>
      </c>
      <c r="C3541" s="43" t="s">
        <v>12323</v>
      </c>
      <c r="D3541" s="43" t="s">
        <v>12845</v>
      </c>
      <c r="E3541" s="44" t="s">
        <v>232</v>
      </c>
      <c r="F3541" s="45" t="s">
        <v>12849</v>
      </c>
      <c r="G3541" s="62" t="s">
        <v>9727</v>
      </c>
      <c r="H3541" s="47">
        <v>43657</v>
      </c>
      <c r="I3541" s="47">
        <v>44388</v>
      </c>
      <c r="J3541" s="48" t="str">
        <f>IF(Ugovori_OPULJP[[#This Row],[DATUM ZAVRŠETKA OPERACIJE]]&gt;DATE(2024,3,31),"u provedbi","završen")</f>
        <v>završen</v>
      </c>
      <c r="K3541" s="46" t="s">
        <v>249</v>
      </c>
      <c r="L3541" s="46" t="s">
        <v>249</v>
      </c>
      <c r="M3541" s="49">
        <v>0.85</v>
      </c>
      <c r="N3541" s="49">
        <v>0.15</v>
      </c>
      <c r="O3541" s="50">
        <f>Ugovori_OPULJP[[#This Row],[Bespovratna sredstva - Ukupno (EU+Nac) HRK
= Ukupna ugovorena vrijednost bespovratnih sredstava]]*Ugovori_OPULJP[[#This Row],[EU STOPA SUFINANCIRANJA %
EU CO-FINANCING RATE %]]</f>
        <v>882097.66599999997</v>
      </c>
      <c r="P3541" s="51">
        <f>Ugovori_OPULJP[[#This Row],[Bespovratna sredstva - EU dio - HRK]]/7.5345</f>
        <v>117074.47952750679</v>
      </c>
      <c r="Q3541" s="50">
        <f>Ugovori_OPULJP[[#This Row],[Bespovratna sredstva - Ukupno (EU+Nac) HRK
= Ukupna ugovorena vrijednost bespovratnih sredstava]]*Ugovori_OPULJP[[#This Row],[STOPA NACIONALNOG SUFINANCIRANJA %]]</f>
        <v>155664.29399999999</v>
      </c>
      <c r="R3541" s="51">
        <f>Ugovori_OPULJP[[#This Row],[Bespovratna sredstva - Nacionalni dio - HRK]]/7.5345</f>
        <v>20660.202269560021</v>
      </c>
      <c r="S3541" s="50">
        <v>1037761.96</v>
      </c>
      <c r="T3541" s="51">
        <f>Ugovori_OPULJP[[#This Row],[Bespovratna sredstva - Ukupno (EU+Nac) HRK
= Ukupna ugovorena vrijednost bespovratnih sredstava]]/7.5345</f>
        <v>137734.68179706682</v>
      </c>
      <c r="U3541" s="50">
        <v>0</v>
      </c>
      <c r="V3541" s="51">
        <f>Ugovori_OPULJP[[#This Row],[Javni doprinos korisnika - HRK]]/7.5345</f>
        <v>0</v>
      </c>
      <c r="W3541" s="50">
        <v>0</v>
      </c>
      <c r="X3541" s="51">
        <f>Ugovori_OPULJP[[#This Row],[Privatni doprinos korisnika - HRK]]/7.5345</f>
        <v>0</v>
      </c>
      <c r="Y3541" s="52">
        <v>1037761.96</v>
      </c>
      <c r="Z3541" s="53">
        <f>Ugovori_OPULJP[[#This Row],[UKUPNI PRIHVATLJIVI IZDACI
TOTAL ELIGIBLE EXPENDITURE
= Bespovratna sredstva ukupno + doprinos korisnika
= Ukupni prihvatljivi troškovi
= Ukupna ugovorena vrijednost projekta HRK]]/7.5345</f>
        <v>137734.68179706682</v>
      </c>
      <c r="AA3541" s="44" t="s">
        <v>12326</v>
      </c>
      <c r="AB3541" s="44" t="s">
        <v>753</v>
      </c>
      <c r="AC3541" s="114" t="s">
        <v>12850</v>
      </c>
      <c r="AD3541" s="43" t="s">
        <v>12328</v>
      </c>
    </row>
    <row r="3542" spans="1:30" ht="88.5" customHeight="1" x14ac:dyDescent="0.2">
      <c r="A3542" s="41" t="s">
        <v>12851</v>
      </c>
      <c r="B3542" s="42" t="s">
        <v>12136</v>
      </c>
      <c r="C3542" s="43" t="s">
        <v>12323</v>
      </c>
      <c r="D3542" s="43" t="s">
        <v>12845</v>
      </c>
      <c r="E3542" s="44" t="s">
        <v>232</v>
      </c>
      <c r="F3542" s="45" t="s">
        <v>12852</v>
      </c>
      <c r="G3542" s="45" t="s">
        <v>12853</v>
      </c>
      <c r="H3542" s="47">
        <v>43657</v>
      </c>
      <c r="I3542" s="47">
        <v>44207</v>
      </c>
      <c r="J3542" s="48" t="str">
        <f>IF(Ugovori_OPULJP[[#This Row],[DATUM ZAVRŠETKA OPERACIJE]]&gt;DATE(2024,3,31),"u provedbi","završen")</f>
        <v>završen</v>
      </c>
      <c r="K3542" s="46" t="s">
        <v>37</v>
      </c>
      <c r="L3542" s="46" t="s">
        <v>37</v>
      </c>
      <c r="M3542" s="49">
        <v>0.85</v>
      </c>
      <c r="N3542" s="49">
        <v>0.15</v>
      </c>
      <c r="O3542" s="50">
        <f>Ugovori_OPULJP[[#This Row],[Bespovratna sredstva - Ukupno (EU+Nac) HRK
= Ukupna ugovorena vrijednost bespovratnih sredstava]]*Ugovori_OPULJP[[#This Row],[EU STOPA SUFINANCIRANJA %
EU CO-FINANCING RATE %]]</f>
        <v>983814.48849999998</v>
      </c>
      <c r="P3542" s="51">
        <f>Ugovori_OPULJP[[#This Row],[Bespovratna sredstva - EU dio - HRK]]/7.5345</f>
        <v>130574.62187271881</v>
      </c>
      <c r="Q3542" s="50">
        <f>Ugovori_OPULJP[[#This Row],[Bespovratna sredstva - Ukupno (EU+Nac) HRK
= Ukupna ugovorena vrijednost bespovratnih sredstava]]*Ugovori_OPULJP[[#This Row],[STOPA NACIONALNOG SUFINANCIRANJA %]]</f>
        <v>173614.32149999999</v>
      </c>
      <c r="R3542" s="51">
        <f>Ugovori_OPULJP[[#This Row],[Bespovratna sredstva - Nacionalni dio - HRK]]/7.5345</f>
        <v>23042.580330479792</v>
      </c>
      <c r="S3542" s="50">
        <v>1157428.81</v>
      </c>
      <c r="T3542" s="51">
        <f>Ugovori_OPULJP[[#This Row],[Bespovratna sredstva - Ukupno (EU+Nac) HRK
= Ukupna ugovorena vrijednost bespovratnih sredstava]]/7.5345</f>
        <v>153617.20220319863</v>
      </c>
      <c r="U3542" s="50">
        <v>0</v>
      </c>
      <c r="V3542" s="51">
        <f>Ugovori_OPULJP[[#This Row],[Javni doprinos korisnika - HRK]]/7.5345</f>
        <v>0</v>
      </c>
      <c r="W3542" s="50">
        <v>0</v>
      </c>
      <c r="X3542" s="51">
        <f>Ugovori_OPULJP[[#This Row],[Privatni doprinos korisnika - HRK]]/7.5345</f>
        <v>0</v>
      </c>
      <c r="Y3542" s="52">
        <v>1157428.81</v>
      </c>
      <c r="Z3542" s="53">
        <f>Ugovori_OPULJP[[#This Row],[UKUPNI PRIHVATLJIVI IZDACI
TOTAL ELIGIBLE EXPENDITURE
= Bespovratna sredstva ukupno + doprinos korisnika
= Ukupni prihvatljivi troškovi
= Ukupna ugovorena vrijednost projekta HRK]]/7.5345</f>
        <v>153617.20220319863</v>
      </c>
      <c r="AA3542" s="44" t="s">
        <v>12326</v>
      </c>
      <c r="AB3542" s="44" t="s">
        <v>753</v>
      </c>
      <c r="AC3542" s="114" t="s">
        <v>12854</v>
      </c>
      <c r="AD3542" s="43" t="s">
        <v>12328</v>
      </c>
    </row>
    <row r="3543" spans="1:30" ht="88.5" customHeight="1" x14ac:dyDescent="0.2">
      <c r="A3543" s="41" t="s">
        <v>12855</v>
      </c>
      <c r="B3543" s="42" t="s">
        <v>12136</v>
      </c>
      <c r="C3543" s="43" t="s">
        <v>12323</v>
      </c>
      <c r="D3543" s="43" t="s">
        <v>12845</v>
      </c>
      <c r="E3543" s="44" t="s">
        <v>232</v>
      </c>
      <c r="F3543" s="45" t="s">
        <v>9121</v>
      </c>
      <c r="G3543" s="45" t="s">
        <v>12856</v>
      </c>
      <c r="H3543" s="47">
        <v>43657</v>
      </c>
      <c r="I3543" s="47">
        <v>44327</v>
      </c>
      <c r="J3543" s="48" t="str">
        <f>IF(Ugovori_OPULJP[[#This Row],[DATUM ZAVRŠETKA OPERACIJE]]&gt;DATE(2024,3,31),"u provedbi","završen")</f>
        <v>završen</v>
      </c>
      <c r="K3543" s="46" t="s">
        <v>36</v>
      </c>
      <c r="L3543" s="46" t="s">
        <v>37</v>
      </c>
      <c r="M3543" s="49">
        <v>0.85</v>
      </c>
      <c r="N3543" s="49">
        <v>0.15</v>
      </c>
      <c r="O3543" s="50">
        <f>Ugovori_OPULJP[[#This Row],[Bespovratna sredstva - Ukupno (EU+Nac) HRK
= Ukupna ugovorena vrijednost bespovratnih sredstava]]*Ugovori_OPULJP[[#This Row],[EU STOPA SUFINANCIRANJA %
EU CO-FINANCING RATE %]]</f>
        <v>1017634.3395000001</v>
      </c>
      <c r="P3543" s="51">
        <f>Ugovori_OPULJP[[#This Row],[Bespovratna sredstva - EU dio - HRK]]/7.5345</f>
        <v>135063.28747760304</v>
      </c>
      <c r="Q3543" s="50">
        <f>Ugovori_OPULJP[[#This Row],[Bespovratna sredstva - Ukupno (EU+Nac) HRK
= Ukupna ugovorena vrijednost bespovratnih sredstava]]*Ugovori_OPULJP[[#This Row],[STOPA NACIONALNOG SUFINANCIRANJA %]]</f>
        <v>179582.53050000002</v>
      </c>
      <c r="R3543" s="51">
        <f>Ugovori_OPULJP[[#This Row],[Bespovratna sredstva - Nacionalni dio - HRK]]/7.5345</f>
        <v>23834.697790165243</v>
      </c>
      <c r="S3543" s="50">
        <v>1197216.8700000001</v>
      </c>
      <c r="T3543" s="51">
        <f>Ugovori_OPULJP[[#This Row],[Bespovratna sredstva - Ukupno (EU+Nac) HRK
= Ukupna ugovorena vrijednost bespovratnih sredstava]]/7.5345</f>
        <v>158897.98526776826</v>
      </c>
      <c r="U3543" s="50">
        <v>0</v>
      </c>
      <c r="V3543" s="51">
        <f>Ugovori_OPULJP[[#This Row],[Javni doprinos korisnika - HRK]]/7.5345</f>
        <v>0</v>
      </c>
      <c r="W3543" s="50">
        <v>0</v>
      </c>
      <c r="X3543" s="51">
        <f>Ugovori_OPULJP[[#This Row],[Privatni doprinos korisnika - HRK]]/7.5345</f>
        <v>0</v>
      </c>
      <c r="Y3543" s="52">
        <v>1197216.8700000001</v>
      </c>
      <c r="Z3543" s="53">
        <f>Ugovori_OPULJP[[#This Row],[UKUPNI PRIHVATLJIVI IZDACI
TOTAL ELIGIBLE EXPENDITURE
= Bespovratna sredstva ukupno + doprinos korisnika
= Ukupni prihvatljivi troškovi
= Ukupna ugovorena vrijednost projekta HRK]]/7.5345</f>
        <v>158897.98526776826</v>
      </c>
      <c r="AA3543" s="44" t="s">
        <v>12326</v>
      </c>
      <c r="AB3543" s="44" t="s">
        <v>753</v>
      </c>
      <c r="AC3543" s="114" t="s">
        <v>12857</v>
      </c>
      <c r="AD3543" s="43" t="s">
        <v>12328</v>
      </c>
    </row>
    <row r="3544" spans="1:30" ht="88.5" customHeight="1" x14ac:dyDescent="0.2">
      <c r="A3544" s="41" t="s">
        <v>12858</v>
      </c>
      <c r="B3544" s="42" t="s">
        <v>12136</v>
      </c>
      <c r="C3544" s="43" t="s">
        <v>12323</v>
      </c>
      <c r="D3544" s="43" t="s">
        <v>12845</v>
      </c>
      <c r="E3544" s="44" t="s">
        <v>232</v>
      </c>
      <c r="F3544" s="45" t="s">
        <v>12859</v>
      </c>
      <c r="G3544" s="45" t="s">
        <v>8107</v>
      </c>
      <c r="H3544" s="47">
        <v>43657</v>
      </c>
      <c r="I3544" s="47">
        <v>44196</v>
      </c>
      <c r="J3544" s="48" t="str">
        <f>IF(Ugovori_OPULJP[[#This Row],[DATUM ZAVRŠETKA OPERACIJE]]&gt;DATE(2024,3,31),"u provedbi","završen")</f>
        <v>završen</v>
      </c>
      <c r="K3544" s="46" t="s">
        <v>12860</v>
      </c>
      <c r="L3544" s="46" t="s">
        <v>37</v>
      </c>
      <c r="M3544" s="49">
        <v>0.85</v>
      </c>
      <c r="N3544" s="49">
        <v>0.15</v>
      </c>
      <c r="O3544" s="50">
        <f>Ugovori_OPULJP[[#This Row],[Bespovratna sredstva - Ukupno (EU+Nac) HRK
= Ukupna ugovorena vrijednost bespovratnih sredstava]]*Ugovori_OPULJP[[#This Row],[EU STOPA SUFINANCIRANJA %
EU CO-FINANCING RATE %]]</f>
        <v>874950.152</v>
      </c>
      <c r="P3544" s="51">
        <f>Ugovori_OPULJP[[#This Row],[Bespovratna sredstva - EU dio - HRK]]/7.5345</f>
        <v>116125.84139624394</v>
      </c>
      <c r="Q3544" s="50">
        <f>Ugovori_OPULJP[[#This Row],[Bespovratna sredstva - Ukupno (EU+Nac) HRK
= Ukupna ugovorena vrijednost bespovratnih sredstava]]*Ugovori_OPULJP[[#This Row],[STOPA NACIONALNOG SUFINANCIRANJA %]]</f>
        <v>154402.96799999999</v>
      </c>
      <c r="R3544" s="51">
        <f>Ugovori_OPULJP[[#This Row],[Bespovratna sredstva - Nacionalni dio - HRK]]/7.5345</f>
        <v>20492.795540513634</v>
      </c>
      <c r="S3544" s="50">
        <v>1029353.12</v>
      </c>
      <c r="T3544" s="51">
        <f>Ugovori_OPULJP[[#This Row],[Bespovratna sredstva - Ukupno (EU+Nac) HRK
= Ukupna ugovorena vrijednost bespovratnih sredstava]]/7.5345</f>
        <v>136618.63693675757</v>
      </c>
      <c r="U3544" s="50">
        <v>0</v>
      </c>
      <c r="V3544" s="51">
        <f>Ugovori_OPULJP[[#This Row],[Javni doprinos korisnika - HRK]]/7.5345</f>
        <v>0</v>
      </c>
      <c r="W3544" s="50">
        <v>0</v>
      </c>
      <c r="X3544" s="51">
        <f>Ugovori_OPULJP[[#This Row],[Privatni doprinos korisnika - HRK]]/7.5345</f>
        <v>0</v>
      </c>
      <c r="Y3544" s="52">
        <v>1029353.12</v>
      </c>
      <c r="Z3544" s="53">
        <f>Ugovori_OPULJP[[#This Row],[UKUPNI PRIHVATLJIVI IZDACI
TOTAL ELIGIBLE EXPENDITURE
= Bespovratna sredstva ukupno + doprinos korisnika
= Ukupni prihvatljivi troškovi
= Ukupna ugovorena vrijednost projekta HRK]]/7.5345</f>
        <v>136618.63693675757</v>
      </c>
      <c r="AA3544" s="44" t="s">
        <v>12326</v>
      </c>
      <c r="AB3544" s="44" t="s">
        <v>753</v>
      </c>
      <c r="AC3544" s="114" t="s">
        <v>12861</v>
      </c>
      <c r="AD3544" s="43" t="s">
        <v>12328</v>
      </c>
    </row>
    <row r="3545" spans="1:30" ht="88.5" customHeight="1" x14ac:dyDescent="0.2">
      <c r="A3545" s="41" t="s">
        <v>12862</v>
      </c>
      <c r="B3545" s="42" t="s">
        <v>12136</v>
      </c>
      <c r="C3545" s="43" t="s">
        <v>12323</v>
      </c>
      <c r="D3545" s="43" t="s">
        <v>12845</v>
      </c>
      <c r="E3545" s="44" t="s">
        <v>232</v>
      </c>
      <c r="F3545" s="45" t="s">
        <v>12863</v>
      </c>
      <c r="G3545" s="45" t="s">
        <v>2526</v>
      </c>
      <c r="H3545" s="47">
        <v>43657</v>
      </c>
      <c r="I3545" s="47">
        <v>44388</v>
      </c>
      <c r="J3545" s="48" t="str">
        <f>IF(Ugovori_OPULJP[[#This Row],[DATUM ZAVRŠETKA OPERACIJE]]&gt;DATE(2024,3,31),"u provedbi","završen")</f>
        <v>završen</v>
      </c>
      <c r="K3545" s="46" t="s">
        <v>79</v>
      </c>
      <c r="L3545" s="46" t="s">
        <v>79</v>
      </c>
      <c r="M3545" s="49">
        <v>0.85</v>
      </c>
      <c r="N3545" s="49">
        <v>0.15</v>
      </c>
      <c r="O3545" s="50">
        <f>Ugovori_OPULJP[[#This Row],[Bespovratna sredstva - Ukupno (EU+Nac) HRK
= Ukupna ugovorena vrijednost bespovratnih sredstava]]*Ugovori_OPULJP[[#This Row],[EU STOPA SUFINANCIRANJA %
EU CO-FINANCING RATE %]]</f>
        <v>1019947.4615</v>
      </c>
      <c r="P3545" s="51">
        <f>Ugovori_OPULJP[[#This Row],[Bespovratna sredstva - EU dio - HRK]]/7.5345</f>
        <v>135370.29152564867</v>
      </c>
      <c r="Q3545" s="50">
        <f>Ugovori_OPULJP[[#This Row],[Bespovratna sredstva - Ukupno (EU+Nac) HRK
= Ukupna ugovorena vrijednost bespovratnih sredstava]]*Ugovori_OPULJP[[#This Row],[STOPA NACIONALNOG SUFINANCIRANJA %]]</f>
        <v>179990.7285</v>
      </c>
      <c r="R3545" s="51">
        <f>Ugovori_OPULJP[[#This Row],[Bespovratna sredstva - Nacionalni dio - HRK]]/7.5345</f>
        <v>23888.874975114471</v>
      </c>
      <c r="S3545" s="50">
        <v>1199938.19</v>
      </c>
      <c r="T3545" s="51">
        <f>Ugovori_OPULJP[[#This Row],[Bespovratna sredstva - Ukupno (EU+Nac) HRK
= Ukupna ugovorena vrijednost bespovratnih sredstava]]/7.5345</f>
        <v>159259.16650076315</v>
      </c>
      <c r="U3545" s="50">
        <v>0</v>
      </c>
      <c r="V3545" s="51">
        <f>Ugovori_OPULJP[[#This Row],[Javni doprinos korisnika - HRK]]/7.5345</f>
        <v>0</v>
      </c>
      <c r="W3545" s="50">
        <v>0</v>
      </c>
      <c r="X3545" s="51">
        <f>Ugovori_OPULJP[[#This Row],[Privatni doprinos korisnika - HRK]]/7.5345</f>
        <v>0</v>
      </c>
      <c r="Y3545" s="52">
        <v>1199938.19</v>
      </c>
      <c r="Z3545" s="53">
        <f>Ugovori_OPULJP[[#This Row],[UKUPNI PRIHVATLJIVI IZDACI
TOTAL ELIGIBLE EXPENDITURE
= Bespovratna sredstva ukupno + doprinos korisnika
= Ukupni prihvatljivi troškovi
= Ukupna ugovorena vrijednost projekta HRK]]/7.5345</f>
        <v>159259.16650076315</v>
      </c>
      <c r="AA3545" s="44" t="s">
        <v>12326</v>
      </c>
      <c r="AB3545" s="44" t="s">
        <v>753</v>
      </c>
      <c r="AC3545" s="114" t="s">
        <v>12864</v>
      </c>
      <c r="AD3545" s="43" t="s">
        <v>12328</v>
      </c>
    </row>
    <row r="3546" spans="1:30" ht="88.5" customHeight="1" x14ac:dyDescent="0.2">
      <c r="A3546" s="41" t="s">
        <v>12865</v>
      </c>
      <c r="B3546" s="42" t="s">
        <v>12136</v>
      </c>
      <c r="C3546" s="43" t="s">
        <v>12323</v>
      </c>
      <c r="D3546" s="43" t="s">
        <v>12845</v>
      </c>
      <c r="E3546" s="44" t="s">
        <v>232</v>
      </c>
      <c r="F3546" s="45" t="s">
        <v>12866</v>
      </c>
      <c r="G3546" s="45" t="s">
        <v>12867</v>
      </c>
      <c r="H3546" s="47">
        <v>43657</v>
      </c>
      <c r="I3546" s="47">
        <v>44388</v>
      </c>
      <c r="J3546" s="48" t="str">
        <f>IF(Ugovori_OPULJP[[#This Row],[DATUM ZAVRŠETKA OPERACIJE]]&gt;DATE(2024,3,31),"u provedbi","završen")</f>
        <v>završen</v>
      </c>
      <c r="K3546" s="46" t="s">
        <v>12868</v>
      </c>
      <c r="L3546" s="46" t="s">
        <v>594</v>
      </c>
      <c r="M3546" s="49">
        <v>0.85</v>
      </c>
      <c r="N3546" s="49">
        <v>0.15</v>
      </c>
      <c r="O3546" s="50">
        <f>Ugovori_OPULJP[[#This Row],[Bespovratna sredstva - Ukupno (EU+Nac) HRK
= Ukupna ugovorena vrijednost bespovratnih sredstava]]*Ugovori_OPULJP[[#This Row],[EU STOPA SUFINANCIRANJA %
EU CO-FINANCING RATE %]]</f>
        <v>997424.22950000002</v>
      </c>
      <c r="P3546" s="51">
        <f>Ugovori_OPULJP[[#This Row],[Bespovratna sredstva - EU dio - HRK]]/7.5345</f>
        <v>132380.9449200345</v>
      </c>
      <c r="Q3546" s="50">
        <f>Ugovori_OPULJP[[#This Row],[Bespovratna sredstva - Ukupno (EU+Nac) HRK
= Ukupna ugovorena vrijednost bespovratnih sredstava]]*Ugovori_OPULJP[[#This Row],[STOPA NACIONALNOG SUFINANCIRANJA %]]</f>
        <v>176016.0405</v>
      </c>
      <c r="R3546" s="51">
        <f>Ugovori_OPULJP[[#This Row],[Bespovratna sredstva - Nacionalni dio - HRK]]/7.5345</f>
        <v>23361.34322118256</v>
      </c>
      <c r="S3546" s="50">
        <v>1173440.27</v>
      </c>
      <c r="T3546" s="51">
        <f>Ugovori_OPULJP[[#This Row],[Bespovratna sredstva - Ukupno (EU+Nac) HRK
= Ukupna ugovorena vrijednost bespovratnih sredstava]]/7.5345</f>
        <v>155742.28814121705</v>
      </c>
      <c r="U3546" s="50">
        <v>0</v>
      </c>
      <c r="V3546" s="51">
        <f>Ugovori_OPULJP[[#This Row],[Javni doprinos korisnika - HRK]]/7.5345</f>
        <v>0</v>
      </c>
      <c r="W3546" s="50">
        <v>0</v>
      </c>
      <c r="X3546" s="51">
        <f>Ugovori_OPULJP[[#This Row],[Privatni doprinos korisnika - HRK]]/7.5345</f>
        <v>0</v>
      </c>
      <c r="Y3546" s="52">
        <v>1173440.27</v>
      </c>
      <c r="Z3546" s="53">
        <f>Ugovori_OPULJP[[#This Row],[UKUPNI PRIHVATLJIVI IZDACI
TOTAL ELIGIBLE EXPENDITURE
= Bespovratna sredstva ukupno + doprinos korisnika
= Ukupni prihvatljivi troškovi
= Ukupna ugovorena vrijednost projekta HRK]]/7.5345</f>
        <v>155742.28814121705</v>
      </c>
      <c r="AA3546" s="44" t="s">
        <v>12326</v>
      </c>
      <c r="AB3546" s="44" t="s">
        <v>753</v>
      </c>
      <c r="AC3546" s="114" t="s">
        <v>12869</v>
      </c>
      <c r="AD3546" s="43" t="s">
        <v>12328</v>
      </c>
    </row>
    <row r="3547" spans="1:30" ht="88.5" customHeight="1" x14ac:dyDescent="0.2">
      <c r="A3547" s="41" t="s">
        <v>12870</v>
      </c>
      <c r="B3547" s="42" t="s">
        <v>12136</v>
      </c>
      <c r="C3547" s="43" t="s">
        <v>12323</v>
      </c>
      <c r="D3547" s="43" t="s">
        <v>12845</v>
      </c>
      <c r="E3547" s="44" t="s">
        <v>232</v>
      </c>
      <c r="F3547" s="45" t="s">
        <v>12871</v>
      </c>
      <c r="G3547" s="45" t="s">
        <v>4618</v>
      </c>
      <c r="H3547" s="47">
        <v>43678</v>
      </c>
      <c r="I3547" s="47">
        <v>44407</v>
      </c>
      <c r="J3547" s="48" t="str">
        <f>IF(Ugovori_OPULJP[[#This Row],[DATUM ZAVRŠETKA OPERACIJE]]&gt;DATE(2024,3,31),"u provedbi","završen")</f>
        <v>završen</v>
      </c>
      <c r="K3547" s="46" t="s">
        <v>12872</v>
      </c>
      <c r="L3547" s="46" t="s">
        <v>37</v>
      </c>
      <c r="M3547" s="49">
        <v>0.85</v>
      </c>
      <c r="N3547" s="49">
        <v>0.15</v>
      </c>
      <c r="O3547" s="50">
        <f>Ugovori_OPULJP[[#This Row],[Bespovratna sredstva - Ukupno (EU+Nac) HRK
= Ukupna ugovorena vrijednost bespovratnih sredstava]]*Ugovori_OPULJP[[#This Row],[EU STOPA SUFINANCIRANJA %
EU CO-FINANCING RATE %]]</f>
        <v>958812.93699999992</v>
      </c>
      <c r="P3547" s="51">
        <f>Ugovori_OPULJP[[#This Row],[Bespovratna sredstva - EU dio - HRK]]/7.5345</f>
        <v>127256.3457429159</v>
      </c>
      <c r="Q3547" s="50">
        <f>Ugovori_OPULJP[[#This Row],[Bespovratna sredstva - Ukupno (EU+Nac) HRK
= Ukupna ugovorena vrijednost bespovratnih sredstava]]*Ugovori_OPULJP[[#This Row],[STOPA NACIONALNOG SUFINANCIRANJA %]]</f>
        <v>169202.283</v>
      </c>
      <c r="R3547" s="51">
        <f>Ugovori_OPULJP[[#This Row],[Bespovratna sredstva - Nacionalni dio - HRK]]/7.5345</f>
        <v>22457.002189926337</v>
      </c>
      <c r="S3547" s="50">
        <v>1128015.22</v>
      </c>
      <c r="T3547" s="51">
        <f>Ugovori_OPULJP[[#This Row],[Bespovratna sredstva - Ukupno (EU+Nac) HRK
= Ukupna ugovorena vrijednost bespovratnih sredstava]]/7.5345</f>
        <v>149713.34793284224</v>
      </c>
      <c r="U3547" s="50">
        <v>0</v>
      </c>
      <c r="V3547" s="51">
        <f>Ugovori_OPULJP[[#This Row],[Javni doprinos korisnika - HRK]]/7.5345</f>
        <v>0</v>
      </c>
      <c r="W3547" s="50">
        <v>0</v>
      </c>
      <c r="X3547" s="51">
        <f>Ugovori_OPULJP[[#This Row],[Privatni doprinos korisnika - HRK]]/7.5345</f>
        <v>0</v>
      </c>
      <c r="Y3547" s="52">
        <v>1128015.22</v>
      </c>
      <c r="Z3547" s="53">
        <f>Ugovori_OPULJP[[#This Row],[UKUPNI PRIHVATLJIVI IZDACI
TOTAL ELIGIBLE EXPENDITURE
= Bespovratna sredstva ukupno + doprinos korisnika
= Ukupni prihvatljivi troškovi
= Ukupna ugovorena vrijednost projekta HRK]]/7.5345</f>
        <v>149713.34793284224</v>
      </c>
      <c r="AA3547" s="44" t="s">
        <v>12326</v>
      </c>
      <c r="AB3547" s="44" t="s">
        <v>753</v>
      </c>
      <c r="AC3547" s="114" t="s">
        <v>12873</v>
      </c>
      <c r="AD3547" s="43" t="s">
        <v>12328</v>
      </c>
    </row>
    <row r="3548" spans="1:30" ht="88.5" customHeight="1" x14ac:dyDescent="0.2">
      <c r="A3548" s="41" t="s">
        <v>12874</v>
      </c>
      <c r="B3548" s="42" t="s">
        <v>12136</v>
      </c>
      <c r="C3548" s="43" t="s">
        <v>12323</v>
      </c>
      <c r="D3548" s="43" t="s">
        <v>12845</v>
      </c>
      <c r="E3548" s="44" t="s">
        <v>232</v>
      </c>
      <c r="F3548" s="45" t="s">
        <v>12875</v>
      </c>
      <c r="G3548" s="62" t="s">
        <v>7037</v>
      </c>
      <c r="H3548" s="47">
        <v>43657</v>
      </c>
      <c r="I3548" s="47">
        <v>44500</v>
      </c>
      <c r="J3548" s="48" t="str">
        <f>IF(Ugovori_OPULJP[[#This Row],[DATUM ZAVRŠETKA OPERACIJE]]&gt;DATE(2024,3,31),"u provedbi","završen")</f>
        <v>završen</v>
      </c>
      <c r="K3548" s="46" t="s">
        <v>12876</v>
      </c>
      <c r="L3548" s="46" t="s">
        <v>37</v>
      </c>
      <c r="M3548" s="49">
        <v>0.85</v>
      </c>
      <c r="N3548" s="49">
        <v>0.15</v>
      </c>
      <c r="O3548" s="50">
        <f>Ugovori_OPULJP[[#This Row],[Bespovratna sredstva - Ukupno (EU+Nac) HRK
= Ukupna ugovorena vrijednost bespovratnih sredstava]]*Ugovori_OPULJP[[#This Row],[EU STOPA SUFINANCIRANJA %
EU CO-FINANCING RATE %]]</f>
        <v>1020000</v>
      </c>
      <c r="P3548" s="51">
        <f>Ugovori_OPULJP[[#This Row],[Bespovratna sredstva - EU dio - HRK]]/7.5345</f>
        <v>135377.26458291858</v>
      </c>
      <c r="Q3548" s="50">
        <f>Ugovori_OPULJP[[#This Row],[Bespovratna sredstva - Ukupno (EU+Nac) HRK
= Ukupna ugovorena vrijednost bespovratnih sredstava]]*Ugovori_OPULJP[[#This Row],[STOPA NACIONALNOG SUFINANCIRANJA %]]</f>
        <v>180000</v>
      </c>
      <c r="R3548" s="51">
        <f>Ugovori_OPULJP[[#This Row],[Bespovratna sredstva - Nacionalni dio - HRK]]/7.5345</f>
        <v>23890.105514632687</v>
      </c>
      <c r="S3548" s="50">
        <v>1200000</v>
      </c>
      <c r="T3548" s="51">
        <f>Ugovori_OPULJP[[#This Row],[Bespovratna sredstva - Ukupno (EU+Nac) HRK
= Ukupna ugovorena vrijednost bespovratnih sredstava]]/7.5345</f>
        <v>159267.37009755126</v>
      </c>
      <c r="U3548" s="50">
        <v>0</v>
      </c>
      <c r="V3548" s="51">
        <f>Ugovori_OPULJP[[#This Row],[Javni doprinos korisnika - HRK]]/7.5345</f>
        <v>0</v>
      </c>
      <c r="W3548" s="50">
        <v>0</v>
      </c>
      <c r="X3548" s="51">
        <f>Ugovori_OPULJP[[#This Row],[Privatni doprinos korisnika - HRK]]/7.5345</f>
        <v>0</v>
      </c>
      <c r="Y3548" s="52">
        <v>1200000</v>
      </c>
      <c r="Z3548" s="53">
        <f>Ugovori_OPULJP[[#This Row],[UKUPNI PRIHVATLJIVI IZDACI
TOTAL ELIGIBLE EXPENDITURE
= Bespovratna sredstva ukupno + doprinos korisnika
= Ukupni prihvatljivi troškovi
= Ukupna ugovorena vrijednost projekta HRK]]/7.5345</f>
        <v>159267.37009755126</v>
      </c>
      <c r="AA3548" s="44" t="s">
        <v>12326</v>
      </c>
      <c r="AB3548" s="44" t="s">
        <v>753</v>
      </c>
      <c r="AC3548" s="114" t="s">
        <v>12877</v>
      </c>
      <c r="AD3548" s="43" t="s">
        <v>12328</v>
      </c>
    </row>
    <row r="3549" spans="1:30" ht="88.5" customHeight="1" x14ac:dyDescent="0.2">
      <c r="A3549" s="41" t="s">
        <v>12878</v>
      </c>
      <c r="B3549" s="42" t="s">
        <v>12136</v>
      </c>
      <c r="C3549" s="43" t="s">
        <v>12323</v>
      </c>
      <c r="D3549" s="43" t="s">
        <v>12845</v>
      </c>
      <c r="E3549" s="44" t="s">
        <v>232</v>
      </c>
      <c r="F3549" s="45" t="s">
        <v>12879</v>
      </c>
      <c r="G3549" s="45" t="s">
        <v>2402</v>
      </c>
      <c r="H3549" s="47">
        <v>43658</v>
      </c>
      <c r="I3549" s="47">
        <v>44572</v>
      </c>
      <c r="J3549" s="48" t="str">
        <f>IF(Ugovori_OPULJP[[#This Row],[DATUM ZAVRŠETKA OPERACIJE]]&gt;DATE(2024,3,31),"u provedbi","završen")</f>
        <v>završen</v>
      </c>
      <c r="K3549" s="46" t="s">
        <v>249</v>
      </c>
      <c r="L3549" s="46" t="s">
        <v>249</v>
      </c>
      <c r="M3549" s="49">
        <v>0.85</v>
      </c>
      <c r="N3549" s="49">
        <v>0.15</v>
      </c>
      <c r="O3549" s="50">
        <f>Ugovori_OPULJP[[#This Row],[Bespovratna sredstva - Ukupno (EU+Nac) HRK
= Ukupna ugovorena vrijednost bespovratnih sredstava]]*Ugovori_OPULJP[[#This Row],[EU STOPA SUFINANCIRANJA %
EU CO-FINANCING RATE %]]</f>
        <v>964663.08750000002</v>
      </c>
      <c r="P3549" s="51">
        <f>Ugovori_OPULJP[[#This Row],[Bespovratna sredstva - EU dio - HRK]]/7.5345</f>
        <v>128032.79414692415</v>
      </c>
      <c r="Q3549" s="50">
        <f>Ugovori_OPULJP[[#This Row],[Bespovratna sredstva - Ukupno (EU+Nac) HRK
= Ukupna ugovorena vrijednost bespovratnih sredstava]]*Ugovori_OPULJP[[#This Row],[STOPA NACIONALNOG SUFINANCIRANJA %]]</f>
        <v>170234.66250000001</v>
      </c>
      <c r="R3549" s="51">
        <f>Ugovori_OPULJP[[#This Row],[Bespovratna sredstva - Nacionalni dio - HRK]]/7.5345</f>
        <v>22594.022496516027</v>
      </c>
      <c r="S3549" s="50">
        <v>1134897.75</v>
      </c>
      <c r="T3549" s="51">
        <f>Ugovori_OPULJP[[#This Row],[Bespovratna sredstva - Ukupno (EU+Nac) HRK
= Ukupna ugovorena vrijednost bespovratnih sredstava]]/7.5345</f>
        <v>150626.81664344016</v>
      </c>
      <c r="U3549" s="50">
        <v>0</v>
      </c>
      <c r="V3549" s="51">
        <f>Ugovori_OPULJP[[#This Row],[Javni doprinos korisnika - HRK]]/7.5345</f>
        <v>0</v>
      </c>
      <c r="W3549" s="50">
        <v>0</v>
      </c>
      <c r="X3549" s="51">
        <f>Ugovori_OPULJP[[#This Row],[Privatni doprinos korisnika - HRK]]/7.5345</f>
        <v>0</v>
      </c>
      <c r="Y3549" s="52">
        <v>1134897.75</v>
      </c>
      <c r="Z3549" s="53">
        <f>Ugovori_OPULJP[[#This Row],[UKUPNI PRIHVATLJIVI IZDACI
TOTAL ELIGIBLE EXPENDITURE
= Bespovratna sredstva ukupno + doprinos korisnika
= Ukupni prihvatljivi troškovi
= Ukupna ugovorena vrijednost projekta HRK]]/7.5345</f>
        <v>150626.81664344016</v>
      </c>
      <c r="AA3549" s="44" t="s">
        <v>12326</v>
      </c>
      <c r="AB3549" s="44" t="s">
        <v>753</v>
      </c>
      <c r="AC3549" s="114" t="s">
        <v>12880</v>
      </c>
      <c r="AD3549" s="43" t="s">
        <v>12328</v>
      </c>
    </row>
    <row r="3550" spans="1:30" ht="88.5" customHeight="1" x14ac:dyDescent="0.2">
      <c r="A3550" s="41" t="s">
        <v>12881</v>
      </c>
      <c r="B3550" s="42" t="s">
        <v>12136</v>
      </c>
      <c r="C3550" s="43" t="s">
        <v>12323</v>
      </c>
      <c r="D3550" s="43" t="s">
        <v>12845</v>
      </c>
      <c r="E3550" s="44" t="s">
        <v>232</v>
      </c>
      <c r="F3550" s="45" t="s">
        <v>12882</v>
      </c>
      <c r="G3550" s="45" t="s">
        <v>8009</v>
      </c>
      <c r="H3550" s="47">
        <v>43709</v>
      </c>
      <c r="I3550" s="47">
        <v>44378</v>
      </c>
      <c r="J3550" s="48" t="str">
        <f>IF(Ugovori_OPULJP[[#This Row],[DATUM ZAVRŠETKA OPERACIJE]]&gt;DATE(2024,3,31),"u provedbi","završen")</f>
        <v>završen</v>
      </c>
      <c r="K3550" s="46" t="s">
        <v>205</v>
      </c>
      <c r="L3550" s="46" t="s">
        <v>37</v>
      </c>
      <c r="M3550" s="49">
        <v>0.85</v>
      </c>
      <c r="N3550" s="49">
        <v>0.15</v>
      </c>
      <c r="O3550" s="50">
        <f>Ugovori_OPULJP[[#This Row],[Bespovratna sredstva - Ukupno (EU+Nac) HRK
= Ukupna ugovorena vrijednost bespovratnih sredstava]]*Ugovori_OPULJP[[#This Row],[EU STOPA SUFINANCIRANJA %
EU CO-FINANCING RATE %]]</f>
        <v>995363.31099999987</v>
      </c>
      <c r="P3550" s="51">
        <f>Ugovori_OPULJP[[#This Row],[Bespovratna sredstva - EU dio - HRK]]/7.5345</f>
        <v>132107.41402880082</v>
      </c>
      <c r="Q3550" s="50">
        <f>Ugovori_OPULJP[[#This Row],[Bespovratna sredstva - Ukupno (EU+Nac) HRK
= Ukupna ugovorena vrijednost bespovratnih sredstava]]*Ugovori_OPULJP[[#This Row],[STOPA NACIONALNOG SUFINANCIRANJA %]]</f>
        <v>175652.34899999999</v>
      </c>
      <c r="R3550" s="51">
        <f>Ugovori_OPULJP[[#This Row],[Bespovratna sredstva - Nacionalni dio - HRK]]/7.5345</f>
        <v>23313.073063906028</v>
      </c>
      <c r="S3550" s="50">
        <v>1171015.6599999999</v>
      </c>
      <c r="T3550" s="51">
        <f>Ugovori_OPULJP[[#This Row],[Bespovratna sredstva - Ukupno (EU+Nac) HRK
= Ukupna ugovorena vrijednost bespovratnih sredstava]]/7.5345</f>
        <v>155420.48709270687</v>
      </c>
      <c r="U3550" s="50">
        <v>0</v>
      </c>
      <c r="V3550" s="51">
        <f>Ugovori_OPULJP[[#This Row],[Javni doprinos korisnika - HRK]]/7.5345</f>
        <v>0</v>
      </c>
      <c r="W3550" s="50">
        <v>0</v>
      </c>
      <c r="X3550" s="51">
        <f>Ugovori_OPULJP[[#This Row],[Privatni doprinos korisnika - HRK]]/7.5345</f>
        <v>0</v>
      </c>
      <c r="Y3550" s="52">
        <v>1171015.6599999999</v>
      </c>
      <c r="Z3550" s="53">
        <f>Ugovori_OPULJP[[#This Row],[UKUPNI PRIHVATLJIVI IZDACI
TOTAL ELIGIBLE EXPENDITURE
= Bespovratna sredstva ukupno + doprinos korisnika
= Ukupni prihvatljivi troškovi
= Ukupna ugovorena vrijednost projekta HRK]]/7.5345</f>
        <v>155420.48709270687</v>
      </c>
      <c r="AA3550" s="44" t="s">
        <v>12326</v>
      </c>
      <c r="AB3550" s="44" t="s">
        <v>753</v>
      </c>
      <c r="AC3550" s="114" t="s">
        <v>12883</v>
      </c>
      <c r="AD3550" s="43" t="s">
        <v>12328</v>
      </c>
    </row>
    <row r="3551" spans="1:30" ht="88.5" customHeight="1" x14ac:dyDescent="0.2">
      <c r="A3551" s="41" t="s">
        <v>12884</v>
      </c>
      <c r="B3551" s="42" t="s">
        <v>12136</v>
      </c>
      <c r="C3551" s="43" t="s">
        <v>12323</v>
      </c>
      <c r="D3551" s="43" t="s">
        <v>12845</v>
      </c>
      <c r="E3551" s="44" t="s">
        <v>232</v>
      </c>
      <c r="F3551" s="45" t="s">
        <v>12885</v>
      </c>
      <c r="G3551" s="45" t="s">
        <v>2433</v>
      </c>
      <c r="H3551" s="47">
        <v>43709</v>
      </c>
      <c r="I3551" s="47">
        <v>44440</v>
      </c>
      <c r="J3551" s="48" t="str">
        <f>IF(Ugovori_OPULJP[[#This Row],[DATUM ZAVRŠETKA OPERACIJE]]&gt;DATE(2024,3,31),"u provedbi","završen")</f>
        <v>završen</v>
      </c>
      <c r="K3551" s="46" t="s">
        <v>12886</v>
      </c>
      <c r="L3551" s="46" t="s">
        <v>99</v>
      </c>
      <c r="M3551" s="49">
        <v>0.85</v>
      </c>
      <c r="N3551" s="49">
        <v>0.15</v>
      </c>
      <c r="O3551" s="50">
        <f>Ugovori_OPULJP[[#This Row],[Bespovratna sredstva - Ukupno (EU+Nac) HRK
= Ukupna ugovorena vrijednost bespovratnih sredstava]]*Ugovori_OPULJP[[#This Row],[EU STOPA SUFINANCIRANJA %
EU CO-FINANCING RATE %]]</f>
        <v>974119.92399999988</v>
      </c>
      <c r="P3551" s="51">
        <f>Ugovori_OPULJP[[#This Row],[Bespovratna sredstva - EU dio - HRK]]/7.5345</f>
        <v>129287.93204592208</v>
      </c>
      <c r="Q3551" s="50">
        <f>Ugovori_OPULJP[[#This Row],[Bespovratna sredstva - Ukupno (EU+Nac) HRK
= Ukupna ugovorena vrijednost bespovratnih sredstava]]*Ugovori_OPULJP[[#This Row],[STOPA NACIONALNOG SUFINANCIRANJA %]]</f>
        <v>171903.51599999997</v>
      </c>
      <c r="R3551" s="51">
        <f>Ugovori_OPULJP[[#This Row],[Bespovratna sredstva - Nacionalni dio - HRK]]/7.5345</f>
        <v>22815.5174198686</v>
      </c>
      <c r="S3551" s="50">
        <v>1146023.44</v>
      </c>
      <c r="T3551" s="51">
        <f>Ugovori_OPULJP[[#This Row],[Bespovratna sredstva - Ukupno (EU+Nac) HRK
= Ukupna ugovorena vrijednost bespovratnih sredstava]]/7.5345</f>
        <v>152103.44946579068</v>
      </c>
      <c r="U3551" s="50">
        <v>0</v>
      </c>
      <c r="V3551" s="51">
        <f>Ugovori_OPULJP[[#This Row],[Javni doprinos korisnika - HRK]]/7.5345</f>
        <v>0</v>
      </c>
      <c r="W3551" s="50">
        <v>0</v>
      </c>
      <c r="X3551" s="51">
        <f>Ugovori_OPULJP[[#This Row],[Privatni doprinos korisnika - HRK]]/7.5345</f>
        <v>0</v>
      </c>
      <c r="Y3551" s="52">
        <v>1146023.44</v>
      </c>
      <c r="Z3551" s="53">
        <f>Ugovori_OPULJP[[#This Row],[UKUPNI PRIHVATLJIVI IZDACI
TOTAL ELIGIBLE EXPENDITURE
= Bespovratna sredstva ukupno + doprinos korisnika
= Ukupni prihvatljivi troškovi
= Ukupna ugovorena vrijednost projekta HRK]]/7.5345</f>
        <v>152103.44946579068</v>
      </c>
      <c r="AA3551" s="44" t="s">
        <v>12326</v>
      </c>
      <c r="AB3551" s="44" t="s">
        <v>753</v>
      </c>
      <c r="AC3551" s="114" t="s">
        <v>12887</v>
      </c>
      <c r="AD3551" s="43" t="s">
        <v>12328</v>
      </c>
    </row>
    <row r="3552" spans="1:30" ht="88.5" customHeight="1" x14ac:dyDescent="0.2">
      <c r="A3552" s="41" t="s">
        <v>12888</v>
      </c>
      <c r="B3552" s="42" t="s">
        <v>12136</v>
      </c>
      <c r="C3552" s="43" t="s">
        <v>12323</v>
      </c>
      <c r="D3552" s="43" t="s">
        <v>12889</v>
      </c>
      <c r="E3552" s="44" t="s">
        <v>232</v>
      </c>
      <c r="F3552" s="45" t="s">
        <v>12890</v>
      </c>
      <c r="G3552" s="45" t="s">
        <v>12649</v>
      </c>
      <c r="H3552" s="47">
        <v>44044</v>
      </c>
      <c r="I3552" s="47">
        <v>44593</v>
      </c>
      <c r="J3552" s="48" t="str">
        <f>IF(Ugovori_OPULJP[[#This Row],[DATUM ZAVRŠETKA OPERACIJE]]&gt;DATE(2024,3,31),"u provedbi","završen")</f>
        <v>završen</v>
      </c>
      <c r="K3552" s="46" t="s">
        <v>12891</v>
      </c>
      <c r="L3552" s="46" t="s">
        <v>37</v>
      </c>
      <c r="M3552" s="49">
        <v>0.85</v>
      </c>
      <c r="N3552" s="49">
        <v>0.15</v>
      </c>
      <c r="O3552" s="50">
        <f>Ugovori_OPULJP[[#This Row],[Bespovratna sredstva - Ukupno (EU+Nac) HRK
= Ukupna ugovorena vrijednost bespovratnih sredstava]]*Ugovori_OPULJP[[#This Row],[EU STOPA SUFINANCIRANJA %
EU CO-FINANCING RATE %]]</f>
        <v>831871.49749999994</v>
      </c>
      <c r="P3552" s="51">
        <f>Ugovori_OPULJP[[#This Row],[Bespovratna sredstva - EU dio - HRK]]/7.5345</f>
        <v>110408.32138828056</v>
      </c>
      <c r="Q3552" s="50">
        <f>Ugovori_OPULJP[[#This Row],[Bespovratna sredstva - Ukupno (EU+Nac) HRK
= Ukupna ugovorena vrijednost bespovratnih sredstava]]*Ugovori_OPULJP[[#This Row],[STOPA NACIONALNOG SUFINANCIRANJA %]]</f>
        <v>146800.85249999998</v>
      </c>
      <c r="R3552" s="51">
        <f>Ugovori_OPULJP[[#This Row],[Bespovratna sredstva - Nacionalni dio - HRK]]/7.5345</f>
        <v>19483.821421461274</v>
      </c>
      <c r="S3552" s="50">
        <v>978672.35</v>
      </c>
      <c r="T3552" s="51">
        <f>Ugovori_OPULJP[[#This Row],[Bespovratna sredstva - Ukupno (EU+Nac) HRK
= Ukupna ugovorena vrijednost bespovratnih sredstava]]/7.5345</f>
        <v>129892.14280974184</v>
      </c>
      <c r="U3552" s="50">
        <v>0</v>
      </c>
      <c r="V3552" s="51">
        <f>Ugovori_OPULJP[[#This Row],[Javni doprinos korisnika - HRK]]/7.5345</f>
        <v>0</v>
      </c>
      <c r="W3552" s="50">
        <v>0</v>
      </c>
      <c r="X3552" s="51">
        <f>Ugovori_OPULJP[[#This Row],[Privatni doprinos korisnika - HRK]]/7.5345</f>
        <v>0</v>
      </c>
      <c r="Y3552" s="52">
        <v>978672.35</v>
      </c>
      <c r="Z3552" s="53">
        <f>Ugovori_OPULJP[[#This Row],[UKUPNI PRIHVATLJIVI IZDACI
TOTAL ELIGIBLE EXPENDITURE
= Bespovratna sredstva ukupno + doprinos korisnika
= Ukupni prihvatljivi troškovi
= Ukupna ugovorena vrijednost projekta HRK]]/7.5345</f>
        <v>129892.14280974184</v>
      </c>
      <c r="AA3552" s="44" t="s">
        <v>38</v>
      </c>
      <c r="AB3552" s="44" t="s">
        <v>753</v>
      </c>
      <c r="AC3552" s="114" t="s">
        <v>12892</v>
      </c>
      <c r="AD3552" s="43" t="s">
        <v>12328</v>
      </c>
    </row>
    <row r="3553" spans="1:30" ht="88.5" customHeight="1" x14ac:dyDescent="0.2">
      <c r="A3553" s="41" t="s">
        <v>12893</v>
      </c>
      <c r="B3553" s="42" t="s">
        <v>12136</v>
      </c>
      <c r="C3553" s="43" t="s">
        <v>12323</v>
      </c>
      <c r="D3553" s="43" t="s">
        <v>12889</v>
      </c>
      <c r="E3553" s="44" t="s">
        <v>232</v>
      </c>
      <c r="F3553" s="45" t="s">
        <v>12894</v>
      </c>
      <c r="G3553" s="45" t="s">
        <v>9002</v>
      </c>
      <c r="H3553" s="47">
        <v>44132</v>
      </c>
      <c r="I3553" s="47">
        <v>45227</v>
      </c>
      <c r="J3553" s="48" t="str">
        <f>IF(Ugovori_OPULJP[[#This Row],[DATUM ZAVRŠETKA OPERACIJE]]&gt;DATE(2024,3,31),"u provedbi","završen")</f>
        <v>završen</v>
      </c>
      <c r="K3553" s="46" t="s">
        <v>12895</v>
      </c>
      <c r="L3553" s="46" t="s">
        <v>37</v>
      </c>
      <c r="M3553" s="49">
        <v>0.85</v>
      </c>
      <c r="N3553" s="49">
        <v>0.15</v>
      </c>
      <c r="O3553" s="50">
        <f>Ugovori_OPULJP[[#This Row],[Bespovratna sredstva - Ukupno (EU+Nac) HRK
= Ukupna ugovorena vrijednost bespovratnih sredstava]]*Ugovori_OPULJP[[#This Row],[EU STOPA SUFINANCIRANJA %
EU CO-FINANCING RATE %]]</f>
        <v>3052159.3364999997</v>
      </c>
      <c r="P3553" s="51">
        <f>Ugovori_OPULJP[[#This Row],[Bespovratna sredstva - EU dio - HRK]]/7.5345</f>
        <v>405091.15886920161</v>
      </c>
      <c r="Q3553" s="50">
        <f>Ugovori_OPULJP[[#This Row],[Bespovratna sredstva - Ukupno (EU+Nac) HRK
= Ukupna ugovorena vrijednost bespovratnih sredstava]]*Ugovori_OPULJP[[#This Row],[STOPA NACIONALNOG SUFINANCIRANJA %]]</f>
        <v>538616.35349999997</v>
      </c>
      <c r="R3553" s="51">
        <f>Ugovori_OPULJP[[#This Row],[Bespovratna sredstva - Nacionalni dio - HRK]]/7.5345</f>
        <v>71486.675094564998</v>
      </c>
      <c r="S3553" s="50">
        <v>3590775.69</v>
      </c>
      <c r="T3553" s="51">
        <f>Ugovori_OPULJP[[#This Row],[Bespovratna sredstva - Ukupno (EU+Nac) HRK
= Ukupna ugovorena vrijednost bespovratnih sredstava]]/7.5345</f>
        <v>476577.83396376664</v>
      </c>
      <c r="U3553" s="50">
        <v>0</v>
      </c>
      <c r="V3553" s="51">
        <f>Ugovori_OPULJP[[#This Row],[Javni doprinos korisnika - HRK]]/7.5345</f>
        <v>0</v>
      </c>
      <c r="W3553" s="50">
        <v>0</v>
      </c>
      <c r="X3553" s="51">
        <f>Ugovori_OPULJP[[#This Row],[Privatni doprinos korisnika - HRK]]/7.5345</f>
        <v>0</v>
      </c>
      <c r="Y3553" s="52">
        <v>3590775.69</v>
      </c>
      <c r="Z3553" s="53">
        <f>Ugovori_OPULJP[[#This Row],[UKUPNI PRIHVATLJIVI IZDACI
TOTAL ELIGIBLE EXPENDITURE
= Bespovratna sredstva ukupno + doprinos korisnika
= Ukupni prihvatljivi troškovi
= Ukupna ugovorena vrijednost projekta HRK]]/7.5345</f>
        <v>476577.83396376664</v>
      </c>
      <c r="AA3553" s="44" t="s">
        <v>38</v>
      </c>
      <c r="AB3553" s="44" t="s">
        <v>753</v>
      </c>
      <c r="AC3553" s="114" t="s">
        <v>12896</v>
      </c>
      <c r="AD3553" s="43" t="s">
        <v>12328</v>
      </c>
    </row>
    <row r="3554" spans="1:30" ht="88.5" customHeight="1" x14ac:dyDescent="0.2">
      <c r="A3554" s="41" t="s">
        <v>12897</v>
      </c>
      <c r="B3554" s="42" t="s">
        <v>12136</v>
      </c>
      <c r="C3554" s="43" t="s">
        <v>12323</v>
      </c>
      <c r="D3554" s="43" t="s">
        <v>12889</v>
      </c>
      <c r="E3554" s="44" t="s">
        <v>232</v>
      </c>
      <c r="F3554" s="45" t="s">
        <v>12898</v>
      </c>
      <c r="G3554" s="45" t="s">
        <v>12899</v>
      </c>
      <c r="H3554" s="47">
        <v>44040</v>
      </c>
      <c r="I3554" s="47">
        <v>44589</v>
      </c>
      <c r="J3554" s="48" t="str">
        <f>IF(Ugovori_OPULJP[[#This Row],[DATUM ZAVRŠETKA OPERACIJE]]&gt;DATE(2024,3,31),"u provedbi","završen")</f>
        <v>završen</v>
      </c>
      <c r="K3554" s="46" t="s">
        <v>36</v>
      </c>
      <c r="L3554" s="46" t="s">
        <v>37</v>
      </c>
      <c r="M3554" s="49">
        <v>0.85</v>
      </c>
      <c r="N3554" s="49">
        <v>0.15</v>
      </c>
      <c r="O3554" s="50">
        <f>Ugovori_OPULJP[[#This Row],[Bespovratna sredstva - Ukupno (EU+Nac) HRK
= Ukupna ugovorena vrijednost bespovratnih sredstava]]*Ugovori_OPULJP[[#This Row],[EU STOPA SUFINANCIRANJA %
EU CO-FINANCING RATE %]]</f>
        <v>828895.45199999993</v>
      </c>
      <c r="P3554" s="51">
        <f>Ugovori_OPULJP[[#This Row],[Bespovratna sredstva - EU dio - HRK]]/7.5345</f>
        <v>110013.33227155085</v>
      </c>
      <c r="Q3554" s="50">
        <f>Ugovori_OPULJP[[#This Row],[Bespovratna sredstva - Ukupno (EU+Nac) HRK
= Ukupna ugovorena vrijednost bespovratnih sredstava]]*Ugovori_OPULJP[[#This Row],[STOPA NACIONALNOG SUFINANCIRANJA %]]</f>
        <v>146275.66800000001</v>
      </c>
      <c r="R3554" s="51">
        <f>Ugovori_OPULJP[[#This Row],[Bespovratna sredstva - Nacionalni dio - HRK]]/7.5345</f>
        <v>19414.117459685447</v>
      </c>
      <c r="S3554" s="50">
        <v>975171.12</v>
      </c>
      <c r="T3554" s="51">
        <f>Ugovori_OPULJP[[#This Row],[Bespovratna sredstva - Ukupno (EU+Nac) HRK
= Ukupna ugovorena vrijednost bespovratnih sredstava]]/7.5345</f>
        <v>129427.44973123631</v>
      </c>
      <c r="U3554" s="50">
        <v>0</v>
      </c>
      <c r="V3554" s="51">
        <f>Ugovori_OPULJP[[#This Row],[Javni doprinos korisnika - HRK]]/7.5345</f>
        <v>0</v>
      </c>
      <c r="W3554" s="50">
        <v>0</v>
      </c>
      <c r="X3554" s="51">
        <f>Ugovori_OPULJP[[#This Row],[Privatni doprinos korisnika - HRK]]/7.5345</f>
        <v>0</v>
      </c>
      <c r="Y3554" s="52">
        <v>975171.12</v>
      </c>
      <c r="Z3554" s="53">
        <f>Ugovori_OPULJP[[#This Row],[UKUPNI PRIHVATLJIVI IZDACI
TOTAL ELIGIBLE EXPENDITURE
= Bespovratna sredstva ukupno + doprinos korisnika
= Ukupni prihvatljivi troškovi
= Ukupna ugovorena vrijednost projekta HRK]]/7.5345</f>
        <v>129427.44973123631</v>
      </c>
      <c r="AA3554" s="44" t="s">
        <v>38</v>
      </c>
      <c r="AB3554" s="44" t="s">
        <v>753</v>
      </c>
      <c r="AC3554" s="114" t="s">
        <v>12900</v>
      </c>
      <c r="AD3554" s="43" t="s">
        <v>12328</v>
      </c>
    </row>
    <row r="3555" spans="1:30" ht="88.5" customHeight="1" x14ac:dyDescent="0.2">
      <c r="A3555" s="41" t="s">
        <v>12901</v>
      </c>
      <c r="B3555" s="42" t="s">
        <v>12136</v>
      </c>
      <c r="C3555" s="43" t="s">
        <v>12323</v>
      </c>
      <c r="D3555" s="43" t="s">
        <v>12889</v>
      </c>
      <c r="E3555" s="44" t="s">
        <v>232</v>
      </c>
      <c r="F3555" s="45" t="s">
        <v>12902</v>
      </c>
      <c r="G3555" s="45" t="s">
        <v>12641</v>
      </c>
      <c r="H3555" s="47">
        <v>44036</v>
      </c>
      <c r="I3555" s="47">
        <v>44766</v>
      </c>
      <c r="J3555" s="48" t="str">
        <f>IF(Ugovori_OPULJP[[#This Row],[DATUM ZAVRŠETKA OPERACIJE]]&gt;DATE(2024,3,31),"u provedbi","završen")</f>
        <v>završen</v>
      </c>
      <c r="K3555" s="46" t="s">
        <v>12903</v>
      </c>
      <c r="L3555" s="46" t="s">
        <v>333</v>
      </c>
      <c r="M3555" s="49">
        <v>0.85</v>
      </c>
      <c r="N3555" s="49">
        <v>0.15</v>
      </c>
      <c r="O3555" s="50">
        <f>Ugovori_OPULJP[[#This Row],[Bespovratna sredstva - Ukupno (EU+Nac) HRK
= Ukupna ugovorena vrijednost bespovratnih sredstava]]*Ugovori_OPULJP[[#This Row],[EU STOPA SUFINANCIRANJA %
EU CO-FINANCING RATE %]]</f>
        <v>834437.42649999994</v>
      </c>
      <c r="P3555" s="51">
        <f>Ugovori_OPULJP[[#This Row],[Bespovratna sredstva - EU dio - HRK]]/7.5345</f>
        <v>110748.87869135309</v>
      </c>
      <c r="Q3555" s="50">
        <f>Ugovori_OPULJP[[#This Row],[Bespovratna sredstva - Ukupno (EU+Nac) HRK
= Ukupna ugovorena vrijednost bespovratnih sredstava]]*Ugovori_OPULJP[[#This Row],[STOPA NACIONALNOG SUFINANCIRANJA %]]</f>
        <v>147253.6635</v>
      </c>
      <c r="R3555" s="51">
        <f>Ugovori_OPULJP[[#This Row],[Bespovratna sredstva - Nacionalni dio - HRK]]/7.5345</f>
        <v>19543.919769062311</v>
      </c>
      <c r="S3555" s="50">
        <v>981691.09</v>
      </c>
      <c r="T3555" s="51">
        <f>Ugovori_OPULJP[[#This Row],[Bespovratna sredstva - Ukupno (EU+Nac) HRK
= Ukupna ugovorena vrijednost bespovratnih sredstava]]/7.5345</f>
        <v>130292.7984604154</v>
      </c>
      <c r="U3555" s="50">
        <v>0</v>
      </c>
      <c r="V3555" s="51">
        <f>Ugovori_OPULJP[[#This Row],[Javni doprinos korisnika - HRK]]/7.5345</f>
        <v>0</v>
      </c>
      <c r="W3555" s="50">
        <v>0</v>
      </c>
      <c r="X3555" s="51">
        <f>Ugovori_OPULJP[[#This Row],[Privatni doprinos korisnika - HRK]]/7.5345</f>
        <v>0</v>
      </c>
      <c r="Y3555" s="52">
        <v>981691.09</v>
      </c>
      <c r="Z3555" s="53">
        <f>Ugovori_OPULJP[[#This Row],[UKUPNI PRIHVATLJIVI IZDACI
TOTAL ELIGIBLE EXPENDITURE
= Bespovratna sredstva ukupno + doprinos korisnika
= Ukupni prihvatljivi troškovi
= Ukupna ugovorena vrijednost projekta HRK]]/7.5345</f>
        <v>130292.7984604154</v>
      </c>
      <c r="AA3555" s="44" t="s">
        <v>38</v>
      </c>
      <c r="AB3555" s="44" t="s">
        <v>753</v>
      </c>
      <c r="AC3555" s="114" t="s">
        <v>12904</v>
      </c>
      <c r="AD3555" s="43" t="s">
        <v>12328</v>
      </c>
    </row>
    <row r="3556" spans="1:30" ht="88.5" customHeight="1" x14ac:dyDescent="0.2">
      <c r="A3556" s="41" t="s">
        <v>12905</v>
      </c>
      <c r="B3556" s="42" t="s">
        <v>12136</v>
      </c>
      <c r="C3556" s="43" t="s">
        <v>12323</v>
      </c>
      <c r="D3556" s="43" t="s">
        <v>12889</v>
      </c>
      <c r="E3556" s="44" t="s">
        <v>232</v>
      </c>
      <c r="F3556" s="45" t="s">
        <v>12906</v>
      </c>
      <c r="G3556" s="45" t="s">
        <v>12907</v>
      </c>
      <c r="H3556" s="47">
        <v>44039</v>
      </c>
      <c r="I3556" s="47">
        <v>44769</v>
      </c>
      <c r="J3556" s="48" t="str">
        <f>IF(Ugovori_OPULJP[[#This Row],[DATUM ZAVRŠETKA OPERACIJE]]&gt;DATE(2024,3,31),"u provedbi","završen")</f>
        <v>završen</v>
      </c>
      <c r="K3556" s="46" t="s">
        <v>36</v>
      </c>
      <c r="L3556" s="46" t="s">
        <v>37</v>
      </c>
      <c r="M3556" s="49">
        <v>0.85</v>
      </c>
      <c r="N3556" s="49">
        <v>0.15</v>
      </c>
      <c r="O3556" s="50">
        <f>Ugovori_OPULJP[[#This Row],[Bespovratna sredstva - Ukupno (EU+Nac) HRK
= Ukupna ugovorena vrijednost bespovratnih sredstava]]*Ugovori_OPULJP[[#This Row],[EU STOPA SUFINANCIRANJA %
EU CO-FINANCING RATE %]]</f>
        <v>847923.64549999998</v>
      </c>
      <c r="P3556" s="51">
        <f>Ugovori_OPULJP[[#This Row],[Bespovratna sredstva - EU dio - HRK]]/7.5345</f>
        <v>112538.80755192779</v>
      </c>
      <c r="Q3556" s="50">
        <f>Ugovori_OPULJP[[#This Row],[Bespovratna sredstva - Ukupno (EU+Nac) HRK
= Ukupna ugovorena vrijednost bespovratnih sredstava]]*Ugovori_OPULJP[[#This Row],[STOPA NACIONALNOG SUFINANCIRANJA %]]</f>
        <v>149633.5845</v>
      </c>
      <c r="R3556" s="51">
        <f>Ugovori_OPULJP[[#This Row],[Bespovratna sredstva - Nacionalni dio - HRK]]/7.5345</f>
        <v>19859.789567987256</v>
      </c>
      <c r="S3556" s="50">
        <v>997557.23</v>
      </c>
      <c r="T3556" s="51">
        <f>Ugovori_OPULJP[[#This Row],[Bespovratna sredstva - Ukupno (EU+Nac) HRK
= Ukupna ugovorena vrijednost bespovratnih sredstava]]/7.5345</f>
        <v>132398.59711991504</v>
      </c>
      <c r="U3556" s="50">
        <v>0</v>
      </c>
      <c r="V3556" s="51">
        <f>Ugovori_OPULJP[[#This Row],[Javni doprinos korisnika - HRK]]/7.5345</f>
        <v>0</v>
      </c>
      <c r="W3556" s="50">
        <v>0</v>
      </c>
      <c r="X3556" s="51">
        <f>Ugovori_OPULJP[[#This Row],[Privatni doprinos korisnika - HRK]]/7.5345</f>
        <v>0</v>
      </c>
      <c r="Y3556" s="52">
        <v>997557.23</v>
      </c>
      <c r="Z3556" s="53">
        <f>Ugovori_OPULJP[[#This Row],[UKUPNI PRIHVATLJIVI IZDACI
TOTAL ELIGIBLE EXPENDITURE
= Bespovratna sredstva ukupno + doprinos korisnika
= Ukupni prihvatljivi troškovi
= Ukupna ugovorena vrijednost projekta HRK]]/7.5345</f>
        <v>132398.59711991504</v>
      </c>
      <c r="AA3556" s="44" t="s">
        <v>38</v>
      </c>
      <c r="AB3556" s="44" t="s">
        <v>753</v>
      </c>
      <c r="AC3556" s="114" t="s">
        <v>12908</v>
      </c>
      <c r="AD3556" s="43" t="s">
        <v>12328</v>
      </c>
    </row>
    <row r="3557" spans="1:30" ht="88.5" customHeight="1" x14ac:dyDescent="0.2">
      <c r="A3557" s="41" t="s">
        <v>12909</v>
      </c>
      <c r="B3557" s="42" t="s">
        <v>12136</v>
      </c>
      <c r="C3557" s="43" t="s">
        <v>12323</v>
      </c>
      <c r="D3557" s="43" t="s">
        <v>12889</v>
      </c>
      <c r="E3557" s="44" t="s">
        <v>232</v>
      </c>
      <c r="F3557" s="45" t="s">
        <v>12910</v>
      </c>
      <c r="G3557" s="45" t="s">
        <v>12911</v>
      </c>
      <c r="H3557" s="47">
        <v>44039</v>
      </c>
      <c r="I3557" s="47">
        <v>44588</v>
      </c>
      <c r="J3557" s="48" t="str">
        <f>IF(Ugovori_OPULJP[[#This Row],[DATUM ZAVRŠETKA OPERACIJE]]&gt;DATE(2024,3,31),"u provedbi","završen")</f>
        <v>završen</v>
      </c>
      <c r="K3557" s="46" t="s">
        <v>36</v>
      </c>
      <c r="L3557" s="46" t="s">
        <v>37</v>
      </c>
      <c r="M3557" s="49">
        <v>0.85</v>
      </c>
      <c r="N3557" s="49">
        <v>0.15</v>
      </c>
      <c r="O3557" s="50">
        <f>Ugovori_OPULJP[[#This Row],[Bespovratna sredstva - Ukupno (EU+Nac) HRK
= Ukupna ugovorena vrijednost bespovratnih sredstava]]*Ugovori_OPULJP[[#This Row],[EU STOPA SUFINANCIRANJA %
EU CO-FINANCING RATE %]]</f>
        <v>838855.01249999995</v>
      </c>
      <c r="P3557" s="51">
        <f>Ugovori_OPULJP[[#This Row],[Bespovratna sredstva - EU dio - HRK]]/7.5345</f>
        <v>111335.19311168623</v>
      </c>
      <c r="Q3557" s="50">
        <f>Ugovori_OPULJP[[#This Row],[Bespovratna sredstva - Ukupno (EU+Nac) HRK
= Ukupna ugovorena vrijednost bespovratnih sredstava]]*Ugovori_OPULJP[[#This Row],[STOPA NACIONALNOG SUFINANCIRANJA %]]</f>
        <v>148033.23749999999</v>
      </c>
      <c r="R3557" s="51">
        <f>Ugovori_OPULJP[[#This Row],[Bespovratna sredstva - Nacionalni dio - HRK]]/7.5345</f>
        <v>19647.387019709335</v>
      </c>
      <c r="S3557" s="50">
        <v>986888.25</v>
      </c>
      <c r="T3557" s="51">
        <f>Ugovori_OPULJP[[#This Row],[Bespovratna sredstva - Ukupno (EU+Nac) HRK
= Ukupna ugovorena vrijednost bespovratnih sredstava]]/7.5345</f>
        <v>130982.58013139557</v>
      </c>
      <c r="U3557" s="50">
        <v>0</v>
      </c>
      <c r="V3557" s="51">
        <f>Ugovori_OPULJP[[#This Row],[Javni doprinos korisnika - HRK]]/7.5345</f>
        <v>0</v>
      </c>
      <c r="W3557" s="50">
        <v>0</v>
      </c>
      <c r="X3557" s="51">
        <f>Ugovori_OPULJP[[#This Row],[Privatni doprinos korisnika - HRK]]/7.5345</f>
        <v>0</v>
      </c>
      <c r="Y3557" s="52">
        <v>986888.25</v>
      </c>
      <c r="Z3557" s="53">
        <f>Ugovori_OPULJP[[#This Row],[UKUPNI PRIHVATLJIVI IZDACI
TOTAL ELIGIBLE EXPENDITURE
= Bespovratna sredstva ukupno + doprinos korisnika
= Ukupni prihvatljivi troškovi
= Ukupna ugovorena vrijednost projekta HRK]]/7.5345</f>
        <v>130982.58013139557</v>
      </c>
      <c r="AA3557" s="44" t="s">
        <v>38</v>
      </c>
      <c r="AB3557" s="44" t="s">
        <v>753</v>
      </c>
      <c r="AC3557" s="114" t="s">
        <v>12912</v>
      </c>
      <c r="AD3557" s="43" t="s">
        <v>12328</v>
      </c>
    </row>
    <row r="3558" spans="1:30" ht="88.5" customHeight="1" x14ac:dyDescent="0.2">
      <c r="A3558" s="41" t="s">
        <v>12913</v>
      </c>
      <c r="B3558" s="42" t="s">
        <v>12136</v>
      </c>
      <c r="C3558" s="43" t="s">
        <v>12323</v>
      </c>
      <c r="D3558" s="43" t="s">
        <v>12889</v>
      </c>
      <c r="E3558" s="44" t="s">
        <v>232</v>
      </c>
      <c r="F3558" s="45" t="s">
        <v>12914</v>
      </c>
      <c r="G3558" s="45" t="s">
        <v>12915</v>
      </c>
      <c r="H3558" s="47">
        <v>44132</v>
      </c>
      <c r="I3558" s="47">
        <v>45227</v>
      </c>
      <c r="J3558" s="48" t="str">
        <f>IF(Ugovori_OPULJP[[#This Row],[DATUM ZAVRŠETKA OPERACIJE]]&gt;DATE(2024,3,31),"u provedbi","završen")</f>
        <v>završen</v>
      </c>
      <c r="K3558" s="46" t="s">
        <v>12916</v>
      </c>
      <c r="L3558" s="46" t="s">
        <v>37</v>
      </c>
      <c r="M3558" s="49">
        <v>0.85</v>
      </c>
      <c r="N3558" s="49">
        <v>0.15</v>
      </c>
      <c r="O3558" s="50">
        <f>Ugovori_OPULJP[[#This Row],[Bespovratna sredstva - Ukupno (EU+Nac) HRK
= Ukupna ugovorena vrijednost bespovratnih sredstava]]*Ugovori_OPULJP[[#This Row],[EU STOPA SUFINANCIRANJA %
EU CO-FINANCING RATE %]]</f>
        <v>3059241.29</v>
      </c>
      <c r="P3558" s="51">
        <f>Ugovori_OPULJP[[#This Row],[Bespovratna sredstva - EU dio - HRK]]/7.5345</f>
        <v>406031.09562678344</v>
      </c>
      <c r="Q3558" s="50">
        <f>Ugovori_OPULJP[[#This Row],[Bespovratna sredstva - Ukupno (EU+Nac) HRK
= Ukupna ugovorena vrijednost bespovratnih sredstava]]*Ugovori_OPULJP[[#This Row],[STOPA NACIONALNOG SUFINANCIRANJA %]]</f>
        <v>539866.11</v>
      </c>
      <c r="R3558" s="51">
        <f>Ugovori_OPULJP[[#This Row],[Bespovratna sredstva - Nacionalni dio - HRK]]/7.5345</f>
        <v>71652.546287079429</v>
      </c>
      <c r="S3558" s="50">
        <v>3599107.4</v>
      </c>
      <c r="T3558" s="51">
        <f>Ugovori_OPULJP[[#This Row],[Bespovratna sredstva - Ukupno (EU+Nac) HRK
= Ukupna ugovorena vrijednost bespovratnih sredstava]]/7.5345</f>
        <v>477683.64191386284</v>
      </c>
      <c r="U3558" s="50">
        <v>0</v>
      </c>
      <c r="V3558" s="51">
        <f>Ugovori_OPULJP[[#This Row],[Javni doprinos korisnika - HRK]]/7.5345</f>
        <v>0</v>
      </c>
      <c r="W3558" s="50">
        <v>0</v>
      </c>
      <c r="X3558" s="51">
        <f>Ugovori_OPULJP[[#This Row],[Privatni doprinos korisnika - HRK]]/7.5345</f>
        <v>0</v>
      </c>
      <c r="Y3558" s="52">
        <v>3599107.4</v>
      </c>
      <c r="Z3558" s="53">
        <f>Ugovori_OPULJP[[#This Row],[UKUPNI PRIHVATLJIVI IZDACI
TOTAL ELIGIBLE EXPENDITURE
= Bespovratna sredstva ukupno + doprinos korisnika
= Ukupni prihvatljivi troškovi
= Ukupna ugovorena vrijednost projekta HRK]]/7.5345</f>
        <v>477683.64191386284</v>
      </c>
      <c r="AA3558" s="44" t="s">
        <v>38</v>
      </c>
      <c r="AB3558" s="44" t="s">
        <v>753</v>
      </c>
      <c r="AC3558" s="114" t="s">
        <v>12917</v>
      </c>
      <c r="AD3558" s="43" t="s">
        <v>12328</v>
      </c>
    </row>
    <row r="3559" spans="1:30" ht="88.5" customHeight="1" x14ac:dyDescent="0.2">
      <c r="A3559" s="41" t="s">
        <v>12918</v>
      </c>
      <c r="B3559" s="42" t="s">
        <v>12136</v>
      </c>
      <c r="C3559" s="43" t="s">
        <v>12323</v>
      </c>
      <c r="D3559" s="43" t="s">
        <v>12889</v>
      </c>
      <c r="E3559" s="44" t="s">
        <v>232</v>
      </c>
      <c r="F3559" s="45" t="s">
        <v>12919</v>
      </c>
      <c r="G3559" s="45" t="s">
        <v>12826</v>
      </c>
      <c r="H3559" s="47">
        <v>44133</v>
      </c>
      <c r="I3559" s="47">
        <v>45228</v>
      </c>
      <c r="J3559" s="48" t="str">
        <f>IF(Ugovori_OPULJP[[#This Row],[DATUM ZAVRŠETKA OPERACIJE]]&gt;DATE(2024,3,31),"u provedbi","završen")</f>
        <v>završen</v>
      </c>
      <c r="K3559" s="46" t="s">
        <v>12827</v>
      </c>
      <c r="L3559" s="46" t="s">
        <v>37</v>
      </c>
      <c r="M3559" s="49">
        <v>0.85</v>
      </c>
      <c r="N3559" s="49">
        <v>0.15</v>
      </c>
      <c r="O3559" s="50">
        <f>Ugovori_OPULJP[[#This Row],[Bespovratna sredstva - Ukupno (EU+Nac) HRK
= Ukupna ugovorena vrijednost bespovratnih sredstava]]*Ugovori_OPULJP[[#This Row],[EU STOPA SUFINANCIRANJA %
EU CO-FINANCING RATE %]]</f>
        <v>3059097.6655000001</v>
      </c>
      <c r="P3559" s="51">
        <f>Ugovori_OPULJP[[#This Row],[Bespovratna sredstva - EU dio - HRK]]/7.5345</f>
        <v>406012.0333797863</v>
      </c>
      <c r="Q3559" s="50">
        <f>Ugovori_OPULJP[[#This Row],[Bespovratna sredstva - Ukupno (EU+Nac) HRK
= Ukupna ugovorena vrijednost bespovratnih sredstava]]*Ugovori_OPULJP[[#This Row],[STOPA NACIONALNOG SUFINANCIRANJA %]]</f>
        <v>539840.76450000005</v>
      </c>
      <c r="R3559" s="51">
        <f>Ugovori_OPULJP[[#This Row],[Bespovratna sredstva - Nacionalni dio - HRK]]/7.5345</f>
        <v>71649.182361138766</v>
      </c>
      <c r="S3559" s="50">
        <v>3598938.43</v>
      </c>
      <c r="T3559" s="51">
        <f>Ugovori_OPULJP[[#This Row],[Bespovratna sredstva - Ukupno (EU+Nac) HRK
= Ukupna ugovorena vrijednost bespovratnih sredstava]]/7.5345</f>
        <v>477661.21574092505</v>
      </c>
      <c r="U3559" s="50">
        <v>0</v>
      </c>
      <c r="V3559" s="51">
        <f>Ugovori_OPULJP[[#This Row],[Javni doprinos korisnika - HRK]]/7.5345</f>
        <v>0</v>
      </c>
      <c r="W3559" s="50">
        <v>0</v>
      </c>
      <c r="X3559" s="51">
        <f>Ugovori_OPULJP[[#This Row],[Privatni doprinos korisnika - HRK]]/7.5345</f>
        <v>0</v>
      </c>
      <c r="Y3559" s="52">
        <v>3598938.43</v>
      </c>
      <c r="Z3559" s="53">
        <f>Ugovori_OPULJP[[#This Row],[UKUPNI PRIHVATLJIVI IZDACI
TOTAL ELIGIBLE EXPENDITURE
= Bespovratna sredstva ukupno + doprinos korisnika
= Ukupni prihvatljivi troškovi
= Ukupna ugovorena vrijednost projekta HRK]]/7.5345</f>
        <v>477661.21574092505</v>
      </c>
      <c r="AA3559" s="44" t="s">
        <v>38</v>
      </c>
      <c r="AB3559" s="44" t="s">
        <v>753</v>
      </c>
      <c r="AC3559" s="114" t="s">
        <v>12920</v>
      </c>
      <c r="AD3559" s="43" t="s">
        <v>12328</v>
      </c>
    </row>
    <row r="3560" spans="1:30" ht="88.5" customHeight="1" x14ac:dyDescent="0.2">
      <c r="A3560" s="41" t="s">
        <v>12921</v>
      </c>
      <c r="B3560" s="42" t="s">
        <v>12136</v>
      </c>
      <c r="C3560" s="43" t="s">
        <v>12323</v>
      </c>
      <c r="D3560" s="43" t="s">
        <v>12889</v>
      </c>
      <c r="E3560" s="44" t="s">
        <v>232</v>
      </c>
      <c r="F3560" s="45" t="s">
        <v>12922</v>
      </c>
      <c r="G3560" s="45" t="s">
        <v>12923</v>
      </c>
      <c r="H3560" s="47">
        <v>44036</v>
      </c>
      <c r="I3560" s="47">
        <v>44766</v>
      </c>
      <c r="J3560" s="48" t="str">
        <f>IF(Ugovori_OPULJP[[#This Row],[DATUM ZAVRŠETKA OPERACIJE]]&gt;DATE(2024,3,31),"u provedbi","završen")</f>
        <v>završen</v>
      </c>
      <c r="K3560" s="46" t="s">
        <v>12924</v>
      </c>
      <c r="L3560" s="46" t="s">
        <v>37</v>
      </c>
      <c r="M3560" s="49">
        <v>0.85</v>
      </c>
      <c r="N3560" s="49">
        <v>0.15</v>
      </c>
      <c r="O3560" s="50">
        <f>Ugovori_OPULJP[[#This Row],[Bespovratna sredstva - Ukupno (EU+Nac) HRK
= Ukupna ugovorena vrijednost bespovratnih sredstava]]*Ugovori_OPULJP[[#This Row],[EU STOPA SUFINANCIRANJA %
EU CO-FINANCING RATE %]]</f>
        <v>849208.80300000007</v>
      </c>
      <c r="P3560" s="51">
        <f>Ugovori_OPULJP[[#This Row],[Bespovratna sredstva - EU dio - HRK]]/7.5345</f>
        <v>112709.37726458292</v>
      </c>
      <c r="Q3560" s="50">
        <f>Ugovori_OPULJP[[#This Row],[Bespovratna sredstva - Ukupno (EU+Nac) HRK
= Ukupna ugovorena vrijednost bespovratnih sredstava]]*Ugovori_OPULJP[[#This Row],[STOPA NACIONALNOG SUFINANCIRANJA %]]</f>
        <v>149860.37700000001</v>
      </c>
      <c r="R3560" s="51">
        <f>Ugovori_OPULJP[[#This Row],[Bespovratna sredstva - Nacionalni dio - HRK]]/7.5345</f>
        <v>19889.890105514634</v>
      </c>
      <c r="S3560" s="50">
        <v>999069.18</v>
      </c>
      <c r="T3560" s="51">
        <f>Ugovori_OPULJP[[#This Row],[Bespovratna sredstva - Ukupno (EU+Nac) HRK
= Ukupna ugovorena vrijednost bespovratnih sredstava]]/7.5345</f>
        <v>132599.26737009754</v>
      </c>
      <c r="U3560" s="50">
        <v>0</v>
      </c>
      <c r="V3560" s="51">
        <f>Ugovori_OPULJP[[#This Row],[Javni doprinos korisnika - HRK]]/7.5345</f>
        <v>0</v>
      </c>
      <c r="W3560" s="50">
        <v>0</v>
      </c>
      <c r="X3560" s="51">
        <f>Ugovori_OPULJP[[#This Row],[Privatni doprinos korisnika - HRK]]/7.5345</f>
        <v>0</v>
      </c>
      <c r="Y3560" s="52">
        <v>999069.18</v>
      </c>
      <c r="Z3560" s="53">
        <f>Ugovori_OPULJP[[#This Row],[UKUPNI PRIHVATLJIVI IZDACI
TOTAL ELIGIBLE EXPENDITURE
= Bespovratna sredstva ukupno + doprinos korisnika
= Ukupni prihvatljivi troškovi
= Ukupna ugovorena vrijednost projekta HRK]]/7.5345</f>
        <v>132599.26737009754</v>
      </c>
      <c r="AA3560" s="44" t="s">
        <v>38</v>
      </c>
      <c r="AB3560" s="44" t="s">
        <v>753</v>
      </c>
      <c r="AC3560" s="114" t="s">
        <v>12925</v>
      </c>
      <c r="AD3560" s="43" t="s">
        <v>12328</v>
      </c>
    </row>
    <row r="3561" spans="1:30" ht="88.5" customHeight="1" x14ac:dyDescent="0.2">
      <c r="A3561" s="41" t="s">
        <v>12926</v>
      </c>
      <c r="B3561" s="42" t="s">
        <v>12136</v>
      </c>
      <c r="C3561" s="43" t="s">
        <v>12323</v>
      </c>
      <c r="D3561" s="43" t="s">
        <v>12889</v>
      </c>
      <c r="E3561" s="44" t="s">
        <v>232</v>
      </c>
      <c r="F3561" s="45" t="s">
        <v>12927</v>
      </c>
      <c r="G3561" s="45" t="s">
        <v>12928</v>
      </c>
      <c r="H3561" s="47">
        <v>44134</v>
      </c>
      <c r="I3561" s="47">
        <v>45229</v>
      </c>
      <c r="J3561" s="48" t="str">
        <f>IF(Ugovori_OPULJP[[#This Row],[DATUM ZAVRŠETKA OPERACIJE]]&gt;DATE(2024,3,31),"u provedbi","završen")</f>
        <v>završen</v>
      </c>
      <c r="K3561" s="46" t="s">
        <v>12929</v>
      </c>
      <c r="L3561" s="46" t="s">
        <v>200</v>
      </c>
      <c r="M3561" s="49">
        <v>0.85</v>
      </c>
      <c r="N3561" s="49">
        <v>0.15</v>
      </c>
      <c r="O3561" s="50">
        <f>Ugovori_OPULJP[[#This Row],[Bespovratna sredstva - Ukupno (EU+Nac) HRK
= Ukupna ugovorena vrijednost bespovratnih sredstava]]*Ugovori_OPULJP[[#This Row],[EU STOPA SUFINANCIRANJA %
EU CO-FINANCING RATE %]]</f>
        <v>3028011.9754999997</v>
      </c>
      <c r="P3561" s="51">
        <f>Ugovori_OPULJP[[#This Row],[Bespovratna sredstva - EU dio - HRK]]/7.5345</f>
        <v>401886.2533014798</v>
      </c>
      <c r="Q3561" s="50">
        <f>Ugovori_OPULJP[[#This Row],[Bespovratna sredstva - Ukupno (EU+Nac) HRK
= Ukupna ugovorena vrijednost bespovratnih sredstava]]*Ugovori_OPULJP[[#This Row],[STOPA NACIONALNOG SUFINANCIRANJA %]]</f>
        <v>534355.05449999997</v>
      </c>
      <c r="R3561" s="51">
        <f>Ugovori_OPULJP[[#This Row],[Bespovratna sredstva - Nacionalni dio - HRK]]/7.5345</f>
        <v>70921.10352379056</v>
      </c>
      <c r="S3561" s="50">
        <v>3562367.03</v>
      </c>
      <c r="T3561" s="51">
        <f>Ugovori_OPULJP[[#This Row],[Bespovratna sredstva - Ukupno (EU+Nac) HRK
= Ukupna ugovorena vrijednost bespovratnih sredstava]]/7.5345</f>
        <v>472807.35682527034</v>
      </c>
      <c r="U3561" s="50">
        <v>0</v>
      </c>
      <c r="V3561" s="51">
        <f>Ugovori_OPULJP[[#This Row],[Javni doprinos korisnika - HRK]]/7.5345</f>
        <v>0</v>
      </c>
      <c r="W3561" s="50">
        <v>0</v>
      </c>
      <c r="X3561" s="51">
        <f>Ugovori_OPULJP[[#This Row],[Privatni doprinos korisnika - HRK]]/7.5345</f>
        <v>0</v>
      </c>
      <c r="Y3561" s="52">
        <v>3562367.03</v>
      </c>
      <c r="Z3561" s="53">
        <f>Ugovori_OPULJP[[#This Row],[UKUPNI PRIHVATLJIVI IZDACI
TOTAL ELIGIBLE EXPENDITURE
= Bespovratna sredstva ukupno + doprinos korisnika
= Ukupni prihvatljivi troškovi
= Ukupna ugovorena vrijednost projekta HRK]]/7.5345</f>
        <v>472807.35682527034</v>
      </c>
      <c r="AA3561" s="44" t="s">
        <v>38</v>
      </c>
      <c r="AB3561" s="44" t="s">
        <v>753</v>
      </c>
      <c r="AC3561" s="114" t="s">
        <v>12930</v>
      </c>
      <c r="AD3561" s="43" t="s">
        <v>12328</v>
      </c>
    </row>
    <row r="3562" spans="1:30" ht="88.5" customHeight="1" x14ac:dyDescent="0.2">
      <c r="A3562" s="41" t="s">
        <v>12931</v>
      </c>
      <c r="B3562" s="42" t="s">
        <v>12136</v>
      </c>
      <c r="C3562" s="43" t="s">
        <v>12323</v>
      </c>
      <c r="D3562" s="43" t="s">
        <v>12889</v>
      </c>
      <c r="E3562" s="44" t="s">
        <v>232</v>
      </c>
      <c r="F3562" s="45" t="s">
        <v>12932</v>
      </c>
      <c r="G3562" s="45" t="s">
        <v>12625</v>
      </c>
      <c r="H3562" s="47">
        <v>44040</v>
      </c>
      <c r="I3562" s="47">
        <v>44648</v>
      </c>
      <c r="J3562" s="48" t="str">
        <f>IF(Ugovori_OPULJP[[#This Row],[DATUM ZAVRŠETKA OPERACIJE]]&gt;DATE(2024,3,31),"u provedbi","završen")</f>
        <v>završen</v>
      </c>
      <c r="K3562" s="46" t="s">
        <v>36</v>
      </c>
      <c r="L3562" s="46" t="s">
        <v>37</v>
      </c>
      <c r="M3562" s="49">
        <v>0.85</v>
      </c>
      <c r="N3562" s="49">
        <v>0.15</v>
      </c>
      <c r="O3562" s="50">
        <f>Ugovori_OPULJP[[#This Row],[Bespovratna sredstva - Ukupno (EU+Nac) HRK
= Ukupna ugovorena vrijednost bespovratnih sredstava]]*Ugovori_OPULJP[[#This Row],[EU STOPA SUFINANCIRANJA %
EU CO-FINANCING RATE %]]</f>
        <v>846271.61950000003</v>
      </c>
      <c r="P3562" s="51">
        <f>Ugovori_OPULJP[[#This Row],[Bespovratna sredstva - EU dio - HRK]]/7.5345</f>
        <v>112319.54602163381</v>
      </c>
      <c r="Q3562" s="50">
        <f>Ugovori_OPULJP[[#This Row],[Bespovratna sredstva - Ukupno (EU+Nac) HRK
= Ukupna ugovorena vrijednost bespovratnih sredstava]]*Ugovori_OPULJP[[#This Row],[STOPA NACIONALNOG SUFINANCIRANJA %]]</f>
        <v>149342.05050000001</v>
      </c>
      <c r="R3562" s="51">
        <f>Ugovori_OPULJP[[#This Row],[Bespovratna sredstva - Nacionalni dio - HRK]]/7.5345</f>
        <v>19821.09635675891</v>
      </c>
      <c r="S3562" s="50">
        <v>995613.67</v>
      </c>
      <c r="T3562" s="51">
        <f>Ugovori_OPULJP[[#This Row],[Bespovratna sredstva - Ukupno (EU+Nac) HRK
= Ukupna ugovorena vrijednost bespovratnih sredstava]]/7.5345</f>
        <v>132140.64237839272</v>
      </c>
      <c r="U3562" s="50">
        <v>0</v>
      </c>
      <c r="V3562" s="51">
        <f>Ugovori_OPULJP[[#This Row],[Javni doprinos korisnika - HRK]]/7.5345</f>
        <v>0</v>
      </c>
      <c r="W3562" s="50">
        <v>0</v>
      </c>
      <c r="X3562" s="51">
        <f>Ugovori_OPULJP[[#This Row],[Privatni doprinos korisnika - HRK]]/7.5345</f>
        <v>0</v>
      </c>
      <c r="Y3562" s="52">
        <v>995613.67</v>
      </c>
      <c r="Z3562" s="53">
        <f>Ugovori_OPULJP[[#This Row],[UKUPNI PRIHVATLJIVI IZDACI
TOTAL ELIGIBLE EXPENDITURE
= Bespovratna sredstva ukupno + doprinos korisnika
= Ukupni prihvatljivi troškovi
= Ukupna ugovorena vrijednost projekta HRK]]/7.5345</f>
        <v>132140.64237839272</v>
      </c>
      <c r="AA3562" s="44" t="s">
        <v>38</v>
      </c>
      <c r="AB3562" s="44" t="s">
        <v>753</v>
      </c>
      <c r="AC3562" s="114" t="s">
        <v>12933</v>
      </c>
      <c r="AD3562" s="43" t="s">
        <v>12328</v>
      </c>
    </row>
    <row r="3563" spans="1:30" ht="88.5" customHeight="1" x14ac:dyDescent="0.2">
      <c r="A3563" s="41" t="s">
        <v>12934</v>
      </c>
      <c r="B3563" s="42" t="s">
        <v>12136</v>
      </c>
      <c r="C3563" s="43" t="s">
        <v>12323</v>
      </c>
      <c r="D3563" s="43" t="s">
        <v>12889</v>
      </c>
      <c r="E3563" s="44" t="s">
        <v>232</v>
      </c>
      <c r="F3563" s="45" t="s">
        <v>12935</v>
      </c>
      <c r="G3563" s="45" t="s">
        <v>12592</v>
      </c>
      <c r="H3563" s="47">
        <v>44039</v>
      </c>
      <c r="I3563" s="47">
        <v>44769</v>
      </c>
      <c r="J3563" s="48" t="str">
        <f>IF(Ugovori_OPULJP[[#This Row],[DATUM ZAVRŠETKA OPERACIJE]]&gt;DATE(2024,3,31),"u provedbi","završen")</f>
        <v>završen</v>
      </c>
      <c r="K3563" s="46" t="s">
        <v>36</v>
      </c>
      <c r="L3563" s="46" t="s">
        <v>37</v>
      </c>
      <c r="M3563" s="49">
        <v>0.85</v>
      </c>
      <c r="N3563" s="49">
        <v>0.15</v>
      </c>
      <c r="O3563" s="50">
        <f>Ugovori_OPULJP[[#This Row],[Bespovratna sredstva - Ukupno (EU+Nac) HRK
= Ukupna ugovorena vrijednost bespovratnih sredstava]]*Ugovori_OPULJP[[#This Row],[EU STOPA SUFINANCIRANJA %
EU CO-FINANCING RATE %]]</f>
        <v>846902.20900000003</v>
      </c>
      <c r="P3563" s="51">
        <f>Ugovori_OPULJP[[#This Row],[Bespovratna sredstva - EU dio - HRK]]/7.5345</f>
        <v>112403.23963103059</v>
      </c>
      <c r="Q3563" s="50">
        <f>Ugovori_OPULJP[[#This Row],[Bespovratna sredstva - Ukupno (EU+Nac) HRK
= Ukupna ugovorena vrijednost bespovratnih sredstava]]*Ugovori_OPULJP[[#This Row],[STOPA NACIONALNOG SUFINANCIRANJA %]]</f>
        <v>149453.33100000001</v>
      </c>
      <c r="R3563" s="51">
        <f>Ugovori_OPULJP[[#This Row],[Bespovratna sredstva - Nacionalni dio - HRK]]/7.5345</f>
        <v>19835.865817240694</v>
      </c>
      <c r="S3563" s="50">
        <v>996355.54</v>
      </c>
      <c r="T3563" s="51">
        <f>Ugovori_OPULJP[[#This Row],[Bespovratna sredstva - Ukupno (EU+Nac) HRK
= Ukupna ugovorena vrijednost bespovratnih sredstava]]/7.5345</f>
        <v>132239.10544827129</v>
      </c>
      <c r="U3563" s="50">
        <v>0</v>
      </c>
      <c r="V3563" s="51">
        <f>Ugovori_OPULJP[[#This Row],[Javni doprinos korisnika - HRK]]/7.5345</f>
        <v>0</v>
      </c>
      <c r="W3563" s="50">
        <v>0</v>
      </c>
      <c r="X3563" s="51">
        <f>Ugovori_OPULJP[[#This Row],[Privatni doprinos korisnika - HRK]]/7.5345</f>
        <v>0</v>
      </c>
      <c r="Y3563" s="52">
        <v>996355.54</v>
      </c>
      <c r="Z3563" s="53">
        <f>Ugovori_OPULJP[[#This Row],[UKUPNI PRIHVATLJIVI IZDACI
TOTAL ELIGIBLE EXPENDITURE
= Bespovratna sredstva ukupno + doprinos korisnika
= Ukupni prihvatljivi troškovi
= Ukupna ugovorena vrijednost projekta HRK]]/7.5345</f>
        <v>132239.10544827129</v>
      </c>
      <c r="AA3563" s="44" t="s">
        <v>38</v>
      </c>
      <c r="AB3563" s="44" t="s">
        <v>753</v>
      </c>
      <c r="AC3563" s="114" t="s">
        <v>12936</v>
      </c>
      <c r="AD3563" s="43" t="s">
        <v>12328</v>
      </c>
    </row>
    <row r="3564" spans="1:30" ht="88.5" customHeight="1" x14ac:dyDescent="0.2">
      <c r="A3564" s="41" t="s">
        <v>12937</v>
      </c>
      <c r="B3564" s="42" t="s">
        <v>12136</v>
      </c>
      <c r="C3564" s="43" t="s">
        <v>12323</v>
      </c>
      <c r="D3564" s="43" t="s">
        <v>12889</v>
      </c>
      <c r="E3564" s="44" t="s">
        <v>232</v>
      </c>
      <c r="F3564" s="45" t="s">
        <v>12938</v>
      </c>
      <c r="G3564" s="45" t="s">
        <v>12939</v>
      </c>
      <c r="H3564" s="47">
        <v>44036</v>
      </c>
      <c r="I3564" s="47">
        <v>44766</v>
      </c>
      <c r="J3564" s="48" t="str">
        <f>IF(Ugovori_OPULJP[[#This Row],[DATUM ZAVRŠETKA OPERACIJE]]&gt;DATE(2024,3,31),"u provedbi","završen")</f>
        <v>završen</v>
      </c>
      <c r="K3564" s="46" t="s">
        <v>36</v>
      </c>
      <c r="L3564" s="46" t="s">
        <v>37</v>
      </c>
      <c r="M3564" s="49">
        <v>0.85</v>
      </c>
      <c r="N3564" s="49">
        <v>0.15</v>
      </c>
      <c r="O3564" s="50">
        <f>Ugovori_OPULJP[[#This Row],[Bespovratna sredstva - Ukupno (EU+Nac) HRK
= Ukupna ugovorena vrijednost bespovratnih sredstava]]*Ugovori_OPULJP[[#This Row],[EU STOPA SUFINANCIRANJA %
EU CO-FINANCING RATE %]]</f>
        <v>840588.96149999998</v>
      </c>
      <c r="P3564" s="51">
        <f>Ugovori_OPULJP[[#This Row],[Bespovratna sredstva - EU dio - HRK]]/7.5345</f>
        <v>111565.32769261397</v>
      </c>
      <c r="Q3564" s="50">
        <f>Ugovori_OPULJP[[#This Row],[Bespovratna sredstva - Ukupno (EU+Nac) HRK
= Ukupna ugovorena vrijednost bespovratnih sredstava]]*Ugovori_OPULJP[[#This Row],[STOPA NACIONALNOG SUFINANCIRANJA %]]</f>
        <v>148339.2285</v>
      </c>
      <c r="R3564" s="51">
        <f>Ugovori_OPULJP[[#This Row],[Bespovratna sredstva - Nacionalni dio - HRK]]/7.5345</f>
        <v>19687.999004578935</v>
      </c>
      <c r="S3564" s="50">
        <v>988928.19</v>
      </c>
      <c r="T3564" s="51">
        <f>Ugovori_OPULJP[[#This Row],[Bespovratna sredstva - Ukupno (EU+Nac) HRK
= Ukupna ugovorena vrijednost bespovratnih sredstava]]/7.5345</f>
        <v>131253.32669719291</v>
      </c>
      <c r="U3564" s="50">
        <v>0</v>
      </c>
      <c r="V3564" s="51">
        <f>Ugovori_OPULJP[[#This Row],[Javni doprinos korisnika - HRK]]/7.5345</f>
        <v>0</v>
      </c>
      <c r="W3564" s="50">
        <v>0</v>
      </c>
      <c r="X3564" s="51">
        <f>Ugovori_OPULJP[[#This Row],[Privatni doprinos korisnika - HRK]]/7.5345</f>
        <v>0</v>
      </c>
      <c r="Y3564" s="52">
        <v>988928.19</v>
      </c>
      <c r="Z3564" s="53">
        <f>Ugovori_OPULJP[[#This Row],[UKUPNI PRIHVATLJIVI IZDACI
TOTAL ELIGIBLE EXPENDITURE
= Bespovratna sredstva ukupno + doprinos korisnika
= Ukupni prihvatljivi troškovi
= Ukupna ugovorena vrijednost projekta HRK]]/7.5345</f>
        <v>131253.32669719291</v>
      </c>
      <c r="AA3564" s="44" t="s">
        <v>38</v>
      </c>
      <c r="AB3564" s="44" t="s">
        <v>753</v>
      </c>
      <c r="AC3564" s="114" t="s">
        <v>12940</v>
      </c>
      <c r="AD3564" s="43" t="s">
        <v>12328</v>
      </c>
    </row>
    <row r="3565" spans="1:30" ht="88.5" customHeight="1" x14ac:dyDescent="0.2">
      <c r="A3565" s="41" t="s">
        <v>12941</v>
      </c>
      <c r="B3565" s="42" t="s">
        <v>12136</v>
      </c>
      <c r="C3565" s="43" t="s">
        <v>12323</v>
      </c>
      <c r="D3565" s="43" t="s">
        <v>12889</v>
      </c>
      <c r="E3565" s="44" t="s">
        <v>232</v>
      </c>
      <c r="F3565" s="45" t="s">
        <v>12942</v>
      </c>
      <c r="G3565" s="45" t="s">
        <v>12501</v>
      </c>
      <c r="H3565" s="47">
        <v>44132</v>
      </c>
      <c r="I3565" s="47">
        <v>45227</v>
      </c>
      <c r="J3565" s="48" t="str">
        <f>IF(Ugovori_OPULJP[[#This Row],[DATUM ZAVRŠETKA OPERACIJE]]&gt;DATE(2024,3,31),"u provedbi","završen")</f>
        <v>završen</v>
      </c>
      <c r="K3565" s="46" t="s">
        <v>12943</v>
      </c>
      <c r="L3565" s="46" t="s">
        <v>37</v>
      </c>
      <c r="M3565" s="49">
        <v>0.85</v>
      </c>
      <c r="N3565" s="49">
        <v>0.15</v>
      </c>
      <c r="O3565" s="50">
        <f>Ugovori_OPULJP[[#This Row],[Bespovratna sredstva - Ukupno (EU+Nac) HRK
= Ukupna ugovorena vrijednost bespovratnih sredstava]]*Ugovori_OPULJP[[#This Row],[EU STOPA SUFINANCIRANJA %
EU CO-FINANCING RATE %]]</f>
        <v>2952897.1864999998</v>
      </c>
      <c r="P3565" s="51">
        <f>Ugovori_OPULJP[[#This Row],[Bespovratna sredstva - EU dio - HRK]]/7.5345</f>
        <v>391916.80755192775</v>
      </c>
      <c r="Q3565" s="50">
        <f>Ugovori_OPULJP[[#This Row],[Bespovratna sredstva - Ukupno (EU+Nac) HRK
= Ukupna ugovorena vrijednost bespovratnih sredstava]]*Ugovori_OPULJP[[#This Row],[STOPA NACIONALNOG SUFINANCIRANJA %]]</f>
        <v>521099.50349999999</v>
      </c>
      <c r="R3565" s="51">
        <f>Ugovori_OPULJP[[#This Row],[Bespovratna sredstva - Nacionalni dio - HRK]]/7.5345</f>
        <v>69161.78956798726</v>
      </c>
      <c r="S3565" s="50">
        <v>3473996.69</v>
      </c>
      <c r="T3565" s="51">
        <f>Ugovori_OPULJP[[#This Row],[Bespovratna sredstva - Ukupno (EU+Nac) HRK
= Ukupna ugovorena vrijednost bespovratnih sredstava]]/7.5345</f>
        <v>461078.59711991501</v>
      </c>
      <c r="U3565" s="50">
        <v>0</v>
      </c>
      <c r="V3565" s="51">
        <f>Ugovori_OPULJP[[#This Row],[Javni doprinos korisnika - HRK]]/7.5345</f>
        <v>0</v>
      </c>
      <c r="W3565" s="50">
        <v>0</v>
      </c>
      <c r="X3565" s="51">
        <f>Ugovori_OPULJP[[#This Row],[Privatni doprinos korisnika - HRK]]/7.5345</f>
        <v>0</v>
      </c>
      <c r="Y3565" s="52">
        <v>3473996.69</v>
      </c>
      <c r="Z3565" s="53">
        <f>Ugovori_OPULJP[[#This Row],[UKUPNI PRIHVATLJIVI IZDACI
TOTAL ELIGIBLE EXPENDITURE
= Bespovratna sredstva ukupno + doprinos korisnika
= Ukupni prihvatljivi troškovi
= Ukupna ugovorena vrijednost projekta HRK]]/7.5345</f>
        <v>461078.59711991501</v>
      </c>
      <c r="AA3565" s="44" t="s">
        <v>38</v>
      </c>
      <c r="AB3565" s="44" t="s">
        <v>753</v>
      </c>
      <c r="AC3565" s="114" t="s">
        <v>12944</v>
      </c>
      <c r="AD3565" s="43" t="s">
        <v>12328</v>
      </c>
    </row>
    <row r="3566" spans="1:30" ht="88.5" customHeight="1" x14ac:dyDescent="0.2">
      <c r="A3566" s="41" t="s">
        <v>12945</v>
      </c>
      <c r="B3566" s="42" t="s">
        <v>12136</v>
      </c>
      <c r="C3566" s="43" t="s">
        <v>12323</v>
      </c>
      <c r="D3566" s="43" t="s">
        <v>12889</v>
      </c>
      <c r="E3566" s="44" t="s">
        <v>232</v>
      </c>
      <c r="F3566" s="45" t="s">
        <v>12946</v>
      </c>
      <c r="G3566" s="45" t="s">
        <v>10529</v>
      </c>
      <c r="H3566" s="47">
        <v>44133</v>
      </c>
      <c r="I3566" s="47">
        <v>45228</v>
      </c>
      <c r="J3566" s="48" t="str">
        <f>IF(Ugovori_OPULJP[[#This Row],[DATUM ZAVRŠETKA OPERACIJE]]&gt;DATE(2024,3,31),"u provedbi","završen")</f>
        <v>završen</v>
      </c>
      <c r="K3566" s="46" t="s">
        <v>36</v>
      </c>
      <c r="L3566" s="46" t="s">
        <v>37</v>
      </c>
      <c r="M3566" s="49">
        <v>0.85</v>
      </c>
      <c r="N3566" s="49">
        <v>0.15</v>
      </c>
      <c r="O3566" s="50">
        <f>Ugovori_OPULJP[[#This Row],[Bespovratna sredstva - Ukupno (EU+Nac) HRK
= Ukupna ugovorena vrijednost bespovratnih sredstava]]*Ugovori_OPULJP[[#This Row],[EU STOPA SUFINANCIRANJA %
EU CO-FINANCING RATE %]]</f>
        <v>3059996.0219999999</v>
      </c>
      <c r="P3566" s="51">
        <f>Ugovori_OPULJP[[#This Row],[Bespovratna sredstva - EU dio - HRK]]/7.5345</f>
        <v>406131.2657774238</v>
      </c>
      <c r="Q3566" s="50">
        <f>Ugovori_OPULJP[[#This Row],[Bespovratna sredstva - Ukupno (EU+Nac) HRK
= Ukupna ugovorena vrijednost bespovratnih sredstava]]*Ugovori_OPULJP[[#This Row],[STOPA NACIONALNOG SUFINANCIRANJA %]]</f>
        <v>539999.29799999995</v>
      </c>
      <c r="R3566" s="51">
        <f>Ugovori_OPULJP[[#This Row],[Bespovratna sredstva - Nacionalni dio - HRK]]/7.5345</f>
        <v>71670.223372486551</v>
      </c>
      <c r="S3566" s="50">
        <v>3599995.32</v>
      </c>
      <c r="T3566" s="51">
        <f>Ugovori_OPULJP[[#This Row],[Bespovratna sredstva - Ukupno (EU+Nac) HRK
= Ukupna ugovorena vrijednost bespovratnih sredstava]]/7.5345</f>
        <v>477801.48914991034</v>
      </c>
      <c r="U3566" s="50">
        <v>0</v>
      </c>
      <c r="V3566" s="51">
        <f>Ugovori_OPULJP[[#This Row],[Javni doprinos korisnika - HRK]]/7.5345</f>
        <v>0</v>
      </c>
      <c r="W3566" s="50">
        <v>0</v>
      </c>
      <c r="X3566" s="51">
        <f>Ugovori_OPULJP[[#This Row],[Privatni doprinos korisnika - HRK]]/7.5345</f>
        <v>0</v>
      </c>
      <c r="Y3566" s="52">
        <v>3599995.32</v>
      </c>
      <c r="Z3566" s="53">
        <f>Ugovori_OPULJP[[#This Row],[UKUPNI PRIHVATLJIVI IZDACI
TOTAL ELIGIBLE EXPENDITURE
= Bespovratna sredstva ukupno + doprinos korisnika
= Ukupni prihvatljivi troškovi
= Ukupna ugovorena vrijednost projekta HRK]]/7.5345</f>
        <v>477801.48914991034</v>
      </c>
      <c r="AA3566" s="44" t="s">
        <v>38</v>
      </c>
      <c r="AB3566" s="44" t="s">
        <v>753</v>
      </c>
      <c r="AC3566" s="114" t="s">
        <v>12947</v>
      </c>
      <c r="AD3566" s="43" t="s">
        <v>12328</v>
      </c>
    </row>
    <row r="3567" spans="1:30" ht="88.5" customHeight="1" x14ac:dyDescent="0.2">
      <c r="A3567" s="41" t="s">
        <v>12948</v>
      </c>
      <c r="B3567" s="42" t="s">
        <v>12136</v>
      </c>
      <c r="C3567" s="43" t="s">
        <v>12323</v>
      </c>
      <c r="D3567" s="43" t="s">
        <v>12889</v>
      </c>
      <c r="E3567" s="44" t="s">
        <v>232</v>
      </c>
      <c r="F3567" s="45" t="s">
        <v>12949</v>
      </c>
      <c r="G3567" s="45" t="s">
        <v>3247</v>
      </c>
      <c r="H3567" s="47">
        <v>44035</v>
      </c>
      <c r="I3567" s="47">
        <v>44765</v>
      </c>
      <c r="J3567" s="48" t="str">
        <f>IF(Ugovori_OPULJP[[#This Row],[DATUM ZAVRŠETKA OPERACIJE]]&gt;DATE(2024,3,31),"u provedbi","završen")</f>
        <v>završen</v>
      </c>
      <c r="K3567" s="46" t="s">
        <v>12950</v>
      </c>
      <c r="L3567" s="46" t="s">
        <v>37</v>
      </c>
      <c r="M3567" s="49">
        <v>0.85</v>
      </c>
      <c r="N3567" s="49">
        <v>0.15</v>
      </c>
      <c r="O3567" s="50">
        <f>Ugovori_OPULJP[[#This Row],[Bespovratna sredstva - Ukupno (EU+Nac) HRK
= Ukupna ugovorena vrijednost bespovratnih sredstava]]*Ugovori_OPULJP[[#This Row],[EU STOPA SUFINANCIRANJA %
EU CO-FINANCING RATE %]]</f>
        <v>840932.93099999998</v>
      </c>
      <c r="P3567" s="51">
        <f>Ugovori_OPULJP[[#This Row],[Bespovratna sredstva - EU dio - HRK]]/7.5345</f>
        <v>111610.98029066295</v>
      </c>
      <c r="Q3567" s="50">
        <f>Ugovori_OPULJP[[#This Row],[Bespovratna sredstva - Ukupno (EU+Nac) HRK
= Ukupna ugovorena vrijednost bespovratnih sredstava]]*Ugovori_OPULJP[[#This Row],[STOPA NACIONALNOG SUFINANCIRANJA %]]</f>
        <v>148399.929</v>
      </c>
      <c r="R3567" s="51">
        <f>Ugovori_OPULJP[[#This Row],[Bespovratna sredstva - Nacionalni dio - HRK]]/7.5345</f>
        <v>19696.055345411107</v>
      </c>
      <c r="S3567" s="50">
        <v>989332.86</v>
      </c>
      <c r="T3567" s="51">
        <f>Ugovori_OPULJP[[#This Row],[Bespovratna sredstva - Ukupno (EU+Nac) HRK
= Ukupna ugovorena vrijednost bespovratnih sredstava]]/7.5345</f>
        <v>131307.03563607406</v>
      </c>
      <c r="U3567" s="50">
        <v>0</v>
      </c>
      <c r="V3567" s="51">
        <f>Ugovori_OPULJP[[#This Row],[Javni doprinos korisnika - HRK]]/7.5345</f>
        <v>0</v>
      </c>
      <c r="W3567" s="50">
        <v>0</v>
      </c>
      <c r="X3567" s="51">
        <f>Ugovori_OPULJP[[#This Row],[Privatni doprinos korisnika - HRK]]/7.5345</f>
        <v>0</v>
      </c>
      <c r="Y3567" s="52">
        <v>989332.86</v>
      </c>
      <c r="Z3567" s="53">
        <f>Ugovori_OPULJP[[#This Row],[UKUPNI PRIHVATLJIVI IZDACI
TOTAL ELIGIBLE EXPENDITURE
= Bespovratna sredstva ukupno + doprinos korisnika
= Ukupni prihvatljivi troškovi
= Ukupna ugovorena vrijednost projekta HRK]]/7.5345</f>
        <v>131307.03563607406</v>
      </c>
      <c r="AA3567" s="44" t="s">
        <v>38</v>
      </c>
      <c r="AB3567" s="44" t="s">
        <v>753</v>
      </c>
      <c r="AC3567" s="114" t="s">
        <v>12951</v>
      </c>
      <c r="AD3567" s="43" t="s">
        <v>12328</v>
      </c>
    </row>
    <row r="3568" spans="1:30" ht="88.5" customHeight="1" x14ac:dyDescent="0.2">
      <c r="A3568" s="41" t="s">
        <v>12952</v>
      </c>
      <c r="B3568" s="42" t="s">
        <v>12136</v>
      </c>
      <c r="C3568" s="43" t="s">
        <v>12323</v>
      </c>
      <c r="D3568" s="43" t="s">
        <v>12889</v>
      </c>
      <c r="E3568" s="44" t="s">
        <v>232</v>
      </c>
      <c r="F3568" s="45" t="s">
        <v>12953</v>
      </c>
      <c r="G3568" s="45" t="s">
        <v>12513</v>
      </c>
      <c r="H3568" s="47">
        <v>44133</v>
      </c>
      <c r="I3568" s="47">
        <v>45228</v>
      </c>
      <c r="J3568" s="48" t="str">
        <f>IF(Ugovori_OPULJP[[#This Row],[DATUM ZAVRŠETKA OPERACIJE]]&gt;DATE(2024,3,31),"u provedbi","završen")</f>
        <v>završen</v>
      </c>
      <c r="K3568" s="46" t="s">
        <v>981</v>
      </c>
      <c r="L3568" s="46" t="s">
        <v>37</v>
      </c>
      <c r="M3568" s="49">
        <v>0.85</v>
      </c>
      <c r="N3568" s="49">
        <v>0.15</v>
      </c>
      <c r="O3568" s="50">
        <f>Ugovori_OPULJP[[#This Row],[Bespovratna sredstva - Ukupno (EU+Nac) HRK
= Ukupna ugovorena vrijednost bespovratnih sredstava]]*Ugovori_OPULJP[[#This Row],[EU STOPA SUFINANCIRANJA %
EU CO-FINANCING RATE %]]</f>
        <v>3011424.7439999999</v>
      </c>
      <c r="P3568" s="51">
        <f>Ugovori_OPULJP[[#This Row],[Bespovratna sredstva - EU dio - HRK]]/7.5345</f>
        <v>399684.74935297627</v>
      </c>
      <c r="Q3568" s="50">
        <f>Ugovori_OPULJP[[#This Row],[Bespovratna sredstva - Ukupno (EU+Nac) HRK
= Ukupna ugovorena vrijednost bespovratnih sredstava]]*Ugovori_OPULJP[[#This Row],[STOPA NACIONALNOG SUFINANCIRANJA %]]</f>
        <v>531427.89599999995</v>
      </c>
      <c r="R3568" s="51">
        <f>Ugovori_OPULJP[[#This Row],[Bespovratna sredstva - Nacionalni dio - HRK]]/7.5345</f>
        <v>70532.602826995804</v>
      </c>
      <c r="S3568" s="50">
        <v>3542852.64</v>
      </c>
      <c r="T3568" s="51">
        <f>Ugovori_OPULJP[[#This Row],[Bespovratna sredstva - Ukupno (EU+Nac) HRK
= Ukupna ugovorena vrijednost bespovratnih sredstava]]/7.5345</f>
        <v>470217.35217997211</v>
      </c>
      <c r="U3568" s="50">
        <v>0</v>
      </c>
      <c r="V3568" s="51">
        <f>Ugovori_OPULJP[[#This Row],[Javni doprinos korisnika - HRK]]/7.5345</f>
        <v>0</v>
      </c>
      <c r="W3568" s="50">
        <v>0</v>
      </c>
      <c r="X3568" s="51">
        <f>Ugovori_OPULJP[[#This Row],[Privatni doprinos korisnika - HRK]]/7.5345</f>
        <v>0</v>
      </c>
      <c r="Y3568" s="52">
        <v>3542852.64</v>
      </c>
      <c r="Z3568" s="53">
        <f>Ugovori_OPULJP[[#This Row],[UKUPNI PRIHVATLJIVI IZDACI
TOTAL ELIGIBLE EXPENDITURE
= Bespovratna sredstva ukupno + doprinos korisnika
= Ukupni prihvatljivi troškovi
= Ukupna ugovorena vrijednost projekta HRK]]/7.5345</f>
        <v>470217.35217997211</v>
      </c>
      <c r="AA3568" s="44" t="s">
        <v>38</v>
      </c>
      <c r="AB3568" s="44" t="s">
        <v>753</v>
      </c>
      <c r="AC3568" s="114" t="s">
        <v>12954</v>
      </c>
      <c r="AD3568" s="43" t="s">
        <v>12328</v>
      </c>
    </row>
    <row r="3569" spans="1:30" ht="88.5" customHeight="1" x14ac:dyDescent="0.2">
      <c r="A3569" s="41" t="s">
        <v>12955</v>
      </c>
      <c r="B3569" s="42" t="s">
        <v>12136</v>
      </c>
      <c r="C3569" s="43" t="s">
        <v>12323</v>
      </c>
      <c r="D3569" s="43" t="s">
        <v>12889</v>
      </c>
      <c r="E3569" s="44" t="s">
        <v>232</v>
      </c>
      <c r="F3569" s="45" t="s">
        <v>12956</v>
      </c>
      <c r="G3569" s="45" t="s">
        <v>12562</v>
      </c>
      <c r="H3569" s="47">
        <v>44133</v>
      </c>
      <c r="I3569" s="47">
        <v>45228</v>
      </c>
      <c r="J3569" s="48" t="str">
        <f>IF(Ugovori_OPULJP[[#This Row],[DATUM ZAVRŠETKA OPERACIJE]]&gt;DATE(2024,3,31),"u provedbi","završen")</f>
        <v>završen</v>
      </c>
      <c r="K3569" s="46" t="s">
        <v>12957</v>
      </c>
      <c r="L3569" s="46" t="s">
        <v>37</v>
      </c>
      <c r="M3569" s="49">
        <v>0.85</v>
      </c>
      <c r="N3569" s="49">
        <v>0.15</v>
      </c>
      <c r="O3569" s="50">
        <f>Ugovori_OPULJP[[#This Row],[Bespovratna sredstva - Ukupno (EU+Nac) HRK
= Ukupna ugovorena vrijednost bespovratnih sredstava]]*Ugovori_OPULJP[[#This Row],[EU STOPA SUFINANCIRANJA %
EU CO-FINANCING RATE %]]</f>
        <v>3055162.5564999999</v>
      </c>
      <c r="P3569" s="51">
        <f>Ugovori_OPULJP[[#This Row],[Bespovratna sredstva - EU dio - HRK]]/7.5345</f>
        <v>405489.75466188864</v>
      </c>
      <c r="Q3569" s="50">
        <f>Ugovori_OPULJP[[#This Row],[Bespovratna sredstva - Ukupno (EU+Nac) HRK
= Ukupna ugovorena vrijednost bespovratnih sredstava]]*Ugovori_OPULJP[[#This Row],[STOPA NACIONALNOG SUFINANCIRANJA %]]</f>
        <v>539146.33349999995</v>
      </c>
      <c r="R3569" s="51">
        <f>Ugovori_OPULJP[[#This Row],[Bespovratna sredstva - Nacionalni dio - HRK]]/7.5345</f>
        <v>71557.015528568576</v>
      </c>
      <c r="S3569" s="50">
        <v>3594308.89</v>
      </c>
      <c r="T3569" s="51">
        <f>Ugovori_OPULJP[[#This Row],[Bespovratna sredstva - Ukupno (EU+Nac) HRK
= Ukupna ugovorena vrijednost bespovratnih sredstava]]/7.5345</f>
        <v>477046.77019045723</v>
      </c>
      <c r="U3569" s="50">
        <v>0</v>
      </c>
      <c r="V3569" s="51">
        <f>Ugovori_OPULJP[[#This Row],[Javni doprinos korisnika - HRK]]/7.5345</f>
        <v>0</v>
      </c>
      <c r="W3569" s="50">
        <v>0</v>
      </c>
      <c r="X3569" s="51">
        <f>Ugovori_OPULJP[[#This Row],[Privatni doprinos korisnika - HRK]]/7.5345</f>
        <v>0</v>
      </c>
      <c r="Y3569" s="52">
        <v>3594308.89</v>
      </c>
      <c r="Z3569" s="53">
        <f>Ugovori_OPULJP[[#This Row],[UKUPNI PRIHVATLJIVI IZDACI
TOTAL ELIGIBLE EXPENDITURE
= Bespovratna sredstva ukupno + doprinos korisnika
= Ukupni prihvatljivi troškovi
= Ukupna ugovorena vrijednost projekta HRK]]/7.5345</f>
        <v>477046.77019045723</v>
      </c>
      <c r="AA3569" s="44" t="s">
        <v>38</v>
      </c>
      <c r="AB3569" s="44" t="s">
        <v>753</v>
      </c>
      <c r="AC3569" s="114" t="s">
        <v>12958</v>
      </c>
      <c r="AD3569" s="43" t="s">
        <v>12328</v>
      </c>
    </row>
    <row r="3570" spans="1:30" ht="88.5" customHeight="1" x14ac:dyDescent="0.2">
      <c r="A3570" s="41" t="s">
        <v>12959</v>
      </c>
      <c r="B3570" s="42" t="s">
        <v>12136</v>
      </c>
      <c r="C3570" s="43" t="s">
        <v>12323</v>
      </c>
      <c r="D3570" s="43" t="s">
        <v>12889</v>
      </c>
      <c r="E3570" s="44" t="s">
        <v>232</v>
      </c>
      <c r="F3570" s="45" t="s">
        <v>12960</v>
      </c>
      <c r="G3570" s="45" t="s">
        <v>886</v>
      </c>
      <c r="H3570" s="47">
        <v>44133</v>
      </c>
      <c r="I3570" s="47">
        <v>45228</v>
      </c>
      <c r="J3570" s="48" t="str">
        <f>IF(Ugovori_OPULJP[[#This Row],[DATUM ZAVRŠETKA OPERACIJE]]&gt;DATE(2024,3,31),"u provedbi","završen")</f>
        <v>završen</v>
      </c>
      <c r="K3570" s="46" t="s">
        <v>37</v>
      </c>
      <c r="L3570" s="46" t="s">
        <v>37</v>
      </c>
      <c r="M3570" s="49">
        <v>0.85</v>
      </c>
      <c r="N3570" s="49">
        <v>0.15</v>
      </c>
      <c r="O3570" s="50">
        <f>Ugovori_OPULJP[[#This Row],[Bespovratna sredstva - Ukupno (EU+Nac) HRK
= Ukupna ugovorena vrijednost bespovratnih sredstava]]*Ugovori_OPULJP[[#This Row],[EU STOPA SUFINANCIRANJA %
EU CO-FINANCING RATE %]]</f>
        <v>2940806.4209999996</v>
      </c>
      <c r="P3570" s="51">
        <f>Ugovori_OPULJP[[#This Row],[Bespovratna sredstva - EU dio - HRK]]/7.5345</f>
        <v>390312.08719888504</v>
      </c>
      <c r="Q3570" s="50">
        <f>Ugovori_OPULJP[[#This Row],[Bespovratna sredstva - Ukupno (EU+Nac) HRK
= Ukupna ugovorena vrijednost bespovratnih sredstava]]*Ugovori_OPULJP[[#This Row],[STOPA NACIONALNOG SUFINANCIRANJA %]]</f>
        <v>518965.83899999992</v>
      </c>
      <c r="R3570" s="51">
        <f>Ugovori_OPULJP[[#This Row],[Bespovratna sredstva - Nacionalni dio - HRK]]/7.5345</f>
        <v>68878.603623332659</v>
      </c>
      <c r="S3570" s="50">
        <v>3459772.26</v>
      </c>
      <c r="T3570" s="51">
        <f>Ugovori_OPULJP[[#This Row],[Bespovratna sredstva - Ukupno (EU+Nac) HRK
= Ukupna ugovorena vrijednost bespovratnih sredstava]]/7.5345</f>
        <v>459190.69082221773</v>
      </c>
      <c r="U3570" s="50">
        <v>0</v>
      </c>
      <c r="V3570" s="51">
        <f>Ugovori_OPULJP[[#This Row],[Javni doprinos korisnika - HRK]]/7.5345</f>
        <v>0</v>
      </c>
      <c r="W3570" s="50">
        <v>0</v>
      </c>
      <c r="X3570" s="51">
        <f>Ugovori_OPULJP[[#This Row],[Privatni doprinos korisnika - HRK]]/7.5345</f>
        <v>0</v>
      </c>
      <c r="Y3570" s="52">
        <v>3459772.26</v>
      </c>
      <c r="Z3570" s="53">
        <f>Ugovori_OPULJP[[#This Row],[UKUPNI PRIHVATLJIVI IZDACI
TOTAL ELIGIBLE EXPENDITURE
= Bespovratna sredstva ukupno + doprinos korisnika
= Ukupni prihvatljivi troškovi
= Ukupna ugovorena vrijednost projekta HRK]]/7.5345</f>
        <v>459190.69082221773</v>
      </c>
      <c r="AA3570" s="44" t="s">
        <v>38</v>
      </c>
      <c r="AB3570" s="44" t="s">
        <v>753</v>
      </c>
      <c r="AC3570" s="114" t="s">
        <v>12961</v>
      </c>
      <c r="AD3570" s="43" t="s">
        <v>12328</v>
      </c>
    </row>
    <row r="3571" spans="1:30" ht="88.5" customHeight="1" x14ac:dyDescent="0.2">
      <c r="A3571" s="41" t="s">
        <v>12962</v>
      </c>
      <c r="B3571" s="42" t="s">
        <v>12136</v>
      </c>
      <c r="C3571" s="43" t="s">
        <v>12323</v>
      </c>
      <c r="D3571" s="43" t="s">
        <v>12889</v>
      </c>
      <c r="E3571" s="44" t="s">
        <v>232</v>
      </c>
      <c r="F3571" s="45" t="s">
        <v>12963</v>
      </c>
      <c r="G3571" s="45" t="s">
        <v>433</v>
      </c>
      <c r="H3571" s="47">
        <v>44134</v>
      </c>
      <c r="I3571" s="47">
        <v>45229</v>
      </c>
      <c r="J3571" s="48" t="str">
        <f>IF(Ugovori_OPULJP[[#This Row],[DATUM ZAVRŠETKA OPERACIJE]]&gt;DATE(2024,3,31),"u provedbi","završen")</f>
        <v>završen</v>
      </c>
      <c r="K3571" s="46" t="s">
        <v>36</v>
      </c>
      <c r="L3571" s="46" t="s">
        <v>99</v>
      </c>
      <c r="M3571" s="49">
        <v>0.85</v>
      </c>
      <c r="N3571" s="49">
        <v>0.15</v>
      </c>
      <c r="O3571" s="50">
        <f>Ugovori_OPULJP[[#This Row],[Bespovratna sredstva - Ukupno (EU+Nac) HRK
= Ukupna ugovorena vrijednost bespovratnih sredstava]]*Ugovori_OPULJP[[#This Row],[EU STOPA SUFINANCIRANJA %
EU CO-FINANCING RATE %]]</f>
        <v>3033546.8695</v>
      </c>
      <c r="P3571" s="51">
        <f>Ugovori_OPULJP[[#This Row],[Bespovratna sredstva - EU dio - HRK]]/7.5345</f>
        <v>402620.85997743713</v>
      </c>
      <c r="Q3571" s="50">
        <f>Ugovori_OPULJP[[#This Row],[Bespovratna sredstva - Ukupno (EU+Nac) HRK
= Ukupna ugovorena vrijednost bespovratnih sredstava]]*Ugovori_OPULJP[[#This Row],[STOPA NACIONALNOG SUFINANCIRANJA %]]</f>
        <v>535331.80050000001</v>
      </c>
      <c r="R3571" s="51">
        <f>Ugovori_OPULJP[[#This Row],[Bespovratna sredstva - Nacionalni dio - HRK]]/7.5345</f>
        <v>71050.73999601831</v>
      </c>
      <c r="S3571" s="50">
        <v>3568878.67</v>
      </c>
      <c r="T3571" s="51">
        <f>Ugovori_OPULJP[[#This Row],[Bespovratna sredstva - Ukupno (EU+Nac) HRK
= Ukupna ugovorena vrijednost bespovratnih sredstava]]/7.5345</f>
        <v>473671.59997345542</v>
      </c>
      <c r="U3571" s="50">
        <v>0</v>
      </c>
      <c r="V3571" s="51">
        <f>Ugovori_OPULJP[[#This Row],[Javni doprinos korisnika - HRK]]/7.5345</f>
        <v>0</v>
      </c>
      <c r="W3571" s="50">
        <v>0</v>
      </c>
      <c r="X3571" s="51">
        <f>Ugovori_OPULJP[[#This Row],[Privatni doprinos korisnika - HRK]]/7.5345</f>
        <v>0</v>
      </c>
      <c r="Y3571" s="52">
        <v>3568878.67</v>
      </c>
      <c r="Z3571" s="53">
        <f>Ugovori_OPULJP[[#This Row],[UKUPNI PRIHVATLJIVI IZDACI
TOTAL ELIGIBLE EXPENDITURE
= Bespovratna sredstva ukupno + doprinos korisnika
= Ukupni prihvatljivi troškovi
= Ukupna ugovorena vrijednost projekta HRK]]/7.5345</f>
        <v>473671.59997345542</v>
      </c>
      <c r="AA3571" s="44" t="s">
        <v>38</v>
      </c>
      <c r="AB3571" s="44" t="s">
        <v>753</v>
      </c>
      <c r="AC3571" s="114" t="s">
        <v>12964</v>
      </c>
      <c r="AD3571" s="43" t="s">
        <v>12328</v>
      </c>
    </row>
    <row r="3572" spans="1:30" ht="88.5" customHeight="1" x14ac:dyDescent="0.2">
      <c r="A3572" s="41" t="s">
        <v>12965</v>
      </c>
      <c r="B3572" s="42" t="s">
        <v>12136</v>
      </c>
      <c r="C3572" s="43" t="s">
        <v>12323</v>
      </c>
      <c r="D3572" s="43" t="s">
        <v>12889</v>
      </c>
      <c r="E3572" s="44" t="s">
        <v>232</v>
      </c>
      <c r="F3572" s="45" t="s">
        <v>12966</v>
      </c>
      <c r="G3572" s="45" t="s">
        <v>12967</v>
      </c>
      <c r="H3572" s="47">
        <v>44132</v>
      </c>
      <c r="I3572" s="47">
        <v>45227</v>
      </c>
      <c r="J3572" s="48" t="str">
        <f>IF(Ugovori_OPULJP[[#This Row],[DATUM ZAVRŠETKA OPERACIJE]]&gt;DATE(2024,3,31),"u provedbi","završen")</f>
        <v>završen</v>
      </c>
      <c r="K3572" s="46" t="s">
        <v>36</v>
      </c>
      <c r="L3572" s="46" t="s">
        <v>37</v>
      </c>
      <c r="M3572" s="49">
        <v>0.85</v>
      </c>
      <c r="N3572" s="49">
        <v>0.15</v>
      </c>
      <c r="O3572" s="50">
        <f>Ugovori_OPULJP[[#This Row],[Bespovratna sredstva - Ukupno (EU+Nac) HRK
= Ukupna ugovorena vrijednost bespovratnih sredstava]]*Ugovori_OPULJP[[#This Row],[EU STOPA SUFINANCIRANJA %
EU CO-FINANCING RATE %]]</f>
        <v>3055392.0564999999</v>
      </c>
      <c r="P3572" s="51">
        <f>Ugovori_OPULJP[[#This Row],[Bespovratna sredstva - EU dio - HRK]]/7.5345</f>
        <v>405520.2145464198</v>
      </c>
      <c r="Q3572" s="50">
        <f>Ugovori_OPULJP[[#This Row],[Bespovratna sredstva - Ukupno (EU+Nac) HRK
= Ukupna ugovorena vrijednost bespovratnih sredstava]]*Ugovori_OPULJP[[#This Row],[STOPA NACIONALNOG SUFINANCIRANJA %]]</f>
        <v>539186.83349999995</v>
      </c>
      <c r="R3572" s="51">
        <f>Ugovori_OPULJP[[#This Row],[Bespovratna sredstva - Nacionalni dio - HRK]]/7.5345</f>
        <v>71562.390802309368</v>
      </c>
      <c r="S3572" s="50">
        <v>3594578.89</v>
      </c>
      <c r="T3572" s="51">
        <f>Ugovori_OPULJP[[#This Row],[Bespovratna sredstva - Ukupno (EU+Nac) HRK
= Ukupna ugovorena vrijednost bespovratnih sredstava]]/7.5345</f>
        <v>477082.60534872918</v>
      </c>
      <c r="U3572" s="50">
        <v>0</v>
      </c>
      <c r="V3572" s="51">
        <f>Ugovori_OPULJP[[#This Row],[Javni doprinos korisnika - HRK]]/7.5345</f>
        <v>0</v>
      </c>
      <c r="W3572" s="50">
        <v>0</v>
      </c>
      <c r="X3572" s="51">
        <f>Ugovori_OPULJP[[#This Row],[Privatni doprinos korisnika - HRK]]/7.5345</f>
        <v>0</v>
      </c>
      <c r="Y3572" s="52">
        <v>3594578.89</v>
      </c>
      <c r="Z3572" s="53">
        <f>Ugovori_OPULJP[[#This Row],[UKUPNI PRIHVATLJIVI IZDACI
TOTAL ELIGIBLE EXPENDITURE
= Bespovratna sredstva ukupno + doprinos korisnika
= Ukupni prihvatljivi troškovi
= Ukupna ugovorena vrijednost projekta HRK]]/7.5345</f>
        <v>477082.60534872918</v>
      </c>
      <c r="AA3572" s="44" t="s">
        <v>38</v>
      </c>
      <c r="AB3572" s="44" t="s">
        <v>753</v>
      </c>
      <c r="AC3572" s="114" t="s">
        <v>12968</v>
      </c>
      <c r="AD3572" s="43" t="s">
        <v>12328</v>
      </c>
    </row>
    <row r="3573" spans="1:30" ht="88.5" customHeight="1" x14ac:dyDescent="0.2">
      <c r="A3573" s="41" t="s">
        <v>12969</v>
      </c>
      <c r="B3573" s="42" t="s">
        <v>12136</v>
      </c>
      <c r="C3573" s="43" t="s">
        <v>12323</v>
      </c>
      <c r="D3573" s="43" t="s">
        <v>12889</v>
      </c>
      <c r="E3573" s="44" t="s">
        <v>232</v>
      </c>
      <c r="F3573" s="45" t="s">
        <v>12970</v>
      </c>
      <c r="G3573" s="45" t="s">
        <v>12971</v>
      </c>
      <c r="H3573" s="47">
        <v>44132</v>
      </c>
      <c r="I3573" s="47">
        <v>45227</v>
      </c>
      <c r="J3573" s="48" t="str">
        <f>IF(Ugovori_OPULJP[[#This Row],[DATUM ZAVRŠETKA OPERACIJE]]&gt;DATE(2024,3,31),"u provedbi","završen")</f>
        <v>završen</v>
      </c>
      <c r="K3573" s="46" t="s">
        <v>12972</v>
      </c>
      <c r="L3573" s="46" t="s">
        <v>37</v>
      </c>
      <c r="M3573" s="49">
        <v>0.85</v>
      </c>
      <c r="N3573" s="49">
        <v>0.15</v>
      </c>
      <c r="O3573" s="50">
        <f>Ugovori_OPULJP[[#This Row],[Bespovratna sredstva - Ukupno (EU+Nac) HRK
= Ukupna ugovorena vrijednost bespovratnih sredstava]]*Ugovori_OPULJP[[#This Row],[EU STOPA SUFINANCIRANJA %
EU CO-FINANCING RATE %]]</f>
        <v>3049782.3879999998</v>
      </c>
      <c r="P3573" s="51">
        <f>Ugovori_OPULJP[[#This Row],[Bespovratna sredstva - EU dio - HRK]]/7.5345</f>
        <v>404775.6835888247</v>
      </c>
      <c r="Q3573" s="50">
        <f>Ugovori_OPULJP[[#This Row],[Bespovratna sredstva - Ukupno (EU+Nac) HRK
= Ukupna ugovorena vrijednost bespovratnih sredstava]]*Ugovori_OPULJP[[#This Row],[STOPA NACIONALNOG SUFINANCIRANJA %]]</f>
        <v>538196.89199999999</v>
      </c>
      <c r="R3573" s="51">
        <f>Ugovori_OPULJP[[#This Row],[Bespovratna sredstva - Nacionalni dio - HRK]]/7.5345</f>
        <v>71431.002986263178</v>
      </c>
      <c r="S3573" s="50">
        <v>3587979.28</v>
      </c>
      <c r="T3573" s="51">
        <f>Ugovori_OPULJP[[#This Row],[Bespovratna sredstva - Ukupno (EU+Nac) HRK
= Ukupna ugovorena vrijednost bespovratnih sredstava]]/7.5345</f>
        <v>476206.68657508789</v>
      </c>
      <c r="U3573" s="50">
        <v>0</v>
      </c>
      <c r="V3573" s="51">
        <f>Ugovori_OPULJP[[#This Row],[Javni doprinos korisnika - HRK]]/7.5345</f>
        <v>0</v>
      </c>
      <c r="W3573" s="50">
        <v>0</v>
      </c>
      <c r="X3573" s="51">
        <f>Ugovori_OPULJP[[#This Row],[Privatni doprinos korisnika - HRK]]/7.5345</f>
        <v>0</v>
      </c>
      <c r="Y3573" s="52">
        <v>3587979.28</v>
      </c>
      <c r="Z3573" s="53">
        <f>Ugovori_OPULJP[[#This Row],[UKUPNI PRIHVATLJIVI IZDACI
TOTAL ELIGIBLE EXPENDITURE
= Bespovratna sredstva ukupno + doprinos korisnika
= Ukupni prihvatljivi troškovi
= Ukupna ugovorena vrijednost projekta HRK]]/7.5345</f>
        <v>476206.68657508789</v>
      </c>
      <c r="AA3573" s="44" t="s">
        <v>38</v>
      </c>
      <c r="AB3573" s="44" t="s">
        <v>753</v>
      </c>
      <c r="AC3573" s="114" t="s">
        <v>12973</v>
      </c>
      <c r="AD3573" s="43" t="s">
        <v>12328</v>
      </c>
    </row>
    <row r="3574" spans="1:30" ht="88.5" customHeight="1" x14ac:dyDescent="0.2">
      <c r="A3574" s="41" t="s">
        <v>12974</v>
      </c>
      <c r="B3574" s="42" t="s">
        <v>12136</v>
      </c>
      <c r="C3574" s="43" t="s">
        <v>12323</v>
      </c>
      <c r="D3574" s="43" t="s">
        <v>12889</v>
      </c>
      <c r="E3574" s="44" t="s">
        <v>232</v>
      </c>
      <c r="F3574" s="45" t="s">
        <v>12975</v>
      </c>
      <c r="G3574" s="45" t="s">
        <v>12574</v>
      </c>
      <c r="H3574" s="47">
        <v>44132</v>
      </c>
      <c r="I3574" s="47">
        <v>45166</v>
      </c>
      <c r="J3574" s="48" t="str">
        <f>IF(Ugovori_OPULJP[[#This Row],[DATUM ZAVRŠETKA OPERACIJE]]&gt;DATE(2024,3,31),"u provedbi","završen")</f>
        <v>završen</v>
      </c>
      <c r="K3574" s="46" t="s">
        <v>8083</v>
      </c>
      <c r="L3574" s="46" t="s">
        <v>37</v>
      </c>
      <c r="M3574" s="49">
        <v>0.85</v>
      </c>
      <c r="N3574" s="49">
        <v>0.15</v>
      </c>
      <c r="O3574" s="50">
        <f>Ugovori_OPULJP[[#This Row],[Bespovratna sredstva - Ukupno (EU+Nac) HRK
= Ukupna ugovorena vrijednost bespovratnih sredstava]]*Ugovori_OPULJP[[#This Row],[EU STOPA SUFINANCIRANJA %
EU CO-FINANCING RATE %]]</f>
        <v>2529474.5995</v>
      </c>
      <c r="P3574" s="51">
        <f>Ugovori_OPULJP[[#This Row],[Bespovratna sredstva - EU dio - HRK]]/7.5345</f>
        <v>335718.97265910148</v>
      </c>
      <c r="Q3574" s="50">
        <f>Ugovori_OPULJP[[#This Row],[Bespovratna sredstva - Ukupno (EU+Nac) HRK
= Ukupna ugovorena vrijednost bespovratnih sredstava]]*Ugovori_OPULJP[[#This Row],[STOPA NACIONALNOG SUFINANCIRANJA %]]</f>
        <v>446377.87050000002</v>
      </c>
      <c r="R3574" s="51">
        <f>Ugovori_OPULJP[[#This Row],[Bespovratna sredstva - Nacionalni dio - HRK]]/7.5345</f>
        <v>59244.524586900261</v>
      </c>
      <c r="S3574" s="50">
        <v>2975852.47</v>
      </c>
      <c r="T3574" s="51">
        <f>Ugovori_OPULJP[[#This Row],[Bespovratna sredstva - Ukupno (EU+Nac) HRK
= Ukupna ugovorena vrijednost bespovratnih sredstava]]/7.5345</f>
        <v>394963.49724600173</v>
      </c>
      <c r="U3574" s="50">
        <v>0</v>
      </c>
      <c r="V3574" s="51">
        <f>Ugovori_OPULJP[[#This Row],[Javni doprinos korisnika - HRK]]/7.5345</f>
        <v>0</v>
      </c>
      <c r="W3574" s="50">
        <v>0</v>
      </c>
      <c r="X3574" s="51">
        <f>Ugovori_OPULJP[[#This Row],[Privatni doprinos korisnika - HRK]]/7.5345</f>
        <v>0</v>
      </c>
      <c r="Y3574" s="52">
        <v>2975852.47</v>
      </c>
      <c r="Z3574" s="53">
        <f>Ugovori_OPULJP[[#This Row],[UKUPNI PRIHVATLJIVI IZDACI
TOTAL ELIGIBLE EXPENDITURE
= Bespovratna sredstva ukupno + doprinos korisnika
= Ukupni prihvatljivi troškovi
= Ukupna ugovorena vrijednost projekta HRK]]/7.5345</f>
        <v>394963.49724600173</v>
      </c>
      <c r="AA3574" s="44" t="s">
        <v>38</v>
      </c>
      <c r="AB3574" s="44" t="s">
        <v>753</v>
      </c>
      <c r="AC3574" s="114" t="s">
        <v>12976</v>
      </c>
      <c r="AD3574" s="43" t="s">
        <v>12328</v>
      </c>
    </row>
    <row r="3575" spans="1:30" ht="88.5" customHeight="1" x14ac:dyDescent="0.2">
      <c r="A3575" s="41" t="s">
        <v>12977</v>
      </c>
      <c r="B3575" s="42" t="s">
        <v>12136</v>
      </c>
      <c r="C3575" s="43" t="s">
        <v>12323</v>
      </c>
      <c r="D3575" s="43" t="s">
        <v>12889</v>
      </c>
      <c r="E3575" s="44" t="s">
        <v>232</v>
      </c>
      <c r="F3575" s="45" t="s">
        <v>12978</v>
      </c>
      <c r="G3575" s="45" t="s">
        <v>168</v>
      </c>
      <c r="H3575" s="47">
        <v>44136</v>
      </c>
      <c r="I3575" s="47">
        <v>45047</v>
      </c>
      <c r="J3575" s="48" t="str">
        <f>IF(Ugovori_OPULJP[[#This Row],[DATUM ZAVRŠETKA OPERACIJE]]&gt;DATE(2024,3,31),"u provedbi","završen")</f>
        <v>završen</v>
      </c>
      <c r="K3575" s="46" t="s">
        <v>12979</v>
      </c>
      <c r="L3575" s="46" t="s">
        <v>37</v>
      </c>
      <c r="M3575" s="49">
        <v>0.85</v>
      </c>
      <c r="N3575" s="49">
        <v>0.15</v>
      </c>
      <c r="O3575" s="50">
        <f>Ugovori_OPULJP[[#This Row],[Bespovratna sredstva - Ukupno (EU+Nac) HRK
= Ukupna ugovorena vrijednost bespovratnih sredstava]]*Ugovori_OPULJP[[#This Row],[EU STOPA SUFINANCIRANJA %
EU CO-FINANCING RATE %]]</f>
        <v>3030204.6014999999</v>
      </c>
      <c r="P3575" s="51">
        <f>Ugovori_OPULJP[[#This Row],[Bespovratna sredstva - EU dio - HRK]]/7.5345</f>
        <v>402177.26478200272</v>
      </c>
      <c r="Q3575" s="50">
        <f>Ugovori_OPULJP[[#This Row],[Bespovratna sredstva - Ukupno (EU+Nac) HRK
= Ukupna ugovorena vrijednost bespovratnih sredstava]]*Ugovori_OPULJP[[#This Row],[STOPA NACIONALNOG SUFINANCIRANJA %]]</f>
        <v>534741.98849999998</v>
      </c>
      <c r="R3575" s="51">
        <f>Ugovori_OPULJP[[#This Row],[Bespovratna sredstva - Nacionalni dio - HRK]]/7.5345</f>
        <v>70972.458490941659</v>
      </c>
      <c r="S3575" s="50">
        <v>3564946.59</v>
      </c>
      <c r="T3575" s="51">
        <f>Ugovori_OPULJP[[#This Row],[Bespovratna sredstva - Ukupno (EU+Nac) HRK
= Ukupna ugovorena vrijednost bespovratnih sredstava]]/7.5345</f>
        <v>473149.72327294439</v>
      </c>
      <c r="U3575" s="50">
        <v>0</v>
      </c>
      <c r="V3575" s="51">
        <f>Ugovori_OPULJP[[#This Row],[Javni doprinos korisnika - HRK]]/7.5345</f>
        <v>0</v>
      </c>
      <c r="W3575" s="50">
        <v>0</v>
      </c>
      <c r="X3575" s="51">
        <f>Ugovori_OPULJP[[#This Row],[Privatni doprinos korisnika - HRK]]/7.5345</f>
        <v>0</v>
      </c>
      <c r="Y3575" s="52">
        <v>3564946.59</v>
      </c>
      <c r="Z3575" s="53">
        <f>Ugovori_OPULJP[[#This Row],[UKUPNI PRIHVATLJIVI IZDACI
TOTAL ELIGIBLE EXPENDITURE
= Bespovratna sredstva ukupno + doprinos korisnika
= Ukupni prihvatljivi troškovi
= Ukupna ugovorena vrijednost projekta HRK]]/7.5345</f>
        <v>473149.72327294439</v>
      </c>
      <c r="AA3575" s="44" t="s">
        <v>38</v>
      </c>
      <c r="AB3575" s="44" t="s">
        <v>753</v>
      </c>
      <c r="AC3575" s="114" t="s">
        <v>12980</v>
      </c>
      <c r="AD3575" s="43" t="s">
        <v>12328</v>
      </c>
    </row>
    <row r="3576" spans="1:30" ht="88.5" customHeight="1" x14ac:dyDescent="0.2">
      <c r="A3576" s="41" t="s">
        <v>12981</v>
      </c>
      <c r="B3576" s="42" t="s">
        <v>12136</v>
      </c>
      <c r="C3576" s="43" t="s">
        <v>12323</v>
      </c>
      <c r="D3576" s="43" t="s">
        <v>12889</v>
      </c>
      <c r="E3576" s="44" t="s">
        <v>232</v>
      </c>
      <c r="F3576" s="45" t="s">
        <v>12982</v>
      </c>
      <c r="G3576" s="45" t="s">
        <v>12983</v>
      </c>
      <c r="H3576" s="47">
        <v>44132</v>
      </c>
      <c r="I3576" s="47">
        <v>45227</v>
      </c>
      <c r="J3576" s="48" t="str">
        <f>IF(Ugovori_OPULJP[[#This Row],[DATUM ZAVRŠETKA OPERACIJE]]&gt;DATE(2024,3,31),"u provedbi","završen")</f>
        <v>završen</v>
      </c>
      <c r="K3576" s="46" t="s">
        <v>12984</v>
      </c>
      <c r="L3576" s="46" t="s">
        <v>37</v>
      </c>
      <c r="M3576" s="49">
        <v>0.85</v>
      </c>
      <c r="N3576" s="49">
        <v>0.15</v>
      </c>
      <c r="O3576" s="50">
        <f>Ugovori_OPULJP[[#This Row],[Bespovratna sredstva - Ukupno (EU+Nac) HRK
= Ukupna ugovorena vrijednost bespovratnih sredstava]]*Ugovori_OPULJP[[#This Row],[EU STOPA SUFINANCIRANJA %
EU CO-FINANCING RATE %]]</f>
        <v>3054049.3794999998</v>
      </c>
      <c r="P3576" s="51">
        <f>Ugovori_OPULJP[[#This Row],[Bespovratna sredstva - EU dio - HRK]]/7.5345</f>
        <v>405342.01068418601</v>
      </c>
      <c r="Q3576" s="50">
        <f>Ugovori_OPULJP[[#This Row],[Bespovratna sredstva - Ukupno (EU+Nac) HRK
= Ukupna ugovorena vrijednost bespovratnih sredstava]]*Ugovori_OPULJP[[#This Row],[STOPA NACIONALNOG SUFINANCIRANJA %]]</f>
        <v>538949.89049999998</v>
      </c>
      <c r="R3576" s="51">
        <f>Ugovori_OPULJP[[#This Row],[Bespovratna sredstva - Nacionalni dio - HRK]]/7.5345</f>
        <v>71530.943061915183</v>
      </c>
      <c r="S3576" s="50">
        <v>3592999.27</v>
      </c>
      <c r="T3576" s="51">
        <f>Ugovori_OPULJP[[#This Row],[Bespovratna sredstva - Ukupno (EU+Nac) HRK
= Ukupna ugovorena vrijednost bespovratnih sredstava]]/7.5345</f>
        <v>476872.95374610124</v>
      </c>
      <c r="U3576" s="50">
        <v>0</v>
      </c>
      <c r="V3576" s="51">
        <f>Ugovori_OPULJP[[#This Row],[Javni doprinos korisnika - HRK]]/7.5345</f>
        <v>0</v>
      </c>
      <c r="W3576" s="50">
        <v>0</v>
      </c>
      <c r="X3576" s="51">
        <f>Ugovori_OPULJP[[#This Row],[Privatni doprinos korisnika - HRK]]/7.5345</f>
        <v>0</v>
      </c>
      <c r="Y3576" s="52">
        <v>3592999.27</v>
      </c>
      <c r="Z3576" s="53">
        <f>Ugovori_OPULJP[[#This Row],[UKUPNI PRIHVATLJIVI IZDACI
TOTAL ELIGIBLE EXPENDITURE
= Bespovratna sredstva ukupno + doprinos korisnika
= Ukupni prihvatljivi troškovi
= Ukupna ugovorena vrijednost projekta HRK]]/7.5345</f>
        <v>476872.95374610124</v>
      </c>
      <c r="AA3576" s="44" t="s">
        <v>38</v>
      </c>
      <c r="AB3576" s="44" t="s">
        <v>753</v>
      </c>
      <c r="AC3576" s="114" t="s">
        <v>12985</v>
      </c>
      <c r="AD3576" s="43" t="s">
        <v>12328</v>
      </c>
    </row>
    <row r="3577" spans="1:30" ht="88.5" customHeight="1" x14ac:dyDescent="0.2">
      <c r="A3577" s="41" t="s">
        <v>12986</v>
      </c>
      <c r="B3577" s="42" t="s">
        <v>12136</v>
      </c>
      <c r="C3577" s="43" t="s">
        <v>12323</v>
      </c>
      <c r="D3577" s="43" t="s">
        <v>12889</v>
      </c>
      <c r="E3577" s="44" t="s">
        <v>232</v>
      </c>
      <c r="F3577" s="45" t="s">
        <v>12987</v>
      </c>
      <c r="G3577" s="45" t="s">
        <v>9043</v>
      </c>
      <c r="H3577" s="47">
        <v>44132</v>
      </c>
      <c r="I3577" s="47">
        <v>45227</v>
      </c>
      <c r="J3577" s="48" t="str">
        <f>IF(Ugovori_OPULJP[[#This Row],[DATUM ZAVRŠETKA OPERACIJE]]&gt;DATE(2024,3,31),"u provedbi","završen")</f>
        <v>završen</v>
      </c>
      <c r="K3577" s="46" t="s">
        <v>37</v>
      </c>
      <c r="L3577" s="46" t="s">
        <v>37</v>
      </c>
      <c r="M3577" s="49">
        <v>0.85</v>
      </c>
      <c r="N3577" s="49">
        <v>0.15</v>
      </c>
      <c r="O3577" s="50">
        <f>Ugovori_OPULJP[[#This Row],[Bespovratna sredstva - Ukupno (EU+Nac) HRK
= Ukupna ugovorena vrijednost bespovratnih sredstava]]*Ugovori_OPULJP[[#This Row],[EU STOPA SUFINANCIRANJA %
EU CO-FINANCING RATE %]]</f>
        <v>3047469.878</v>
      </c>
      <c r="P3577" s="51">
        <f>Ugovori_OPULJP[[#This Row],[Bespovratna sredstva - EU dio - HRK]]/7.5345</f>
        <v>404468.76076713781</v>
      </c>
      <c r="Q3577" s="50">
        <f>Ugovori_OPULJP[[#This Row],[Bespovratna sredstva - Ukupno (EU+Nac) HRK
= Ukupna ugovorena vrijednost bespovratnih sredstava]]*Ugovori_OPULJP[[#This Row],[STOPA NACIONALNOG SUFINANCIRANJA %]]</f>
        <v>537788.80200000003</v>
      </c>
      <c r="R3577" s="51">
        <f>Ugovori_OPULJP[[#This Row],[Bespovratna sredstva - Nacionalni dio - HRK]]/7.5345</f>
        <v>71376.840135377264</v>
      </c>
      <c r="S3577" s="50">
        <v>3585258.68</v>
      </c>
      <c r="T3577" s="51">
        <f>Ugovori_OPULJP[[#This Row],[Bespovratna sredstva - Ukupno (EU+Nac) HRK
= Ukupna ugovorena vrijednost bespovratnih sredstava]]/7.5345</f>
        <v>475845.60090251511</v>
      </c>
      <c r="U3577" s="50">
        <v>0</v>
      </c>
      <c r="V3577" s="51">
        <f>Ugovori_OPULJP[[#This Row],[Javni doprinos korisnika - HRK]]/7.5345</f>
        <v>0</v>
      </c>
      <c r="W3577" s="50">
        <v>0</v>
      </c>
      <c r="X3577" s="51">
        <f>Ugovori_OPULJP[[#This Row],[Privatni doprinos korisnika - HRK]]/7.5345</f>
        <v>0</v>
      </c>
      <c r="Y3577" s="52">
        <v>3585258.68</v>
      </c>
      <c r="Z3577" s="53">
        <f>Ugovori_OPULJP[[#This Row],[UKUPNI PRIHVATLJIVI IZDACI
TOTAL ELIGIBLE EXPENDITURE
= Bespovratna sredstva ukupno + doprinos korisnika
= Ukupni prihvatljivi troškovi
= Ukupna ugovorena vrijednost projekta HRK]]/7.5345</f>
        <v>475845.60090251511</v>
      </c>
      <c r="AA3577" s="44" t="s">
        <v>38</v>
      </c>
      <c r="AB3577" s="44" t="s">
        <v>753</v>
      </c>
      <c r="AC3577" s="114" t="s">
        <v>12988</v>
      </c>
      <c r="AD3577" s="43" t="s">
        <v>12328</v>
      </c>
    </row>
    <row r="3578" spans="1:30" ht="88.5" customHeight="1" x14ac:dyDescent="0.2">
      <c r="A3578" s="41" t="s">
        <v>12989</v>
      </c>
      <c r="B3578" s="42" t="s">
        <v>12136</v>
      </c>
      <c r="C3578" s="43" t="s">
        <v>12323</v>
      </c>
      <c r="D3578" s="43" t="s">
        <v>12889</v>
      </c>
      <c r="E3578" s="44" t="s">
        <v>232</v>
      </c>
      <c r="F3578" s="45" t="s">
        <v>12990</v>
      </c>
      <c r="G3578" s="45" t="s">
        <v>8158</v>
      </c>
      <c r="H3578" s="47">
        <v>44132</v>
      </c>
      <c r="I3578" s="47">
        <v>45227</v>
      </c>
      <c r="J3578" s="48" t="str">
        <f>IF(Ugovori_OPULJP[[#This Row],[DATUM ZAVRŠETKA OPERACIJE]]&gt;DATE(2024,3,31),"u provedbi","završen")</f>
        <v>završen</v>
      </c>
      <c r="K3578" s="46" t="s">
        <v>12991</v>
      </c>
      <c r="L3578" s="46" t="s">
        <v>37</v>
      </c>
      <c r="M3578" s="49">
        <v>0.85</v>
      </c>
      <c r="N3578" s="49">
        <v>0.15</v>
      </c>
      <c r="O3578" s="50">
        <f>Ugovori_OPULJP[[#This Row],[Bespovratna sredstva - Ukupno (EU+Nac) HRK
= Ukupna ugovorena vrijednost bespovratnih sredstava]]*Ugovori_OPULJP[[#This Row],[EU STOPA SUFINANCIRANJA %
EU CO-FINANCING RATE %]]</f>
        <v>3059950.4364999998</v>
      </c>
      <c r="P3578" s="51">
        <f>Ugovori_OPULJP[[#This Row],[Bespovratna sredstva - EU dio - HRK]]/7.5345</f>
        <v>406125.21554184082</v>
      </c>
      <c r="Q3578" s="50">
        <f>Ugovori_OPULJP[[#This Row],[Bespovratna sredstva - Ukupno (EU+Nac) HRK
= Ukupna ugovorena vrijednost bespovratnih sredstava]]*Ugovori_OPULJP[[#This Row],[STOPA NACIONALNOG SUFINANCIRANJA %]]</f>
        <v>539991.25349999999</v>
      </c>
      <c r="R3578" s="51">
        <f>Ugovori_OPULJP[[#This Row],[Bespovratna sredstva - Nacionalni dio - HRK]]/7.5345</f>
        <v>71669.15568385426</v>
      </c>
      <c r="S3578" s="50">
        <v>3599941.69</v>
      </c>
      <c r="T3578" s="51">
        <f>Ugovori_OPULJP[[#This Row],[Bespovratna sredstva - Ukupno (EU+Nac) HRK
= Ukupna ugovorena vrijednost bespovratnih sredstava]]/7.5345</f>
        <v>477794.37122569513</v>
      </c>
      <c r="U3578" s="50">
        <v>0</v>
      </c>
      <c r="V3578" s="51">
        <f>Ugovori_OPULJP[[#This Row],[Javni doprinos korisnika - HRK]]/7.5345</f>
        <v>0</v>
      </c>
      <c r="W3578" s="50">
        <v>0</v>
      </c>
      <c r="X3578" s="51">
        <f>Ugovori_OPULJP[[#This Row],[Privatni doprinos korisnika - HRK]]/7.5345</f>
        <v>0</v>
      </c>
      <c r="Y3578" s="52">
        <v>3599941.69</v>
      </c>
      <c r="Z3578" s="53">
        <f>Ugovori_OPULJP[[#This Row],[UKUPNI PRIHVATLJIVI IZDACI
TOTAL ELIGIBLE EXPENDITURE
= Bespovratna sredstva ukupno + doprinos korisnika
= Ukupni prihvatljivi troškovi
= Ukupna ugovorena vrijednost projekta HRK]]/7.5345</f>
        <v>477794.37122569513</v>
      </c>
      <c r="AA3578" s="44" t="s">
        <v>38</v>
      </c>
      <c r="AB3578" s="44" t="s">
        <v>753</v>
      </c>
      <c r="AC3578" s="114" t="s">
        <v>12992</v>
      </c>
      <c r="AD3578" s="43" t="s">
        <v>12328</v>
      </c>
    </row>
    <row r="3579" spans="1:30" ht="88.5" customHeight="1" x14ac:dyDescent="0.2">
      <c r="A3579" s="41" t="s">
        <v>12993</v>
      </c>
      <c r="B3579" s="42" t="s">
        <v>12136</v>
      </c>
      <c r="C3579" s="43" t="s">
        <v>12323</v>
      </c>
      <c r="D3579" s="43" t="s">
        <v>12889</v>
      </c>
      <c r="E3579" s="44" t="s">
        <v>232</v>
      </c>
      <c r="F3579" s="45" t="s">
        <v>12994</v>
      </c>
      <c r="G3579" s="45" t="s">
        <v>324</v>
      </c>
      <c r="H3579" s="47">
        <v>44135</v>
      </c>
      <c r="I3579" s="47">
        <v>45230</v>
      </c>
      <c r="J3579" s="48" t="str">
        <f>IF(Ugovori_OPULJP[[#This Row],[DATUM ZAVRŠETKA OPERACIJE]]&gt;DATE(2024,3,31),"u provedbi","završen")</f>
        <v>završen</v>
      </c>
      <c r="K3579" s="46" t="s">
        <v>36</v>
      </c>
      <c r="L3579" s="46" t="s">
        <v>249</v>
      </c>
      <c r="M3579" s="49">
        <v>0.85</v>
      </c>
      <c r="N3579" s="49">
        <v>0.15</v>
      </c>
      <c r="O3579" s="50">
        <f>Ugovori_OPULJP[[#This Row],[Bespovratna sredstva - Ukupno (EU+Nac) HRK
= Ukupna ugovorena vrijednost bespovratnih sredstava]]*Ugovori_OPULJP[[#This Row],[EU STOPA SUFINANCIRANJA %
EU CO-FINANCING RATE %]]</f>
        <v>3058164.6459999997</v>
      </c>
      <c r="P3579" s="51">
        <f>Ugovori_OPULJP[[#This Row],[Bespovratna sredstva - EU dio - HRK]]/7.5345</f>
        <v>405888.20041144063</v>
      </c>
      <c r="Q3579" s="50">
        <f>Ugovori_OPULJP[[#This Row],[Bespovratna sredstva - Ukupno (EU+Nac) HRK
= Ukupna ugovorena vrijednost bespovratnih sredstava]]*Ugovori_OPULJP[[#This Row],[STOPA NACIONALNOG SUFINANCIRANJA %]]</f>
        <v>539676.11399999994</v>
      </c>
      <c r="R3579" s="51">
        <f>Ugovori_OPULJP[[#This Row],[Bespovratna sredstva - Nacionalni dio - HRK]]/7.5345</f>
        <v>71627.329484371876</v>
      </c>
      <c r="S3579" s="50">
        <v>3597840.76</v>
      </c>
      <c r="T3579" s="51">
        <f>Ugovori_OPULJP[[#This Row],[Bespovratna sredstva - Ukupno (EU+Nac) HRK
= Ukupna ugovorena vrijednost bespovratnih sredstava]]/7.5345</f>
        <v>477515.52989581256</v>
      </c>
      <c r="U3579" s="50">
        <v>0</v>
      </c>
      <c r="V3579" s="51">
        <f>Ugovori_OPULJP[[#This Row],[Javni doprinos korisnika - HRK]]/7.5345</f>
        <v>0</v>
      </c>
      <c r="W3579" s="50">
        <v>0</v>
      </c>
      <c r="X3579" s="51">
        <f>Ugovori_OPULJP[[#This Row],[Privatni doprinos korisnika - HRK]]/7.5345</f>
        <v>0</v>
      </c>
      <c r="Y3579" s="52">
        <v>3597840.76</v>
      </c>
      <c r="Z3579" s="53">
        <f>Ugovori_OPULJP[[#This Row],[UKUPNI PRIHVATLJIVI IZDACI
TOTAL ELIGIBLE EXPENDITURE
= Bespovratna sredstva ukupno + doprinos korisnika
= Ukupni prihvatljivi troškovi
= Ukupna ugovorena vrijednost projekta HRK]]/7.5345</f>
        <v>477515.52989581256</v>
      </c>
      <c r="AA3579" s="44" t="s">
        <v>38</v>
      </c>
      <c r="AB3579" s="44" t="s">
        <v>753</v>
      </c>
      <c r="AC3579" s="114" t="s">
        <v>12995</v>
      </c>
      <c r="AD3579" s="43" t="s">
        <v>12328</v>
      </c>
    </row>
    <row r="3580" spans="1:30" ht="88.5" customHeight="1" x14ac:dyDescent="0.2">
      <c r="A3580" s="41" t="s">
        <v>12996</v>
      </c>
      <c r="B3580" s="42" t="s">
        <v>12136</v>
      </c>
      <c r="C3580" s="43" t="s">
        <v>12323</v>
      </c>
      <c r="D3580" s="43" t="s">
        <v>12889</v>
      </c>
      <c r="E3580" s="44" t="s">
        <v>232</v>
      </c>
      <c r="F3580" s="45" t="s">
        <v>12997</v>
      </c>
      <c r="G3580" s="45" t="s">
        <v>12998</v>
      </c>
      <c r="H3580" s="47">
        <v>44133</v>
      </c>
      <c r="I3580" s="47">
        <v>45228</v>
      </c>
      <c r="J3580" s="48" t="str">
        <f>IF(Ugovori_OPULJP[[#This Row],[DATUM ZAVRŠETKA OPERACIJE]]&gt;DATE(2024,3,31),"u provedbi","završen")</f>
        <v>završen</v>
      </c>
      <c r="K3580" s="46" t="s">
        <v>2872</v>
      </c>
      <c r="L3580" s="46" t="s">
        <v>37</v>
      </c>
      <c r="M3580" s="49">
        <v>0.85</v>
      </c>
      <c r="N3580" s="49">
        <v>0.15</v>
      </c>
      <c r="O3580" s="50">
        <f>Ugovori_OPULJP[[#This Row],[Bespovratna sredstva - Ukupno (EU+Nac) HRK
= Ukupna ugovorena vrijednost bespovratnih sredstava]]*Ugovori_OPULJP[[#This Row],[EU STOPA SUFINANCIRANJA %
EU CO-FINANCING RATE %]]</f>
        <v>3059040.6475</v>
      </c>
      <c r="P3580" s="51">
        <f>Ugovori_OPULJP[[#This Row],[Bespovratna sredstva - EU dio - HRK]]/7.5345</f>
        <v>406004.46579069609</v>
      </c>
      <c r="Q3580" s="50">
        <f>Ugovori_OPULJP[[#This Row],[Bespovratna sredstva - Ukupno (EU+Nac) HRK
= Ukupna ugovorena vrijednost bespovratnih sredstava]]*Ugovori_OPULJP[[#This Row],[STOPA NACIONALNOG SUFINANCIRANJA %]]</f>
        <v>539830.70250000001</v>
      </c>
      <c r="R3580" s="51">
        <f>Ugovori_OPULJP[[#This Row],[Bespovratna sredstva - Nacionalni dio - HRK]]/7.5345</f>
        <v>71647.84690424049</v>
      </c>
      <c r="S3580" s="50">
        <v>3598871.35</v>
      </c>
      <c r="T3580" s="51">
        <f>Ugovori_OPULJP[[#This Row],[Bespovratna sredstva - Ukupno (EU+Nac) HRK
= Ukupna ugovorena vrijednost bespovratnih sredstava]]/7.5345</f>
        <v>477652.31269493658</v>
      </c>
      <c r="U3580" s="50">
        <v>0</v>
      </c>
      <c r="V3580" s="51">
        <f>Ugovori_OPULJP[[#This Row],[Javni doprinos korisnika - HRK]]/7.5345</f>
        <v>0</v>
      </c>
      <c r="W3580" s="50">
        <v>0</v>
      </c>
      <c r="X3580" s="51">
        <f>Ugovori_OPULJP[[#This Row],[Privatni doprinos korisnika - HRK]]/7.5345</f>
        <v>0</v>
      </c>
      <c r="Y3580" s="52">
        <v>3598871.35</v>
      </c>
      <c r="Z3580" s="53">
        <f>Ugovori_OPULJP[[#This Row],[UKUPNI PRIHVATLJIVI IZDACI
TOTAL ELIGIBLE EXPENDITURE
= Bespovratna sredstva ukupno + doprinos korisnika
= Ukupni prihvatljivi troškovi
= Ukupna ugovorena vrijednost projekta HRK]]/7.5345</f>
        <v>477652.31269493658</v>
      </c>
      <c r="AA3580" s="44" t="s">
        <v>38</v>
      </c>
      <c r="AB3580" s="44" t="s">
        <v>753</v>
      </c>
      <c r="AC3580" s="114" t="s">
        <v>12999</v>
      </c>
      <c r="AD3580" s="43" t="s">
        <v>12328</v>
      </c>
    </row>
    <row r="3581" spans="1:30" ht="88.5" customHeight="1" x14ac:dyDescent="0.2">
      <c r="A3581" s="41" t="s">
        <v>13000</v>
      </c>
      <c r="B3581" s="42" t="s">
        <v>12136</v>
      </c>
      <c r="C3581" s="43" t="s">
        <v>12323</v>
      </c>
      <c r="D3581" s="43" t="s">
        <v>12889</v>
      </c>
      <c r="E3581" s="44" t="s">
        <v>232</v>
      </c>
      <c r="F3581" s="45" t="s">
        <v>13001</v>
      </c>
      <c r="G3581" s="45" t="s">
        <v>13002</v>
      </c>
      <c r="H3581" s="47">
        <v>44132</v>
      </c>
      <c r="I3581" s="47">
        <v>45044</v>
      </c>
      <c r="J3581" s="48" t="str">
        <f>IF(Ugovori_OPULJP[[#This Row],[DATUM ZAVRŠETKA OPERACIJE]]&gt;DATE(2024,3,31),"u provedbi","završen")</f>
        <v>završen</v>
      </c>
      <c r="K3581" s="46" t="s">
        <v>36</v>
      </c>
      <c r="L3581" s="46" t="s">
        <v>37</v>
      </c>
      <c r="M3581" s="49">
        <v>0.85</v>
      </c>
      <c r="N3581" s="49">
        <v>0.15</v>
      </c>
      <c r="O3581" s="50">
        <f>Ugovori_OPULJP[[#This Row],[Bespovratna sredstva - Ukupno (EU+Nac) HRK
= Ukupna ugovorena vrijednost bespovratnih sredstava]]*Ugovori_OPULJP[[#This Row],[EU STOPA SUFINANCIRANJA %
EU CO-FINANCING RATE %]]</f>
        <v>2493945.3559999997</v>
      </c>
      <c r="P3581" s="51">
        <f>Ugovori_OPULJP[[#This Row],[Bespovratna sredstva - EU dio - HRK]]/7.5345</f>
        <v>331003.43168093433</v>
      </c>
      <c r="Q3581" s="50">
        <f>Ugovori_OPULJP[[#This Row],[Bespovratna sredstva - Ukupno (EU+Nac) HRK
= Ukupna ugovorena vrijednost bespovratnih sredstava]]*Ugovori_OPULJP[[#This Row],[STOPA NACIONALNOG SUFINANCIRANJA %]]</f>
        <v>440108.00399999996</v>
      </c>
      <c r="R3581" s="51">
        <f>Ugovori_OPULJP[[#This Row],[Bespovratna sredstva - Nacionalni dio - HRK]]/7.5345</f>
        <v>58412.370296635469</v>
      </c>
      <c r="S3581" s="50">
        <v>2934053.36</v>
      </c>
      <c r="T3581" s="51">
        <f>Ugovori_OPULJP[[#This Row],[Bespovratna sredstva - Ukupno (EU+Nac) HRK
= Ukupna ugovorena vrijednost bespovratnih sredstava]]/7.5345</f>
        <v>389415.80197756982</v>
      </c>
      <c r="U3581" s="50">
        <v>0</v>
      </c>
      <c r="V3581" s="51">
        <f>Ugovori_OPULJP[[#This Row],[Javni doprinos korisnika - HRK]]/7.5345</f>
        <v>0</v>
      </c>
      <c r="W3581" s="50">
        <v>0</v>
      </c>
      <c r="X3581" s="51">
        <f>Ugovori_OPULJP[[#This Row],[Privatni doprinos korisnika - HRK]]/7.5345</f>
        <v>0</v>
      </c>
      <c r="Y3581" s="52">
        <v>2934053.36</v>
      </c>
      <c r="Z3581" s="53">
        <f>Ugovori_OPULJP[[#This Row],[UKUPNI PRIHVATLJIVI IZDACI
TOTAL ELIGIBLE EXPENDITURE
= Bespovratna sredstva ukupno + doprinos korisnika
= Ukupni prihvatljivi troškovi
= Ukupna ugovorena vrijednost projekta HRK]]/7.5345</f>
        <v>389415.80197756982</v>
      </c>
      <c r="AA3581" s="44" t="s">
        <v>38</v>
      </c>
      <c r="AB3581" s="44" t="s">
        <v>753</v>
      </c>
      <c r="AC3581" s="114" t="s">
        <v>13003</v>
      </c>
      <c r="AD3581" s="43" t="s">
        <v>12328</v>
      </c>
    </row>
    <row r="3582" spans="1:30" ht="88.5" customHeight="1" x14ac:dyDescent="0.2">
      <c r="A3582" s="41" t="s">
        <v>13004</v>
      </c>
      <c r="B3582" s="42" t="s">
        <v>12136</v>
      </c>
      <c r="C3582" s="43" t="s">
        <v>12323</v>
      </c>
      <c r="D3582" s="43" t="s">
        <v>12889</v>
      </c>
      <c r="E3582" s="44" t="s">
        <v>232</v>
      </c>
      <c r="F3582" s="45" t="s">
        <v>13005</v>
      </c>
      <c r="G3582" s="45" t="s">
        <v>13006</v>
      </c>
      <c r="H3582" s="47">
        <v>44132</v>
      </c>
      <c r="I3582" s="47">
        <v>45227</v>
      </c>
      <c r="J3582" s="48" t="str">
        <f>IF(Ugovori_OPULJP[[#This Row],[DATUM ZAVRŠETKA OPERACIJE]]&gt;DATE(2024,3,31),"u provedbi","završen")</f>
        <v>završen</v>
      </c>
      <c r="K3582" s="46" t="s">
        <v>981</v>
      </c>
      <c r="L3582" s="46" t="s">
        <v>37</v>
      </c>
      <c r="M3582" s="49">
        <v>0.85</v>
      </c>
      <c r="N3582" s="49">
        <v>0.15</v>
      </c>
      <c r="O3582" s="50">
        <f>Ugovori_OPULJP[[#This Row],[Bespovratna sredstva - Ukupno (EU+Nac) HRK
= Ukupna ugovorena vrijednost bespovratnih sredstava]]*Ugovori_OPULJP[[#This Row],[EU STOPA SUFINANCIRANJA %
EU CO-FINANCING RATE %]]</f>
        <v>2940259.4715</v>
      </c>
      <c r="P3582" s="51">
        <f>Ugovori_OPULJP[[#This Row],[Bespovratna sredstva - EU dio - HRK]]/7.5345</f>
        <v>390239.49452518416</v>
      </c>
      <c r="Q3582" s="50">
        <f>Ugovori_OPULJP[[#This Row],[Bespovratna sredstva - Ukupno (EU+Nac) HRK
= Ukupna ugovorena vrijednost bespovratnih sredstava]]*Ugovori_OPULJP[[#This Row],[STOPA NACIONALNOG SUFINANCIRANJA %]]</f>
        <v>518869.31849999999</v>
      </c>
      <c r="R3582" s="51">
        <f>Ugovori_OPULJP[[#This Row],[Bespovratna sredstva - Nacionalni dio - HRK]]/7.5345</f>
        <v>68865.79315150308</v>
      </c>
      <c r="S3582" s="50">
        <v>3459128.79</v>
      </c>
      <c r="T3582" s="51">
        <f>Ugovori_OPULJP[[#This Row],[Bespovratna sredstva - Ukupno (EU+Nac) HRK
= Ukupna ugovorena vrijednost bespovratnih sredstava]]/7.5345</f>
        <v>459105.28767668724</v>
      </c>
      <c r="U3582" s="50">
        <v>0</v>
      </c>
      <c r="V3582" s="51">
        <f>Ugovori_OPULJP[[#This Row],[Javni doprinos korisnika - HRK]]/7.5345</f>
        <v>0</v>
      </c>
      <c r="W3582" s="50">
        <v>0</v>
      </c>
      <c r="X3582" s="51">
        <f>Ugovori_OPULJP[[#This Row],[Privatni doprinos korisnika - HRK]]/7.5345</f>
        <v>0</v>
      </c>
      <c r="Y3582" s="52">
        <v>3459128.79</v>
      </c>
      <c r="Z3582" s="53">
        <f>Ugovori_OPULJP[[#This Row],[UKUPNI PRIHVATLJIVI IZDACI
TOTAL ELIGIBLE EXPENDITURE
= Bespovratna sredstva ukupno + doprinos korisnika
= Ukupni prihvatljivi troškovi
= Ukupna ugovorena vrijednost projekta HRK]]/7.5345</f>
        <v>459105.28767668724</v>
      </c>
      <c r="AA3582" s="44" t="s">
        <v>38</v>
      </c>
      <c r="AB3582" s="44" t="s">
        <v>753</v>
      </c>
      <c r="AC3582" s="114" t="s">
        <v>13007</v>
      </c>
      <c r="AD3582" s="43" t="s">
        <v>12328</v>
      </c>
    </row>
    <row r="3583" spans="1:30" ht="88.5" customHeight="1" x14ac:dyDescent="0.2">
      <c r="A3583" s="41" t="s">
        <v>13008</v>
      </c>
      <c r="B3583" s="42" t="s">
        <v>12136</v>
      </c>
      <c r="C3583" s="43" t="s">
        <v>12323</v>
      </c>
      <c r="D3583" s="43" t="s">
        <v>13009</v>
      </c>
      <c r="E3583" s="44" t="s">
        <v>76</v>
      </c>
      <c r="F3583" s="45" t="s">
        <v>13010</v>
      </c>
      <c r="G3583" s="45" t="s">
        <v>1091</v>
      </c>
      <c r="H3583" s="47">
        <v>43980</v>
      </c>
      <c r="I3583" s="47">
        <v>44710</v>
      </c>
      <c r="J3583" s="48" t="str">
        <f>IF(Ugovori_OPULJP[[#This Row],[DATUM ZAVRŠETKA OPERACIJE]]&gt;DATE(2024,3,31),"u provedbi","završen")</f>
        <v>završen</v>
      </c>
      <c r="K3583" s="46" t="s">
        <v>84</v>
      </c>
      <c r="L3583" s="46" t="s">
        <v>84</v>
      </c>
      <c r="M3583" s="49">
        <v>0.85</v>
      </c>
      <c r="N3583" s="49">
        <v>0.15</v>
      </c>
      <c r="O3583" s="50">
        <f>Ugovori_OPULJP[[#This Row],[Bespovratna sredstva - Ukupno (EU+Nac) HRK
= Ukupna ugovorena vrijednost bespovratnih sredstava]]*Ugovori_OPULJP[[#This Row],[EU STOPA SUFINANCIRANJA %
EU CO-FINANCING RATE %]]</f>
        <v>1527634.2205000001</v>
      </c>
      <c r="P3583" s="51">
        <f>Ugovori_OPULJP[[#This Row],[Bespovratna sredstva - EU dio - HRK]]/7.5345</f>
        <v>202751.9039750481</v>
      </c>
      <c r="Q3583" s="50">
        <f>Ugovori_OPULJP[[#This Row],[Bespovratna sredstva - Ukupno (EU+Nac) HRK
= Ukupna ugovorena vrijednost bespovratnih sredstava]]*Ugovori_OPULJP[[#This Row],[STOPA NACIONALNOG SUFINANCIRANJA %]]</f>
        <v>269582.50949999999</v>
      </c>
      <c r="R3583" s="51">
        <f>Ugovori_OPULJP[[#This Row],[Bespovratna sredstva - Nacionalni dio - HRK]]/7.5345</f>
        <v>35779.747760302605</v>
      </c>
      <c r="S3583" s="50">
        <v>1797216.73</v>
      </c>
      <c r="T3583" s="51">
        <f>Ugovori_OPULJP[[#This Row],[Bespovratna sredstva - Ukupno (EU+Nac) HRK
= Ukupna ugovorena vrijednost bespovratnih sredstava]]/7.5345</f>
        <v>238531.65173535069</v>
      </c>
      <c r="U3583" s="50">
        <v>0</v>
      </c>
      <c r="V3583" s="51">
        <f>Ugovori_OPULJP[[#This Row],[Javni doprinos korisnika - HRK]]/7.5345</f>
        <v>0</v>
      </c>
      <c r="W3583" s="50">
        <v>0</v>
      </c>
      <c r="X3583" s="51">
        <f>Ugovori_OPULJP[[#This Row],[Privatni doprinos korisnika - HRK]]/7.5345</f>
        <v>0</v>
      </c>
      <c r="Y3583" s="52">
        <v>1797216.73</v>
      </c>
      <c r="Z3583" s="53">
        <f>Ugovori_OPULJP[[#This Row],[UKUPNI PRIHVATLJIVI IZDACI
TOTAL ELIGIBLE EXPENDITURE
= Bespovratna sredstva ukupno + doprinos korisnika
= Ukupni prihvatljivi troškovi
= Ukupna ugovorena vrijednost projekta HRK]]/7.5345</f>
        <v>238531.65173535069</v>
      </c>
      <c r="AA3583" s="44" t="s">
        <v>12326</v>
      </c>
      <c r="AB3583" s="44" t="s">
        <v>753</v>
      </c>
      <c r="AC3583" s="114" t="s">
        <v>13011</v>
      </c>
      <c r="AD3583" s="43" t="s">
        <v>12328</v>
      </c>
    </row>
    <row r="3584" spans="1:30" ht="88.5" customHeight="1" x14ac:dyDescent="0.2">
      <c r="A3584" s="41" t="s">
        <v>13012</v>
      </c>
      <c r="B3584" s="42" t="s">
        <v>12136</v>
      </c>
      <c r="C3584" s="43" t="s">
        <v>12323</v>
      </c>
      <c r="D3584" s="43" t="s">
        <v>13009</v>
      </c>
      <c r="E3584" s="44" t="s">
        <v>76</v>
      </c>
      <c r="F3584" s="45" t="s">
        <v>13013</v>
      </c>
      <c r="G3584" s="62" t="s">
        <v>13014</v>
      </c>
      <c r="H3584" s="47">
        <v>43980</v>
      </c>
      <c r="I3584" s="47">
        <v>44710</v>
      </c>
      <c r="J3584" s="48" t="str">
        <f>IF(Ugovori_OPULJP[[#This Row],[DATUM ZAVRŠETKA OPERACIJE]]&gt;DATE(2024,3,31),"u provedbi","završen")</f>
        <v>završen</v>
      </c>
      <c r="K3584" s="46" t="s">
        <v>173</v>
      </c>
      <c r="L3584" s="46" t="s">
        <v>173</v>
      </c>
      <c r="M3584" s="49">
        <v>0.85</v>
      </c>
      <c r="N3584" s="49">
        <v>0.15</v>
      </c>
      <c r="O3584" s="50">
        <f>Ugovori_OPULJP[[#This Row],[Bespovratna sredstva - Ukupno (EU+Nac) HRK
= Ukupna ugovorena vrijednost bespovratnih sredstava]]*Ugovori_OPULJP[[#This Row],[EU STOPA SUFINANCIRANJA %
EU CO-FINANCING RATE %]]</f>
        <v>1570421.6310000001</v>
      </c>
      <c r="P3584" s="51">
        <f>Ugovori_OPULJP[[#This Row],[Bespovratna sredstva - EU dio - HRK]]/7.5345</f>
        <v>208430.76926139757</v>
      </c>
      <c r="Q3584" s="50">
        <f>Ugovori_OPULJP[[#This Row],[Bespovratna sredstva - Ukupno (EU+Nac) HRK
= Ukupna ugovorena vrijednost bespovratnih sredstava]]*Ugovori_OPULJP[[#This Row],[STOPA NACIONALNOG SUFINANCIRANJA %]]</f>
        <v>277133.22899999999</v>
      </c>
      <c r="R3584" s="51">
        <f>Ugovori_OPULJP[[#This Row],[Bespovratna sredstva - Nacionalni dio - HRK]]/7.5345</f>
        <v>36781.900457893687</v>
      </c>
      <c r="S3584" s="50">
        <v>1847554.86</v>
      </c>
      <c r="T3584" s="51">
        <f>Ugovori_OPULJP[[#This Row],[Bespovratna sredstva - Ukupno (EU+Nac) HRK
= Ukupna ugovorena vrijednost bespovratnih sredstava]]/7.5345</f>
        <v>245212.66971929127</v>
      </c>
      <c r="U3584" s="50">
        <v>0</v>
      </c>
      <c r="V3584" s="51">
        <f>Ugovori_OPULJP[[#This Row],[Javni doprinos korisnika - HRK]]/7.5345</f>
        <v>0</v>
      </c>
      <c r="W3584" s="50">
        <v>0</v>
      </c>
      <c r="X3584" s="51">
        <f>Ugovori_OPULJP[[#This Row],[Privatni doprinos korisnika - HRK]]/7.5345</f>
        <v>0</v>
      </c>
      <c r="Y3584" s="52">
        <v>1847554.86</v>
      </c>
      <c r="Z3584" s="53">
        <f>Ugovori_OPULJP[[#This Row],[UKUPNI PRIHVATLJIVI IZDACI
TOTAL ELIGIBLE EXPENDITURE
= Bespovratna sredstva ukupno + doprinos korisnika
= Ukupni prihvatljivi troškovi
= Ukupna ugovorena vrijednost projekta HRK]]/7.5345</f>
        <v>245212.66971929127</v>
      </c>
      <c r="AA3584" s="44" t="s">
        <v>12326</v>
      </c>
      <c r="AB3584" s="44" t="s">
        <v>753</v>
      </c>
      <c r="AC3584" s="114" t="s">
        <v>13015</v>
      </c>
      <c r="AD3584" s="43" t="s">
        <v>12328</v>
      </c>
    </row>
    <row r="3585" spans="1:30" ht="88.5" customHeight="1" x14ac:dyDescent="0.2">
      <c r="A3585" s="41" t="s">
        <v>13016</v>
      </c>
      <c r="B3585" s="42" t="s">
        <v>12136</v>
      </c>
      <c r="C3585" s="43" t="s">
        <v>12323</v>
      </c>
      <c r="D3585" s="43" t="s">
        <v>13009</v>
      </c>
      <c r="E3585" s="44" t="s">
        <v>76</v>
      </c>
      <c r="F3585" s="45" t="s">
        <v>13017</v>
      </c>
      <c r="G3585" s="45" t="s">
        <v>13018</v>
      </c>
      <c r="H3585" s="47">
        <v>43983</v>
      </c>
      <c r="I3585" s="47">
        <v>44713</v>
      </c>
      <c r="J3585" s="48" t="str">
        <f>IF(Ugovori_OPULJP[[#This Row],[DATUM ZAVRŠETKA OPERACIJE]]&gt;DATE(2024,3,31),"u provedbi","završen")</f>
        <v>završen</v>
      </c>
      <c r="K3585" s="46" t="s">
        <v>155</v>
      </c>
      <c r="L3585" s="46" t="s">
        <v>155</v>
      </c>
      <c r="M3585" s="49">
        <v>0.85</v>
      </c>
      <c r="N3585" s="49">
        <v>0.15</v>
      </c>
      <c r="O3585" s="50">
        <f>Ugovori_OPULJP[[#This Row],[Bespovratna sredstva - Ukupno (EU+Nac) HRK
= Ukupna ugovorena vrijednost bespovratnih sredstava]]*Ugovori_OPULJP[[#This Row],[EU STOPA SUFINANCIRANJA %
EU CO-FINANCING RATE %]]</f>
        <v>1435592.2084999999</v>
      </c>
      <c r="P3585" s="51">
        <f>Ugovori_OPULJP[[#This Row],[Bespovratna sredstva - EU dio - HRK]]/7.5345</f>
        <v>190535.82965027538</v>
      </c>
      <c r="Q3585" s="50">
        <f>Ugovori_OPULJP[[#This Row],[Bespovratna sredstva - Ukupno (EU+Nac) HRK
= Ukupna ugovorena vrijednost bespovratnih sredstava]]*Ugovori_OPULJP[[#This Row],[STOPA NACIONALNOG SUFINANCIRANJA %]]</f>
        <v>253339.8015</v>
      </c>
      <c r="R3585" s="51">
        <f>Ugovori_OPULJP[[#This Row],[Bespovratna sredstva - Nacionalni dio - HRK]]/7.5345</f>
        <v>33623.969938283895</v>
      </c>
      <c r="S3585" s="50">
        <v>1688932.01</v>
      </c>
      <c r="T3585" s="51">
        <f>Ugovori_OPULJP[[#This Row],[Bespovratna sredstva - Ukupno (EU+Nac) HRK
= Ukupna ugovorena vrijednost bespovratnih sredstava]]/7.5345</f>
        <v>224159.79958855928</v>
      </c>
      <c r="U3585" s="50">
        <v>0</v>
      </c>
      <c r="V3585" s="51">
        <f>Ugovori_OPULJP[[#This Row],[Javni doprinos korisnika - HRK]]/7.5345</f>
        <v>0</v>
      </c>
      <c r="W3585" s="50">
        <v>0</v>
      </c>
      <c r="X3585" s="51">
        <f>Ugovori_OPULJP[[#This Row],[Privatni doprinos korisnika - HRK]]/7.5345</f>
        <v>0</v>
      </c>
      <c r="Y3585" s="52">
        <v>1688932.01</v>
      </c>
      <c r="Z3585" s="53">
        <f>Ugovori_OPULJP[[#This Row],[UKUPNI PRIHVATLJIVI IZDACI
TOTAL ELIGIBLE EXPENDITURE
= Bespovratna sredstva ukupno + doprinos korisnika
= Ukupni prihvatljivi troškovi
= Ukupna ugovorena vrijednost projekta HRK]]/7.5345</f>
        <v>224159.79958855928</v>
      </c>
      <c r="AA3585" s="44" t="s">
        <v>12326</v>
      </c>
      <c r="AB3585" s="44" t="s">
        <v>753</v>
      </c>
      <c r="AC3585" s="114" t="s">
        <v>13019</v>
      </c>
      <c r="AD3585" s="43" t="s">
        <v>12328</v>
      </c>
    </row>
    <row r="3586" spans="1:30" ht="88.5" customHeight="1" x14ac:dyDescent="0.2">
      <c r="A3586" s="41" t="s">
        <v>13020</v>
      </c>
      <c r="B3586" s="42" t="s">
        <v>12136</v>
      </c>
      <c r="C3586" s="43" t="s">
        <v>12323</v>
      </c>
      <c r="D3586" s="43" t="s">
        <v>13009</v>
      </c>
      <c r="E3586" s="44" t="s">
        <v>76</v>
      </c>
      <c r="F3586" s="45" t="s">
        <v>13021</v>
      </c>
      <c r="G3586" s="45" t="s">
        <v>13022</v>
      </c>
      <c r="H3586" s="47">
        <v>43980</v>
      </c>
      <c r="I3586" s="47">
        <v>44710</v>
      </c>
      <c r="J3586" s="48" t="str">
        <f>IF(Ugovori_OPULJP[[#This Row],[DATUM ZAVRŠETKA OPERACIJE]]&gt;DATE(2024,3,31),"u provedbi","završen")</f>
        <v>završen</v>
      </c>
      <c r="K3586" s="46" t="s">
        <v>155</v>
      </c>
      <c r="L3586" s="46" t="s">
        <v>155</v>
      </c>
      <c r="M3586" s="49">
        <v>0.85</v>
      </c>
      <c r="N3586" s="49">
        <v>0.15</v>
      </c>
      <c r="O3586" s="50">
        <f>Ugovori_OPULJP[[#This Row],[Bespovratna sredstva - Ukupno (EU+Nac) HRK
= Ukupna ugovorena vrijednost bespovratnih sredstava]]*Ugovori_OPULJP[[#This Row],[EU STOPA SUFINANCIRANJA %
EU CO-FINANCING RATE %]]</f>
        <v>1689754.7034999998</v>
      </c>
      <c r="P3586" s="51">
        <f>Ugovori_OPULJP[[#This Row],[Bespovratna sredstva - EU dio - HRK]]/7.5345</f>
        <v>224268.98978034372</v>
      </c>
      <c r="Q3586" s="50">
        <f>Ugovori_OPULJP[[#This Row],[Bespovratna sredstva - Ukupno (EU+Nac) HRK
= Ukupna ugovorena vrijednost bespovratnih sredstava]]*Ugovori_OPULJP[[#This Row],[STOPA NACIONALNOG SUFINANCIRANJA %]]</f>
        <v>298192.00649999996</v>
      </c>
      <c r="R3586" s="51">
        <f>Ugovori_OPULJP[[#This Row],[Bespovratna sredstva - Nacionalni dio - HRK]]/7.5345</f>
        <v>39576.880549472422</v>
      </c>
      <c r="S3586" s="50">
        <v>1987946.71</v>
      </c>
      <c r="T3586" s="51">
        <f>Ugovori_OPULJP[[#This Row],[Bespovratna sredstva - Ukupno (EU+Nac) HRK
= Ukupna ugovorena vrijednost bespovratnih sredstava]]/7.5345</f>
        <v>263845.87032981619</v>
      </c>
      <c r="U3586" s="50">
        <v>0</v>
      </c>
      <c r="V3586" s="51">
        <f>Ugovori_OPULJP[[#This Row],[Javni doprinos korisnika - HRK]]/7.5345</f>
        <v>0</v>
      </c>
      <c r="W3586" s="50">
        <v>0</v>
      </c>
      <c r="X3586" s="51">
        <f>Ugovori_OPULJP[[#This Row],[Privatni doprinos korisnika - HRK]]/7.5345</f>
        <v>0</v>
      </c>
      <c r="Y3586" s="52">
        <v>1987946.71</v>
      </c>
      <c r="Z3586" s="53">
        <f>Ugovori_OPULJP[[#This Row],[UKUPNI PRIHVATLJIVI IZDACI
TOTAL ELIGIBLE EXPENDITURE
= Bespovratna sredstva ukupno + doprinos korisnika
= Ukupni prihvatljivi troškovi
= Ukupna ugovorena vrijednost projekta HRK]]/7.5345</f>
        <v>263845.87032981619</v>
      </c>
      <c r="AA3586" s="44" t="s">
        <v>12326</v>
      </c>
      <c r="AB3586" s="44" t="s">
        <v>753</v>
      </c>
      <c r="AC3586" s="114" t="s">
        <v>13023</v>
      </c>
      <c r="AD3586" s="43" t="s">
        <v>12328</v>
      </c>
    </row>
    <row r="3587" spans="1:30" ht="88.5" customHeight="1" x14ac:dyDescent="0.2">
      <c r="A3587" s="41" t="s">
        <v>13024</v>
      </c>
      <c r="B3587" s="42" t="s">
        <v>12136</v>
      </c>
      <c r="C3587" s="43" t="s">
        <v>12323</v>
      </c>
      <c r="D3587" s="43" t="s">
        <v>13009</v>
      </c>
      <c r="E3587" s="44" t="s">
        <v>76</v>
      </c>
      <c r="F3587" s="45" t="s">
        <v>13025</v>
      </c>
      <c r="G3587" s="45" t="s">
        <v>2855</v>
      </c>
      <c r="H3587" s="47">
        <v>43985</v>
      </c>
      <c r="I3587" s="47">
        <v>44715</v>
      </c>
      <c r="J3587" s="48" t="str">
        <f>IF(Ugovori_OPULJP[[#This Row],[DATUM ZAVRŠETKA OPERACIJE]]&gt;DATE(2024,3,31),"u provedbi","završen")</f>
        <v>završen</v>
      </c>
      <c r="K3587" s="46" t="s">
        <v>104</v>
      </c>
      <c r="L3587" s="46" t="s">
        <v>104</v>
      </c>
      <c r="M3587" s="49">
        <v>0.85</v>
      </c>
      <c r="N3587" s="49">
        <v>0.15</v>
      </c>
      <c r="O3587" s="50">
        <f>Ugovori_OPULJP[[#This Row],[Bespovratna sredstva - Ukupno (EU+Nac) HRK
= Ukupna ugovorena vrijednost bespovratnih sredstava]]*Ugovori_OPULJP[[#This Row],[EU STOPA SUFINANCIRANJA %
EU CO-FINANCING RATE %]]</f>
        <v>1689524.209</v>
      </c>
      <c r="P3587" s="51">
        <f>Ugovori_OPULJP[[#This Row],[Bespovratna sredstva - EU dio - HRK]]/7.5345</f>
        <v>224238.39790297963</v>
      </c>
      <c r="Q3587" s="50">
        <f>Ugovori_OPULJP[[#This Row],[Bespovratna sredstva - Ukupno (EU+Nac) HRK
= Ukupna ugovorena vrijednost bespovratnih sredstava]]*Ugovori_OPULJP[[#This Row],[STOPA NACIONALNOG SUFINANCIRANJA %]]</f>
        <v>298151.33100000001</v>
      </c>
      <c r="R3587" s="51">
        <f>Ugovori_OPULJP[[#This Row],[Bespovratna sredstva - Nacionalni dio - HRK]]/7.5345</f>
        <v>39571.481982878759</v>
      </c>
      <c r="S3587" s="50">
        <v>1987675.54</v>
      </c>
      <c r="T3587" s="51">
        <f>Ugovori_OPULJP[[#This Row],[Bespovratna sredstva - Ukupno (EU+Nac) HRK
= Ukupna ugovorena vrijednost bespovratnih sredstava]]/7.5345</f>
        <v>263809.87988585839</v>
      </c>
      <c r="U3587" s="50">
        <v>0</v>
      </c>
      <c r="V3587" s="51">
        <f>Ugovori_OPULJP[[#This Row],[Javni doprinos korisnika - HRK]]/7.5345</f>
        <v>0</v>
      </c>
      <c r="W3587" s="50">
        <v>0</v>
      </c>
      <c r="X3587" s="51">
        <f>Ugovori_OPULJP[[#This Row],[Privatni doprinos korisnika - HRK]]/7.5345</f>
        <v>0</v>
      </c>
      <c r="Y3587" s="52">
        <v>1987675.54</v>
      </c>
      <c r="Z3587" s="53">
        <f>Ugovori_OPULJP[[#This Row],[UKUPNI PRIHVATLJIVI IZDACI
TOTAL ELIGIBLE EXPENDITURE
= Bespovratna sredstva ukupno + doprinos korisnika
= Ukupni prihvatljivi troškovi
= Ukupna ugovorena vrijednost projekta HRK]]/7.5345</f>
        <v>263809.87988585839</v>
      </c>
      <c r="AA3587" s="44" t="s">
        <v>12326</v>
      </c>
      <c r="AB3587" s="44" t="s">
        <v>753</v>
      </c>
      <c r="AC3587" s="114" t="s">
        <v>13026</v>
      </c>
      <c r="AD3587" s="43" t="s">
        <v>12328</v>
      </c>
    </row>
    <row r="3588" spans="1:30" ht="88.5" customHeight="1" x14ac:dyDescent="0.2">
      <c r="A3588" s="41" t="s">
        <v>13027</v>
      </c>
      <c r="B3588" s="42" t="s">
        <v>12136</v>
      </c>
      <c r="C3588" s="43" t="s">
        <v>12323</v>
      </c>
      <c r="D3588" s="43" t="s">
        <v>13009</v>
      </c>
      <c r="E3588" s="44" t="s">
        <v>76</v>
      </c>
      <c r="F3588" s="45" t="s">
        <v>13028</v>
      </c>
      <c r="G3588" s="62" t="s">
        <v>83</v>
      </c>
      <c r="H3588" s="47">
        <v>43980</v>
      </c>
      <c r="I3588" s="47">
        <v>44710</v>
      </c>
      <c r="J3588" s="48" t="str">
        <f>IF(Ugovori_OPULJP[[#This Row],[DATUM ZAVRŠETKA OPERACIJE]]&gt;DATE(2024,3,31),"u provedbi","završen")</f>
        <v>završen</v>
      </c>
      <c r="K3588" s="46" t="s">
        <v>84</v>
      </c>
      <c r="L3588" s="46" t="s">
        <v>84</v>
      </c>
      <c r="M3588" s="49">
        <v>0.85</v>
      </c>
      <c r="N3588" s="49">
        <v>0.15</v>
      </c>
      <c r="O3588" s="50">
        <f>Ugovori_OPULJP[[#This Row],[Bespovratna sredstva - Ukupno (EU+Nac) HRK
= Ukupna ugovorena vrijednost bespovratnih sredstava]]*Ugovori_OPULJP[[#This Row],[EU STOPA SUFINANCIRANJA %
EU CO-FINANCING RATE %]]</f>
        <v>1530578</v>
      </c>
      <c r="P3588" s="51">
        <f>Ugovori_OPULJP[[#This Row],[Bespovratna sredstva - EU dio - HRK]]/7.5345</f>
        <v>203142.61065764152</v>
      </c>
      <c r="Q3588" s="50">
        <f>Ugovori_OPULJP[[#This Row],[Bespovratna sredstva - Ukupno (EU+Nac) HRK
= Ukupna ugovorena vrijednost bespovratnih sredstava]]*Ugovori_OPULJP[[#This Row],[STOPA NACIONALNOG SUFINANCIRANJA %]]</f>
        <v>270102</v>
      </c>
      <c r="R3588" s="51">
        <f>Ugovori_OPULJP[[#This Row],[Bespovratna sredstva - Nacionalni dio - HRK]]/7.5345</f>
        <v>35848.695998407326</v>
      </c>
      <c r="S3588" s="50">
        <v>1800680</v>
      </c>
      <c r="T3588" s="51">
        <f>Ugovori_OPULJP[[#This Row],[Bespovratna sredstva - Ukupno (EU+Nac) HRK
= Ukupna ugovorena vrijednost bespovratnih sredstava]]/7.5345</f>
        <v>238991.30665604884</v>
      </c>
      <c r="U3588" s="50">
        <v>0</v>
      </c>
      <c r="V3588" s="51">
        <f>Ugovori_OPULJP[[#This Row],[Javni doprinos korisnika - HRK]]/7.5345</f>
        <v>0</v>
      </c>
      <c r="W3588" s="50">
        <v>0</v>
      </c>
      <c r="X3588" s="51">
        <f>Ugovori_OPULJP[[#This Row],[Privatni doprinos korisnika - HRK]]/7.5345</f>
        <v>0</v>
      </c>
      <c r="Y3588" s="52">
        <v>1800680</v>
      </c>
      <c r="Z3588" s="53">
        <f>Ugovori_OPULJP[[#This Row],[UKUPNI PRIHVATLJIVI IZDACI
TOTAL ELIGIBLE EXPENDITURE
= Bespovratna sredstva ukupno + doprinos korisnika
= Ukupni prihvatljivi troškovi
= Ukupna ugovorena vrijednost projekta HRK]]/7.5345</f>
        <v>238991.30665604884</v>
      </c>
      <c r="AA3588" s="44" t="s">
        <v>12326</v>
      </c>
      <c r="AB3588" s="44" t="s">
        <v>753</v>
      </c>
      <c r="AC3588" s="114" t="s">
        <v>13029</v>
      </c>
      <c r="AD3588" s="43" t="s">
        <v>12328</v>
      </c>
    </row>
    <row r="3589" spans="1:30" ht="88.5" customHeight="1" x14ac:dyDescent="0.2">
      <c r="A3589" s="41" t="s">
        <v>13030</v>
      </c>
      <c r="B3589" s="42" t="s">
        <v>12136</v>
      </c>
      <c r="C3589" s="43" t="s">
        <v>12323</v>
      </c>
      <c r="D3589" s="43" t="s">
        <v>13009</v>
      </c>
      <c r="E3589" s="44" t="s">
        <v>76</v>
      </c>
      <c r="F3589" s="45" t="s">
        <v>13031</v>
      </c>
      <c r="G3589" s="45" t="s">
        <v>13032</v>
      </c>
      <c r="H3589" s="47">
        <v>43980</v>
      </c>
      <c r="I3589" s="47">
        <v>44710</v>
      </c>
      <c r="J3589" s="48" t="str">
        <f>IF(Ugovori_OPULJP[[#This Row],[DATUM ZAVRŠETKA OPERACIJE]]&gt;DATE(2024,3,31),"u provedbi","završen")</f>
        <v>završen</v>
      </c>
      <c r="K3589" s="46" t="s">
        <v>84</v>
      </c>
      <c r="L3589" s="46" t="s">
        <v>84</v>
      </c>
      <c r="M3589" s="49">
        <v>0.85</v>
      </c>
      <c r="N3589" s="49">
        <v>0.15</v>
      </c>
      <c r="O3589" s="50">
        <f>Ugovori_OPULJP[[#This Row],[Bespovratna sredstva - Ukupno (EU+Nac) HRK
= Ukupna ugovorena vrijednost bespovratnih sredstava]]*Ugovori_OPULJP[[#This Row],[EU STOPA SUFINANCIRANJA %
EU CO-FINANCING RATE %]]</f>
        <v>1639344</v>
      </c>
      <c r="P3589" s="51">
        <f>Ugovori_OPULJP[[#This Row],[Bespovratna sredstva - EU dio - HRK]]/7.5345</f>
        <v>217578.33963766671</v>
      </c>
      <c r="Q3589" s="50">
        <f>Ugovori_OPULJP[[#This Row],[Bespovratna sredstva - Ukupno (EU+Nac) HRK
= Ukupna ugovorena vrijednost bespovratnih sredstava]]*Ugovori_OPULJP[[#This Row],[STOPA NACIONALNOG SUFINANCIRANJA %]]</f>
        <v>289296</v>
      </c>
      <c r="R3589" s="51">
        <f>Ugovori_OPULJP[[#This Row],[Bespovratna sredstva - Nacionalni dio - HRK]]/7.5345</f>
        <v>38396.177583117656</v>
      </c>
      <c r="S3589" s="50">
        <v>1928640</v>
      </c>
      <c r="T3589" s="51">
        <f>Ugovori_OPULJP[[#This Row],[Bespovratna sredstva - Ukupno (EU+Nac) HRK
= Ukupna ugovorena vrijednost bespovratnih sredstava]]/7.5345</f>
        <v>255974.51722078439</v>
      </c>
      <c r="U3589" s="50">
        <v>0</v>
      </c>
      <c r="V3589" s="51">
        <f>Ugovori_OPULJP[[#This Row],[Javni doprinos korisnika - HRK]]/7.5345</f>
        <v>0</v>
      </c>
      <c r="W3589" s="50">
        <v>0</v>
      </c>
      <c r="X3589" s="51">
        <f>Ugovori_OPULJP[[#This Row],[Privatni doprinos korisnika - HRK]]/7.5345</f>
        <v>0</v>
      </c>
      <c r="Y3589" s="52">
        <v>1928640</v>
      </c>
      <c r="Z3589" s="53">
        <f>Ugovori_OPULJP[[#This Row],[UKUPNI PRIHVATLJIVI IZDACI
TOTAL ELIGIBLE EXPENDITURE
= Bespovratna sredstva ukupno + doprinos korisnika
= Ukupni prihvatljivi troškovi
= Ukupna ugovorena vrijednost projekta HRK]]/7.5345</f>
        <v>255974.51722078439</v>
      </c>
      <c r="AA3589" s="44" t="s">
        <v>12326</v>
      </c>
      <c r="AB3589" s="44" t="s">
        <v>753</v>
      </c>
      <c r="AC3589" s="114" t="s">
        <v>13033</v>
      </c>
      <c r="AD3589" s="43" t="s">
        <v>12328</v>
      </c>
    </row>
    <row r="3590" spans="1:30" ht="88.5" customHeight="1" x14ac:dyDescent="0.2">
      <c r="A3590" s="41" t="s">
        <v>13034</v>
      </c>
      <c r="B3590" s="42" t="s">
        <v>12136</v>
      </c>
      <c r="C3590" s="43" t="s">
        <v>12323</v>
      </c>
      <c r="D3590" s="43" t="s">
        <v>13009</v>
      </c>
      <c r="E3590" s="44" t="s">
        <v>76</v>
      </c>
      <c r="F3590" s="45" t="s">
        <v>13035</v>
      </c>
      <c r="G3590" s="45" t="s">
        <v>13036</v>
      </c>
      <c r="H3590" s="47">
        <v>43980</v>
      </c>
      <c r="I3590" s="47">
        <v>44710</v>
      </c>
      <c r="J3590" s="48" t="str">
        <f>IF(Ugovori_OPULJP[[#This Row],[DATUM ZAVRŠETKA OPERACIJE]]&gt;DATE(2024,3,31),"u provedbi","završen")</f>
        <v>završen</v>
      </c>
      <c r="K3590" s="46" t="s">
        <v>186</v>
      </c>
      <c r="L3590" s="46" t="s">
        <v>186</v>
      </c>
      <c r="M3590" s="49">
        <v>0.85</v>
      </c>
      <c r="N3590" s="49">
        <v>0.15</v>
      </c>
      <c r="O3590" s="50">
        <f>Ugovori_OPULJP[[#This Row],[Bespovratna sredstva - Ukupno (EU+Nac) HRK
= Ukupna ugovorena vrijednost bespovratnih sredstava]]*Ugovori_OPULJP[[#This Row],[EU STOPA SUFINANCIRANJA %
EU CO-FINANCING RATE %]]</f>
        <v>862630.22649999999</v>
      </c>
      <c r="P3590" s="51">
        <f>Ugovori_OPULJP[[#This Row],[Bespovratna sredstva - EU dio - HRK]]/7.5345</f>
        <v>114490.70628442497</v>
      </c>
      <c r="Q3590" s="50">
        <f>Ugovori_OPULJP[[#This Row],[Bespovratna sredstva - Ukupno (EU+Nac) HRK
= Ukupna ugovorena vrijednost bespovratnih sredstava]]*Ugovori_OPULJP[[#This Row],[STOPA NACIONALNOG SUFINANCIRANJA %]]</f>
        <v>152228.86349999998</v>
      </c>
      <c r="R3590" s="51">
        <f>Ugovori_OPULJP[[#This Row],[Bespovratna sredstva - Nacionalni dio - HRK]]/7.5345</f>
        <v>20204.242285486758</v>
      </c>
      <c r="S3590" s="50">
        <v>1014859.09</v>
      </c>
      <c r="T3590" s="51">
        <f>Ugovori_OPULJP[[#This Row],[Bespovratna sredstva - Ukupno (EU+Nac) HRK
= Ukupna ugovorena vrijednost bespovratnih sredstava]]/7.5345</f>
        <v>134694.94856991174</v>
      </c>
      <c r="U3590" s="50">
        <v>0</v>
      </c>
      <c r="V3590" s="51">
        <f>Ugovori_OPULJP[[#This Row],[Javni doprinos korisnika - HRK]]/7.5345</f>
        <v>0</v>
      </c>
      <c r="W3590" s="50">
        <v>0</v>
      </c>
      <c r="X3590" s="51">
        <f>Ugovori_OPULJP[[#This Row],[Privatni doprinos korisnika - HRK]]/7.5345</f>
        <v>0</v>
      </c>
      <c r="Y3590" s="52">
        <v>1014859.09</v>
      </c>
      <c r="Z3590" s="53">
        <f>Ugovori_OPULJP[[#This Row],[UKUPNI PRIHVATLJIVI IZDACI
TOTAL ELIGIBLE EXPENDITURE
= Bespovratna sredstva ukupno + doprinos korisnika
= Ukupni prihvatljivi troškovi
= Ukupna ugovorena vrijednost projekta HRK]]/7.5345</f>
        <v>134694.94856991174</v>
      </c>
      <c r="AA3590" s="44" t="s">
        <v>12326</v>
      </c>
      <c r="AB3590" s="44" t="s">
        <v>753</v>
      </c>
      <c r="AC3590" s="114" t="s">
        <v>13037</v>
      </c>
      <c r="AD3590" s="43" t="s">
        <v>12328</v>
      </c>
    </row>
    <row r="3591" spans="1:30" ht="88.5" customHeight="1" x14ac:dyDescent="0.2">
      <c r="A3591" s="41" t="s">
        <v>13038</v>
      </c>
      <c r="B3591" s="42" t="s">
        <v>12136</v>
      </c>
      <c r="C3591" s="43" t="s">
        <v>12323</v>
      </c>
      <c r="D3591" s="43" t="s">
        <v>13009</v>
      </c>
      <c r="E3591" s="44" t="s">
        <v>76</v>
      </c>
      <c r="F3591" s="45" t="s">
        <v>13039</v>
      </c>
      <c r="G3591" s="45" t="s">
        <v>4840</v>
      </c>
      <c r="H3591" s="47">
        <v>43980</v>
      </c>
      <c r="I3591" s="47">
        <v>44710</v>
      </c>
      <c r="J3591" s="48" t="str">
        <f>IF(Ugovori_OPULJP[[#This Row],[DATUM ZAVRŠETKA OPERACIJE]]&gt;DATE(2024,3,31),"u provedbi","završen")</f>
        <v>završen</v>
      </c>
      <c r="K3591" s="46" t="s">
        <v>84</v>
      </c>
      <c r="L3591" s="46" t="s">
        <v>84</v>
      </c>
      <c r="M3591" s="49">
        <v>0.85</v>
      </c>
      <c r="N3591" s="49">
        <v>0.15</v>
      </c>
      <c r="O3591" s="50">
        <f>Ugovori_OPULJP[[#This Row],[Bespovratna sredstva - Ukupno (EU+Nac) HRK
= Ukupna ugovorena vrijednost bespovratnih sredstava]]*Ugovori_OPULJP[[#This Row],[EU STOPA SUFINANCIRANJA %
EU CO-FINANCING RATE %]]</f>
        <v>1666109.48</v>
      </c>
      <c r="P3591" s="51">
        <f>Ugovori_OPULJP[[#This Row],[Bespovratna sredstva - EU dio - HRK]]/7.5345</f>
        <v>221130.72931183223</v>
      </c>
      <c r="Q3591" s="50">
        <f>Ugovori_OPULJP[[#This Row],[Bespovratna sredstva - Ukupno (EU+Nac) HRK
= Ukupna ugovorena vrijednost bespovratnih sredstava]]*Ugovori_OPULJP[[#This Row],[STOPA NACIONALNOG SUFINANCIRANJA %]]</f>
        <v>294019.32</v>
      </c>
      <c r="R3591" s="51">
        <f>Ugovori_OPULJP[[#This Row],[Bespovratna sredstva - Nacionalni dio - HRK]]/7.5345</f>
        <v>39023.069878558628</v>
      </c>
      <c r="S3591" s="50">
        <v>1960128.8</v>
      </c>
      <c r="T3591" s="51">
        <f>Ugovori_OPULJP[[#This Row],[Bespovratna sredstva - Ukupno (EU+Nac) HRK
= Ukupna ugovorena vrijednost bespovratnih sredstava]]/7.5345</f>
        <v>260153.79919039086</v>
      </c>
      <c r="U3591" s="50">
        <v>0</v>
      </c>
      <c r="V3591" s="51">
        <f>Ugovori_OPULJP[[#This Row],[Javni doprinos korisnika - HRK]]/7.5345</f>
        <v>0</v>
      </c>
      <c r="W3591" s="50">
        <v>0</v>
      </c>
      <c r="X3591" s="51">
        <f>Ugovori_OPULJP[[#This Row],[Privatni doprinos korisnika - HRK]]/7.5345</f>
        <v>0</v>
      </c>
      <c r="Y3591" s="52">
        <v>1960128.8</v>
      </c>
      <c r="Z3591" s="53">
        <f>Ugovori_OPULJP[[#This Row],[UKUPNI PRIHVATLJIVI IZDACI
TOTAL ELIGIBLE EXPENDITURE
= Bespovratna sredstva ukupno + doprinos korisnika
= Ukupni prihvatljivi troškovi
= Ukupna ugovorena vrijednost projekta HRK]]/7.5345</f>
        <v>260153.79919039086</v>
      </c>
      <c r="AA3591" s="44" t="s">
        <v>12326</v>
      </c>
      <c r="AB3591" s="44" t="s">
        <v>753</v>
      </c>
      <c r="AC3591" s="114" t="s">
        <v>13040</v>
      </c>
      <c r="AD3591" s="43" t="s">
        <v>12328</v>
      </c>
    </row>
    <row r="3592" spans="1:30" ht="88.5" customHeight="1" x14ac:dyDescent="0.2">
      <c r="A3592" s="41" t="s">
        <v>13041</v>
      </c>
      <c r="B3592" s="42" t="s">
        <v>12136</v>
      </c>
      <c r="C3592" s="43" t="s">
        <v>12323</v>
      </c>
      <c r="D3592" s="43" t="s">
        <v>13009</v>
      </c>
      <c r="E3592" s="44" t="s">
        <v>76</v>
      </c>
      <c r="F3592" s="45" t="s">
        <v>13042</v>
      </c>
      <c r="G3592" s="45" t="s">
        <v>12971</v>
      </c>
      <c r="H3592" s="47">
        <v>43980</v>
      </c>
      <c r="I3592" s="47">
        <v>44710</v>
      </c>
      <c r="J3592" s="48" t="str">
        <f>IF(Ugovori_OPULJP[[#This Row],[DATUM ZAVRŠETKA OPERACIJE]]&gt;DATE(2024,3,31),"u provedbi","završen")</f>
        <v>završen</v>
      </c>
      <c r="K3592" s="46" t="s">
        <v>37</v>
      </c>
      <c r="L3592" s="46" t="s">
        <v>37</v>
      </c>
      <c r="M3592" s="49">
        <v>0.85</v>
      </c>
      <c r="N3592" s="49">
        <v>0.15</v>
      </c>
      <c r="O3592" s="50">
        <f>Ugovori_OPULJP[[#This Row],[Bespovratna sredstva - Ukupno (EU+Nac) HRK
= Ukupna ugovorena vrijednost bespovratnih sredstava]]*Ugovori_OPULJP[[#This Row],[EU STOPA SUFINANCIRANJA %
EU CO-FINANCING RATE %]]</f>
        <v>1680937.7385</v>
      </c>
      <c r="P3592" s="51">
        <f>Ugovori_OPULJP[[#This Row],[Bespovratna sredstva - EU dio - HRK]]/7.5345</f>
        <v>223098.77742385026</v>
      </c>
      <c r="Q3592" s="50">
        <f>Ugovori_OPULJP[[#This Row],[Bespovratna sredstva - Ukupno (EU+Nac) HRK
= Ukupna ugovorena vrijednost bespovratnih sredstava]]*Ugovori_OPULJP[[#This Row],[STOPA NACIONALNOG SUFINANCIRANJA %]]</f>
        <v>296636.07150000002</v>
      </c>
      <c r="R3592" s="51">
        <f>Ugovori_OPULJP[[#This Row],[Bespovratna sredstva - Nacionalni dio - HRK]]/7.5345</f>
        <v>39370.372486561813</v>
      </c>
      <c r="S3592" s="50">
        <v>1977573.81</v>
      </c>
      <c r="T3592" s="51">
        <f>Ugovori_OPULJP[[#This Row],[Bespovratna sredstva - Ukupno (EU+Nac) HRK
= Ukupna ugovorena vrijednost bespovratnih sredstava]]/7.5345</f>
        <v>262469.14991041209</v>
      </c>
      <c r="U3592" s="50">
        <v>0</v>
      </c>
      <c r="V3592" s="51">
        <f>Ugovori_OPULJP[[#This Row],[Javni doprinos korisnika - HRK]]/7.5345</f>
        <v>0</v>
      </c>
      <c r="W3592" s="50">
        <v>0</v>
      </c>
      <c r="X3592" s="51">
        <f>Ugovori_OPULJP[[#This Row],[Privatni doprinos korisnika - HRK]]/7.5345</f>
        <v>0</v>
      </c>
      <c r="Y3592" s="52">
        <v>1977573.81</v>
      </c>
      <c r="Z3592" s="53">
        <f>Ugovori_OPULJP[[#This Row],[UKUPNI PRIHVATLJIVI IZDACI
TOTAL ELIGIBLE EXPENDITURE
= Bespovratna sredstva ukupno + doprinos korisnika
= Ukupni prihvatljivi troškovi
= Ukupna ugovorena vrijednost projekta HRK]]/7.5345</f>
        <v>262469.14991041209</v>
      </c>
      <c r="AA3592" s="44" t="s">
        <v>12326</v>
      </c>
      <c r="AB3592" s="44" t="s">
        <v>753</v>
      </c>
      <c r="AC3592" s="114" t="s">
        <v>13043</v>
      </c>
      <c r="AD3592" s="43" t="s">
        <v>12328</v>
      </c>
    </row>
    <row r="3593" spans="1:30" ht="88.5" customHeight="1" x14ac:dyDescent="0.2">
      <c r="A3593" s="41" t="s">
        <v>13044</v>
      </c>
      <c r="B3593" s="42" t="s">
        <v>12136</v>
      </c>
      <c r="C3593" s="43" t="s">
        <v>12323</v>
      </c>
      <c r="D3593" s="43" t="s">
        <v>13009</v>
      </c>
      <c r="E3593" s="44" t="s">
        <v>76</v>
      </c>
      <c r="F3593" s="45" t="s">
        <v>13045</v>
      </c>
      <c r="G3593" s="45" t="s">
        <v>1057</v>
      </c>
      <c r="H3593" s="47">
        <v>43980</v>
      </c>
      <c r="I3593" s="47">
        <v>44710</v>
      </c>
      <c r="J3593" s="48" t="str">
        <f>IF(Ugovori_OPULJP[[#This Row],[DATUM ZAVRŠETKA OPERACIJE]]&gt;DATE(2024,3,31),"u provedbi","završen")</f>
        <v>završen</v>
      </c>
      <c r="K3593" s="46" t="s">
        <v>84</v>
      </c>
      <c r="L3593" s="46" t="s">
        <v>84</v>
      </c>
      <c r="M3593" s="49">
        <v>0.85</v>
      </c>
      <c r="N3593" s="49">
        <v>0.15</v>
      </c>
      <c r="O3593" s="50">
        <f>Ugovori_OPULJP[[#This Row],[Bespovratna sredstva - Ukupno (EU+Nac) HRK
= Ukupna ugovorena vrijednost bespovratnih sredstava]]*Ugovori_OPULJP[[#This Row],[EU STOPA SUFINANCIRANJA %
EU CO-FINANCING RATE %]]</f>
        <v>1614796.6884999999</v>
      </c>
      <c r="P3593" s="51">
        <f>Ugovori_OPULJP[[#This Row],[Bespovratna sredstva - EU dio - HRK]]/7.5345</f>
        <v>214320.35151635806</v>
      </c>
      <c r="Q3593" s="50">
        <f>Ugovori_OPULJP[[#This Row],[Bespovratna sredstva - Ukupno (EU+Nac) HRK
= Ukupna ugovorena vrijednost bespovratnih sredstava]]*Ugovori_OPULJP[[#This Row],[STOPA NACIONALNOG SUFINANCIRANJA %]]</f>
        <v>284964.12150000001</v>
      </c>
      <c r="R3593" s="51">
        <f>Ugovori_OPULJP[[#This Row],[Bespovratna sredstva - Nacionalni dio - HRK]]/7.5345</f>
        <v>37821.238502886721</v>
      </c>
      <c r="S3593" s="50">
        <v>1899760.81</v>
      </c>
      <c r="T3593" s="51">
        <f>Ugovori_OPULJP[[#This Row],[Bespovratna sredstva - Ukupno (EU+Nac) HRK
= Ukupna ugovorena vrijednost bespovratnih sredstava]]/7.5345</f>
        <v>252141.59001924479</v>
      </c>
      <c r="U3593" s="50">
        <v>0</v>
      </c>
      <c r="V3593" s="51">
        <f>Ugovori_OPULJP[[#This Row],[Javni doprinos korisnika - HRK]]/7.5345</f>
        <v>0</v>
      </c>
      <c r="W3593" s="50">
        <v>0</v>
      </c>
      <c r="X3593" s="51">
        <f>Ugovori_OPULJP[[#This Row],[Privatni doprinos korisnika - HRK]]/7.5345</f>
        <v>0</v>
      </c>
      <c r="Y3593" s="52">
        <v>1899760.81</v>
      </c>
      <c r="Z3593" s="53">
        <f>Ugovori_OPULJP[[#This Row],[UKUPNI PRIHVATLJIVI IZDACI
TOTAL ELIGIBLE EXPENDITURE
= Bespovratna sredstva ukupno + doprinos korisnika
= Ukupni prihvatljivi troškovi
= Ukupna ugovorena vrijednost projekta HRK]]/7.5345</f>
        <v>252141.59001924479</v>
      </c>
      <c r="AA3593" s="44" t="s">
        <v>12326</v>
      </c>
      <c r="AB3593" s="44" t="s">
        <v>753</v>
      </c>
      <c r="AC3593" s="114" t="s">
        <v>13046</v>
      </c>
      <c r="AD3593" s="43" t="s">
        <v>12328</v>
      </c>
    </row>
    <row r="3594" spans="1:30" ht="88.5" customHeight="1" x14ac:dyDescent="0.2">
      <c r="A3594" s="41" t="s">
        <v>13047</v>
      </c>
      <c r="B3594" s="42" t="s">
        <v>12136</v>
      </c>
      <c r="C3594" s="43" t="s">
        <v>12323</v>
      </c>
      <c r="D3594" s="43" t="s">
        <v>13009</v>
      </c>
      <c r="E3594" s="44" t="s">
        <v>76</v>
      </c>
      <c r="F3594" s="45" t="s">
        <v>13048</v>
      </c>
      <c r="G3594" s="45" t="s">
        <v>13049</v>
      </c>
      <c r="H3594" s="47">
        <v>43980</v>
      </c>
      <c r="I3594" s="47">
        <v>44710</v>
      </c>
      <c r="J3594" s="48" t="str">
        <f>IF(Ugovori_OPULJP[[#This Row],[DATUM ZAVRŠETKA OPERACIJE]]&gt;DATE(2024,3,31),"u provedbi","završen")</f>
        <v>završen</v>
      </c>
      <c r="K3594" s="46" t="s">
        <v>3770</v>
      </c>
      <c r="L3594" s="46" t="s">
        <v>338</v>
      </c>
      <c r="M3594" s="49">
        <v>0.85</v>
      </c>
      <c r="N3594" s="49">
        <v>0.15</v>
      </c>
      <c r="O3594" s="50">
        <f>Ugovori_OPULJP[[#This Row],[Bespovratna sredstva - Ukupno (EU+Nac) HRK
= Ukupna ugovorena vrijednost bespovratnih sredstava]]*Ugovori_OPULJP[[#This Row],[EU STOPA SUFINANCIRANJA %
EU CO-FINANCING RATE %]]</f>
        <v>1320531.6694999998</v>
      </c>
      <c r="P3594" s="51">
        <f>Ugovori_OPULJP[[#This Row],[Bespovratna sredstva - EU dio - HRK]]/7.5345</f>
        <v>175264.67177649477</v>
      </c>
      <c r="Q3594" s="50">
        <f>Ugovori_OPULJP[[#This Row],[Bespovratna sredstva - Ukupno (EU+Nac) HRK
= Ukupna ugovorena vrijednost bespovratnih sredstava]]*Ugovori_OPULJP[[#This Row],[STOPA NACIONALNOG SUFINANCIRANJA %]]</f>
        <v>233035.00049999999</v>
      </c>
      <c r="R3594" s="51">
        <f>Ugovori_OPULJP[[#This Row],[Bespovratna sredstva - Nacionalni dio - HRK]]/7.5345</f>
        <v>30929.059725263785</v>
      </c>
      <c r="S3594" s="50">
        <v>1553566.67</v>
      </c>
      <c r="T3594" s="51">
        <f>Ugovori_OPULJP[[#This Row],[Bespovratna sredstva - Ukupno (EU+Nac) HRK
= Ukupna ugovorena vrijednost bespovratnih sredstava]]/7.5345</f>
        <v>206193.73150175856</v>
      </c>
      <c r="U3594" s="50">
        <v>0</v>
      </c>
      <c r="V3594" s="51">
        <f>Ugovori_OPULJP[[#This Row],[Javni doprinos korisnika - HRK]]/7.5345</f>
        <v>0</v>
      </c>
      <c r="W3594" s="50">
        <v>0</v>
      </c>
      <c r="X3594" s="51">
        <f>Ugovori_OPULJP[[#This Row],[Privatni doprinos korisnika - HRK]]/7.5345</f>
        <v>0</v>
      </c>
      <c r="Y3594" s="52">
        <v>1553566.67</v>
      </c>
      <c r="Z3594" s="53">
        <f>Ugovori_OPULJP[[#This Row],[UKUPNI PRIHVATLJIVI IZDACI
TOTAL ELIGIBLE EXPENDITURE
= Bespovratna sredstva ukupno + doprinos korisnika
= Ukupni prihvatljivi troškovi
= Ukupna ugovorena vrijednost projekta HRK]]/7.5345</f>
        <v>206193.73150175856</v>
      </c>
      <c r="AA3594" s="44" t="s">
        <v>12326</v>
      </c>
      <c r="AB3594" s="44" t="s">
        <v>753</v>
      </c>
      <c r="AC3594" s="114" t="s">
        <v>13050</v>
      </c>
      <c r="AD3594" s="43" t="s">
        <v>12328</v>
      </c>
    </row>
    <row r="3595" spans="1:30" ht="88.5" customHeight="1" x14ac:dyDescent="0.2">
      <c r="A3595" s="41" t="s">
        <v>13051</v>
      </c>
      <c r="B3595" s="42" t="s">
        <v>12136</v>
      </c>
      <c r="C3595" s="43" t="s">
        <v>12323</v>
      </c>
      <c r="D3595" s="43" t="s">
        <v>13009</v>
      </c>
      <c r="E3595" s="44" t="s">
        <v>76</v>
      </c>
      <c r="F3595" s="45" t="s">
        <v>12591</v>
      </c>
      <c r="G3595" s="45" t="s">
        <v>1075</v>
      </c>
      <c r="H3595" s="47">
        <v>43980</v>
      </c>
      <c r="I3595" s="47">
        <v>44710</v>
      </c>
      <c r="J3595" s="48" t="str">
        <f>IF(Ugovori_OPULJP[[#This Row],[DATUM ZAVRŠETKA OPERACIJE]]&gt;DATE(2024,3,31),"u provedbi","završen")</f>
        <v>završen</v>
      </c>
      <c r="K3595" s="46" t="s">
        <v>211</v>
      </c>
      <c r="L3595" s="46" t="s">
        <v>211</v>
      </c>
      <c r="M3595" s="49">
        <v>0.85</v>
      </c>
      <c r="N3595" s="49">
        <v>0.15</v>
      </c>
      <c r="O3595" s="50">
        <f>Ugovori_OPULJP[[#This Row],[Bespovratna sredstva - Ukupno (EU+Nac) HRK
= Ukupna ugovorena vrijednost bespovratnih sredstava]]*Ugovori_OPULJP[[#This Row],[EU STOPA SUFINANCIRANJA %
EU CO-FINANCING RATE %]]</f>
        <v>1614347.9564999999</v>
      </c>
      <c r="P3595" s="51">
        <f>Ugovori_OPULJP[[#This Row],[Bespovratna sredstva - EU dio - HRK]]/7.5345</f>
        <v>214260.79454509253</v>
      </c>
      <c r="Q3595" s="50">
        <f>Ugovori_OPULJP[[#This Row],[Bespovratna sredstva - Ukupno (EU+Nac) HRK
= Ukupna ugovorena vrijednost bespovratnih sredstava]]*Ugovori_OPULJP[[#This Row],[STOPA NACIONALNOG SUFINANCIRANJA %]]</f>
        <v>284884.93349999998</v>
      </c>
      <c r="R3595" s="51">
        <f>Ugovori_OPULJP[[#This Row],[Bespovratna sredstva - Nacionalni dio - HRK]]/7.5345</f>
        <v>37810.728449133981</v>
      </c>
      <c r="S3595" s="50">
        <v>1899232.89</v>
      </c>
      <c r="T3595" s="51">
        <f>Ugovori_OPULJP[[#This Row],[Bespovratna sredstva - Ukupno (EU+Nac) HRK
= Ukupna ugovorena vrijednost bespovratnih sredstava]]/7.5345</f>
        <v>252071.52299422654</v>
      </c>
      <c r="U3595" s="50">
        <v>0</v>
      </c>
      <c r="V3595" s="51">
        <f>Ugovori_OPULJP[[#This Row],[Javni doprinos korisnika - HRK]]/7.5345</f>
        <v>0</v>
      </c>
      <c r="W3595" s="50">
        <v>0</v>
      </c>
      <c r="X3595" s="51">
        <f>Ugovori_OPULJP[[#This Row],[Privatni doprinos korisnika - HRK]]/7.5345</f>
        <v>0</v>
      </c>
      <c r="Y3595" s="52">
        <v>1899232.89</v>
      </c>
      <c r="Z3595" s="53">
        <f>Ugovori_OPULJP[[#This Row],[UKUPNI PRIHVATLJIVI IZDACI
TOTAL ELIGIBLE EXPENDITURE
= Bespovratna sredstva ukupno + doprinos korisnika
= Ukupni prihvatljivi troškovi
= Ukupna ugovorena vrijednost projekta HRK]]/7.5345</f>
        <v>252071.52299422654</v>
      </c>
      <c r="AA3595" s="44" t="s">
        <v>12326</v>
      </c>
      <c r="AB3595" s="44" t="s">
        <v>753</v>
      </c>
      <c r="AC3595" s="114" t="s">
        <v>13052</v>
      </c>
      <c r="AD3595" s="43" t="s">
        <v>12328</v>
      </c>
    </row>
    <row r="3596" spans="1:30" ht="88.5" customHeight="1" x14ac:dyDescent="0.2">
      <c r="A3596" s="41" t="s">
        <v>13053</v>
      </c>
      <c r="B3596" s="42" t="s">
        <v>12136</v>
      </c>
      <c r="C3596" s="43" t="s">
        <v>12323</v>
      </c>
      <c r="D3596" s="43" t="s">
        <v>13009</v>
      </c>
      <c r="E3596" s="44" t="s">
        <v>76</v>
      </c>
      <c r="F3596" s="45" t="s">
        <v>13054</v>
      </c>
      <c r="G3596" s="45" t="s">
        <v>12579</v>
      </c>
      <c r="H3596" s="47">
        <v>43980</v>
      </c>
      <c r="I3596" s="47">
        <v>44710</v>
      </c>
      <c r="J3596" s="48" t="str">
        <f>IF(Ugovori_OPULJP[[#This Row],[DATUM ZAVRŠETKA OPERACIJE]]&gt;DATE(2024,3,31),"u provedbi","završen")</f>
        <v>završen</v>
      </c>
      <c r="K3596" s="46" t="s">
        <v>12442</v>
      </c>
      <c r="L3596" s="46" t="s">
        <v>84</v>
      </c>
      <c r="M3596" s="49">
        <v>0.85</v>
      </c>
      <c r="N3596" s="49">
        <v>0.15</v>
      </c>
      <c r="O3596" s="50">
        <f>Ugovori_OPULJP[[#This Row],[Bespovratna sredstva - Ukupno (EU+Nac) HRK
= Ukupna ugovorena vrijednost bespovratnih sredstava]]*Ugovori_OPULJP[[#This Row],[EU STOPA SUFINANCIRANJA %
EU CO-FINANCING RATE %]]</f>
        <v>1699356.8389999999</v>
      </c>
      <c r="P3596" s="51">
        <f>Ugovori_OPULJP[[#This Row],[Bespovratna sredstva - EU dio - HRK]]/7.5345</f>
        <v>225543.41217068152</v>
      </c>
      <c r="Q3596" s="50">
        <f>Ugovori_OPULJP[[#This Row],[Bespovratna sredstva - Ukupno (EU+Nac) HRK
= Ukupna ugovorena vrijednost bespovratnih sredstava]]*Ugovori_OPULJP[[#This Row],[STOPA NACIONALNOG SUFINANCIRANJA %]]</f>
        <v>299886.50099999999</v>
      </c>
      <c r="R3596" s="51">
        <f>Ugovori_OPULJP[[#This Row],[Bespovratna sredstva - Nacionalni dio - HRK]]/7.5345</f>
        <v>39801.778618355558</v>
      </c>
      <c r="S3596" s="50">
        <v>1999243.34</v>
      </c>
      <c r="T3596" s="51">
        <f>Ugovori_OPULJP[[#This Row],[Bespovratna sredstva - Ukupno (EU+Nac) HRK
= Ukupna ugovorena vrijednost bespovratnih sredstava]]/7.5345</f>
        <v>265345.19078903709</v>
      </c>
      <c r="U3596" s="50">
        <v>0</v>
      </c>
      <c r="V3596" s="51">
        <f>Ugovori_OPULJP[[#This Row],[Javni doprinos korisnika - HRK]]/7.5345</f>
        <v>0</v>
      </c>
      <c r="W3596" s="50">
        <v>0</v>
      </c>
      <c r="X3596" s="51">
        <f>Ugovori_OPULJP[[#This Row],[Privatni doprinos korisnika - HRK]]/7.5345</f>
        <v>0</v>
      </c>
      <c r="Y3596" s="52">
        <v>1999243.34</v>
      </c>
      <c r="Z3596" s="53">
        <f>Ugovori_OPULJP[[#This Row],[UKUPNI PRIHVATLJIVI IZDACI
TOTAL ELIGIBLE EXPENDITURE
= Bespovratna sredstva ukupno + doprinos korisnika
= Ukupni prihvatljivi troškovi
= Ukupna ugovorena vrijednost projekta HRK]]/7.5345</f>
        <v>265345.19078903709</v>
      </c>
      <c r="AA3596" s="44" t="s">
        <v>12326</v>
      </c>
      <c r="AB3596" s="44" t="s">
        <v>753</v>
      </c>
      <c r="AC3596" s="114" t="s">
        <v>13055</v>
      </c>
      <c r="AD3596" s="43" t="s">
        <v>12328</v>
      </c>
    </row>
    <row r="3597" spans="1:30" ht="88.5" customHeight="1" x14ac:dyDescent="0.2">
      <c r="A3597" s="41" t="s">
        <v>13056</v>
      </c>
      <c r="B3597" s="42" t="s">
        <v>12136</v>
      </c>
      <c r="C3597" s="43" t="s">
        <v>12323</v>
      </c>
      <c r="D3597" s="43" t="s">
        <v>13009</v>
      </c>
      <c r="E3597" s="44" t="s">
        <v>76</v>
      </c>
      <c r="F3597" s="45" t="s">
        <v>13057</v>
      </c>
      <c r="G3597" s="45" t="s">
        <v>2218</v>
      </c>
      <c r="H3597" s="47">
        <v>43980</v>
      </c>
      <c r="I3597" s="47">
        <v>44710</v>
      </c>
      <c r="J3597" s="48" t="str">
        <f>IF(Ugovori_OPULJP[[#This Row],[DATUM ZAVRŠETKA OPERACIJE]]&gt;DATE(2024,3,31),"u provedbi","završen")</f>
        <v>završen</v>
      </c>
      <c r="K3597" s="46" t="s">
        <v>84</v>
      </c>
      <c r="L3597" s="46" t="s">
        <v>84</v>
      </c>
      <c r="M3597" s="49">
        <v>0.85</v>
      </c>
      <c r="N3597" s="49">
        <v>0.15</v>
      </c>
      <c r="O3597" s="50">
        <f>Ugovori_OPULJP[[#This Row],[Bespovratna sredstva - Ukupno (EU+Nac) HRK
= Ukupna ugovorena vrijednost bespovratnih sredstava]]*Ugovori_OPULJP[[#This Row],[EU STOPA SUFINANCIRANJA %
EU CO-FINANCING RATE %]]</f>
        <v>1665345.5</v>
      </c>
      <c r="P3597" s="51">
        <f>Ugovori_OPULJP[[#This Row],[Bespovratna sredstva - EU dio - HRK]]/7.5345</f>
        <v>221029.33174065963</v>
      </c>
      <c r="Q3597" s="50">
        <f>Ugovori_OPULJP[[#This Row],[Bespovratna sredstva - Ukupno (EU+Nac) HRK
= Ukupna ugovorena vrijednost bespovratnih sredstava]]*Ugovori_OPULJP[[#This Row],[STOPA NACIONALNOG SUFINANCIRANJA %]]</f>
        <v>293884.5</v>
      </c>
      <c r="R3597" s="51">
        <f>Ugovori_OPULJP[[#This Row],[Bespovratna sredstva - Nacionalni dio - HRK]]/7.5345</f>
        <v>39005.176189528167</v>
      </c>
      <c r="S3597" s="50">
        <v>1959230</v>
      </c>
      <c r="T3597" s="51">
        <f>Ugovori_OPULJP[[#This Row],[Bespovratna sredstva - Ukupno (EU+Nac) HRK
= Ukupna ugovorena vrijednost bespovratnih sredstava]]/7.5345</f>
        <v>260034.5079301878</v>
      </c>
      <c r="U3597" s="50">
        <v>0</v>
      </c>
      <c r="V3597" s="51">
        <f>Ugovori_OPULJP[[#This Row],[Javni doprinos korisnika - HRK]]/7.5345</f>
        <v>0</v>
      </c>
      <c r="W3597" s="50">
        <v>0</v>
      </c>
      <c r="X3597" s="51">
        <f>Ugovori_OPULJP[[#This Row],[Privatni doprinos korisnika - HRK]]/7.5345</f>
        <v>0</v>
      </c>
      <c r="Y3597" s="52">
        <v>1959230</v>
      </c>
      <c r="Z3597" s="53">
        <f>Ugovori_OPULJP[[#This Row],[UKUPNI PRIHVATLJIVI IZDACI
TOTAL ELIGIBLE EXPENDITURE
= Bespovratna sredstva ukupno + doprinos korisnika
= Ukupni prihvatljivi troškovi
= Ukupna ugovorena vrijednost projekta HRK]]/7.5345</f>
        <v>260034.5079301878</v>
      </c>
      <c r="AA3597" s="44" t="s">
        <v>12326</v>
      </c>
      <c r="AB3597" s="44" t="s">
        <v>753</v>
      </c>
      <c r="AC3597" s="114" t="s">
        <v>13040</v>
      </c>
      <c r="AD3597" s="43" t="s">
        <v>12328</v>
      </c>
    </row>
    <row r="3598" spans="1:30" ht="88.5" customHeight="1" x14ac:dyDescent="0.2">
      <c r="A3598" s="41" t="s">
        <v>13058</v>
      </c>
      <c r="B3598" s="42" t="s">
        <v>12136</v>
      </c>
      <c r="C3598" s="43" t="s">
        <v>12323</v>
      </c>
      <c r="D3598" s="43" t="s">
        <v>13009</v>
      </c>
      <c r="E3598" s="44" t="s">
        <v>76</v>
      </c>
      <c r="F3598" s="45" t="s">
        <v>13059</v>
      </c>
      <c r="G3598" s="45" t="s">
        <v>1380</v>
      </c>
      <c r="H3598" s="47">
        <v>43980</v>
      </c>
      <c r="I3598" s="47">
        <v>44710</v>
      </c>
      <c r="J3598" s="48" t="str">
        <f>IF(Ugovori_OPULJP[[#This Row],[DATUM ZAVRŠETKA OPERACIJE]]&gt;DATE(2024,3,31),"u provedbi","završen")</f>
        <v>završen</v>
      </c>
      <c r="K3598" s="46" t="s">
        <v>3270</v>
      </c>
      <c r="L3598" s="46" t="s">
        <v>594</v>
      </c>
      <c r="M3598" s="49">
        <v>0.85</v>
      </c>
      <c r="N3598" s="49">
        <v>0.15</v>
      </c>
      <c r="O3598" s="50">
        <f>Ugovori_OPULJP[[#This Row],[Bespovratna sredstva - Ukupno (EU+Nac) HRK
= Ukupna ugovorena vrijednost bespovratnih sredstava]]*Ugovori_OPULJP[[#This Row],[EU STOPA SUFINANCIRANJA %
EU CO-FINANCING RATE %]]</f>
        <v>1616699.9234999998</v>
      </c>
      <c r="P3598" s="51">
        <f>Ugovori_OPULJP[[#This Row],[Bespovratna sredstva - EU dio - HRK]]/7.5345</f>
        <v>214572.95421063105</v>
      </c>
      <c r="Q3598" s="50">
        <f>Ugovori_OPULJP[[#This Row],[Bespovratna sredstva - Ukupno (EU+Nac) HRK
= Ukupna ugovorena vrijednost bespovratnih sredstava]]*Ugovori_OPULJP[[#This Row],[STOPA NACIONALNOG SUFINANCIRANJA %]]</f>
        <v>285299.9865</v>
      </c>
      <c r="R3598" s="51">
        <f>Ugovori_OPULJP[[#This Row],[Bespovratna sredstva - Nacionalni dio - HRK]]/7.5345</f>
        <v>37865.815448934896</v>
      </c>
      <c r="S3598" s="50">
        <v>1901999.91</v>
      </c>
      <c r="T3598" s="51">
        <f>Ugovori_OPULJP[[#This Row],[Bespovratna sredstva - Ukupno (EU+Nac) HRK
= Ukupna ugovorena vrijednost bespovratnih sredstava]]/7.5345</f>
        <v>252438.76965956597</v>
      </c>
      <c r="U3598" s="50">
        <v>0</v>
      </c>
      <c r="V3598" s="51">
        <f>Ugovori_OPULJP[[#This Row],[Javni doprinos korisnika - HRK]]/7.5345</f>
        <v>0</v>
      </c>
      <c r="W3598" s="50">
        <v>0</v>
      </c>
      <c r="X3598" s="51">
        <f>Ugovori_OPULJP[[#This Row],[Privatni doprinos korisnika - HRK]]/7.5345</f>
        <v>0</v>
      </c>
      <c r="Y3598" s="52">
        <v>1901999.91</v>
      </c>
      <c r="Z3598" s="53">
        <f>Ugovori_OPULJP[[#This Row],[UKUPNI PRIHVATLJIVI IZDACI
TOTAL ELIGIBLE EXPENDITURE
= Bespovratna sredstva ukupno + doprinos korisnika
= Ukupni prihvatljivi troškovi
= Ukupna ugovorena vrijednost projekta HRK]]/7.5345</f>
        <v>252438.76965956597</v>
      </c>
      <c r="AA3598" s="44" t="s">
        <v>12326</v>
      </c>
      <c r="AB3598" s="44" t="s">
        <v>753</v>
      </c>
      <c r="AC3598" s="114" t="s">
        <v>13060</v>
      </c>
      <c r="AD3598" s="43" t="s">
        <v>12328</v>
      </c>
    </row>
    <row r="3599" spans="1:30" ht="88.5" customHeight="1" x14ac:dyDescent="0.2">
      <c r="A3599" s="41" t="s">
        <v>13061</v>
      </c>
      <c r="B3599" s="42" t="s">
        <v>12136</v>
      </c>
      <c r="C3599" s="43" t="s">
        <v>12323</v>
      </c>
      <c r="D3599" s="43" t="s">
        <v>13009</v>
      </c>
      <c r="E3599" s="44" t="s">
        <v>76</v>
      </c>
      <c r="F3599" s="45" t="s">
        <v>13062</v>
      </c>
      <c r="G3599" s="45" t="s">
        <v>13063</v>
      </c>
      <c r="H3599" s="47">
        <v>43980</v>
      </c>
      <c r="I3599" s="47">
        <v>44710</v>
      </c>
      <c r="J3599" s="48" t="str">
        <f>IF(Ugovori_OPULJP[[#This Row],[DATUM ZAVRŠETKA OPERACIJE]]&gt;DATE(2024,3,31),"u provedbi","završen")</f>
        <v>završen</v>
      </c>
      <c r="K3599" s="46" t="s">
        <v>333</v>
      </c>
      <c r="L3599" s="46" t="s">
        <v>333</v>
      </c>
      <c r="M3599" s="49">
        <v>0.85</v>
      </c>
      <c r="N3599" s="49">
        <v>0.15</v>
      </c>
      <c r="O3599" s="50">
        <f>Ugovori_OPULJP[[#This Row],[Bespovratna sredstva - Ukupno (EU+Nac) HRK
= Ukupna ugovorena vrijednost bespovratnih sredstava]]*Ugovori_OPULJP[[#This Row],[EU STOPA SUFINANCIRANJA %
EU CO-FINANCING RATE %]]</f>
        <v>1171738.1069999998</v>
      </c>
      <c r="P3599" s="51">
        <f>Ugovori_OPULJP[[#This Row],[Bespovratna sredstva - EU dio - HRK]]/7.5345</f>
        <v>155516.37228747757</v>
      </c>
      <c r="Q3599" s="50">
        <f>Ugovori_OPULJP[[#This Row],[Bespovratna sredstva - Ukupno (EU+Nac) HRK
= Ukupna ugovorena vrijednost bespovratnih sredstava]]*Ugovori_OPULJP[[#This Row],[STOPA NACIONALNOG SUFINANCIRANJA %]]</f>
        <v>206777.31299999999</v>
      </c>
      <c r="R3599" s="51">
        <f>Ugovori_OPULJP[[#This Row],[Bespovratna sredstva - Nacionalni dio - HRK]]/7.5345</f>
        <v>27444.065697790164</v>
      </c>
      <c r="S3599" s="50">
        <v>1378515.42</v>
      </c>
      <c r="T3599" s="51">
        <f>Ugovori_OPULJP[[#This Row],[Bespovratna sredstva - Ukupno (EU+Nac) HRK
= Ukupna ugovorena vrijednost bespovratnih sredstava]]/7.5345</f>
        <v>182960.43798526775</v>
      </c>
      <c r="U3599" s="50">
        <v>0</v>
      </c>
      <c r="V3599" s="51">
        <f>Ugovori_OPULJP[[#This Row],[Javni doprinos korisnika - HRK]]/7.5345</f>
        <v>0</v>
      </c>
      <c r="W3599" s="50">
        <v>0</v>
      </c>
      <c r="X3599" s="51">
        <f>Ugovori_OPULJP[[#This Row],[Privatni doprinos korisnika - HRK]]/7.5345</f>
        <v>0</v>
      </c>
      <c r="Y3599" s="52">
        <v>1378515.42</v>
      </c>
      <c r="Z3599" s="53">
        <f>Ugovori_OPULJP[[#This Row],[UKUPNI PRIHVATLJIVI IZDACI
TOTAL ELIGIBLE EXPENDITURE
= Bespovratna sredstva ukupno + doprinos korisnika
= Ukupni prihvatljivi troškovi
= Ukupna ugovorena vrijednost projekta HRK]]/7.5345</f>
        <v>182960.43798526775</v>
      </c>
      <c r="AA3599" s="44" t="s">
        <v>12326</v>
      </c>
      <c r="AB3599" s="44" t="s">
        <v>753</v>
      </c>
      <c r="AC3599" s="114" t="s">
        <v>13064</v>
      </c>
      <c r="AD3599" s="43" t="s">
        <v>12328</v>
      </c>
    </row>
    <row r="3600" spans="1:30" ht="88.5" customHeight="1" x14ac:dyDescent="0.2">
      <c r="A3600" s="41" t="s">
        <v>13065</v>
      </c>
      <c r="B3600" s="42" t="s">
        <v>12136</v>
      </c>
      <c r="C3600" s="43" t="s">
        <v>12323</v>
      </c>
      <c r="D3600" s="43" t="s">
        <v>13009</v>
      </c>
      <c r="E3600" s="44" t="s">
        <v>76</v>
      </c>
      <c r="F3600" s="45" t="s">
        <v>13066</v>
      </c>
      <c r="G3600" s="45" t="s">
        <v>10529</v>
      </c>
      <c r="H3600" s="47">
        <v>43980</v>
      </c>
      <c r="I3600" s="47">
        <v>44710</v>
      </c>
      <c r="J3600" s="48" t="str">
        <f>IF(Ugovori_OPULJP[[#This Row],[DATUM ZAVRŠETKA OPERACIJE]]&gt;DATE(2024,3,31),"u provedbi","završen")</f>
        <v>završen</v>
      </c>
      <c r="K3600" s="46" t="s">
        <v>154</v>
      </c>
      <c r="L3600" s="46" t="s">
        <v>37</v>
      </c>
      <c r="M3600" s="49">
        <v>0.85</v>
      </c>
      <c r="N3600" s="49">
        <v>0.15</v>
      </c>
      <c r="O3600" s="50">
        <f>Ugovori_OPULJP[[#This Row],[Bespovratna sredstva - Ukupno (EU+Nac) HRK
= Ukupna ugovorena vrijednost bespovratnih sredstava]]*Ugovori_OPULJP[[#This Row],[EU STOPA SUFINANCIRANJA %
EU CO-FINANCING RATE %]]</f>
        <v>1696485.216</v>
      </c>
      <c r="P3600" s="51">
        <f>Ugovori_OPULJP[[#This Row],[Bespovratna sredstva - EU dio - HRK]]/7.5345</f>
        <v>225162.28230141348</v>
      </c>
      <c r="Q3600" s="50">
        <f>Ugovori_OPULJP[[#This Row],[Bespovratna sredstva - Ukupno (EU+Nac) HRK
= Ukupna ugovorena vrijednost bespovratnih sredstava]]*Ugovori_OPULJP[[#This Row],[STOPA NACIONALNOG SUFINANCIRANJA %]]</f>
        <v>299379.74400000001</v>
      </c>
      <c r="R3600" s="51">
        <f>Ugovori_OPULJP[[#This Row],[Bespovratna sredstva - Nacionalni dio - HRK]]/7.5345</f>
        <v>39734.520406131793</v>
      </c>
      <c r="S3600" s="50">
        <v>1995864.96</v>
      </c>
      <c r="T3600" s="51">
        <f>Ugovori_OPULJP[[#This Row],[Bespovratna sredstva - Ukupno (EU+Nac) HRK
= Ukupna ugovorena vrijednost bespovratnih sredstava]]/7.5345</f>
        <v>264896.80270754528</v>
      </c>
      <c r="U3600" s="50">
        <v>0</v>
      </c>
      <c r="V3600" s="51">
        <f>Ugovori_OPULJP[[#This Row],[Javni doprinos korisnika - HRK]]/7.5345</f>
        <v>0</v>
      </c>
      <c r="W3600" s="50">
        <v>0</v>
      </c>
      <c r="X3600" s="51">
        <f>Ugovori_OPULJP[[#This Row],[Privatni doprinos korisnika - HRK]]/7.5345</f>
        <v>0</v>
      </c>
      <c r="Y3600" s="52">
        <v>1995864.96</v>
      </c>
      <c r="Z3600" s="53">
        <f>Ugovori_OPULJP[[#This Row],[UKUPNI PRIHVATLJIVI IZDACI
TOTAL ELIGIBLE EXPENDITURE
= Bespovratna sredstva ukupno + doprinos korisnika
= Ukupni prihvatljivi troškovi
= Ukupna ugovorena vrijednost projekta HRK]]/7.5345</f>
        <v>264896.80270754528</v>
      </c>
      <c r="AA3600" s="44" t="s">
        <v>12326</v>
      </c>
      <c r="AB3600" s="44" t="s">
        <v>753</v>
      </c>
      <c r="AC3600" s="114" t="s">
        <v>13067</v>
      </c>
      <c r="AD3600" s="43" t="s">
        <v>12328</v>
      </c>
    </row>
    <row r="3601" spans="1:30" ht="88.5" customHeight="1" x14ac:dyDescent="0.2">
      <c r="A3601" s="41" t="s">
        <v>13068</v>
      </c>
      <c r="B3601" s="42" t="s">
        <v>12136</v>
      </c>
      <c r="C3601" s="43" t="s">
        <v>12323</v>
      </c>
      <c r="D3601" s="43" t="s">
        <v>13009</v>
      </c>
      <c r="E3601" s="44" t="s">
        <v>76</v>
      </c>
      <c r="F3601" s="45" t="s">
        <v>13069</v>
      </c>
      <c r="G3601" s="45" t="s">
        <v>5772</v>
      </c>
      <c r="H3601" s="47">
        <v>43983</v>
      </c>
      <c r="I3601" s="47">
        <v>44713</v>
      </c>
      <c r="J3601" s="48" t="str">
        <f>IF(Ugovori_OPULJP[[#This Row],[DATUM ZAVRŠETKA OPERACIJE]]&gt;DATE(2024,3,31),"u provedbi","završen")</f>
        <v>završen</v>
      </c>
      <c r="K3601" s="46" t="s">
        <v>333</v>
      </c>
      <c r="L3601" s="46" t="s">
        <v>333</v>
      </c>
      <c r="M3601" s="49">
        <v>0.85</v>
      </c>
      <c r="N3601" s="49">
        <v>0.15</v>
      </c>
      <c r="O3601" s="50">
        <f>Ugovori_OPULJP[[#This Row],[Bespovratna sredstva - Ukupno (EU+Nac) HRK
= Ukupna ugovorena vrijednost bespovratnih sredstava]]*Ugovori_OPULJP[[#This Row],[EU STOPA SUFINANCIRANJA %
EU CO-FINANCING RATE %]]</f>
        <v>1686586.1074999999</v>
      </c>
      <c r="P3601" s="51">
        <f>Ugovori_OPULJP[[#This Row],[Bespovratna sredstva - EU dio - HRK]]/7.5345</f>
        <v>223848.44482049238</v>
      </c>
      <c r="Q3601" s="50">
        <f>Ugovori_OPULJP[[#This Row],[Bespovratna sredstva - Ukupno (EU+Nac) HRK
= Ukupna ugovorena vrijednost bespovratnih sredstava]]*Ugovori_OPULJP[[#This Row],[STOPA NACIONALNOG SUFINANCIRANJA %]]</f>
        <v>297632.84249999997</v>
      </c>
      <c r="R3601" s="51">
        <f>Ugovori_OPULJP[[#This Row],[Bespovratna sredstva - Nacionalni dio - HRK]]/7.5345</f>
        <v>39502.666733028062</v>
      </c>
      <c r="S3601" s="50">
        <v>1984218.95</v>
      </c>
      <c r="T3601" s="51">
        <f>Ugovori_OPULJP[[#This Row],[Bespovratna sredstva - Ukupno (EU+Nac) HRK
= Ukupna ugovorena vrijednost bespovratnih sredstava]]/7.5345</f>
        <v>263351.11155352043</v>
      </c>
      <c r="U3601" s="50">
        <v>0</v>
      </c>
      <c r="V3601" s="51">
        <f>Ugovori_OPULJP[[#This Row],[Javni doprinos korisnika - HRK]]/7.5345</f>
        <v>0</v>
      </c>
      <c r="W3601" s="50">
        <v>0</v>
      </c>
      <c r="X3601" s="51">
        <f>Ugovori_OPULJP[[#This Row],[Privatni doprinos korisnika - HRK]]/7.5345</f>
        <v>0</v>
      </c>
      <c r="Y3601" s="52">
        <v>1984218.95</v>
      </c>
      <c r="Z3601" s="53">
        <f>Ugovori_OPULJP[[#This Row],[UKUPNI PRIHVATLJIVI IZDACI
TOTAL ELIGIBLE EXPENDITURE
= Bespovratna sredstva ukupno + doprinos korisnika
= Ukupni prihvatljivi troškovi
= Ukupna ugovorena vrijednost projekta HRK]]/7.5345</f>
        <v>263351.11155352043</v>
      </c>
      <c r="AA3601" s="44" t="s">
        <v>12326</v>
      </c>
      <c r="AB3601" s="44" t="s">
        <v>753</v>
      </c>
      <c r="AC3601" s="114" t="s">
        <v>13070</v>
      </c>
      <c r="AD3601" s="43" t="s">
        <v>12328</v>
      </c>
    </row>
    <row r="3602" spans="1:30" ht="88.5" customHeight="1" x14ac:dyDescent="0.2">
      <c r="A3602" s="41" t="s">
        <v>13071</v>
      </c>
      <c r="B3602" s="42" t="s">
        <v>12136</v>
      </c>
      <c r="C3602" s="43" t="s">
        <v>12323</v>
      </c>
      <c r="D3602" s="43" t="s">
        <v>13009</v>
      </c>
      <c r="E3602" s="44" t="s">
        <v>76</v>
      </c>
      <c r="F3602" s="45" t="s">
        <v>13072</v>
      </c>
      <c r="G3602" s="45" t="s">
        <v>13073</v>
      </c>
      <c r="H3602" s="47">
        <v>43980</v>
      </c>
      <c r="I3602" s="47">
        <v>44710</v>
      </c>
      <c r="J3602" s="48" t="str">
        <f>IF(Ugovori_OPULJP[[#This Row],[DATUM ZAVRŠETKA OPERACIJE]]&gt;DATE(2024,3,31),"u provedbi","završen")</f>
        <v>završen</v>
      </c>
      <c r="K3602" s="46" t="s">
        <v>109</v>
      </c>
      <c r="L3602" s="46" t="s">
        <v>104</v>
      </c>
      <c r="M3602" s="49">
        <v>0.85</v>
      </c>
      <c r="N3602" s="49">
        <v>0.15</v>
      </c>
      <c r="O3602" s="50">
        <f>Ugovori_OPULJP[[#This Row],[Bespovratna sredstva - Ukupno (EU+Nac) HRK
= Ukupna ugovorena vrijednost bespovratnih sredstava]]*Ugovori_OPULJP[[#This Row],[EU STOPA SUFINANCIRANJA %
EU CO-FINANCING RATE %]]</f>
        <v>1690516.1505</v>
      </c>
      <c r="P3602" s="51">
        <f>Ugovori_OPULJP[[#This Row],[Bespovratna sredstva - EU dio - HRK]]/7.5345</f>
        <v>224370.05116464262</v>
      </c>
      <c r="Q3602" s="50">
        <f>Ugovori_OPULJP[[#This Row],[Bespovratna sredstva - Ukupno (EU+Nac) HRK
= Ukupna ugovorena vrijednost bespovratnih sredstava]]*Ugovori_OPULJP[[#This Row],[STOPA NACIONALNOG SUFINANCIRANJA %]]</f>
        <v>298326.37949999998</v>
      </c>
      <c r="R3602" s="51">
        <f>Ugovori_OPULJP[[#This Row],[Bespovratna sredstva - Nacionalni dio - HRK]]/7.5345</f>
        <v>39594.714911407522</v>
      </c>
      <c r="S3602" s="50">
        <v>1988842.53</v>
      </c>
      <c r="T3602" s="51">
        <f>Ugovori_OPULJP[[#This Row],[Bespovratna sredstva - Ukupno (EU+Nac) HRK
= Ukupna ugovorena vrijednost bespovratnih sredstava]]/7.5345</f>
        <v>263964.76607605017</v>
      </c>
      <c r="U3602" s="50">
        <v>0</v>
      </c>
      <c r="V3602" s="51">
        <f>Ugovori_OPULJP[[#This Row],[Javni doprinos korisnika - HRK]]/7.5345</f>
        <v>0</v>
      </c>
      <c r="W3602" s="50">
        <v>0</v>
      </c>
      <c r="X3602" s="51">
        <f>Ugovori_OPULJP[[#This Row],[Privatni doprinos korisnika - HRK]]/7.5345</f>
        <v>0</v>
      </c>
      <c r="Y3602" s="52">
        <v>1988842.53</v>
      </c>
      <c r="Z3602" s="53">
        <f>Ugovori_OPULJP[[#This Row],[UKUPNI PRIHVATLJIVI IZDACI
TOTAL ELIGIBLE EXPENDITURE
= Bespovratna sredstva ukupno + doprinos korisnika
= Ukupni prihvatljivi troškovi
= Ukupna ugovorena vrijednost projekta HRK]]/7.5345</f>
        <v>263964.76607605017</v>
      </c>
      <c r="AA3602" s="44" t="s">
        <v>12326</v>
      </c>
      <c r="AB3602" s="44" t="s">
        <v>753</v>
      </c>
      <c r="AC3602" s="114" t="s">
        <v>13074</v>
      </c>
      <c r="AD3602" s="43" t="s">
        <v>12328</v>
      </c>
    </row>
    <row r="3603" spans="1:30" ht="88.5" customHeight="1" x14ac:dyDescent="0.2">
      <c r="A3603" s="41" t="s">
        <v>13075</v>
      </c>
      <c r="B3603" s="42" t="s">
        <v>12136</v>
      </c>
      <c r="C3603" s="43" t="s">
        <v>12323</v>
      </c>
      <c r="D3603" s="43" t="s">
        <v>13009</v>
      </c>
      <c r="E3603" s="44" t="s">
        <v>76</v>
      </c>
      <c r="F3603" s="45" t="s">
        <v>13076</v>
      </c>
      <c r="G3603" s="45" t="s">
        <v>3736</v>
      </c>
      <c r="H3603" s="47">
        <v>43980</v>
      </c>
      <c r="I3603" s="47">
        <v>44710</v>
      </c>
      <c r="J3603" s="48" t="str">
        <f>IF(Ugovori_OPULJP[[#This Row],[DATUM ZAVRŠETKA OPERACIJE]]&gt;DATE(2024,3,31),"u provedbi","završen")</f>
        <v>završen</v>
      </c>
      <c r="K3603" s="46" t="s">
        <v>599</v>
      </c>
      <c r="L3603" s="46" t="s">
        <v>599</v>
      </c>
      <c r="M3603" s="49">
        <v>0.85</v>
      </c>
      <c r="N3603" s="49">
        <v>0.15</v>
      </c>
      <c r="O3603" s="50">
        <f>Ugovori_OPULJP[[#This Row],[Bespovratna sredstva - Ukupno (EU+Nac) HRK
= Ukupna ugovorena vrijednost bespovratnih sredstava]]*Ugovori_OPULJP[[#This Row],[EU STOPA SUFINANCIRANJA %
EU CO-FINANCING RATE %]]</f>
        <v>1639462.0055</v>
      </c>
      <c r="P3603" s="51">
        <f>Ugovori_OPULJP[[#This Row],[Bespovratna sredstva - EU dio - HRK]]/7.5345</f>
        <v>217594.0016590351</v>
      </c>
      <c r="Q3603" s="50">
        <f>Ugovori_OPULJP[[#This Row],[Bespovratna sredstva - Ukupno (EU+Nac) HRK
= Ukupna ugovorena vrijednost bespovratnih sredstava]]*Ugovori_OPULJP[[#This Row],[STOPA NACIONALNOG SUFINANCIRANJA %]]</f>
        <v>289316.82449999999</v>
      </c>
      <c r="R3603" s="51">
        <f>Ugovori_OPULJP[[#This Row],[Bespovratna sredstva - Nacionalni dio - HRK]]/7.5345</f>
        <v>38398.941469241487</v>
      </c>
      <c r="S3603" s="50">
        <v>1928778.83</v>
      </c>
      <c r="T3603" s="51">
        <f>Ugovori_OPULJP[[#This Row],[Bespovratna sredstva - Ukupno (EU+Nac) HRK
= Ukupna ugovorena vrijednost bespovratnih sredstava]]/7.5345</f>
        <v>255992.94312827659</v>
      </c>
      <c r="U3603" s="50">
        <v>0</v>
      </c>
      <c r="V3603" s="51">
        <f>Ugovori_OPULJP[[#This Row],[Javni doprinos korisnika - HRK]]/7.5345</f>
        <v>0</v>
      </c>
      <c r="W3603" s="50">
        <v>0</v>
      </c>
      <c r="X3603" s="51">
        <f>Ugovori_OPULJP[[#This Row],[Privatni doprinos korisnika - HRK]]/7.5345</f>
        <v>0</v>
      </c>
      <c r="Y3603" s="52">
        <v>1928778.83</v>
      </c>
      <c r="Z3603" s="53">
        <f>Ugovori_OPULJP[[#This Row],[UKUPNI PRIHVATLJIVI IZDACI
TOTAL ELIGIBLE EXPENDITURE
= Bespovratna sredstva ukupno + doprinos korisnika
= Ukupni prihvatljivi troškovi
= Ukupna ugovorena vrijednost projekta HRK]]/7.5345</f>
        <v>255992.94312827659</v>
      </c>
      <c r="AA3603" s="44" t="s">
        <v>12326</v>
      </c>
      <c r="AB3603" s="44" t="s">
        <v>753</v>
      </c>
      <c r="AC3603" s="114" t="s">
        <v>13077</v>
      </c>
      <c r="AD3603" s="43" t="s">
        <v>12328</v>
      </c>
    </row>
    <row r="3604" spans="1:30" ht="88.5" customHeight="1" x14ac:dyDescent="0.2">
      <c r="A3604" s="41" t="s">
        <v>13078</v>
      </c>
      <c r="B3604" s="42" t="s">
        <v>12136</v>
      </c>
      <c r="C3604" s="43" t="s">
        <v>12323</v>
      </c>
      <c r="D3604" s="43" t="s">
        <v>13009</v>
      </c>
      <c r="E3604" s="44" t="s">
        <v>76</v>
      </c>
      <c r="F3604" s="45" t="s">
        <v>13079</v>
      </c>
      <c r="G3604" s="62" t="s">
        <v>1832</v>
      </c>
      <c r="H3604" s="47">
        <v>43983</v>
      </c>
      <c r="I3604" s="47">
        <v>44713</v>
      </c>
      <c r="J3604" s="48" t="str">
        <f>IF(Ugovori_OPULJP[[#This Row],[DATUM ZAVRŠETKA OPERACIJE]]&gt;DATE(2024,3,31),"u provedbi","završen")</f>
        <v>završen</v>
      </c>
      <c r="K3604" s="46" t="s">
        <v>155</v>
      </c>
      <c r="L3604" s="46" t="s">
        <v>155</v>
      </c>
      <c r="M3604" s="49">
        <v>0.85</v>
      </c>
      <c r="N3604" s="49">
        <v>0.15</v>
      </c>
      <c r="O3604" s="50">
        <f>Ugovori_OPULJP[[#This Row],[Bespovratna sredstva - Ukupno (EU+Nac) HRK
= Ukupna ugovorena vrijednost bespovratnih sredstava]]*Ugovori_OPULJP[[#This Row],[EU STOPA SUFINANCIRANJA %
EU CO-FINANCING RATE %]]</f>
        <v>1692621.0649999999</v>
      </c>
      <c r="P3604" s="51">
        <f>Ugovori_OPULJP[[#This Row],[Bespovratna sredstva - EU dio - HRK]]/7.5345</f>
        <v>224649.4213285553</v>
      </c>
      <c r="Q3604" s="50">
        <f>Ugovori_OPULJP[[#This Row],[Bespovratna sredstva - Ukupno (EU+Nac) HRK
= Ukupna ugovorena vrijednost bespovratnih sredstava]]*Ugovori_OPULJP[[#This Row],[STOPA NACIONALNOG SUFINANCIRANJA %]]</f>
        <v>298697.83499999996</v>
      </c>
      <c r="R3604" s="51">
        <f>Ugovori_OPULJP[[#This Row],[Bespovratna sredstva - Nacionalni dio - HRK]]/7.5345</f>
        <v>39644.015528568576</v>
      </c>
      <c r="S3604" s="50">
        <v>1991318.9</v>
      </c>
      <c r="T3604" s="51">
        <f>Ugovori_OPULJP[[#This Row],[Bespovratna sredstva - Ukupno (EU+Nac) HRK
= Ukupna ugovorena vrijednost bespovratnih sredstava]]/7.5345</f>
        <v>264293.43685712386</v>
      </c>
      <c r="U3604" s="50">
        <v>0</v>
      </c>
      <c r="V3604" s="51">
        <f>Ugovori_OPULJP[[#This Row],[Javni doprinos korisnika - HRK]]/7.5345</f>
        <v>0</v>
      </c>
      <c r="W3604" s="50">
        <v>0</v>
      </c>
      <c r="X3604" s="51">
        <f>Ugovori_OPULJP[[#This Row],[Privatni doprinos korisnika - HRK]]/7.5345</f>
        <v>0</v>
      </c>
      <c r="Y3604" s="52">
        <v>1991318.9</v>
      </c>
      <c r="Z3604" s="53">
        <f>Ugovori_OPULJP[[#This Row],[UKUPNI PRIHVATLJIVI IZDACI
TOTAL ELIGIBLE EXPENDITURE
= Bespovratna sredstva ukupno + doprinos korisnika
= Ukupni prihvatljivi troškovi
= Ukupna ugovorena vrijednost projekta HRK]]/7.5345</f>
        <v>264293.43685712386</v>
      </c>
      <c r="AA3604" s="44" t="s">
        <v>12326</v>
      </c>
      <c r="AB3604" s="44" t="s">
        <v>753</v>
      </c>
      <c r="AC3604" s="114" t="s">
        <v>13080</v>
      </c>
      <c r="AD3604" s="43" t="s">
        <v>12328</v>
      </c>
    </row>
    <row r="3605" spans="1:30" ht="88.5" customHeight="1" x14ac:dyDescent="0.2">
      <c r="A3605" s="41" t="s">
        <v>13081</v>
      </c>
      <c r="B3605" s="42" t="s">
        <v>12136</v>
      </c>
      <c r="C3605" s="43" t="s">
        <v>12323</v>
      </c>
      <c r="D3605" s="43" t="s">
        <v>13009</v>
      </c>
      <c r="E3605" s="44" t="s">
        <v>76</v>
      </c>
      <c r="F3605" s="45" t="s">
        <v>13082</v>
      </c>
      <c r="G3605" s="45" t="s">
        <v>13083</v>
      </c>
      <c r="H3605" s="47">
        <v>43980</v>
      </c>
      <c r="I3605" s="47">
        <v>44710</v>
      </c>
      <c r="J3605" s="48" t="str">
        <f>IF(Ugovori_OPULJP[[#This Row],[DATUM ZAVRŠETKA OPERACIJE]]&gt;DATE(2024,3,31),"u provedbi","završen")</f>
        <v>završen</v>
      </c>
      <c r="K3605" s="46" t="s">
        <v>8638</v>
      </c>
      <c r="L3605" s="46" t="s">
        <v>338</v>
      </c>
      <c r="M3605" s="49">
        <v>0.85</v>
      </c>
      <c r="N3605" s="49">
        <v>0.15</v>
      </c>
      <c r="O3605" s="50">
        <f>Ugovori_OPULJP[[#This Row],[Bespovratna sredstva - Ukupno (EU+Nac) HRK
= Ukupna ugovorena vrijednost bespovratnih sredstava]]*Ugovori_OPULJP[[#This Row],[EU STOPA SUFINANCIRANJA %
EU CO-FINANCING RATE %]]</f>
        <v>1213800.0085</v>
      </c>
      <c r="P3605" s="51">
        <f>Ugovori_OPULJP[[#This Row],[Bespovratna sredstva - EU dio - HRK]]/7.5345</f>
        <v>161098.94598181697</v>
      </c>
      <c r="Q3605" s="50">
        <f>Ugovori_OPULJP[[#This Row],[Bespovratna sredstva - Ukupno (EU+Nac) HRK
= Ukupna ugovorena vrijednost bespovratnih sredstava]]*Ugovori_OPULJP[[#This Row],[STOPA NACIONALNOG SUFINANCIRANJA %]]</f>
        <v>214200.00149999998</v>
      </c>
      <c r="R3605" s="51">
        <f>Ugovori_OPULJP[[#This Row],[Bespovratna sredstva - Nacionalni dio - HRK]]/7.5345</f>
        <v>28429.225761497109</v>
      </c>
      <c r="S3605" s="50">
        <v>1428000.01</v>
      </c>
      <c r="T3605" s="51">
        <f>Ugovori_OPULJP[[#This Row],[Bespovratna sredstva - Ukupno (EU+Nac) HRK
= Ukupna ugovorena vrijednost bespovratnih sredstava]]/7.5345</f>
        <v>189528.17174331407</v>
      </c>
      <c r="U3605" s="50">
        <v>0</v>
      </c>
      <c r="V3605" s="51">
        <f>Ugovori_OPULJP[[#This Row],[Javni doprinos korisnika - HRK]]/7.5345</f>
        <v>0</v>
      </c>
      <c r="W3605" s="50">
        <v>0</v>
      </c>
      <c r="X3605" s="51">
        <f>Ugovori_OPULJP[[#This Row],[Privatni doprinos korisnika - HRK]]/7.5345</f>
        <v>0</v>
      </c>
      <c r="Y3605" s="52">
        <v>1428000.01</v>
      </c>
      <c r="Z3605" s="53">
        <f>Ugovori_OPULJP[[#This Row],[UKUPNI PRIHVATLJIVI IZDACI
TOTAL ELIGIBLE EXPENDITURE
= Bespovratna sredstva ukupno + doprinos korisnika
= Ukupni prihvatljivi troškovi
= Ukupna ugovorena vrijednost projekta HRK]]/7.5345</f>
        <v>189528.17174331407</v>
      </c>
      <c r="AA3605" s="44" t="s">
        <v>12326</v>
      </c>
      <c r="AB3605" s="44" t="s">
        <v>753</v>
      </c>
      <c r="AC3605" s="114" t="s">
        <v>13084</v>
      </c>
      <c r="AD3605" s="43" t="s">
        <v>12328</v>
      </c>
    </row>
    <row r="3606" spans="1:30" ht="88.5" customHeight="1" x14ac:dyDescent="0.2">
      <c r="A3606" s="41" t="s">
        <v>13085</v>
      </c>
      <c r="B3606" s="42" t="s">
        <v>12136</v>
      </c>
      <c r="C3606" s="43" t="s">
        <v>12323</v>
      </c>
      <c r="D3606" s="43" t="s">
        <v>13009</v>
      </c>
      <c r="E3606" s="44" t="s">
        <v>76</v>
      </c>
      <c r="F3606" s="45" t="s">
        <v>13086</v>
      </c>
      <c r="G3606" s="45" t="s">
        <v>13087</v>
      </c>
      <c r="H3606" s="47">
        <v>43980</v>
      </c>
      <c r="I3606" s="47">
        <v>44710</v>
      </c>
      <c r="J3606" s="48" t="str">
        <f>IF(Ugovori_OPULJP[[#This Row],[DATUM ZAVRŠETKA OPERACIJE]]&gt;DATE(2024,3,31),"u provedbi","završen")</f>
        <v>završen</v>
      </c>
      <c r="K3606" s="46" t="s">
        <v>338</v>
      </c>
      <c r="L3606" s="46" t="s">
        <v>338</v>
      </c>
      <c r="M3606" s="49">
        <v>0.85</v>
      </c>
      <c r="N3606" s="49">
        <v>0.15</v>
      </c>
      <c r="O3606" s="50">
        <f>Ugovori_OPULJP[[#This Row],[Bespovratna sredstva - Ukupno (EU+Nac) HRK
= Ukupna ugovorena vrijednost bespovratnih sredstava]]*Ugovori_OPULJP[[#This Row],[EU STOPA SUFINANCIRANJA %
EU CO-FINANCING RATE %]]</f>
        <v>1507730</v>
      </c>
      <c r="P3606" s="51">
        <f>Ugovori_OPULJP[[#This Row],[Bespovratna sredstva - EU dio - HRK]]/7.5345</f>
        <v>200110.15993098414</v>
      </c>
      <c r="Q3606" s="50">
        <f>Ugovori_OPULJP[[#This Row],[Bespovratna sredstva - Ukupno (EU+Nac) HRK
= Ukupna ugovorena vrijednost bespovratnih sredstava]]*Ugovori_OPULJP[[#This Row],[STOPA NACIONALNOG SUFINANCIRANJA %]]</f>
        <v>266070</v>
      </c>
      <c r="R3606" s="51">
        <f>Ugovori_OPULJP[[#This Row],[Bespovratna sredstva - Nacionalni dio - HRK]]/7.5345</f>
        <v>35313.557634879551</v>
      </c>
      <c r="S3606" s="50">
        <v>1773800</v>
      </c>
      <c r="T3606" s="51">
        <f>Ugovori_OPULJP[[#This Row],[Bespovratna sredstva - Ukupno (EU+Nac) HRK
= Ukupna ugovorena vrijednost bespovratnih sredstava]]/7.5345</f>
        <v>235423.71756586368</v>
      </c>
      <c r="U3606" s="50">
        <v>0</v>
      </c>
      <c r="V3606" s="51">
        <f>Ugovori_OPULJP[[#This Row],[Javni doprinos korisnika - HRK]]/7.5345</f>
        <v>0</v>
      </c>
      <c r="W3606" s="50">
        <v>0</v>
      </c>
      <c r="X3606" s="51">
        <f>Ugovori_OPULJP[[#This Row],[Privatni doprinos korisnika - HRK]]/7.5345</f>
        <v>0</v>
      </c>
      <c r="Y3606" s="52">
        <v>1773800</v>
      </c>
      <c r="Z3606" s="53">
        <f>Ugovori_OPULJP[[#This Row],[UKUPNI PRIHVATLJIVI IZDACI
TOTAL ELIGIBLE EXPENDITURE
= Bespovratna sredstva ukupno + doprinos korisnika
= Ukupni prihvatljivi troškovi
= Ukupna ugovorena vrijednost projekta HRK]]/7.5345</f>
        <v>235423.71756586368</v>
      </c>
      <c r="AA3606" s="44" t="s">
        <v>12326</v>
      </c>
      <c r="AB3606" s="44" t="s">
        <v>753</v>
      </c>
      <c r="AC3606" s="114" t="s">
        <v>13088</v>
      </c>
      <c r="AD3606" s="43" t="s">
        <v>12328</v>
      </c>
    </row>
    <row r="3607" spans="1:30" ht="88.5" customHeight="1" x14ac:dyDescent="0.2">
      <c r="A3607" s="41" t="s">
        <v>13089</v>
      </c>
      <c r="B3607" s="42" t="s">
        <v>12136</v>
      </c>
      <c r="C3607" s="43" t="s">
        <v>12323</v>
      </c>
      <c r="D3607" s="43" t="s">
        <v>13009</v>
      </c>
      <c r="E3607" s="44" t="s">
        <v>76</v>
      </c>
      <c r="F3607" s="45" t="s">
        <v>13090</v>
      </c>
      <c r="G3607" s="45" t="s">
        <v>13091</v>
      </c>
      <c r="H3607" s="47">
        <v>43980</v>
      </c>
      <c r="I3607" s="47">
        <v>44710</v>
      </c>
      <c r="J3607" s="48" t="str">
        <f>IF(Ugovori_OPULJP[[#This Row],[DATUM ZAVRŠETKA OPERACIJE]]&gt;DATE(2024,3,31),"u provedbi","završen")</f>
        <v>završen</v>
      </c>
      <c r="K3607" s="46" t="s">
        <v>249</v>
      </c>
      <c r="L3607" s="46" t="s">
        <v>249</v>
      </c>
      <c r="M3607" s="49">
        <v>0.85</v>
      </c>
      <c r="N3607" s="49">
        <v>0.15</v>
      </c>
      <c r="O3607" s="50">
        <f>Ugovori_OPULJP[[#This Row],[Bespovratna sredstva - Ukupno (EU+Nac) HRK
= Ukupna ugovorena vrijednost bespovratnih sredstava]]*Ugovori_OPULJP[[#This Row],[EU STOPA SUFINANCIRANJA %
EU CO-FINANCING RATE %]]</f>
        <v>951782.90150000004</v>
      </c>
      <c r="P3607" s="51">
        <f>Ugovori_OPULJP[[#This Row],[Bespovratna sredstva - EU dio - HRK]]/7.5345</f>
        <v>126323.2996881014</v>
      </c>
      <c r="Q3607" s="50">
        <f>Ugovori_OPULJP[[#This Row],[Bespovratna sredstva - Ukupno (EU+Nac) HRK
= Ukupna ugovorena vrijednost bespovratnih sredstava]]*Ugovori_OPULJP[[#This Row],[STOPA NACIONALNOG SUFINANCIRANJA %]]</f>
        <v>167961.68850000002</v>
      </c>
      <c r="R3607" s="51">
        <f>Ugovori_OPULJP[[#This Row],[Bespovratna sredstva - Nacionalni dio - HRK]]/7.5345</f>
        <v>22292.347003782601</v>
      </c>
      <c r="S3607" s="50">
        <v>1119744.5900000001</v>
      </c>
      <c r="T3607" s="51">
        <f>Ugovori_OPULJP[[#This Row],[Bespovratna sredstva - Ukupno (EU+Nac) HRK
= Ukupna ugovorena vrijednost bespovratnih sredstava]]/7.5345</f>
        <v>148615.646691884</v>
      </c>
      <c r="U3607" s="50">
        <v>0</v>
      </c>
      <c r="V3607" s="51">
        <f>Ugovori_OPULJP[[#This Row],[Javni doprinos korisnika - HRK]]/7.5345</f>
        <v>0</v>
      </c>
      <c r="W3607" s="50">
        <v>0</v>
      </c>
      <c r="X3607" s="51">
        <f>Ugovori_OPULJP[[#This Row],[Privatni doprinos korisnika - HRK]]/7.5345</f>
        <v>0</v>
      </c>
      <c r="Y3607" s="52">
        <v>1119744.5900000001</v>
      </c>
      <c r="Z3607" s="53">
        <f>Ugovori_OPULJP[[#This Row],[UKUPNI PRIHVATLJIVI IZDACI
TOTAL ELIGIBLE EXPENDITURE
= Bespovratna sredstva ukupno + doprinos korisnika
= Ukupni prihvatljivi troškovi
= Ukupna ugovorena vrijednost projekta HRK]]/7.5345</f>
        <v>148615.646691884</v>
      </c>
      <c r="AA3607" s="44" t="s">
        <v>12326</v>
      </c>
      <c r="AB3607" s="44" t="s">
        <v>753</v>
      </c>
      <c r="AC3607" s="114" t="s">
        <v>13092</v>
      </c>
      <c r="AD3607" s="43" t="s">
        <v>12328</v>
      </c>
    </row>
    <row r="3608" spans="1:30" ht="88.5" customHeight="1" x14ac:dyDescent="0.2">
      <c r="A3608" s="41" t="s">
        <v>13093</v>
      </c>
      <c r="B3608" s="42" t="s">
        <v>12136</v>
      </c>
      <c r="C3608" s="43" t="s">
        <v>12323</v>
      </c>
      <c r="D3608" s="43" t="s">
        <v>13009</v>
      </c>
      <c r="E3608" s="44" t="s">
        <v>76</v>
      </c>
      <c r="F3608" s="45" t="s">
        <v>13094</v>
      </c>
      <c r="G3608" s="45" t="s">
        <v>8009</v>
      </c>
      <c r="H3608" s="47">
        <v>44044</v>
      </c>
      <c r="I3608" s="47">
        <v>44774</v>
      </c>
      <c r="J3608" s="48" t="str">
        <f>IF(Ugovori_OPULJP[[#This Row],[DATUM ZAVRŠETKA OPERACIJE]]&gt;DATE(2024,3,31),"u provedbi","završen")</f>
        <v>završen</v>
      </c>
      <c r="K3608" s="46" t="s">
        <v>13095</v>
      </c>
      <c r="L3608" s="46" t="s">
        <v>37</v>
      </c>
      <c r="M3608" s="49">
        <v>0.85</v>
      </c>
      <c r="N3608" s="49">
        <v>0.15</v>
      </c>
      <c r="O3608" s="50">
        <f>Ugovori_OPULJP[[#This Row],[Bespovratna sredstva - Ukupno (EU+Nac) HRK
= Ukupna ugovorena vrijednost bespovratnih sredstava]]*Ugovori_OPULJP[[#This Row],[EU STOPA SUFINANCIRANJA %
EU CO-FINANCING RATE %]]</f>
        <v>1690881.9819999998</v>
      </c>
      <c r="P3608" s="51">
        <f>Ugovori_OPULJP[[#This Row],[Bespovratna sredstva - EU dio - HRK]]/7.5345</f>
        <v>224418.60534872915</v>
      </c>
      <c r="Q3608" s="50">
        <f>Ugovori_OPULJP[[#This Row],[Bespovratna sredstva - Ukupno (EU+Nac) HRK
= Ukupna ugovorena vrijednost bespovratnih sredstava]]*Ugovori_OPULJP[[#This Row],[STOPA NACIONALNOG SUFINANCIRANJA %]]</f>
        <v>298390.93799999997</v>
      </c>
      <c r="R3608" s="51">
        <f>Ugovori_OPULJP[[#This Row],[Bespovratna sredstva - Nacionalni dio - HRK]]/7.5345</f>
        <v>39603.283296834554</v>
      </c>
      <c r="S3608" s="50">
        <v>1989272.92</v>
      </c>
      <c r="T3608" s="51">
        <f>Ugovori_OPULJP[[#This Row],[Bespovratna sredstva - Ukupno (EU+Nac) HRK
= Ukupna ugovorena vrijednost bespovratnih sredstava]]/7.5345</f>
        <v>264021.88864556374</v>
      </c>
      <c r="U3608" s="50">
        <v>0</v>
      </c>
      <c r="V3608" s="51">
        <f>Ugovori_OPULJP[[#This Row],[Javni doprinos korisnika - HRK]]/7.5345</f>
        <v>0</v>
      </c>
      <c r="W3608" s="50">
        <v>0</v>
      </c>
      <c r="X3608" s="51">
        <f>Ugovori_OPULJP[[#This Row],[Privatni doprinos korisnika - HRK]]/7.5345</f>
        <v>0</v>
      </c>
      <c r="Y3608" s="52">
        <v>1989272.92</v>
      </c>
      <c r="Z3608" s="53">
        <f>Ugovori_OPULJP[[#This Row],[UKUPNI PRIHVATLJIVI IZDACI
TOTAL ELIGIBLE EXPENDITURE
= Bespovratna sredstva ukupno + doprinos korisnika
= Ukupni prihvatljivi troškovi
= Ukupna ugovorena vrijednost projekta HRK]]/7.5345</f>
        <v>264021.88864556374</v>
      </c>
      <c r="AA3608" s="44" t="s">
        <v>12326</v>
      </c>
      <c r="AB3608" s="44" t="s">
        <v>753</v>
      </c>
      <c r="AC3608" s="114" t="s">
        <v>13096</v>
      </c>
      <c r="AD3608" s="43" t="s">
        <v>12328</v>
      </c>
    </row>
    <row r="3609" spans="1:30" ht="88.5" customHeight="1" x14ac:dyDescent="0.2">
      <c r="A3609" s="41" t="s">
        <v>13097</v>
      </c>
      <c r="B3609" s="42" t="s">
        <v>12136</v>
      </c>
      <c r="C3609" s="43" t="s">
        <v>12323</v>
      </c>
      <c r="D3609" s="43" t="s">
        <v>13009</v>
      </c>
      <c r="E3609" s="44" t="s">
        <v>76</v>
      </c>
      <c r="F3609" s="45" t="s">
        <v>13098</v>
      </c>
      <c r="G3609" s="45" t="s">
        <v>13099</v>
      </c>
      <c r="H3609" s="47">
        <v>43980</v>
      </c>
      <c r="I3609" s="47">
        <v>44710</v>
      </c>
      <c r="J3609" s="48" t="str">
        <f>IF(Ugovori_OPULJP[[#This Row],[DATUM ZAVRŠETKA OPERACIJE]]&gt;DATE(2024,3,31),"u provedbi","završen")</f>
        <v>završen</v>
      </c>
      <c r="K3609" s="46" t="s">
        <v>333</v>
      </c>
      <c r="L3609" s="46" t="s">
        <v>333</v>
      </c>
      <c r="M3609" s="49">
        <v>0.85</v>
      </c>
      <c r="N3609" s="49">
        <v>0.15</v>
      </c>
      <c r="O3609" s="50">
        <f>Ugovori_OPULJP[[#This Row],[Bespovratna sredstva - Ukupno (EU+Nac) HRK
= Ukupna ugovorena vrijednost bespovratnih sredstava]]*Ugovori_OPULJP[[#This Row],[EU STOPA SUFINANCIRANJA %
EU CO-FINANCING RATE %]]</f>
        <v>639030</v>
      </c>
      <c r="P3609" s="51">
        <f>Ugovori_OPULJP[[#This Row],[Bespovratna sredstva - EU dio - HRK]]/7.5345</f>
        <v>84813.856261198482</v>
      </c>
      <c r="Q3609" s="50">
        <f>Ugovori_OPULJP[[#This Row],[Bespovratna sredstva - Ukupno (EU+Nac) HRK
= Ukupna ugovorena vrijednost bespovratnih sredstava]]*Ugovori_OPULJP[[#This Row],[STOPA NACIONALNOG SUFINANCIRANJA %]]</f>
        <v>112770</v>
      </c>
      <c r="R3609" s="51">
        <f>Ugovori_OPULJP[[#This Row],[Bespovratna sredstva - Nacionalni dio - HRK]]/7.5345</f>
        <v>14967.151104917379</v>
      </c>
      <c r="S3609" s="50">
        <v>751800</v>
      </c>
      <c r="T3609" s="51">
        <f>Ugovori_OPULJP[[#This Row],[Bespovratna sredstva - Ukupno (EU+Nac) HRK
= Ukupna ugovorena vrijednost bespovratnih sredstava]]/7.5345</f>
        <v>99781.007366115868</v>
      </c>
      <c r="U3609" s="50">
        <v>0</v>
      </c>
      <c r="V3609" s="51">
        <f>Ugovori_OPULJP[[#This Row],[Javni doprinos korisnika - HRK]]/7.5345</f>
        <v>0</v>
      </c>
      <c r="W3609" s="50">
        <v>0</v>
      </c>
      <c r="X3609" s="51">
        <f>Ugovori_OPULJP[[#This Row],[Privatni doprinos korisnika - HRK]]/7.5345</f>
        <v>0</v>
      </c>
      <c r="Y3609" s="52">
        <v>751800</v>
      </c>
      <c r="Z3609" s="53">
        <f>Ugovori_OPULJP[[#This Row],[UKUPNI PRIHVATLJIVI IZDACI
TOTAL ELIGIBLE EXPENDITURE
= Bespovratna sredstva ukupno + doprinos korisnika
= Ukupni prihvatljivi troškovi
= Ukupna ugovorena vrijednost projekta HRK]]/7.5345</f>
        <v>99781.007366115868</v>
      </c>
      <c r="AA3609" s="44" t="s">
        <v>12326</v>
      </c>
      <c r="AB3609" s="44" t="s">
        <v>753</v>
      </c>
      <c r="AC3609" s="114" t="s">
        <v>13100</v>
      </c>
      <c r="AD3609" s="43" t="s">
        <v>12328</v>
      </c>
    </row>
    <row r="3610" spans="1:30" ht="88.5" customHeight="1" x14ac:dyDescent="0.2">
      <c r="A3610" s="41" t="s">
        <v>13101</v>
      </c>
      <c r="B3610" s="42" t="s">
        <v>12136</v>
      </c>
      <c r="C3610" s="43" t="s">
        <v>12323</v>
      </c>
      <c r="D3610" s="43" t="s">
        <v>13009</v>
      </c>
      <c r="E3610" s="44" t="s">
        <v>76</v>
      </c>
      <c r="F3610" s="45" t="s">
        <v>13102</v>
      </c>
      <c r="G3610" s="45" t="s">
        <v>13103</v>
      </c>
      <c r="H3610" s="47">
        <v>43980</v>
      </c>
      <c r="I3610" s="47">
        <v>44710</v>
      </c>
      <c r="J3610" s="48" t="str">
        <f>IF(Ugovori_OPULJP[[#This Row],[DATUM ZAVRŠETKA OPERACIJE]]&gt;DATE(2024,3,31),"u provedbi","završen")</f>
        <v>završen</v>
      </c>
      <c r="K3610" s="46" t="s">
        <v>99</v>
      </c>
      <c r="L3610" s="46" t="s">
        <v>99</v>
      </c>
      <c r="M3610" s="49">
        <v>0.85</v>
      </c>
      <c r="N3610" s="49">
        <v>0.15</v>
      </c>
      <c r="O3610" s="50">
        <f>Ugovori_OPULJP[[#This Row],[Bespovratna sredstva - Ukupno (EU+Nac) HRK
= Ukupna ugovorena vrijednost bespovratnih sredstava]]*Ugovori_OPULJP[[#This Row],[EU STOPA SUFINANCIRANJA %
EU CO-FINANCING RATE %]]</f>
        <v>1576739.1454999999</v>
      </c>
      <c r="P3610" s="51">
        <f>Ugovori_OPULJP[[#This Row],[Bespovratna sredstva - EU dio - HRK]]/7.5345</f>
        <v>209269.24752803767</v>
      </c>
      <c r="Q3610" s="50">
        <f>Ugovori_OPULJP[[#This Row],[Bespovratna sredstva - Ukupno (EU+Nac) HRK
= Ukupna ugovorena vrijednost bespovratnih sredstava]]*Ugovori_OPULJP[[#This Row],[STOPA NACIONALNOG SUFINANCIRANJA %]]</f>
        <v>278248.0845</v>
      </c>
      <c r="R3610" s="51">
        <f>Ugovori_OPULJP[[#This Row],[Bespovratna sredstva - Nacionalni dio - HRK]]/7.5345</f>
        <v>36929.867210830176</v>
      </c>
      <c r="S3610" s="50">
        <v>1854987.23</v>
      </c>
      <c r="T3610" s="51">
        <f>Ugovori_OPULJP[[#This Row],[Bespovratna sredstva - Ukupno (EU+Nac) HRK
= Ukupna ugovorena vrijednost bespovratnih sredstava]]/7.5345</f>
        <v>246199.11473886785</v>
      </c>
      <c r="U3610" s="50">
        <v>0</v>
      </c>
      <c r="V3610" s="51">
        <f>Ugovori_OPULJP[[#This Row],[Javni doprinos korisnika - HRK]]/7.5345</f>
        <v>0</v>
      </c>
      <c r="W3610" s="50">
        <v>0</v>
      </c>
      <c r="X3610" s="51">
        <f>Ugovori_OPULJP[[#This Row],[Privatni doprinos korisnika - HRK]]/7.5345</f>
        <v>0</v>
      </c>
      <c r="Y3610" s="52">
        <v>1854987.23</v>
      </c>
      <c r="Z3610" s="53">
        <f>Ugovori_OPULJP[[#This Row],[UKUPNI PRIHVATLJIVI IZDACI
TOTAL ELIGIBLE EXPENDITURE
= Bespovratna sredstva ukupno + doprinos korisnika
= Ukupni prihvatljivi troškovi
= Ukupna ugovorena vrijednost projekta HRK]]/7.5345</f>
        <v>246199.11473886785</v>
      </c>
      <c r="AA3610" s="44" t="s">
        <v>12326</v>
      </c>
      <c r="AB3610" s="44" t="s">
        <v>753</v>
      </c>
      <c r="AC3610" s="43" t="s">
        <v>13104</v>
      </c>
      <c r="AD3610" s="43" t="s">
        <v>12328</v>
      </c>
    </row>
    <row r="3611" spans="1:30" ht="88.5" customHeight="1" x14ac:dyDescent="0.2">
      <c r="A3611" s="41" t="s">
        <v>13105</v>
      </c>
      <c r="B3611" s="42" t="s">
        <v>12136</v>
      </c>
      <c r="C3611" s="43" t="s">
        <v>12323</v>
      </c>
      <c r="D3611" s="43" t="s">
        <v>13009</v>
      </c>
      <c r="E3611" s="44" t="s">
        <v>76</v>
      </c>
      <c r="F3611" s="45" t="s">
        <v>13106</v>
      </c>
      <c r="G3611" s="45" t="s">
        <v>13107</v>
      </c>
      <c r="H3611" s="47">
        <v>43980</v>
      </c>
      <c r="I3611" s="47">
        <v>44710</v>
      </c>
      <c r="J3611" s="48" t="str">
        <f>IF(Ugovori_OPULJP[[#This Row],[DATUM ZAVRŠETKA OPERACIJE]]&gt;DATE(2024,3,31),"u provedbi","završen")</f>
        <v>završen</v>
      </c>
      <c r="K3611" s="46" t="s">
        <v>2970</v>
      </c>
      <c r="L3611" s="46" t="s">
        <v>84</v>
      </c>
      <c r="M3611" s="49">
        <v>0.85</v>
      </c>
      <c r="N3611" s="49">
        <v>0.15</v>
      </c>
      <c r="O3611" s="50">
        <f>Ugovori_OPULJP[[#This Row],[Bespovratna sredstva - Ukupno (EU+Nac) HRK
= Ukupna ugovorena vrijednost bespovratnih sredstava]]*Ugovori_OPULJP[[#This Row],[EU STOPA SUFINANCIRANJA %
EU CO-FINANCING RATE %]]</f>
        <v>1448882.8255</v>
      </c>
      <c r="P3611" s="51">
        <f>Ugovori_OPULJP[[#This Row],[Bespovratna sredstva - EU dio - HRK]]/7.5345</f>
        <v>192299.79766407856</v>
      </c>
      <c r="Q3611" s="50">
        <f>Ugovori_OPULJP[[#This Row],[Bespovratna sredstva - Ukupno (EU+Nac) HRK
= Ukupna ugovorena vrijednost bespovratnih sredstava]]*Ugovori_OPULJP[[#This Row],[STOPA NACIONALNOG SUFINANCIRANJA %]]</f>
        <v>255685.20449999999</v>
      </c>
      <c r="R3611" s="51">
        <f>Ugovori_OPULJP[[#This Row],[Bespovratna sredstva - Nacionalni dio - HRK]]/7.5345</f>
        <v>33935.258411307979</v>
      </c>
      <c r="S3611" s="50">
        <v>1704568.03</v>
      </c>
      <c r="T3611" s="51">
        <f>Ugovori_OPULJP[[#This Row],[Bespovratna sredstva - Ukupno (EU+Nac) HRK
= Ukupna ugovorena vrijednost bespovratnih sredstava]]/7.5345</f>
        <v>226235.05607538656</v>
      </c>
      <c r="U3611" s="50">
        <v>0</v>
      </c>
      <c r="V3611" s="51">
        <f>Ugovori_OPULJP[[#This Row],[Javni doprinos korisnika - HRK]]/7.5345</f>
        <v>0</v>
      </c>
      <c r="W3611" s="50">
        <v>0</v>
      </c>
      <c r="X3611" s="51">
        <f>Ugovori_OPULJP[[#This Row],[Privatni doprinos korisnika - HRK]]/7.5345</f>
        <v>0</v>
      </c>
      <c r="Y3611" s="52">
        <v>1704568.03</v>
      </c>
      <c r="Z3611" s="53">
        <f>Ugovori_OPULJP[[#This Row],[UKUPNI PRIHVATLJIVI IZDACI
TOTAL ELIGIBLE EXPENDITURE
= Bespovratna sredstva ukupno + doprinos korisnika
= Ukupni prihvatljivi troškovi
= Ukupna ugovorena vrijednost projekta HRK]]/7.5345</f>
        <v>226235.05607538656</v>
      </c>
      <c r="AA3611" s="44" t="s">
        <v>12326</v>
      </c>
      <c r="AB3611" s="44" t="s">
        <v>753</v>
      </c>
      <c r="AC3611" s="43" t="s">
        <v>13108</v>
      </c>
      <c r="AD3611" s="43" t="s">
        <v>12328</v>
      </c>
    </row>
    <row r="3612" spans="1:30" ht="88.5" customHeight="1" x14ac:dyDescent="0.2">
      <c r="A3612" s="41" t="s">
        <v>13109</v>
      </c>
      <c r="B3612" s="42" t="s">
        <v>12136</v>
      </c>
      <c r="C3612" s="43" t="s">
        <v>12323</v>
      </c>
      <c r="D3612" s="43" t="s">
        <v>13009</v>
      </c>
      <c r="E3612" s="44" t="s">
        <v>76</v>
      </c>
      <c r="F3612" s="45" t="s">
        <v>13110</v>
      </c>
      <c r="G3612" s="45" t="s">
        <v>13111</v>
      </c>
      <c r="H3612" s="47">
        <v>43980</v>
      </c>
      <c r="I3612" s="47">
        <v>44590</v>
      </c>
      <c r="J3612" s="48" t="str">
        <f>IF(Ugovori_OPULJP[[#This Row],[DATUM ZAVRŠETKA OPERACIJE]]&gt;DATE(2024,3,31),"u provedbi","završen")</f>
        <v>završen</v>
      </c>
      <c r="K3612" s="46" t="s">
        <v>37</v>
      </c>
      <c r="L3612" s="46" t="s">
        <v>37</v>
      </c>
      <c r="M3612" s="49">
        <v>0.85</v>
      </c>
      <c r="N3612" s="49">
        <v>0.15</v>
      </c>
      <c r="O3612" s="50">
        <f>Ugovori_OPULJP[[#This Row],[Bespovratna sredstva - Ukupno (EU+Nac) HRK
= Ukupna ugovorena vrijednost bespovratnih sredstava]]*Ugovori_OPULJP[[#This Row],[EU STOPA SUFINANCIRANJA %
EU CO-FINANCING RATE %]]</f>
        <v>1585080.0085</v>
      </c>
      <c r="P3612" s="51">
        <f>Ugovori_OPULJP[[#This Row],[Bespovratna sredstva - EU dio - HRK]]/7.5345</f>
        <v>210376.27028999932</v>
      </c>
      <c r="Q3612" s="50">
        <f>Ugovori_OPULJP[[#This Row],[Bespovratna sredstva - Ukupno (EU+Nac) HRK
= Ukupna ugovorena vrijednost bespovratnih sredstava]]*Ugovori_OPULJP[[#This Row],[STOPA NACIONALNOG SUFINANCIRANJA %]]</f>
        <v>279720.00150000001</v>
      </c>
      <c r="R3612" s="51">
        <f>Ugovori_OPULJP[[#This Row],[Bespovratna sredstva - Nacionalni dio - HRK]]/7.5345</f>
        <v>37125.224168823413</v>
      </c>
      <c r="S3612" s="50">
        <v>1864800.01</v>
      </c>
      <c r="T3612" s="51">
        <f>Ugovori_OPULJP[[#This Row],[Bespovratna sredstva - Ukupno (EU+Nac) HRK
= Ukupna ugovorena vrijednost bespovratnih sredstava]]/7.5345</f>
        <v>247501.49445882274</v>
      </c>
      <c r="U3612" s="50">
        <v>0</v>
      </c>
      <c r="V3612" s="51">
        <f>Ugovori_OPULJP[[#This Row],[Javni doprinos korisnika - HRK]]/7.5345</f>
        <v>0</v>
      </c>
      <c r="W3612" s="50">
        <v>0</v>
      </c>
      <c r="X3612" s="51">
        <f>Ugovori_OPULJP[[#This Row],[Privatni doprinos korisnika - HRK]]/7.5345</f>
        <v>0</v>
      </c>
      <c r="Y3612" s="52">
        <v>1864800.01</v>
      </c>
      <c r="Z3612" s="53">
        <f>Ugovori_OPULJP[[#This Row],[UKUPNI PRIHVATLJIVI IZDACI
TOTAL ELIGIBLE EXPENDITURE
= Bespovratna sredstva ukupno + doprinos korisnika
= Ukupni prihvatljivi troškovi
= Ukupna ugovorena vrijednost projekta HRK]]/7.5345</f>
        <v>247501.49445882274</v>
      </c>
      <c r="AA3612" s="44" t="s">
        <v>12326</v>
      </c>
      <c r="AB3612" s="44" t="s">
        <v>753</v>
      </c>
      <c r="AC3612" s="43" t="s">
        <v>13112</v>
      </c>
      <c r="AD3612" s="43" t="s">
        <v>12328</v>
      </c>
    </row>
    <row r="3613" spans="1:30" ht="88.5" customHeight="1" x14ac:dyDescent="0.2">
      <c r="A3613" s="41" t="s">
        <v>13113</v>
      </c>
      <c r="B3613" s="42" t="s">
        <v>12136</v>
      </c>
      <c r="C3613" s="43" t="s">
        <v>12323</v>
      </c>
      <c r="D3613" s="43" t="s">
        <v>13009</v>
      </c>
      <c r="E3613" s="44" t="s">
        <v>76</v>
      </c>
      <c r="F3613" s="45" t="s">
        <v>13114</v>
      </c>
      <c r="G3613" s="45" t="s">
        <v>13115</v>
      </c>
      <c r="H3613" s="47">
        <v>44141</v>
      </c>
      <c r="I3613" s="47">
        <v>44871</v>
      </c>
      <c r="J3613" s="48" t="str">
        <f>IF(Ugovori_OPULJP[[#This Row],[DATUM ZAVRŠETKA OPERACIJE]]&gt;DATE(2024,3,31),"u provedbi","završen")</f>
        <v>završen</v>
      </c>
      <c r="K3613" s="46" t="s">
        <v>271</v>
      </c>
      <c r="L3613" s="46" t="s">
        <v>271</v>
      </c>
      <c r="M3613" s="49">
        <v>0.85</v>
      </c>
      <c r="N3613" s="49">
        <v>0.15</v>
      </c>
      <c r="O3613" s="50">
        <f>Ugovori_OPULJP[[#This Row],[Bespovratna sredstva - Ukupno (EU+Nac) HRK
= Ukupna ugovorena vrijednost bespovratnih sredstava]]*Ugovori_OPULJP[[#This Row],[EU STOPA SUFINANCIRANJA %
EU CO-FINANCING RATE %]]</f>
        <v>1330482.6109999998</v>
      </c>
      <c r="P3613" s="51">
        <f>Ugovori_OPULJP[[#This Row],[Bespovratna sredstva - EU dio - HRK]]/7.5345</f>
        <v>176585.38867874441</v>
      </c>
      <c r="Q3613" s="50">
        <f>Ugovori_OPULJP[[#This Row],[Bespovratna sredstva - Ukupno (EU+Nac) HRK
= Ukupna ugovorena vrijednost bespovratnih sredstava]]*Ugovori_OPULJP[[#This Row],[STOPA NACIONALNOG SUFINANCIRANJA %]]</f>
        <v>234791.04899999997</v>
      </c>
      <c r="R3613" s="51">
        <f>Ugovori_OPULJP[[#This Row],[Bespovratna sredstva - Nacionalni dio - HRK]]/7.5345</f>
        <v>31162.127413896073</v>
      </c>
      <c r="S3613" s="50">
        <v>1565273.66</v>
      </c>
      <c r="T3613" s="51">
        <f>Ugovori_OPULJP[[#This Row],[Bespovratna sredstva - Ukupno (EU+Nac) HRK
= Ukupna ugovorena vrijednost bespovratnih sredstava]]/7.5345</f>
        <v>207747.51609264049</v>
      </c>
      <c r="U3613" s="50">
        <v>0</v>
      </c>
      <c r="V3613" s="51">
        <f>Ugovori_OPULJP[[#This Row],[Javni doprinos korisnika - HRK]]/7.5345</f>
        <v>0</v>
      </c>
      <c r="W3613" s="50">
        <v>0</v>
      </c>
      <c r="X3613" s="51">
        <f>Ugovori_OPULJP[[#This Row],[Privatni doprinos korisnika - HRK]]/7.5345</f>
        <v>0</v>
      </c>
      <c r="Y3613" s="52">
        <v>1565273.66</v>
      </c>
      <c r="Z3613" s="53">
        <f>Ugovori_OPULJP[[#This Row],[UKUPNI PRIHVATLJIVI IZDACI
TOTAL ELIGIBLE EXPENDITURE
= Bespovratna sredstva ukupno + doprinos korisnika
= Ukupni prihvatljivi troškovi
= Ukupna ugovorena vrijednost projekta HRK]]/7.5345</f>
        <v>207747.51609264049</v>
      </c>
      <c r="AA3613" s="44" t="s">
        <v>12326</v>
      </c>
      <c r="AB3613" s="44" t="s">
        <v>753</v>
      </c>
      <c r="AC3613" s="43" t="s">
        <v>13116</v>
      </c>
      <c r="AD3613" s="125" t="s">
        <v>12328</v>
      </c>
    </row>
    <row r="3614" spans="1:30" ht="88.5" customHeight="1" x14ac:dyDescent="0.2">
      <c r="A3614" s="41" t="s">
        <v>13117</v>
      </c>
      <c r="B3614" s="42" t="s">
        <v>12136</v>
      </c>
      <c r="C3614" s="43" t="s">
        <v>12323</v>
      </c>
      <c r="D3614" s="43" t="s">
        <v>13009</v>
      </c>
      <c r="E3614" s="44" t="s">
        <v>76</v>
      </c>
      <c r="F3614" s="45" t="s">
        <v>13118</v>
      </c>
      <c r="G3614" s="62" t="s">
        <v>10514</v>
      </c>
      <c r="H3614" s="47">
        <v>44137</v>
      </c>
      <c r="I3614" s="47">
        <v>44867</v>
      </c>
      <c r="J3614" s="48" t="str">
        <f>IF(Ugovori_OPULJP[[#This Row],[DATUM ZAVRŠETKA OPERACIJE]]&gt;DATE(2024,3,31),"u provedbi","završen")</f>
        <v>završen</v>
      </c>
      <c r="K3614" s="46" t="s">
        <v>37</v>
      </c>
      <c r="L3614" s="46" t="s">
        <v>37</v>
      </c>
      <c r="M3614" s="49">
        <v>0.85</v>
      </c>
      <c r="N3614" s="49">
        <v>0.15</v>
      </c>
      <c r="O3614" s="50">
        <f>Ugovori_OPULJP[[#This Row],[Bespovratna sredstva - Ukupno (EU+Nac) HRK
= Ukupna ugovorena vrijednost bespovratnih sredstava]]*Ugovori_OPULJP[[#This Row],[EU STOPA SUFINANCIRANJA %
EU CO-FINANCING RATE %]]</f>
        <v>1681496.0865</v>
      </c>
      <c r="P3614" s="51">
        <f>Ugovori_OPULJP[[#This Row],[Bespovratna sredstva - EU dio - HRK]]/7.5345</f>
        <v>223172.88293848297</v>
      </c>
      <c r="Q3614" s="50">
        <f>Ugovori_OPULJP[[#This Row],[Bespovratna sredstva - Ukupno (EU+Nac) HRK
= Ukupna ugovorena vrijednost bespovratnih sredstava]]*Ugovori_OPULJP[[#This Row],[STOPA NACIONALNOG SUFINANCIRANJA %]]</f>
        <v>296734.60349999997</v>
      </c>
      <c r="R3614" s="51">
        <f>Ugovori_OPULJP[[#This Row],[Bespovratna sredstva - Nacionalni dio - HRK]]/7.5345</f>
        <v>39383.449930320516</v>
      </c>
      <c r="S3614" s="50">
        <v>1978230.69</v>
      </c>
      <c r="T3614" s="51">
        <f>Ugovori_OPULJP[[#This Row],[Bespovratna sredstva - Ukupno (EU+Nac) HRK
= Ukupna ugovorena vrijednost bespovratnih sredstava]]/7.5345</f>
        <v>262556.33286880347</v>
      </c>
      <c r="U3614" s="50">
        <v>0</v>
      </c>
      <c r="V3614" s="51">
        <f>Ugovori_OPULJP[[#This Row],[Javni doprinos korisnika - HRK]]/7.5345</f>
        <v>0</v>
      </c>
      <c r="W3614" s="50">
        <v>0</v>
      </c>
      <c r="X3614" s="51">
        <f>Ugovori_OPULJP[[#This Row],[Privatni doprinos korisnika - HRK]]/7.5345</f>
        <v>0</v>
      </c>
      <c r="Y3614" s="52">
        <v>1978230.69</v>
      </c>
      <c r="Z3614" s="53">
        <f>Ugovori_OPULJP[[#This Row],[UKUPNI PRIHVATLJIVI IZDACI
TOTAL ELIGIBLE EXPENDITURE
= Bespovratna sredstva ukupno + doprinos korisnika
= Ukupni prihvatljivi troškovi
= Ukupna ugovorena vrijednost projekta HRK]]/7.5345</f>
        <v>262556.33286880347</v>
      </c>
      <c r="AA3614" s="44" t="s">
        <v>12326</v>
      </c>
      <c r="AB3614" s="44" t="s">
        <v>753</v>
      </c>
      <c r="AC3614" s="43" t="s">
        <v>13119</v>
      </c>
      <c r="AD3614" s="43" t="s">
        <v>12328</v>
      </c>
    </row>
    <row r="3615" spans="1:30" ht="88.5" customHeight="1" x14ac:dyDescent="0.2">
      <c r="A3615" s="41" t="s">
        <v>13120</v>
      </c>
      <c r="B3615" s="42" t="s">
        <v>12136</v>
      </c>
      <c r="C3615" s="43" t="s">
        <v>12323</v>
      </c>
      <c r="D3615" s="43" t="s">
        <v>13009</v>
      </c>
      <c r="E3615" s="44" t="s">
        <v>76</v>
      </c>
      <c r="F3615" s="45" t="s">
        <v>13121</v>
      </c>
      <c r="G3615" s="45" t="s">
        <v>3756</v>
      </c>
      <c r="H3615" s="47">
        <v>44137</v>
      </c>
      <c r="I3615" s="47">
        <v>44683</v>
      </c>
      <c r="J3615" s="48" t="str">
        <f>IF(Ugovori_OPULJP[[#This Row],[DATUM ZAVRŠETKA OPERACIJE]]&gt;DATE(2024,3,31),"u provedbi","završen")</f>
        <v>završen</v>
      </c>
      <c r="K3615" s="46" t="s">
        <v>1833</v>
      </c>
      <c r="L3615" s="46" t="s">
        <v>155</v>
      </c>
      <c r="M3615" s="49">
        <v>0.85</v>
      </c>
      <c r="N3615" s="49">
        <v>0.15</v>
      </c>
      <c r="O3615" s="50">
        <f>Ugovori_OPULJP[[#This Row],[Bespovratna sredstva - Ukupno (EU+Nac) HRK
= Ukupna ugovorena vrijednost bespovratnih sredstava]]*Ugovori_OPULJP[[#This Row],[EU STOPA SUFINANCIRANJA %
EU CO-FINANCING RATE %]]</f>
        <v>1630971.585</v>
      </c>
      <c r="P3615" s="51">
        <f>Ugovori_OPULJP[[#This Row],[Bespovratna sredstva - EU dio - HRK]]/7.5345</f>
        <v>216467.12920565397</v>
      </c>
      <c r="Q3615" s="50">
        <f>Ugovori_OPULJP[[#This Row],[Bespovratna sredstva - Ukupno (EU+Nac) HRK
= Ukupna ugovorena vrijednost bespovratnih sredstava]]*Ugovori_OPULJP[[#This Row],[STOPA NACIONALNOG SUFINANCIRANJA %]]</f>
        <v>287818.51500000001</v>
      </c>
      <c r="R3615" s="51">
        <f>Ugovori_OPULJP[[#This Row],[Bespovratna sredstva - Nacionalni dio - HRK]]/7.5345</f>
        <v>38200.081624527178</v>
      </c>
      <c r="S3615" s="50">
        <v>1918790.1</v>
      </c>
      <c r="T3615" s="51">
        <f>Ugovori_OPULJP[[#This Row],[Bespovratna sredstva - Ukupno (EU+Nac) HRK
= Ukupna ugovorena vrijednost bespovratnih sredstava]]/7.5345</f>
        <v>254667.21083018117</v>
      </c>
      <c r="U3615" s="50">
        <v>0</v>
      </c>
      <c r="V3615" s="51">
        <f>Ugovori_OPULJP[[#This Row],[Javni doprinos korisnika - HRK]]/7.5345</f>
        <v>0</v>
      </c>
      <c r="W3615" s="50">
        <v>0</v>
      </c>
      <c r="X3615" s="51">
        <f>Ugovori_OPULJP[[#This Row],[Privatni doprinos korisnika - HRK]]/7.5345</f>
        <v>0</v>
      </c>
      <c r="Y3615" s="52">
        <v>1918790.1</v>
      </c>
      <c r="Z3615" s="53">
        <f>Ugovori_OPULJP[[#This Row],[UKUPNI PRIHVATLJIVI IZDACI
TOTAL ELIGIBLE EXPENDITURE
= Bespovratna sredstva ukupno + doprinos korisnika
= Ukupni prihvatljivi troškovi
= Ukupna ugovorena vrijednost projekta HRK]]/7.5345</f>
        <v>254667.21083018117</v>
      </c>
      <c r="AA3615" s="44" t="s">
        <v>12326</v>
      </c>
      <c r="AB3615" s="44" t="s">
        <v>753</v>
      </c>
      <c r="AC3615" s="114" t="s">
        <v>13122</v>
      </c>
      <c r="AD3615" s="43" t="s">
        <v>12328</v>
      </c>
    </row>
    <row r="3616" spans="1:30" ht="88.5" customHeight="1" x14ac:dyDescent="0.2">
      <c r="A3616" s="41" t="s">
        <v>13123</v>
      </c>
      <c r="B3616" s="42" t="s">
        <v>12136</v>
      </c>
      <c r="C3616" s="43" t="s">
        <v>12323</v>
      </c>
      <c r="D3616" s="43" t="s">
        <v>13009</v>
      </c>
      <c r="E3616" s="44" t="s">
        <v>76</v>
      </c>
      <c r="F3616" s="45" t="s">
        <v>13124</v>
      </c>
      <c r="G3616" s="45" t="s">
        <v>7067</v>
      </c>
      <c r="H3616" s="47">
        <v>44144</v>
      </c>
      <c r="I3616" s="47">
        <v>44874</v>
      </c>
      <c r="J3616" s="48" t="str">
        <f>IF(Ugovori_OPULJP[[#This Row],[DATUM ZAVRŠETKA OPERACIJE]]&gt;DATE(2024,3,31),"u provedbi","završen")</f>
        <v>završen</v>
      </c>
      <c r="K3616" s="46" t="s">
        <v>211</v>
      </c>
      <c r="L3616" s="46" t="s">
        <v>211</v>
      </c>
      <c r="M3616" s="49">
        <v>0.85</v>
      </c>
      <c r="N3616" s="49">
        <v>0.15</v>
      </c>
      <c r="O3616" s="50">
        <f>Ugovori_OPULJP[[#This Row],[Bespovratna sredstva - Ukupno (EU+Nac) HRK
= Ukupna ugovorena vrijednost bespovratnih sredstava]]*Ugovori_OPULJP[[#This Row],[EU STOPA SUFINANCIRANJA %
EU CO-FINANCING RATE %]]</f>
        <v>1690990.0085</v>
      </c>
      <c r="P3616" s="51">
        <f>Ugovori_OPULJP[[#This Row],[Bespovratna sredstva - EU dio - HRK]]/7.5345</f>
        <v>224432.94292919236</v>
      </c>
      <c r="Q3616" s="50">
        <f>Ugovori_OPULJP[[#This Row],[Bespovratna sredstva - Ukupno (EU+Nac) HRK
= Ukupna ugovorena vrijednost bespovratnih sredstava]]*Ugovori_OPULJP[[#This Row],[STOPA NACIONALNOG SUFINANCIRANJA %]]</f>
        <v>298410.00150000001</v>
      </c>
      <c r="R3616" s="51">
        <f>Ugovori_OPULJP[[#This Row],[Bespovratna sredstva - Nacionalni dio - HRK]]/7.5345</f>
        <v>39605.813458092773</v>
      </c>
      <c r="S3616" s="50">
        <v>1989400.01</v>
      </c>
      <c r="T3616" s="51">
        <f>Ugovori_OPULJP[[#This Row],[Bespovratna sredstva - Ukupno (EU+Nac) HRK
= Ukupna ugovorena vrijednost bespovratnih sredstava]]/7.5345</f>
        <v>264038.75638728513</v>
      </c>
      <c r="U3616" s="50">
        <v>0</v>
      </c>
      <c r="V3616" s="51">
        <f>Ugovori_OPULJP[[#This Row],[Javni doprinos korisnika - HRK]]/7.5345</f>
        <v>0</v>
      </c>
      <c r="W3616" s="50">
        <v>0</v>
      </c>
      <c r="X3616" s="51">
        <f>Ugovori_OPULJP[[#This Row],[Privatni doprinos korisnika - HRK]]/7.5345</f>
        <v>0</v>
      </c>
      <c r="Y3616" s="52">
        <v>1989400.01</v>
      </c>
      <c r="Z3616" s="53">
        <f>Ugovori_OPULJP[[#This Row],[UKUPNI PRIHVATLJIVI IZDACI
TOTAL ELIGIBLE EXPENDITURE
= Bespovratna sredstva ukupno + doprinos korisnika
= Ukupni prihvatljivi troškovi
= Ukupna ugovorena vrijednost projekta HRK]]/7.5345</f>
        <v>264038.75638728513</v>
      </c>
      <c r="AA3616" s="44" t="s">
        <v>12326</v>
      </c>
      <c r="AB3616" s="44" t="s">
        <v>753</v>
      </c>
      <c r="AC3616" s="114" t="s">
        <v>13125</v>
      </c>
      <c r="AD3616" s="43" t="s">
        <v>12328</v>
      </c>
    </row>
    <row r="3617" spans="1:30" ht="88.5" customHeight="1" x14ac:dyDescent="0.2">
      <c r="A3617" s="41" t="s">
        <v>13126</v>
      </c>
      <c r="B3617" s="42" t="s">
        <v>12136</v>
      </c>
      <c r="C3617" s="43" t="s">
        <v>12323</v>
      </c>
      <c r="D3617" s="43" t="s">
        <v>13009</v>
      </c>
      <c r="E3617" s="44" t="s">
        <v>76</v>
      </c>
      <c r="F3617" s="45" t="s">
        <v>13127</v>
      </c>
      <c r="G3617" s="45" t="s">
        <v>3863</v>
      </c>
      <c r="H3617" s="47">
        <v>44141</v>
      </c>
      <c r="I3617" s="47">
        <v>44871</v>
      </c>
      <c r="J3617" s="48" t="str">
        <f>IF(Ugovori_OPULJP[[#This Row],[DATUM ZAVRŠETKA OPERACIJE]]&gt;DATE(2024,3,31),"u provedbi","završen")</f>
        <v>završen</v>
      </c>
      <c r="K3617" s="46" t="s">
        <v>84</v>
      </c>
      <c r="L3617" s="46" t="s">
        <v>84</v>
      </c>
      <c r="M3617" s="49">
        <v>0.85</v>
      </c>
      <c r="N3617" s="49">
        <v>0.15</v>
      </c>
      <c r="O3617" s="50">
        <f>Ugovori_OPULJP[[#This Row],[Bespovratna sredstva - Ukupno (EU+Nac) HRK
= Ukupna ugovorena vrijednost bespovratnih sredstava]]*Ugovori_OPULJP[[#This Row],[EU STOPA SUFINANCIRANJA %
EU CO-FINANCING RATE %]]</f>
        <v>1323264.2239999999</v>
      </c>
      <c r="P3617" s="51">
        <f>Ugovori_OPULJP[[#This Row],[Bespovratna sredstva - EU dio - HRK]]/7.5345</f>
        <v>175627.3440838808</v>
      </c>
      <c r="Q3617" s="50">
        <f>Ugovori_OPULJP[[#This Row],[Bespovratna sredstva - Ukupno (EU+Nac) HRK
= Ukupna ugovorena vrijednost bespovratnih sredstava]]*Ugovori_OPULJP[[#This Row],[STOPA NACIONALNOG SUFINANCIRANJA %]]</f>
        <v>233517.21599999999</v>
      </c>
      <c r="R3617" s="51">
        <f>Ugovori_OPULJP[[#This Row],[Bespovratna sredstva - Nacionalni dio - HRK]]/7.5345</f>
        <v>30993.060720684847</v>
      </c>
      <c r="S3617" s="50">
        <v>1556781.44</v>
      </c>
      <c r="T3617" s="51">
        <f>Ugovori_OPULJP[[#This Row],[Bespovratna sredstva - Ukupno (EU+Nac) HRK
= Ukupna ugovorena vrijednost bespovratnih sredstava]]/7.5345</f>
        <v>206620.40480456565</v>
      </c>
      <c r="U3617" s="50">
        <v>0</v>
      </c>
      <c r="V3617" s="51">
        <f>Ugovori_OPULJP[[#This Row],[Javni doprinos korisnika - HRK]]/7.5345</f>
        <v>0</v>
      </c>
      <c r="W3617" s="50">
        <v>0</v>
      </c>
      <c r="X3617" s="51">
        <f>Ugovori_OPULJP[[#This Row],[Privatni doprinos korisnika - HRK]]/7.5345</f>
        <v>0</v>
      </c>
      <c r="Y3617" s="52">
        <v>1556781.44</v>
      </c>
      <c r="Z3617" s="53">
        <f>Ugovori_OPULJP[[#This Row],[UKUPNI PRIHVATLJIVI IZDACI
TOTAL ELIGIBLE EXPENDITURE
= Bespovratna sredstva ukupno + doprinos korisnika
= Ukupni prihvatljivi troškovi
= Ukupna ugovorena vrijednost projekta HRK]]/7.5345</f>
        <v>206620.40480456565</v>
      </c>
      <c r="AA3617" s="44" t="s">
        <v>12326</v>
      </c>
      <c r="AB3617" s="44" t="s">
        <v>753</v>
      </c>
      <c r="AC3617" s="114" t="s">
        <v>13128</v>
      </c>
      <c r="AD3617" s="43" t="s">
        <v>12328</v>
      </c>
    </row>
    <row r="3618" spans="1:30" ht="88.5" customHeight="1" x14ac:dyDescent="0.2">
      <c r="A3618" s="41" t="s">
        <v>13129</v>
      </c>
      <c r="B3618" s="42" t="s">
        <v>12136</v>
      </c>
      <c r="C3618" s="43" t="s">
        <v>12323</v>
      </c>
      <c r="D3618" s="43" t="s">
        <v>13009</v>
      </c>
      <c r="E3618" s="44" t="s">
        <v>76</v>
      </c>
      <c r="F3618" s="45" t="s">
        <v>13130</v>
      </c>
      <c r="G3618" s="45" t="s">
        <v>13131</v>
      </c>
      <c r="H3618" s="47">
        <v>44137</v>
      </c>
      <c r="I3618" s="47">
        <v>44867</v>
      </c>
      <c r="J3618" s="48" t="str">
        <f>IF(Ugovori_OPULJP[[#This Row],[DATUM ZAVRŠETKA OPERACIJE]]&gt;DATE(2024,3,31),"u provedbi","završen")</f>
        <v>završen</v>
      </c>
      <c r="K3618" s="46" t="s">
        <v>371</v>
      </c>
      <c r="L3618" s="46" t="s">
        <v>37</v>
      </c>
      <c r="M3618" s="49">
        <v>0.85</v>
      </c>
      <c r="N3618" s="49">
        <v>0.15</v>
      </c>
      <c r="O3618" s="50">
        <f>Ugovori_OPULJP[[#This Row],[Bespovratna sredstva - Ukupno (EU+Nac) HRK
= Ukupna ugovorena vrijednost bespovratnih sredstava]]*Ugovori_OPULJP[[#This Row],[EU STOPA SUFINANCIRANJA %
EU CO-FINANCING RATE %]]</f>
        <v>1661240</v>
      </c>
      <c r="P3618" s="51">
        <f>Ugovori_OPULJP[[#This Row],[Bespovratna sredstva - EU dio - HRK]]/7.5345</f>
        <v>220484.43825071337</v>
      </c>
      <c r="Q3618" s="50">
        <f>Ugovori_OPULJP[[#This Row],[Bespovratna sredstva - Ukupno (EU+Nac) HRK
= Ukupna ugovorena vrijednost bespovratnih sredstava]]*Ugovori_OPULJP[[#This Row],[STOPA NACIONALNOG SUFINANCIRANJA %]]</f>
        <v>293160</v>
      </c>
      <c r="R3618" s="51">
        <f>Ugovori_OPULJP[[#This Row],[Bespovratna sredstva - Nacionalni dio - HRK]]/7.5345</f>
        <v>38909.018514831769</v>
      </c>
      <c r="S3618" s="50">
        <v>1954400</v>
      </c>
      <c r="T3618" s="51">
        <f>Ugovori_OPULJP[[#This Row],[Bespovratna sredstva - Ukupno (EU+Nac) HRK
= Ukupna ugovorena vrijednost bespovratnih sredstava]]/7.5345</f>
        <v>259393.45676554515</v>
      </c>
      <c r="U3618" s="50">
        <v>0</v>
      </c>
      <c r="V3618" s="51">
        <f>Ugovori_OPULJP[[#This Row],[Javni doprinos korisnika - HRK]]/7.5345</f>
        <v>0</v>
      </c>
      <c r="W3618" s="50">
        <v>0</v>
      </c>
      <c r="X3618" s="51">
        <f>Ugovori_OPULJP[[#This Row],[Privatni doprinos korisnika - HRK]]/7.5345</f>
        <v>0</v>
      </c>
      <c r="Y3618" s="52">
        <v>1954400</v>
      </c>
      <c r="Z3618" s="53">
        <f>Ugovori_OPULJP[[#This Row],[UKUPNI PRIHVATLJIVI IZDACI
TOTAL ELIGIBLE EXPENDITURE
= Bespovratna sredstva ukupno + doprinos korisnika
= Ukupni prihvatljivi troškovi
= Ukupna ugovorena vrijednost projekta HRK]]/7.5345</f>
        <v>259393.45676554515</v>
      </c>
      <c r="AA3618" s="44" t="s">
        <v>12326</v>
      </c>
      <c r="AB3618" s="44" t="s">
        <v>753</v>
      </c>
      <c r="AC3618" s="114" t="s">
        <v>13132</v>
      </c>
      <c r="AD3618" s="43" t="s">
        <v>12328</v>
      </c>
    </row>
    <row r="3619" spans="1:30" ht="88.5" customHeight="1" x14ac:dyDescent="0.2">
      <c r="A3619" s="41" t="s">
        <v>13133</v>
      </c>
      <c r="B3619" s="42" t="s">
        <v>12136</v>
      </c>
      <c r="C3619" s="43" t="s">
        <v>12323</v>
      </c>
      <c r="D3619" s="43" t="s">
        <v>13009</v>
      </c>
      <c r="E3619" s="44" t="s">
        <v>76</v>
      </c>
      <c r="F3619" s="45" t="s">
        <v>13134</v>
      </c>
      <c r="G3619" s="45" t="s">
        <v>8279</v>
      </c>
      <c r="H3619" s="47">
        <v>44137</v>
      </c>
      <c r="I3619" s="47">
        <v>44532</v>
      </c>
      <c r="J3619" s="48" t="str">
        <f>IF(Ugovori_OPULJP[[#This Row],[DATUM ZAVRŠETKA OPERACIJE]]&gt;DATE(2024,3,31),"u provedbi","završen")</f>
        <v>završen</v>
      </c>
      <c r="K3619" s="46" t="s">
        <v>37</v>
      </c>
      <c r="L3619" s="46" t="s">
        <v>37</v>
      </c>
      <c r="M3619" s="49">
        <v>0.85</v>
      </c>
      <c r="N3619" s="49">
        <v>0.15</v>
      </c>
      <c r="O3619" s="50">
        <f>Ugovori_OPULJP[[#This Row],[Bespovratna sredstva - Ukupno (EU+Nac) HRK
= Ukupna ugovorena vrijednost bespovratnih sredstava]]*Ugovori_OPULJP[[#This Row],[EU STOPA SUFINANCIRANJA %
EU CO-FINANCING RATE %]]</f>
        <v>792693.32299999997</v>
      </c>
      <c r="P3619" s="51">
        <f>Ugovori_OPULJP[[#This Row],[Bespovratna sredstva - EU dio - HRK]]/7.5345</f>
        <v>105208.48404008227</v>
      </c>
      <c r="Q3619" s="50">
        <f>Ugovori_OPULJP[[#This Row],[Bespovratna sredstva - Ukupno (EU+Nac) HRK
= Ukupna ugovorena vrijednost bespovratnih sredstava]]*Ugovori_OPULJP[[#This Row],[STOPA NACIONALNOG SUFINANCIRANJA %]]</f>
        <v>139887.057</v>
      </c>
      <c r="R3619" s="51">
        <f>Ugovori_OPULJP[[#This Row],[Bespovratna sredstva - Nacionalni dio - HRK]]/7.5345</f>
        <v>18566.203065896872</v>
      </c>
      <c r="S3619" s="50">
        <v>932580.38</v>
      </c>
      <c r="T3619" s="51">
        <f>Ugovori_OPULJP[[#This Row],[Bespovratna sredstva - Ukupno (EU+Nac) HRK
= Ukupna ugovorena vrijednost bespovratnih sredstava]]/7.5345</f>
        <v>123774.68710597916</v>
      </c>
      <c r="U3619" s="50">
        <v>0</v>
      </c>
      <c r="V3619" s="51">
        <f>Ugovori_OPULJP[[#This Row],[Javni doprinos korisnika - HRK]]/7.5345</f>
        <v>0</v>
      </c>
      <c r="W3619" s="50">
        <v>0</v>
      </c>
      <c r="X3619" s="51">
        <f>Ugovori_OPULJP[[#This Row],[Privatni doprinos korisnika - HRK]]/7.5345</f>
        <v>0</v>
      </c>
      <c r="Y3619" s="52">
        <v>932580.38</v>
      </c>
      <c r="Z3619" s="53">
        <f>Ugovori_OPULJP[[#This Row],[UKUPNI PRIHVATLJIVI IZDACI
TOTAL ELIGIBLE EXPENDITURE
= Bespovratna sredstva ukupno + doprinos korisnika
= Ukupni prihvatljivi troškovi
= Ukupna ugovorena vrijednost projekta HRK]]/7.5345</f>
        <v>123774.68710597916</v>
      </c>
      <c r="AA3619" s="44" t="s">
        <v>12326</v>
      </c>
      <c r="AB3619" s="44" t="s">
        <v>753</v>
      </c>
      <c r="AC3619" s="114" t="s">
        <v>13135</v>
      </c>
      <c r="AD3619" s="43" t="s">
        <v>12328</v>
      </c>
    </row>
    <row r="3620" spans="1:30" ht="88.5" customHeight="1" x14ac:dyDescent="0.2">
      <c r="A3620" s="41" t="s">
        <v>13136</v>
      </c>
      <c r="B3620" s="42" t="s">
        <v>12136</v>
      </c>
      <c r="C3620" s="43" t="s">
        <v>12323</v>
      </c>
      <c r="D3620" s="43" t="s">
        <v>13009</v>
      </c>
      <c r="E3620" s="44" t="s">
        <v>76</v>
      </c>
      <c r="F3620" s="45" t="s">
        <v>13137</v>
      </c>
      <c r="G3620" s="45" t="s">
        <v>13138</v>
      </c>
      <c r="H3620" s="47">
        <v>44144</v>
      </c>
      <c r="I3620" s="47">
        <v>44874</v>
      </c>
      <c r="J3620" s="48" t="str">
        <f>IF(Ugovori_OPULJP[[#This Row],[DATUM ZAVRŠETKA OPERACIJE]]&gt;DATE(2024,3,31),"u provedbi","završen")</f>
        <v>završen</v>
      </c>
      <c r="K3620" s="46" t="s">
        <v>333</v>
      </c>
      <c r="L3620" s="46" t="s">
        <v>333</v>
      </c>
      <c r="M3620" s="49">
        <v>0.85</v>
      </c>
      <c r="N3620" s="49">
        <v>0.15</v>
      </c>
      <c r="O3620" s="50">
        <f>Ugovori_OPULJP[[#This Row],[Bespovratna sredstva - Ukupno (EU+Nac) HRK
= Ukupna ugovorena vrijednost bespovratnih sredstava]]*Ugovori_OPULJP[[#This Row],[EU STOPA SUFINANCIRANJA %
EU CO-FINANCING RATE %]]</f>
        <v>1177029</v>
      </c>
      <c r="P3620" s="51">
        <f>Ugovori_OPULJP[[#This Row],[Bespovratna sredstva - EU dio - HRK]]/7.5345</f>
        <v>156218.59446545888</v>
      </c>
      <c r="Q3620" s="50">
        <f>Ugovori_OPULJP[[#This Row],[Bespovratna sredstva - Ukupno (EU+Nac) HRK
= Ukupna ugovorena vrijednost bespovratnih sredstava]]*Ugovori_OPULJP[[#This Row],[STOPA NACIONALNOG SUFINANCIRANJA %]]</f>
        <v>207711</v>
      </c>
      <c r="R3620" s="51">
        <f>Ugovori_OPULJP[[#This Row],[Bespovratna sredstva - Nacionalni dio - HRK]]/7.5345</f>
        <v>27567.987258610392</v>
      </c>
      <c r="S3620" s="50">
        <v>1384740</v>
      </c>
      <c r="T3620" s="51">
        <f>Ugovori_OPULJP[[#This Row],[Bespovratna sredstva - Ukupno (EU+Nac) HRK
= Ukupna ugovorena vrijednost bespovratnih sredstava]]/7.5345</f>
        <v>183786.58172406928</v>
      </c>
      <c r="U3620" s="50">
        <v>0</v>
      </c>
      <c r="V3620" s="51">
        <f>Ugovori_OPULJP[[#This Row],[Javni doprinos korisnika - HRK]]/7.5345</f>
        <v>0</v>
      </c>
      <c r="W3620" s="50">
        <v>0</v>
      </c>
      <c r="X3620" s="51">
        <f>Ugovori_OPULJP[[#This Row],[Privatni doprinos korisnika - HRK]]/7.5345</f>
        <v>0</v>
      </c>
      <c r="Y3620" s="52">
        <v>1384740</v>
      </c>
      <c r="Z3620" s="53">
        <f>Ugovori_OPULJP[[#This Row],[UKUPNI PRIHVATLJIVI IZDACI
TOTAL ELIGIBLE EXPENDITURE
= Bespovratna sredstva ukupno + doprinos korisnika
= Ukupni prihvatljivi troškovi
= Ukupna ugovorena vrijednost projekta HRK]]/7.5345</f>
        <v>183786.58172406928</v>
      </c>
      <c r="AA3620" s="44" t="s">
        <v>12326</v>
      </c>
      <c r="AB3620" s="44" t="s">
        <v>753</v>
      </c>
      <c r="AC3620" s="114" t="s">
        <v>13139</v>
      </c>
      <c r="AD3620" s="43" t="s">
        <v>12328</v>
      </c>
    </row>
    <row r="3621" spans="1:30" ht="88.5" customHeight="1" x14ac:dyDescent="0.2">
      <c r="A3621" s="41" t="s">
        <v>13140</v>
      </c>
      <c r="B3621" s="42" t="s">
        <v>12136</v>
      </c>
      <c r="C3621" s="43" t="s">
        <v>12323</v>
      </c>
      <c r="D3621" s="43" t="s">
        <v>13009</v>
      </c>
      <c r="E3621" s="44" t="s">
        <v>76</v>
      </c>
      <c r="F3621" s="45" t="s">
        <v>13141</v>
      </c>
      <c r="G3621" s="45" t="s">
        <v>13142</v>
      </c>
      <c r="H3621" s="47">
        <v>44137</v>
      </c>
      <c r="I3621" s="47">
        <v>44867</v>
      </c>
      <c r="J3621" s="48" t="str">
        <f>IF(Ugovori_OPULJP[[#This Row],[DATUM ZAVRŠETKA OPERACIJE]]&gt;DATE(2024,3,31),"u provedbi","završen")</f>
        <v>završen</v>
      </c>
      <c r="K3621" s="46" t="s">
        <v>211</v>
      </c>
      <c r="L3621" s="46" t="s">
        <v>211</v>
      </c>
      <c r="M3621" s="49">
        <v>0.85</v>
      </c>
      <c r="N3621" s="49">
        <v>0.15</v>
      </c>
      <c r="O3621" s="50">
        <f>Ugovori_OPULJP[[#This Row],[Bespovratna sredstva - Ukupno (EU+Nac) HRK
= Ukupna ugovorena vrijednost bespovratnih sredstava]]*Ugovori_OPULJP[[#This Row],[EU STOPA SUFINANCIRANJA %
EU CO-FINANCING RATE %]]</f>
        <v>1017807</v>
      </c>
      <c r="P3621" s="51">
        <f>Ugovori_OPULJP[[#This Row],[Bespovratna sredstva - EU dio - HRK]]/7.5345</f>
        <v>135086.2034640653</v>
      </c>
      <c r="Q3621" s="50">
        <f>Ugovori_OPULJP[[#This Row],[Bespovratna sredstva - Ukupno (EU+Nac) HRK
= Ukupna ugovorena vrijednost bespovratnih sredstava]]*Ugovori_OPULJP[[#This Row],[STOPA NACIONALNOG SUFINANCIRANJA %]]</f>
        <v>179613</v>
      </c>
      <c r="R3621" s="51">
        <f>Ugovori_OPULJP[[#This Row],[Bespovratna sredstva - Nacionalni dio - HRK]]/7.5345</f>
        <v>23838.741787776227</v>
      </c>
      <c r="S3621" s="50">
        <v>1197420</v>
      </c>
      <c r="T3621" s="51">
        <f>Ugovori_OPULJP[[#This Row],[Bespovratna sredstva - Ukupno (EU+Nac) HRK
= Ukupna ugovorena vrijednost bespovratnih sredstava]]/7.5345</f>
        <v>158924.94525184153</v>
      </c>
      <c r="U3621" s="50">
        <v>0</v>
      </c>
      <c r="V3621" s="51">
        <f>Ugovori_OPULJP[[#This Row],[Javni doprinos korisnika - HRK]]/7.5345</f>
        <v>0</v>
      </c>
      <c r="W3621" s="50">
        <v>0</v>
      </c>
      <c r="X3621" s="51">
        <f>Ugovori_OPULJP[[#This Row],[Privatni doprinos korisnika - HRK]]/7.5345</f>
        <v>0</v>
      </c>
      <c r="Y3621" s="52">
        <v>1197420</v>
      </c>
      <c r="Z3621" s="53">
        <f>Ugovori_OPULJP[[#This Row],[UKUPNI PRIHVATLJIVI IZDACI
TOTAL ELIGIBLE EXPENDITURE
= Bespovratna sredstva ukupno + doprinos korisnika
= Ukupni prihvatljivi troškovi
= Ukupna ugovorena vrijednost projekta HRK]]/7.5345</f>
        <v>158924.94525184153</v>
      </c>
      <c r="AA3621" s="44" t="s">
        <v>12326</v>
      </c>
      <c r="AB3621" s="44" t="s">
        <v>753</v>
      </c>
      <c r="AC3621" s="114" t="s">
        <v>13143</v>
      </c>
      <c r="AD3621" s="43" t="s">
        <v>12328</v>
      </c>
    </row>
    <row r="3622" spans="1:30" ht="88.5" customHeight="1" x14ac:dyDescent="0.2">
      <c r="A3622" s="41" t="s">
        <v>13144</v>
      </c>
      <c r="B3622" s="42" t="s">
        <v>12136</v>
      </c>
      <c r="C3622" s="43" t="s">
        <v>12323</v>
      </c>
      <c r="D3622" s="43" t="s">
        <v>13009</v>
      </c>
      <c r="E3622" s="44" t="s">
        <v>76</v>
      </c>
      <c r="F3622" s="45" t="s">
        <v>13145</v>
      </c>
      <c r="G3622" s="45" t="s">
        <v>10266</v>
      </c>
      <c r="H3622" s="47">
        <v>44140</v>
      </c>
      <c r="I3622" s="47">
        <v>45051</v>
      </c>
      <c r="J3622" s="48" t="str">
        <f>IF(Ugovori_OPULJP[[#This Row],[DATUM ZAVRŠETKA OPERACIJE]]&gt;DATE(2024,3,31),"u provedbi","završen")</f>
        <v>završen</v>
      </c>
      <c r="K3622" s="46" t="s">
        <v>7285</v>
      </c>
      <c r="L3622" s="46" t="s">
        <v>84</v>
      </c>
      <c r="M3622" s="49">
        <v>0.85</v>
      </c>
      <c r="N3622" s="49">
        <v>0.15</v>
      </c>
      <c r="O3622" s="50">
        <f>Ugovori_OPULJP[[#This Row],[Bespovratna sredstva - Ukupno (EU+Nac) HRK
= Ukupna ugovorena vrijednost bespovratnih sredstava]]*Ugovori_OPULJP[[#This Row],[EU STOPA SUFINANCIRANJA %
EU CO-FINANCING RATE %]]</f>
        <v>1670766.63</v>
      </c>
      <c r="P3622" s="51">
        <f>Ugovori_OPULJP[[#This Row],[Bespovratna sredstva - EU dio - HRK]]/7.5345</f>
        <v>221748.83933904039</v>
      </c>
      <c r="Q3622" s="50">
        <f>Ugovori_OPULJP[[#This Row],[Bespovratna sredstva - Ukupno (EU+Nac) HRK
= Ukupna ugovorena vrijednost bespovratnih sredstava]]*Ugovori_OPULJP[[#This Row],[STOPA NACIONALNOG SUFINANCIRANJA %]]</f>
        <v>294841.17</v>
      </c>
      <c r="R3622" s="51">
        <f>Ugovori_OPULJP[[#This Row],[Bespovratna sredstva - Nacionalni dio - HRK]]/7.5345</f>
        <v>39132.148118654186</v>
      </c>
      <c r="S3622" s="50">
        <v>1965607.8</v>
      </c>
      <c r="T3622" s="51">
        <f>Ugovori_OPULJP[[#This Row],[Bespovratna sredstva - Ukupno (EU+Nac) HRK
= Ukupna ugovorena vrijednost bespovratnih sredstava]]/7.5345</f>
        <v>260880.9874576946</v>
      </c>
      <c r="U3622" s="50">
        <v>0</v>
      </c>
      <c r="V3622" s="51">
        <f>Ugovori_OPULJP[[#This Row],[Javni doprinos korisnika - HRK]]/7.5345</f>
        <v>0</v>
      </c>
      <c r="W3622" s="50">
        <v>0</v>
      </c>
      <c r="X3622" s="51">
        <f>Ugovori_OPULJP[[#This Row],[Privatni doprinos korisnika - HRK]]/7.5345</f>
        <v>0</v>
      </c>
      <c r="Y3622" s="52">
        <v>1965607.8</v>
      </c>
      <c r="Z3622" s="53">
        <f>Ugovori_OPULJP[[#This Row],[UKUPNI PRIHVATLJIVI IZDACI
TOTAL ELIGIBLE EXPENDITURE
= Bespovratna sredstva ukupno + doprinos korisnika
= Ukupni prihvatljivi troškovi
= Ukupna ugovorena vrijednost projekta HRK]]/7.5345</f>
        <v>260880.9874576946</v>
      </c>
      <c r="AA3622" s="44" t="s">
        <v>12326</v>
      </c>
      <c r="AB3622" s="44" t="s">
        <v>753</v>
      </c>
      <c r="AC3622" s="114" t="s">
        <v>13146</v>
      </c>
      <c r="AD3622" s="43" t="s">
        <v>12328</v>
      </c>
    </row>
    <row r="3623" spans="1:30" ht="88.5" customHeight="1" x14ac:dyDescent="0.2">
      <c r="A3623" s="61" t="s">
        <v>13147</v>
      </c>
      <c r="B3623" s="55" t="s">
        <v>12136</v>
      </c>
      <c r="C3623" s="56" t="s">
        <v>12323</v>
      </c>
      <c r="D3623" s="43" t="s">
        <v>13009</v>
      </c>
      <c r="E3623" s="44" t="s">
        <v>76</v>
      </c>
      <c r="F3623" s="62" t="s">
        <v>13148</v>
      </c>
      <c r="G3623" s="62" t="s">
        <v>13149</v>
      </c>
      <c r="H3623" s="59">
        <v>44154</v>
      </c>
      <c r="I3623" s="59">
        <v>44884</v>
      </c>
      <c r="J3623" s="48" t="str">
        <f>IF(Ugovori_OPULJP[[#This Row],[DATUM ZAVRŠETKA OPERACIJE]]&gt;DATE(2024,3,31),"u provedbi","završen")</f>
        <v>završen</v>
      </c>
      <c r="K3623" s="67" t="s">
        <v>249</v>
      </c>
      <c r="L3623" s="58" t="s">
        <v>249</v>
      </c>
      <c r="M3623" s="49">
        <v>0.85</v>
      </c>
      <c r="N3623" s="49">
        <v>0.15</v>
      </c>
      <c r="O3623" s="50">
        <f>Ugovori_OPULJP[[#This Row],[Bespovratna sredstva - Ukupno (EU+Nac) HRK
= Ukupna ugovorena vrijednost bespovratnih sredstava]]*Ugovori_OPULJP[[#This Row],[EU STOPA SUFINANCIRANJA %
EU CO-FINANCING RATE %]]</f>
        <v>1549389.52</v>
      </c>
      <c r="P3623" s="51">
        <f>Ugovori_OPULJP[[#This Row],[Bespovratna sredstva - EU dio - HRK]]/7.5345</f>
        <v>205639.3284225894</v>
      </c>
      <c r="Q3623" s="50">
        <f>Ugovori_OPULJP[[#This Row],[Bespovratna sredstva - Ukupno (EU+Nac) HRK
= Ukupna ugovorena vrijednost bespovratnih sredstava]]*Ugovori_OPULJP[[#This Row],[STOPA NACIONALNOG SUFINANCIRANJA %]]</f>
        <v>273421.68</v>
      </c>
      <c r="R3623" s="51">
        <f>Ugovori_OPULJP[[#This Row],[Bespovratna sredstva - Nacionalni dio - HRK]]/7.5345</f>
        <v>36289.293251045186</v>
      </c>
      <c r="S3623" s="52">
        <v>1822811.2</v>
      </c>
      <c r="T3623" s="53">
        <f>Ugovori_OPULJP[[#This Row],[Bespovratna sredstva - Ukupno (EU+Nac) HRK
= Ukupna ugovorena vrijednost bespovratnih sredstava]]/7.5345</f>
        <v>241928.6216736346</v>
      </c>
      <c r="U3623" s="50">
        <v>0</v>
      </c>
      <c r="V3623" s="51">
        <f>Ugovori_OPULJP[[#This Row],[Javni doprinos korisnika - HRK]]/7.5345</f>
        <v>0</v>
      </c>
      <c r="W3623" s="50">
        <v>0</v>
      </c>
      <c r="X3623" s="51">
        <f>Ugovori_OPULJP[[#This Row],[Privatni doprinos korisnika - HRK]]/7.5345</f>
        <v>0</v>
      </c>
      <c r="Y3623" s="52">
        <v>1822811.2</v>
      </c>
      <c r="Z3623" s="53">
        <f>Ugovori_OPULJP[[#This Row],[UKUPNI PRIHVATLJIVI IZDACI
TOTAL ELIGIBLE EXPENDITURE
= Bespovratna sredstva ukupno + doprinos korisnika
= Ukupni prihvatljivi troškovi
= Ukupna ugovorena vrijednost projekta HRK]]/7.5345</f>
        <v>241928.6216736346</v>
      </c>
      <c r="AA3623" s="57" t="s">
        <v>12326</v>
      </c>
      <c r="AB3623" s="57" t="s">
        <v>753</v>
      </c>
      <c r="AC3623" s="107" t="s">
        <v>13150</v>
      </c>
      <c r="AD3623" s="43" t="s">
        <v>12328</v>
      </c>
    </row>
    <row r="3624" spans="1:30" ht="88.5" customHeight="1" x14ac:dyDescent="0.2">
      <c r="A3624" s="41" t="s">
        <v>13151</v>
      </c>
      <c r="B3624" s="42" t="s">
        <v>12136</v>
      </c>
      <c r="C3624" s="43" t="s">
        <v>12323</v>
      </c>
      <c r="D3624" s="43" t="s">
        <v>13009</v>
      </c>
      <c r="E3624" s="44" t="s">
        <v>76</v>
      </c>
      <c r="F3624" s="45" t="s">
        <v>13152</v>
      </c>
      <c r="G3624" s="45" t="s">
        <v>13153</v>
      </c>
      <c r="H3624" s="47">
        <v>44145</v>
      </c>
      <c r="I3624" s="47">
        <v>44875</v>
      </c>
      <c r="J3624" s="48" t="str">
        <f>IF(Ugovori_OPULJP[[#This Row],[DATUM ZAVRŠETKA OPERACIJE]]&gt;DATE(2024,3,31),"u provedbi","završen")</f>
        <v>završen</v>
      </c>
      <c r="K3624" s="46" t="s">
        <v>84</v>
      </c>
      <c r="L3624" s="46" t="s">
        <v>84</v>
      </c>
      <c r="M3624" s="49">
        <v>0.85</v>
      </c>
      <c r="N3624" s="49">
        <v>0.15</v>
      </c>
      <c r="O3624" s="50">
        <f>Ugovori_OPULJP[[#This Row],[Bespovratna sredstva - Ukupno (EU+Nac) HRK
= Ukupna ugovorena vrijednost bespovratnih sredstava]]*Ugovori_OPULJP[[#This Row],[EU STOPA SUFINANCIRANJA %
EU CO-FINANCING RATE %]]</f>
        <v>1619352</v>
      </c>
      <c r="P3624" s="51">
        <f>Ugovori_OPULJP[[#This Row],[Bespovratna sredstva - EU dio - HRK]]/7.5345</f>
        <v>214924.94525184151</v>
      </c>
      <c r="Q3624" s="50">
        <f>Ugovori_OPULJP[[#This Row],[Bespovratna sredstva - Ukupno (EU+Nac) HRK
= Ukupna ugovorena vrijednost bespovratnih sredstava]]*Ugovori_OPULJP[[#This Row],[STOPA NACIONALNOG SUFINANCIRANJA %]]</f>
        <v>285768</v>
      </c>
      <c r="R3624" s="51">
        <f>Ugovori_OPULJP[[#This Row],[Bespovratna sredstva - Nacionalni dio - HRK]]/7.5345</f>
        <v>37927.931515030854</v>
      </c>
      <c r="S3624" s="50">
        <v>1905120</v>
      </c>
      <c r="T3624" s="51">
        <f>Ugovori_OPULJP[[#This Row],[Bespovratna sredstva - Ukupno (EU+Nac) HRK
= Ukupna ugovorena vrijednost bespovratnih sredstava]]/7.5345</f>
        <v>252852.87676687236</v>
      </c>
      <c r="U3624" s="50">
        <v>0</v>
      </c>
      <c r="V3624" s="51">
        <f>Ugovori_OPULJP[[#This Row],[Javni doprinos korisnika - HRK]]/7.5345</f>
        <v>0</v>
      </c>
      <c r="W3624" s="50">
        <v>0</v>
      </c>
      <c r="X3624" s="51">
        <f>Ugovori_OPULJP[[#This Row],[Privatni doprinos korisnika - HRK]]/7.5345</f>
        <v>0</v>
      </c>
      <c r="Y3624" s="52">
        <v>1905120</v>
      </c>
      <c r="Z3624" s="53">
        <f>Ugovori_OPULJP[[#This Row],[UKUPNI PRIHVATLJIVI IZDACI
TOTAL ELIGIBLE EXPENDITURE
= Bespovratna sredstva ukupno + doprinos korisnika
= Ukupni prihvatljivi troškovi
= Ukupna ugovorena vrijednost projekta HRK]]/7.5345</f>
        <v>252852.87676687236</v>
      </c>
      <c r="AA3624" s="44" t="s">
        <v>12326</v>
      </c>
      <c r="AB3624" s="44" t="s">
        <v>753</v>
      </c>
      <c r="AC3624" s="114" t="s">
        <v>13154</v>
      </c>
      <c r="AD3624" s="43" t="s">
        <v>12328</v>
      </c>
    </row>
    <row r="3625" spans="1:30" ht="88.5" customHeight="1" x14ac:dyDescent="0.2">
      <c r="A3625" s="41" t="s">
        <v>13155</v>
      </c>
      <c r="B3625" s="42" t="s">
        <v>12136</v>
      </c>
      <c r="C3625" s="43" t="s">
        <v>12323</v>
      </c>
      <c r="D3625" s="43" t="s">
        <v>13009</v>
      </c>
      <c r="E3625" s="44" t="s">
        <v>76</v>
      </c>
      <c r="F3625" s="45" t="s">
        <v>13156</v>
      </c>
      <c r="G3625" s="45" t="s">
        <v>13157</v>
      </c>
      <c r="H3625" s="47">
        <v>44146</v>
      </c>
      <c r="I3625" s="47">
        <v>44876</v>
      </c>
      <c r="J3625" s="48" t="str">
        <f>IF(Ugovori_OPULJP[[#This Row],[DATUM ZAVRŠETKA OPERACIJE]]&gt;DATE(2024,3,31),"u provedbi","završen")</f>
        <v>završen</v>
      </c>
      <c r="K3625" s="46" t="s">
        <v>333</v>
      </c>
      <c r="L3625" s="46" t="s">
        <v>333</v>
      </c>
      <c r="M3625" s="49">
        <v>0.85</v>
      </c>
      <c r="N3625" s="49">
        <v>0.15</v>
      </c>
      <c r="O3625" s="50">
        <f>Ugovori_OPULJP[[#This Row],[Bespovratna sredstva - Ukupno (EU+Nac) HRK
= Ukupna ugovorena vrijednost bespovratnih sredstava]]*Ugovori_OPULJP[[#This Row],[EU STOPA SUFINANCIRANJA %
EU CO-FINANCING RATE %]]</f>
        <v>1387539.7534999999</v>
      </c>
      <c r="P3625" s="51">
        <f>Ugovori_OPULJP[[#This Row],[Bespovratna sredstva - EU dio - HRK]]/7.5345</f>
        <v>184158.17287145794</v>
      </c>
      <c r="Q3625" s="50">
        <f>Ugovori_OPULJP[[#This Row],[Bespovratna sredstva - Ukupno (EU+Nac) HRK
= Ukupna ugovorena vrijednost bespovratnih sredstava]]*Ugovori_OPULJP[[#This Row],[STOPA NACIONALNOG SUFINANCIRANJA %]]</f>
        <v>244859.95649999997</v>
      </c>
      <c r="R3625" s="51">
        <f>Ugovori_OPULJP[[#This Row],[Bespovratna sredstva - Nacionalni dio - HRK]]/7.5345</f>
        <v>32498.501094963165</v>
      </c>
      <c r="S3625" s="50">
        <v>1632399.71</v>
      </c>
      <c r="T3625" s="51">
        <f>Ugovori_OPULJP[[#This Row],[Bespovratna sredstva - Ukupno (EU+Nac) HRK
= Ukupna ugovorena vrijednost bespovratnih sredstava]]/7.5345</f>
        <v>216656.67396642111</v>
      </c>
      <c r="U3625" s="50">
        <v>0</v>
      </c>
      <c r="V3625" s="51">
        <f>Ugovori_OPULJP[[#This Row],[Javni doprinos korisnika - HRK]]/7.5345</f>
        <v>0</v>
      </c>
      <c r="W3625" s="50">
        <v>0</v>
      </c>
      <c r="X3625" s="51">
        <f>Ugovori_OPULJP[[#This Row],[Privatni doprinos korisnika - HRK]]/7.5345</f>
        <v>0</v>
      </c>
      <c r="Y3625" s="52">
        <v>1632399.71</v>
      </c>
      <c r="Z3625" s="53">
        <f>Ugovori_OPULJP[[#This Row],[UKUPNI PRIHVATLJIVI IZDACI
TOTAL ELIGIBLE EXPENDITURE
= Bespovratna sredstva ukupno + doprinos korisnika
= Ukupni prihvatljivi troškovi
= Ukupna ugovorena vrijednost projekta HRK]]/7.5345</f>
        <v>216656.67396642111</v>
      </c>
      <c r="AA3625" s="44" t="s">
        <v>12326</v>
      </c>
      <c r="AB3625" s="44" t="s">
        <v>753</v>
      </c>
      <c r="AC3625" s="114" t="s">
        <v>13158</v>
      </c>
      <c r="AD3625" s="43" t="s">
        <v>12328</v>
      </c>
    </row>
    <row r="3626" spans="1:30" ht="88.5" customHeight="1" x14ac:dyDescent="0.2">
      <c r="A3626" s="41" t="s">
        <v>13159</v>
      </c>
      <c r="B3626" s="42" t="s">
        <v>12136</v>
      </c>
      <c r="C3626" s="43" t="s">
        <v>12323</v>
      </c>
      <c r="D3626" s="43" t="s">
        <v>13009</v>
      </c>
      <c r="E3626" s="44" t="s">
        <v>76</v>
      </c>
      <c r="F3626" s="45" t="s">
        <v>13160</v>
      </c>
      <c r="G3626" s="45" t="s">
        <v>13161</v>
      </c>
      <c r="H3626" s="47">
        <v>44146</v>
      </c>
      <c r="I3626" s="47">
        <v>44876</v>
      </c>
      <c r="J3626" s="48" t="str">
        <f>IF(Ugovori_OPULJP[[#This Row],[DATUM ZAVRŠETKA OPERACIJE]]&gt;DATE(2024,3,31),"u provedbi","završen")</f>
        <v>završen</v>
      </c>
      <c r="K3626" s="46" t="s">
        <v>84</v>
      </c>
      <c r="L3626" s="46" t="s">
        <v>84</v>
      </c>
      <c r="M3626" s="49">
        <v>0.85</v>
      </c>
      <c r="N3626" s="49">
        <v>0.15</v>
      </c>
      <c r="O3626" s="50">
        <f>Ugovori_OPULJP[[#This Row],[Bespovratna sredstva - Ukupno (EU+Nac) HRK
= Ukupna ugovorena vrijednost bespovratnih sredstava]]*Ugovori_OPULJP[[#This Row],[EU STOPA SUFINANCIRANJA %
EU CO-FINANCING RATE %]]</f>
        <v>1699429.48</v>
      </c>
      <c r="P3626" s="51">
        <f>Ugovori_OPULJP[[#This Row],[Bespovratna sredstva - EU dio - HRK]]/7.5345</f>
        <v>225553.05328820756</v>
      </c>
      <c r="Q3626" s="50">
        <f>Ugovori_OPULJP[[#This Row],[Bespovratna sredstva - Ukupno (EU+Nac) HRK
= Ukupna ugovorena vrijednost bespovratnih sredstava]]*Ugovori_OPULJP[[#This Row],[STOPA NACIONALNOG SUFINANCIRANJA %]]</f>
        <v>299899.32</v>
      </c>
      <c r="R3626" s="51">
        <f>Ugovori_OPULJP[[#This Row],[Bespovratna sredstva - Nacionalni dio - HRK]]/7.5345</f>
        <v>39803.479992036628</v>
      </c>
      <c r="S3626" s="50">
        <v>1999328.8</v>
      </c>
      <c r="T3626" s="51">
        <f>Ugovori_OPULJP[[#This Row],[Bespovratna sredstva - Ukupno (EU+Nac) HRK
= Ukupna ugovorena vrijednost bespovratnih sredstava]]/7.5345</f>
        <v>265356.53328024421</v>
      </c>
      <c r="U3626" s="50">
        <v>0</v>
      </c>
      <c r="V3626" s="51">
        <f>Ugovori_OPULJP[[#This Row],[Javni doprinos korisnika - HRK]]/7.5345</f>
        <v>0</v>
      </c>
      <c r="W3626" s="50">
        <v>0</v>
      </c>
      <c r="X3626" s="51">
        <f>Ugovori_OPULJP[[#This Row],[Privatni doprinos korisnika - HRK]]/7.5345</f>
        <v>0</v>
      </c>
      <c r="Y3626" s="52">
        <v>1999328.8</v>
      </c>
      <c r="Z3626" s="53">
        <f>Ugovori_OPULJP[[#This Row],[UKUPNI PRIHVATLJIVI IZDACI
TOTAL ELIGIBLE EXPENDITURE
= Bespovratna sredstva ukupno + doprinos korisnika
= Ukupni prihvatljivi troškovi
= Ukupna ugovorena vrijednost projekta HRK]]/7.5345</f>
        <v>265356.53328024421</v>
      </c>
      <c r="AA3626" s="44" t="s">
        <v>12326</v>
      </c>
      <c r="AB3626" s="44" t="s">
        <v>753</v>
      </c>
      <c r="AC3626" s="114" t="s">
        <v>13040</v>
      </c>
      <c r="AD3626" s="43" t="s">
        <v>12328</v>
      </c>
    </row>
    <row r="3627" spans="1:30" ht="88.5" customHeight="1" x14ac:dyDescent="0.2">
      <c r="A3627" s="41" t="s">
        <v>13162</v>
      </c>
      <c r="B3627" s="42" t="s">
        <v>12136</v>
      </c>
      <c r="C3627" s="43" t="s">
        <v>12323</v>
      </c>
      <c r="D3627" s="43" t="s">
        <v>13009</v>
      </c>
      <c r="E3627" s="44" t="s">
        <v>76</v>
      </c>
      <c r="F3627" s="45" t="s">
        <v>13163</v>
      </c>
      <c r="G3627" s="45" t="s">
        <v>1861</v>
      </c>
      <c r="H3627" s="47">
        <v>44144</v>
      </c>
      <c r="I3627" s="47">
        <v>44874</v>
      </c>
      <c r="J3627" s="48" t="str">
        <f>IF(Ugovori_OPULJP[[#This Row],[DATUM ZAVRŠETKA OPERACIJE]]&gt;DATE(2024,3,31),"u provedbi","završen")</f>
        <v>završen</v>
      </c>
      <c r="K3627" s="46" t="s">
        <v>155</v>
      </c>
      <c r="L3627" s="46" t="s">
        <v>155</v>
      </c>
      <c r="M3627" s="49">
        <v>0.85</v>
      </c>
      <c r="N3627" s="49">
        <v>0.15</v>
      </c>
      <c r="O3627" s="50">
        <f>Ugovori_OPULJP[[#This Row],[Bespovratna sredstva - Ukupno (EU+Nac) HRK
= Ukupna ugovorena vrijednost bespovratnih sredstava]]*Ugovori_OPULJP[[#This Row],[EU STOPA SUFINANCIRANJA %
EU CO-FINANCING RATE %]]</f>
        <v>1691157.3564999998</v>
      </c>
      <c r="P3627" s="51">
        <f>Ugovori_OPULJP[[#This Row],[Bespovratna sredstva - EU dio - HRK]]/7.5345</f>
        <v>224455.15382573492</v>
      </c>
      <c r="Q3627" s="50">
        <f>Ugovori_OPULJP[[#This Row],[Bespovratna sredstva - Ukupno (EU+Nac) HRK
= Ukupna ugovorena vrijednost bespovratnih sredstava]]*Ugovori_OPULJP[[#This Row],[STOPA NACIONALNOG SUFINANCIRANJA %]]</f>
        <v>298439.53349999996</v>
      </c>
      <c r="R3627" s="51">
        <f>Ugovori_OPULJP[[#This Row],[Bespovratna sredstva - Nacionalni dio - HRK]]/7.5345</f>
        <v>39609.73302807087</v>
      </c>
      <c r="S3627" s="50">
        <v>1989596.89</v>
      </c>
      <c r="T3627" s="51">
        <f>Ugovori_OPULJP[[#This Row],[Bespovratna sredstva - Ukupno (EU+Nac) HRK
= Ukupna ugovorena vrijednost bespovratnih sredstava]]/7.5345</f>
        <v>264064.8868538058</v>
      </c>
      <c r="U3627" s="50">
        <v>0</v>
      </c>
      <c r="V3627" s="51">
        <f>Ugovori_OPULJP[[#This Row],[Javni doprinos korisnika - HRK]]/7.5345</f>
        <v>0</v>
      </c>
      <c r="W3627" s="50">
        <v>0</v>
      </c>
      <c r="X3627" s="51">
        <f>Ugovori_OPULJP[[#This Row],[Privatni doprinos korisnika - HRK]]/7.5345</f>
        <v>0</v>
      </c>
      <c r="Y3627" s="52">
        <v>1989596.89</v>
      </c>
      <c r="Z3627" s="53">
        <f>Ugovori_OPULJP[[#This Row],[UKUPNI PRIHVATLJIVI IZDACI
TOTAL ELIGIBLE EXPENDITURE
= Bespovratna sredstva ukupno + doprinos korisnika
= Ukupni prihvatljivi troškovi
= Ukupna ugovorena vrijednost projekta HRK]]/7.5345</f>
        <v>264064.8868538058</v>
      </c>
      <c r="AA3627" s="44" t="s">
        <v>12326</v>
      </c>
      <c r="AB3627" s="44" t="s">
        <v>753</v>
      </c>
      <c r="AC3627" s="114" t="s">
        <v>13164</v>
      </c>
      <c r="AD3627" s="43" t="s">
        <v>12328</v>
      </c>
    </row>
    <row r="3628" spans="1:30" ht="88.5" customHeight="1" x14ac:dyDescent="0.2">
      <c r="A3628" s="41" t="s">
        <v>13165</v>
      </c>
      <c r="B3628" s="42" t="s">
        <v>12136</v>
      </c>
      <c r="C3628" s="43" t="s">
        <v>12323</v>
      </c>
      <c r="D3628" s="43" t="s">
        <v>13009</v>
      </c>
      <c r="E3628" s="44" t="s">
        <v>76</v>
      </c>
      <c r="F3628" s="45" t="s">
        <v>13166</v>
      </c>
      <c r="G3628" s="45" t="s">
        <v>808</v>
      </c>
      <c r="H3628" s="47">
        <v>44145</v>
      </c>
      <c r="I3628" s="47">
        <v>44875</v>
      </c>
      <c r="J3628" s="48" t="str">
        <f>IF(Ugovori_OPULJP[[#This Row],[DATUM ZAVRŠETKA OPERACIJE]]&gt;DATE(2024,3,31),"u provedbi","završen")</f>
        <v>završen</v>
      </c>
      <c r="K3628" s="46" t="s">
        <v>99</v>
      </c>
      <c r="L3628" s="46" t="s">
        <v>99</v>
      </c>
      <c r="M3628" s="49">
        <v>0.85</v>
      </c>
      <c r="N3628" s="49">
        <v>0.15</v>
      </c>
      <c r="O3628" s="50">
        <f>Ugovori_OPULJP[[#This Row],[Bespovratna sredstva - Ukupno (EU+Nac) HRK
= Ukupna ugovorena vrijednost bespovratnih sredstava]]*Ugovori_OPULJP[[#This Row],[EU STOPA SUFINANCIRANJA %
EU CO-FINANCING RATE %]]</f>
        <v>1114840.9175</v>
      </c>
      <c r="P3628" s="51">
        <f>Ugovori_OPULJP[[#This Row],[Bespovratna sredstva - EU dio - HRK]]/7.5345</f>
        <v>147964.81750613841</v>
      </c>
      <c r="Q3628" s="50">
        <f>Ugovori_OPULJP[[#This Row],[Bespovratna sredstva - Ukupno (EU+Nac) HRK
= Ukupna ugovorena vrijednost bespovratnih sredstava]]*Ugovori_OPULJP[[#This Row],[STOPA NACIONALNOG SUFINANCIRANJA %]]</f>
        <v>196736.63250000001</v>
      </c>
      <c r="R3628" s="51">
        <f>Ugovori_OPULJP[[#This Row],[Bespovratna sredstva - Nacionalni dio - HRK]]/7.5345</f>
        <v>26111.438383436194</v>
      </c>
      <c r="S3628" s="50">
        <v>1311577.55</v>
      </c>
      <c r="T3628" s="51">
        <f>Ugovori_OPULJP[[#This Row],[Bespovratna sredstva - Ukupno (EU+Nac) HRK
= Ukupna ugovorena vrijednost bespovratnih sredstava]]/7.5345</f>
        <v>174076.25588957462</v>
      </c>
      <c r="U3628" s="50">
        <v>0</v>
      </c>
      <c r="V3628" s="51">
        <f>Ugovori_OPULJP[[#This Row],[Javni doprinos korisnika - HRK]]/7.5345</f>
        <v>0</v>
      </c>
      <c r="W3628" s="50">
        <v>0</v>
      </c>
      <c r="X3628" s="51">
        <f>Ugovori_OPULJP[[#This Row],[Privatni doprinos korisnika - HRK]]/7.5345</f>
        <v>0</v>
      </c>
      <c r="Y3628" s="52">
        <v>1311577.55</v>
      </c>
      <c r="Z3628" s="53">
        <f>Ugovori_OPULJP[[#This Row],[UKUPNI PRIHVATLJIVI IZDACI
TOTAL ELIGIBLE EXPENDITURE
= Bespovratna sredstva ukupno + doprinos korisnika
= Ukupni prihvatljivi troškovi
= Ukupna ugovorena vrijednost projekta HRK]]/7.5345</f>
        <v>174076.25588957462</v>
      </c>
      <c r="AA3628" s="44" t="s">
        <v>12326</v>
      </c>
      <c r="AB3628" s="44" t="s">
        <v>753</v>
      </c>
      <c r="AC3628" s="114" t="s">
        <v>13167</v>
      </c>
      <c r="AD3628" s="43" t="s">
        <v>12328</v>
      </c>
    </row>
    <row r="3629" spans="1:30" ht="88.5" customHeight="1" x14ac:dyDescent="0.2">
      <c r="A3629" s="41" t="s">
        <v>13168</v>
      </c>
      <c r="B3629" s="42" t="s">
        <v>12136</v>
      </c>
      <c r="C3629" s="43" t="s">
        <v>12323</v>
      </c>
      <c r="D3629" s="43" t="s">
        <v>13009</v>
      </c>
      <c r="E3629" s="44" t="s">
        <v>76</v>
      </c>
      <c r="F3629" s="45" t="s">
        <v>13169</v>
      </c>
      <c r="G3629" s="45" t="s">
        <v>485</v>
      </c>
      <c r="H3629" s="47">
        <v>44137</v>
      </c>
      <c r="I3629" s="47">
        <v>44867</v>
      </c>
      <c r="J3629" s="48" t="str">
        <f>IF(Ugovori_OPULJP[[#This Row],[DATUM ZAVRŠETKA OPERACIJE]]&gt;DATE(2024,3,31),"u provedbi","završen")</f>
        <v>završen</v>
      </c>
      <c r="K3629" s="46" t="s">
        <v>186</v>
      </c>
      <c r="L3629" s="46" t="s">
        <v>186</v>
      </c>
      <c r="M3629" s="49">
        <v>0.85</v>
      </c>
      <c r="N3629" s="49">
        <v>0.15</v>
      </c>
      <c r="O3629" s="50">
        <f>Ugovori_OPULJP[[#This Row],[Bespovratna sredstva - Ukupno (EU+Nac) HRK
= Ukupna ugovorena vrijednost bespovratnih sredstava]]*Ugovori_OPULJP[[#This Row],[EU STOPA SUFINANCIRANJA %
EU CO-FINANCING RATE %]]</f>
        <v>1695628.5944999999</v>
      </c>
      <c r="P3629" s="51">
        <f>Ugovori_OPULJP[[#This Row],[Bespovratna sredstva - EU dio - HRK]]/7.5345</f>
        <v>225048.58909018512</v>
      </c>
      <c r="Q3629" s="50">
        <f>Ugovori_OPULJP[[#This Row],[Bespovratna sredstva - Ukupno (EU+Nac) HRK
= Ukupna ugovorena vrijednost bespovratnih sredstava]]*Ugovori_OPULJP[[#This Row],[STOPA NACIONALNOG SUFINANCIRANJA %]]</f>
        <v>299228.57549999998</v>
      </c>
      <c r="R3629" s="51">
        <f>Ugovori_OPULJP[[#This Row],[Bespovratna sredstva - Nacionalni dio - HRK]]/7.5345</f>
        <v>39714.456898267963</v>
      </c>
      <c r="S3629" s="50">
        <v>1994857.17</v>
      </c>
      <c r="T3629" s="51">
        <f>Ugovori_OPULJP[[#This Row],[Bespovratna sredstva - Ukupno (EU+Nac) HRK
= Ukupna ugovorena vrijednost bespovratnih sredstava]]/7.5345</f>
        <v>264763.04598845309</v>
      </c>
      <c r="U3629" s="50">
        <v>0</v>
      </c>
      <c r="V3629" s="51">
        <f>Ugovori_OPULJP[[#This Row],[Javni doprinos korisnika - HRK]]/7.5345</f>
        <v>0</v>
      </c>
      <c r="W3629" s="50">
        <v>0</v>
      </c>
      <c r="X3629" s="51">
        <f>Ugovori_OPULJP[[#This Row],[Privatni doprinos korisnika - HRK]]/7.5345</f>
        <v>0</v>
      </c>
      <c r="Y3629" s="52">
        <v>1994857.17</v>
      </c>
      <c r="Z3629" s="53">
        <f>Ugovori_OPULJP[[#This Row],[UKUPNI PRIHVATLJIVI IZDACI
TOTAL ELIGIBLE EXPENDITURE
= Bespovratna sredstva ukupno + doprinos korisnika
= Ukupni prihvatljivi troškovi
= Ukupna ugovorena vrijednost projekta HRK]]/7.5345</f>
        <v>264763.04598845309</v>
      </c>
      <c r="AA3629" s="44" t="s">
        <v>12326</v>
      </c>
      <c r="AB3629" s="44" t="s">
        <v>753</v>
      </c>
      <c r="AC3629" s="114" t="s">
        <v>13170</v>
      </c>
      <c r="AD3629" s="43" t="s">
        <v>12328</v>
      </c>
    </row>
    <row r="3630" spans="1:30" ht="88.5" customHeight="1" x14ac:dyDescent="0.2">
      <c r="A3630" s="41" t="s">
        <v>13171</v>
      </c>
      <c r="B3630" s="42" t="s">
        <v>12136</v>
      </c>
      <c r="C3630" s="43" t="s">
        <v>12323</v>
      </c>
      <c r="D3630" s="43" t="s">
        <v>13009</v>
      </c>
      <c r="E3630" s="44" t="s">
        <v>76</v>
      </c>
      <c r="F3630" s="45" t="s">
        <v>13172</v>
      </c>
      <c r="G3630" s="45" t="s">
        <v>13173</v>
      </c>
      <c r="H3630" s="47">
        <v>44137</v>
      </c>
      <c r="I3630" s="47">
        <v>44867</v>
      </c>
      <c r="J3630" s="48" t="str">
        <f>IF(Ugovori_OPULJP[[#This Row],[DATUM ZAVRŠETKA OPERACIJE]]&gt;DATE(2024,3,31),"u provedbi","završen")</f>
        <v>završen</v>
      </c>
      <c r="K3630" s="46" t="s">
        <v>338</v>
      </c>
      <c r="L3630" s="46" t="s">
        <v>338</v>
      </c>
      <c r="M3630" s="49">
        <v>0.85</v>
      </c>
      <c r="N3630" s="49">
        <v>0.15</v>
      </c>
      <c r="O3630" s="50">
        <f>Ugovori_OPULJP[[#This Row],[Bespovratna sredstva - Ukupno (EU+Nac) HRK
= Ukupna ugovorena vrijednost bespovratnih sredstava]]*Ugovori_OPULJP[[#This Row],[EU STOPA SUFINANCIRANJA %
EU CO-FINANCING RATE %]]</f>
        <v>1512228.3020000001</v>
      </c>
      <c r="P3630" s="51">
        <f>Ugovori_OPULJP[[#This Row],[Bespovratna sredstva - EU dio - HRK]]/7.5345</f>
        <v>200707.18720552127</v>
      </c>
      <c r="Q3630" s="50">
        <f>Ugovori_OPULJP[[#This Row],[Bespovratna sredstva - Ukupno (EU+Nac) HRK
= Ukupna ugovorena vrijednost bespovratnih sredstava]]*Ugovori_OPULJP[[#This Row],[STOPA NACIONALNOG SUFINANCIRANJA %]]</f>
        <v>266863.81800000003</v>
      </c>
      <c r="R3630" s="51">
        <f>Ugovori_OPULJP[[#This Row],[Bespovratna sredstva - Nacionalni dio - HRK]]/7.5345</f>
        <v>35418.915389209636</v>
      </c>
      <c r="S3630" s="50">
        <v>1779092.12</v>
      </c>
      <c r="T3630" s="51">
        <f>Ugovori_OPULJP[[#This Row],[Bespovratna sredstva - Ukupno (EU+Nac) HRK
= Ukupna ugovorena vrijednost bespovratnih sredstava]]/7.5345</f>
        <v>236126.10259473091</v>
      </c>
      <c r="U3630" s="50">
        <v>0</v>
      </c>
      <c r="V3630" s="51">
        <f>Ugovori_OPULJP[[#This Row],[Javni doprinos korisnika - HRK]]/7.5345</f>
        <v>0</v>
      </c>
      <c r="W3630" s="50">
        <v>0</v>
      </c>
      <c r="X3630" s="51">
        <f>Ugovori_OPULJP[[#This Row],[Privatni doprinos korisnika - HRK]]/7.5345</f>
        <v>0</v>
      </c>
      <c r="Y3630" s="52">
        <v>1779092.12</v>
      </c>
      <c r="Z3630" s="53">
        <f>Ugovori_OPULJP[[#This Row],[UKUPNI PRIHVATLJIVI IZDACI
TOTAL ELIGIBLE EXPENDITURE
= Bespovratna sredstva ukupno + doprinos korisnika
= Ukupni prihvatljivi troškovi
= Ukupna ugovorena vrijednost projekta HRK]]/7.5345</f>
        <v>236126.10259473091</v>
      </c>
      <c r="AA3630" s="44" t="s">
        <v>12326</v>
      </c>
      <c r="AB3630" s="44" t="s">
        <v>753</v>
      </c>
      <c r="AC3630" s="114" t="s">
        <v>13174</v>
      </c>
      <c r="AD3630" s="43" t="s">
        <v>12328</v>
      </c>
    </row>
    <row r="3631" spans="1:30" ht="88.5" customHeight="1" x14ac:dyDescent="0.2">
      <c r="A3631" s="41" t="s">
        <v>13175</v>
      </c>
      <c r="B3631" s="42" t="s">
        <v>12136</v>
      </c>
      <c r="C3631" s="43" t="s">
        <v>12323</v>
      </c>
      <c r="D3631" s="43" t="s">
        <v>13009</v>
      </c>
      <c r="E3631" s="44" t="s">
        <v>76</v>
      </c>
      <c r="F3631" s="45" t="s">
        <v>13176</v>
      </c>
      <c r="G3631" s="45" t="s">
        <v>792</v>
      </c>
      <c r="H3631" s="47">
        <v>44146</v>
      </c>
      <c r="I3631" s="47">
        <v>44876</v>
      </c>
      <c r="J3631" s="48" t="str">
        <f>IF(Ugovori_OPULJP[[#This Row],[DATUM ZAVRŠETKA OPERACIJE]]&gt;DATE(2024,3,31),"u provedbi","završen")</f>
        <v>završen</v>
      </c>
      <c r="K3631" s="46" t="s">
        <v>200</v>
      </c>
      <c r="L3631" s="46" t="s">
        <v>200</v>
      </c>
      <c r="M3631" s="49">
        <v>0.85</v>
      </c>
      <c r="N3631" s="49">
        <v>0.15</v>
      </c>
      <c r="O3631" s="50">
        <f>Ugovori_OPULJP[[#This Row],[Bespovratna sredstva - Ukupno (EU+Nac) HRK
= Ukupna ugovorena vrijednost bespovratnih sredstava]]*Ugovori_OPULJP[[#This Row],[EU STOPA SUFINANCIRANJA %
EU CO-FINANCING RATE %]]</f>
        <v>1696972.8354999998</v>
      </c>
      <c r="P3631" s="51">
        <f>Ugovori_OPULJP[[#This Row],[Bespovratna sredstva - EU dio - HRK]]/7.5345</f>
        <v>225227.00053089121</v>
      </c>
      <c r="Q3631" s="50">
        <f>Ugovori_OPULJP[[#This Row],[Bespovratna sredstva - Ukupno (EU+Nac) HRK
= Ukupna ugovorena vrijednost bespovratnih sredstava]]*Ugovori_OPULJP[[#This Row],[STOPA NACIONALNOG SUFINANCIRANJA %]]</f>
        <v>299465.79449999996</v>
      </c>
      <c r="R3631" s="51">
        <f>Ugovori_OPULJP[[#This Row],[Bespovratna sredstva - Nacionalni dio - HRK]]/7.5345</f>
        <v>39745.941270157266</v>
      </c>
      <c r="S3631" s="50">
        <v>1996438.63</v>
      </c>
      <c r="T3631" s="51">
        <f>Ugovori_OPULJP[[#This Row],[Bespovratna sredstva - Ukupno (EU+Nac) HRK
= Ukupna ugovorena vrijednost bespovratnih sredstava]]/7.5345</f>
        <v>264972.94180104847</v>
      </c>
      <c r="U3631" s="50">
        <v>0</v>
      </c>
      <c r="V3631" s="51">
        <f>Ugovori_OPULJP[[#This Row],[Javni doprinos korisnika - HRK]]/7.5345</f>
        <v>0</v>
      </c>
      <c r="W3631" s="50">
        <v>0</v>
      </c>
      <c r="X3631" s="51">
        <f>Ugovori_OPULJP[[#This Row],[Privatni doprinos korisnika - HRK]]/7.5345</f>
        <v>0</v>
      </c>
      <c r="Y3631" s="52">
        <v>1996438.63</v>
      </c>
      <c r="Z3631" s="53">
        <f>Ugovori_OPULJP[[#This Row],[UKUPNI PRIHVATLJIVI IZDACI
TOTAL ELIGIBLE EXPENDITURE
= Bespovratna sredstva ukupno + doprinos korisnika
= Ukupni prihvatljivi troškovi
= Ukupna ugovorena vrijednost projekta HRK]]/7.5345</f>
        <v>264972.94180104847</v>
      </c>
      <c r="AA3631" s="44" t="s">
        <v>12326</v>
      </c>
      <c r="AB3631" s="44" t="s">
        <v>753</v>
      </c>
      <c r="AC3631" s="114" t="s">
        <v>13177</v>
      </c>
      <c r="AD3631" s="43" t="s">
        <v>12328</v>
      </c>
    </row>
    <row r="3632" spans="1:30" ht="88.5" customHeight="1" x14ac:dyDescent="0.2">
      <c r="A3632" s="41" t="s">
        <v>13178</v>
      </c>
      <c r="B3632" s="42" t="s">
        <v>12136</v>
      </c>
      <c r="C3632" s="43" t="s">
        <v>12323</v>
      </c>
      <c r="D3632" s="43" t="s">
        <v>13009</v>
      </c>
      <c r="E3632" s="44" t="s">
        <v>76</v>
      </c>
      <c r="F3632" s="45" t="s">
        <v>13179</v>
      </c>
      <c r="G3632" s="45" t="s">
        <v>1828</v>
      </c>
      <c r="H3632" s="47">
        <v>44138</v>
      </c>
      <c r="I3632" s="47">
        <v>44868</v>
      </c>
      <c r="J3632" s="48" t="str">
        <f>IF(Ugovori_OPULJP[[#This Row],[DATUM ZAVRŠETKA OPERACIJE]]&gt;DATE(2024,3,31),"u provedbi","završen")</f>
        <v>završen</v>
      </c>
      <c r="K3632" s="46" t="s">
        <v>271</v>
      </c>
      <c r="L3632" s="46" t="s">
        <v>271</v>
      </c>
      <c r="M3632" s="49">
        <v>0.85</v>
      </c>
      <c r="N3632" s="49">
        <v>0.15</v>
      </c>
      <c r="O3632" s="50">
        <f>Ugovori_OPULJP[[#This Row],[Bespovratna sredstva - Ukupno (EU+Nac) HRK
= Ukupna ugovorena vrijednost bespovratnih sredstava]]*Ugovori_OPULJP[[#This Row],[EU STOPA SUFINANCIRANJA %
EU CO-FINANCING RATE %]]</f>
        <v>1691914.7489999998</v>
      </c>
      <c r="P3632" s="51">
        <f>Ugovori_OPULJP[[#This Row],[Bespovratna sredstva - EU dio - HRK]]/7.5345</f>
        <v>224555.67708540711</v>
      </c>
      <c r="Q3632" s="50">
        <f>Ugovori_OPULJP[[#This Row],[Bespovratna sredstva - Ukupno (EU+Nac) HRK
= Ukupna ugovorena vrijednost bespovratnih sredstava]]*Ugovori_OPULJP[[#This Row],[STOPA NACIONALNOG SUFINANCIRANJA %]]</f>
        <v>298573.19099999999</v>
      </c>
      <c r="R3632" s="51">
        <f>Ugovori_OPULJP[[#This Row],[Bespovratna sredstva - Nacionalni dio - HRK]]/7.5345</f>
        <v>39627.472426836546</v>
      </c>
      <c r="S3632" s="50">
        <v>1990487.94</v>
      </c>
      <c r="T3632" s="51">
        <f>Ugovori_OPULJP[[#This Row],[Bespovratna sredstva - Ukupno (EU+Nac) HRK
= Ukupna ugovorena vrijednost bespovratnih sredstava]]/7.5345</f>
        <v>264183.14951224363</v>
      </c>
      <c r="U3632" s="50">
        <v>0</v>
      </c>
      <c r="V3632" s="51">
        <f>Ugovori_OPULJP[[#This Row],[Javni doprinos korisnika - HRK]]/7.5345</f>
        <v>0</v>
      </c>
      <c r="W3632" s="50">
        <v>0</v>
      </c>
      <c r="X3632" s="51">
        <f>Ugovori_OPULJP[[#This Row],[Privatni doprinos korisnika - HRK]]/7.5345</f>
        <v>0</v>
      </c>
      <c r="Y3632" s="52">
        <v>1990487.94</v>
      </c>
      <c r="Z3632" s="53">
        <f>Ugovori_OPULJP[[#This Row],[UKUPNI PRIHVATLJIVI IZDACI
TOTAL ELIGIBLE EXPENDITURE
= Bespovratna sredstva ukupno + doprinos korisnika
= Ukupni prihvatljivi troškovi
= Ukupna ugovorena vrijednost projekta HRK]]/7.5345</f>
        <v>264183.14951224363</v>
      </c>
      <c r="AA3632" s="44" t="s">
        <v>12326</v>
      </c>
      <c r="AB3632" s="44" t="s">
        <v>753</v>
      </c>
      <c r="AC3632" s="114" t="s">
        <v>13180</v>
      </c>
      <c r="AD3632" s="43" t="s">
        <v>12328</v>
      </c>
    </row>
    <row r="3633" spans="1:30" ht="88.5" customHeight="1" x14ac:dyDescent="0.2">
      <c r="A3633" s="41" t="s">
        <v>13181</v>
      </c>
      <c r="B3633" s="42" t="s">
        <v>12136</v>
      </c>
      <c r="C3633" s="43" t="s">
        <v>12323</v>
      </c>
      <c r="D3633" s="43" t="s">
        <v>13009</v>
      </c>
      <c r="E3633" s="44" t="s">
        <v>76</v>
      </c>
      <c r="F3633" s="45" t="s">
        <v>13182</v>
      </c>
      <c r="G3633" s="45" t="s">
        <v>12770</v>
      </c>
      <c r="H3633" s="47">
        <v>44144</v>
      </c>
      <c r="I3633" s="47">
        <v>44874</v>
      </c>
      <c r="J3633" s="48" t="str">
        <f>IF(Ugovori_OPULJP[[#This Row],[DATUM ZAVRŠETKA OPERACIJE]]&gt;DATE(2024,3,31),"u provedbi","završen")</f>
        <v>završen</v>
      </c>
      <c r="K3633" s="46" t="s">
        <v>338</v>
      </c>
      <c r="L3633" s="46" t="s">
        <v>338</v>
      </c>
      <c r="M3633" s="49">
        <v>0.85</v>
      </c>
      <c r="N3633" s="49">
        <v>0.15</v>
      </c>
      <c r="O3633" s="50">
        <f>Ugovori_OPULJP[[#This Row],[Bespovratna sredstva - Ukupno (EU+Nac) HRK
= Ukupna ugovorena vrijednost bespovratnih sredstava]]*Ugovori_OPULJP[[#This Row],[EU STOPA SUFINANCIRANJA %
EU CO-FINANCING RATE %]]</f>
        <v>1401004.6375</v>
      </c>
      <c r="P3633" s="51">
        <f>Ugovori_OPULJP[[#This Row],[Bespovratna sredstva - EU dio - HRK]]/7.5345</f>
        <v>185945.27009091512</v>
      </c>
      <c r="Q3633" s="50">
        <f>Ugovori_OPULJP[[#This Row],[Bespovratna sredstva - Ukupno (EU+Nac) HRK
= Ukupna ugovorena vrijednost bespovratnih sredstava]]*Ugovori_OPULJP[[#This Row],[STOPA NACIONALNOG SUFINANCIRANJA %]]</f>
        <v>247236.11249999999</v>
      </c>
      <c r="R3633" s="51">
        <f>Ugovori_OPULJP[[#This Row],[Bespovratna sredstva - Nacionalni dio - HRK]]/7.5345</f>
        <v>32813.871192514431</v>
      </c>
      <c r="S3633" s="50">
        <v>1648240.75</v>
      </c>
      <c r="T3633" s="51">
        <f>Ugovori_OPULJP[[#This Row],[Bespovratna sredstva - Ukupno (EU+Nac) HRK
= Ukupna ugovorena vrijednost bespovratnih sredstava]]/7.5345</f>
        <v>218759.14128342955</v>
      </c>
      <c r="U3633" s="50">
        <v>0</v>
      </c>
      <c r="V3633" s="51">
        <f>Ugovori_OPULJP[[#This Row],[Javni doprinos korisnika - HRK]]/7.5345</f>
        <v>0</v>
      </c>
      <c r="W3633" s="50">
        <v>0</v>
      </c>
      <c r="X3633" s="51">
        <f>Ugovori_OPULJP[[#This Row],[Privatni doprinos korisnika - HRK]]/7.5345</f>
        <v>0</v>
      </c>
      <c r="Y3633" s="52">
        <v>1648240.75</v>
      </c>
      <c r="Z3633" s="53">
        <f>Ugovori_OPULJP[[#This Row],[UKUPNI PRIHVATLJIVI IZDACI
TOTAL ELIGIBLE EXPENDITURE
= Bespovratna sredstva ukupno + doprinos korisnika
= Ukupni prihvatljivi troškovi
= Ukupna ugovorena vrijednost projekta HRK]]/7.5345</f>
        <v>218759.14128342955</v>
      </c>
      <c r="AA3633" s="44" t="s">
        <v>12326</v>
      </c>
      <c r="AB3633" s="44" t="s">
        <v>753</v>
      </c>
      <c r="AC3633" s="114" t="s">
        <v>13183</v>
      </c>
      <c r="AD3633" s="43" t="s">
        <v>12328</v>
      </c>
    </row>
    <row r="3634" spans="1:30" ht="88.5" customHeight="1" x14ac:dyDescent="0.2">
      <c r="A3634" s="41" t="s">
        <v>13184</v>
      </c>
      <c r="B3634" s="42" t="s">
        <v>12136</v>
      </c>
      <c r="C3634" s="43" t="s">
        <v>12323</v>
      </c>
      <c r="D3634" s="43" t="s">
        <v>13009</v>
      </c>
      <c r="E3634" s="44" t="s">
        <v>76</v>
      </c>
      <c r="F3634" s="45" t="s">
        <v>13185</v>
      </c>
      <c r="G3634" s="45" t="s">
        <v>13186</v>
      </c>
      <c r="H3634" s="47">
        <v>44152</v>
      </c>
      <c r="I3634" s="47">
        <v>44882</v>
      </c>
      <c r="J3634" s="48" t="str">
        <f>IF(Ugovori_OPULJP[[#This Row],[DATUM ZAVRŠETKA OPERACIJE]]&gt;DATE(2024,3,31),"u provedbi","završen")</f>
        <v>završen</v>
      </c>
      <c r="K3634" s="46" t="s">
        <v>79</v>
      </c>
      <c r="L3634" s="46" t="s">
        <v>79</v>
      </c>
      <c r="M3634" s="49">
        <v>0.85</v>
      </c>
      <c r="N3634" s="49">
        <v>0.15</v>
      </c>
      <c r="O3634" s="50">
        <f>Ugovori_OPULJP[[#This Row],[Bespovratna sredstva - Ukupno (EU+Nac) HRK
= Ukupna ugovorena vrijednost bespovratnih sredstava]]*Ugovori_OPULJP[[#This Row],[EU STOPA SUFINANCIRANJA %
EU CO-FINANCING RATE %]]</f>
        <v>1690778.129</v>
      </c>
      <c r="P3634" s="51">
        <f>Ugovori_OPULJP[[#This Row],[Bespovratna sredstva - EU dio - HRK]]/7.5345</f>
        <v>224404.82168690689</v>
      </c>
      <c r="Q3634" s="50">
        <f>Ugovori_OPULJP[[#This Row],[Bespovratna sredstva - Ukupno (EU+Nac) HRK
= Ukupna ugovorena vrijednost bespovratnih sredstava]]*Ugovori_OPULJP[[#This Row],[STOPA NACIONALNOG SUFINANCIRANJA %]]</f>
        <v>298372.61099999998</v>
      </c>
      <c r="R3634" s="51">
        <f>Ugovori_OPULJP[[#This Row],[Bespovratna sredstva - Nacionalni dio - HRK]]/7.5345</f>
        <v>39600.850885924738</v>
      </c>
      <c r="S3634" s="50">
        <v>1989150.74</v>
      </c>
      <c r="T3634" s="51">
        <f>Ugovori_OPULJP[[#This Row],[Bespovratna sredstva - Ukupno (EU+Nac) HRK
= Ukupna ugovorena vrijednost bespovratnih sredstava]]/7.5345</f>
        <v>264005.67257283162</v>
      </c>
      <c r="U3634" s="50">
        <v>0</v>
      </c>
      <c r="V3634" s="51">
        <f>Ugovori_OPULJP[[#This Row],[Javni doprinos korisnika - HRK]]/7.5345</f>
        <v>0</v>
      </c>
      <c r="W3634" s="50">
        <v>0</v>
      </c>
      <c r="X3634" s="51">
        <f>Ugovori_OPULJP[[#This Row],[Privatni doprinos korisnika - HRK]]/7.5345</f>
        <v>0</v>
      </c>
      <c r="Y3634" s="52">
        <v>1989150.74</v>
      </c>
      <c r="Z3634" s="53">
        <f>Ugovori_OPULJP[[#This Row],[UKUPNI PRIHVATLJIVI IZDACI
TOTAL ELIGIBLE EXPENDITURE
= Bespovratna sredstva ukupno + doprinos korisnika
= Ukupni prihvatljivi troškovi
= Ukupna ugovorena vrijednost projekta HRK]]/7.5345</f>
        <v>264005.67257283162</v>
      </c>
      <c r="AA3634" s="44" t="s">
        <v>12326</v>
      </c>
      <c r="AB3634" s="44" t="s">
        <v>753</v>
      </c>
      <c r="AC3634" s="114" t="s">
        <v>13187</v>
      </c>
      <c r="AD3634" s="43" t="s">
        <v>12328</v>
      </c>
    </row>
    <row r="3635" spans="1:30" ht="88.5" customHeight="1" x14ac:dyDescent="0.2">
      <c r="A3635" s="41" t="s">
        <v>13188</v>
      </c>
      <c r="B3635" s="42" t="s">
        <v>12136</v>
      </c>
      <c r="C3635" s="43" t="s">
        <v>12323</v>
      </c>
      <c r="D3635" s="43" t="s">
        <v>13009</v>
      </c>
      <c r="E3635" s="44" t="s">
        <v>76</v>
      </c>
      <c r="F3635" s="45" t="s">
        <v>13189</v>
      </c>
      <c r="G3635" s="45" t="s">
        <v>13190</v>
      </c>
      <c r="H3635" s="47">
        <v>44138</v>
      </c>
      <c r="I3635" s="47">
        <v>44837</v>
      </c>
      <c r="J3635" s="48" t="str">
        <f>IF(Ugovori_OPULJP[[#This Row],[DATUM ZAVRŠETKA OPERACIJE]]&gt;DATE(2024,3,31),"u provedbi","završen")</f>
        <v>završen</v>
      </c>
      <c r="K3635" s="46" t="s">
        <v>271</v>
      </c>
      <c r="L3635" s="46" t="s">
        <v>271</v>
      </c>
      <c r="M3635" s="49">
        <v>0.85</v>
      </c>
      <c r="N3635" s="49">
        <v>0.15</v>
      </c>
      <c r="O3635" s="50">
        <f>Ugovori_OPULJP[[#This Row],[Bespovratna sredstva - Ukupno (EU+Nac) HRK
= Ukupna ugovorena vrijednost bespovratnih sredstava]]*Ugovori_OPULJP[[#This Row],[EU STOPA SUFINANCIRANJA %
EU CO-FINANCING RATE %]]</f>
        <v>1699745.425</v>
      </c>
      <c r="P3635" s="51">
        <f>Ugovori_OPULJP[[#This Row],[Bespovratna sredstva - EU dio - HRK]]/7.5345</f>
        <v>225594.98639591213</v>
      </c>
      <c r="Q3635" s="50">
        <f>Ugovori_OPULJP[[#This Row],[Bespovratna sredstva - Ukupno (EU+Nac) HRK
= Ukupna ugovorena vrijednost bespovratnih sredstava]]*Ugovori_OPULJP[[#This Row],[STOPA NACIONALNOG SUFINANCIRANJA %]]</f>
        <v>299955.07500000001</v>
      </c>
      <c r="R3635" s="51">
        <f>Ugovori_OPULJP[[#This Row],[Bespovratna sredstva - Nacionalni dio - HRK]]/7.5345</f>
        <v>39810.879952219788</v>
      </c>
      <c r="S3635" s="50">
        <v>1999700.5</v>
      </c>
      <c r="T3635" s="51">
        <f>Ugovori_OPULJP[[#This Row],[Bespovratna sredstva - Ukupno (EU+Nac) HRK
= Ukupna ugovorena vrijednost bespovratnih sredstava]]/7.5345</f>
        <v>265405.86634813191</v>
      </c>
      <c r="U3635" s="50">
        <v>0</v>
      </c>
      <c r="V3635" s="51">
        <f>Ugovori_OPULJP[[#This Row],[Javni doprinos korisnika - HRK]]/7.5345</f>
        <v>0</v>
      </c>
      <c r="W3635" s="50">
        <v>0</v>
      </c>
      <c r="X3635" s="51">
        <f>Ugovori_OPULJP[[#This Row],[Privatni doprinos korisnika - HRK]]/7.5345</f>
        <v>0</v>
      </c>
      <c r="Y3635" s="52">
        <v>1999700.5</v>
      </c>
      <c r="Z3635" s="53">
        <f>Ugovori_OPULJP[[#This Row],[UKUPNI PRIHVATLJIVI IZDACI
TOTAL ELIGIBLE EXPENDITURE
= Bespovratna sredstva ukupno + doprinos korisnika
= Ukupni prihvatljivi troškovi
= Ukupna ugovorena vrijednost projekta HRK]]/7.5345</f>
        <v>265405.86634813191</v>
      </c>
      <c r="AA3635" s="44" t="s">
        <v>12326</v>
      </c>
      <c r="AB3635" s="44" t="s">
        <v>753</v>
      </c>
      <c r="AC3635" s="114" t="s">
        <v>13191</v>
      </c>
      <c r="AD3635" s="43" t="s">
        <v>12328</v>
      </c>
    </row>
    <row r="3636" spans="1:30" ht="88.5" customHeight="1" x14ac:dyDescent="0.2">
      <c r="A3636" s="61" t="s">
        <v>13192</v>
      </c>
      <c r="B3636" s="55" t="s">
        <v>12136</v>
      </c>
      <c r="C3636" s="56" t="s">
        <v>12323</v>
      </c>
      <c r="D3636" s="43" t="s">
        <v>13009</v>
      </c>
      <c r="E3636" s="44" t="s">
        <v>76</v>
      </c>
      <c r="F3636" s="62" t="s">
        <v>13193</v>
      </c>
      <c r="G3636" s="62" t="s">
        <v>13194</v>
      </c>
      <c r="H3636" s="59">
        <v>44155</v>
      </c>
      <c r="I3636" s="59">
        <v>44640</v>
      </c>
      <c r="J3636" s="48" t="str">
        <f>IF(Ugovori_OPULJP[[#This Row],[DATUM ZAVRŠETKA OPERACIJE]]&gt;DATE(2024,3,31),"u provedbi","završen")</f>
        <v>završen</v>
      </c>
      <c r="K3636" s="67" t="s">
        <v>249</v>
      </c>
      <c r="L3636" s="58" t="s">
        <v>249</v>
      </c>
      <c r="M3636" s="49">
        <v>0.85</v>
      </c>
      <c r="N3636" s="49">
        <v>0.15</v>
      </c>
      <c r="O3636" s="50">
        <f>Ugovori_OPULJP[[#This Row],[Bespovratna sredstva - Ukupno (EU+Nac) HRK
= Ukupna ugovorena vrijednost bespovratnih sredstava]]*Ugovori_OPULJP[[#This Row],[EU STOPA SUFINANCIRANJA %
EU CO-FINANCING RATE %]]</f>
        <v>1543665.0249999999</v>
      </c>
      <c r="P3636" s="51">
        <f>Ugovori_OPULJP[[#This Row],[Bespovratna sredstva - EU dio - HRK]]/7.5345</f>
        <v>204879.55736943393</v>
      </c>
      <c r="Q3636" s="50">
        <f>Ugovori_OPULJP[[#This Row],[Bespovratna sredstva - Ukupno (EU+Nac) HRK
= Ukupna ugovorena vrijednost bespovratnih sredstava]]*Ugovori_OPULJP[[#This Row],[STOPA NACIONALNOG SUFINANCIRANJA %]]</f>
        <v>272411.47499999998</v>
      </c>
      <c r="R3636" s="51">
        <f>Ugovori_OPULJP[[#This Row],[Bespovratna sredstva - Nacionalni dio - HRK]]/7.5345</f>
        <v>36155.216006370691</v>
      </c>
      <c r="S3636" s="52">
        <v>1816076.5</v>
      </c>
      <c r="T3636" s="53">
        <f>Ugovori_OPULJP[[#This Row],[Bespovratna sredstva - Ukupno (EU+Nac) HRK
= Ukupna ugovorena vrijednost bespovratnih sredstava]]/7.5345</f>
        <v>241034.77337580462</v>
      </c>
      <c r="U3636" s="50">
        <v>0</v>
      </c>
      <c r="V3636" s="51">
        <f>Ugovori_OPULJP[[#This Row],[Javni doprinos korisnika - HRK]]/7.5345</f>
        <v>0</v>
      </c>
      <c r="W3636" s="50">
        <v>0</v>
      </c>
      <c r="X3636" s="51">
        <f>Ugovori_OPULJP[[#This Row],[Privatni doprinos korisnika - HRK]]/7.5345</f>
        <v>0</v>
      </c>
      <c r="Y3636" s="52">
        <v>1816076.5</v>
      </c>
      <c r="Z3636" s="53">
        <f>Ugovori_OPULJP[[#This Row],[UKUPNI PRIHVATLJIVI IZDACI
TOTAL ELIGIBLE EXPENDITURE
= Bespovratna sredstva ukupno + doprinos korisnika
= Ukupni prihvatljivi troškovi
= Ukupna ugovorena vrijednost projekta HRK]]/7.5345</f>
        <v>241034.77337580462</v>
      </c>
      <c r="AA3636" s="57" t="s">
        <v>12326</v>
      </c>
      <c r="AB3636" s="57" t="s">
        <v>753</v>
      </c>
      <c r="AC3636" s="107" t="s">
        <v>13195</v>
      </c>
      <c r="AD3636" s="43" t="s">
        <v>12328</v>
      </c>
    </row>
    <row r="3637" spans="1:30" ht="88.5" customHeight="1" x14ac:dyDescent="0.2">
      <c r="A3637" s="41" t="s">
        <v>13196</v>
      </c>
      <c r="B3637" s="42" t="s">
        <v>12136</v>
      </c>
      <c r="C3637" s="43" t="s">
        <v>12323</v>
      </c>
      <c r="D3637" s="43" t="s">
        <v>13009</v>
      </c>
      <c r="E3637" s="44" t="s">
        <v>76</v>
      </c>
      <c r="F3637" s="45" t="s">
        <v>13197</v>
      </c>
      <c r="G3637" s="45" t="s">
        <v>209</v>
      </c>
      <c r="H3637" s="47">
        <v>44144</v>
      </c>
      <c r="I3637" s="47">
        <v>44874</v>
      </c>
      <c r="J3637" s="48" t="str">
        <f>IF(Ugovori_OPULJP[[#This Row],[DATUM ZAVRŠETKA OPERACIJE]]&gt;DATE(2024,3,31),"u provedbi","završen")</f>
        <v>završen</v>
      </c>
      <c r="K3637" s="46" t="s">
        <v>211</v>
      </c>
      <c r="L3637" s="46" t="s">
        <v>211</v>
      </c>
      <c r="M3637" s="49">
        <v>0.85</v>
      </c>
      <c r="N3637" s="49">
        <v>0.15</v>
      </c>
      <c r="O3637" s="50">
        <f>Ugovori_OPULJP[[#This Row],[Bespovratna sredstva - Ukupno (EU+Nac) HRK
= Ukupna ugovorena vrijednost bespovratnih sredstava]]*Ugovori_OPULJP[[#This Row],[EU STOPA SUFINANCIRANJA %
EU CO-FINANCING RATE %]]</f>
        <v>1567230</v>
      </c>
      <c r="P3637" s="51">
        <f>Ugovori_OPULJP[[#This Row],[Bespovratna sredstva - EU dio - HRK]]/7.5345</f>
        <v>208007.16703165439</v>
      </c>
      <c r="Q3637" s="50">
        <f>Ugovori_OPULJP[[#This Row],[Bespovratna sredstva - Ukupno (EU+Nac) HRK
= Ukupna ugovorena vrijednost bespovratnih sredstava]]*Ugovori_OPULJP[[#This Row],[STOPA NACIONALNOG SUFINANCIRANJA %]]</f>
        <v>276570</v>
      </c>
      <c r="R3637" s="51">
        <f>Ugovori_OPULJP[[#This Row],[Bespovratna sredstva - Nacionalni dio - HRK]]/7.5345</f>
        <v>36707.147123233124</v>
      </c>
      <c r="S3637" s="50">
        <v>1843800</v>
      </c>
      <c r="T3637" s="51">
        <f>Ugovori_OPULJP[[#This Row],[Bespovratna sredstva - Ukupno (EU+Nac) HRK
= Ukupna ugovorena vrijednost bespovratnih sredstava]]/7.5345</f>
        <v>244714.31415488751</v>
      </c>
      <c r="U3637" s="50">
        <v>0</v>
      </c>
      <c r="V3637" s="51">
        <f>Ugovori_OPULJP[[#This Row],[Javni doprinos korisnika - HRK]]/7.5345</f>
        <v>0</v>
      </c>
      <c r="W3637" s="50">
        <v>0</v>
      </c>
      <c r="X3637" s="51">
        <f>Ugovori_OPULJP[[#This Row],[Privatni doprinos korisnika - HRK]]/7.5345</f>
        <v>0</v>
      </c>
      <c r="Y3637" s="52">
        <v>1843800</v>
      </c>
      <c r="Z3637" s="53">
        <f>Ugovori_OPULJP[[#This Row],[UKUPNI PRIHVATLJIVI IZDACI
TOTAL ELIGIBLE EXPENDITURE
= Bespovratna sredstva ukupno + doprinos korisnika
= Ukupni prihvatljivi troškovi
= Ukupna ugovorena vrijednost projekta HRK]]/7.5345</f>
        <v>244714.31415488751</v>
      </c>
      <c r="AA3637" s="44" t="s">
        <v>12326</v>
      </c>
      <c r="AB3637" s="44" t="s">
        <v>753</v>
      </c>
      <c r="AC3637" s="114" t="s">
        <v>13198</v>
      </c>
      <c r="AD3637" s="43" t="s">
        <v>12328</v>
      </c>
    </row>
    <row r="3638" spans="1:30" ht="88.5" customHeight="1" x14ac:dyDescent="0.2">
      <c r="A3638" s="41" t="s">
        <v>13199</v>
      </c>
      <c r="B3638" s="42" t="s">
        <v>12136</v>
      </c>
      <c r="C3638" s="43" t="s">
        <v>12323</v>
      </c>
      <c r="D3638" s="43" t="s">
        <v>13009</v>
      </c>
      <c r="E3638" s="44" t="s">
        <v>76</v>
      </c>
      <c r="F3638" s="45" t="s">
        <v>13200</v>
      </c>
      <c r="G3638" s="62" t="s">
        <v>185</v>
      </c>
      <c r="H3638" s="47">
        <v>44137</v>
      </c>
      <c r="I3638" s="47">
        <v>44867</v>
      </c>
      <c r="J3638" s="48" t="str">
        <f>IF(Ugovori_OPULJP[[#This Row],[DATUM ZAVRŠETKA OPERACIJE]]&gt;DATE(2024,3,31),"u provedbi","završen")</f>
        <v>završen</v>
      </c>
      <c r="K3638" s="46" t="s">
        <v>186</v>
      </c>
      <c r="L3638" s="46" t="s">
        <v>186</v>
      </c>
      <c r="M3638" s="49">
        <v>0.85</v>
      </c>
      <c r="N3638" s="49">
        <v>0.15</v>
      </c>
      <c r="O3638" s="50">
        <f>Ugovori_OPULJP[[#This Row],[Bespovratna sredstva - Ukupno (EU+Nac) HRK
= Ukupna ugovorena vrijednost bespovratnih sredstava]]*Ugovori_OPULJP[[#This Row],[EU STOPA SUFINANCIRANJA %
EU CO-FINANCING RATE %]]</f>
        <v>1688241.0999999999</v>
      </c>
      <c r="P3638" s="51">
        <f>Ugovori_OPULJP[[#This Row],[Bespovratna sredstva - EU dio - HRK]]/7.5345</f>
        <v>224068.10007299751</v>
      </c>
      <c r="Q3638" s="50">
        <f>Ugovori_OPULJP[[#This Row],[Bespovratna sredstva - Ukupno (EU+Nac) HRK
= Ukupna ugovorena vrijednost bespovratnih sredstava]]*Ugovori_OPULJP[[#This Row],[STOPA NACIONALNOG SUFINANCIRANJA %]]</f>
        <v>297924.89999999997</v>
      </c>
      <c r="R3638" s="51">
        <f>Ugovori_OPULJP[[#This Row],[Bespovratna sredstva - Nacionalni dio - HRK]]/7.5345</f>
        <v>39541.429424646616</v>
      </c>
      <c r="S3638" s="50">
        <v>1986166</v>
      </c>
      <c r="T3638" s="51">
        <f>Ugovori_OPULJP[[#This Row],[Bespovratna sredstva - Ukupno (EU+Nac) HRK
= Ukupna ugovorena vrijednost bespovratnih sredstava]]/7.5345</f>
        <v>263609.52949764417</v>
      </c>
      <c r="U3638" s="50">
        <v>0</v>
      </c>
      <c r="V3638" s="51">
        <f>Ugovori_OPULJP[[#This Row],[Javni doprinos korisnika - HRK]]/7.5345</f>
        <v>0</v>
      </c>
      <c r="W3638" s="50">
        <v>0</v>
      </c>
      <c r="X3638" s="51">
        <f>Ugovori_OPULJP[[#This Row],[Privatni doprinos korisnika - HRK]]/7.5345</f>
        <v>0</v>
      </c>
      <c r="Y3638" s="52">
        <v>1986166</v>
      </c>
      <c r="Z3638" s="53">
        <f>Ugovori_OPULJP[[#This Row],[UKUPNI PRIHVATLJIVI IZDACI
TOTAL ELIGIBLE EXPENDITURE
= Bespovratna sredstva ukupno + doprinos korisnika
= Ukupni prihvatljivi troškovi
= Ukupna ugovorena vrijednost projekta HRK]]/7.5345</f>
        <v>263609.52949764417</v>
      </c>
      <c r="AA3638" s="44" t="s">
        <v>12326</v>
      </c>
      <c r="AB3638" s="44" t="s">
        <v>753</v>
      </c>
      <c r="AC3638" s="114" t="s">
        <v>13201</v>
      </c>
      <c r="AD3638" s="43" t="s">
        <v>12328</v>
      </c>
    </row>
    <row r="3639" spans="1:30" ht="88.5" customHeight="1" x14ac:dyDescent="0.2">
      <c r="A3639" s="41" t="s">
        <v>13202</v>
      </c>
      <c r="B3639" s="42" t="s">
        <v>12136</v>
      </c>
      <c r="C3639" s="43" t="s">
        <v>12323</v>
      </c>
      <c r="D3639" s="43" t="s">
        <v>13009</v>
      </c>
      <c r="E3639" s="44" t="s">
        <v>76</v>
      </c>
      <c r="F3639" s="45" t="s">
        <v>13203</v>
      </c>
      <c r="G3639" s="45" t="s">
        <v>13204</v>
      </c>
      <c r="H3639" s="47">
        <v>44145</v>
      </c>
      <c r="I3639" s="47">
        <v>44875</v>
      </c>
      <c r="J3639" s="48" t="str">
        <f>IF(Ugovori_OPULJP[[#This Row],[DATUM ZAVRŠETKA OPERACIJE]]&gt;DATE(2024,3,31),"u provedbi","završen")</f>
        <v>završen</v>
      </c>
      <c r="K3639" s="46" t="s">
        <v>244</v>
      </c>
      <c r="L3639" s="46" t="s">
        <v>244</v>
      </c>
      <c r="M3639" s="49">
        <v>0.85</v>
      </c>
      <c r="N3639" s="49">
        <v>0.15</v>
      </c>
      <c r="O3639" s="50">
        <f>Ugovori_OPULJP[[#This Row],[Bespovratna sredstva - Ukupno (EU+Nac) HRK
= Ukupna ugovorena vrijednost bespovratnih sredstava]]*Ugovori_OPULJP[[#This Row],[EU STOPA SUFINANCIRANJA %
EU CO-FINANCING RATE %]]</f>
        <v>1079193.0564999999</v>
      </c>
      <c r="P3639" s="51">
        <f>Ugovori_OPULJP[[#This Row],[Bespovratna sredstva - EU dio - HRK]]/7.5345</f>
        <v>143233.53328024418</v>
      </c>
      <c r="Q3639" s="50">
        <f>Ugovori_OPULJP[[#This Row],[Bespovratna sredstva - Ukupno (EU+Nac) HRK
= Ukupna ugovorena vrijednost bespovratnih sredstava]]*Ugovori_OPULJP[[#This Row],[STOPA NACIONALNOG SUFINANCIRANJA %]]</f>
        <v>190445.83349999998</v>
      </c>
      <c r="R3639" s="51">
        <f>Ugovori_OPULJP[[#This Row],[Bespovratna sredstva - Nacionalni dio - HRK]]/7.5345</f>
        <v>25276.505872984268</v>
      </c>
      <c r="S3639" s="50">
        <v>1269638.8899999999</v>
      </c>
      <c r="T3639" s="51">
        <f>Ugovori_OPULJP[[#This Row],[Bespovratna sredstva - Ukupno (EU+Nac) HRK
= Ukupna ugovorena vrijednost bespovratnih sredstava]]/7.5345</f>
        <v>168510.03915322846</v>
      </c>
      <c r="U3639" s="50">
        <v>0</v>
      </c>
      <c r="V3639" s="51">
        <f>Ugovori_OPULJP[[#This Row],[Javni doprinos korisnika - HRK]]/7.5345</f>
        <v>0</v>
      </c>
      <c r="W3639" s="50">
        <v>0</v>
      </c>
      <c r="X3639" s="51">
        <f>Ugovori_OPULJP[[#This Row],[Privatni doprinos korisnika - HRK]]/7.5345</f>
        <v>0</v>
      </c>
      <c r="Y3639" s="52">
        <v>1269638.8899999999</v>
      </c>
      <c r="Z3639" s="53">
        <f>Ugovori_OPULJP[[#This Row],[UKUPNI PRIHVATLJIVI IZDACI
TOTAL ELIGIBLE EXPENDITURE
= Bespovratna sredstva ukupno + doprinos korisnika
= Ukupni prihvatljivi troškovi
= Ukupna ugovorena vrijednost projekta HRK]]/7.5345</f>
        <v>168510.03915322846</v>
      </c>
      <c r="AA3639" s="44" t="s">
        <v>12326</v>
      </c>
      <c r="AB3639" s="44" t="s">
        <v>753</v>
      </c>
      <c r="AC3639" s="114" t="s">
        <v>13205</v>
      </c>
      <c r="AD3639" s="43" t="s">
        <v>12328</v>
      </c>
    </row>
    <row r="3640" spans="1:30" ht="88.5" customHeight="1" x14ac:dyDescent="0.2">
      <c r="A3640" s="41" t="s">
        <v>13206</v>
      </c>
      <c r="B3640" s="42" t="s">
        <v>12136</v>
      </c>
      <c r="C3640" s="43" t="s">
        <v>12323</v>
      </c>
      <c r="D3640" s="43" t="s">
        <v>13009</v>
      </c>
      <c r="E3640" s="44" t="s">
        <v>76</v>
      </c>
      <c r="F3640" s="45" t="s">
        <v>13207</v>
      </c>
      <c r="G3640" s="45" t="s">
        <v>12765</v>
      </c>
      <c r="H3640" s="47">
        <v>44138</v>
      </c>
      <c r="I3640" s="47">
        <v>44868</v>
      </c>
      <c r="J3640" s="48" t="str">
        <f>IF(Ugovori_OPULJP[[#This Row],[DATUM ZAVRŠETKA OPERACIJE]]&gt;DATE(2024,3,31),"u provedbi","završen")</f>
        <v>završen</v>
      </c>
      <c r="K3640" s="46" t="s">
        <v>594</v>
      </c>
      <c r="L3640" s="46" t="s">
        <v>594</v>
      </c>
      <c r="M3640" s="49">
        <v>0.85</v>
      </c>
      <c r="N3640" s="49">
        <v>0.15</v>
      </c>
      <c r="O3640" s="50">
        <f>Ugovori_OPULJP[[#This Row],[Bespovratna sredstva - Ukupno (EU+Nac) HRK
= Ukupna ugovorena vrijednost bespovratnih sredstava]]*Ugovori_OPULJP[[#This Row],[EU STOPA SUFINANCIRANJA %
EU CO-FINANCING RATE %]]</f>
        <v>1240825.0870000001</v>
      </c>
      <c r="P3640" s="51">
        <f>Ugovori_OPULJP[[#This Row],[Bespovratna sredstva - EU dio - HRK]]/7.5345</f>
        <v>164685.7902979627</v>
      </c>
      <c r="Q3640" s="50">
        <f>Ugovori_OPULJP[[#This Row],[Bespovratna sredstva - Ukupno (EU+Nac) HRK
= Ukupna ugovorena vrijednost bespovratnih sredstava]]*Ugovori_OPULJP[[#This Row],[STOPA NACIONALNOG SUFINANCIRANJA %]]</f>
        <v>218969.133</v>
      </c>
      <c r="R3640" s="51">
        <f>Ugovori_OPULJP[[#This Row],[Bespovratna sredstva - Nacionalni dio - HRK]]/7.5345</f>
        <v>29062.19828787577</v>
      </c>
      <c r="S3640" s="50">
        <v>1459794.22</v>
      </c>
      <c r="T3640" s="51">
        <f>Ugovori_OPULJP[[#This Row],[Bespovratna sredstva - Ukupno (EU+Nac) HRK
= Ukupna ugovorena vrijednost bespovratnih sredstava]]/7.5345</f>
        <v>193747.98858583847</v>
      </c>
      <c r="U3640" s="50">
        <v>0</v>
      </c>
      <c r="V3640" s="51">
        <f>Ugovori_OPULJP[[#This Row],[Javni doprinos korisnika - HRK]]/7.5345</f>
        <v>0</v>
      </c>
      <c r="W3640" s="50">
        <v>0</v>
      </c>
      <c r="X3640" s="51">
        <f>Ugovori_OPULJP[[#This Row],[Privatni doprinos korisnika - HRK]]/7.5345</f>
        <v>0</v>
      </c>
      <c r="Y3640" s="52">
        <v>1459794.22</v>
      </c>
      <c r="Z3640" s="53">
        <f>Ugovori_OPULJP[[#This Row],[UKUPNI PRIHVATLJIVI IZDACI
TOTAL ELIGIBLE EXPENDITURE
= Bespovratna sredstva ukupno + doprinos korisnika
= Ukupni prihvatljivi troškovi
= Ukupna ugovorena vrijednost projekta HRK]]/7.5345</f>
        <v>193747.98858583847</v>
      </c>
      <c r="AA3640" s="44" t="s">
        <v>12326</v>
      </c>
      <c r="AB3640" s="44" t="s">
        <v>753</v>
      </c>
      <c r="AC3640" s="114" t="s">
        <v>13208</v>
      </c>
      <c r="AD3640" s="43" t="s">
        <v>12328</v>
      </c>
    </row>
    <row r="3641" spans="1:30" ht="88.5" customHeight="1" x14ac:dyDescent="0.2">
      <c r="A3641" s="41" t="s">
        <v>13209</v>
      </c>
      <c r="B3641" s="42" t="s">
        <v>12136</v>
      </c>
      <c r="C3641" s="43" t="s">
        <v>12323</v>
      </c>
      <c r="D3641" s="43" t="s">
        <v>13009</v>
      </c>
      <c r="E3641" s="44" t="s">
        <v>76</v>
      </c>
      <c r="F3641" s="45" t="s">
        <v>13210</v>
      </c>
      <c r="G3641" s="45" t="s">
        <v>589</v>
      </c>
      <c r="H3641" s="47">
        <v>44137</v>
      </c>
      <c r="I3641" s="47">
        <v>44926</v>
      </c>
      <c r="J3641" s="48" t="str">
        <f>IF(Ugovori_OPULJP[[#This Row],[DATUM ZAVRŠETKA OPERACIJE]]&gt;DATE(2024,3,31),"u provedbi","završen")</f>
        <v>završen</v>
      </c>
      <c r="K3641" s="46" t="s">
        <v>271</v>
      </c>
      <c r="L3641" s="46" t="s">
        <v>271</v>
      </c>
      <c r="M3641" s="49">
        <v>0.85</v>
      </c>
      <c r="N3641" s="49">
        <v>0.15</v>
      </c>
      <c r="O3641" s="50">
        <f>Ugovori_OPULJP[[#This Row],[Bespovratna sredstva - Ukupno (EU+Nac) HRK
= Ukupna ugovorena vrijednost bespovratnih sredstava]]*Ugovori_OPULJP[[#This Row],[EU STOPA SUFINANCIRANJA %
EU CO-FINANCING RATE %]]</f>
        <v>1493730.8654999998</v>
      </c>
      <c r="P3641" s="51">
        <f>Ugovori_OPULJP[[#This Row],[Bespovratna sredstva - EU dio - HRK]]/7.5345</f>
        <v>198252.15548477002</v>
      </c>
      <c r="Q3641" s="50">
        <f>Ugovori_OPULJP[[#This Row],[Bespovratna sredstva - Ukupno (EU+Nac) HRK
= Ukupna ugovorena vrijednost bespovratnih sredstava]]*Ugovori_OPULJP[[#This Row],[STOPA NACIONALNOG SUFINANCIRANJA %]]</f>
        <v>263599.56449999998</v>
      </c>
      <c r="R3641" s="51">
        <f>Ugovori_OPULJP[[#This Row],[Bespovratna sredstva - Nacionalni dio - HRK]]/7.5345</f>
        <v>34985.674497312357</v>
      </c>
      <c r="S3641" s="50">
        <v>1757330.43</v>
      </c>
      <c r="T3641" s="51">
        <f>Ugovori_OPULJP[[#This Row],[Bespovratna sredstva - Ukupno (EU+Nac) HRK
= Ukupna ugovorena vrijednost bespovratnih sredstava]]/7.5345</f>
        <v>233237.82998208239</v>
      </c>
      <c r="U3641" s="50">
        <v>0</v>
      </c>
      <c r="V3641" s="51">
        <f>Ugovori_OPULJP[[#This Row],[Javni doprinos korisnika - HRK]]/7.5345</f>
        <v>0</v>
      </c>
      <c r="W3641" s="50">
        <v>0</v>
      </c>
      <c r="X3641" s="51">
        <f>Ugovori_OPULJP[[#This Row],[Privatni doprinos korisnika - HRK]]/7.5345</f>
        <v>0</v>
      </c>
      <c r="Y3641" s="52">
        <v>1757330.43</v>
      </c>
      <c r="Z3641" s="53">
        <f>Ugovori_OPULJP[[#This Row],[UKUPNI PRIHVATLJIVI IZDACI
TOTAL ELIGIBLE EXPENDITURE
= Bespovratna sredstva ukupno + doprinos korisnika
= Ukupni prihvatljivi troškovi
= Ukupna ugovorena vrijednost projekta HRK]]/7.5345</f>
        <v>233237.82998208239</v>
      </c>
      <c r="AA3641" s="44" t="s">
        <v>12326</v>
      </c>
      <c r="AB3641" s="44" t="s">
        <v>753</v>
      </c>
      <c r="AC3641" s="114" t="s">
        <v>13211</v>
      </c>
      <c r="AD3641" s="43" t="s">
        <v>12328</v>
      </c>
    </row>
    <row r="3642" spans="1:30" ht="88.5" customHeight="1" x14ac:dyDescent="0.2">
      <c r="A3642" s="41" t="s">
        <v>13212</v>
      </c>
      <c r="B3642" s="42" t="s">
        <v>12136</v>
      </c>
      <c r="C3642" s="43" t="s">
        <v>12323</v>
      </c>
      <c r="D3642" s="43" t="s">
        <v>13009</v>
      </c>
      <c r="E3642" s="44" t="s">
        <v>76</v>
      </c>
      <c r="F3642" s="45" t="s">
        <v>13213</v>
      </c>
      <c r="G3642" s="45" t="s">
        <v>13214</v>
      </c>
      <c r="H3642" s="47">
        <v>44137</v>
      </c>
      <c r="I3642" s="47">
        <v>44867</v>
      </c>
      <c r="J3642" s="48" t="str">
        <f>IF(Ugovori_OPULJP[[#This Row],[DATUM ZAVRŠETKA OPERACIJE]]&gt;DATE(2024,3,31),"u provedbi","završen")</f>
        <v>završen</v>
      </c>
      <c r="K3642" s="46" t="s">
        <v>249</v>
      </c>
      <c r="L3642" s="46" t="s">
        <v>249</v>
      </c>
      <c r="M3642" s="49">
        <v>0.85</v>
      </c>
      <c r="N3642" s="49">
        <v>0.15</v>
      </c>
      <c r="O3642" s="50">
        <f>Ugovori_OPULJP[[#This Row],[Bespovratna sredstva - Ukupno (EU+Nac) HRK
= Ukupna ugovorena vrijednost bespovratnih sredstava]]*Ugovori_OPULJP[[#This Row],[EU STOPA SUFINANCIRANJA %
EU CO-FINANCING RATE %]]</f>
        <v>1622031.5569999998</v>
      </c>
      <c r="P3642" s="51">
        <f>Ugovori_OPULJP[[#This Row],[Bespovratna sredstva - EU dio - HRK]]/7.5345</f>
        <v>215280.58358218856</v>
      </c>
      <c r="Q3642" s="50">
        <f>Ugovori_OPULJP[[#This Row],[Bespovratna sredstva - Ukupno (EU+Nac) HRK
= Ukupna ugovorena vrijednost bespovratnih sredstava]]*Ugovori_OPULJP[[#This Row],[STOPA NACIONALNOG SUFINANCIRANJA %]]</f>
        <v>286240.86299999995</v>
      </c>
      <c r="R3642" s="51">
        <f>Ugovori_OPULJP[[#This Row],[Bespovratna sredstva - Nacionalni dio - HRK]]/7.5345</f>
        <v>37990.691220386216</v>
      </c>
      <c r="S3642" s="50">
        <v>1908272.42</v>
      </c>
      <c r="T3642" s="51">
        <f>Ugovori_OPULJP[[#This Row],[Bespovratna sredstva - Ukupno (EU+Nac) HRK
= Ukupna ugovorena vrijednost bespovratnih sredstava]]/7.5345</f>
        <v>253271.2748025748</v>
      </c>
      <c r="U3642" s="50">
        <v>0</v>
      </c>
      <c r="V3642" s="51">
        <f>Ugovori_OPULJP[[#This Row],[Javni doprinos korisnika - HRK]]/7.5345</f>
        <v>0</v>
      </c>
      <c r="W3642" s="50">
        <v>0</v>
      </c>
      <c r="X3642" s="51">
        <f>Ugovori_OPULJP[[#This Row],[Privatni doprinos korisnika - HRK]]/7.5345</f>
        <v>0</v>
      </c>
      <c r="Y3642" s="52">
        <v>1908272.42</v>
      </c>
      <c r="Z3642" s="53">
        <f>Ugovori_OPULJP[[#This Row],[UKUPNI PRIHVATLJIVI IZDACI
TOTAL ELIGIBLE EXPENDITURE
= Bespovratna sredstva ukupno + doprinos korisnika
= Ukupni prihvatljivi troškovi
= Ukupna ugovorena vrijednost projekta HRK]]/7.5345</f>
        <v>253271.2748025748</v>
      </c>
      <c r="AA3642" s="44" t="s">
        <v>12326</v>
      </c>
      <c r="AB3642" s="44" t="s">
        <v>753</v>
      </c>
      <c r="AC3642" s="114" t="s">
        <v>13215</v>
      </c>
      <c r="AD3642" s="43" t="s">
        <v>12328</v>
      </c>
    </row>
    <row r="3643" spans="1:30" ht="88.5" customHeight="1" x14ac:dyDescent="0.2">
      <c r="A3643" s="41" t="s">
        <v>13216</v>
      </c>
      <c r="B3643" s="42" t="s">
        <v>12136</v>
      </c>
      <c r="C3643" s="43" t="s">
        <v>12323</v>
      </c>
      <c r="D3643" s="43" t="s">
        <v>13009</v>
      </c>
      <c r="E3643" s="44" t="s">
        <v>76</v>
      </c>
      <c r="F3643" s="45" t="s">
        <v>13217</v>
      </c>
      <c r="G3643" s="45" t="s">
        <v>13218</v>
      </c>
      <c r="H3643" s="47">
        <v>44140</v>
      </c>
      <c r="I3643" s="47">
        <v>44870</v>
      </c>
      <c r="J3643" s="48" t="str">
        <f>IF(Ugovori_OPULJP[[#This Row],[DATUM ZAVRŠETKA OPERACIJE]]&gt;DATE(2024,3,31),"u provedbi","završen")</f>
        <v>završen</v>
      </c>
      <c r="K3643" s="46" t="s">
        <v>249</v>
      </c>
      <c r="L3643" s="46" t="s">
        <v>249</v>
      </c>
      <c r="M3643" s="49">
        <v>0.85</v>
      </c>
      <c r="N3643" s="49">
        <v>0.15</v>
      </c>
      <c r="O3643" s="50">
        <f>Ugovori_OPULJP[[#This Row],[Bespovratna sredstva - Ukupno (EU+Nac) HRK
= Ukupna ugovorena vrijednost bespovratnih sredstava]]*Ugovori_OPULJP[[#This Row],[EU STOPA SUFINANCIRANJA %
EU CO-FINANCING RATE %]]</f>
        <v>1357302.6949999998</v>
      </c>
      <c r="P3643" s="51">
        <f>Ugovori_OPULJP[[#This Row],[Bespovratna sredstva - EU dio - HRK]]/7.5345</f>
        <v>180145.02554914058</v>
      </c>
      <c r="Q3643" s="50">
        <f>Ugovori_OPULJP[[#This Row],[Bespovratna sredstva - Ukupno (EU+Nac) HRK
= Ukupna ugovorena vrijednost bespovratnih sredstava]]*Ugovori_OPULJP[[#This Row],[STOPA NACIONALNOG SUFINANCIRANJA %]]</f>
        <v>239524.00499999998</v>
      </c>
      <c r="R3643" s="51">
        <f>Ugovori_OPULJP[[#This Row],[Bespovratna sredstva - Nacionalni dio - HRK]]/7.5345</f>
        <v>31790.298626318927</v>
      </c>
      <c r="S3643" s="50">
        <v>1596826.7</v>
      </c>
      <c r="T3643" s="51">
        <f>Ugovori_OPULJP[[#This Row],[Bespovratna sredstva - Ukupno (EU+Nac) HRK
= Ukupna ugovorena vrijednost bespovratnih sredstava]]/7.5345</f>
        <v>211935.32417545954</v>
      </c>
      <c r="U3643" s="50">
        <v>0</v>
      </c>
      <c r="V3643" s="51">
        <f>Ugovori_OPULJP[[#This Row],[Javni doprinos korisnika - HRK]]/7.5345</f>
        <v>0</v>
      </c>
      <c r="W3643" s="50">
        <v>0</v>
      </c>
      <c r="X3643" s="51">
        <f>Ugovori_OPULJP[[#This Row],[Privatni doprinos korisnika - HRK]]/7.5345</f>
        <v>0</v>
      </c>
      <c r="Y3643" s="52">
        <v>1596826.7</v>
      </c>
      <c r="Z3643" s="53">
        <f>Ugovori_OPULJP[[#This Row],[UKUPNI PRIHVATLJIVI IZDACI
TOTAL ELIGIBLE EXPENDITURE
= Bespovratna sredstva ukupno + doprinos korisnika
= Ukupni prihvatljivi troškovi
= Ukupna ugovorena vrijednost projekta HRK]]/7.5345</f>
        <v>211935.32417545954</v>
      </c>
      <c r="AA3643" s="44" t="s">
        <v>12326</v>
      </c>
      <c r="AB3643" s="44" t="s">
        <v>753</v>
      </c>
      <c r="AC3643" s="114" t="s">
        <v>13219</v>
      </c>
      <c r="AD3643" s="43" t="s">
        <v>12328</v>
      </c>
    </row>
    <row r="3644" spans="1:30" ht="88.5" customHeight="1" x14ac:dyDescent="0.2">
      <c r="A3644" s="41" t="s">
        <v>13220</v>
      </c>
      <c r="B3644" s="42" t="s">
        <v>12136</v>
      </c>
      <c r="C3644" s="43" t="s">
        <v>12323</v>
      </c>
      <c r="D3644" s="43" t="s">
        <v>13221</v>
      </c>
      <c r="E3644" s="44" t="s">
        <v>76</v>
      </c>
      <c r="F3644" s="45" t="s">
        <v>13222</v>
      </c>
      <c r="G3644" s="45" t="s">
        <v>194</v>
      </c>
      <c r="H3644" s="47">
        <v>43983</v>
      </c>
      <c r="I3644" s="47">
        <v>44713</v>
      </c>
      <c r="J3644" s="48" t="str">
        <f>IF(Ugovori_OPULJP[[#This Row],[DATUM ZAVRŠETKA OPERACIJE]]&gt;DATE(2024,3,31),"u provedbi","završen")</f>
        <v>završen</v>
      </c>
      <c r="K3644" s="46" t="s">
        <v>2688</v>
      </c>
      <c r="L3644" s="46" t="s">
        <v>84</v>
      </c>
      <c r="M3644" s="49">
        <v>0.85</v>
      </c>
      <c r="N3644" s="49">
        <v>0.15</v>
      </c>
      <c r="O3644" s="50">
        <f>Ugovori_OPULJP[[#This Row],[Bespovratna sredstva - Ukupno (EU+Nac) HRK
= Ukupna ugovorena vrijednost bespovratnih sredstava]]*Ugovori_OPULJP[[#This Row],[EU STOPA SUFINANCIRANJA %
EU CO-FINANCING RATE %]]</f>
        <v>1468793.3020000001</v>
      </c>
      <c r="P3644" s="51">
        <f>Ugovori_OPULJP[[#This Row],[Bespovratna sredstva - EU dio - HRK]]/7.5345</f>
        <v>194942.37202203198</v>
      </c>
      <c r="Q3644" s="50">
        <f>Ugovori_OPULJP[[#This Row],[Bespovratna sredstva - Ukupno (EU+Nac) HRK
= Ukupna ugovorena vrijednost bespovratnih sredstava]]*Ugovori_OPULJP[[#This Row],[STOPA NACIONALNOG SUFINANCIRANJA %]]</f>
        <v>259198.818</v>
      </c>
      <c r="R3644" s="51">
        <f>Ugovori_OPULJP[[#This Row],[Bespovratna sredstva - Nacionalni dio - HRK]]/7.5345</f>
        <v>34401.595062711523</v>
      </c>
      <c r="S3644" s="50">
        <v>1727992.12</v>
      </c>
      <c r="T3644" s="51">
        <f>Ugovori_OPULJP[[#This Row],[Bespovratna sredstva - Ukupno (EU+Nac) HRK
= Ukupna ugovorena vrijednost bespovratnih sredstava]]/7.5345</f>
        <v>229343.96708474352</v>
      </c>
      <c r="U3644" s="50">
        <v>0</v>
      </c>
      <c r="V3644" s="51">
        <f>Ugovori_OPULJP[[#This Row],[Javni doprinos korisnika - HRK]]/7.5345</f>
        <v>0</v>
      </c>
      <c r="W3644" s="50">
        <v>0</v>
      </c>
      <c r="X3644" s="51">
        <f>Ugovori_OPULJP[[#This Row],[Privatni doprinos korisnika - HRK]]/7.5345</f>
        <v>0</v>
      </c>
      <c r="Y3644" s="52">
        <v>1727992.12</v>
      </c>
      <c r="Z3644" s="53">
        <f>Ugovori_OPULJP[[#This Row],[UKUPNI PRIHVATLJIVI IZDACI
TOTAL ELIGIBLE EXPENDITURE
= Bespovratna sredstva ukupno + doprinos korisnika
= Ukupni prihvatljivi troškovi
= Ukupna ugovorena vrijednost projekta HRK]]/7.5345</f>
        <v>229343.96708474352</v>
      </c>
      <c r="AA3644" s="44" t="s">
        <v>38</v>
      </c>
      <c r="AB3644" s="44" t="s">
        <v>753</v>
      </c>
      <c r="AC3644" s="114" t="s">
        <v>13223</v>
      </c>
      <c r="AD3644" s="43" t="s">
        <v>12328</v>
      </c>
    </row>
    <row r="3645" spans="1:30" ht="88.5" customHeight="1" x14ac:dyDescent="0.2">
      <c r="A3645" s="41" t="s">
        <v>13224</v>
      </c>
      <c r="B3645" s="42" t="s">
        <v>12136</v>
      </c>
      <c r="C3645" s="43" t="s">
        <v>12323</v>
      </c>
      <c r="D3645" s="43" t="s">
        <v>13221</v>
      </c>
      <c r="E3645" s="44" t="s">
        <v>76</v>
      </c>
      <c r="F3645" s="45" t="s">
        <v>13225</v>
      </c>
      <c r="G3645" s="45" t="s">
        <v>13226</v>
      </c>
      <c r="H3645" s="47">
        <v>43983</v>
      </c>
      <c r="I3645" s="47">
        <v>45078</v>
      </c>
      <c r="J3645" s="48" t="str">
        <f>IF(Ugovori_OPULJP[[#This Row],[DATUM ZAVRŠETKA OPERACIJE]]&gt;DATE(2024,3,31),"u provedbi","završen")</f>
        <v>završen</v>
      </c>
      <c r="K3645" s="46" t="s">
        <v>37</v>
      </c>
      <c r="L3645" s="46" t="s">
        <v>37</v>
      </c>
      <c r="M3645" s="49">
        <v>0.85</v>
      </c>
      <c r="N3645" s="49">
        <v>0.15</v>
      </c>
      <c r="O3645" s="50">
        <f>Ugovori_OPULJP[[#This Row],[Bespovratna sredstva - Ukupno (EU+Nac) HRK
= Ukupna ugovorena vrijednost bespovratnih sredstava]]*Ugovori_OPULJP[[#This Row],[EU STOPA SUFINANCIRANJA %
EU CO-FINANCING RATE %]]</f>
        <v>713852.47399999993</v>
      </c>
      <c r="P3645" s="51">
        <f>Ugovori_OPULJP[[#This Row],[Bespovratna sredstva - EU dio - HRK]]/7.5345</f>
        <v>94744.505143008806</v>
      </c>
      <c r="Q3645" s="50">
        <f>Ugovori_OPULJP[[#This Row],[Bespovratna sredstva - Ukupno (EU+Nac) HRK
= Ukupna ugovorena vrijednost bespovratnih sredstava]]*Ugovori_OPULJP[[#This Row],[STOPA NACIONALNOG SUFINANCIRANJA %]]</f>
        <v>125973.96599999999</v>
      </c>
      <c r="R3645" s="51">
        <f>Ugovori_OPULJP[[#This Row],[Bespovratna sredstva - Nacionalni dio - HRK]]/7.5345</f>
        <v>16719.618554648612</v>
      </c>
      <c r="S3645" s="50">
        <v>839826.44</v>
      </c>
      <c r="T3645" s="51">
        <f>Ugovori_OPULJP[[#This Row],[Bespovratna sredstva - Ukupno (EU+Nac) HRK
= Ukupna ugovorena vrijednost bespovratnih sredstava]]/7.5345</f>
        <v>111464.12369765743</v>
      </c>
      <c r="U3645" s="50">
        <v>0</v>
      </c>
      <c r="V3645" s="51">
        <f>Ugovori_OPULJP[[#This Row],[Javni doprinos korisnika - HRK]]/7.5345</f>
        <v>0</v>
      </c>
      <c r="W3645" s="50">
        <v>0</v>
      </c>
      <c r="X3645" s="51">
        <f>Ugovori_OPULJP[[#This Row],[Privatni doprinos korisnika - HRK]]/7.5345</f>
        <v>0</v>
      </c>
      <c r="Y3645" s="52">
        <v>839826.44</v>
      </c>
      <c r="Z3645" s="53">
        <f>Ugovori_OPULJP[[#This Row],[UKUPNI PRIHVATLJIVI IZDACI
TOTAL ELIGIBLE EXPENDITURE
= Bespovratna sredstva ukupno + doprinos korisnika
= Ukupni prihvatljivi troškovi
= Ukupna ugovorena vrijednost projekta HRK]]/7.5345</f>
        <v>111464.12369765743</v>
      </c>
      <c r="AA3645" s="44" t="s">
        <v>38</v>
      </c>
      <c r="AB3645" s="44" t="s">
        <v>753</v>
      </c>
      <c r="AC3645" s="114" t="s">
        <v>13227</v>
      </c>
      <c r="AD3645" s="43" t="s">
        <v>12328</v>
      </c>
    </row>
    <row r="3646" spans="1:30" ht="88.5" customHeight="1" x14ac:dyDescent="0.2">
      <c r="A3646" s="41" t="s">
        <v>13228</v>
      </c>
      <c r="B3646" s="42" t="s">
        <v>12136</v>
      </c>
      <c r="C3646" s="43" t="s">
        <v>12323</v>
      </c>
      <c r="D3646" s="43" t="s">
        <v>13221</v>
      </c>
      <c r="E3646" s="44" t="s">
        <v>76</v>
      </c>
      <c r="F3646" s="45" t="s">
        <v>13229</v>
      </c>
      <c r="G3646" s="45" t="s">
        <v>13230</v>
      </c>
      <c r="H3646" s="47">
        <v>43983</v>
      </c>
      <c r="I3646" s="47">
        <v>44713</v>
      </c>
      <c r="J3646" s="48" t="str">
        <f>IF(Ugovori_OPULJP[[#This Row],[DATUM ZAVRŠETKA OPERACIJE]]&gt;DATE(2024,3,31),"u provedbi","završen")</f>
        <v>završen</v>
      </c>
      <c r="K3646" s="46" t="s">
        <v>2992</v>
      </c>
      <c r="L3646" s="46" t="s">
        <v>155</v>
      </c>
      <c r="M3646" s="49">
        <v>0.85</v>
      </c>
      <c r="N3646" s="49">
        <v>0.15</v>
      </c>
      <c r="O3646" s="50">
        <f>Ugovori_OPULJP[[#This Row],[Bespovratna sredstva - Ukupno (EU+Nac) HRK
= Ukupna ugovorena vrijednost bespovratnih sredstava]]*Ugovori_OPULJP[[#This Row],[EU STOPA SUFINANCIRANJA %
EU CO-FINANCING RATE %]]</f>
        <v>977942</v>
      </c>
      <c r="P3646" s="51">
        <f>Ugovori_OPULJP[[#This Row],[Bespovratna sredstva - EU dio - HRK]]/7.5345</f>
        <v>129795.20870661622</v>
      </c>
      <c r="Q3646" s="50">
        <f>Ugovori_OPULJP[[#This Row],[Bespovratna sredstva - Ukupno (EU+Nac) HRK
= Ukupna ugovorena vrijednost bespovratnih sredstava]]*Ugovori_OPULJP[[#This Row],[STOPA NACIONALNOG SUFINANCIRANJA %]]</f>
        <v>172578</v>
      </c>
      <c r="R3646" s="51">
        <f>Ugovori_OPULJP[[#This Row],[Bespovratna sredstva - Nacionalni dio - HRK]]/7.5345</f>
        <v>22905.036830579334</v>
      </c>
      <c r="S3646" s="50">
        <v>1150520</v>
      </c>
      <c r="T3646" s="51">
        <f>Ugovori_OPULJP[[#This Row],[Bespovratna sredstva - Ukupno (EU+Nac) HRK
= Ukupna ugovorena vrijednost bespovratnih sredstava]]/7.5345</f>
        <v>152700.24553719556</v>
      </c>
      <c r="U3646" s="50">
        <v>0</v>
      </c>
      <c r="V3646" s="51">
        <f>Ugovori_OPULJP[[#This Row],[Javni doprinos korisnika - HRK]]/7.5345</f>
        <v>0</v>
      </c>
      <c r="W3646" s="50">
        <v>0</v>
      </c>
      <c r="X3646" s="51">
        <f>Ugovori_OPULJP[[#This Row],[Privatni doprinos korisnika - HRK]]/7.5345</f>
        <v>0</v>
      </c>
      <c r="Y3646" s="52">
        <v>1150520</v>
      </c>
      <c r="Z3646" s="53">
        <f>Ugovori_OPULJP[[#This Row],[UKUPNI PRIHVATLJIVI IZDACI
TOTAL ELIGIBLE EXPENDITURE
= Bespovratna sredstva ukupno + doprinos korisnika
= Ukupni prihvatljivi troškovi
= Ukupna ugovorena vrijednost projekta HRK]]/7.5345</f>
        <v>152700.24553719556</v>
      </c>
      <c r="AA3646" s="44" t="s">
        <v>38</v>
      </c>
      <c r="AB3646" s="44" t="s">
        <v>753</v>
      </c>
      <c r="AC3646" s="114" t="s">
        <v>13231</v>
      </c>
      <c r="AD3646" s="43" t="s">
        <v>12328</v>
      </c>
    </row>
    <row r="3647" spans="1:30" ht="88.5" customHeight="1" x14ac:dyDescent="0.2">
      <c r="A3647" s="41" t="s">
        <v>13232</v>
      </c>
      <c r="B3647" s="42" t="s">
        <v>12136</v>
      </c>
      <c r="C3647" s="43" t="s">
        <v>12323</v>
      </c>
      <c r="D3647" s="43" t="s">
        <v>13221</v>
      </c>
      <c r="E3647" s="44" t="s">
        <v>76</v>
      </c>
      <c r="F3647" s="45" t="s">
        <v>13233</v>
      </c>
      <c r="G3647" s="45" t="s">
        <v>13234</v>
      </c>
      <c r="H3647" s="47">
        <v>43983</v>
      </c>
      <c r="I3647" s="47">
        <v>45078</v>
      </c>
      <c r="J3647" s="48" t="str">
        <f>IF(Ugovori_OPULJP[[#This Row],[DATUM ZAVRŠETKA OPERACIJE]]&gt;DATE(2024,3,31),"u provedbi","završen")</f>
        <v>završen</v>
      </c>
      <c r="K3647" s="46" t="s">
        <v>84</v>
      </c>
      <c r="L3647" s="46" t="s">
        <v>84</v>
      </c>
      <c r="M3647" s="49">
        <v>0.85</v>
      </c>
      <c r="N3647" s="49">
        <v>0.15</v>
      </c>
      <c r="O3647" s="50">
        <f>Ugovori_OPULJP[[#This Row],[Bespovratna sredstva - Ukupno (EU+Nac) HRK
= Ukupna ugovorena vrijednost bespovratnih sredstava]]*Ugovori_OPULJP[[#This Row],[EU STOPA SUFINANCIRANJA %
EU CO-FINANCING RATE %]]</f>
        <v>843305.4</v>
      </c>
      <c r="P3647" s="51">
        <f>Ugovori_OPULJP[[#This Row],[Bespovratna sredstva - EU dio - HRK]]/7.5345</f>
        <v>111925.86103921958</v>
      </c>
      <c r="Q3647" s="50">
        <f>Ugovori_OPULJP[[#This Row],[Bespovratna sredstva - Ukupno (EU+Nac) HRK
= Ukupna ugovorena vrijednost bespovratnih sredstava]]*Ugovori_OPULJP[[#This Row],[STOPA NACIONALNOG SUFINANCIRANJA %]]</f>
        <v>148818.6</v>
      </c>
      <c r="R3647" s="51">
        <f>Ugovori_OPULJP[[#This Row],[Bespovratna sredstva - Nacionalni dio - HRK]]/7.5345</f>
        <v>19751.622536332867</v>
      </c>
      <c r="S3647" s="50">
        <v>992124</v>
      </c>
      <c r="T3647" s="51">
        <f>Ugovori_OPULJP[[#This Row],[Bespovratna sredstva - Ukupno (EU+Nac) HRK
= Ukupna ugovorena vrijednost bespovratnih sredstava]]/7.5345</f>
        <v>131677.48357555244</v>
      </c>
      <c r="U3647" s="50">
        <v>0</v>
      </c>
      <c r="V3647" s="51">
        <f>Ugovori_OPULJP[[#This Row],[Javni doprinos korisnika - HRK]]/7.5345</f>
        <v>0</v>
      </c>
      <c r="W3647" s="50">
        <v>0</v>
      </c>
      <c r="X3647" s="51">
        <f>Ugovori_OPULJP[[#This Row],[Privatni doprinos korisnika - HRK]]/7.5345</f>
        <v>0</v>
      </c>
      <c r="Y3647" s="52">
        <v>992124</v>
      </c>
      <c r="Z3647" s="53">
        <f>Ugovori_OPULJP[[#This Row],[UKUPNI PRIHVATLJIVI IZDACI
TOTAL ELIGIBLE EXPENDITURE
= Bespovratna sredstva ukupno + doprinos korisnika
= Ukupni prihvatljivi troškovi
= Ukupna ugovorena vrijednost projekta HRK]]/7.5345</f>
        <v>131677.48357555244</v>
      </c>
      <c r="AA3647" s="44" t="s">
        <v>38</v>
      </c>
      <c r="AB3647" s="44" t="s">
        <v>753</v>
      </c>
      <c r="AC3647" s="114" t="s">
        <v>13235</v>
      </c>
      <c r="AD3647" s="43" t="s">
        <v>12328</v>
      </c>
    </row>
    <row r="3648" spans="1:30" ht="88.5" customHeight="1" x14ac:dyDescent="0.2">
      <c r="A3648" s="41" t="s">
        <v>13236</v>
      </c>
      <c r="B3648" s="42" t="s">
        <v>12136</v>
      </c>
      <c r="C3648" s="43" t="s">
        <v>12323</v>
      </c>
      <c r="D3648" s="43" t="s">
        <v>13221</v>
      </c>
      <c r="E3648" s="44" t="s">
        <v>76</v>
      </c>
      <c r="F3648" s="45" t="s">
        <v>13237</v>
      </c>
      <c r="G3648" s="45" t="s">
        <v>13238</v>
      </c>
      <c r="H3648" s="47">
        <v>43983</v>
      </c>
      <c r="I3648" s="47">
        <v>44713</v>
      </c>
      <c r="J3648" s="48" t="str">
        <f>IF(Ugovori_OPULJP[[#This Row],[DATUM ZAVRŠETKA OPERACIJE]]&gt;DATE(2024,3,31),"u provedbi","završen")</f>
        <v>završen</v>
      </c>
      <c r="K3648" s="46" t="s">
        <v>8932</v>
      </c>
      <c r="L3648" s="46" t="s">
        <v>84</v>
      </c>
      <c r="M3648" s="49">
        <v>0.85</v>
      </c>
      <c r="N3648" s="49">
        <v>0.15</v>
      </c>
      <c r="O3648" s="50">
        <f>Ugovori_OPULJP[[#This Row],[Bespovratna sredstva - Ukupno (EU+Nac) HRK
= Ukupna ugovorena vrijednost bespovratnih sredstava]]*Ugovori_OPULJP[[#This Row],[EU STOPA SUFINANCIRANJA %
EU CO-FINANCING RATE %]]</f>
        <v>1092382.5149999999</v>
      </c>
      <c r="P3648" s="51">
        <f>Ugovori_OPULJP[[#This Row],[Bespovratna sredstva - EU dio - HRK]]/7.5345</f>
        <v>144984.07525383236</v>
      </c>
      <c r="Q3648" s="50">
        <f>Ugovori_OPULJP[[#This Row],[Bespovratna sredstva - Ukupno (EU+Nac) HRK
= Ukupna ugovorena vrijednost bespovratnih sredstava]]*Ugovori_OPULJP[[#This Row],[STOPA NACIONALNOG SUFINANCIRANJA %]]</f>
        <v>192773.38499999998</v>
      </c>
      <c r="R3648" s="51">
        <f>Ugovori_OPULJP[[#This Row],[Bespovratna sredstva - Nacionalni dio - HRK]]/7.5345</f>
        <v>25585.425044793945</v>
      </c>
      <c r="S3648" s="50">
        <v>1285155.8999999999</v>
      </c>
      <c r="T3648" s="51">
        <f>Ugovori_OPULJP[[#This Row],[Bespovratna sredstva - Ukupno (EU+Nac) HRK
= Ukupna ugovorena vrijednost bespovratnih sredstava]]/7.5345</f>
        <v>170569.50029862628</v>
      </c>
      <c r="U3648" s="50">
        <v>0</v>
      </c>
      <c r="V3648" s="51">
        <f>Ugovori_OPULJP[[#This Row],[Javni doprinos korisnika - HRK]]/7.5345</f>
        <v>0</v>
      </c>
      <c r="W3648" s="50">
        <v>0</v>
      </c>
      <c r="X3648" s="51">
        <f>Ugovori_OPULJP[[#This Row],[Privatni doprinos korisnika - HRK]]/7.5345</f>
        <v>0</v>
      </c>
      <c r="Y3648" s="52">
        <v>1285155.8999999999</v>
      </c>
      <c r="Z3648" s="53">
        <f>Ugovori_OPULJP[[#This Row],[UKUPNI PRIHVATLJIVI IZDACI
TOTAL ELIGIBLE EXPENDITURE
= Bespovratna sredstva ukupno + doprinos korisnika
= Ukupni prihvatljivi troškovi
= Ukupna ugovorena vrijednost projekta HRK]]/7.5345</f>
        <v>170569.50029862628</v>
      </c>
      <c r="AA3648" s="44" t="s">
        <v>38</v>
      </c>
      <c r="AB3648" s="44" t="s">
        <v>753</v>
      </c>
      <c r="AC3648" s="114" t="s">
        <v>13239</v>
      </c>
      <c r="AD3648" s="43" t="s">
        <v>12328</v>
      </c>
    </row>
    <row r="3649" spans="1:30" ht="88.5" customHeight="1" x14ac:dyDescent="0.2">
      <c r="A3649" s="41" t="s">
        <v>13240</v>
      </c>
      <c r="B3649" s="42" t="s">
        <v>12136</v>
      </c>
      <c r="C3649" s="43" t="s">
        <v>12323</v>
      </c>
      <c r="D3649" s="43" t="s">
        <v>13221</v>
      </c>
      <c r="E3649" s="44" t="s">
        <v>76</v>
      </c>
      <c r="F3649" s="45" t="s">
        <v>13241</v>
      </c>
      <c r="G3649" s="45" t="s">
        <v>13242</v>
      </c>
      <c r="H3649" s="47">
        <v>43983</v>
      </c>
      <c r="I3649" s="47">
        <v>44713</v>
      </c>
      <c r="J3649" s="48" t="str">
        <f>IF(Ugovori_OPULJP[[#This Row],[DATUM ZAVRŠETKA OPERACIJE]]&gt;DATE(2024,3,31),"u provedbi","završen")</f>
        <v>završen</v>
      </c>
      <c r="K3649" s="46" t="s">
        <v>2992</v>
      </c>
      <c r="L3649" s="46" t="s">
        <v>155</v>
      </c>
      <c r="M3649" s="49">
        <v>0.85</v>
      </c>
      <c r="N3649" s="49">
        <v>0.15</v>
      </c>
      <c r="O3649" s="50">
        <f>Ugovori_OPULJP[[#This Row],[Bespovratna sredstva - Ukupno (EU+Nac) HRK
= Ukupna ugovorena vrijednost bespovratnih sredstava]]*Ugovori_OPULJP[[#This Row],[EU STOPA SUFINANCIRANJA %
EU CO-FINANCING RATE %]]</f>
        <v>950810</v>
      </c>
      <c r="P3649" s="51">
        <f>Ugovori_OPULJP[[#This Row],[Bespovratna sredstva - EU dio - HRK]]/7.5345</f>
        <v>126194.17346871059</v>
      </c>
      <c r="Q3649" s="50">
        <f>Ugovori_OPULJP[[#This Row],[Bespovratna sredstva - Ukupno (EU+Nac) HRK
= Ukupna ugovorena vrijednost bespovratnih sredstava]]*Ugovori_OPULJP[[#This Row],[STOPA NACIONALNOG SUFINANCIRANJA %]]</f>
        <v>167790</v>
      </c>
      <c r="R3649" s="51">
        <f>Ugovori_OPULJP[[#This Row],[Bespovratna sredstva - Nacionalni dio - HRK]]/7.5345</f>
        <v>22269.560023890102</v>
      </c>
      <c r="S3649" s="50">
        <v>1118600</v>
      </c>
      <c r="T3649" s="51">
        <f>Ugovori_OPULJP[[#This Row],[Bespovratna sredstva - Ukupno (EU+Nac) HRK
= Ukupna ugovorena vrijednost bespovratnih sredstava]]/7.5345</f>
        <v>148463.7334926007</v>
      </c>
      <c r="U3649" s="50">
        <v>0</v>
      </c>
      <c r="V3649" s="51">
        <f>Ugovori_OPULJP[[#This Row],[Javni doprinos korisnika - HRK]]/7.5345</f>
        <v>0</v>
      </c>
      <c r="W3649" s="50">
        <v>0</v>
      </c>
      <c r="X3649" s="51">
        <f>Ugovori_OPULJP[[#This Row],[Privatni doprinos korisnika - HRK]]/7.5345</f>
        <v>0</v>
      </c>
      <c r="Y3649" s="52">
        <v>1118600</v>
      </c>
      <c r="Z3649" s="53">
        <f>Ugovori_OPULJP[[#This Row],[UKUPNI PRIHVATLJIVI IZDACI
TOTAL ELIGIBLE EXPENDITURE
= Bespovratna sredstva ukupno + doprinos korisnika
= Ukupni prihvatljivi troškovi
= Ukupna ugovorena vrijednost projekta HRK]]/7.5345</f>
        <v>148463.7334926007</v>
      </c>
      <c r="AA3649" s="44" t="s">
        <v>38</v>
      </c>
      <c r="AB3649" s="44" t="s">
        <v>753</v>
      </c>
      <c r="AC3649" s="114" t="s">
        <v>13243</v>
      </c>
      <c r="AD3649" s="43" t="s">
        <v>12328</v>
      </c>
    </row>
    <row r="3650" spans="1:30" ht="88.5" customHeight="1" x14ac:dyDescent="0.2">
      <c r="A3650" s="41" t="s">
        <v>13244</v>
      </c>
      <c r="B3650" s="42" t="s">
        <v>12136</v>
      </c>
      <c r="C3650" s="43" t="s">
        <v>12323</v>
      </c>
      <c r="D3650" s="43" t="s">
        <v>13221</v>
      </c>
      <c r="E3650" s="44" t="s">
        <v>76</v>
      </c>
      <c r="F3650" s="45" t="s">
        <v>13245</v>
      </c>
      <c r="G3650" s="45" t="s">
        <v>13246</v>
      </c>
      <c r="H3650" s="47">
        <v>43983</v>
      </c>
      <c r="I3650" s="47">
        <v>45078</v>
      </c>
      <c r="J3650" s="48" t="str">
        <f>IF(Ugovori_OPULJP[[#This Row],[DATUM ZAVRŠETKA OPERACIJE]]&gt;DATE(2024,3,31),"u provedbi","završen")</f>
        <v>završen</v>
      </c>
      <c r="K3650" s="46" t="s">
        <v>155</v>
      </c>
      <c r="L3650" s="46" t="s">
        <v>155</v>
      </c>
      <c r="M3650" s="49">
        <v>0.85</v>
      </c>
      <c r="N3650" s="49">
        <v>0.15</v>
      </c>
      <c r="O3650" s="50">
        <f>Ugovori_OPULJP[[#This Row],[Bespovratna sredstva - Ukupno (EU+Nac) HRK
= Ukupna ugovorena vrijednost bespovratnih sredstava]]*Ugovori_OPULJP[[#This Row],[EU STOPA SUFINANCIRANJA %
EU CO-FINANCING RATE %]]</f>
        <v>932998.58149999985</v>
      </c>
      <c r="P3650" s="51">
        <f>Ugovori_OPULJP[[#This Row],[Bespovratna sredstva - EU dio - HRK]]/7.5345</f>
        <v>123830.19198354235</v>
      </c>
      <c r="Q3650" s="50">
        <f>Ugovori_OPULJP[[#This Row],[Bespovratna sredstva - Ukupno (EU+Nac) HRK
= Ukupna ugovorena vrijednost bespovratnih sredstava]]*Ugovori_OPULJP[[#This Row],[STOPA NACIONALNOG SUFINANCIRANJA %]]</f>
        <v>164646.80849999998</v>
      </c>
      <c r="R3650" s="51">
        <f>Ugovori_OPULJP[[#This Row],[Bespovratna sredstva - Nacionalni dio - HRK]]/7.5345</f>
        <v>21852.386820625121</v>
      </c>
      <c r="S3650" s="50">
        <v>1097645.3899999999</v>
      </c>
      <c r="T3650" s="51">
        <f>Ugovori_OPULJP[[#This Row],[Bespovratna sredstva - Ukupno (EU+Nac) HRK
= Ukupna ugovorena vrijednost bespovratnih sredstava]]/7.5345</f>
        <v>145682.57880416748</v>
      </c>
      <c r="U3650" s="50">
        <v>0</v>
      </c>
      <c r="V3650" s="51">
        <f>Ugovori_OPULJP[[#This Row],[Javni doprinos korisnika - HRK]]/7.5345</f>
        <v>0</v>
      </c>
      <c r="W3650" s="50">
        <v>0</v>
      </c>
      <c r="X3650" s="51">
        <f>Ugovori_OPULJP[[#This Row],[Privatni doprinos korisnika - HRK]]/7.5345</f>
        <v>0</v>
      </c>
      <c r="Y3650" s="52">
        <v>1097645.3899999999</v>
      </c>
      <c r="Z3650" s="53">
        <f>Ugovori_OPULJP[[#This Row],[UKUPNI PRIHVATLJIVI IZDACI
TOTAL ELIGIBLE EXPENDITURE
= Bespovratna sredstva ukupno + doprinos korisnika
= Ukupni prihvatljivi troškovi
= Ukupna ugovorena vrijednost projekta HRK]]/7.5345</f>
        <v>145682.57880416748</v>
      </c>
      <c r="AA3650" s="44" t="s">
        <v>38</v>
      </c>
      <c r="AB3650" s="44" t="s">
        <v>753</v>
      </c>
      <c r="AC3650" s="114" t="s">
        <v>13247</v>
      </c>
      <c r="AD3650" s="43" t="s">
        <v>12328</v>
      </c>
    </row>
    <row r="3651" spans="1:30" ht="88.5" customHeight="1" x14ac:dyDescent="0.2">
      <c r="A3651" s="41" t="s">
        <v>13248</v>
      </c>
      <c r="B3651" s="42" t="s">
        <v>12136</v>
      </c>
      <c r="C3651" s="43" t="s">
        <v>12323</v>
      </c>
      <c r="D3651" s="43" t="s">
        <v>13221</v>
      </c>
      <c r="E3651" s="44" t="s">
        <v>76</v>
      </c>
      <c r="F3651" s="45" t="s">
        <v>13249</v>
      </c>
      <c r="G3651" s="45" t="s">
        <v>13250</v>
      </c>
      <c r="H3651" s="47">
        <v>43983</v>
      </c>
      <c r="I3651" s="47">
        <v>44866</v>
      </c>
      <c r="J3651" s="48" t="str">
        <f>IF(Ugovori_OPULJP[[#This Row],[DATUM ZAVRŠETKA OPERACIJE]]&gt;DATE(2024,3,31),"u provedbi","završen")</f>
        <v>završen</v>
      </c>
      <c r="K3651" s="46" t="s">
        <v>79</v>
      </c>
      <c r="L3651" s="46" t="s">
        <v>79</v>
      </c>
      <c r="M3651" s="49">
        <v>0.85</v>
      </c>
      <c r="N3651" s="49">
        <v>0.15</v>
      </c>
      <c r="O3651" s="50">
        <f>Ugovori_OPULJP[[#This Row],[Bespovratna sredstva - Ukupno (EU+Nac) HRK
= Ukupna ugovorena vrijednost bespovratnih sredstava]]*Ugovori_OPULJP[[#This Row],[EU STOPA SUFINANCIRANJA %
EU CO-FINANCING RATE %]]</f>
        <v>1200964.6685000001</v>
      </c>
      <c r="P3651" s="51">
        <f>Ugovori_OPULJP[[#This Row],[Bespovratna sredstva - EU dio - HRK]]/7.5345</f>
        <v>159395.4036100604</v>
      </c>
      <c r="Q3651" s="50">
        <f>Ugovori_OPULJP[[#This Row],[Bespovratna sredstva - Ukupno (EU+Nac) HRK
= Ukupna ugovorena vrijednost bespovratnih sredstava]]*Ugovori_OPULJP[[#This Row],[STOPA NACIONALNOG SUFINANCIRANJA %]]</f>
        <v>211934.94150000002</v>
      </c>
      <c r="R3651" s="51">
        <f>Ugovori_OPULJP[[#This Row],[Bespovratna sredstva - Nacionalni dio - HRK]]/7.5345</f>
        <v>28128.600637069481</v>
      </c>
      <c r="S3651" s="50">
        <v>1412899.61</v>
      </c>
      <c r="T3651" s="51">
        <f>Ugovori_OPULJP[[#This Row],[Bespovratna sredstva - Ukupno (EU+Nac) HRK
= Ukupna ugovorena vrijednost bespovratnih sredstava]]/7.5345</f>
        <v>187524.00424712987</v>
      </c>
      <c r="U3651" s="50">
        <v>0</v>
      </c>
      <c r="V3651" s="51">
        <f>Ugovori_OPULJP[[#This Row],[Javni doprinos korisnika - HRK]]/7.5345</f>
        <v>0</v>
      </c>
      <c r="W3651" s="50">
        <v>0</v>
      </c>
      <c r="X3651" s="51">
        <f>Ugovori_OPULJP[[#This Row],[Privatni doprinos korisnika - HRK]]/7.5345</f>
        <v>0</v>
      </c>
      <c r="Y3651" s="52">
        <v>1412899.61</v>
      </c>
      <c r="Z3651" s="53">
        <f>Ugovori_OPULJP[[#This Row],[UKUPNI PRIHVATLJIVI IZDACI
TOTAL ELIGIBLE EXPENDITURE
= Bespovratna sredstva ukupno + doprinos korisnika
= Ukupni prihvatljivi troškovi
= Ukupna ugovorena vrijednost projekta HRK]]/7.5345</f>
        <v>187524.00424712987</v>
      </c>
      <c r="AA3651" s="44" t="s">
        <v>38</v>
      </c>
      <c r="AB3651" s="44" t="s">
        <v>753</v>
      </c>
      <c r="AC3651" s="114" t="s">
        <v>13251</v>
      </c>
      <c r="AD3651" s="43" t="s">
        <v>12328</v>
      </c>
    </row>
    <row r="3652" spans="1:30" ht="88.5" customHeight="1" x14ac:dyDescent="0.2">
      <c r="A3652" s="41" t="s">
        <v>13252</v>
      </c>
      <c r="B3652" s="42" t="s">
        <v>12136</v>
      </c>
      <c r="C3652" s="43" t="s">
        <v>12323</v>
      </c>
      <c r="D3652" s="43" t="s">
        <v>13221</v>
      </c>
      <c r="E3652" s="44" t="s">
        <v>76</v>
      </c>
      <c r="F3652" s="45" t="s">
        <v>13253</v>
      </c>
      <c r="G3652" s="45" t="s">
        <v>2781</v>
      </c>
      <c r="H3652" s="47">
        <v>43983</v>
      </c>
      <c r="I3652" s="47">
        <v>44805</v>
      </c>
      <c r="J3652" s="48" t="str">
        <f>IF(Ugovori_OPULJP[[#This Row],[DATUM ZAVRŠETKA OPERACIJE]]&gt;DATE(2024,3,31),"u provedbi","završen")</f>
        <v>završen</v>
      </c>
      <c r="K3652" s="46" t="s">
        <v>154</v>
      </c>
      <c r="L3652" s="46" t="s">
        <v>37</v>
      </c>
      <c r="M3652" s="49">
        <v>0.85</v>
      </c>
      <c r="N3652" s="49">
        <v>0.15</v>
      </c>
      <c r="O3652" s="50">
        <f>Ugovori_OPULJP[[#This Row],[Bespovratna sredstva - Ukupno (EU+Nac) HRK
= Ukupna ugovorena vrijednost bespovratnih sredstava]]*Ugovori_OPULJP[[#This Row],[EU STOPA SUFINANCIRANJA %
EU CO-FINANCING RATE %]]</f>
        <v>1235148.5999999999</v>
      </c>
      <c r="P3652" s="51">
        <f>Ugovori_OPULJP[[#This Row],[Bespovratna sredstva - EU dio - HRK]]/7.5345</f>
        <v>163932.39100139355</v>
      </c>
      <c r="Q3652" s="50">
        <f>Ugovori_OPULJP[[#This Row],[Bespovratna sredstva - Ukupno (EU+Nac) HRK
= Ukupna ugovorena vrijednost bespovratnih sredstava]]*Ugovori_OPULJP[[#This Row],[STOPA NACIONALNOG SUFINANCIRANJA %]]</f>
        <v>217967.4</v>
      </c>
      <c r="R3652" s="51">
        <f>Ugovori_OPULJP[[#This Row],[Bespovratna sredstva - Nacionalni dio - HRK]]/7.5345</f>
        <v>28929.245470834161</v>
      </c>
      <c r="S3652" s="50">
        <v>1453116</v>
      </c>
      <c r="T3652" s="51">
        <f>Ugovori_OPULJP[[#This Row],[Bespovratna sredstva - Ukupno (EU+Nac) HRK
= Ukupna ugovorena vrijednost bespovratnih sredstava]]/7.5345</f>
        <v>192861.63647222775</v>
      </c>
      <c r="U3652" s="50">
        <v>0</v>
      </c>
      <c r="V3652" s="51">
        <f>Ugovori_OPULJP[[#This Row],[Javni doprinos korisnika - HRK]]/7.5345</f>
        <v>0</v>
      </c>
      <c r="W3652" s="50">
        <v>0</v>
      </c>
      <c r="X3652" s="51">
        <f>Ugovori_OPULJP[[#This Row],[Privatni doprinos korisnika - HRK]]/7.5345</f>
        <v>0</v>
      </c>
      <c r="Y3652" s="52">
        <v>1453116</v>
      </c>
      <c r="Z3652" s="53">
        <f>Ugovori_OPULJP[[#This Row],[UKUPNI PRIHVATLJIVI IZDACI
TOTAL ELIGIBLE EXPENDITURE
= Bespovratna sredstva ukupno + doprinos korisnika
= Ukupni prihvatljivi troškovi
= Ukupna ugovorena vrijednost projekta HRK]]/7.5345</f>
        <v>192861.63647222775</v>
      </c>
      <c r="AA3652" s="44" t="s">
        <v>38</v>
      </c>
      <c r="AB3652" s="44" t="s">
        <v>753</v>
      </c>
      <c r="AC3652" s="114" t="s">
        <v>13254</v>
      </c>
      <c r="AD3652" s="43" t="s">
        <v>12328</v>
      </c>
    </row>
    <row r="3653" spans="1:30" ht="88.5" customHeight="1" x14ac:dyDescent="0.2">
      <c r="A3653" s="41" t="s">
        <v>13255</v>
      </c>
      <c r="B3653" s="42" t="s">
        <v>12136</v>
      </c>
      <c r="C3653" s="43" t="s">
        <v>12323</v>
      </c>
      <c r="D3653" s="43" t="s">
        <v>13221</v>
      </c>
      <c r="E3653" s="44" t="s">
        <v>76</v>
      </c>
      <c r="F3653" s="45" t="s">
        <v>13256</v>
      </c>
      <c r="G3653" s="62" t="s">
        <v>185</v>
      </c>
      <c r="H3653" s="47">
        <v>43983</v>
      </c>
      <c r="I3653" s="47">
        <v>44713</v>
      </c>
      <c r="J3653" s="48" t="str">
        <f>IF(Ugovori_OPULJP[[#This Row],[DATUM ZAVRŠETKA OPERACIJE]]&gt;DATE(2024,3,31),"u provedbi","završen")</f>
        <v>završen</v>
      </c>
      <c r="K3653" s="46" t="s">
        <v>4589</v>
      </c>
      <c r="L3653" s="46" t="s">
        <v>186</v>
      </c>
      <c r="M3653" s="49">
        <v>0.85</v>
      </c>
      <c r="N3653" s="49">
        <v>0.15</v>
      </c>
      <c r="O3653" s="50">
        <f>Ugovori_OPULJP[[#This Row],[Bespovratna sredstva - Ukupno (EU+Nac) HRK
= Ukupna ugovorena vrijednost bespovratnih sredstava]]*Ugovori_OPULJP[[#This Row],[EU STOPA SUFINANCIRANJA %
EU CO-FINANCING RATE %]]</f>
        <v>1439295.48</v>
      </c>
      <c r="P3653" s="51">
        <f>Ugovori_OPULJP[[#This Row],[Bespovratna sredstva - EU dio - HRK]]/7.5345</f>
        <v>191027.33824407723</v>
      </c>
      <c r="Q3653" s="50">
        <f>Ugovori_OPULJP[[#This Row],[Bespovratna sredstva - Ukupno (EU+Nac) HRK
= Ukupna ugovorena vrijednost bespovratnih sredstava]]*Ugovori_OPULJP[[#This Row],[STOPA NACIONALNOG SUFINANCIRANJA %]]</f>
        <v>253993.32</v>
      </c>
      <c r="R3653" s="51">
        <f>Ugovori_OPULJP[[#This Row],[Bespovratna sredstva - Nacionalni dio - HRK]]/7.5345</f>
        <v>33710.706748954806</v>
      </c>
      <c r="S3653" s="50">
        <v>1693288.8</v>
      </c>
      <c r="T3653" s="51">
        <f>Ugovori_OPULJP[[#This Row],[Bespovratna sredstva - Ukupno (EU+Nac) HRK
= Ukupna ugovorena vrijednost bespovratnih sredstava]]/7.5345</f>
        <v>224738.04499303203</v>
      </c>
      <c r="U3653" s="50">
        <v>0</v>
      </c>
      <c r="V3653" s="51">
        <f>Ugovori_OPULJP[[#This Row],[Javni doprinos korisnika - HRK]]/7.5345</f>
        <v>0</v>
      </c>
      <c r="W3653" s="50">
        <v>0</v>
      </c>
      <c r="X3653" s="51">
        <f>Ugovori_OPULJP[[#This Row],[Privatni doprinos korisnika - HRK]]/7.5345</f>
        <v>0</v>
      </c>
      <c r="Y3653" s="52">
        <v>1693288.8</v>
      </c>
      <c r="Z3653" s="53">
        <f>Ugovori_OPULJP[[#This Row],[UKUPNI PRIHVATLJIVI IZDACI
TOTAL ELIGIBLE EXPENDITURE
= Bespovratna sredstva ukupno + doprinos korisnika
= Ukupni prihvatljivi troškovi
= Ukupna ugovorena vrijednost projekta HRK]]/7.5345</f>
        <v>224738.04499303203</v>
      </c>
      <c r="AA3653" s="44" t="s">
        <v>38</v>
      </c>
      <c r="AB3653" s="44" t="s">
        <v>753</v>
      </c>
      <c r="AC3653" s="114" t="s">
        <v>13257</v>
      </c>
      <c r="AD3653" s="43" t="s">
        <v>12328</v>
      </c>
    </row>
    <row r="3654" spans="1:30" ht="88.5" customHeight="1" x14ac:dyDescent="0.2">
      <c r="A3654" s="41" t="s">
        <v>13258</v>
      </c>
      <c r="B3654" s="42" t="s">
        <v>12136</v>
      </c>
      <c r="C3654" s="43" t="s">
        <v>12323</v>
      </c>
      <c r="D3654" s="43" t="s">
        <v>13221</v>
      </c>
      <c r="E3654" s="44" t="s">
        <v>76</v>
      </c>
      <c r="F3654" s="45" t="s">
        <v>13259</v>
      </c>
      <c r="G3654" s="45" t="s">
        <v>12971</v>
      </c>
      <c r="H3654" s="47">
        <v>43983</v>
      </c>
      <c r="I3654" s="47">
        <v>44713</v>
      </c>
      <c r="J3654" s="48" t="str">
        <f>IF(Ugovori_OPULJP[[#This Row],[DATUM ZAVRŠETKA OPERACIJE]]&gt;DATE(2024,3,31),"u provedbi","završen")</f>
        <v>završen</v>
      </c>
      <c r="K3654" s="46" t="s">
        <v>37</v>
      </c>
      <c r="L3654" s="46" t="s">
        <v>37</v>
      </c>
      <c r="M3654" s="49">
        <v>0.85</v>
      </c>
      <c r="N3654" s="49">
        <v>0.15</v>
      </c>
      <c r="O3654" s="50">
        <f>Ugovori_OPULJP[[#This Row],[Bespovratna sredstva - Ukupno (EU+Nac) HRK
= Ukupna ugovorena vrijednost bespovratnih sredstava]]*Ugovori_OPULJP[[#This Row],[EU STOPA SUFINANCIRANJA %
EU CO-FINANCING RATE %]]</f>
        <v>1562404.074</v>
      </c>
      <c r="P3654" s="51">
        <f>Ugovori_OPULJP[[#This Row],[Bespovratna sredstva - EU dio - HRK]]/7.5345</f>
        <v>207366.65657973322</v>
      </c>
      <c r="Q3654" s="50">
        <f>Ugovori_OPULJP[[#This Row],[Bespovratna sredstva - Ukupno (EU+Nac) HRK
= Ukupna ugovorena vrijednost bespovratnih sredstava]]*Ugovori_OPULJP[[#This Row],[STOPA NACIONALNOG SUFINANCIRANJA %]]</f>
        <v>275718.36599999998</v>
      </c>
      <c r="R3654" s="51">
        <f>Ugovori_OPULJP[[#This Row],[Bespovratna sredstva - Nacionalni dio - HRK]]/7.5345</f>
        <v>36594.115867011744</v>
      </c>
      <c r="S3654" s="50">
        <v>1838122.44</v>
      </c>
      <c r="T3654" s="51">
        <f>Ugovori_OPULJP[[#This Row],[Bespovratna sredstva - Ukupno (EU+Nac) HRK
= Ukupna ugovorena vrijednost bespovratnih sredstava]]/7.5345</f>
        <v>243960.77244674496</v>
      </c>
      <c r="U3654" s="50">
        <v>0</v>
      </c>
      <c r="V3654" s="51">
        <f>Ugovori_OPULJP[[#This Row],[Javni doprinos korisnika - HRK]]/7.5345</f>
        <v>0</v>
      </c>
      <c r="W3654" s="50">
        <v>0</v>
      </c>
      <c r="X3654" s="51">
        <f>Ugovori_OPULJP[[#This Row],[Privatni doprinos korisnika - HRK]]/7.5345</f>
        <v>0</v>
      </c>
      <c r="Y3654" s="52">
        <v>1838122.44</v>
      </c>
      <c r="Z3654" s="53">
        <f>Ugovori_OPULJP[[#This Row],[UKUPNI PRIHVATLJIVI IZDACI
TOTAL ELIGIBLE EXPENDITURE
= Bespovratna sredstva ukupno + doprinos korisnika
= Ukupni prihvatljivi troškovi
= Ukupna ugovorena vrijednost projekta HRK]]/7.5345</f>
        <v>243960.77244674496</v>
      </c>
      <c r="AA3654" s="44" t="s">
        <v>38</v>
      </c>
      <c r="AB3654" s="44" t="s">
        <v>753</v>
      </c>
      <c r="AC3654" s="114" t="s">
        <v>13260</v>
      </c>
      <c r="AD3654" s="43" t="s">
        <v>12328</v>
      </c>
    </row>
    <row r="3655" spans="1:30" ht="88.5" customHeight="1" x14ac:dyDescent="0.2">
      <c r="A3655" s="41" t="s">
        <v>13261</v>
      </c>
      <c r="B3655" s="42" t="s">
        <v>12136</v>
      </c>
      <c r="C3655" s="43" t="s">
        <v>12323</v>
      </c>
      <c r="D3655" s="43" t="s">
        <v>13221</v>
      </c>
      <c r="E3655" s="44" t="s">
        <v>76</v>
      </c>
      <c r="F3655" s="45" t="s">
        <v>13262</v>
      </c>
      <c r="G3655" s="45" t="s">
        <v>3863</v>
      </c>
      <c r="H3655" s="47">
        <v>43983</v>
      </c>
      <c r="I3655" s="47">
        <v>45078</v>
      </c>
      <c r="J3655" s="48" t="str">
        <f>IF(Ugovori_OPULJP[[#This Row],[DATUM ZAVRŠETKA OPERACIJE]]&gt;DATE(2024,3,31),"u provedbi","završen")</f>
        <v>završen</v>
      </c>
      <c r="K3655" s="46" t="s">
        <v>84</v>
      </c>
      <c r="L3655" s="46" t="s">
        <v>84</v>
      </c>
      <c r="M3655" s="49">
        <v>0.85</v>
      </c>
      <c r="N3655" s="49">
        <v>0.15</v>
      </c>
      <c r="O3655" s="50">
        <f>Ugovori_OPULJP[[#This Row],[Bespovratna sredstva - Ukupno (EU+Nac) HRK
= Ukupna ugovorena vrijednost bespovratnih sredstava]]*Ugovori_OPULJP[[#This Row],[EU STOPA SUFINANCIRANJA %
EU CO-FINANCING RATE %]]</f>
        <v>1183246.75</v>
      </c>
      <c r="P3655" s="51">
        <f>Ugovori_OPULJP[[#This Row],[Bespovratna sredstva - EU dio - HRK]]/7.5345</f>
        <v>157043.83170747891</v>
      </c>
      <c r="Q3655" s="50">
        <f>Ugovori_OPULJP[[#This Row],[Bespovratna sredstva - Ukupno (EU+Nac) HRK
= Ukupna ugovorena vrijednost bespovratnih sredstava]]*Ugovori_OPULJP[[#This Row],[STOPA NACIONALNOG SUFINANCIRANJA %]]</f>
        <v>208808.25</v>
      </c>
      <c r="R3655" s="51">
        <f>Ugovori_OPULJP[[#This Row],[Bespovratna sredstva - Nacionalni dio - HRK]]/7.5345</f>
        <v>27713.61736014334</v>
      </c>
      <c r="S3655" s="50">
        <v>1392055</v>
      </c>
      <c r="T3655" s="51">
        <f>Ugovori_OPULJP[[#This Row],[Bespovratna sredstva - Ukupno (EU+Nac) HRK
= Ukupna ugovorena vrijednost bespovratnih sredstava]]/7.5345</f>
        <v>184757.44906762225</v>
      </c>
      <c r="U3655" s="50">
        <v>0</v>
      </c>
      <c r="V3655" s="51">
        <f>Ugovori_OPULJP[[#This Row],[Javni doprinos korisnika - HRK]]/7.5345</f>
        <v>0</v>
      </c>
      <c r="W3655" s="50">
        <v>0</v>
      </c>
      <c r="X3655" s="51">
        <f>Ugovori_OPULJP[[#This Row],[Privatni doprinos korisnika - HRK]]/7.5345</f>
        <v>0</v>
      </c>
      <c r="Y3655" s="52">
        <v>1392055</v>
      </c>
      <c r="Z3655" s="53">
        <f>Ugovori_OPULJP[[#This Row],[UKUPNI PRIHVATLJIVI IZDACI
TOTAL ELIGIBLE EXPENDITURE
= Bespovratna sredstva ukupno + doprinos korisnika
= Ukupni prihvatljivi troškovi
= Ukupna ugovorena vrijednost projekta HRK]]/7.5345</f>
        <v>184757.44906762225</v>
      </c>
      <c r="AA3655" s="44" t="s">
        <v>38</v>
      </c>
      <c r="AB3655" s="44" t="s">
        <v>753</v>
      </c>
      <c r="AC3655" s="114" t="s">
        <v>13263</v>
      </c>
      <c r="AD3655" s="43" t="s">
        <v>12328</v>
      </c>
    </row>
    <row r="3656" spans="1:30" ht="88.5" customHeight="1" x14ac:dyDescent="0.2">
      <c r="A3656" s="41" t="s">
        <v>13264</v>
      </c>
      <c r="B3656" s="42" t="s">
        <v>12136</v>
      </c>
      <c r="C3656" s="43" t="s">
        <v>12323</v>
      </c>
      <c r="D3656" s="43" t="s">
        <v>13221</v>
      </c>
      <c r="E3656" s="44" t="s">
        <v>76</v>
      </c>
      <c r="F3656" s="45" t="s">
        <v>13265</v>
      </c>
      <c r="G3656" s="45" t="s">
        <v>13266</v>
      </c>
      <c r="H3656" s="47">
        <v>43983</v>
      </c>
      <c r="I3656" s="47">
        <v>44713</v>
      </c>
      <c r="J3656" s="48" t="str">
        <f>IF(Ugovori_OPULJP[[#This Row],[DATUM ZAVRŠETKA OPERACIJE]]&gt;DATE(2024,3,31),"u provedbi","završen")</f>
        <v>završen</v>
      </c>
      <c r="K3656" s="46" t="s">
        <v>13267</v>
      </c>
      <c r="L3656" s="46" t="s">
        <v>37</v>
      </c>
      <c r="M3656" s="49">
        <v>0.85</v>
      </c>
      <c r="N3656" s="49">
        <v>0.15</v>
      </c>
      <c r="O3656" s="50">
        <f>Ugovori_OPULJP[[#This Row],[Bespovratna sredstva - Ukupno (EU+Nac) HRK
= Ukupna ugovorena vrijednost bespovratnih sredstava]]*Ugovori_OPULJP[[#This Row],[EU STOPA SUFINANCIRANJA %
EU CO-FINANCING RATE %]]</f>
        <v>1333323.5999999999</v>
      </c>
      <c r="P3656" s="51">
        <f>Ugovori_OPULJP[[#This Row],[Bespovratna sredstva - EU dio - HRK]]/7.5345</f>
        <v>176962.45271749949</v>
      </c>
      <c r="Q3656" s="50">
        <f>Ugovori_OPULJP[[#This Row],[Bespovratna sredstva - Ukupno (EU+Nac) HRK
= Ukupna ugovorena vrijednost bespovratnih sredstava]]*Ugovori_OPULJP[[#This Row],[STOPA NACIONALNOG SUFINANCIRANJA %]]</f>
        <v>235292.4</v>
      </c>
      <c r="R3656" s="51">
        <f>Ugovori_OPULJP[[#This Row],[Bespovratna sredstva - Nacionalni dio - HRK]]/7.5345</f>
        <v>31228.668126617558</v>
      </c>
      <c r="S3656" s="50">
        <v>1568616</v>
      </c>
      <c r="T3656" s="51">
        <f>Ugovori_OPULJP[[#This Row],[Bespovratna sredstva - Ukupno (EU+Nac) HRK
= Ukupna ugovorena vrijednost bespovratnih sredstava]]/7.5345</f>
        <v>208191.12084411705</v>
      </c>
      <c r="U3656" s="50">
        <v>0</v>
      </c>
      <c r="V3656" s="51">
        <f>Ugovori_OPULJP[[#This Row],[Javni doprinos korisnika - HRK]]/7.5345</f>
        <v>0</v>
      </c>
      <c r="W3656" s="50">
        <v>0</v>
      </c>
      <c r="X3656" s="51">
        <f>Ugovori_OPULJP[[#This Row],[Privatni doprinos korisnika - HRK]]/7.5345</f>
        <v>0</v>
      </c>
      <c r="Y3656" s="52">
        <v>1568616</v>
      </c>
      <c r="Z3656" s="53">
        <f>Ugovori_OPULJP[[#This Row],[UKUPNI PRIHVATLJIVI IZDACI
TOTAL ELIGIBLE EXPENDITURE
= Bespovratna sredstva ukupno + doprinos korisnika
= Ukupni prihvatljivi troškovi
= Ukupna ugovorena vrijednost projekta HRK]]/7.5345</f>
        <v>208191.12084411705</v>
      </c>
      <c r="AA3656" s="44" t="s">
        <v>38</v>
      </c>
      <c r="AB3656" s="44" t="s">
        <v>753</v>
      </c>
      <c r="AC3656" s="114" t="s">
        <v>13268</v>
      </c>
      <c r="AD3656" s="43" t="s">
        <v>12328</v>
      </c>
    </row>
    <row r="3657" spans="1:30" ht="88.5" customHeight="1" x14ac:dyDescent="0.2">
      <c r="A3657" s="41" t="s">
        <v>13269</v>
      </c>
      <c r="B3657" s="42" t="s">
        <v>12136</v>
      </c>
      <c r="C3657" s="43" t="s">
        <v>12323</v>
      </c>
      <c r="D3657" s="43" t="s">
        <v>13221</v>
      </c>
      <c r="E3657" s="44" t="s">
        <v>76</v>
      </c>
      <c r="F3657" s="45" t="s">
        <v>13270</v>
      </c>
      <c r="G3657" s="45" t="s">
        <v>13271</v>
      </c>
      <c r="H3657" s="47">
        <v>43983</v>
      </c>
      <c r="I3657" s="47">
        <v>44896</v>
      </c>
      <c r="J3657" s="48" t="str">
        <f>IF(Ugovori_OPULJP[[#This Row],[DATUM ZAVRŠETKA OPERACIJE]]&gt;DATE(2024,3,31),"u provedbi","završen")</f>
        <v>završen</v>
      </c>
      <c r="K3657" s="46" t="s">
        <v>84</v>
      </c>
      <c r="L3657" s="46" t="s">
        <v>84</v>
      </c>
      <c r="M3657" s="49">
        <v>0.85</v>
      </c>
      <c r="N3657" s="49">
        <v>0.15</v>
      </c>
      <c r="O3657" s="50">
        <f>Ugovori_OPULJP[[#This Row],[Bespovratna sredstva - Ukupno (EU+Nac) HRK
= Ukupna ugovorena vrijednost bespovratnih sredstava]]*Ugovori_OPULJP[[#This Row],[EU STOPA SUFINANCIRANJA %
EU CO-FINANCING RATE %]]</f>
        <v>904721.929</v>
      </c>
      <c r="P3657" s="51">
        <f>Ugovori_OPULJP[[#This Row],[Bespovratna sredstva - EU dio - HRK]]/7.5345</f>
        <v>120077.2352511779</v>
      </c>
      <c r="Q3657" s="50">
        <f>Ugovori_OPULJP[[#This Row],[Bespovratna sredstva - Ukupno (EU+Nac) HRK
= Ukupna ugovorena vrijednost bespovratnih sredstava]]*Ugovori_OPULJP[[#This Row],[STOPA NACIONALNOG SUFINANCIRANJA %]]</f>
        <v>159656.81099999999</v>
      </c>
      <c r="R3657" s="51">
        <f>Ugovori_OPULJP[[#This Row],[Bespovratna sredstva - Nacionalni dio - HRK]]/7.5345</f>
        <v>21190.100338443157</v>
      </c>
      <c r="S3657" s="50">
        <v>1064378.74</v>
      </c>
      <c r="T3657" s="51">
        <f>Ugovori_OPULJP[[#This Row],[Bespovratna sredstva - Ukupno (EU+Nac) HRK
= Ukupna ugovorena vrijednost bespovratnih sredstava]]/7.5345</f>
        <v>141267.33558962107</v>
      </c>
      <c r="U3657" s="50">
        <v>0</v>
      </c>
      <c r="V3657" s="51">
        <f>Ugovori_OPULJP[[#This Row],[Javni doprinos korisnika - HRK]]/7.5345</f>
        <v>0</v>
      </c>
      <c r="W3657" s="50">
        <v>0</v>
      </c>
      <c r="X3657" s="51">
        <f>Ugovori_OPULJP[[#This Row],[Privatni doprinos korisnika - HRK]]/7.5345</f>
        <v>0</v>
      </c>
      <c r="Y3657" s="52">
        <v>1064378.74</v>
      </c>
      <c r="Z3657" s="53">
        <f>Ugovori_OPULJP[[#This Row],[UKUPNI PRIHVATLJIVI IZDACI
TOTAL ELIGIBLE EXPENDITURE
= Bespovratna sredstva ukupno + doprinos korisnika
= Ukupni prihvatljivi troškovi
= Ukupna ugovorena vrijednost projekta HRK]]/7.5345</f>
        <v>141267.33558962107</v>
      </c>
      <c r="AA3657" s="44" t="s">
        <v>38</v>
      </c>
      <c r="AB3657" s="44" t="s">
        <v>753</v>
      </c>
      <c r="AC3657" s="114" t="s">
        <v>13272</v>
      </c>
      <c r="AD3657" s="43" t="s">
        <v>12328</v>
      </c>
    </row>
    <row r="3658" spans="1:30" ht="88.5" customHeight="1" x14ac:dyDescent="0.2">
      <c r="A3658" s="41" t="s">
        <v>13273</v>
      </c>
      <c r="B3658" s="42" t="s">
        <v>12136</v>
      </c>
      <c r="C3658" s="43" t="s">
        <v>12323</v>
      </c>
      <c r="D3658" s="43" t="s">
        <v>13221</v>
      </c>
      <c r="E3658" s="44" t="s">
        <v>76</v>
      </c>
      <c r="F3658" s="45" t="s">
        <v>13274</v>
      </c>
      <c r="G3658" s="45" t="s">
        <v>13275</v>
      </c>
      <c r="H3658" s="47">
        <v>43983</v>
      </c>
      <c r="I3658" s="47">
        <v>44713</v>
      </c>
      <c r="J3658" s="48" t="str">
        <f>IF(Ugovori_OPULJP[[#This Row],[DATUM ZAVRŠETKA OPERACIJE]]&gt;DATE(2024,3,31),"u provedbi","završen")</f>
        <v>završen</v>
      </c>
      <c r="K3658" s="46" t="s">
        <v>154</v>
      </c>
      <c r="L3658" s="46" t="s">
        <v>37</v>
      </c>
      <c r="M3658" s="49">
        <v>0.85</v>
      </c>
      <c r="N3658" s="49">
        <v>0.15</v>
      </c>
      <c r="O3658" s="50">
        <f>Ugovori_OPULJP[[#This Row],[Bespovratna sredstva - Ukupno (EU+Nac) HRK
= Ukupna ugovorena vrijednost bespovratnih sredstava]]*Ugovori_OPULJP[[#This Row],[EU STOPA SUFINANCIRANJA %
EU CO-FINANCING RATE %]]</f>
        <v>936292.0085</v>
      </c>
      <c r="P3658" s="51">
        <f>Ugovori_OPULJP[[#This Row],[Bespovratna sredstva - EU dio - HRK]]/7.5345</f>
        <v>124267.30486429093</v>
      </c>
      <c r="Q3658" s="50">
        <f>Ugovori_OPULJP[[#This Row],[Bespovratna sredstva - Ukupno (EU+Nac) HRK
= Ukupna ugovorena vrijednost bespovratnih sredstava]]*Ugovori_OPULJP[[#This Row],[STOPA NACIONALNOG SUFINANCIRANJA %]]</f>
        <v>165228.00149999998</v>
      </c>
      <c r="R3658" s="51">
        <f>Ugovori_OPULJP[[#This Row],[Bespovratna sredstva - Nacionalni dio - HRK]]/7.5345</f>
        <v>21929.524387816044</v>
      </c>
      <c r="S3658" s="50">
        <v>1101520.01</v>
      </c>
      <c r="T3658" s="51">
        <f>Ugovori_OPULJP[[#This Row],[Bespovratna sredstva - Ukupno (EU+Nac) HRK
= Ukupna ugovorena vrijednost bespovratnih sredstava]]/7.5345</f>
        <v>146196.82925210698</v>
      </c>
      <c r="U3658" s="50">
        <v>0</v>
      </c>
      <c r="V3658" s="51">
        <f>Ugovori_OPULJP[[#This Row],[Javni doprinos korisnika - HRK]]/7.5345</f>
        <v>0</v>
      </c>
      <c r="W3658" s="50">
        <v>0</v>
      </c>
      <c r="X3658" s="51">
        <f>Ugovori_OPULJP[[#This Row],[Privatni doprinos korisnika - HRK]]/7.5345</f>
        <v>0</v>
      </c>
      <c r="Y3658" s="52">
        <v>1101520.01</v>
      </c>
      <c r="Z3658" s="53">
        <f>Ugovori_OPULJP[[#This Row],[UKUPNI PRIHVATLJIVI IZDACI
TOTAL ELIGIBLE EXPENDITURE
= Bespovratna sredstva ukupno + doprinos korisnika
= Ukupni prihvatljivi troškovi
= Ukupna ugovorena vrijednost projekta HRK]]/7.5345</f>
        <v>146196.82925210698</v>
      </c>
      <c r="AA3658" s="44" t="s">
        <v>38</v>
      </c>
      <c r="AB3658" s="44" t="s">
        <v>753</v>
      </c>
      <c r="AC3658" s="114" t="s">
        <v>13276</v>
      </c>
      <c r="AD3658" s="43" t="s">
        <v>12328</v>
      </c>
    </row>
    <row r="3659" spans="1:30" ht="88.5" customHeight="1" x14ac:dyDescent="0.2">
      <c r="A3659" s="41" t="s">
        <v>13277</v>
      </c>
      <c r="B3659" s="42" t="s">
        <v>12136</v>
      </c>
      <c r="C3659" s="43" t="s">
        <v>12323</v>
      </c>
      <c r="D3659" s="43" t="s">
        <v>13221</v>
      </c>
      <c r="E3659" s="44" t="s">
        <v>76</v>
      </c>
      <c r="F3659" s="45" t="s">
        <v>13278</v>
      </c>
      <c r="G3659" s="45" t="s">
        <v>13279</v>
      </c>
      <c r="H3659" s="47">
        <v>43983</v>
      </c>
      <c r="I3659" s="47">
        <v>44958</v>
      </c>
      <c r="J3659" s="48" t="str">
        <f>IF(Ugovori_OPULJP[[#This Row],[DATUM ZAVRŠETKA OPERACIJE]]&gt;DATE(2024,3,31),"u provedbi","završen")</f>
        <v>završen</v>
      </c>
      <c r="K3659" s="46" t="s">
        <v>37</v>
      </c>
      <c r="L3659" s="46" t="s">
        <v>37</v>
      </c>
      <c r="M3659" s="49">
        <v>0.85</v>
      </c>
      <c r="N3659" s="49">
        <v>0.15</v>
      </c>
      <c r="O3659" s="50">
        <f>Ugovori_OPULJP[[#This Row],[Bespovratna sredstva - Ukupno (EU+Nac) HRK
= Ukupna ugovorena vrijednost bespovratnih sredstava]]*Ugovori_OPULJP[[#This Row],[EU STOPA SUFINANCIRANJA %
EU CO-FINANCING RATE %]]</f>
        <v>1167037.7345</v>
      </c>
      <c r="P3659" s="51">
        <f>Ugovori_OPULJP[[#This Row],[Bespovratna sredstva - EU dio - HRK]]/7.5345</f>
        <v>154892.52564868273</v>
      </c>
      <c r="Q3659" s="50">
        <f>Ugovori_OPULJP[[#This Row],[Bespovratna sredstva - Ukupno (EU+Nac) HRK
= Ukupna ugovorena vrijednost bespovratnih sredstava]]*Ugovori_OPULJP[[#This Row],[STOPA NACIONALNOG SUFINANCIRANJA %]]</f>
        <v>205947.83550000002</v>
      </c>
      <c r="R3659" s="51">
        <f>Ugovori_OPULJP[[#This Row],[Bespovratna sredstva - Nacionalni dio - HRK]]/7.5345</f>
        <v>27333.975114473422</v>
      </c>
      <c r="S3659" s="50">
        <v>1372985.57</v>
      </c>
      <c r="T3659" s="51">
        <f>Ugovori_OPULJP[[#This Row],[Bespovratna sredstva - Ukupno (EU+Nac) HRK
= Ukupna ugovorena vrijednost bespovratnih sredstava]]/7.5345</f>
        <v>182226.50076315616</v>
      </c>
      <c r="U3659" s="50">
        <v>0</v>
      </c>
      <c r="V3659" s="51">
        <f>Ugovori_OPULJP[[#This Row],[Javni doprinos korisnika - HRK]]/7.5345</f>
        <v>0</v>
      </c>
      <c r="W3659" s="50">
        <v>0</v>
      </c>
      <c r="X3659" s="51">
        <f>Ugovori_OPULJP[[#This Row],[Privatni doprinos korisnika - HRK]]/7.5345</f>
        <v>0</v>
      </c>
      <c r="Y3659" s="52">
        <v>1372985.57</v>
      </c>
      <c r="Z3659" s="53">
        <f>Ugovori_OPULJP[[#This Row],[UKUPNI PRIHVATLJIVI IZDACI
TOTAL ELIGIBLE EXPENDITURE
= Bespovratna sredstva ukupno + doprinos korisnika
= Ukupni prihvatljivi troškovi
= Ukupna ugovorena vrijednost projekta HRK]]/7.5345</f>
        <v>182226.50076315616</v>
      </c>
      <c r="AA3659" s="44" t="s">
        <v>38</v>
      </c>
      <c r="AB3659" s="44" t="s">
        <v>753</v>
      </c>
      <c r="AC3659" s="114" t="s">
        <v>13280</v>
      </c>
      <c r="AD3659" s="43" t="s">
        <v>12328</v>
      </c>
    </row>
    <row r="3660" spans="1:30" ht="88.5" customHeight="1" x14ac:dyDescent="0.2">
      <c r="A3660" s="41" t="s">
        <v>13281</v>
      </c>
      <c r="B3660" s="42" t="s">
        <v>12136</v>
      </c>
      <c r="C3660" s="43" t="s">
        <v>12323</v>
      </c>
      <c r="D3660" s="43" t="s">
        <v>13221</v>
      </c>
      <c r="E3660" s="44" t="s">
        <v>76</v>
      </c>
      <c r="F3660" s="45" t="s">
        <v>13282</v>
      </c>
      <c r="G3660" s="45" t="s">
        <v>13283</v>
      </c>
      <c r="H3660" s="47">
        <v>43983</v>
      </c>
      <c r="I3660" s="47">
        <v>44866</v>
      </c>
      <c r="J3660" s="48" t="str">
        <f>IF(Ugovori_OPULJP[[#This Row],[DATUM ZAVRŠETKA OPERACIJE]]&gt;DATE(2024,3,31),"u provedbi","završen")</f>
        <v>završen</v>
      </c>
      <c r="K3660" s="46" t="s">
        <v>37</v>
      </c>
      <c r="L3660" s="46" t="s">
        <v>37</v>
      </c>
      <c r="M3660" s="49">
        <v>0.85</v>
      </c>
      <c r="N3660" s="49">
        <v>0.15</v>
      </c>
      <c r="O3660" s="50">
        <f>Ugovori_OPULJP[[#This Row],[Bespovratna sredstva - Ukupno (EU+Nac) HRK
= Ukupna ugovorena vrijednost bespovratnih sredstava]]*Ugovori_OPULJP[[#This Row],[EU STOPA SUFINANCIRANJA %
EU CO-FINANCING RATE %]]</f>
        <v>1192144.2949999999</v>
      </c>
      <c r="P3660" s="51">
        <f>Ugovori_OPULJP[[#This Row],[Bespovratna sredstva - EU dio - HRK]]/7.5345</f>
        <v>158224.73886787443</v>
      </c>
      <c r="Q3660" s="50">
        <f>Ugovori_OPULJP[[#This Row],[Bespovratna sredstva - Ukupno (EU+Nac) HRK
= Ukupna ugovorena vrijednost bespovratnih sredstava]]*Ugovori_OPULJP[[#This Row],[STOPA NACIONALNOG SUFINANCIRANJA %]]</f>
        <v>210378.405</v>
      </c>
      <c r="R3660" s="51">
        <f>Ugovori_OPULJP[[#This Row],[Bespovratna sredstva - Nacionalni dio - HRK]]/7.5345</f>
        <v>27922.012741389604</v>
      </c>
      <c r="S3660" s="50">
        <v>1402522.7</v>
      </c>
      <c r="T3660" s="51">
        <f>Ugovori_OPULJP[[#This Row],[Bespovratna sredstva - Ukupno (EU+Nac) HRK
= Ukupna ugovorena vrijednost bespovratnih sredstava]]/7.5345</f>
        <v>186146.75160926403</v>
      </c>
      <c r="U3660" s="50">
        <v>0</v>
      </c>
      <c r="V3660" s="51">
        <f>Ugovori_OPULJP[[#This Row],[Javni doprinos korisnika - HRK]]/7.5345</f>
        <v>0</v>
      </c>
      <c r="W3660" s="50">
        <v>0</v>
      </c>
      <c r="X3660" s="51">
        <f>Ugovori_OPULJP[[#This Row],[Privatni doprinos korisnika - HRK]]/7.5345</f>
        <v>0</v>
      </c>
      <c r="Y3660" s="52">
        <v>1402522.7</v>
      </c>
      <c r="Z3660" s="53">
        <f>Ugovori_OPULJP[[#This Row],[UKUPNI PRIHVATLJIVI IZDACI
TOTAL ELIGIBLE EXPENDITURE
= Bespovratna sredstva ukupno + doprinos korisnika
= Ukupni prihvatljivi troškovi
= Ukupna ugovorena vrijednost projekta HRK]]/7.5345</f>
        <v>186146.75160926403</v>
      </c>
      <c r="AA3660" s="44" t="s">
        <v>38</v>
      </c>
      <c r="AB3660" s="44" t="s">
        <v>753</v>
      </c>
      <c r="AC3660" s="114" t="s">
        <v>13284</v>
      </c>
      <c r="AD3660" s="43" t="s">
        <v>12328</v>
      </c>
    </row>
    <row r="3661" spans="1:30" ht="88.5" customHeight="1" x14ac:dyDescent="0.2">
      <c r="A3661" s="41" t="s">
        <v>13285</v>
      </c>
      <c r="B3661" s="42" t="s">
        <v>12136</v>
      </c>
      <c r="C3661" s="43" t="s">
        <v>12323</v>
      </c>
      <c r="D3661" s="43" t="s">
        <v>13221</v>
      </c>
      <c r="E3661" s="44" t="s">
        <v>76</v>
      </c>
      <c r="F3661" s="45" t="s">
        <v>13286</v>
      </c>
      <c r="G3661" s="45" t="s">
        <v>13287</v>
      </c>
      <c r="H3661" s="47">
        <v>43983</v>
      </c>
      <c r="I3661" s="47">
        <v>44713</v>
      </c>
      <c r="J3661" s="48" t="str">
        <f>IF(Ugovori_OPULJP[[#This Row],[DATUM ZAVRŠETKA OPERACIJE]]&gt;DATE(2024,3,31),"u provedbi","završen")</f>
        <v>završen</v>
      </c>
      <c r="K3661" s="46" t="s">
        <v>249</v>
      </c>
      <c r="L3661" s="46" t="s">
        <v>249</v>
      </c>
      <c r="M3661" s="49">
        <v>0.85</v>
      </c>
      <c r="N3661" s="49">
        <v>0.15</v>
      </c>
      <c r="O3661" s="50">
        <f>Ugovori_OPULJP[[#This Row],[Bespovratna sredstva - Ukupno (EU+Nac) HRK
= Ukupna ugovorena vrijednost bespovratnih sredstava]]*Ugovori_OPULJP[[#This Row],[EU STOPA SUFINANCIRANJA %
EU CO-FINANCING RATE %]]</f>
        <v>1630376.1685000001</v>
      </c>
      <c r="P3661" s="51">
        <f>Ugovori_OPULJP[[#This Row],[Bespovratna sredstva - EU dio - HRK]]/7.5345</f>
        <v>216388.10385559758</v>
      </c>
      <c r="Q3661" s="50">
        <f>Ugovori_OPULJP[[#This Row],[Bespovratna sredstva - Ukupno (EU+Nac) HRK
= Ukupna ugovorena vrijednost bespovratnih sredstava]]*Ugovori_OPULJP[[#This Row],[STOPA NACIONALNOG SUFINANCIRANJA %]]</f>
        <v>287713.44150000002</v>
      </c>
      <c r="R3661" s="51">
        <f>Ugovori_OPULJP[[#This Row],[Bespovratna sredstva - Nacionalni dio - HRK]]/7.5345</f>
        <v>38186.135974517223</v>
      </c>
      <c r="S3661" s="50">
        <v>1918089.61</v>
      </c>
      <c r="T3661" s="51">
        <f>Ugovori_OPULJP[[#This Row],[Bespovratna sredstva - Ukupno (EU+Nac) HRK
= Ukupna ugovorena vrijednost bespovratnih sredstava]]/7.5345</f>
        <v>254574.23983011479</v>
      </c>
      <c r="U3661" s="50">
        <v>0</v>
      </c>
      <c r="V3661" s="51">
        <f>Ugovori_OPULJP[[#This Row],[Javni doprinos korisnika - HRK]]/7.5345</f>
        <v>0</v>
      </c>
      <c r="W3661" s="50">
        <v>0</v>
      </c>
      <c r="X3661" s="51">
        <f>Ugovori_OPULJP[[#This Row],[Privatni doprinos korisnika - HRK]]/7.5345</f>
        <v>0</v>
      </c>
      <c r="Y3661" s="52">
        <v>1918089.61</v>
      </c>
      <c r="Z3661" s="53">
        <f>Ugovori_OPULJP[[#This Row],[UKUPNI PRIHVATLJIVI IZDACI
TOTAL ELIGIBLE EXPENDITURE
= Bespovratna sredstva ukupno + doprinos korisnika
= Ukupni prihvatljivi troškovi
= Ukupna ugovorena vrijednost projekta HRK]]/7.5345</f>
        <v>254574.23983011479</v>
      </c>
      <c r="AA3661" s="44" t="s">
        <v>38</v>
      </c>
      <c r="AB3661" s="44" t="s">
        <v>753</v>
      </c>
      <c r="AC3661" s="114" t="s">
        <v>13288</v>
      </c>
      <c r="AD3661" s="43" t="s">
        <v>12328</v>
      </c>
    </row>
    <row r="3662" spans="1:30" ht="88.5" customHeight="1" x14ac:dyDescent="0.2">
      <c r="A3662" s="41" t="s">
        <v>13289</v>
      </c>
      <c r="B3662" s="42" t="s">
        <v>12136</v>
      </c>
      <c r="C3662" s="43" t="s">
        <v>12323</v>
      </c>
      <c r="D3662" s="43" t="s">
        <v>13221</v>
      </c>
      <c r="E3662" s="44" t="s">
        <v>76</v>
      </c>
      <c r="F3662" s="45" t="s">
        <v>13290</v>
      </c>
      <c r="G3662" s="45" t="s">
        <v>13291</v>
      </c>
      <c r="H3662" s="47">
        <v>43983</v>
      </c>
      <c r="I3662" s="47">
        <v>44896</v>
      </c>
      <c r="J3662" s="48" t="str">
        <f>IF(Ugovori_OPULJP[[#This Row],[DATUM ZAVRŠETKA OPERACIJE]]&gt;DATE(2024,3,31),"u provedbi","završen")</f>
        <v>završen</v>
      </c>
      <c r="K3662" s="46" t="s">
        <v>173</v>
      </c>
      <c r="L3662" s="46" t="s">
        <v>173</v>
      </c>
      <c r="M3662" s="49">
        <v>0.85</v>
      </c>
      <c r="N3662" s="49">
        <v>0.15</v>
      </c>
      <c r="O3662" s="50">
        <f>Ugovori_OPULJP[[#This Row],[Bespovratna sredstva - Ukupno (EU+Nac) HRK
= Ukupna ugovorena vrijednost bespovratnih sredstava]]*Ugovori_OPULJP[[#This Row],[EU STOPA SUFINANCIRANJA %
EU CO-FINANCING RATE %]]</f>
        <v>1144988.2585</v>
      </c>
      <c r="P3662" s="51">
        <f>Ugovori_OPULJP[[#This Row],[Bespovratna sredstva - EU dio - HRK]]/7.5345</f>
        <v>151966.05726989181</v>
      </c>
      <c r="Q3662" s="50">
        <f>Ugovori_OPULJP[[#This Row],[Bespovratna sredstva - Ukupno (EU+Nac) HRK
= Ukupna ugovorena vrijednost bespovratnih sredstava]]*Ugovori_OPULJP[[#This Row],[STOPA NACIONALNOG SUFINANCIRANJA %]]</f>
        <v>202056.75149999998</v>
      </c>
      <c r="R3662" s="51">
        <f>Ugovori_OPULJP[[#This Row],[Bespovratna sredstva - Nacionalni dio - HRK]]/7.5345</f>
        <v>26817.539518216203</v>
      </c>
      <c r="S3662" s="50">
        <v>1347045.01</v>
      </c>
      <c r="T3662" s="51">
        <f>Ugovori_OPULJP[[#This Row],[Bespovratna sredstva - Ukupno (EU+Nac) HRK
= Ukupna ugovorena vrijednost bespovratnih sredstava]]/7.5345</f>
        <v>178783.59678810803</v>
      </c>
      <c r="U3662" s="50">
        <v>0</v>
      </c>
      <c r="V3662" s="51">
        <f>Ugovori_OPULJP[[#This Row],[Javni doprinos korisnika - HRK]]/7.5345</f>
        <v>0</v>
      </c>
      <c r="W3662" s="50">
        <v>0</v>
      </c>
      <c r="X3662" s="51">
        <f>Ugovori_OPULJP[[#This Row],[Privatni doprinos korisnika - HRK]]/7.5345</f>
        <v>0</v>
      </c>
      <c r="Y3662" s="52">
        <v>1347045.01</v>
      </c>
      <c r="Z3662" s="53">
        <f>Ugovori_OPULJP[[#This Row],[UKUPNI PRIHVATLJIVI IZDACI
TOTAL ELIGIBLE EXPENDITURE
= Bespovratna sredstva ukupno + doprinos korisnika
= Ukupni prihvatljivi troškovi
= Ukupna ugovorena vrijednost projekta HRK]]/7.5345</f>
        <v>178783.59678810803</v>
      </c>
      <c r="AA3662" s="44" t="s">
        <v>38</v>
      </c>
      <c r="AB3662" s="44" t="s">
        <v>753</v>
      </c>
      <c r="AC3662" s="114" t="s">
        <v>13292</v>
      </c>
      <c r="AD3662" s="43" t="s">
        <v>12328</v>
      </c>
    </row>
    <row r="3663" spans="1:30" ht="88.5" customHeight="1" x14ac:dyDescent="0.2">
      <c r="A3663" s="41" t="s">
        <v>13293</v>
      </c>
      <c r="B3663" s="42" t="s">
        <v>12136</v>
      </c>
      <c r="C3663" s="43" t="s">
        <v>12323</v>
      </c>
      <c r="D3663" s="43" t="s">
        <v>13221</v>
      </c>
      <c r="E3663" s="44" t="s">
        <v>76</v>
      </c>
      <c r="F3663" s="81" t="s">
        <v>13294</v>
      </c>
      <c r="G3663" s="81" t="s">
        <v>13295</v>
      </c>
      <c r="H3663" s="117">
        <v>44119</v>
      </c>
      <c r="I3663" s="117">
        <v>45092</v>
      </c>
      <c r="J3663" s="48" t="str">
        <f>IF(Ugovori_OPULJP[[#This Row],[DATUM ZAVRŠETKA OPERACIJE]]&gt;DATE(2024,3,31),"u provedbi","završen")</f>
        <v>završen</v>
      </c>
      <c r="K3663" s="82" t="s">
        <v>155</v>
      </c>
      <c r="L3663" s="46" t="s">
        <v>155</v>
      </c>
      <c r="M3663" s="49">
        <v>0.85</v>
      </c>
      <c r="N3663" s="49">
        <v>0.15</v>
      </c>
      <c r="O3663" s="50">
        <f>Ugovori_OPULJP[[#This Row],[Bespovratna sredstva - Ukupno (EU+Nac) HRK
= Ukupna ugovorena vrijednost bespovratnih sredstava]]*Ugovori_OPULJP[[#This Row],[EU STOPA SUFINANCIRANJA %
EU CO-FINANCING RATE %]]</f>
        <v>1604310.4</v>
      </c>
      <c r="P3663" s="51">
        <f>Ugovori_OPULJP[[#This Row],[Bespovratna sredstva - EU dio - HRK]]/7.5345</f>
        <v>212928.58185679207</v>
      </c>
      <c r="Q3663" s="79">
        <f>Ugovori_OPULJP[[#This Row],[Bespovratna sredstva - Ukupno (EU+Nac) HRK
= Ukupna ugovorena vrijednost bespovratnih sredstava]]*Ugovori_OPULJP[[#This Row],[STOPA NACIONALNOG SUFINANCIRANJA %]]</f>
        <v>283113.59999999998</v>
      </c>
      <c r="R3663" s="80">
        <f>Ugovori_OPULJP[[#This Row],[Bespovratna sredstva - Nacionalni dio - HRK]]/7.5345</f>
        <v>37575.632092375068</v>
      </c>
      <c r="S3663" s="50">
        <v>1887424</v>
      </c>
      <c r="T3663" s="51">
        <f>Ugovori_OPULJP[[#This Row],[Bespovratna sredstva - Ukupno (EU+Nac) HRK
= Ukupna ugovorena vrijednost bespovratnih sredstava]]/7.5345</f>
        <v>250504.21394916714</v>
      </c>
      <c r="U3663" s="79">
        <v>0</v>
      </c>
      <c r="V3663" s="80">
        <f>Ugovori_OPULJP[[#This Row],[Javni doprinos korisnika - HRK]]/7.5345</f>
        <v>0</v>
      </c>
      <c r="W3663" s="50">
        <v>0</v>
      </c>
      <c r="X3663" s="51">
        <f>Ugovori_OPULJP[[#This Row],[Privatni doprinos korisnika - HRK]]/7.5345</f>
        <v>0</v>
      </c>
      <c r="Y3663" s="52">
        <v>1887424</v>
      </c>
      <c r="Z3663" s="53">
        <f>Ugovori_OPULJP[[#This Row],[UKUPNI PRIHVATLJIVI IZDACI
TOTAL ELIGIBLE EXPENDITURE
= Bespovratna sredstva ukupno + doprinos korisnika
= Ukupni prihvatljivi troškovi
= Ukupna ugovorena vrijednost projekta HRK]]/7.5345</f>
        <v>250504.21394916714</v>
      </c>
      <c r="AA3663" s="44" t="s">
        <v>38</v>
      </c>
      <c r="AB3663" s="44" t="s">
        <v>753</v>
      </c>
      <c r="AC3663" s="114" t="s">
        <v>13296</v>
      </c>
      <c r="AD3663" s="43" t="s">
        <v>12328</v>
      </c>
    </row>
    <row r="3664" spans="1:30" ht="88.5" customHeight="1" x14ac:dyDescent="0.2">
      <c r="A3664" s="41" t="s">
        <v>13297</v>
      </c>
      <c r="B3664" s="42" t="s">
        <v>12136</v>
      </c>
      <c r="C3664" s="43" t="s">
        <v>12323</v>
      </c>
      <c r="D3664" s="43" t="s">
        <v>13221</v>
      </c>
      <c r="E3664" s="44" t="s">
        <v>76</v>
      </c>
      <c r="F3664" s="81" t="s">
        <v>13298</v>
      </c>
      <c r="G3664" s="64" t="s">
        <v>13299</v>
      </c>
      <c r="H3664" s="117">
        <v>44131</v>
      </c>
      <c r="I3664" s="117">
        <v>44861</v>
      </c>
      <c r="J3664" s="48" t="str">
        <f>IF(Ugovori_OPULJP[[#This Row],[DATUM ZAVRŠETKA OPERACIJE]]&gt;DATE(2024,3,31),"u provedbi","završen")</f>
        <v>završen</v>
      </c>
      <c r="K3664" s="46" t="s">
        <v>37</v>
      </c>
      <c r="L3664" s="82" t="s">
        <v>37</v>
      </c>
      <c r="M3664" s="49">
        <v>0.85</v>
      </c>
      <c r="N3664" s="49">
        <v>0.15</v>
      </c>
      <c r="O3664" s="50">
        <f>Ugovori_OPULJP[[#This Row],[Bespovratna sredstva - Ukupno (EU+Nac) HRK
= Ukupna ugovorena vrijednost bespovratnih sredstava]]*Ugovori_OPULJP[[#This Row],[EU STOPA SUFINANCIRANJA %
EU CO-FINANCING RATE %]]</f>
        <v>1342796.0085</v>
      </c>
      <c r="P3664" s="51">
        <f>Ugovori_OPULJP[[#This Row],[Bespovratna sredstva - EU dio - HRK]]/7.5345</f>
        <v>178219.65737607007</v>
      </c>
      <c r="Q3664" s="79">
        <f>Ugovori_OPULJP[[#This Row],[Bespovratna sredstva - Ukupno (EU+Nac) HRK
= Ukupna ugovorena vrijednost bespovratnih sredstava]]*Ugovori_OPULJP[[#This Row],[STOPA NACIONALNOG SUFINANCIRANJA %]]</f>
        <v>236964.00149999998</v>
      </c>
      <c r="R3664" s="80">
        <f>Ugovori_OPULJP[[#This Row],[Bespovratna sredstva - Nacionalni dio - HRK]]/7.5345</f>
        <v>31450.527772247657</v>
      </c>
      <c r="S3664" s="50">
        <v>1579760.01</v>
      </c>
      <c r="T3664" s="51">
        <f>Ugovori_OPULJP[[#This Row],[Bespovratna sredstva - Ukupno (EU+Nac) HRK
= Ukupna ugovorena vrijednost bespovratnih sredstava]]/7.5345</f>
        <v>209670.18514831772</v>
      </c>
      <c r="U3664" s="79">
        <v>0</v>
      </c>
      <c r="V3664" s="80">
        <f>Ugovori_OPULJP[[#This Row],[Javni doprinos korisnika - HRK]]/7.5345</f>
        <v>0</v>
      </c>
      <c r="W3664" s="50">
        <v>0</v>
      </c>
      <c r="X3664" s="51">
        <f>Ugovori_OPULJP[[#This Row],[Privatni doprinos korisnika - HRK]]/7.5345</f>
        <v>0</v>
      </c>
      <c r="Y3664" s="52">
        <v>1579760.01</v>
      </c>
      <c r="Z3664" s="53">
        <f>Ugovori_OPULJP[[#This Row],[UKUPNI PRIHVATLJIVI IZDACI
TOTAL ELIGIBLE EXPENDITURE
= Bespovratna sredstva ukupno + doprinos korisnika
= Ukupni prihvatljivi troškovi
= Ukupna ugovorena vrijednost projekta HRK]]/7.5345</f>
        <v>209670.18514831772</v>
      </c>
      <c r="AA3664" s="44" t="s">
        <v>38</v>
      </c>
      <c r="AB3664" s="44" t="s">
        <v>753</v>
      </c>
      <c r="AC3664" s="114" t="s">
        <v>13296</v>
      </c>
      <c r="AD3664" s="43" t="s">
        <v>12328</v>
      </c>
    </row>
    <row r="3665" spans="1:30" ht="88.5" customHeight="1" x14ac:dyDescent="0.2">
      <c r="A3665" s="41" t="s">
        <v>13300</v>
      </c>
      <c r="B3665" s="42" t="s">
        <v>12136</v>
      </c>
      <c r="C3665" s="43" t="s">
        <v>12323</v>
      </c>
      <c r="D3665" s="43" t="s">
        <v>13221</v>
      </c>
      <c r="E3665" s="44" t="s">
        <v>76</v>
      </c>
      <c r="F3665" s="81" t="s">
        <v>13301</v>
      </c>
      <c r="G3665" s="81" t="s">
        <v>13302</v>
      </c>
      <c r="H3665" s="117">
        <v>44120</v>
      </c>
      <c r="I3665" s="117">
        <v>45215</v>
      </c>
      <c r="J3665" s="48" t="str">
        <f>IF(Ugovori_OPULJP[[#This Row],[DATUM ZAVRŠETKA OPERACIJE]]&gt;DATE(2024,3,31),"u provedbi","završen")</f>
        <v>završen</v>
      </c>
      <c r="K3665" s="46" t="s">
        <v>84</v>
      </c>
      <c r="L3665" s="46" t="s">
        <v>84</v>
      </c>
      <c r="M3665" s="49">
        <v>0.85</v>
      </c>
      <c r="N3665" s="49">
        <v>0.15</v>
      </c>
      <c r="O3665" s="50">
        <f>Ugovori_OPULJP[[#This Row],[Bespovratna sredstva - Ukupno (EU+Nac) HRK
= Ukupna ugovorena vrijednost bespovratnih sredstava]]*Ugovori_OPULJP[[#This Row],[EU STOPA SUFINANCIRANJA %
EU CO-FINANCING RATE %]]</f>
        <v>1605310</v>
      </c>
      <c r="P3665" s="51">
        <f>Ugovori_OPULJP[[#This Row],[Bespovratna sredstva - EU dio - HRK]]/7.5345</f>
        <v>213061.25157608333</v>
      </c>
      <c r="Q3665" s="79">
        <f>Ugovori_OPULJP[[#This Row],[Bespovratna sredstva - Ukupno (EU+Nac) HRK
= Ukupna ugovorena vrijednost bespovratnih sredstava]]*Ugovori_OPULJP[[#This Row],[STOPA NACIONALNOG SUFINANCIRANJA %]]</f>
        <v>283290</v>
      </c>
      <c r="R3665" s="80">
        <f>Ugovori_OPULJP[[#This Row],[Bespovratna sredstva - Nacionalni dio - HRK]]/7.5345</f>
        <v>37599.044395779412</v>
      </c>
      <c r="S3665" s="50">
        <v>1888600</v>
      </c>
      <c r="T3665" s="51">
        <f>Ugovori_OPULJP[[#This Row],[Bespovratna sredstva - Ukupno (EU+Nac) HRK
= Ukupna ugovorena vrijednost bespovratnih sredstava]]/7.5345</f>
        <v>250660.29597186274</v>
      </c>
      <c r="U3665" s="79">
        <v>0</v>
      </c>
      <c r="V3665" s="80">
        <f>Ugovori_OPULJP[[#This Row],[Javni doprinos korisnika - HRK]]/7.5345</f>
        <v>0</v>
      </c>
      <c r="W3665" s="50">
        <v>0</v>
      </c>
      <c r="X3665" s="51">
        <f>Ugovori_OPULJP[[#This Row],[Privatni doprinos korisnika - HRK]]/7.5345</f>
        <v>0</v>
      </c>
      <c r="Y3665" s="52">
        <v>1888600</v>
      </c>
      <c r="Z3665" s="53">
        <f>Ugovori_OPULJP[[#This Row],[UKUPNI PRIHVATLJIVI IZDACI
TOTAL ELIGIBLE EXPENDITURE
= Bespovratna sredstva ukupno + doprinos korisnika
= Ukupni prihvatljivi troškovi
= Ukupna ugovorena vrijednost projekta HRK]]/7.5345</f>
        <v>250660.29597186274</v>
      </c>
      <c r="AA3665" s="44" t="s">
        <v>38</v>
      </c>
      <c r="AB3665" s="44" t="s">
        <v>753</v>
      </c>
      <c r="AC3665" s="114" t="s">
        <v>13303</v>
      </c>
      <c r="AD3665" s="43" t="s">
        <v>12328</v>
      </c>
    </row>
    <row r="3666" spans="1:30" ht="88.5" customHeight="1" x14ac:dyDescent="0.2">
      <c r="A3666" s="41" t="s">
        <v>13304</v>
      </c>
      <c r="B3666" s="42" t="s">
        <v>12136</v>
      </c>
      <c r="C3666" s="43" t="s">
        <v>12323</v>
      </c>
      <c r="D3666" s="43" t="s">
        <v>13221</v>
      </c>
      <c r="E3666" s="44" t="s">
        <v>76</v>
      </c>
      <c r="F3666" s="81" t="s">
        <v>13305</v>
      </c>
      <c r="G3666" s="81" t="s">
        <v>13306</v>
      </c>
      <c r="H3666" s="117">
        <v>44124</v>
      </c>
      <c r="I3666" s="117">
        <v>44854</v>
      </c>
      <c r="J3666" s="48" t="str">
        <f>IF(Ugovori_OPULJP[[#This Row],[DATUM ZAVRŠETKA OPERACIJE]]&gt;DATE(2024,3,31),"u provedbi","završen")</f>
        <v>završen</v>
      </c>
      <c r="K3666" s="46" t="s">
        <v>37</v>
      </c>
      <c r="L3666" s="82" t="s">
        <v>37</v>
      </c>
      <c r="M3666" s="49">
        <v>0.85</v>
      </c>
      <c r="N3666" s="49">
        <v>0.15</v>
      </c>
      <c r="O3666" s="50">
        <f>Ugovori_OPULJP[[#This Row],[Bespovratna sredstva - Ukupno (EU+Nac) HRK
= Ukupna ugovorena vrijednost bespovratnih sredstava]]*Ugovori_OPULJP[[#This Row],[EU STOPA SUFINANCIRANJA %
EU CO-FINANCING RATE %]]</f>
        <v>999599.9915</v>
      </c>
      <c r="P3666" s="51">
        <f>Ugovori_OPULJP[[#This Row],[Bespovratna sredstva - EU dio - HRK]]/7.5345</f>
        <v>132669.71816311631</v>
      </c>
      <c r="Q3666" s="79">
        <f>Ugovori_OPULJP[[#This Row],[Bespovratna sredstva - Ukupno (EU+Nac) HRK
= Ukupna ugovorena vrijednost bespovratnih sredstava]]*Ugovori_OPULJP[[#This Row],[STOPA NACIONALNOG SUFINANCIRANJA %]]</f>
        <v>176399.99849999999</v>
      </c>
      <c r="R3666" s="80">
        <f>Ugovori_OPULJP[[#This Row],[Bespovratna sredstva - Nacionalni dio - HRK]]/7.5345</f>
        <v>23412.303205255819</v>
      </c>
      <c r="S3666" s="50">
        <v>1175999.99</v>
      </c>
      <c r="T3666" s="51">
        <f>Ugovori_OPULJP[[#This Row],[Bespovratna sredstva - Ukupno (EU+Nac) HRK
= Ukupna ugovorena vrijednost bespovratnih sredstava]]/7.5345</f>
        <v>156082.02136837214</v>
      </c>
      <c r="U3666" s="79">
        <v>0</v>
      </c>
      <c r="V3666" s="80">
        <f>Ugovori_OPULJP[[#This Row],[Javni doprinos korisnika - HRK]]/7.5345</f>
        <v>0</v>
      </c>
      <c r="W3666" s="50">
        <v>0</v>
      </c>
      <c r="X3666" s="51">
        <f>Ugovori_OPULJP[[#This Row],[Privatni doprinos korisnika - HRK]]/7.5345</f>
        <v>0</v>
      </c>
      <c r="Y3666" s="52">
        <v>1175999.99</v>
      </c>
      <c r="Z3666" s="53">
        <f>Ugovori_OPULJP[[#This Row],[UKUPNI PRIHVATLJIVI IZDACI
TOTAL ELIGIBLE EXPENDITURE
= Bespovratna sredstva ukupno + doprinos korisnika
= Ukupni prihvatljivi troškovi
= Ukupna ugovorena vrijednost projekta HRK]]/7.5345</f>
        <v>156082.02136837214</v>
      </c>
      <c r="AA3666" s="44" t="s">
        <v>38</v>
      </c>
      <c r="AB3666" s="44" t="s">
        <v>753</v>
      </c>
      <c r="AC3666" s="114" t="s">
        <v>13307</v>
      </c>
      <c r="AD3666" s="43" t="s">
        <v>12328</v>
      </c>
    </row>
    <row r="3667" spans="1:30" ht="88.5" customHeight="1" x14ac:dyDescent="0.2">
      <c r="A3667" s="41" t="s">
        <v>13308</v>
      </c>
      <c r="B3667" s="42" t="s">
        <v>12136</v>
      </c>
      <c r="C3667" s="43" t="s">
        <v>12323</v>
      </c>
      <c r="D3667" s="43" t="s">
        <v>13221</v>
      </c>
      <c r="E3667" s="44" t="s">
        <v>76</v>
      </c>
      <c r="F3667" s="81" t="s">
        <v>13309</v>
      </c>
      <c r="G3667" s="81" t="s">
        <v>4399</v>
      </c>
      <c r="H3667" s="117">
        <v>44118</v>
      </c>
      <c r="I3667" s="117">
        <v>45091</v>
      </c>
      <c r="J3667" s="48" t="str">
        <f>IF(Ugovori_OPULJP[[#This Row],[DATUM ZAVRŠETKA OPERACIJE]]&gt;DATE(2024,3,31),"u provedbi","završen")</f>
        <v>završen</v>
      </c>
      <c r="K3667" s="46" t="s">
        <v>84</v>
      </c>
      <c r="L3667" s="46" t="s">
        <v>84</v>
      </c>
      <c r="M3667" s="49">
        <v>0.85</v>
      </c>
      <c r="N3667" s="49">
        <v>0.15</v>
      </c>
      <c r="O3667" s="50">
        <f>Ugovori_OPULJP[[#This Row],[Bespovratna sredstva - Ukupno (EU+Nac) HRK
= Ukupna ugovorena vrijednost bespovratnih sredstava]]*Ugovori_OPULJP[[#This Row],[EU STOPA SUFINANCIRANJA %
EU CO-FINANCING RATE %]]</f>
        <v>1599122</v>
      </c>
      <c r="P3667" s="51">
        <f>Ugovori_OPULJP[[#This Row],[Bespovratna sredstva - EU dio - HRK]]/7.5345</f>
        <v>212239.96283761362</v>
      </c>
      <c r="Q3667" s="79">
        <f>Ugovori_OPULJP[[#This Row],[Bespovratna sredstva - Ukupno (EU+Nac) HRK
= Ukupna ugovorena vrijednost bespovratnih sredstava]]*Ugovori_OPULJP[[#This Row],[STOPA NACIONALNOG SUFINANCIRANJA %]]</f>
        <v>282198</v>
      </c>
      <c r="R3667" s="80">
        <f>Ugovori_OPULJP[[#This Row],[Bespovratna sredstva - Nacionalni dio - HRK]]/7.5345</f>
        <v>37454.111088990641</v>
      </c>
      <c r="S3667" s="50">
        <v>1881320</v>
      </c>
      <c r="T3667" s="51">
        <f>Ugovori_OPULJP[[#This Row],[Bespovratna sredstva - Ukupno (EU+Nac) HRK
= Ukupna ugovorena vrijednost bespovratnih sredstava]]/7.5345</f>
        <v>249694.07392660427</v>
      </c>
      <c r="U3667" s="79">
        <v>0</v>
      </c>
      <c r="V3667" s="80">
        <f>Ugovori_OPULJP[[#This Row],[Javni doprinos korisnika - HRK]]/7.5345</f>
        <v>0</v>
      </c>
      <c r="W3667" s="50">
        <v>0</v>
      </c>
      <c r="X3667" s="51">
        <f>Ugovori_OPULJP[[#This Row],[Privatni doprinos korisnika - HRK]]/7.5345</f>
        <v>0</v>
      </c>
      <c r="Y3667" s="52">
        <v>1881320</v>
      </c>
      <c r="Z3667" s="53">
        <f>Ugovori_OPULJP[[#This Row],[UKUPNI PRIHVATLJIVI IZDACI
TOTAL ELIGIBLE EXPENDITURE
= Bespovratna sredstva ukupno + doprinos korisnika
= Ukupni prihvatljivi troškovi
= Ukupna ugovorena vrijednost projekta HRK]]/7.5345</f>
        <v>249694.07392660427</v>
      </c>
      <c r="AA3667" s="44" t="s">
        <v>38</v>
      </c>
      <c r="AB3667" s="44" t="s">
        <v>753</v>
      </c>
      <c r="AC3667" s="114" t="s">
        <v>13310</v>
      </c>
      <c r="AD3667" s="43" t="s">
        <v>12328</v>
      </c>
    </row>
    <row r="3668" spans="1:30" ht="88.5" customHeight="1" x14ac:dyDescent="0.2">
      <c r="A3668" s="41" t="s">
        <v>13311</v>
      </c>
      <c r="B3668" s="42" t="s">
        <v>12136</v>
      </c>
      <c r="C3668" s="43" t="s">
        <v>12323</v>
      </c>
      <c r="D3668" s="43" t="s">
        <v>13221</v>
      </c>
      <c r="E3668" s="44" t="s">
        <v>76</v>
      </c>
      <c r="F3668" s="45" t="s">
        <v>13312</v>
      </c>
      <c r="G3668" s="45" t="s">
        <v>4275</v>
      </c>
      <c r="H3668" s="47">
        <v>44109</v>
      </c>
      <c r="I3668" s="47">
        <v>44839</v>
      </c>
      <c r="J3668" s="48" t="str">
        <f>IF(Ugovori_OPULJP[[#This Row],[DATUM ZAVRŠETKA OPERACIJE]]&gt;DATE(2024,3,31),"u provedbi","završen")</f>
        <v>završen</v>
      </c>
      <c r="K3668" s="46" t="s">
        <v>333</v>
      </c>
      <c r="L3668" s="46" t="s">
        <v>333</v>
      </c>
      <c r="M3668" s="49">
        <v>0.85</v>
      </c>
      <c r="N3668" s="49">
        <v>0.15</v>
      </c>
      <c r="O3668" s="50">
        <f>Ugovori_OPULJP[[#This Row],[Bespovratna sredstva - Ukupno (EU+Nac) HRK
= Ukupna ugovorena vrijednost bespovratnih sredstava]]*Ugovori_OPULJP[[#This Row],[EU STOPA SUFINANCIRANJA %
EU CO-FINANCING RATE %]]</f>
        <v>1323190.0189999999</v>
      </c>
      <c r="P3668" s="51">
        <f>Ugovori_OPULJP[[#This Row],[Bespovratna sredstva - EU dio - HRK]]/7.5345</f>
        <v>175617.49538788237</v>
      </c>
      <c r="Q3668" s="50">
        <f>Ugovori_OPULJP[[#This Row],[Bespovratna sredstva - Ukupno (EU+Nac) HRK
= Ukupna ugovorena vrijednost bespovratnih sredstava]]*Ugovori_OPULJP[[#This Row],[STOPA NACIONALNOG SUFINANCIRANJA %]]</f>
        <v>233504.12099999998</v>
      </c>
      <c r="R3668" s="51">
        <f>Ugovori_OPULJP[[#This Row],[Bespovratna sredstva - Nacionalni dio - HRK]]/7.5345</f>
        <v>30991.322715508657</v>
      </c>
      <c r="S3668" s="50">
        <v>1556694.14</v>
      </c>
      <c r="T3668" s="51">
        <f>Ugovori_OPULJP[[#This Row],[Bespovratna sredstva - Ukupno (EU+Nac) HRK
= Ukupna ugovorena vrijednost bespovratnih sredstava]]/7.5345</f>
        <v>206608.81810339104</v>
      </c>
      <c r="U3668" s="50">
        <v>0</v>
      </c>
      <c r="V3668" s="51">
        <f>Ugovori_OPULJP[[#This Row],[Javni doprinos korisnika - HRK]]/7.5345</f>
        <v>0</v>
      </c>
      <c r="W3668" s="50">
        <v>0</v>
      </c>
      <c r="X3668" s="51">
        <f>Ugovori_OPULJP[[#This Row],[Privatni doprinos korisnika - HRK]]/7.5345</f>
        <v>0</v>
      </c>
      <c r="Y3668" s="52">
        <v>1556694.14</v>
      </c>
      <c r="Z3668" s="53">
        <f>Ugovori_OPULJP[[#This Row],[UKUPNI PRIHVATLJIVI IZDACI
TOTAL ELIGIBLE EXPENDITURE
= Bespovratna sredstva ukupno + doprinos korisnika
= Ukupni prihvatljivi troškovi
= Ukupna ugovorena vrijednost projekta HRK]]/7.5345</f>
        <v>206608.81810339104</v>
      </c>
      <c r="AA3668" s="44" t="s">
        <v>38</v>
      </c>
      <c r="AB3668" s="44" t="s">
        <v>753</v>
      </c>
      <c r="AC3668" s="114" t="s">
        <v>13313</v>
      </c>
      <c r="AD3668" s="43" t="s">
        <v>12328</v>
      </c>
    </row>
    <row r="3669" spans="1:30" ht="88.5" customHeight="1" x14ac:dyDescent="0.2">
      <c r="A3669" s="41" t="s">
        <v>13314</v>
      </c>
      <c r="B3669" s="42" t="s">
        <v>12136</v>
      </c>
      <c r="C3669" s="43" t="s">
        <v>12323</v>
      </c>
      <c r="D3669" s="43" t="s">
        <v>13221</v>
      </c>
      <c r="E3669" s="44" t="s">
        <v>76</v>
      </c>
      <c r="F3669" s="81" t="s">
        <v>13315</v>
      </c>
      <c r="G3669" s="81" t="s">
        <v>13316</v>
      </c>
      <c r="H3669" s="117">
        <v>44124</v>
      </c>
      <c r="I3669" s="117">
        <v>45219</v>
      </c>
      <c r="J3669" s="48" t="str">
        <f>IF(Ugovori_OPULJP[[#This Row],[DATUM ZAVRŠETKA OPERACIJE]]&gt;DATE(2024,3,31),"u provedbi","završen")</f>
        <v>završen</v>
      </c>
      <c r="K3669" s="46" t="s">
        <v>186</v>
      </c>
      <c r="L3669" s="82" t="s">
        <v>186</v>
      </c>
      <c r="M3669" s="49">
        <v>0.85</v>
      </c>
      <c r="N3669" s="49">
        <v>0.15</v>
      </c>
      <c r="O3669" s="50">
        <f>Ugovori_OPULJP[[#This Row],[Bespovratna sredstva - Ukupno (EU+Nac) HRK
= Ukupna ugovorena vrijednost bespovratnih sredstava]]*Ugovori_OPULJP[[#This Row],[EU STOPA SUFINANCIRANJA %
EU CO-FINANCING RATE %]]</f>
        <v>969788.3835</v>
      </c>
      <c r="P3669" s="51">
        <f>Ugovori_OPULJP[[#This Row],[Bespovratna sredstva - EU dio - HRK]]/7.5345</f>
        <v>128713.03782600039</v>
      </c>
      <c r="Q3669" s="79">
        <f>Ugovori_OPULJP[[#This Row],[Bespovratna sredstva - Ukupno (EU+Nac) HRK
= Ukupna ugovorena vrijednost bespovratnih sredstava]]*Ugovori_OPULJP[[#This Row],[STOPA NACIONALNOG SUFINANCIRANJA %]]</f>
        <v>171139.12649999998</v>
      </c>
      <c r="R3669" s="80">
        <f>Ugovori_OPULJP[[#This Row],[Bespovratna sredstva - Nacionalni dio - HRK]]/7.5345</f>
        <v>22714.06549870595</v>
      </c>
      <c r="S3669" s="50">
        <v>1140927.51</v>
      </c>
      <c r="T3669" s="51">
        <f>Ugovori_OPULJP[[#This Row],[Bespovratna sredstva - Ukupno (EU+Nac) HRK
= Ukupna ugovorena vrijednost bespovratnih sredstava]]/7.5345</f>
        <v>151427.10332470635</v>
      </c>
      <c r="U3669" s="79">
        <v>0</v>
      </c>
      <c r="V3669" s="80">
        <f>Ugovori_OPULJP[[#This Row],[Javni doprinos korisnika - HRK]]/7.5345</f>
        <v>0</v>
      </c>
      <c r="W3669" s="50">
        <v>0</v>
      </c>
      <c r="X3669" s="51">
        <f>Ugovori_OPULJP[[#This Row],[Privatni doprinos korisnika - HRK]]/7.5345</f>
        <v>0</v>
      </c>
      <c r="Y3669" s="52">
        <v>1140927.51</v>
      </c>
      <c r="Z3669" s="53">
        <f>Ugovori_OPULJP[[#This Row],[UKUPNI PRIHVATLJIVI IZDACI
TOTAL ELIGIBLE EXPENDITURE
= Bespovratna sredstva ukupno + doprinos korisnika
= Ukupni prihvatljivi troškovi
= Ukupna ugovorena vrijednost projekta HRK]]/7.5345</f>
        <v>151427.10332470635</v>
      </c>
      <c r="AA3669" s="44" t="s">
        <v>38</v>
      </c>
      <c r="AB3669" s="44" t="s">
        <v>753</v>
      </c>
      <c r="AC3669" s="114" t="s">
        <v>13313</v>
      </c>
      <c r="AD3669" s="43" t="s">
        <v>12328</v>
      </c>
    </row>
    <row r="3670" spans="1:30" ht="88.5" customHeight="1" x14ac:dyDescent="0.2">
      <c r="A3670" s="41" t="s">
        <v>13317</v>
      </c>
      <c r="B3670" s="42" t="s">
        <v>12136</v>
      </c>
      <c r="C3670" s="43" t="s">
        <v>12323</v>
      </c>
      <c r="D3670" s="43" t="s">
        <v>13221</v>
      </c>
      <c r="E3670" s="44" t="s">
        <v>76</v>
      </c>
      <c r="F3670" s="45" t="s">
        <v>13318</v>
      </c>
      <c r="G3670" s="45" t="s">
        <v>13319</v>
      </c>
      <c r="H3670" s="47">
        <v>44132</v>
      </c>
      <c r="I3670" s="47">
        <v>44954</v>
      </c>
      <c r="J3670" s="48" t="str">
        <f>IF(Ugovori_OPULJP[[#This Row],[DATUM ZAVRŠETKA OPERACIJE]]&gt;DATE(2024,3,31),"u provedbi","završen")</f>
        <v>završen</v>
      </c>
      <c r="K3670" s="46" t="s">
        <v>37</v>
      </c>
      <c r="L3670" s="46" t="s">
        <v>37</v>
      </c>
      <c r="M3670" s="49">
        <v>0.85</v>
      </c>
      <c r="N3670" s="49">
        <v>0.15</v>
      </c>
      <c r="O3670" s="50">
        <f>Ugovori_OPULJP[[#This Row],[Bespovratna sredstva - Ukupno (EU+Nac) HRK
= Ukupna ugovorena vrijednost bespovratnih sredstava]]*Ugovori_OPULJP[[#This Row],[EU STOPA SUFINANCIRANJA %
EU CO-FINANCING RATE %]]</f>
        <v>1399602.8430000001</v>
      </c>
      <c r="P3670" s="51">
        <f>Ugovori_OPULJP[[#This Row],[Bespovratna sredstva - EU dio - HRK]]/7.5345</f>
        <v>185759.21998805495</v>
      </c>
      <c r="Q3670" s="50">
        <f>Ugovori_OPULJP[[#This Row],[Bespovratna sredstva - Ukupno (EU+Nac) HRK
= Ukupna ugovorena vrijednost bespovratnih sredstava]]*Ugovori_OPULJP[[#This Row],[STOPA NACIONALNOG SUFINANCIRANJA %]]</f>
        <v>246988.73699999999</v>
      </c>
      <c r="R3670" s="51">
        <f>Ugovori_OPULJP[[#This Row],[Bespovratna sredstva - Nacionalni dio - HRK]]/7.5345</f>
        <v>32781.038821421462</v>
      </c>
      <c r="S3670" s="50">
        <v>1646591.58</v>
      </c>
      <c r="T3670" s="51">
        <f>Ugovori_OPULJP[[#This Row],[Bespovratna sredstva - Ukupno (EU+Nac) HRK
= Ukupna ugovorena vrijednost bespovratnih sredstava]]/7.5345</f>
        <v>218540.25880947639</v>
      </c>
      <c r="U3670" s="50">
        <v>0</v>
      </c>
      <c r="V3670" s="51">
        <f>Ugovori_OPULJP[[#This Row],[Javni doprinos korisnika - HRK]]/7.5345</f>
        <v>0</v>
      </c>
      <c r="W3670" s="50">
        <v>0</v>
      </c>
      <c r="X3670" s="51">
        <f>Ugovori_OPULJP[[#This Row],[Privatni doprinos korisnika - HRK]]/7.5345</f>
        <v>0</v>
      </c>
      <c r="Y3670" s="52">
        <v>1646591.58</v>
      </c>
      <c r="Z3670" s="53">
        <f>Ugovori_OPULJP[[#This Row],[UKUPNI PRIHVATLJIVI IZDACI
TOTAL ELIGIBLE EXPENDITURE
= Bespovratna sredstva ukupno + doprinos korisnika
= Ukupni prihvatljivi troškovi
= Ukupna ugovorena vrijednost projekta HRK]]/7.5345</f>
        <v>218540.25880947639</v>
      </c>
      <c r="AA3670" s="44" t="s">
        <v>38</v>
      </c>
      <c r="AB3670" s="44" t="s">
        <v>753</v>
      </c>
      <c r="AC3670" s="114" t="s">
        <v>13320</v>
      </c>
      <c r="AD3670" s="43" t="s">
        <v>12328</v>
      </c>
    </row>
    <row r="3671" spans="1:30" ht="88.5" customHeight="1" x14ac:dyDescent="0.2">
      <c r="A3671" s="41" t="s">
        <v>13321</v>
      </c>
      <c r="B3671" s="42" t="s">
        <v>12136</v>
      </c>
      <c r="C3671" s="43" t="s">
        <v>12323</v>
      </c>
      <c r="D3671" s="43" t="s">
        <v>13221</v>
      </c>
      <c r="E3671" s="44" t="s">
        <v>76</v>
      </c>
      <c r="F3671" s="81" t="s">
        <v>13322</v>
      </c>
      <c r="G3671" s="45" t="s">
        <v>1824</v>
      </c>
      <c r="H3671" s="117">
        <v>44124</v>
      </c>
      <c r="I3671" s="117">
        <v>44854</v>
      </c>
      <c r="J3671" s="48" t="str">
        <f>IF(Ugovori_OPULJP[[#This Row],[DATUM ZAVRŠETKA OPERACIJE]]&gt;DATE(2024,3,31),"u provedbi","završen")</f>
        <v>završen</v>
      </c>
      <c r="K3671" s="46" t="s">
        <v>271</v>
      </c>
      <c r="L3671" s="82" t="s">
        <v>271</v>
      </c>
      <c r="M3671" s="49">
        <v>0.85</v>
      </c>
      <c r="N3671" s="49">
        <v>0.15</v>
      </c>
      <c r="O3671" s="50">
        <f>Ugovori_OPULJP[[#This Row],[Bespovratna sredstva - Ukupno (EU+Nac) HRK
= Ukupna ugovorena vrijednost bespovratnih sredstava]]*Ugovori_OPULJP[[#This Row],[EU STOPA SUFINANCIRANJA %
EU CO-FINANCING RATE %]]</f>
        <v>1547489.8125</v>
      </c>
      <c r="P3671" s="51">
        <f>Ugovori_OPULJP[[#This Row],[Bespovratna sredstva - EU dio - HRK]]/7.5345</f>
        <v>205387.19390802309</v>
      </c>
      <c r="Q3671" s="79">
        <f>Ugovori_OPULJP[[#This Row],[Bespovratna sredstva - Ukupno (EU+Nac) HRK
= Ukupna ugovorena vrijednost bespovratnih sredstava]]*Ugovori_OPULJP[[#This Row],[STOPA NACIONALNOG SUFINANCIRANJA %]]</f>
        <v>273086.4375</v>
      </c>
      <c r="R3671" s="80">
        <f>Ugovori_OPULJP[[#This Row],[Bespovratna sredstva - Nacionalni dio - HRK]]/7.5345</f>
        <v>36244.798924945251</v>
      </c>
      <c r="S3671" s="50">
        <v>1820576.25</v>
      </c>
      <c r="T3671" s="51">
        <f>Ugovori_OPULJP[[#This Row],[Bespovratna sredstva - Ukupno (EU+Nac) HRK
= Ukupna ugovorena vrijednost bespovratnih sredstava]]/7.5345</f>
        <v>241631.99283296833</v>
      </c>
      <c r="U3671" s="79">
        <v>0</v>
      </c>
      <c r="V3671" s="80">
        <f>Ugovori_OPULJP[[#This Row],[Javni doprinos korisnika - HRK]]/7.5345</f>
        <v>0</v>
      </c>
      <c r="W3671" s="50">
        <v>0</v>
      </c>
      <c r="X3671" s="51">
        <f>Ugovori_OPULJP[[#This Row],[Privatni doprinos korisnika - HRK]]/7.5345</f>
        <v>0</v>
      </c>
      <c r="Y3671" s="52">
        <v>1820576.25</v>
      </c>
      <c r="Z3671" s="53">
        <f>Ugovori_OPULJP[[#This Row],[UKUPNI PRIHVATLJIVI IZDACI
TOTAL ELIGIBLE EXPENDITURE
= Bespovratna sredstva ukupno + doprinos korisnika
= Ukupni prihvatljivi troškovi
= Ukupna ugovorena vrijednost projekta HRK]]/7.5345</f>
        <v>241631.99283296833</v>
      </c>
      <c r="AA3671" s="44" t="s">
        <v>38</v>
      </c>
      <c r="AB3671" s="44" t="s">
        <v>753</v>
      </c>
      <c r="AC3671" s="114" t="s">
        <v>13313</v>
      </c>
      <c r="AD3671" s="43" t="s">
        <v>12328</v>
      </c>
    </row>
    <row r="3672" spans="1:30" ht="88.5" customHeight="1" x14ac:dyDescent="0.2">
      <c r="A3672" s="41" t="s">
        <v>13323</v>
      </c>
      <c r="B3672" s="42" t="s">
        <v>12136</v>
      </c>
      <c r="C3672" s="43" t="s">
        <v>12323</v>
      </c>
      <c r="D3672" s="43" t="s">
        <v>13221</v>
      </c>
      <c r="E3672" s="44" t="s">
        <v>76</v>
      </c>
      <c r="F3672" s="81" t="s">
        <v>13324</v>
      </c>
      <c r="G3672" s="81" t="s">
        <v>13325</v>
      </c>
      <c r="H3672" s="117">
        <v>44123</v>
      </c>
      <c r="I3672" s="117">
        <v>44853</v>
      </c>
      <c r="J3672" s="48" t="str">
        <f>IF(Ugovori_OPULJP[[#This Row],[DATUM ZAVRŠETKA OPERACIJE]]&gt;DATE(2024,3,31),"u provedbi","završen")</f>
        <v>završen</v>
      </c>
      <c r="K3672" s="46" t="s">
        <v>36</v>
      </c>
      <c r="L3672" s="82" t="s">
        <v>37</v>
      </c>
      <c r="M3672" s="49">
        <v>0.85</v>
      </c>
      <c r="N3672" s="49">
        <v>0.15</v>
      </c>
      <c r="O3672" s="50">
        <f>Ugovori_OPULJP[[#This Row],[Bespovratna sredstva - Ukupno (EU+Nac) HRK
= Ukupna ugovorena vrijednost bespovratnih sredstava]]*Ugovori_OPULJP[[#This Row],[EU STOPA SUFINANCIRANJA %
EU CO-FINANCING RATE %]]</f>
        <v>1217602.05</v>
      </c>
      <c r="P3672" s="51">
        <f>Ugovori_OPULJP[[#This Row],[Bespovratna sredstva - EU dio - HRK]]/7.5345</f>
        <v>161603.56360740593</v>
      </c>
      <c r="Q3672" s="79">
        <f>Ugovori_OPULJP[[#This Row],[Bespovratna sredstva - Ukupno (EU+Nac) HRK
= Ukupna ugovorena vrijednost bespovratnih sredstava]]*Ugovori_OPULJP[[#This Row],[STOPA NACIONALNOG SUFINANCIRANJA %]]</f>
        <v>214870.94999999998</v>
      </c>
      <c r="R3672" s="80">
        <f>Ugovori_OPULJP[[#This Row],[Bespovratna sredstva - Nacionalni dio - HRK]]/7.5345</f>
        <v>28518.27593071869</v>
      </c>
      <c r="S3672" s="50">
        <v>1432473</v>
      </c>
      <c r="T3672" s="51">
        <f>Ugovori_OPULJP[[#This Row],[Bespovratna sredstva - Ukupno (EU+Nac) HRK
= Ukupna ugovorena vrijednost bespovratnih sredstava]]/7.5345</f>
        <v>190121.83953812462</v>
      </c>
      <c r="U3672" s="79">
        <v>0</v>
      </c>
      <c r="V3672" s="80">
        <f>Ugovori_OPULJP[[#This Row],[Javni doprinos korisnika - HRK]]/7.5345</f>
        <v>0</v>
      </c>
      <c r="W3672" s="50">
        <v>0</v>
      </c>
      <c r="X3672" s="51">
        <f>Ugovori_OPULJP[[#This Row],[Privatni doprinos korisnika - HRK]]/7.5345</f>
        <v>0</v>
      </c>
      <c r="Y3672" s="52">
        <v>1432473</v>
      </c>
      <c r="Z3672" s="53">
        <f>Ugovori_OPULJP[[#This Row],[UKUPNI PRIHVATLJIVI IZDACI
TOTAL ELIGIBLE EXPENDITURE
= Bespovratna sredstva ukupno + doprinos korisnika
= Ukupni prihvatljivi troškovi
= Ukupna ugovorena vrijednost projekta HRK]]/7.5345</f>
        <v>190121.83953812462</v>
      </c>
      <c r="AA3672" s="44" t="s">
        <v>38</v>
      </c>
      <c r="AB3672" s="44" t="s">
        <v>753</v>
      </c>
      <c r="AC3672" s="114" t="s">
        <v>13326</v>
      </c>
      <c r="AD3672" s="43" t="s">
        <v>12328</v>
      </c>
    </row>
    <row r="3673" spans="1:30" ht="88.5" customHeight="1" x14ac:dyDescent="0.2">
      <c r="A3673" s="41" t="s">
        <v>13327</v>
      </c>
      <c r="B3673" s="42" t="s">
        <v>12136</v>
      </c>
      <c r="C3673" s="43" t="s">
        <v>12323</v>
      </c>
      <c r="D3673" s="43" t="s">
        <v>13221</v>
      </c>
      <c r="E3673" s="44" t="s">
        <v>76</v>
      </c>
      <c r="F3673" s="81" t="s">
        <v>13328</v>
      </c>
      <c r="G3673" s="81" t="s">
        <v>13329</v>
      </c>
      <c r="H3673" s="117">
        <v>44120</v>
      </c>
      <c r="I3673" s="117">
        <v>44850</v>
      </c>
      <c r="J3673" s="48" t="str">
        <f>IF(Ugovori_OPULJP[[#This Row],[DATUM ZAVRŠETKA OPERACIJE]]&gt;DATE(2024,3,31),"u provedbi","završen")</f>
        <v>završen</v>
      </c>
      <c r="K3673" s="46" t="s">
        <v>36</v>
      </c>
      <c r="L3673" s="82" t="s">
        <v>271</v>
      </c>
      <c r="M3673" s="49">
        <v>0.85</v>
      </c>
      <c r="N3673" s="49">
        <v>0.15</v>
      </c>
      <c r="O3673" s="50">
        <f>Ugovori_OPULJP[[#This Row],[Bespovratna sredstva - Ukupno (EU+Nac) HRK
= Ukupna ugovorena vrijednost bespovratnih sredstava]]*Ugovori_OPULJP[[#This Row],[EU STOPA SUFINANCIRANJA %
EU CO-FINANCING RATE %]]</f>
        <v>1217294.9364999998</v>
      </c>
      <c r="P3673" s="51">
        <f>Ugovori_OPULJP[[#This Row],[Bespovratna sredstva - EU dio - HRK]]/7.5345</f>
        <v>161562.80264118387</v>
      </c>
      <c r="Q3673" s="79">
        <f>Ugovori_OPULJP[[#This Row],[Bespovratna sredstva - Ukupno (EU+Nac) HRK
= Ukupna ugovorena vrijednost bespovratnih sredstava]]*Ugovori_OPULJP[[#This Row],[STOPA NACIONALNOG SUFINANCIRANJA %]]</f>
        <v>214816.75349999999</v>
      </c>
      <c r="R3673" s="80">
        <f>Ugovori_OPULJP[[#This Row],[Bespovratna sredstva - Nacionalni dio - HRK]]/7.5345</f>
        <v>28511.082819032446</v>
      </c>
      <c r="S3673" s="50">
        <v>1432111.69</v>
      </c>
      <c r="T3673" s="51">
        <f>Ugovori_OPULJP[[#This Row],[Bespovratna sredstva - Ukupno (EU+Nac) HRK
= Ukupna ugovorena vrijednost bespovratnih sredstava]]/7.5345</f>
        <v>190073.88546021632</v>
      </c>
      <c r="U3673" s="79">
        <v>0</v>
      </c>
      <c r="V3673" s="80">
        <f>Ugovori_OPULJP[[#This Row],[Javni doprinos korisnika - HRK]]/7.5345</f>
        <v>0</v>
      </c>
      <c r="W3673" s="50">
        <v>0</v>
      </c>
      <c r="X3673" s="51">
        <f>Ugovori_OPULJP[[#This Row],[Privatni doprinos korisnika - HRK]]/7.5345</f>
        <v>0</v>
      </c>
      <c r="Y3673" s="52">
        <v>1432111.69</v>
      </c>
      <c r="Z3673" s="53">
        <f>Ugovori_OPULJP[[#This Row],[UKUPNI PRIHVATLJIVI IZDACI
TOTAL ELIGIBLE EXPENDITURE
= Bespovratna sredstva ukupno + doprinos korisnika
= Ukupni prihvatljivi troškovi
= Ukupna ugovorena vrijednost projekta HRK]]/7.5345</f>
        <v>190073.88546021632</v>
      </c>
      <c r="AA3673" s="44" t="s">
        <v>38</v>
      </c>
      <c r="AB3673" s="44" t="s">
        <v>753</v>
      </c>
      <c r="AC3673" s="114" t="s">
        <v>13330</v>
      </c>
      <c r="AD3673" s="43" t="s">
        <v>12328</v>
      </c>
    </row>
    <row r="3674" spans="1:30" ht="88.5" customHeight="1" x14ac:dyDescent="0.2">
      <c r="A3674" s="41" t="s">
        <v>13331</v>
      </c>
      <c r="B3674" s="42" t="s">
        <v>12136</v>
      </c>
      <c r="C3674" s="43" t="s">
        <v>12323</v>
      </c>
      <c r="D3674" s="43" t="s">
        <v>13221</v>
      </c>
      <c r="E3674" s="44" t="s">
        <v>76</v>
      </c>
      <c r="F3674" s="81" t="s">
        <v>13332</v>
      </c>
      <c r="G3674" s="81" t="s">
        <v>6005</v>
      </c>
      <c r="H3674" s="117">
        <v>44118</v>
      </c>
      <c r="I3674" s="117">
        <v>44848</v>
      </c>
      <c r="J3674" s="48" t="str">
        <f>IF(Ugovori_OPULJP[[#This Row],[DATUM ZAVRŠETKA OPERACIJE]]&gt;DATE(2024,3,31),"u provedbi","završen")</f>
        <v>završen</v>
      </c>
      <c r="K3674" s="46" t="s">
        <v>7514</v>
      </c>
      <c r="L3674" s="82" t="s">
        <v>244</v>
      </c>
      <c r="M3674" s="49">
        <v>0.85</v>
      </c>
      <c r="N3674" s="49">
        <v>0.15</v>
      </c>
      <c r="O3674" s="50">
        <f>Ugovori_OPULJP[[#This Row],[Bespovratna sredstva - Ukupno (EU+Nac) HRK
= Ukupna ugovorena vrijednost bespovratnih sredstava]]*Ugovori_OPULJP[[#This Row],[EU STOPA SUFINANCIRANJA %
EU CO-FINANCING RATE %]]</f>
        <v>1667919.2659999998</v>
      </c>
      <c r="P3674" s="51">
        <f>Ugovori_OPULJP[[#This Row],[Bespovratna sredstva - EU dio - HRK]]/7.5345</f>
        <v>221370.92919238168</v>
      </c>
      <c r="Q3674" s="79">
        <f>Ugovori_OPULJP[[#This Row],[Bespovratna sredstva - Ukupno (EU+Nac) HRK
= Ukupna ugovorena vrijednost bespovratnih sredstava]]*Ugovori_OPULJP[[#This Row],[STOPA NACIONALNOG SUFINANCIRANJA %]]</f>
        <v>294338.69399999996</v>
      </c>
      <c r="R3674" s="80">
        <f>Ugovori_OPULJP[[#This Row],[Bespovratna sredstva - Nacionalni dio - HRK]]/7.5345</f>
        <v>39065.458092773239</v>
      </c>
      <c r="S3674" s="50">
        <v>1962257.96</v>
      </c>
      <c r="T3674" s="51">
        <f>Ugovori_OPULJP[[#This Row],[Bespovratna sredstva - Ukupno (EU+Nac) HRK
= Ukupna ugovorena vrijednost bespovratnih sredstava]]/7.5345</f>
        <v>260436.38728515492</v>
      </c>
      <c r="U3674" s="79">
        <v>0</v>
      </c>
      <c r="V3674" s="80">
        <f>Ugovori_OPULJP[[#This Row],[Javni doprinos korisnika - HRK]]/7.5345</f>
        <v>0</v>
      </c>
      <c r="W3674" s="50">
        <v>0</v>
      </c>
      <c r="X3674" s="51">
        <f>Ugovori_OPULJP[[#This Row],[Privatni doprinos korisnika - HRK]]/7.5345</f>
        <v>0</v>
      </c>
      <c r="Y3674" s="52">
        <v>1962257.96</v>
      </c>
      <c r="Z3674" s="53">
        <f>Ugovori_OPULJP[[#This Row],[UKUPNI PRIHVATLJIVI IZDACI
TOTAL ELIGIBLE EXPENDITURE
= Bespovratna sredstva ukupno + doprinos korisnika
= Ukupni prihvatljivi troškovi
= Ukupna ugovorena vrijednost projekta HRK]]/7.5345</f>
        <v>260436.38728515492</v>
      </c>
      <c r="AA3674" s="44" t="s">
        <v>38</v>
      </c>
      <c r="AB3674" s="44" t="s">
        <v>753</v>
      </c>
      <c r="AC3674" s="114" t="s">
        <v>13333</v>
      </c>
      <c r="AD3674" s="43" t="s">
        <v>12328</v>
      </c>
    </row>
    <row r="3675" spans="1:30" ht="88.5" customHeight="1" x14ac:dyDescent="0.2">
      <c r="A3675" s="41" t="s">
        <v>13334</v>
      </c>
      <c r="B3675" s="42" t="s">
        <v>12136</v>
      </c>
      <c r="C3675" s="43" t="s">
        <v>12323</v>
      </c>
      <c r="D3675" s="43" t="s">
        <v>13221</v>
      </c>
      <c r="E3675" s="44" t="s">
        <v>76</v>
      </c>
      <c r="F3675" s="45" t="s">
        <v>13335</v>
      </c>
      <c r="G3675" s="45" t="s">
        <v>13336</v>
      </c>
      <c r="H3675" s="47">
        <v>44132</v>
      </c>
      <c r="I3675" s="47">
        <v>44862</v>
      </c>
      <c r="J3675" s="48" t="str">
        <f>IF(Ugovori_OPULJP[[#This Row],[DATUM ZAVRŠETKA OPERACIJE]]&gt;DATE(2024,3,31),"u provedbi","završen")</f>
        <v>završen</v>
      </c>
      <c r="K3675" s="46" t="s">
        <v>37</v>
      </c>
      <c r="L3675" s="46" t="s">
        <v>37</v>
      </c>
      <c r="M3675" s="49">
        <v>0.85</v>
      </c>
      <c r="N3675" s="49">
        <v>0.15</v>
      </c>
      <c r="O3675" s="50">
        <f>Ugovori_OPULJP[[#This Row],[Bespovratna sredstva - Ukupno (EU+Nac) HRK
= Ukupna ugovorena vrijednost bespovratnih sredstava]]*Ugovori_OPULJP[[#This Row],[EU STOPA SUFINANCIRANJA %
EU CO-FINANCING RATE %]]</f>
        <v>1638820.4</v>
      </c>
      <c r="P3675" s="51">
        <f>Ugovori_OPULJP[[#This Row],[Bespovratna sredstva - EU dio - HRK]]/7.5345</f>
        <v>217508.8459751808</v>
      </c>
      <c r="Q3675" s="50">
        <f>Ugovori_OPULJP[[#This Row],[Bespovratna sredstva - Ukupno (EU+Nac) HRK
= Ukupna ugovorena vrijednost bespovratnih sredstava]]*Ugovori_OPULJP[[#This Row],[STOPA NACIONALNOG SUFINANCIRANJA %]]</f>
        <v>289203.59999999998</v>
      </c>
      <c r="R3675" s="51">
        <f>Ugovori_OPULJP[[#This Row],[Bespovratna sredstva - Nacionalni dio - HRK]]/7.5345</f>
        <v>38383.91399562014</v>
      </c>
      <c r="S3675" s="50">
        <v>1928024</v>
      </c>
      <c r="T3675" s="51">
        <f>Ugovori_OPULJP[[#This Row],[Bespovratna sredstva - Ukupno (EU+Nac) HRK
= Ukupna ugovorena vrijednost bespovratnih sredstava]]/7.5345</f>
        <v>255892.75997080098</v>
      </c>
      <c r="U3675" s="50">
        <v>0</v>
      </c>
      <c r="V3675" s="51">
        <f>Ugovori_OPULJP[[#This Row],[Javni doprinos korisnika - HRK]]/7.5345</f>
        <v>0</v>
      </c>
      <c r="W3675" s="50">
        <v>0</v>
      </c>
      <c r="X3675" s="51">
        <f>Ugovori_OPULJP[[#This Row],[Privatni doprinos korisnika - HRK]]/7.5345</f>
        <v>0</v>
      </c>
      <c r="Y3675" s="52">
        <v>1928024</v>
      </c>
      <c r="Z3675" s="53">
        <f>Ugovori_OPULJP[[#This Row],[UKUPNI PRIHVATLJIVI IZDACI
TOTAL ELIGIBLE EXPENDITURE
= Bespovratna sredstva ukupno + doprinos korisnika
= Ukupni prihvatljivi troškovi
= Ukupna ugovorena vrijednost projekta HRK]]/7.5345</f>
        <v>255892.75997080098</v>
      </c>
      <c r="AA3675" s="44" t="s">
        <v>38</v>
      </c>
      <c r="AB3675" s="44" t="s">
        <v>753</v>
      </c>
      <c r="AC3675" s="114" t="s">
        <v>13337</v>
      </c>
      <c r="AD3675" s="43" t="s">
        <v>12328</v>
      </c>
    </row>
    <row r="3676" spans="1:30" ht="88.5" customHeight="1" x14ac:dyDescent="0.2">
      <c r="A3676" s="41" t="s">
        <v>13338</v>
      </c>
      <c r="B3676" s="42" t="s">
        <v>12136</v>
      </c>
      <c r="C3676" s="43" t="s">
        <v>12323</v>
      </c>
      <c r="D3676" s="43" t="s">
        <v>13221</v>
      </c>
      <c r="E3676" s="44" t="s">
        <v>76</v>
      </c>
      <c r="F3676" s="81" t="s">
        <v>13339</v>
      </c>
      <c r="G3676" s="81" t="s">
        <v>13340</v>
      </c>
      <c r="H3676" s="117">
        <v>44122</v>
      </c>
      <c r="I3676" s="117">
        <v>44852</v>
      </c>
      <c r="J3676" s="48" t="str">
        <f>IF(Ugovori_OPULJP[[#This Row],[DATUM ZAVRŠETKA OPERACIJE]]&gt;DATE(2024,3,31),"u provedbi","završen")</f>
        <v>završen</v>
      </c>
      <c r="K3676" s="46" t="s">
        <v>154</v>
      </c>
      <c r="L3676" s="82" t="s">
        <v>37</v>
      </c>
      <c r="M3676" s="49">
        <v>0.85</v>
      </c>
      <c r="N3676" s="49">
        <v>0.15</v>
      </c>
      <c r="O3676" s="50">
        <f>Ugovori_OPULJP[[#This Row],[Bespovratna sredstva - Ukupno (EU+Nac) HRK
= Ukupna ugovorena vrijednost bespovratnih sredstava]]*Ugovori_OPULJP[[#This Row],[EU STOPA SUFINANCIRANJA %
EU CO-FINANCING RATE %]]</f>
        <v>1614654.6194999998</v>
      </c>
      <c r="P3676" s="51">
        <f>Ugovori_OPULJP[[#This Row],[Bespovratna sredstva - EU dio - HRK]]/7.5345</f>
        <v>214301.49571968938</v>
      </c>
      <c r="Q3676" s="79">
        <f>Ugovori_OPULJP[[#This Row],[Bespovratna sredstva - Ukupno (EU+Nac) HRK
= Ukupna ugovorena vrijednost bespovratnih sredstava]]*Ugovori_OPULJP[[#This Row],[STOPA NACIONALNOG SUFINANCIRANJA %]]</f>
        <v>284939.05049999995</v>
      </c>
      <c r="R3676" s="80">
        <f>Ugovori_OPULJP[[#This Row],[Bespovratna sredstva - Nacionalni dio - HRK]]/7.5345</f>
        <v>37817.911009356947</v>
      </c>
      <c r="S3676" s="50">
        <v>1899593.67</v>
      </c>
      <c r="T3676" s="51">
        <f>Ugovori_OPULJP[[#This Row],[Bespovratna sredstva - Ukupno (EU+Nac) HRK
= Ukupna ugovorena vrijednost bespovratnih sredstava]]/7.5345</f>
        <v>252119.40672904637</v>
      </c>
      <c r="U3676" s="79">
        <v>0</v>
      </c>
      <c r="V3676" s="80">
        <f>Ugovori_OPULJP[[#This Row],[Javni doprinos korisnika - HRK]]/7.5345</f>
        <v>0</v>
      </c>
      <c r="W3676" s="50">
        <v>0</v>
      </c>
      <c r="X3676" s="51">
        <f>Ugovori_OPULJP[[#This Row],[Privatni doprinos korisnika - HRK]]/7.5345</f>
        <v>0</v>
      </c>
      <c r="Y3676" s="52">
        <v>1899593.67</v>
      </c>
      <c r="Z3676" s="53">
        <f>Ugovori_OPULJP[[#This Row],[UKUPNI PRIHVATLJIVI IZDACI
TOTAL ELIGIBLE EXPENDITURE
= Bespovratna sredstva ukupno + doprinos korisnika
= Ukupni prihvatljivi troškovi
= Ukupna ugovorena vrijednost projekta HRK]]/7.5345</f>
        <v>252119.40672904637</v>
      </c>
      <c r="AA3676" s="44" t="s">
        <v>38</v>
      </c>
      <c r="AB3676" s="44" t="s">
        <v>753</v>
      </c>
      <c r="AC3676" s="114" t="s">
        <v>13341</v>
      </c>
      <c r="AD3676" s="43" t="s">
        <v>12328</v>
      </c>
    </row>
    <row r="3677" spans="1:30" ht="88.5" customHeight="1" x14ac:dyDescent="0.2">
      <c r="A3677" s="41" t="s">
        <v>13342</v>
      </c>
      <c r="B3677" s="42" t="s">
        <v>12136</v>
      </c>
      <c r="C3677" s="43" t="s">
        <v>12323</v>
      </c>
      <c r="D3677" s="43" t="s">
        <v>13221</v>
      </c>
      <c r="E3677" s="44" t="s">
        <v>76</v>
      </c>
      <c r="F3677" s="81" t="s">
        <v>13343</v>
      </c>
      <c r="G3677" s="45" t="s">
        <v>3728</v>
      </c>
      <c r="H3677" s="117">
        <v>44117</v>
      </c>
      <c r="I3677" s="117">
        <v>44847</v>
      </c>
      <c r="J3677" s="48" t="str">
        <f>IF(Ugovori_OPULJP[[#This Row],[DATUM ZAVRŠETKA OPERACIJE]]&gt;DATE(2024,3,31),"u provedbi","završen")</f>
        <v>završen</v>
      </c>
      <c r="K3677" s="46" t="s">
        <v>37</v>
      </c>
      <c r="L3677" s="46" t="s">
        <v>37</v>
      </c>
      <c r="M3677" s="49">
        <v>0.85</v>
      </c>
      <c r="N3677" s="49">
        <v>0.15</v>
      </c>
      <c r="O3677" s="50">
        <f>Ugovori_OPULJP[[#This Row],[Bespovratna sredstva - Ukupno (EU+Nac) HRK
= Ukupna ugovorena vrijednost bespovratnih sredstava]]*Ugovori_OPULJP[[#This Row],[EU STOPA SUFINANCIRANJA %
EU CO-FINANCING RATE %]]</f>
        <v>1674339.605</v>
      </c>
      <c r="P3677" s="51">
        <f>Ugovori_OPULJP[[#This Row],[Bespovratna sredstva - EU dio - HRK]]/7.5345</f>
        <v>222223.05461543566</v>
      </c>
      <c r="Q3677" s="79">
        <f>Ugovori_OPULJP[[#This Row],[Bespovratna sredstva - Ukupno (EU+Nac) HRK
= Ukupna ugovorena vrijednost bespovratnih sredstava]]*Ugovori_OPULJP[[#This Row],[STOPA NACIONALNOG SUFINANCIRANJA %]]</f>
        <v>295471.69500000001</v>
      </c>
      <c r="R3677" s="80">
        <f>Ugovori_OPULJP[[#This Row],[Bespovratna sredstva - Nacionalni dio - HRK]]/7.5345</f>
        <v>39215.833167429824</v>
      </c>
      <c r="S3677" s="50">
        <v>1969811.3</v>
      </c>
      <c r="T3677" s="51">
        <f>Ugovori_OPULJP[[#This Row],[Bespovratna sredstva - Ukupno (EU+Nac) HRK
= Ukupna ugovorena vrijednost bespovratnih sredstava]]/7.5345</f>
        <v>261438.88778286547</v>
      </c>
      <c r="U3677" s="79">
        <v>0</v>
      </c>
      <c r="V3677" s="80">
        <f>Ugovori_OPULJP[[#This Row],[Javni doprinos korisnika - HRK]]/7.5345</f>
        <v>0</v>
      </c>
      <c r="W3677" s="50">
        <v>0</v>
      </c>
      <c r="X3677" s="51">
        <f>Ugovori_OPULJP[[#This Row],[Privatni doprinos korisnika - HRK]]/7.5345</f>
        <v>0</v>
      </c>
      <c r="Y3677" s="52">
        <v>1969811.3</v>
      </c>
      <c r="Z3677" s="53">
        <f>Ugovori_OPULJP[[#This Row],[UKUPNI PRIHVATLJIVI IZDACI
TOTAL ELIGIBLE EXPENDITURE
= Bespovratna sredstva ukupno + doprinos korisnika
= Ukupni prihvatljivi troškovi
= Ukupna ugovorena vrijednost projekta HRK]]/7.5345</f>
        <v>261438.88778286547</v>
      </c>
      <c r="AA3677" s="44" t="s">
        <v>38</v>
      </c>
      <c r="AB3677" s="44" t="s">
        <v>753</v>
      </c>
      <c r="AC3677" s="114" t="s">
        <v>13344</v>
      </c>
      <c r="AD3677" s="43" t="s">
        <v>12328</v>
      </c>
    </row>
    <row r="3678" spans="1:30" ht="88.5" customHeight="1" x14ac:dyDescent="0.2">
      <c r="A3678" s="41" t="s">
        <v>13345</v>
      </c>
      <c r="B3678" s="42" t="s">
        <v>12136</v>
      </c>
      <c r="C3678" s="43" t="s">
        <v>12323</v>
      </c>
      <c r="D3678" s="43" t="s">
        <v>13221</v>
      </c>
      <c r="E3678" s="44" t="s">
        <v>76</v>
      </c>
      <c r="F3678" s="81" t="s">
        <v>13346</v>
      </c>
      <c r="G3678" s="81" t="s">
        <v>12380</v>
      </c>
      <c r="H3678" s="117">
        <v>44123</v>
      </c>
      <c r="I3678" s="117">
        <v>45218</v>
      </c>
      <c r="J3678" s="48" t="str">
        <f>IF(Ugovori_OPULJP[[#This Row],[DATUM ZAVRŠETKA OPERACIJE]]&gt;DATE(2024,3,31),"u provedbi","završen")</f>
        <v>završen</v>
      </c>
      <c r="K3678" s="46" t="s">
        <v>338</v>
      </c>
      <c r="L3678" s="46" t="s">
        <v>338</v>
      </c>
      <c r="M3678" s="49">
        <v>0.85</v>
      </c>
      <c r="N3678" s="49">
        <v>0.15</v>
      </c>
      <c r="O3678" s="50">
        <f>Ugovori_OPULJP[[#This Row],[Bespovratna sredstva - Ukupno (EU+Nac) HRK
= Ukupna ugovorena vrijednost bespovratnih sredstava]]*Ugovori_OPULJP[[#This Row],[EU STOPA SUFINANCIRANJA %
EU CO-FINANCING RATE %]]</f>
        <v>1687219.791</v>
      </c>
      <c r="P3678" s="51">
        <f>Ugovori_OPULJP[[#This Row],[Bespovratna sredstva - EU dio - HRK]]/7.5345</f>
        <v>223932.54907425839</v>
      </c>
      <c r="Q3678" s="79">
        <f>Ugovori_OPULJP[[#This Row],[Bespovratna sredstva - Ukupno (EU+Nac) HRK
= Ukupna ugovorena vrijednost bespovratnih sredstava]]*Ugovori_OPULJP[[#This Row],[STOPA NACIONALNOG SUFINANCIRANJA %]]</f>
        <v>297744.66899999999</v>
      </c>
      <c r="R3678" s="80">
        <f>Ugovori_OPULJP[[#This Row],[Bespovratna sredstva - Nacionalni dio - HRK]]/7.5345</f>
        <v>39517.508660163243</v>
      </c>
      <c r="S3678" s="50">
        <v>1984964.46</v>
      </c>
      <c r="T3678" s="51">
        <f>Ugovori_OPULJP[[#This Row],[Bespovratna sredstva - Ukupno (EU+Nac) HRK
= Ukupna ugovorena vrijednost bespovratnih sredstava]]/7.5345</f>
        <v>263450.05773442163</v>
      </c>
      <c r="U3678" s="79">
        <v>0</v>
      </c>
      <c r="V3678" s="80">
        <f>Ugovori_OPULJP[[#This Row],[Javni doprinos korisnika - HRK]]/7.5345</f>
        <v>0</v>
      </c>
      <c r="W3678" s="50">
        <v>0</v>
      </c>
      <c r="X3678" s="51">
        <f>Ugovori_OPULJP[[#This Row],[Privatni doprinos korisnika - HRK]]/7.5345</f>
        <v>0</v>
      </c>
      <c r="Y3678" s="52">
        <v>1984964.46</v>
      </c>
      <c r="Z3678" s="53">
        <f>Ugovori_OPULJP[[#This Row],[UKUPNI PRIHVATLJIVI IZDACI
TOTAL ELIGIBLE EXPENDITURE
= Bespovratna sredstva ukupno + doprinos korisnika
= Ukupni prihvatljivi troškovi
= Ukupna ugovorena vrijednost projekta HRK]]/7.5345</f>
        <v>263450.05773442163</v>
      </c>
      <c r="AA3678" s="44" t="s">
        <v>38</v>
      </c>
      <c r="AB3678" s="44" t="s">
        <v>753</v>
      </c>
      <c r="AC3678" s="114" t="s">
        <v>13347</v>
      </c>
      <c r="AD3678" s="43" t="s">
        <v>12328</v>
      </c>
    </row>
    <row r="3679" spans="1:30" ht="88.5" customHeight="1" x14ac:dyDescent="0.2">
      <c r="A3679" s="41" t="s">
        <v>13348</v>
      </c>
      <c r="B3679" s="42" t="s">
        <v>12136</v>
      </c>
      <c r="C3679" s="43" t="s">
        <v>12323</v>
      </c>
      <c r="D3679" s="43" t="s">
        <v>13221</v>
      </c>
      <c r="E3679" s="44" t="s">
        <v>76</v>
      </c>
      <c r="F3679" s="45" t="s">
        <v>13349</v>
      </c>
      <c r="G3679" s="45" t="s">
        <v>8988</v>
      </c>
      <c r="H3679" s="47">
        <v>44132</v>
      </c>
      <c r="I3679" s="47">
        <v>44862</v>
      </c>
      <c r="J3679" s="48" t="str">
        <f>IF(Ugovori_OPULJP[[#This Row],[DATUM ZAVRŠETKA OPERACIJE]]&gt;DATE(2024,3,31),"u provedbi","završen")</f>
        <v>završen</v>
      </c>
      <c r="K3679" s="46" t="s">
        <v>892</v>
      </c>
      <c r="L3679" s="46" t="s">
        <v>37</v>
      </c>
      <c r="M3679" s="49">
        <v>0.85</v>
      </c>
      <c r="N3679" s="49">
        <v>0.15</v>
      </c>
      <c r="O3679" s="50">
        <f>Ugovori_OPULJP[[#This Row],[Bespovratna sredstva - Ukupno (EU+Nac) HRK
= Ukupna ugovorena vrijednost bespovratnih sredstava]]*Ugovori_OPULJP[[#This Row],[EU STOPA SUFINANCIRANJA %
EU CO-FINANCING RATE %]]</f>
        <v>1477504.0085</v>
      </c>
      <c r="P3679" s="51">
        <f>Ugovori_OPULJP[[#This Row],[Bespovratna sredstva - EU dio - HRK]]/7.5345</f>
        <v>196098.48145198752</v>
      </c>
      <c r="Q3679" s="50">
        <f>Ugovori_OPULJP[[#This Row],[Bespovratna sredstva - Ukupno (EU+Nac) HRK
= Ukupna ugovorena vrijednost bespovratnih sredstava]]*Ugovori_OPULJP[[#This Row],[STOPA NACIONALNOG SUFINANCIRANJA %]]</f>
        <v>260736.00149999998</v>
      </c>
      <c r="R3679" s="51">
        <f>Ugovori_OPULJP[[#This Row],[Bespovratna sredstva - Nacionalni dio - HRK]]/7.5345</f>
        <v>34605.614373880147</v>
      </c>
      <c r="S3679" s="50">
        <v>1738240.01</v>
      </c>
      <c r="T3679" s="51">
        <f>Ugovori_OPULJP[[#This Row],[Bespovratna sredstva - Ukupno (EU+Nac) HRK
= Ukupna ugovorena vrijednost bespovratnih sredstava]]/7.5345</f>
        <v>230704.09582586767</v>
      </c>
      <c r="U3679" s="50">
        <v>0</v>
      </c>
      <c r="V3679" s="51">
        <f>Ugovori_OPULJP[[#This Row],[Javni doprinos korisnika - HRK]]/7.5345</f>
        <v>0</v>
      </c>
      <c r="W3679" s="50">
        <v>0</v>
      </c>
      <c r="X3679" s="51">
        <f>Ugovori_OPULJP[[#This Row],[Privatni doprinos korisnika - HRK]]/7.5345</f>
        <v>0</v>
      </c>
      <c r="Y3679" s="52">
        <v>1738240.01</v>
      </c>
      <c r="Z3679" s="53">
        <f>Ugovori_OPULJP[[#This Row],[UKUPNI PRIHVATLJIVI IZDACI
TOTAL ELIGIBLE EXPENDITURE
= Bespovratna sredstva ukupno + doprinos korisnika
= Ukupni prihvatljivi troškovi
= Ukupna ugovorena vrijednost projekta HRK]]/7.5345</f>
        <v>230704.09582586767</v>
      </c>
      <c r="AA3679" s="44" t="s">
        <v>38</v>
      </c>
      <c r="AB3679" s="44" t="s">
        <v>753</v>
      </c>
      <c r="AC3679" s="114" t="s">
        <v>13350</v>
      </c>
      <c r="AD3679" s="43" t="s">
        <v>12328</v>
      </c>
    </row>
    <row r="3680" spans="1:30" ht="88.5" customHeight="1" x14ac:dyDescent="0.2">
      <c r="A3680" s="41" t="s">
        <v>13351</v>
      </c>
      <c r="B3680" s="42" t="s">
        <v>12136</v>
      </c>
      <c r="C3680" s="43" t="s">
        <v>12323</v>
      </c>
      <c r="D3680" s="43" t="s">
        <v>13221</v>
      </c>
      <c r="E3680" s="44" t="s">
        <v>76</v>
      </c>
      <c r="F3680" s="81" t="s">
        <v>13352</v>
      </c>
      <c r="G3680" s="81" t="s">
        <v>1435</v>
      </c>
      <c r="H3680" s="117">
        <v>44109</v>
      </c>
      <c r="I3680" s="117">
        <v>45204</v>
      </c>
      <c r="J3680" s="48" t="str">
        <f>IF(Ugovori_OPULJP[[#This Row],[DATUM ZAVRŠETKA OPERACIJE]]&gt;DATE(2024,3,31),"u provedbi","završen")</f>
        <v>završen</v>
      </c>
      <c r="K3680" s="46" t="s">
        <v>99</v>
      </c>
      <c r="L3680" s="82" t="s">
        <v>99</v>
      </c>
      <c r="M3680" s="49">
        <v>0.85</v>
      </c>
      <c r="N3680" s="49">
        <v>0.15</v>
      </c>
      <c r="O3680" s="50">
        <f>Ugovori_OPULJP[[#This Row],[Bespovratna sredstva - Ukupno (EU+Nac) HRK
= Ukupna ugovorena vrijednost bespovratnih sredstava]]*Ugovori_OPULJP[[#This Row],[EU STOPA SUFINANCIRANJA %
EU CO-FINANCING RATE %]]</f>
        <v>1691838.4189999998</v>
      </c>
      <c r="P3680" s="51">
        <f>Ugovori_OPULJP[[#This Row],[Bespovratna sredstva - EU dio - HRK]]/7.5345</f>
        <v>224545.54635344079</v>
      </c>
      <c r="Q3680" s="79">
        <f>Ugovori_OPULJP[[#This Row],[Bespovratna sredstva - Ukupno (EU+Nac) HRK
= Ukupna ugovorena vrijednost bespovratnih sredstava]]*Ugovori_OPULJP[[#This Row],[STOPA NACIONALNOG SUFINANCIRANJA %]]</f>
        <v>298559.72099999996</v>
      </c>
      <c r="R3680" s="80">
        <f>Ugovori_OPULJP[[#This Row],[Bespovratna sredstva - Nacionalni dio - HRK]]/7.5345</f>
        <v>39625.684650607196</v>
      </c>
      <c r="S3680" s="50">
        <v>1990398.14</v>
      </c>
      <c r="T3680" s="51">
        <f>Ugovori_OPULJP[[#This Row],[Bespovratna sredstva - Ukupno (EU+Nac) HRK
= Ukupna ugovorena vrijednost bespovratnih sredstava]]/7.5345</f>
        <v>264171.23100404802</v>
      </c>
      <c r="U3680" s="79">
        <v>0</v>
      </c>
      <c r="V3680" s="80">
        <f>Ugovori_OPULJP[[#This Row],[Javni doprinos korisnika - HRK]]/7.5345</f>
        <v>0</v>
      </c>
      <c r="W3680" s="50">
        <v>0</v>
      </c>
      <c r="X3680" s="51">
        <f>Ugovori_OPULJP[[#This Row],[Privatni doprinos korisnika - HRK]]/7.5345</f>
        <v>0</v>
      </c>
      <c r="Y3680" s="52">
        <v>1990398.14</v>
      </c>
      <c r="Z3680" s="53">
        <f>Ugovori_OPULJP[[#This Row],[UKUPNI PRIHVATLJIVI IZDACI
TOTAL ELIGIBLE EXPENDITURE
= Bespovratna sredstva ukupno + doprinos korisnika
= Ukupni prihvatljivi troškovi
= Ukupna ugovorena vrijednost projekta HRK]]/7.5345</f>
        <v>264171.23100404802</v>
      </c>
      <c r="AA3680" s="44" t="s">
        <v>38</v>
      </c>
      <c r="AB3680" s="44" t="s">
        <v>753</v>
      </c>
      <c r="AC3680" s="114" t="s">
        <v>13353</v>
      </c>
      <c r="AD3680" s="43" t="s">
        <v>12328</v>
      </c>
    </row>
    <row r="3681" spans="1:30" ht="88.5" customHeight="1" x14ac:dyDescent="0.2">
      <c r="A3681" s="41" t="s">
        <v>13354</v>
      </c>
      <c r="B3681" s="42" t="s">
        <v>12136</v>
      </c>
      <c r="C3681" s="43" t="s">
        <v>12323</v>
      </c>
      <c r="D3681" s="43" t="s">
        <v>13221</v>
      </c>
      <c r="E3681" s="44" t="s">
        <v>76</v>
      </c>
      <c r="F3681" s="81" t="s">
        <v>13355</v>
      </c>
      <c r="G3681" s="45" t="s">
        <v>1828</v>
      </c>
      <c r="H3681" s="117">
        <v>44130</v>
      </c>
      <c r="I3681" s="117">
        <v>44860</v>
      </c>
      <c r="J3681" s="48" t="str">
        <f>IF(Ugovori_OPULJP[[#This Row],[DATUM ZAVRŠETKA OPERACIJE]]&gt;DATE(2024,3,31),"u provedbi","završen")</f>
        <v>završen</v>
      </c>
      <c r="K3681" s="82" t="s">
        <v>271</v>
      </c>
      <c r="L3681" s="82" t="s">
        <v>271</v>
      </c>
      <c r="M3681" s="49">
        <v>0.85</v>
      </c>
      <c r="N3681" s="49">
        <v>0.15</v>
      </c>
      <c r="O3681" s="50">
        <f>Ugovori_OPULJP[[#This Row],[Bespovratna sredstva - Ukupno (EU+Nac) HRK
= Ukupna ugovorena vrijednost bespovratnih sredstava]]*Ugovori_OPULJP[[#This Row],[EU STOPA SUFINANCIRANJA %
EU CO-FINANCING RATE %]]</f>
        <v>1591996.1949999998</v>
      </c>
      <c r="P3681" s="51">
        <f>Ugovori_OPULJP[[#This Row],[Bespovratna sredstva - EU dio - HRK]]/7.5345</f>
        <v>211294.20598579862</v>
      </c>
      <c r="Q3681" s="79">
        <f>Ugovori_OPULJP[[#This Row],[Bespovratna sredstva - Ukupno (EU+Nac) HRK
= Ukupna ugovorena vrijednost bespovratnih sredstava]]*Ugovori_OPULJP[[#This Row],[STOPA NACIONALNOG SUFINANCIRANJA %]]</f>
        <v>280940.505</v>
      </c>
      <c r="R3681" s="80">
        <f>Ugovori_OPULJP[[#This Row],[Bespovratna sredstva - Nacionalni dio - HRK]]/7.5345</f>
        <v>37287.212821023291</v>
      </c>
      <c r="S3681" s="50">
        <v>1872936.7</v>
      </c>
      <c r="T3681" s="51">
        <f>Ugovori_OPULJP[[#This Row],[Bespovratna sredstva - Ukupno (EU+Nac) HRK
= Ukupna ugovorena vrijednost bespovratnih sredstava]]/7.5345</f>
        <v>248581.41880682192</v>
      </c>
      <c r="U3681" s="79">
        <v>0</v>
      </c>
      <c r="V3681" s="80">
        <f>Ugovori_OPULJP[[#This Row],[Javni doprinos korisnika - HRK]]/7.5345</f>
        <v>0</v>
      </c>
      <c r="W3681" s="50">
        <v>0</v>
      </c>
      <c r="X3681" s="51">
        <f>Ugovori_OPULJP[[#This Row],[Privatni doprinos korisnika - HRK]]/7.5345</f>
        <v>0</v>
      </c>
      <c r="Y3681" s="52">
        <v>1872936.7</v>
      </c>
      <c r="Z3681" s="53">
        <f>Ugovori_OPULJP[[#This Row],[UKUPNI PRIHVATLJIVI IZDACI
TOTAL ELIGIBLE EXPENDITURE
= Bespovratna sredstva ukupno + doprinos korisnika
= Ukupni prihvatljivi troškovi
= Ukupna ugovorena vrijednost projekta HRK]]/7.5345</f>
        <v>248581.41880682192</v>
      </c>
      <c r="AA3681" s="44" t="s">
        <v>38</v>
      </c>
      <c r="AB3681" s="44" t="s">
        <v>753</v>
      </c>
      <c r="AC3681" s="114" t="s">
        <v>13353</v>
      </c>
      <c r="AD3681" s="43" t="s">
        <v>12328</v>
      </c>
    </row>
    <row r="3682" spans="1:30" ht="88.5" customHeight="1" x14ac:dyDescent="0.2">
      <c r="A3682" s="41" t="s">
        <v>13356</v>
      </c>
      <c r="B3682" s="42" t="s">
        <v>12136</v>
      </c>
      <c r="C3682" s="43" t="s">
        <v>12323</v>
      </c>
      <c r="D3682" s="43" t="s">
        <v>13221</v>
      </c>
      <c r="E3682" s="44" t="s">
        <v>76</v>
      </c>
      <c r="F3682" s="81" t="s">
        <v>13357</v>
      </c>
      <c r="G3682" s="62" t="s">
        <v>4124</v>
      </c>
      <c r="H3682" s="117">
        <v>44131</v>
      </c>
      <c r="I3682" s="117">
        <v>44861</v>
      </c>
      <c r="J3682" s="48" t="str">
        <f>IF(Ugovori_OPULJP[[#This Row],[DATUM ZAVRŠETKA OPERACIJE]]&gt;DATE(2024,3,31),"u provedbi","završen")</f>
        <v>završen</v>
      </c>
      <c r="K3682" s="46" t="s">
        <v>37</v>
      </c>
      <c r="L3682" s="82" t="s">
        <v>37</v>
      </c>
      <c r="M3682" s="49">
        <v>0.85</v>
      </c>
      <c r="N3682" s="49">
        <v>0.15</v>
      </c>
      <c r="O3682" s="50">
        <f>Ugovori_OPULJP[[#This Row],[Bespovratna sredstva - Ukupno (EU+Nac) HRK
= Ukupna ugovorena vrijednost bespovratnih sredstava]]*Ugovori_OPULJP[[#This Row],[EU STOPA SUFINANCIRANJA %
EU CO-FINANCING RATE %]]</f>
        <v>1422280.3755000001</v>
      </c>
      <c r="P3682" s="51">
        <f>Ugovori_OPULJP[[#This Row],[Bespovratna sredstva - EU dio - HRK]]/7.5345</f>
        <v>188769.04578936892</v>
      </c>
      <c r="Q3682" s="79">
        <f>Ugovori_OPULJP[[#This Row],[Bespovratna sredstva - Ukupno (EU+Nac) HRK
= Ukupna ugovorena vrijednost bespovratnih sredstava]]*Ugovori_OPULJP[[#This Row],[STOPA NACIONALNOG SUFINANCIRANJA %]]</f>
        <v>250990.6545</v>
      </c>
      <c r="R3682" s="80">
        <f>Ugovori_OPULJP[[#This Row],[Bespovratna sredstva - Nacionalni dio - HRK]]/7.5345</f>
        <v>33312.184551065096</v>
      </c>
      <c r="S3682" s="50">
        <v>1673271.03</v>
      </c>
      <c r="T3682" s="51">
        <f>Ugovori_OPULJP[[#This Row],[Bespovratna sredstva - Ukupno (EU+Nac) HRK
= Ukupna ugovorena vrijednost bespovratnih sredstava]]/7.5345</f>
        <v>222081.23034043401</v>
      </c>
      <c r="U3682" s="79">
        <v>0</v>
      </c>
      <c r="V3682" s="80">
        <f>Ugovori_OPULJP[[#This Row],[Javni doprinos korisnika - HRK]]/7.5345</f>
        <v>0</v>
      </c>
      <c r="W3682" s="50">
        <v>0</v>
      </c>
      <c r="X3682" s="51">
        <f>Ugovori_OPULJP[[#This Row],[Privatni doprinos korisnika - HRK]]/7.5345</f>
        <v>0</v>
      </c>
      <c r="Y3682" s="52">
        <v>1673271.03</v>
      </c>
      <c r="Z3682" s="53">
        <f>Ugovori_OPULJP[[#This Row],[UKUPNI PRIHVATLJIVI IZDACI
TOTAL ELIGIBLE EXPENDITURE
= Bespovratna sredstva ukupno + doprinos korisnika
= Ukupni prihvatljivi troškovi
= Ukupna ugovorena vrijednost projekta HRK]]/7.5345</f>
        <v>222081.23034043401</v>
      </c>
      <c r="AA3682" s="44" t="s">
        <v>38</v>
      </c>
      <c r="AB3682" s="44" t="s">
        <v>753</v>
      </c>
      <c r="AC3682" s="114" t="s">
        <v>13353</v>
      </c>
      <c r="AD3682" s="43" t="s">
        <v>12328</v>
      </c>
    </row>
    <row r="3683" spans="1:30" ht="88.5" customHeight="1" x14ac:dyDescent="0.2">
      <c r="A3683" s="41" t="s">
        <v>13358</v>
      </c>
      <c r="B3683" s="42" t="s">
        <v>12136</v>
      </c>
      <c r="C3683" s="43" t="s">
        <v>12323</v>
      </c>
      <c r="D3683" s="43" t="s">
        <v>13221</v>
      </c>
      <c r="E3683" s="44" t="s">
        <v>76</v>
      </c>
      <c r="F3683" s="81" t="s">
        <v>6503</v>
      </c>
      <c r="G3683" s="81" t="s">
        <v>3143</v>
      </c>
      <c r="H3683" s="117">
        <v>44118</v>
      </c>
      <c r="I3683" s="117">
        <v>45030</v>
      </c>
      <c r="J3683" s="48" t="str">
        <f>IF(Ugovori_OPULJP[[#This Row],[DATUM ZAVRŠETKA OPERACIJE]]&gt;DATE(2024,3,31),"u provedbi","završen")</f>
        <v>završen</v>
      </c>
      <c r="K3683" s="46" t="s">
        <v>211</v>
      </c>
      <c r="L3683" s="46" t="s">
        <v>211</v>
      </c>
      <c r="M3683" s="49">
        <v>0.85</v>
      </c>
      <c r="N3683" s="49">
        <v>0.15</v>
      </c>
      <c r="O3683" s="50">
        <f>Ugovori_OPULJP[[#This Row],[Bespovratna sredstva - Ukupno (EU+Nac) HRK
= Ukupna ugovorena vrijednost bespovratnih sredstava]]*Ugovori_OPULJP[[#This Row],[EU STOPA SUFINANCIRANJA %
EU CO-FINANCING RATE %]]</f>
        <v>920548.00249999994</v>
      </c>
      <c r="P3683" s="51">
        <f>Ugovori_OPULJP[[#This Row],[Bespovratna sredstva - EU dio - HRK]]/7.5345</f>
        <v>122177.71617227419</v>
      </c>
      <c r="Q3683" s="79">
        <f>Ugovori_OPULJP[[#This Row],[Bespovratna sredstva - Ukupno (EU+Nac) HRK
= Ukupna ugovorena vrijednost bespovratnih sredstava]]*Ugovori_OPULJP[[#This Row],[STOPA NACIONALNOG SUFINANCIRANJA %]]</f>
        <v>162449.64749999999</v>
      </c>
      <c r="R3683" s="80">
        <f>Ugovori_OPULJP[[#This Row],[Bespovratna sredstva - Nacionalni dio - HRK]]/7.5345</f>
        <v>21560.773442166035</v>
      </c>
      <c r="S3683" s="50">
        <v>1082997.6499999999</v>
      </c>
      <c r="T3683" s="51">
        <f>Ugovori_OPULJP[[#This Row],[Bespovratna sredstva - Ukupno (EU+Nac) HRK
= Ukupna ugovorena vrijednost bespovratnih sredstava]]/7.5345</f>
        <v>143738.48961444022</v>
      </c>
      <c r="U3683" s="79">
        <v>0</v>
      </c>
      <c r="V3683" s="80">
        <f>Ugovori_OPULJP[[#This Row],[Javni doprinos korisnika - HRK]]/7.5345</f>
        <v>0</v>
      </c>
      <c r="W3683" s="50">
        <v>0</v>
      </c>
      <c r="X3683" s="51">
        <f>Ugovori_OPULJP[[#This Row],[Privatni doprinos korisnika - HRK]]/7.5345</f>
        <v>0</v>
      </c>
      <c r="Y3683" s="52">
        <v>1082997.6499999999</v>
      </c>
      <c r="Z3683" s="53">
        <f>Ugovori_OPULJP[[#This Row],[UKUPNI PRIHVATLJIVI IZDACI
TOTAL ELIGIBLE EXPENDITURE
= Bespovratna sredstva ukupno + doprinos korisnika
= Ukupni prihvatljivi troškovi
= Ukupna ugovorena vrijednost projekta HRK]]/7.5345</f>
        <v>143738.48961444022</v>
      </c>
      <c r="AA3683" s="44" t="s">
        <v>38</v>
      </c>
      <c r="AB3683" s="44" t="s">
        <v>753</v>
      </c>
      <c r="AC3683" s="114" t="s">
        <v>13359</v>
      </c>
      <c r="AD3683" s="43" t="s">
        <v>12328</v>
      </c>
    </row>
    <row r="3684" spans="1:30" ht="88.5" customHeight="1" x14ac:dyDescent="0.2">
      <c r="A3684" s="41" t="s">
        <v>13360</v>
      </c>
      <c r="B3684" s="42" t="s">
        <v>12136</v>
      </c>
      <c r="C3684" s="43" t="s">
        <v>12323</v>
      </c>
      <c r="D3684" s="43" t="s">
        <v>13221</v>
      </c>
      <c r="E3684" s="44" t="s">
        <v>76</v>
      </c>
      <c r="F3684" s="81" t="s">
        <v>13361</v>
      </c>
      <c r="G3684" s="45" t="s">
        <v>9065</v>
      </c>
      <c r="H3684" s="117">
        <v>44119</v>
      </c>
      <c r="I3684" s="117">
        <v>44849</v>
      </c>
      <c r="J3684" s="48" t="str">
        <f>IF(Ugovori_OPULJP[[#This Row],[DATUM ZAVRŠETKA OPERACIJE]]&gt;DATE(2024,3,31),"u provedbi","završen")</f>
        <v>završen</v>
      </c>
      <c r="K3684" s="46" t="s">
        <v>7338</v>
      </c>
      <c r="L3684" s="82" t="s">
        <v>186</v>
      </c>
      <c r="M3684" s="49">
        <v>0.85</v>
      </c>
      <c r="N3684" s="49">
        <v>0.15</v>
      </c>
      <c r="O3684" s="50">
        <f>Ugovori_OPULJP[[#This Row],[Bespovratna sredstva - Ukupno (EU+Nac) HRK
= Ukupna ugovorena vrijednost bespovratnih sredstava]]*Ugovori_OPULJP[[#This Row],[EU STOPA SUFINANCIRANJA %
EU CO-FINANCING RATE %]]</f>
        <v>800832.2429999999</v>
      </c>
      <c r="P3684" s="51">
        <f>Ugovori_OPULJP[[#This Row],[Bespovratna sredstva - EU dio - HRK]]/7.5345</f>
        <v>106288.70435994424</v>
      </c>
      <c r="Q3684" s="79">
        <f>Ugovori_OPULJP[[#This Row],[Bespovratna sredstva - Ukupno (EU+Nac) HRK
= Ukupna ugovorena vrijednost bespovratnih sredstava]]*Ugovori_OPULJP[[#This Row],[STOPA NACIONALNOG SUFINANCIRANJA %]]</f>
        <v>141323.337</v>
      </c>
      <c r="R3684" s="80">
        <f>Ugovori_OPULJP[[#This Row],[Bespovratna sredstva - Nacionalni dio - HRK]]/7.5345</f>
        <v>18756.830181166632</v>
      </c>
      <c r="S3684" s="50">
        <v>942155.58</v>
      </c>
      <c r="T3684" s="51">
        <f>Ugovori_OPULJP[[#This Row],[Bespovratna sredstva - Ukupno (EU+Nac) HRK
= Ukupna ugovorena vrijednost bespovratnih sredstava]]/7.5345</f>
        <v>125045.53454111087</v>
      </c>
      <c r="U3684" s="79">
        <v>0</v>
      </c>
      <c r="V3684" s="80">
        <f>Ugovori_OPULJP[[#This Row],[Javni doprinos korisnika - HRK]]/7.5345</f>
        <v>0</v>
      </c>
      <c r="W3684" s="50">
        <v>0</v>
      </c>
      <c r="X3684" s="51">
        <f>Ugovori_OPULJP[[#This Row],[Privatni doprinos korisnika - HRK]]/7.5345</f>
        <v>0</v>
      </c>
      <c r="Y3684" s="52">
        <v>942155.58</v>
      </c>
      <c r="Z3684" s="53">
        <f>Ugovori_OPULJP[[#This Row],[UKUPNI PRIHVATLJIVI IZDACI
TOTAL ELIGIBLE EXPENDITURE
= Bespovratna sredstva ukupno + doprinos korisnika
= Ukupni prihvatljivi troškovi
= Ukupna ugovorena vrijednost projekta HRK]]/7.5345</f>
        <v>125045.53454111087</v>
      </c>
      <c r="AA3684" s="44" t="s">
        <v>38</v>
      </c>
      <c r="AB3684" s="44" t="s">
        <v>753</v>
      </c>
      <c r="AC3684" s="114" t="s">
        <v>13362</v>
      </c>
      <c r="AD3684" s="43" t="s">
        <v>12328</v>
      </c>
    </row>
    <row r="3685" spans="1:30" ht="88.5" customHeight="1" x14ac:dyDescent="0.2">
      <c r="A3685" s="41" t="s">
        <v>13363</v>
      </c>
      <c r="B3685" s="42" t="s">
        <v>12136</v>
      </c>
      <c r="C3685" s="43" t="s">
        <v>12323</v>
      </c>
      <c r="D3685" s="43" t="s">
        <v>13221</v>
      </c>
      <c r="E3685" s="44" t="s">
        <v>76</v>
      </c>
      <c r="F3685" s="81" t="s">
        <v>13364</v>
      </c>
      <c r="G3685" s="45" t="s">
        <v>2252</v>
      </c>
      <c r="H3685" s="117">
        <v>44118</v>
      </c>
      <c r="I3685" s="117">
        <v>44848</v>
      </c>
      <c r="J3685" s="48" t="str">
        <f>IF(Ugovori_OPULJP[[#This Row],[DATUM ZAVRŠETKA OPERACIJE]]&gt;DATE(2024,3,31),"u provedbi","završen")</f>
        <v>završen</v>
      </c>
      <c r="K3685" s="46" t="s">
        <v>84</v>
      </c>
      <c r="L3685" s="46" t="s">
        <v>84</v>
      </c>
      <c r="M3685" s="49">
        <v>0.85</v>
      </c>
      <c r="N3685" s="49">
        <v>0.15</v>
      </c>
      <c r="O3685" s="50">
        <f>Ugovori_OPULJP[[#This Row],[Bespovratna sredstva - Ukupno (EU+Nac) HRK
= Ukupna ugovorena vrijednost bespovratnih sredstava]]*Ugovori_OPULJP[[#This Row],[EU STOPA SUFINANCIRANJA %
EU CO-FINANCING RATE %]]</f>
        <v>970971.15850000002</v>
      </c>
      <c r="P3685" s="51">
        <f>Ugovori_OPULJP[[#This Row],[Bespovratna sredstva - EU dio - HRK]]/7.5345</f>
        <v>128870.01904572301</v>
      </c>
      <c r="Q3685" s="79">
        <f>Ugovori_OPULJP[[#This Row],[Bespovratna sredstva - Ukupno (EU+Nac) HRK
= Ukupna ugovorena vrijednost bespovratnih sredstava]]*Ugovori_OPULJP[[#This Row],[STOPA NACIONALNOG SUFINANCIRANJA %]]</f>
        <v>171347.85149999999</v>
      </c>
      <c r="R3685" s="80">
        <f>Ugovori_OPULJP[[#This Row],[Bespovratna sredstva - Nacionalni dio - HRK]]/7.5345</f>
        <v>22741.768066892291</v>
      </c>
      <c r="S3685" s="50">
        <v>1142319.01</v>
      </c>
      <c r="T3685" s="51">
        <f>Ugovori_OPULJP[[#This Row],[Bespovratna sredstva - Ukupno (EU+Nac) HRK
= Ukupna ugovorena vrijednost bespovratnih sredstava]]/7.5345</f>
        <v>151611.7871126153</v>
      </c>
      <c r="U3685" s="79">
        <v>0</v>
      </c>
      <c r="V3685" s="80">
        <f>Ugovori_OPULJP[[#This Row],[Javni doprinos korisnika - HRK]]/7.5345</f>
        <v>0</v>
      </c>
      <c r="W3685" s="50">
        <v>0</v>
      </c>
      <c r="X3685" s="51">
        <f>Ugovori_OPULJP[[#This Row],[Privatni doprinos korisnika - HRK]]/7.5345</f>
        <v>0</v>
      </c>
      <c r="Y3685" s="52">
        <v>1142319.01</v>
      </c>
      <c r="Z3685" s="53">
        <f>Ugovori_OPULJP[[#This Row],[UKUPNI PRIHVATLJIVI IZDACI
TOTAL ELIGIBLE EXPENDITURE
= Bespovratna sredstva ukupno + doprinos korisnika
= Ukupni prihvatljivi troškovi
= Ukupna ugovorena vrijednost projekta HRK]]/7.5345</f>
        <v>151611.7871126153</v>
      </c>
      <c r="AA3685" s="44" t="s">
        <v>38</v>
      </c>
      <c r="AB3685" s="44" t="s">
        <v>753</v>
      </c>
      <c r="AC3685" s="114" t="s">
        <v>13365</v>
      </c>
      <c r="AD3685" s="43" t="s">
        <v>12328</v>
      </c>
    </row>
    <row r="3686" spans="1:30" ht="88.5" customHeight="1" x14ac:dyDescent="0.2">
      <c r="A3686" s="41" t="s">
        <v>13366</v>
      </c>
      <c r="B3686" s="42" t="s">
        <v>12136</v>
      </c>
      <c r="C3686" s="43" t="s">
        <v>12323</v>
      </c>
      <c r="D3686" s="43" t="s">
        <v>13221</v>
      </c>
      <c r="E3686" s="44" t="s">
        <v>76</v>
      </c>
      <c r="F3686" s="81" t="s">
        <v>13367</v>
      </c>
      <c r="G3686" s="81" t="s">
        <v>13368</v>
      </c>
      <c r="H3686" s="117">
        <v>44126</v>
      </c>
      <c r="I3686" s="117">
        <v>45038</v>
      </c>
      <c r="J3686" s="48" t="str">
        <f>IF(Ugovori_OPULJP[[#This Row],[DATUM ZAVRŠETKA OPERACIJE]]&gt;DATE(2024,3,31),"u provedbi","završen")</f>
        <v>završen</v>
      </c>
      <c r="K3686" s="46" t="s">
        <v>13369</v>
      </c>
      <c r="L3686" s="82" t="s">
        <v>186</v>
      </c>
      <c r="M3686" s="49">
        <v>0.85</v>
      </c>
      <c r="N3686" s="49">
        <v>0.15</v>
      </c>
      <c r="O3686" s="50">
        <f>Ugovori_OPULJP[[#This Row],[Bespovratna sredstva - Ukupno (EU+Nac) HRK
= Ukupna ugovorena vrijednost bespovratnih sredstava]]*Ugovori_OPULJP[[#This Row],[EU STOPA SUFINANCIRANJA %
EU CO-FINANCING RATE %]]</f>
        <v>1245966.227</v>
      </c>
      <c r="P3686" s="51">
        <f>Ugovori_OPULJP[[#This Row],[Bespovratna sredstva - EU dio - HRK]]/7.5345</f>
        <v>165368.13683721545</v>
      </c>
      <c r="Q3686" s="79">
        <f>Ugovori_OPULJP[[#This Row],[Bespovratna sredstva - Ukupno (EU+Nac) HRK
= Ukupna ugovorena vrijednost bespovratnih sredstava]]*Ugovori_OPULJP[[#This Row],[STOPA NACIONALNOG SUFINANCIRANJA %]]</f>
        <v>219876.39300000001</v>
      </c>
      <c r="R3686" s="80">
        <f>Ugovori_OPULJP[[#This Row],[Bespovratna sredstva - Nacionalni dio - HRK]]/7.5345</f>
        <v>29182.612383038024</v>
      </c>
      <c r="S3686" s="50">
        <v>1465842.62</v>
      </c>
      <c r="T3686" s="51">
        <f>Ugovori_OPULJP[[#This Row],[Bespovratna sredstva - Ukupno (EU+Nac) HRK
= Ukupna ugovorena vrijednost bespovratnih sredstava]]/7.5345</f>
        <v>194550.74922025349</v>
      </c>
      <c r="U3686" s="79">
        <v>0</v>
      </c>
      <c r="V3686" s="80">
        <f>Ugovori_OPULJP[[#This Row],[Javni doprinos korisnika - HRK]]/7.5345</f>
        <v>0</v>
      </c>
      <c r="W3686" s="50">
        <v>0</v>
      </c>
      <c r="X3686" s="51">
        <f>Ugovori_OPULJP[[#This Row],[Privatni doprinos korisnika - HRK]]/7.5345</f>
        <v>0</v>
      </c>
      <c r="Y3686" s="52">
        <v>1465842.62</v>
      </c>
      <c r="Z3686" s="53">
        <f>Ugovori_OPULJP[[#This Row],[UKUPNI PRIHVATLJIVI IZDACI
TOTAL ELIGIBLE EXPENDITURE
= Bespovratna sredstva ukupno + doprinos korisnika
= Ukupni prihvatljivi troškovi
= Ukupna ugovorena vrijednost projekta HRK]]/7.5345</f>
        <v>194550.74922025349</v>
      </c>
      <c r="AA3686" s="44" t="s">
        <v>38</v>
      </c>
      <c r="AB3686" s="44" t="s">
        <v>753</v>
      </c>
      <c r="AC3686" s="114" t="s">
        <v>13365</v>
      </c>
      <c r="AD3686" s="43" t="s">
        <v>12328</v>
      </c>
    </row>
    <row r="3687" spans="1:30" ht="88.5" customHeight="1" x14ac:dyDescent="0.2">
      <c r="A3687" s="41" t="s">
        <v>13370</v>
      </c>
      <c r="B3687" s="42" t="s">
        <v>12136</v>
      </c>
      <c r="C3687" s="43" t="s">
        <v>12323</v>
      </c>
      <c r="D3687" s="43" t="s">
        <v>13221</v>
      </c>
      <c r="E3687" s="44" t="s">
        <v>76</v>
      </c>
      <c r="F3687" s="81" t="s">
        <v>13371</v>
      </c>
      <c r="G3687" s="81" t="s">
        <v>13372</v>
      </c>
      <c r="H3687" s="117">
        <v>44123</v>
      </c>
      <c r="I3687" s="117">
        <v>45218</v>
      </c>
      <c r="J3687" s="48" t="str">
        <f>IF(Ugovori_OPULJP[[#This Row],[DATUM ZAVRŠETKA OPERACIJE]]&gt;DATE(2024,3,31),"u provedbi","završen")</f>
        <v>završen</v>
      </c>
      <c r="K3687" s="46" t="s">
        <v>37</v>
      </c>
      <c r="L3687" s="46" t="s">
        <v>37</v>
      </c>
      <c r="M3687" s="49">
        <v>0.85</v>
      </c>
      <c r="N3687" s="49">
        <v>0.15</v>
      </c>
      <c r="O3687" s="50">
        <f>Ugovori_OPULJP[[#This Row],[Bespovratna sredstva - Ukupno (EU+Nac) HRK
= Ukupna ugovorena vrijednost bespovratnih sredstava]]*Ugovori_OPULJP[[#This Row],[EU STOPA SUFINANCIRANJA %
EU CO-FINANCING RATE %]]</f>
        <v>1286434.5399999998</v>
      </c>
      <c r="P3687" s="51">
        <f>Ugovori_OPULJP[[#This Row],[Bespovratna sredstva - EU dio - HRK]]/7.5345</f>
        <v>170739.20499037756</v>
      </c>
      <c r="Q3687" s="79">
        <f>Ugovori_OPULJP[[#This Row],[Bespovratna sredstva - Ukupno (EU+Nac) HRK
= Ukupna ugovorena vrijednost bespovratnih sredstava]]*Ugovori_OPULJP[[#This Row],[STOPA NACIONALNOG SUFINANCIRANJA %]]</f>
        <v>227017.86</v>
      </c>
      <c r="R3687" s="80">
        <f>Ugovori_OPULJP[[#This Row],[Bespovratna sredstva - Nacionalni dio - HRK]]/7.5345</f>
        <v>30130.447939478396</v>
      </c>
      <c r="S3687" s="50">
        <v>1513452.4</v>
      </c>
      <c r="T3687" s="51">
        <f>Ugovori_OPULJP[[#This Row],[Bespovratna sredstva - Ukupno (EU+Nac) HRK
= Ukupna ugovorena vrijednost bespovratnih sredstava]]/7.5345</f>
        <v>200869.65292985598</v>
      </c>
      <c r="U3687" s="79">
        <v>0</v>
      </c>
      <c r="V3687" s="80">
        <f>Ugovori_OPULJP[[#This Row],[Javni doprinos korisnika - HRK]]/7.5345</f>
        <v>0</v>
      </c>
      <c r="W3687" s="50">
        <v>0</v>
      </c>
      <c r="X3687" s="51">
        <f>Ugovori_OPULJP[[#This Row],[Privatni doprinos korisnika - HRK]]/7.5345</f>
        <v>0</v>
      </c>
      <c r="Y3687" s="52">
        <v>1513452.4</v>
      </c>
      <c r="Z3687" s="53">
        <f>Ugovori_OPULJP[[#This Row],[UKUPNI PRIHVATLJIVI IZDACI
TOTAL ELIGIBLE EXPENDITURE
= Bespovratna sredstva ukupno + doprinos korisnika
= Ukupni prihvatljivi troškovi
= Ukupna ugovorena vrijednost projekta HRK]]/7.5345</f>
        <v>200869.65292985598</v>
      </c>
      <c r="AA3687" s="44" t="s">
        <v>38</v>
      </c>
      <c r="AB3687" s="44" t="s">
        <v>753</v>
      </c>
      <c r="AC3687" s="114" t="s">
        <v>13373</v>
      </c>
      <c r="AD3687" s="43" t="s">
        <v>12328</v>
      </c>
    </row>
    <row r="3688" spans="1:30" ht="88.5" customHeight="1" x14ac:dyDescent="0.2">
      <c r="A3688" s="41" t="s">
        <v>13374</v>
      </c>
      <c r="B3688" s="42" t="s">
        <v>12136</v>
      </c>
      <c r="C3688" s="43" t="s">
        <v>12323</v>
      </c>
      <c r="D3688" s="43" t="s">
        <v>13221</v>
      </c>
      <c r="E3688" s="44" t="s">
        <v>76</v>
      </c>
      <c r="F3688" s="81" t="s">
        <v>13375</v>
      </c>
      <c r="G3688" s="81" t="s">
        <v>13376</v>
      </c>
      <c r="H3688" s="117">
        <v>44123</v>
      </c>
      <c r="I3688" s="117">
        <v>45218</v>
      </c>
      <c r="J3688" s="48" t="str">
        <f>IF(Ugovori_OPULJP[[#This Row],[DATUM ZAVRŠETKA OPERACIJE]]&gt;DATE(2024,3,31),"u provedbi","završen")</f>
        <v>završen</v>
      </c>
      <c r="K3688" s="46" t="s">
        <v>37</v>
      </c>
      <c r="L3688" s="82" t="s">
        <v>37</v>
      </c>
      <c r="M3688" s="49">
        <v>0.85</v>
      </c>
      <c r="N3688" s="49">
        <v>0.15</v>
      </c>
      <c r="O3688" s="50">
        <f>Ugovori_OPULJP[[#This Row],[Bespovratna sredstva - Ukupno (EU+Nac) HRK
= Ukupna ugovorena vrijednost bespovratnih sredstava]]*Ugovori_OPULJP[[#This Row],[EU STOPA SUFINANCIRANJA %
EU CO-FINANCING RATE %]]</f>
        <v>1465832.0719999999</v>
      </c>
      <c r="P3688" s="51">
        <f>Ugovori_OPULJP[[#This Row],[Bespovratna sredstva - EU dio - HRK]]/7.5345</f>
        <v>194549.34926007033</v>
      </c>
      <c r="Q3688" s="79">
        <f>Ugovori_OPULJP[[#This Row],[Bespovratna sredstva - Ukupno (EU+Nac) HRK
= Ukupna ugovorena vrijednost bespovratnih sredstava]]*Ugovori_OPULJP[[#This Row],[STOPA NACIONALNOG SUFINANCIRANJA %]]</f>
        <v>258676.24799999999</v>
      </c>
      <c r="R3688" s="80">
        <f>Ugovori_OPULJP[[#This Row],[Bespovratna sredstva - Nacionalni dio - HRK]]/7.5345</f>
        <v>34332.238104718293</v>
      </c>
      <c r="S3688" s="50">
        <v>1724508.32</v>
      </c>
      <c r="T3688" s="51">
        <f>Ugovori_OPULJP[[#This Row],[Bespovratna sredstva - Ukupno (EU+Nac) HRK
= Ukupna ugovorena vrijednost bespovratnih sredstava]]/7.5345</f>
        <v>228881.58736478863</v>
      </c>
      <c r="U3688" s="79">
        <v>0</v>
      </c>
      <c r="V3688" s="80">
        <f>Ugovori_OPULJP[[#This Row],[Javni doprinos korisnika - HRK]]/7.5345</f>
        <v>0</v>
      </c>
      <c r="W3688" s="50">
        <v>0</v>
      </c>
      <c r="X3688" s="51">
        <f>Ugovori_OPULJP[[#This Row],[Privatni doprinos korisnika - HRK]]/7.5345</f>
        <v>0</v>
      </c>
      <c r="Y3688" s="52">
        <v>1724508.32</v>
      </c>
      <c r="Z3688" s="53">
        <f>Ugovori_OPULJP[[#This Row],[UKUPNI PRIHVATLJIVI IZDACI
TOTAL ELIGIBLE EXPENDITURE
= Bespovratna sredstva ukupno + doprinos korisnika
= Ukupni prihvatljivi troškovi
= Ukupna ugovorena vrijednost projekta HRK]]/7.5345</f>
        <v>228881.58736478863</v>
      </c>
      <c r="AA3688" s="44" t="s">
        <v>38</v>
      </c>
      <c r="AB3688" s="44" t="s">
        <v>753</v>
      </c>
      <c r="AC3688" s="114" t="s">
        <v>13373</v>
      </c>
      <c r="AD3688" s="43" t="s">
        <v>12328</v>
      </c>
    </row>
    <row r="3689" spans="1:30" ht="88.5" customHeight="1" x14ac:dyDescent="0.2">
      <c r="A3689" s="41" t="s">
        <v>13377</v>
      </c>
      <c r="B3689" s="42" t="s">
        <v>12136</v>
      </c>
      <c r="C3689" s="43" t="s">
        <v>12323</v>
      </c>
      <c r="D3689" s="43" t="s">
        <v>13221</v>
      </c>
      <c r="E3689" s="44" t="s">
        <v>76</v>
      </c>
      <c r="F3689" s="81" t="s">
        <v>13378</v>
      </c>
      <c r="G3689" s="45" t="s">
        <v>653</v>
      </c>
      <c r="H3689" s="117">
        <v>44118</v>
      </c>
      <c r="I3689" s="117">
        <v>45213</v>
      </c>
      <c r="J3689" s="48" t="str">
        <f>IF(Ugovori_OPULJP[[#This Row],[DATUM ZAVRŠETKA OPERACIJE]]&gt;DATE(2024,3,31),"u provedbi","završen")</f>
        <v>završen</v>
      </c>
      <c r="K3689" s="46" t="s">
        <v>84</v>
      </c>
      <c r="L3689" s="46" t="s">
        <v>84</v>
      </c>
      <c r="M3689" s="49">
        <v>0.85</v>
      </c>
      <c r="N3689" s="49">
        <v>0.15</v>
      </c>
      <c r="O3689" s="50">
        <f>Ugovori_OPULJP[[#This Row],[Bespovratna sredstva - Ukupno (EU+Nac) HRK
= Ukupna ugovorena vrijednost bespovratnih sredstava]]*Ugovori_OPULJP[[#This Row],[EU STOPA SUFINANCIRANJA %
EU CO-FINANCING RATE %]]</f>
        <v>1660371.3085</v>
      </c>
      <c r="P3689" s="51">
        <f>Ugovori_OPULJP[[#This Row],[Bespovratna sredstva - EU dio - HRK]]/7.5345</f>
        <v>220369.14307518746</v>
      </c>
      <c r="Q3689" s="79">
        <f>Ugovori_OPULJP[[#This Row],[Bespovratna sredstva - Ukupno (EU+Nac) HRK
= Ukupna ugovorena vrijednost bespovratnih sredstava]]*Ugovori_OPULJP[[#This Row],[STOPA NACIONALNOG SUFINANCIRANJA %]]</f>
        <v>293006.70149999997</v>
      </c>
      <c r="R3689" s="80">
        <f>Ugovori_OPULJP[[#This Row],[Bespovratna sredstva - Nacionalni dio - HRK]]/7.5345</f>
        <v>38888.672307386019</v>
      </c>
      <c r="S3689" s="50">
        <v>1953378.01</v>
      </c>
      <c r="T3689" s="51">
        <f>Ugovori_OPULJP[[#This Row],[Bespovratna sredstva - Ukupno (EU+Nac) HRK
= Ukupna ugovorena vrijednost bespovratnih sredstava]]/7.5345</f>
        <v>259257.81538257349</v>
      </c>
      <c r="U3689" s="79">
        <v>0</v>
      </c>
      <c r="V3689" s="80">
        <f>Ugovori_OPULJP[[#This Row],[Javni doprinos korisnika - HRK]]/7.5345</f>
        <v>0</v>
      </c>
      <c r="W3689" s="50">
        <v>0</v>
      </c>
      <c r="X3689" s="51">
        <f>Ugovori_OPULJP[[#This Row],[Privatni doprinos korisnika - HRK]]/7.5345</f>
        <v>0</v>
      </c>
      <c r="Y3689" s="52">
        <v>1953378.01</v>
      </c>
      <c r="Z3689" s="53">
        <f>Ugovori_OPULJP[[#This Row],[UKUPNI PRIHVATLJIVI IZDACI
TOTAL ELIGIBLE EXPENDITURE
= Bespovratna sredstva ukupno + doprinos korisnika
= Ukupni prihvatljivi troškovi
= Ukupna ugovorena vrijednost projekta HRK]]/7.5345</f>
        <v>259257.81538257349</v>
      </c>
      <c r="AA3689" s="44" t="s">
        <v>38</v>
      </c>
      <c r="AB3689" s="44" t="s">
        <v>753</v>
      </c>
      <c r="AC3689" s="114" t="s">
        <v>13379</v>
      </c>
      <c r="AD3689" s="43" t="s">
        <v>12328</v>
      </c>
    </row>
    <row r="3690" spans="1:30" ht="88.5" customHeight="1" x14ac:dyDescent="0.2">
      <c r="A3690" s="41" t="s">
        <v>13380</v>
      </c>
      <c r="B3690" s="42" t="s">
        <v>12136</v>
      </c>
      <c r="C3690" s="43" t="s">
        <v>12323</v>
      </c>
      <c r="D3690" s="43" t="s">
        <v>13221</v>
      </c>
      <c r="E3690" s="44" t="s">
        <v>76</v>
      </c>
      <c r="F3690" s="81" t="s">
        <v>6404</v>
      </c>
      <c r="G3690" s="81" t="s">
        <v>13381</v>
      </c>
      <c r="H3690" s="117">
        <v>44109</v>
      </c>
      <c r="I3690" s="117">
        <v>44839</v>
      </c>
      <c r="J3690" s="48" t="str">
        <f>IF(Ugovori_OPULJP[[#This Row],[DATUM ZAVRŠETKA OPERACIJE]]&gt;DATE(2024,3,31),"u provedbi","završen")</f>
        <v>završen</v>
      </c>
      <c r="K3690" s="46" t="s">
        <v>99</v>
      </c>
      <c r="L3690" s="82" t="s">
        <v>99</v>
      </c>
      <c r="M3690" s="49">
        <v>0.85</v>
      </c>
      <c r="N3690" s="49">
        <v>0.15</v>
      </c>
      <c r="O3690" s="50">
        <f>Ugovori_OPULJP[[#This Row],[Bespovratna sredstva - Ukupno (EU+Nac) HRK
= Ukupna ugovorena vrijednost bespovratnih sredstava]]*Ugovori_OPULJP[[#This Row],[EU STOPA SUFINANCIRANJA %
EU CO-FINANCING RATE %]]</f>
        <v>1597702.0834999999</v>
      </c>
      <c r="P3690" s="51">
        <f>Ugovori_OPULJP[[#This Row],[Bespovratna sredstva - EU dio - HRK]]/7.5345</f>
        <v>212051.50753201937</v>
      </c>
      <c r="Q3690" s="79">
        <f>Ugovori_OPULJP[[#This Row],[Bespovratna sredstva - Ukupno (EU+Nac) HRK
= Ukupna ugovorena vrijednost bespovratnih sredstava]]*Ugovori_OPULJP[[#This Row],[STOPA NACIONALNOG SUFINANCIRANJA %]]</f>
        <v>281947.4265</v>
      </c>
      <c r="R3690" s="80">
        <f>Ugovori_OPULJP[[#This Row],[Bespovratna sredstva - Nacionalni dio - HRK]]/7.5345</f>
        <v>37420.854270356358</v>
      </c>
      <c r="S3690" s="50">
        <v>1879649.51</v>
      </c>
      <c r="T3690" s="51">
        <f>Ugovori_OPULJP[[#This Row],[Bespovratna sredstva - Ukupno (EU+Nac) HRK
= Ukupna ugovorena vrijednost bespovratnih sredstava]]/7.5345</f>
        <v>249472.36180237573</v>
      </c>
      <c r="U3690" s="79">
        <v>0</v>
      </c>
      <c r="V3690" s="80">
        <f>Ugovori_OPULJP[[#This Row],[Javni doprinos korisnika - HRK]]/7.5345</f>
        <v>0</v>
      </c>
      <c r="W3690" s="50">
        <v>0</v>
      </c>
      <c r="X3690" s="51">
        <f>Ugovori_OPULJP[[#This Row],[Privatni doprinos korisnika - HRK]]/7.5345</f>
        <v>0</v>
      </c>
      <c r="Y3690" s="52">
        <v>1879649.51</v>
      </c>
      <c r="Z3690" s="53">
        <f>Ugovori_OPULJP[[#This Row],[UKUPNI PRIHVATLJIVI IZDACI
TOTAL ELIGIBLE EXPENDITURE
= Bespovratna sredstva ukupno + doprinos korisnika
= Ukupni prihvatljivi troškovi
= Ukupna ugovorena vrijednost projekta HRK]]/7.5345</f>
        <v>249472.36180237573</v>
      </c>
      <c r="AA3690" s="44" t="s">
        <v>38</v>
      </c>
      <c r="AB3690" s="44" t="s">
        <v>753</v>
      </c>
      <c r="AC3690" s="114" t="s">
        <v>13382</v>
      </c>
      <c r="AD3690" s="43" t="s">
        <v>12328</v>
      </c>
    </row>
    <row r="3691" spans="1:30" ht="88.5" customHeight="1" x14ac:dyDescent="0.2">
      <c r="A3691" s="41" t="s">
        <v>13383</v>
      </c>
      <c r="B3691" s="42" t="s">
        <v>12136</v>
      </c>
      <c r="C3691" s="43" t="s">
        <v>12323</v>
      </c>
      <c r="D3691" s="43" t="s">
        <v>13221</v>
      </c>
      <c r="E3691" s="44" t="s">
        <v>76</v>
      </c>
      <c r="F3691" s="81" t="s">
        <v>912</v>
      </c>
      <c r="G3691" s="81" t="s">
        <v>13384</v>
      </c>
      <c r="H3691" s="117">
        <v>44109</v>
      </c>
      <c r="I3691" s="117">
        <v>44839</v>
      </c>
      <c r="J3691" s="48" t="str">
        <f>IF(Ugovori_OPULJP[[#This Row],[DATUM ZAVRŠETKA OPERACIJE]]&gt;DATE(2024,3,31),"u provedbi","završen")</f>
        <v>završen</v>
      </c>
      <c r="K3691" s="46" t="s">
        <v>99</v>
      </c>
      <c r="L3691" s="82" t="s">
        <v>99</v>
      </c>
      <c r="M3691" s="49">
        <v>0.85</v>
      </c>
      <c r="N3691" s="49">
        <v>0.15</v>
      </c>
      <c r="O3691" s="50">
        <f>Ugovori_OPULJP[[#This Row],[Bespovratna sredstva - Ukupno (EU+Nac) HRK
= Ukupna ugovorena vrijednost bespovratnih sredstava]]*Ugovori_OPULJP[[#This Row],[EU STOPA SUFINANCIRANJA %
EU CO-FINANCING RATE %]]</f>
        <v>1560792.0659999999</v>
      </c>
      <c r="P3691" s="51">
        <f>Ugovori_OPULJP[[#This Row],[Bespovratna sredstva - EU dio - HRK]]/7.5345</f>
        <v>207152.70635078635</v>
      </c>
      <c r="Q3691" s="79">
        <f>Ugovori_OPULJP[[#This Row],[Bespovratna sredstva - Ukupno (EU+Nac) HRK
= Ukupna ugovorena vrijednost bespovratnih sredstava]]*Ugovori_OPULJP[[#This Row],[STOPA NACIONALNOG SUFINANCIRANJA %]]</f>
        <v>275433.89399999997</v>
      </c>
      <c r="R3691" s="80">
        <f>Ugovori_OPULJP[[#This Row],[Bespovratna sredstva - Nacionalni dio - HRK]]/7.5345</f>
        <v>36556.359944256415</v>
      </c>
      <c r="S3691" s="50">
        <v>1836225.96</v>
      </c>
      <c r="T3691" s="51">
        <f>Ugovori_OPULJP[[#This Row],[Bespovratna sredstva - Ukupno (EU+Nac) HRK
= Ukupna ugovorena vrijednost bespovratnih sredstava]]/7.5345</f>
        <v>243709.06629504278</v>
      </c>
      <c r="U3691" s="79">
        <v>0</v>
      </c>
      <c r="V3691" s="80">
        <f>Ugovori_OPULJP[[#This Row],[Javni doprinos korisnika - HRK]]/7.5345</f>
        <v>0</v>
      </c>
      <c r="W3691" s="50">
        <v>0</v>
      </c>
      <c r="X3691" s="51">
        <f>Ugovori_OPULJP[[#This Row],[Privatni doprinos korisnika - HRK]]/7.5345</f>
        <v>0</v>
      </c>
      <c r="Y3691" s="52">
        <v>1836225.96</v>
      </c>
      <c r="Z3691" s="53">
        <f>Ugovori_OPULJP[[#This Row],[UKUPNI PRIHVATLJIVI IZDACI
TOTAL ELIGIBLE EXPENDITURE
= Bespovratna sredstva ukupno + doprinos korisnika
= Ukupni prihvatljivi troškovi
= Ukupna ugovorena vrijednost projekta HRK]]/7.5345</f>
        <v>243709.06629504278</v>
      </c>
      <c r="AA3691" s="44" t="s">
        <v>38</v>
      </c>
      <c r="AB3691" s="44" t="s">
        <v>753</v>
      </c>
      <c r="AC3691" s="114" t="s">
        <v>13385</v>
      </c>
      <c r="AD3691" s="43" t="s">
        <v>12328</v>
      </c>
    </row>
    <row r="3692" spans="1:30" ht="88.5" customHeight="1" x14ac:dyDescent="0.2">
      <c r="A3692" s="41" t="s">
        <v>13386</v>
      </c>
      <c r="B3692" s="42" t="s">
        <v>12136</v>
      </c>
      <c r="C3692" s="43" t="s">
        <v>12323</v>
      </c>
      <c r="D3692" s="43" t="s">
        <v>13221</v>
      </c>
      <c r="E3692" s="44" t="s">
        <v>76</v>
      </c>
      <c r="F3692" s="81" t="s">
        <v>13387</v>
      </c>
      <c r="G3692" s="81" t="s">
        <v>13388</v>
      </c>
      <c r="H3692" s="117">
        <v>44118</v>
      </c>
      <c r="I3692" s="117">
        <v>44848</v>
      </c>
      <c r="J3692" s="48" t="str">
        <f>IF(Ugovori_OPULJP[[#This Row],[DATUM ZAVRŠETKA OPERACIJE]]&gt;DATE(2024,3,31),"u provedbi","završen")</f>
        <v>završen</v>
      </c>
      <c r="K3692" s="46" t="s">
        <v>13389</v>
      </c>
      <c r="L3692" s="82" t="s">
        <v>37</v>
      </c>
      <c r="M3692" s="49">
        <v>0.85</v>
      </c>
      <c r="N3692" s="49">
        <v>0.15</v>
      </c>
      <c r="O3692" s="50">
        <f>Ugovori_OPULJP[[#This Row],[Bespovratna sredstva - Ukupno (EU+Nac) HRK
= Ukupna ugovorena vrijednost bespovratnih sredstava]]*Ugovori_OPULJP[[#This Row],[EU STOPA SUFINANCIRANJA %
EU CO-FINANCING RATE %]]</f>
        <v>490803.60849999997</v>
      </c>
      <c r="P3692" s="51">
        <f>Ugovori_OPULJP[[#This Row],[Bespovratna sredstva - EU dio - HRK]]/7.5345</f>
        <v>65140.833300152626</v>
      </c>
      <c r="Q3692" s="79">
        <f>Ugovori_OPULJP[[#This Row],[Bespovratna sredstva - Ukupno (EU+Nac) HRK
= Ukupna ugovorena vrijednost bespovratnih sredstava]]*Ugovori_OPULJP[[#This Row],[STOPA NACIONALNOG SUFINANCIRANJA %]]</f>
        <v>86612.401499999993</v>
      </c>
      <c r="R3692" s="80">
        <f>Ugovori_OPULJP[[#This Row],[Bespovratna sredstva - Nacionalni dio - HRK]]/7.5345</f>
        <v>11495.441170615168</v>
      </c>
      <c r="S3692" s="50">
        <v>577416.01</v>
      </c>
      <c r="T3692" s="51">
        <f>Ugovori_OPULJP[[#This Row],[Bespovratna sredstva - Ukupno (EU+Nac) HRK
= Ukupna ugovorena vrijednost bespovratnih sredstava]]/7.5345</f>
        <v>76636.274470767792</v>
      </c>
      <c r="U3692" s="79">
        <v>0</v>
      </c>
      <c r="V3692" s="80">
        <f>Ugovori_OPULJP[[#This Row],[Javni doprinos korisnika - HRK]]/7.5345</f>
        <v>0</v>
      </c>
      <c r="W3692" s="50">
        <v>0</v>
      </c>
      <c r="X3692" s="51">
        <f>Ugovori_OPULJP[[#This Row],[Privatni doprinos korisnika - HRK]]/7.5345</f>
        <v>0</v>
      </c>
      <c r="Y3692" s="52">
        <v>577416.01</v>
      </c>
      <c r="Z3692" s="53">
        <f>Ugovori_OPULJP[[#This Row],[UKUPNI PRIHVATLJIVI IZDACI
TOTAL ELIGIBLE EXPENDITURE
= Bespovratna sredstva ukupno + doprinos korisnika
= Ukupni prihvatljivi troškovi
= Ukupna ugovorena vrijednost projekta HRK]]/7.5345</f>
        <v>76636.274470767792</v>
      </c>
      <c r="AA3692" s="44" t="s">
        <v>38</v>
      </c>
      <c r="AB3692" s="44" t="s">
        <v>753</v>
      </c>
      <c r="AC3692" s="114" t="s">
        <v>13390</v>
      </c>
      <c r="AD3692" s="43" t="s">
        <v>12328</v>
      </c>
    </row>
    <row r="3693" spans="1:30" ht="88.5" customHeight="1" x14ac:dyDescent="0.2">
      <c r="A3693" s="41" t="s">
        <v>13391</v>
      </c>
      <c r="B3693" s="42" t="s">
        <v>12136</v>
      </c>
      <c r="C3693" s="43" t="s">
        <v>12323</v>
      </c>
      <c r="D3693" s="43" t="s">
        <v>13221</v>
      </c>
      <c r="E3693" s="44" t="s">
        <v>76</v>
      </c>
      <c r="F3693" s="45" t="s">
        <v>13392</v>
      </c>
      <c r="G3693" s="45" t="s">
        <v>13393</v>
      </c>
      <c r="H3693" s="47">
        <v>44118</v>
      </c>
      <c r="I3693" s="47">
        <v>45213</v>
      </c>
      <c r="J3693" s="48" t="str">
        <f>IF(Ugovori_OPULJP[[#This Row],[DATUM ZAVRŠETKA OPERACIJE]]&gt;DATE(2024,3,31),"u provedbi","završen")</f>
        <v>završen</v>
      </c>
      <c r="K3693" s="46" t="s">
        <v>79</v>
      </c>
      <c r="L3693" s="46" t="s">
        <v>79</v>
      </c>
      <c r="M3693" s="49">
        <v>0.85</v>
      </c>
      <c r="N3693" s="49">
        <v>0.15</v>
      </c>
      <c r="O3693" s="50">
        <f>Ugovori_OPULJP[[#This Row],[Bespovratna sredstva - Ukupno (EU+Nac) HRK
= Ukupna ugovorena vrijednost bespovratnih sredstava]]*Ugovori_OPULJP[[#This Row],[EU STOPA SUFINANCIRANJA %
EU CO-FINANCING RATE %]]</f>
        <v>1640009.0314999998</v>
      </c>
      <c r="P3693" s="51">
        <f>Ugovori_OPULJP[[#This Row],[Bespovratna sredstva - EU dio - HRK]]/7.5345</f>
        <v>217666.60448603088</v>
      </c>
      <c r="Q3693" s="50">
        <f>Ugovori_OPULJP[[#This Row],[Bespovratna sredstva - Ukupno (EU+Nac) HRK
= Ukupna ugovorena vrijednost bespovratnih sredstava]]*Ugovori_OPULJP[[#This Row],[STOPA NACIONALNOG SUFINANCIRANJA %]]</f>
        <v>289413.35849999997</v>
      </c>
      <c r="R3693" s="51">
        <f>Ugovori_OPULJP[[#This Row],[Bespovratna sredstva - Nacionalni dio - HRK]]/7.5345</f>
        <v>38411.753732828984</v>
      </c>
      <c r="S3693" s="50">
        <v>1929422.39</v>
      </c>
      <c r="T3693" s="51">
        <f>Ugovori_OPULJP[[#This Row],[Bespovratna sredstva - Ukupno (EU+Nac) HRK
= Ukupna ugovorena vrijednost bespovratnih sredstava]]/7.5345</f>
        <v>256078.35821885988</v>
      </c>
      <c r="U3693" s="50">
        <v>0</v>
      </c>
      <c r="V3693" s="51">
        <f>Ugovori_OPULJP[[#This Row],[Javni doprinos korisnika - HRK]]/7.5345</f>
        <v>0</v>
      </c>
      <c r="W3693" s="50">
        <v>0</v>
      </c>
      <c r="X3693" s="51">
        <f>Ugovori_OPULJP[[#This Row],[Privatni doprinos korisnika - HRK]]/7.5345</f>
        <v>0</v>
      </c>
      <c r="Y3693" s="52">
        <v>1929422.39</v>
      </c>
      <c r="Z3693" s="53">
        <f>Ugovori_OPULJP[[#This Row],[UKUPNI PRIHVATLJIVI IZDACI
TOTAL ELIGIBLE EXPENDITURE
= Bespovratna sredstva ukupno + doprinos korisnika
= Ukupni prihvatljivi troškovi
= Ukupna ugovorena vrijednost projekta HRK]]/7.5345</f>
        <v>256078.35821885988</v>
      </c>
      <c r="AA3693" s="44" t="s">
        <v>38</v>
      </c>
      <c r="AB3693" s="44" t="s">
        <v>753</v>
      </c>
      <c r="AC3693" s="114" t="s">
        <v>13394</v>
      </c>
      <c r="AD3693" s="43" t="s">
        <v>12328</v>
      </c>
    </row>
    <row r="3694" spans="1:30" ht="88.5" customHeight="1" x14ac:dyDescent="0.2">
      <c r="A3694" s="41" t="s">
        <v>13395</v>
      </c>
      <c r="B3694" s="42" t="s">
        <v>12136</v>
      </c>
      <c r="C3694" s="43" t="s">
        <v>12323</v>
      </c>
      <c r="D3694" s="43" t="s">
        <v>13221</v>
      </c>
      <c r="E3694" s="44" t="s">
        <v>76</v>
      </c>
      <c r="F3694" s="81" t="s">
        <v>13396</v>
      </c>
      <c r="G3694" s="45" t="s">
        <v>677</v>
      </c>
      <c r="H3694" s="117">
        <v>44119</v>
      </c>
      <c r="I3694" s="117">
        <v>45214</v>
      </c>
      <c r="J3694" s="48" t="str">
        <f>IF(Ugovori_OPULJP[[#This Row],[DATUM ZAVRŠETKA OPERACIJE]]&gt;DATE(2024,3,31),"u provedbi","završen")</f>
        <v>završen</v>
      </c>
      <c r="K3694" s="46" t="s">
        <v>244</v>
      </c>
      <c r="L3694" s="46" t="s">
        <v>244</v>
      </c>
      <c r="M3694" s="49">
        <v>0.85</v>
      </c>
      <c r="N3694" s="49">
        <v>0.15</v>
      </c>
      <c r="O3694" s="50">
        <f>Ugovori_OPULJP[[#This Row],[Bespovratna sredstva - Ukupno (EU+Nac) HRK
= Ukupna ugovorena vrijednost bespovratnih sredstava]]*Ugovori_OPULJP[[#This Row],[EU STOPA SUFINANCIRANJA %
EU CO-FINANCING RATE %]]</f>
        <v>1682751.851</v>
      </c>
      <c r="P3694" s="51">
        <f>Ugovori_OPULJP[[#This Row],[Bespovratna sredstva - EU dio - HRK]]/7.5345</f>
        <v>223339.55152963035</v>
      </c>
      <c r="Q3694" s="79">
        <f>Ugovori_OPULJP[[#This Row],[Bespovratna sredstva - Ukupno (EU+Nac) HRK
= Ukupna ugovorena vrijednost bespovratnih sredstava]]*Ugovori_OPULJP[[#This Row],[STOPA NACIONALNOG SUFINANCIRANJA %]]</f>
        <v>296956.20899999997</v>
      </c>
      <c r="R3694" s="80">
        <f>Ugovori_OPULJP[[#This Row],[Bespovratna sredstva - Nacionalni dio - HRK]]/7.5345</f>
        <v>39412.862034640646</v>
      </c>
      <c r="S3694" s="50">
        <v>1979708.06</v>
      </c>
      <c r="T3694" s="51">
        <f>Ugovori_OPULJP[[#This Row],[Bespovratna sredstva - Ukupno (EU+Nac) HRK
= Ukupna ugovorena vrijednost bespovratnih sredstava]]/7.5345</f>
        <v>262752.413564271</v>
      </c>
      <c r="U3694" s="79">
        <v>0</v>
      </c>
      <c r="V3694" s="80">
        <f>Ugovori_OPULJP[[#This Row],[Javni doprinos korisnika - HRK]]/7.5345</f>
        <v>0</v>
      </c>
      <c r="W3694" s="50">
        <v>0</v>
      </c>
      <c r="X3694" s="51">
        <f>Ugovori_OPULJP[[#This Row],[Privatni doprinos korisnika - HRK]]/7.5345</f>
        <v>0</v>
      </c>
      <c r="Y3694" s="52">
        <v>1979708.06</v>
      </c>
      <c r="Z3694" s="53">
        <f>Ugovori_OPULJP[[#This Row],[UKUPNI PRIHVATLJIVI IZDACI
TOTAL ELIGIBLE EXPENDITURE
= Bespovratna sredstva ukupno + doprinos korisnika
= Ukupni prihvatljivi troškovi
= Ukupna ugovorena vrijednost projekta HRK]]/7.5345</f>
        <v>262752.413564271</v>
      </c>
      <c r="AA3694" s="44" t="s">
        <v>38</v>
      </c>
      <c r="AB3694" s="44" t="s">
        <v>753</v>
      </c>
      <c r="AC3694" s="114" t="s">
        <v>13397</v>
      </c>
      <c r="AD3694" s="43" t="s">
        <v>12328</v>
      </c>
    </row>
    <row r="3695" spans="1:30" ht="88.5" customHeight="1" x14ac:dyDescent="0.2">
      <c r="A3695" s="41" t="s">
        <v>13398</v>
      </c>
      <c r="B3695" s="42" t="s">
        <v>12136</v>
      </c>
      <c r="C3695" s="43" t="s">
        <v>12323</v>
      </c>
      <c r="D3695" s="43" t="s">
        <v>13221</v>
      </c>
      <c r="E3695" s="44" t="s">
        <v>76</v>
      </c>
      <c r="F3695" s="81" t="s">
        <v>13399</v>
      </c>
      <c r="G3695" s="45" t="s">
        <v>485</v>
      </c>
      <c r="H3695" s="117">
        <v>44123</v>
      </c>
      <c r="I3695" s="117">
        <v>45218</v>
      </c>
      <c r="J3695" s="48" t="str">
        <f>IF(Ugovori_OPULJP[[#This Row],[DATUM ZAVRŠETKA OPERACIJE]]&gt;DATE(2024,3,31),"u provedbi","završen")</f>
        <v>završen</v>
      </c>
      <c r="K3695" s="46" t="s">
        <v>186</v>
      </c>
      <c r="L3695" s="46" t="s">
        <v>186</v>
      </c>
      <c r="M3695" s="49">
        <v>0.85</v>
      </c>
      <c r="N3695" s="49">
        <v>0.15</v>
      </c>
      <c r="O3695" s="50">
        <f>Ugovori_OPULJP[[#This Row],[Bespovratna sredstva - Ukupno (EU+Nac) HRK
= Ukupna ugovorena vrijednost bespovratnih sredstava]]*Ugovori_OPULJP[[#This Row],[EU STOPA SUFINANCIRANJA %
EU CO-FINANCING RATE %]]</f>
        <v>1356059.4510000001</v>
      </c>
      <c r="P3695" s="51">
        <f>Ugovori_OPULJP[[#This Row],[Bespovratna sredstva - EU dio - HRK]]/7.5345</f>
        <v>179980.01871391598</v>
      </c>
      <c r="Q3695" s="79">
        <f>Ugovori_OPULJP[[#This Row],[Bespovratna sredstva - Ukupno (EU+Nac) HRK
= Ukupna ugovorena vrijednost bespovratnih sredstava]]*Ugovori_OPULJP[[#This Row],[STOPA NACIONALNOG SUFINANCIRANJA %]]</f>
        <v>239304.609</v>
      </c>
      <c r="R3695" s="80">
        <f>Ugovori_OPULJP[[#This Row],[Bespovratna sredstva - Nacionalni dio - HRK]]/7.5345</f>
        <v>31761.179773043994</v>
      </c>
      <c r="S3695" s="50">
        <v>1595364.06</v>
      </c>
      <c r="T3695" s="51">
        <f>Ugovori_OPULJP[[#This Row],[Bespovratna sredstva - Ukupno (EU+Nac) HRK
= Ukupna ugovorena vrijednost bespovratnih sredstava]]/7.5345</f>
        <v>211741.19848695997</v>
      </c>
      <c r="U3695" s="79">
        <v>0</v>
      </c>
      <c r="V3695" s="80">
        <f>Ugovori_OPULJP[[#This Row],[Javni doprinos korisnika - HRK]]/7.5345</f>
        <v>0</v>
      </c>
      <c r="W3695" s="50">
        <v>0</v>
      </c>
      <c r="X3695" s="51">
        <f>Ugovori_OPULJP[[#This Row],[Privatni doprinos korisnika - HRK]]/7.5345</f>
        <v>0</v>
      </c>
      <c r="Y3695" s="52">
        <v>1595364.06</v>
      </c>
      <c r="Z3695" s="53">
        <f>Ugovori_OPULJP[[#This Row],[UKUPNI PRIHVATLJIVI IZDACI
TOTAL ELIGIBLE EXPENDITURE
= Bespovratna sredstva ukupno + doprinos korisnika
= Ukupni prihvatljivi troškovi
= Ukupna ugovorena vrijednost projekta HRK]]/7.5345</f>
        <v>211741.19848695997</v>
      </c>
      <c r="AA3695" s="44" t="s">
        <v>38</v>
      </c>
      <c r="AB3695" s="44" t="s">
        <v>753</v>
      </c>
      <c r="AC3695" s="114" t="s">
        <v>13400</v>
      </c>
      <c r="AD3695" s="43" t="s">
        <v>12328</v>
      </c>
    </row>
    <row r="3696" spans="1:30" ht="88.5" customHeight="1" x14ac:dyDescent="0.2">
      <c r="A3696" s="41" t="s">
        <v>13401</v>
      </c>
      <c r="B3696" s="42" t="s">
        <v>12136</v>
      </c>
      <c r="C3696" s="43" t="s">
        <v>12323</v>
      </c>
      <c r="D3696" s="43" t="s">
        <v>13221</v>
      </c>
      <c r="E3696" s="44" t="s">
        <v>76</v>
      </c>
      <c r="F3696" s="81" t="s">
        <v>13402</v>
      </c>
      <c r="G3696" s="81" t="s">
        <v>13403</v>
      </c>
      <c r="H3696" s="117">
        <v>44123</v>
      </c>
      <c r="I3696" s="117">
        <v>45218</v>
      </c>
      <c r="J3696" s="48" t="str">
        <f>IF(Ugovori_OPULJP[[#This Row],[DATUM ZAVRŠETKA OPERACIJE]]&gt;DATE(2024,3,31),"u provedbi","završen")</f>
        <v>završen</v>
      </c>
      <c r="K3696" s="46" t="s">
        <v>8416</v>
      </c>
      <c r="L3696" s="82" t="s">
        <v>37</v>
      </c>
      <c r="M3696" s="49">
        <v>0.85</v>
      </c>
      <c r="N3696" s="49">
        <v>0.15</v>
      </c>
      <c r="O3696" s="50">
        <f>Ugovori_OPULJP[[#This Row],[Bespovratna sredstva - Ukupno (EU+Nac) HRK
= Ukupna ugovorena vrijednost bespovratnih sredstava]]*Ugovori_OPULJP[[#This Row],[EU STOPA SUFINANCIRANJA %
EU CO-FINANCING RATE %]]</f>
        <v>1566040.0085</v>
      </c>
      <c r="P3696" s="51">
        <f>Ugovori_OPULJP[[#This Row],[Bespovratna sredstva - EU dio - HRK]]/7.5345</f>
        <v>207849.22801778483</v>
      </c>
      <c r="Q3696" s="79">
        <f>Ugovori_OPULJP[[#This Row],[Bespovratna sredstva - Ukupno (EU+Nac) HRK
= Ukupna ugovorena vrijednost bespovratnih sredstava]]*Ugovori_OPULJP[[#This Row],[STOPA NACIONALNOG SUFINANCIRANJA %]]</f>
        <v>276360.00150000001</v>
      </c>
      <c r="R3696" s="80">
        <f>Ugovori_OPULJP[[#This Row],[Bespovratna sredstva - Nacionalni dio - HRK]]/7.5345</f>
        <v>36679.275532550266</v>
      </c>
      <c r="S3696" s="50">
        <v>1842400.01</v>
      </c>
      <c r="T3696" s="51">
        <f>Ugovori_OPULJP[[#This Row],[Bespovratna sredstva - Ukupno (EU+Nac) HRK
= Ukupna ugovorena vrijednost bespovratnih sredstava]]/7.5345</f>
        <v>244528.50355033512</v>
      </c>
      <c r="U3696" s="79">
        <v>0</v>
      </c>
      <c r="V3696" s="80">
        <f>Ugovori_OPULJP[[#This Row],[Javni doprinos korisnika - HRK]]/7.5345</f>
        <v>0</v>
      </c>
      <c r="W3696" s="50">
        <v>0</v>
      </c>
      <c r="X3696" s="51">
        <f>Ugovori_OPULJP[[#This Row],[Privatni doprinos korisnika - HRK]]/7.5345</f>
        <v>0</v>
      </c>
      <c r="Y3696" s="52">
        <v>1842400.01</v>
      </c>
      <c r="Z3696" s="53">
        <f>Ugovori_OPULJP[[#This Row],[UKUPNI PRIHVATLJIVI IZDACI
TOTAL ELIGIBLE EXPENDITURE
= Bespovratna sredstva ukupno + doprinos korisnika
= Ukupni prihvatljivi troškovi
= Ukupna ugovorena vrijednost projekta HRK]]/7.5345</f>
        <v>244528.50355033512</v>
      </c>
      <c r="AA3696" s="44" t="s">
        <v>38</v>
      </c>
      <c r="AB3696" s="44" t="s">
        <v>753</v>
      </c>
      <c r="AC3696" s="114" t="s">
        <v>13404</v>
      </c>
      <c r="AD3696" s="43" t="s">
        <v>12328</v>
      </c>
    </row>
    <row r="3697" spans="1:30" ht="88.5" customHeight="1" x14ac:dyDescent="0.2">
      <c r="A3697" s="41" t="s">
        <v>13405</v>
      </c>
      <c r="B3697" s="42" t="s">
        <v>12136</v>
      </c>
      <c r="C3697" s="43" t="s">
        <v>12323</v>
      </c>
      <c r="D3697" s="43" t="s">
        <v>13221</v>
      </c>
      <c r="E3697" s="44" t="s">
        <v>76</v>
      </c>
      <c r="F3697" s="81" t="s">
        <v>13301</v>
      </c>
      <c r="G3697" s="81" t="s">
        <v>13406</v>
      </c>
      <c r="H3697" s="117">
        <v>44109</v>
      </c>
      <c r="I3697" s="117">
        <v>44839</v>
      </c>
      <c r="J3697" s="48" t="str">
        <f>IF(Ugovori_OPULJP[[#This Row],[DATUM ZAVRŠETKA OPERACIJE]]&gt;DATE(2024,3,31),"u provedbi","završen")</f>
        <v>završen</v>
      </c>
      <c r="K3697" s="46" t="s">
        <v>104</v>
      </c>
      <c r="L3697" s="82" t="s">
        <v>104</v>
      </c>
      <c r="M3697" s="49">
        <v>0.85</v>
      </c>
      <c r="N3697" s="49">
        <v>0.15</v>
      </c>
      <c r="O3697" s="50">
        <f>Ugovori_OPULJP[[#This Row],[Bespovratna sredstva - Ukupno (EU+Nac) HRK
= Ukupna ugovorena vrijednost bespovratnih sredstava]]*Ugovori_OPULJP[[#This Row],[EU STOPA SUFINANCIRANJA %
EU CO-FINANCING RATE %]]</f>
        <v>871451.11</v>
      </c>
      <c r="P3697" s="51">
        <f>Ugovori_OPULJP[[#This Row],[Bespovratna sredstva - EU dio - HRK]]/7.5345</f>
        <v>115661.4387152432</v>
      </c>
      <c r="Q3697" s="79">
        <f>Ugovori_OPULJP[[#This Row],[Bespovratna sredstva - Ukupno (EU+Nac) HRK
= Ukupna ugovorena vrijednost bespovratnih sredstava]]*Ugovori_OPULJP[[#This Row],[STOPA NACIONALNOG SUFINANCIRANJA %]]</f>
        <v>153785.49</v>
      </c>
      <c r="R3697" s="80">
        <f>Ugovori_OPULJP[[#This Row],[Bespovratna sredstva - Nacionalni dio - HRK]]/7.5345</f>
        <v>20410.842126219388</v>
      </c>
      <c r="S3697" s="50">
        <v>1025236.6</v>
      </c>
      <c r="T3697" s="51">
        <f>Ugovori_OPULJP[[#This Row],[Bespovratna sredstva - Ukupno (EU+Nac) HRK
= Ukupna ugovorena vrijednost bespovratnih sredstava]]/7.5345</f>
        <v>136072.28084146261</v>
      </c>
      <c r="U3697" s="79">
        <v>0</v>
      </c>
      <c r="V3697" s="80">
        <f>Ugovori_OPULJP[[#This Row],[Javni doprinos korisnika - HRK]]/7.5345</f>
        <v>0</v>
      </c>
      <c r="W3697" s="50">
        <v>0</v>
      </c>
      <c r="X3697" s="51">
        <f>Ugovori_OPULJP[[#This Row],[Privatni doprinos korisnika - HRK]]/7.5345</f>
        <v>0</v>
      </c>
      <c r="Y3697" s="52">
        <v>1025236.6</v>
      </c>
      <c r="Z3697" s="53">
        <f>Ugovori_OPULJP[[#This Row],[UKUPNI PRIHVATLJIVI IZDACI
TOTAL ELIGIBLE EXPENDITURE
= Bespovratna sredstva ukupno + doprinos korisnika
= Ukupni prihvatljivi troškovi
= Ukupna ugovorena vrijednost projekta HRK]]/7.5345</f>
        <v>136072.28084146261</v>
      </c>
      <c r="AA3697" s="44" t="s">
        <v>38</v>
      </c>
      <c r="AB3697" s="44" t="s">
        <v>753</v>
      </c>
      <c r="AC3697" s="114" t="s">
        <v>13407</v>
      </c>
      <c r="AD3697" s="43" t="s">
        <v>12328</v>
      </c>
    </row>
    <row r="3698" spans="1:30" ht="88.5" customHeight="1" x14ac:dyDescent="0.2">
      <c r="A3698" s="41" t="s">
        <v>13408</v>
      </c>
      <c r="B3698" s="42" t="s">
        <v>12136</v>
      </c>
      <c r="C3698" s="43" t="s">
        <v>12323</v>
      </c>
      <c r="D3698" s="43" t="s">
        <v>13221</v>
      </c>
      <c r="E3698" s="44" t="s">
        <v>76</v>
      </c>
      <c r="F3698" s="81" t="s">
        <v>13409</v>
      </c>
      <c r="G3698" s="45" t="s">
        <v>1861</v>
      </c>
      <c r="H3698" s="117">
        <v>44120</v>
      </c>
      <c r="I3698" s="117">
        <v>45215</v>
      </c>
      <c r="J3698" s="48" t="str">
        <f>IF(Ugovori_OPULJP[[#This Row],[DATUM ZAVRŠETKA OPERACIJE]]&gt;DATE(2024,3,31),"u provedbi","završen")</f>
        <v>završen</v>
      </c>
      <c r="K3698" s="46" t="s">
        <v>155</v>
      </c>
      <c r="L3698" s="46" t="s">
        <v>155</v>
      </c>
      <c r="M3698" s="49">
        <v>0.85</v>
      </c>
      <c r="N3698" s="49">
        <v>0.15</v>
      </c>
      <c r="O3698" s="50">
        <f>Ugovori_OPULJP[[#This Row],[Bespovratna sredstva - Ukupno (EU+Nac) HRK
= Ukupna ugovorena vrijednost bespovratnih sredstava]]*Ugovori_OPULJP[[#This Row],[EU STOPA SUFINANCIRANJA %
EU CO-FINANCING RATE %]]</f>
        <v>1426451.929</v>
      </c>
      <c r="P3698" s="51">
        <f>Ugovori_OPULJP[[#This Row],[Bespovratna sredstva - EU dio - HRK]]/7.5345</f>
        <v>189322.70608534076</v>
      </c>
      <c r="Q3698" s="79">
        <f>Ugovori_OPULJP[[#This Row],[Bespovratna sredstva - Ukupno (EU+Nac) HRK
= Ukupna ugovorena vrijednost bespovratnih sredstava]]*Ugovori_OPULJP[[#This Row],[STOPA NACIONALNOG SUFINANCIRANJA %]]</f>
        <v>251726.81099999999</v>
      </c>
      <c r="R3698" s="80">
        <f>Ugovori_OPULJP[[#This Row],[Bespovratna sredstva - Nacionalni dio - HRK]]/7.5345</f>
        <v>33409.889309177779</v>
      </c>
      <c r="S3698" s="50">
        <v>1678178.74</v>
      </c>
      <c r="T3698" s="51">
        <f>Ugovori_OPULJP[[#This Row],[Bespovratna sredstva - Ukupno (EU+Nac) HRK
= Ukupna ugovorena vrijednost bespovratnih sredstava]]/7.5345</f>
        <v>222732.59539451855</v>
      </c>
      <c r="U3698" s="79">
        <v>0</v>
      </c>
      <c r="V3698" s="80">
        <f>Ugovori_OPULJP[[#This Row],[Javni doprinos korisnika - HRK]]/7.5345</f>
        <v>0</v>
      </c>
      <c r="W3698" s="50">
        <v>0</v>
      </c>
      <c r="X3698" s="51">
        <f>Ugovori_OPULJP[[#This Row],[Privatni doprinos korisnika - HRK]]/7.5345</f>
        <v>0</v>
      </c>
      <c r="Y3698" s="52">
        <v>1678178.74</v>
      </c>
      <c r="Z3698" s="53">
        <f>Ugovori_OPULJP[[#This Row],[UKUPNI PRIHVATLJIVI IZDACI
TOTAL ELIGIBLE EXPENDITURE
= Bespovratna sredstva ukupno + doprinos korisnika
= Ukupni prihvatljivi troškovi
= Ukupna ugovorena vrijednost projekta HRK]]/7.5345</f>
        <v>222732.59539451855</v>
      </c>
      <c r="AA3698" s="44" t="s">
        <v>38</v>
      </c>
      <c r="AB3698" s="44" t="s">
        <v>753</v>
      </c>
      <c r="AC3698" s="114" t="s">
        <v>13410</v>
      </c>
      <c r="AD3698" s="43" t="s">
        <v>12328</v>
      </c>
    </row>
    <row r="3699" spans="1:30" ht="88.5" customHeight="1" x14ac:dyDescent="0.2">
      <c r="A3699" s="41" t="s">
        <v>13411</v>
      </c>
      <c r="B3699" s="42" t="s">
        <v>12136</v>
      </c>
      <c r="C3699" s="43" t="s">
        <v>12323</v>
      </c>
      <c r="D3699" s="43" t="s">
        <v>13221</v>
      </c>
      <c r="E3699" s="44" t="s">
        <v>76</v>
      </c>
      <c r="F3699" s="81" t="s">
        <v>13412</v>
      </c>
      <c r="G3699" s="81" t="s">
        <v>971</v>
      </c>
      <c r="H3699" s="117">
        <v>44130</v>
      </c>
      <c r="I3699" s="117">
        <v>45225</v>
      </c>
      <c r="J3699" s="48" t="str">
        <f>IF(Ugovori_OPULJP[[#This Row],[DATUM ZAVRŠETKA OPERACIJE]]&gt;DATE(2024,3,31),"u provedbi","završen")</f>
        <v>završen</v>
      </c>
      <c r="K3699" s="46" t="s">
        <v>79</v>
      </c>
      <c r="L3699" s="46" t="s">
        <v>79</v>
      </c>
      <c r="M3699" s="49">
        <v>0.85</v>
      </c>
      <c r="N3699" s="49">
        <v>0.15</v>
      </c>
      <c r="O3699" s="50">
        <f>Ugovori_OPULJP[[#This Row],[Bespovratna sredstva - Ukupno (EU+Nac) HRK
= Ukupna ugovorena vrijednost bespovratnih sredstava]]*Ugovori_OPULJP[[#This Row],[EU STOPA SUFINANCIRANJA %
EU CO-FINANCING RATE %]]</f>
        <v>1436624.5589999999</v>
      </c>
      <c r="P3699" s="51">
        <f>Ugovori_OPULJP[[#This Row],[Bespovratna sredstva - EU dio - HRK]]/7.5345</f>
        <v>190672.84610790361</v>
      </c>
      <c r="Q3699" s="79">
        <f>Ugovori_OPULJP[[#This Row],[Bespovratna sredstva - Ukupno (EU+Nac) HRK
= Ukupna ugovorena vrijednost bespovratnih sredstava]]*Ugovori_OPULJP[[#This Row],[STOPA NACIONALNOG SUFINANCIRANJA %]]</f>
        <v>253521.981</v>
      </c>
      <c r="R3699" s="80">
        <f>Ugovori_OPULJP[[#This Row],[Bespovratna sredstva - Nacionalni dio - HRK]]/7.5345</f>
        <v>33648.149313159462</v>
      </c>
      <c r="S3699" s="50">
        <v>1690146.54</v>
      </c>
      <c r="T3699" s="51">
        <f>Ugovori_OPULJP[[#This Row],[Bespovratna sredstva - Ukupno (EU+Nac) HRK
= Ukupna ugovorena vrijednost bespovratnih sredstava]]/7.5345</f>
        <v>224320.9954210631</v>
      </c>
      <c r="U3699" s="79">
        <v>0</v>
      </c>
      <c r="V3699" s="80">
        <f>Ugovori_OPULJP[[#This Row],[Javni doprinos korisnika - HRK]]/7.5345</f>
        <v>0</v>
      </c>
      <c r="W3699" s="50">
        <v>0</v>
      </c>
      <c r="X3699" s="51">
        <f>Ugovori_OPULJP[[#This Row],[Privatni doprinos korisnika - HRK]]/7.5345</f>
        <v>0</v>
      </c>
      <c r="Y3699" s="52">
        <v>1690146.54</v>
      </c>
      <c r="Z3699" s="53">
        <f>Ugovori_OPULJP[[#This Row],[UKUPNI PRIHVATLJIVI IZDACI
TOTAL ELIGIBLE EXPENDITURE
= Bespovratna sredstva ukupno + doprinos korisnika
= Ukupni prihvatljivi troškovi
= Ukupna ugovorena vrijednost projekta HRK]]/7.5345</f>
        <v>224320.9954210631</v>
      </c>
      <c r="AA3699" s="44" t="s">
        <v>38</v>
      </c>
      <c r="AB3699" s="44" t="s">
        <v>753</v>
      </c>
      <c r="AC3699" s="114" t="s">
        <v>13410</v>
      </c>
      <c r="AD3699" s="43" t="s">
        <v>12328</v>
      </c>
    </row>
    <row r="3700" spans="1:30" ht="88.5" customHeight="1" x14ac:dyDescent="0.2">
      <c r="A3700" s="41" t="s">
        <v>13413</v>
      </c>
      <c r="B3700" s="42" t="s">
        <v>12136</v>
      </c>
      <c r="C3700" s="43" t="s">
        <v>12323</v>
      </c>
      <c r="D3700" s="43" t="s">
        <v>13221</v>
      </c>
      <c r="E3700" s="44" t="s">
        <v>76</v>
      </c>
      <c r="F3700" s="81" t="s">
        <v>13414</v>
      </c>
      <c r="G3700" s="45" t="s">
        <v>1659</v>
      </c>
      <c r="H3700" s="117">
        <v>44124</v>
      </c>
      <c r="I3700" s="117">
        <v>44854</v>
      </c>
      <c r="J3700" s="48" t="str">
        <f>IF(Ugovori_OPULJP[[#This Row],[DATUM ZAVRŠETKA OPERACIJE]]&gt;DATE(2024,3,31),"u provedbi","završen")</f>
        <v>završen</v>
      </c>
      <c r="K3700" s="46" t="s">
        <v>10639</v>
      </c>
      <c r="L3700" s="46" t="s">
        <v>155</v>
      </c>
      <c r="M3700" s="49">
        <v>0.85</v>
      </c>
      <c r="N3700" s="49">
        <v>0.15</v>
      </c>
      <c r="O3700" s="50">
        <f>Ugovori_OPULJP[[#This Row],[Bespovratna sredstva - Ukupno (EU+Nac) HRK
= Ukupna ugovorena vrijednost bespovratnih sredstava]]*Ugovori_OPULJP[[#This Row],[EU STOPA SUFINANCIRANJA %
EU CO-FINANCING RATE %]]</f>
        <v>1484273.8589999999</v>
      </c>
      <c r="P3700" s="51">
        <f>Ugovori_OPULJP[[#This Row],[Bespovratna sredstva - EU dio - HRK]]/7.5345</f>
        <v>196996.99502289467</v>
      </c>
      <c r="Q3700" s="79">
        <f>Ugovori_OPULJP[[#This Row],[Bespovratna sredstva - Ukupno (EU+Nac) HRK
= Ukupna ugovorena vrijednost bespovratnih sredstava]]*Ugovori_OPULJP[[#This Row],[STOPA NACIONALNOG SUFINANCIRANJA %]]</f>
        <v>261930.68099999998</v>
      </c>
      <c r="R3700" s="80">
        <f>Ugovori_OPULJP[[#This Row],[Bespovratna sredstva - Nacionalni dio - HRK]]/7.5345</f>
        <v>34764.175592275526</v>
      </c>
      <c r="S3700" s="50">
        <v>1746204.54</v>
      </c>
      <c r="T3700" s="51">
        <f>Ugovori_OPULJP[[#This Row],[Bespovratna sredstva - Ukupno (EU+Nac) HRK
= Ukupna ugovorena vrijednost bespovratnih sredstava]]/7.5345</f>
        <v>231761.17061517021</v>
      </c>
      <c r="U3700" s="79">
        <v>0</v>
      </c>
      <c r="V3700" s="80">
        <f>Ugovori_OPULJP[[#This Row],[Javni doprinos korisnika - HRK]]/7.5345</f>
        <v>0</v>
      </c>
      <c r="W3700" s="50">
        <v>0</v>
      </c>
      <c r="X3700" s="51">
        <f>Ugovori_OPULJP[[#This Row],[Privatni doprinos korisnika - HRK]]/7.5345</f>
        <v>0</v>
      </c>
      <c r="Y3700" s="52">
        <v>1746204.54</v>
      </c>
      <c r="Z3700" s="53">
        <f>Ugovori_OPULJP[[#This Row],[UKUPNI PRIHVATLJIVI IZDACI
TOTAL ELIGIBLE EXPENDITURE
= Bespovratna sredstva ukupno + doprinos korisnika
= Ukupni prihvatljivi troškovi
= Ukupna ugovorena vrijednost projekta HRK]]/7.5345</f>
        <v>231761.17061517021</v>
      </c>
      <c r="AA3700" s="44" t="s">
        <v>38</v>
      </c>
      <c r="AB3700" s="44" t="s">
        <v>753</v>
      </c>
      <c r="AC3700" s="114" t="s">
        <v>13410</v>
      </c>
      <c r="AD3700" s="43" t="s">
        <v>12328</v>
      </c>
    </row>
    <row r="3701" spans="1:30" ht="88.5" customHeight="1" x14ac:dyDescent="0.2">
      <c r="A3701" s="41" t="s">
        <v>13415</v>
      </c>
      <c r="B3701" s="42" t="s">
        <v>12136</v>
      </c>
      <c r="C3701" s="43" t="s">
        <v>12323</v>
      </c>
      <c r="D3701" s="43" t="s">
        <v>13221</v>
      </c>
      <c r="E3701" s="44" t="s">
        <v>76</v>
      </c>
      <c r="F3701" s="81" t="s">
        <v>13416</v>
      </c>
      <c r="G3701" s="81" t="s">
        <v>13417</v>
      </c>
      <c r="H3701" s="117">
        <v>44132</v>
      </c>
      <c r="I3701" s="117">
        <v>44862</v>
      </c>
      <c r="J3701" s="48" t="str">
        <f>IF(Ugovori_OPULJP[[#This Row],[DATUM ZAVRŠETKA OPERACIJE]]&gt;DATE(2024,3,31),"u provedbi","završen")</f>
        <v>završen</v>
      </c>
      <c r="K3701" s="46" t="s">
        <v>10420</v>
      </c>
      <c r="L3701" s="46" t="s">
        <v>155</v>
      </c>
      <c r="M3701" s="49">
        <v>0.85</v>
      </c>
      <c r="N3701" s="49">
        <v>0.15</v>
      </c>
      <c r="O3701" s="50">
        <f>Ugovori_OPULJP[[#This Row],[Bespovratna sredstva - Ukupno (EU+Nac) HRK
= Ukupna ugovorena vrijednost bespovratnih sredstava]]*Ugovori_OPULJP[[#This Row],[EU STOPA SUFINANCIRANJA %
EU CO-FINANCING RATE %]]</f>
        <v>1578453.1279999998</v>
      </c>
      <c r="P3701" s="51">
        <f>Ugovori_OPULJP[[#This Row],[Bespovratna sredstva - EU dio - HRK]]/7.5345</f>
        <v>209496.73209901116</v>
      </c>
      <c r="Q3701" s="79">
        <f>Ugovori_OPULJP[[#This Row],[Bespovratna sredstva - Ukupno (EU+Nac) HRK
= Ukupna ugovorena vrijednost bespovratnih sredstava]]*Ugovori_OPULJP[[#This Row],[STOPA NACIONALNOG SUFINANCIRANJA %]]</f>
        <v>278550.55199999997</v>
      </c>
      <c r="R3701" s="80">
        <f>Ugovori_OPULJP[[#This Row],[Bespovratna sredstva - Nacionalni dio - HRK]]/7.5345</f>
        <v>36970.011546884329</v>
      </c>
      <c r="S3701" s="50">
        <v>1857003.68</v>
      </c>
      <c r="T3701" s="51">
        <f>Ugovori_OPULJP[[#This Row],[Bespovratna sredstva - Ukupno (EU+Nac) HRK
= Ukupna ugovorena vrijednost bespovratnih sredstava]]/7.5345</f>
        <v>246466.74364589553</v>
      </c>
      <c r="U3701" s="79">
        <v>0</v>
      </c>
      <c r="V3701" s="80">
        <f>Ugovori_OPULJP[[#This Row],[Javni doprinos korisnika - HRK]]/7.5345</f>
        <v>0</v>
      </c>
      <c r="W3701" s="50">
        <v>0</v>
      </c>
      <c r="X3701" s="51">
        <f>Ugovori_OPULJP[[#This Row],[Privatni doprinos korisnika - HRK]]/7.5345</f>
        <v>0</v>
      </c>
      <c r="Y3701" s="52">
        <v>1857003.68</v>
      </c>
      <c r="Z3701" s="53">
        <f>Ugovori_OPULJP[[#This Row],[UKUPNI PRIHVATLJIVI IZDACI
TOTAL ELIGIBLE EXPENDITURE
= Bespovratna sredstva ukupno + doprinos korisnika
= Ukupni prihvatljivi troškovi
= Ukupna ugovorena vrijednost projekta HRK]]/7.5345</f>
        <v>246466.74364589553</v>
      </c>
      <c r="AA3701" s="44" t="s">
        <v>38</v>
      </c>
      <c r="AB3701" s="44" t="s">
        <v>753</v>
      </c>
      <c r="AC3701" s="114" t="s">
        <v>13410</v>
      </c>
      <c r="AD3701" s="43" t="s">
        <v>12328</v>
      </c>
    </row>
    <row r="3702" spans="1:30" ht="88.5" customHeight="1" x14ac:dyDescent="0.2">
      <c r="A3702" s="41" t="s">
        <v>13418</v>
      </c>
      <c r="B3702" s="42" t="s">
        <v>12136</v>
      </c>
      <c r="C3702" s="43" t="s">
        <v>12323</v>
      </c>
      <c r="D3702" s="43" t="s">
        <v>13221</v>
      </c>
      <c r="E3702" s="44" t="s">
        <v>76</v>
      </c>
      <c r="F3702" s="81" t="s">
        <v>13419</v>
      </c>
      <c r="G3702" s="45" t="s">
        <v>1721</v>
      </c>
      <c r="H3702" s="117">
        <v>44131</v>
      </c>
      <c r="I3702" s="117">
        <v>44892</v>
      </c>
      <c r="J3702" s="48" t="str">
        <f>IF(Ugovori_OPULJP[[#This Row],[DATUM ZAVRŠETKA OPERACIJE]]&gt;DATE(2024,3,31),"u provedbi","završen")</f>
        <v>završen</v>
      </c>
      <c r="K3702" s="82" t="s">
        <v>155</v>
      </c>
      <c r="L3702" s="46" t="s">
        <v>155</v>
      </c>
      <c r="M3702" s="49">
        <v>0.85</v>
      </c>
      <c r="N3702" s="49">
        <v>0.15</v>
      </c>
      <c r="O3702" s="50">
        <f>Ugovori_OPULJP[[#This Row],[Bespovratna sredstva - Ukupno (EU+Nac) HRK
= Ukupna ugovorena vrijednost bespovratnih sredstava]]*Ugovori_OPULJP[[#This Row],[EU STOPA SUFINANCIRANJA %
EU CO-FINANCING RATE %]]</f>
        <v>1604838.1734999998</v>
      </c>
      <c r="P3702" s="51">
        <f>Ugovori_OPULJP[[#This Row],[Bespovratna sredstva - EU dio - HRK]]/7.5345</f>
        <v>212998.62943791886</v>
      </c>
      <c r="Q3702" s="79">
        <f>Ugovori_OPULJP[[#This Row],[Bespovratna sredstva - Ukupno (EU+Nac) HRK
= Ukupna ugovorena vrijednost bespovratnih sredstava]]*Ugovori_OPULJP[[#This Row],[STOPA NACIONALNOG SUFINANCIRANJA %]]</f>
        <v>283206.7365</v>
      </c>
      <c r="R3702" s="80">
        <f>Ugovori_OPULJP[[#This Row],[Bespovratna sredstva - Nacionalni dio - HRK]]/7.5345</f>
        <v>37587.99343022098</v>
      </c>
      <c r="S3702" s="50">
        <v>1888044.91</v>
      </c>
      <c r="T3702" s="51">
        <f>Ugovori_OPULJP[[#This Row],[Bespovratna sredstva - Ukupno (EU+Nac) HRK
= Ukupna ugovorena vrijednost bespovratnih sredstava]]/7.5345</f>
        <v>250586.62286813988</v>
      </c>
      <c r="U3702" s="79">
        <v>0</v>
      </c>
      <c r="V3702" s="80">
        <f>Ugovori_OPULJP[[#This Row],[Javni doprinos korisnika - HRK]]/7.5345</f>
        <v>0</v>
      </c>
      <c r="W3702" s="50">
        <v>0</v>
      </c>
      <c r="X3702" s="51">
        <f>Ugovori_OPULJP[[#This Row],[Privatni doprinos korisnika - HRK]]/7.5345</f>
        <v>0</v>
      </c>
      <c r="Y3702" s="52">
        <v>1888044.91</v>
      </c>
      <c r="Z3702" s="53">
        <f>Ugovori_OPULJP[[#This Row],[UKUPNI PRIHVATLJIVI IZDACI
TOTAL ELIGIBLE EXPENDITURE
= Bespovratna sredstva ukupno + doprinos korisnika
= Ukupni prihvatljivi troškovi
= Ukupna ugovorena vrijednost projekta HRK]]/7.5345</f>
        <v>250586.62286813988</v>
      </c>
      <c r="AA3702" s="44" t="s">
        <v>38</v>
      </c>
      <c r="AB3702" s="44" t="s">
        <v>753</v>
      </c>
      <c r="AC3702" s="114" t="s">
        <v>13410</v>
      </c>
      <c r="AD3702" s="43" t="s">
        <v>12328</v>
      </c>
    </row>
    <row r="3703" spans="1:30" ht="88.5" customHeight="1" x14ac:dyDescent="0.2">
      <c r="A3703" s="41" t="s">
        <v>13420</v>
      </c>
      <c r="B3703" s="42" t="s">
        <v>12136</v>
      </c>
      <c r="C3703" s="43" t="s">
        <v>12323</v>
      </c>
      <c r="D3703" s="43" t="s">
        <v>13221</v>
      </c>
      <c r="E3703" s="44" t="s">
        <v>76</v>
      </c>
      <c r="F3703" s="81" t="s">
        <v>13421</v>
      </c>
      <c r="G3703" s="81" t="s">
        <v>13422</v>
      </c>
      <c r="H3703" s="117">
        <v>44123</v>
      </c>
      <c r="I3703" s="117">
        <v>44853</v>
      </c>
      <c r="J3703" s="48" t="str">
        <f>IF(Ugovori_OPULJP[[#This Row],[DATUM ZAVRŠETKA OPERACIJE]]&gt;DATE(2024,3,31),"u provedbi","završen")</f>
        <v>završen</v>
      </c>
      <c r="K3703" s="46" t="s">
        <v>186</v>
      </c>
      <c r="L3703" s="46" t="s">
        <v>186</v>
      </c>
      <c r="M3703" s="49">
        <v>0.85</v>
      </c>
      <c r="N3703" s="49">
        <v>0.15</v>
      </c>
      <c r="O3703" s="50">
        <f>Ugovori_OPULJP[[#This Row],[Bespovratna sredstva - Ukupno (EU+Nac) HRK
= Ukupna ugovorena vrijednost bespovratnih sredstava]]*Ugovori_OPULJP[[#This Row],[EU STOPA SUFINANCIRANJA %
EU CO-FINANCING RATE %]]</f>
        <v>1053331.6705</v>
      </c>
      <c r="P3703" s="51">
        <f>Ugovori_OPULJP[[#This Row],[Bespovratna sredstva - EU dio - HRK]]/7.5345</f>
        <v>139801.1375008295</v>
      </c>
      <c r="Q3703" s="79">
        <f>Ugovori_OPULJP[[#This Row],[Bespovratna sredstva - Ukupno (EU+Nac) HRK
= Ukupna ugovorena vrijednost bespovratnih sredstava]]*Ugovori_OPULJP[[#This Row],[STOPA NACIONALNOG SUFINANCIRANJA %]]</f>
        <v>185882.0595</v>
      </c>
      <c r="R3703" s="80">
        <f>Ugovori_OPULJP[[#This Row],[Bespovratna sredstva - Nacionalni dio - HRK]]/7.5345</f>
        <v>24670.788970734618</v>
      </c>
      <c r="S3703" s="50">
        <v>1239213.73</v>
      </c>
      <c r="T3703" s="51">
        <f>Ugovori_OPULJP[[#This Row],[Bespovratna sredstva - Ukupno (EU+Nac) HRK
= Ukupna ugovorena vrijednost bespovratnih sredstava]]/7.5345</f>
        <v>164471.92647156413</v>
      </c>
      <c r="U3703" s="79">
        <v>0</v>
      </c>
      <c r="V3703" s="80">
        <f>Ugovori_OPULJP[[#This Row],[Javni doprinos korisnika - HRK]]/7.5345</f>
        <v>0</v>
      </c>
      <c r="W3703" s="50">
        <v>0</v>
      </c>
      <c r="X3703" s="51">
        <f>Ugovori_OPULJP[[#This Row],[Privatni doprinos korisnika - HRK]]/7.5345</f>
        <v>0</v>
      </c>
      <c r="Y3703" s="52">
        <v>1239213.73</v>
      </c>
      <c r="Z3703" s="53">
        <f>Ugovori_OPULJP[[#This Row],[UKUPNI PRIHVATLJIVI IZDACI
TOTAL ELIGIBLE EXPENDITURE
= Bespovratna sredstva ukupno + doprinos korisnika
= Ukupni prihvatljivi troškovi
= Ukupna ugovorena vrijednost projekta HRK]]/7.5345</f>
        <v>164471.92647156413</v>
      </c>
      <c r="AA3703" s="44" t="s">
        <v>38</v>
      </c>
      <c r="AB3703" s="44" t="s">
        <v>753</v>
      </c>
      <c r="AC3703" s="114" t="s">
        <v>13423</v>
      </c>
      <c r="AD3703" s="43" t="s">
        <v>12328</v>
      </c>
    </row>
    <row r="3704" spans="1:30" ht="88.5" customHeight="1" x14ac:dyDescent="0.2">
      <c r="A3704" s="41" t="s">
        <v>13424</v>
      </c>
      <c r="B3704" s="42" t="s">
        <v>12136</v>
      </c>
      <c r="C3704" s="43" t="s">
        <v>12323</v>
      </c>
      <c r="D3704" s="43" t="s">
        <v>13221</v>
      </c>
      <c r="E3704" s="44" t="s">
        <v>76</v>
      </c>
      <c r="F3704" s="81" t="s">
        <v>13425</v>
      </c>
      <c r="G3704" s="62" t="s">
        <v>4625</v>
      </c>
      <c r="H3704" s="117">
        <v>44130</v>
      </c>
      <c r="I3704" s="117">
        <v>44860</v>
      </c>
      <c r="J3704" s="48" t="str">
        <f>IF(Ugovori_OPULJP[[#This Row],[DATUM ZAVRŠETKA OPERACIJE]]&gt;DATE(2024,3,31),"u provedbi","završen")</f>
        <v>završen</v>
      </c>
      <c r="K3704" s="46" t="s">
        <v>37</v>
      </c>
      <c r="L3704" s="82" t="s">
        <v>37</v>
      </c>
      <c r="M3704" s="49">
        <v>0.85</v>
      </c>
      <c r="N3704" s="49">
        <v>0.15</v>
      </c>
      <c r="O3704" s="50">
        <f>Ugovori_OPULJP[[#This Row],[Bespovratna sredstva - Ukupno (EU+Nac) HRK
= Ukupna ugovorena vrijednost bespovratnih sredstava]]*Ugovori_OPULJP[[#This Row],[EU STOPA SUFINANCIRANJA %
EU CO-FINANCING RATE %]]</f>
        <v>1677469.73</v>
      </c>
      <c r="P3704" s="51">
        <f>Ugovori_OPULJP[[#This Row],[Bespovratna sredstva - EU dio - HRK]]/7.5345</f>
        <v>222638.49359612449</v>
      </c>
      <c r="Q3704" s="79">
        <f>Ugovori_OPULJP[[#This Row],[Bespovratna sredstva - Ukupno (EU+Nac) HRK
= Ukupna ugovorena vrijednost bespovratnih sredstava]]*Ugovori_OPULJP[[#This Row],[STOPA NACIONALNOG SUFINANCIRANJA %]]</f>
        <v>296024.07</v>
      </c>
      <c r="R3704" s="80">
        <f>Ugovori_OPULJP[[#This Row],[Bespovratna sredstva - Nacionalni dio - HRK]]/7.5345</f>
        <v>39289.145928727849</v>
      </c>
      <c r="S3704" s="50">
        <v>1973493.8</v>
      </c>
      <c r="T3704" s="51">
        <f>Ugovori_OPULJP[[#This Row],[Bespovratna sredstva - Ukupno (EU+Nac) HRK
= Ukupna ugovorena vrijednost bespovratnih sredstava]]/7.5345</f>
        <v>261927.63952485233</v>
      </c>
      <c r="U3704" s="79">
        <v>0</v>
      </c>
      <c r="V3704" s="80">
        <f>Ugovori_OPULJP[[#This Row],[Javni doprinos korisnika - HRK]]/7.5345</f>
        <v>0</v>
      </c>
      <c r="W3704" s="50">
        <v>0</v>
      </c>
      <c r="X3704" s="51">
        <f>Ugovori_OPULJP[[#This Row],[Privatni doprinos korisnika - HRK]]/7.5345</f>
        <v>0</v>
      </c>
      <c r="Y3704" s="52">
        <v>1973493.8</v>
      </c>
      <c r="Z3704" s="53">
        <f>Ugovori_OPULJP[[#This Row],[UKUPNI PRIHVATLJIVI IZDACI
TOTAL ELIGIBLE EXPENDITURE
= Bespovratna sredstva ukupno + doprinos korisnika
= Ukupni prihvatljivi troškovi
= Ukupna ugovorena vrijednost projekta HRK]]/7.5345</f>
        <v>261927.63952485233</v>
      </c>
      <c r="AA3704" s="44" t="s">
        <v>38</v>
      </c>
      <c r="AB3704" s="44" t="s">
        <v>753</v>
      </c>
      <c r="AC3704" s="114" t="s">
        <v>13423</v>
      </c>
      <c r="AD3704" s="43" t="s">
        <v>12328</v>
      </c>
    </row>
    <row r="3705" spans="1:30" ht="88.5" customHeight="1" x14ac:dyDescent="0.2">
      <c r="A3705" s="41" t="s">
        <v>13426</v>
      </c>
      <c r="B3705" s="42" t="s">
        <v>12136</v>
      </c>
      <c r="C3705" s="43" t="s">
        <v>12323</v>
      </c>
      <c r="D3705" s="43" t="s">
        <v>13221</v>
      </c>
      <c r="E3705" s="44" t="s">
        <v>76</v>
      </c>
      <c r="F3705" s="81" t="s">
        <v>13427</v>
      </c>
      <c r="G3705" s="81" t="s">
        <v>13428</v>
      </c>
      <c r="H3705" s="117">
        <v>44119</v>
      </c>
      <c r="I3705" s="117">
        <v>44849</v>
      </c>
      <c r="J3705" s="48" t="str">
        <f>IF(Ugovori_OPULJP[[#This Row],[DATUM ZAVRŠETKA OPERACIJE]]&gt;DATE(2024,3,31),"u provedbi","završen")</f>
        <v>završen</v>
      </c>
      <c r="K3705" s="46" t="s">
        <v>154</v>
      </c>
      <c r="L3705" s="82" t="s">
        <v>37</v>
      </c>
      <c r="M3705" s="49">
        <v>0.85</v>
      </c>
      <c r="N3705" s="49">
        <v>0.15</v>
      </c>
      <c r="O3705" s="50">
        <f>Ugovori_OPULJP[[#This Row],[Bespovratna sredstva - Ukupno (EU+Nac) HRK
= Ukupna ugovorena vrijednost bespovratnih sredstava]]*Ugovori_OPULJP[[#This Row],[EU STOPA SUFINANCIRANJA %
EU CO-FINANCING RATE %]]</f>
        <v>1447040</v>
      </c>
      <c r="P3705" s="51">
        <f>Ugovori_OPULJP[[#This Row],[Bespovratna sredstva - EU dio - HRK]]/7.5345</f>
        <v>192055.21268830047</v>
      </c>
      <c r="Q3705" s="79">
        <f>Ugovori_OPULJP[[#This Row],[Bespovratna sredstva - Ukupno (EU+Nac) HRK
= Ukupna ugovorena vrijednost bespovratnih sredstava]]*Ugovori_OPULJP[[#This Row],[STOPA NACIONALNOG SUFINANCIRANJA %]]</f>
        <v>255360</v>
      </c>
      <c r="R3705" s="80">
        <f>Ugovori_OPULJP[[#This Row],[Bespovratna sredstva - Nacionalni dio - HRK]]/7.5345</f>
        <v>33892.096356758906</v>
      </c>
      <c r="S3705" s="50">
        <v>1702400</v>
      </c>
      <c r="T3705" s="51">
        <f>Ugovori_OPULJP[[#This Row],[Bespovratna sredstva - Ukupno (EU+Nac) HRK
= Ukupna ugovorena vrijednost bespovratnih sredstava]]/7.5345</f>
        <v>225947.30904505937</v>
      </c>
      <c r="U3705" s="79">
        <v>0</v>
      </c>
      <c r="V3705" s="80">
        <f>Ugovori_OPULJP[[#This Row],[Javni doprinos korisnika - HRK]]/7.5345</f>
        <v>0</v>
      </c>
      <c r="W3705" s="50">
        <v>0</v>
      </c>
      <c r="X3705" s="51">
        <f>Ugovori_OPULJP[[#This Row],[Privatni doprinos korisnika - HRK]]/7.5345</f>
        <v>0</v>
      </c>
      <c r="Y3705" s="52">
        <v>1702400</v>
      </c>
      <c r="Z3705" s="53">
        <f>Ugovori_OPULJP[[#This Row],[UKUPNI PRIHVATLJIVI IZDACI
TOTAL ELIGIBLE EXPENDITURE
= Bespovratna sredstva ukupno + doprinos korisnika
= Ukupni prihvatljivi troškovi
= Ukupna ugovorena vrijednost projekta HRK]]/7.5345</f>
        <v>225947.30904505937</v>
      </c>
      <c r="AA3705" s="44" t="s">
        <v>38</v>
      </c>
      <c r="AB3705" s="44" t="s">
        <v>753</v>
      </c>
      <c r="AC3705" s="114" t="s">
        <v>13429</v>
      </c>
      <c r="AD3705" s="43" t="s">
        <v>12328</v>
      </c>
    </row>
    <row r="3706" spans="1:30" ht="88.5" customHeight="1" x14ac:dyDescent="0.2">
      <c r="A3706" s="41" t="s">
        <v>13430</v>
      </c>
      <c r="B3706" s="42" t="s">
        <v>12136</v>
      </c>
      <c r="C3706" s="43" t="s">
        <v>12323</v>
      </c>
      <c r="D3706" s="43" t="s">
        <v>13221</v>
      </c>
      <c r="E3706" s="44" t="s">
        <v>76</v>
      </c>
      <c r="F3706" s="81" t="s">
        <v>13431</v>
      </c>
      <c r="G3706" s="81" t="s">
        <v>13432</v>
      </c>
      <c r="H3706" s="117">
        <v>44123</v>
      </c>
      <c r="I3706" s="117">
        <v>44853</v>
      </c>
      <c r="J3706" s="48" t="str">
        <f>IF(Ugovori_OPULJP[[#This Row],[DATUM ZAVRŠETKA OPERACIJE]]&gt;DATE(2024,3,31),"u provedbi","završen")</f>
        <v>završen</v>
      </c>
      <c r="K3706" s="46" t="s">
        <v>130</v>
      </c>
      <c r="L3706" s="46" t="s">
        <v>130</v>
      </c>
      <c r="M3706" s="49">
        <v>0.85</v>
      </c>
      <c r="N3706" s="49">
        <v>0.15</v>
      </c>
      <c r="O3706" s="50">
        <f>Ugovori_OPULJP[[#This Row],[Bespovratna sredstva - Ukupno (EU+Nac) HRK
= Ukupna ugovorena vrijednost bespovratnih sredstava]]*Ugovori_OPULJP[[#This Row],[EU STOPA SUFINANCIRANJA %
EU CO-FINANCING RATE %]]</f>
        <v>716525.95349999995</v>
      </c>
      <c r="P3706" s="51">
        <f>Ugovori_OPULJP[[#This Row],[Bespovratna sredstva - EU dio - HRK]]/7.5345</f>
        <v>95099.336850487744</v>
      </c>
      <c r="Q3706" s="79">
        <f>Ugovori_OPULJP[[#This Row],[Bespovratna sredstva - Ukupno (EU+Nac) HRK
= Ukupna ugovorena vrijednost bespovratnih sredstava]]*Ugovori_OPULJP[[#This Row],[STOPA NACIONALNOG SUFINANCIRANJA %]]</f>
        <v>126445.75649999999</v>
      </c>
      <c r="R3706" s="80">
        <f>Ugovori_OPULJP[[#This Row],[Bespovratna sredstva - Nacionalni dio - HRK]]/7.5345</f>
        <v>16782.235914791956</v>
      </c>
      <c r="S3706" s="50">
        <v>842971.71</v>
      </c>
      <c r="T3706" s="51">
        <f>Ugovori_OPULJP[[#This Row],[Bespovratna sredstva - Ukupno (EU+Nac) HRK
= Ukupna ugovorena vrijednost bespovratnih sredstava]]/7.5345</f>
        <v>111881.57276527971</v>
      </c>
      <c r="U3706" s="79">
        <v>0</v>
      </c>
      <c r="V3706" s="80">
        <f>Ugovori_OPULJP[[#This Row],[Javni doprinos korisnika - HRK]]/7.5345</f>
        <v>0</v>
      </c>
      <c r="W3706" s="50">
        <v>0</v>
      </c>
      <c r="X3706" s="51">
        <f>Ugovori_OPULJP[[#This Row],[Privatni doprinos korisnika - HRK]]/7.5345</f>
        <v>0</v>
      </c>
      <c r="Y3706" s="52">
        <v>842971.71</v>
      </c>
      <c r="Z3706" s="53">
        <f>Ugovori_OPULJP[[#This Row],[UKUPNI PRIHVATLJIVI IZDACI
TOTAL ELIGIBLE EXPENDITURE
= Bespovratna sredstva ukupno + doprinos korisnika
= Ukupni prihvatljivi troškovi
= Ukupna ugovorena vrijednost projekta HRK]]/7.5345</f>
        <v>111881.57276527971</v>
      </c>
      <c r="AA3706" s="44" t="s">
        <v>38</v>
      </c>
      <c r="AB3706" s="44" t="s">
        <v>753</v>
      </c>
      <c r="AC3706" s="114" t="s">
        <v>13433</v>
      </c>
      <c r="AD3706" s="43" t="s">
        <v>12328</v>
      </c>
    </row>
    <row r="3707" spans="1:30" ht="88.5" customHeight="1" x14ac:dyDescent="0.2">
      <c r="A3707" s="41" t="s">
        <v>13434</v>
      </c>
      <c r="B3707" s="42" t="s">
        <v>12136</v>
      </c>
      <c r="C3707" s="43" t="s">
        <v>12323</v>
      </c>
      <c r="D3707" s="43" t="s">
        <v>13221</v>
      </c>
      <c r="E3707" s="44" t="s">
        <v>76</v>
      </c>
      <c r="F3707" s="81" t="s">
        <v>13435</v>
      </c>
      <c r="G3707" s="81" t="s">
        <v>13436</v>
      </c>
      <c r="H3707" s="117">
        <v>44118</v>
      </c>
      <c r="I3707" s="117">
        <v>45060</v>
      </c>
      <c r="J3707" s="48" t="str">
        <f>IF(Ugovori_OPULJP[[#This Row],[DATUM ZAVRŠETKA OPERACIJE]]&gt;DATE(2024,3,31),"u provedbi","završen")</f>
        <v>završen</v>
      </c>
      <c r="K3707" s="46" t="s">
        <v>211</v>
      </c>
      <c r="L3707" s="46" t="s">
        <v>211</v>
      </c>
      <c r="M3707" s="49">
        <v>0.85</v>
      </c>
      <c r="N3707" s="49">
        <v>0.15</v>
      </c>
      <c r="O3707" s="50">
        <f>Ugovori_OPULJP[[#This Row],[Bespovratna sredstva - Ukupno (EU+Nac) HRK
= Ukupna ugovorena vrijednost bespovratnih sredstava]]*Ugovori_OPULJP[[#This Row],[EU STOPA SUFINANCIRANJA %
EU CO-FINANCING RATE %]]</f>
        <v>1308286</v>
      </c>
      <c r="P3707" s="51">
        <f>Ugovori_OPULJP[[#This Row],[Bespovratna sredstva - EU dio - HRK]]/7.5345</f>
        <v>173639.39212953745</v>
      </c>
      <c r="Q3707" s="79">
        <f>Ugovori_OPULJP[[#This Row],[Bespovratna sredstva - Ukupno (EU+Nac) HRK
= Ukupna ugovorena vrijednost bespovratnih sredstava]]*Ugovori_OPULJP[[#This Row],[STOPA NACIONALNOG SUFINANCIRANJA %]]</f>
        <v>230874</v>
      </c>
      <c r="R3707" s="80">
        <f>Ugovori_OPULJP[[#This Row],[Bespovratna sredstva - Nacionalni dio - HRK]]/7.5345</f>
        <v>30642.245669918375</v>
      </c>
      <c r="S3707" s="50">
        <v>1539160</v>
      </c>
      <c r="T3707" s="51">
        <f>Ugovori_OPULJP[[#This Row],[Bespovratna sredstva - Ukupno (EU+Nac) HRK
= Ukupna ugovorena vrijednost bespovratnih sredstava]]/7.5345</f>
        <v>204281.63779945581</v>
      </c>
      <c r="U3707" s="79">
        <v>0</v>
      </c>
      <c r="V3707" s="80">
        <f>Ugovori_OPULJP[[#This Row],[Javni doprinos korisnika - HRK]]/7.5345</f>
        <v>0</v>
      </c>
      <c r="W3707" s="50">
        <v>0</v>
      </c>
      <c r="X3707" s="51">
        <f>Ugovori_OPULJP[[#This Row],[Privatni doprinos korisnika - HRK]]/7.5345</f>
        <v>0</v>
      </c>
      <c r="Y3707" s="52">
        <v>1539160</v>
      </c>
      <c r="Z3707" s="53">
        <f>Ugovori_OPULJP[[#This Row],[UKUPNI PRIHVATLJIVI IZDACI
TOTAL ELIGIBLE EXPENDITURE
= Bespovratna sredstva ukupno + doprinos korisnika
= Ukupni prihvatljivi troškovi
= Ukupna ugovorena vrijednost projekta HRK]]/7.5345</f>
        <v>204281.63779945581</v>
      </c>
      <c r="AA3707" s="44" t="s">
        <v>38</v>
      </c>
      <c r="AB3707" s="44" t="s">
        <v>753</v>
      </c>
      <c r="AC3707" s="114" t="s">
        <v>13437</v>
      </c>
      <c r="AD3707" s="43" t="s">
        <v>12328</v>
      </c>
    </row>
    <row r="3708" spans="1:30" ht="88.5" customHeight="1" x14ac:dyDescent="0.2">
      <c r="A3708" s="61" t="s">
        <v>13438</v>
      </c>
      <c r="B3708" s="55" t="s">
        <v>12136</v>
      </c>
      <c r="C3708" s="56" t="s">
        <v>12323</v>
      </c>
      <c r="D3708" s="56" t="s">
        <v>13439</v>
      </c>
      <c r="E3708" s="57" t="s">
        <v>76</v>
      </c>
      <c r="F3708" s="62" t="s">
        <v>13440</v>
      </c>
      <c r="G3708" s="45" t="s">
        <v>10529</v>
      </c>
      <c r="H3708" s="59">
        <v>44328</v>
      </c>
      <c r="I3708" s="59">
        <v>45057</v>
      </c>
      <c r="J3708" s="48" t="str">
        <f>IF(Ugovori_OPULJP[[#This Row],[DATUM ZAVRŠETKA OPERACIJE]]&gt;DATE(2024,3,31),"u provedbi","završen")</f>
        <v>završen</v>
      </c>
      <c r="K3708" s="58" t="s">
        <v>13441</v>
      </c>
      <c r="L3708" s="58" t="s">
        <v>37</v>
      </c>
      <c r="M3708" s="49">
        <v>0.85</v>
      </c>
      <c r="N3708" s="49">
        <v>0.15</v>
      </c>
      <c r="O3708" s="50">
        <f>Ugovori_OPULJP[[#This Row],[Bespovratna sredstva - Ukupno (EU+Nac) HRK
= Ukupna ugovorena vrijednost bespovratnih sredstava]]*Ugovori_OPULJP[[#This Row],[EU STOPA SUFINANCIRANJA %
EU CO-FINANCING RATE %]]</f>
        <v>1596971.6444999999</v>
      </c>
      <c r="P3708" s="51">
        <f>Ugovori_OPULJP[[#This Row],[Bespovratna sredstva - EU dio - HRK]]/7.5345</f>
        <v>211954.56161656379</v>
      </c>
      <c r="Q3708" s="50">
        <f>Ugovori_OPULJP[[#This Row],[Bespovratna sredstva - Ukupno (EU+Nac) HRK
= Ukupna ugovorena vrijednost bespovratnih sredstava]]*Ugovori_OPULJP[[#This Row],[STOPA NACIONALNOG SUFINANCIRANJA %]]</f>
        <v>281818.52549999999</v>
      </c>
      <c r="R3708" s="51">
        <f>Ugovori_OPULJP[[#This Row],[Bespovratna sredstva - Nacionalni dio - HRK]]/7.5345</f>
        <v>37403.746167628902</v>
      </c>
      <c r="S3708" s="52">
        <v>1878790.17</v>
      </c>
      <c r="T3708" s="53">
        <f>Ugovori_OPULJP[[#This Row],[Bespovratna sredstva - Ukupno (EU+Nac) HRK
= Ukupna ugovorena vrijednost bespovratnih sredstava]]/7.5345</f>
        <v>249358.3077841927</v>
      </c>
      <c r="U3708" s="50">
        <v>0</v>
      </c>
      <c r="V3708" s="51">
        <f>Ugovori_OPULJP[[#This Row],[Javni doprinos korisnika - HRK]]/7.5345</f>
        <v>0</v>
      </c>
      <c r="W3708" s="50">
        <v>0</v>
      </c>
      <c r="X3708" s="51">
        <f>Ugovori_OPULJP[[#This Row],[Privatni doprinos korisnika - HRK]]/7.5345</f>
        <v>0</v>
      </c>
      <c r="Y3708" s="52">
        <v>1878790.17</v>
      </c>
      <c r="Z3708" s="53">
        <f>Ugovori_OPULJP[[#This Row],[UKUPNI PRIHVATLJIVI IZDACI
TOTAL ELIGIBLE EXPENDITURE
= Bespovratna sredstva ukupno + doprinos korisnika
= Ukupni prihvatljivi troškovi
= Ukupna ugovorena vrijednost projekta HRK]]/7.5345</f>
        <v>249358.3077841927</v>
      </c>
      <c r="AA3708" s="57" t="s">
        <v>12326</v>
      </c>
      <c r="AB3708" s="57" t="s">
        <v>753</v>
      </c>
      <c r="AC3708" s="107" t="s">
        <v>13442</v>
      </c>
      <c r="AD3708" s="63" t="s">
        <v>12328</v>
      </c>
    </row>
    <row r="3709" spans="1:30" ht="88.5" customHeight="1" x14ac:dyDescent="0.2">
      <c r="A3709" s="61" t="s">
        <v>13443</v>
      </c>
      <c r="B3709" s="55" t="s">
        <v>12136</v>
      </c>
      <c r="C3709" s="56" t="s">
        <v>12323</v>
      </c>
      <c r="D3709" s="56" t="s">
        <v>13439</v>
      </c>
      <c r="E3709" s="44" t="s">
        <v>76</v>
      </c>
      <c r="F3709" s="55" t="s">
        <v>13444</v>
      </c>
      <c r="G3709" s="55" t="s">
        <v>13445</v>
      </c>
      <c r="H3709" s="59">
        <v>44195</v>
      </c>
      <c r="I3709" s="59">
        <v>44925</v>
      </c>
      <c r="J3709" s="48" t="str">
        <f>IF(Ugovori_OPULJP[[#This Row],[DATUM ZAVRŠETKA OPERACIJE]]&gt;DATE(2024,3,31),"u provedbi","završen")</f>
        <v>završen</v>
      </c>
      <c r="K3709" s="58" t="s">
        <v>594</v>
      </c>
      <c r="L3709" s="58" t="s">
        <v>594</v>
      </c>
      <c r="M3709" s="49">
        <v>0.85</v>
      </c>
      <c r="N3709" s="49">
        <v>0.15</v>
      </c>
      <c r="O3709" s="50">
        <f>Ugovori_OPULJP[[#This Row],[Bespovratna sredstva - Ukupno (EU+Nac) HRK
= Ukupna ugovorena vrijednost bespovratnih sredstava]]*Ugovori_OPULJP[[#This Row],[EU STOPA SUFINANCIRANJA %
EU CO-FINANCING RATE %]]</f>
        <v>1892114.892</v>
      </c>
      <c r="P3709" s="51">
        <f>Ugovori_OPULJP[[#This Row],[Bespovratna sredstva - EU dio - HRK]]/7.5345</f>
        <v>251126.80230937686</v>
      </c>
      <c r="Q3709" s="50">
        <f>Ugovori_OPULJP[[#This Row],[Bespovratna sredstva - Ukupno (EU+Nac) HRK
= Ukupna ugovorena vrijednost bespovratnih sredstava]]*Ugovori_OPULJP[[#This Row],[STOPA NACIONALNOG SUFINANCIRANJA %]]</f>
        <v>333902.62799999997</v>
      </c>
      <c r="R3709" s="51">
        <f>Ugovori_OPULJP[[#This Row],[Bespovratna sredstva - Nacionalni dio - HRK]]/7.5345</f>
        <v>44316.494525184149</v>
      </c>
      <c r="S3709" s="52">
        <v>2226017.52</v>
      </c>
      <c r="T3709" s="53">
        <f>Ugovori_OPULJP[[#This Row],[Bespovratna sredstva - Ukupno (EU+Nac) HRK
= Ukupna ugovorena vrijednost bespovratnih sredstava]]/7.5345</f>
        <v>295443.29683456098</v>
      </c>
      <c r="U3709" s="50">
        <v>0</v>
      </c>
      <c r="V3709" s="51">
        <f>Ugovori_OPULJP[[#This Row],[Javni doprinos korisnika - HRK]]/7.5345</f>
        <v>0</v>
      </c>
      <c r="W3709" s="50">
        <v>0</v>
      </c>
      <c r="X3709" s="51">
        <f>Ugovori_OPULJP[[#This Row],[Privatni doprinos korisnika - HRK]]/7.5345</f>
        <v>0</v>
      </c>
      <c r="Y3709" s="52">
        <v>2226017.52</v>
      </c>
      <c r="Z3709" s="53">
        <f>Ugovori_OPULJP[[#This Row],[UKUPNI PRIHVATLJIVI IZDACI
TOTAL ELIGIBLE EXPENDITURE
= Bespovratna sredstva ukupno + doprinos korisnika
= Ukupni prihvatljivi troškovi
= Ukupna ugovorena vrijednost projekta HRK]]/7.5345</f>
        <v>295443.29683456098</v>
      </c>
      <c r="AA3709" s="57" t="s">
        <v>12326</v>
      </c>
      <c r="AB3709" s="57" t="s">
        <v>753</v>
      </c>
      <c r="AC3709" s="107" t="s">
        <v>13446</v>
      </c>
      <c r="AD3709" s="56" t="s">
        <v>12328</v>
      </c>
    </row>
    <row r="3710" spans="1:30" ht="88.5" customHeight="1" x14ac:dyDescent="0.2">
      <c r="A3710" s="61" t="s">
        <v>13447</v>
      </c>
      <c r="B3710" s="55" t="s">
        <v>12136</v>
      </c>
      <c r="C3710" s="56" t="s">
        <v>12323</v>
      </c>
      <c r="D3710" s="56" t="s">
        <v>13439</v>
      </c>
      <c r="E3710" s="44" t="s">
        <v>76</v>
      </c>
      <c r="F3710" s="122" t="s">
        <v>13448</v>
      </c>
      <c r="G3710" s="62" t="s">
        <v>4671</v>
      </c>
      <c r="H3710" s="59">
        <v>44193</v>
      </c>
      <c r="I3710" s="59">
        <v>44923</v>
      </c>
      <c r="J3710" s="48" t="str">
        <f>IF(Ugovori_OPULJP[[#This Row],[DATUM ZAVRŠETKA OPERACIJE]]&gt;DATE(2024,3,31),"u provedbi","završen")</f>
        <v>završen</v>
      </c>
      <c r="K3710" s="58" t="s">
        <v>13449</v>
      </c>
      <c r="L3710" s="58" t="s">
        <v>37</v>
      </c>
      <c r="M3710" s="49">
        <v>0.85</v>
      </c>
      <c r="N3710" s="49">
        <v>0.15</v>
      </c>
      <c r="O3710" s="50">
        <f>Ugovori_OPULJP[[#This Row],[Bespovratna sredstva - Ukupno (EU+Nac) HRK
= Ukupna ugovorena vrijednost bespovratnih sredstava]]*Ugovori_OPULJP[[#This Row],[EU STOPA SUFINANCIRANJA %
EU CO-FINANCING RATE %]]</f>
        <v>1984280.2815</v>
      </c>
      <c r="P3710" s="51">
        <f>Ugovori_OPULJP[[#This Row],[Bespovratna sredstva - EU dio - HRK]]/7.5345</f>
        <v>263359.25164244475</v>
      </c>
      <c r="Q3710" s="50">
        <f>Ugovori_OPULJP[[#This Row],[Bespovratna sredstva - Ukupno (EU+Nac) HRK
= Ukupna ugovorena vrijednost bespovratnih sredstava]]*Ugovori_OPULJP[[#This Row],[STOPA NACIONALNOG SUFINANCIRANJA %]]</f>
        <v>350167.10850000003</v>
      </c>
      <c r="R3710" s="51">
        <f>Ugovori_OPULJP[[#This Row],[Bespovratna sredstva - Nacionalni dio - HRK]]/7.5345</f>
        <v>46475.162054549073</v>
      </c>
      <c r="S3710" s="52">
        <v>2334447.39</v>
      </c>
      <c r="T3710" s="53">
        <f>Ugovori_OPULJP[[#This Row],[Bespovratna sredstva - Ukupno (EU+Nac) HRK
= Ukupna ugovorena vrijednost bespovratnih sredstava]]/7.5345</f>
        <v>309834.41369699384</v>
      </c>
      <c r="U3710" s="50">
        <v>0</v>
      </c>
      <c r="V3710" s="51">
        <f>Ugovori_OPULJP[[#This Row],[Javni doprinos korisnika - HRK]]/7.5345</f>
        <v>0</v>
      </c>
      <c r="W3710" s="50">
        <v>0</v>
      </c>
      <c r="X3710" s="51">
        <f>Ugovori_OPULJP[[#This Row],[Privatni doprinos korisnika - HRK]]/7.5345</f>
        <v>0</v>
      </c>
      <c r="Y3710" s="52">
        <v>2334447.39</v>
      </c>
      <c r="Z3710" s="53">
        <f>Ugovori_OPULJP[[#This Row],[UKUPNI PRIHVATLJIVI IZDACI
TOTAL ELIGIBLE EXPENDITURE
= Bespovratna sredstva ukupno + doprinos korisnika
= Ukupni prihvatljivi troškovi
= Ukupna ugovorena vrijednost projekta HRK]]/7.5345</f>
        <v>309834.41369699384</v>
      </c>
      <c r="AA3710" s="57" t="s">
        <v>12326</v>
      </c>
      <c r="AB3710" s="57" t="s">
        <v>753</v>
      </c>
      <c r="AC3710" s="107" t="s">
        <v>13450</v>
      </c>
      <c r="AD3710" s="56" t="s">
        <v>12328</v>
      </c>
    </row>
    <row r="3711" spans="1:30" ht="88.5" customHeight="1" x14ac:dyDescent="0.2">
      <c r="A3711" s="61" t="s">
        <v>13451</v>
      </c>
      <c r="B3711" s="55" t="s">
        <v>12136</v>
      </c>
      <c r="C3711" s="56" t="s">
        <v>12323</v>
      </c>
      <c r="D3711" s="56" t="s">
        <v>13439</v>
      </c>
      <c r="E3711" s="57" t="s">
        <v>76</v>
      </c>
      <c r="F3711" s="62" t="s">
        <v>13452</v>
      </c>
      <c r="G3711" s="62" t="s">
        <v>13453</v>
      </c>
      <c r="H3711" s="59">
        <v>44328</v>
      </c>
      <c r="I3711" s="59">
        <v>44938</v>
      </c>
      <c r="J3711" s="48" t="str">
        <f>IF(Ugovori_OPULJP[[#This Row],[DATUM ZAVRŠETKA OPERACIJE]]&gt;DATE(2024,3,31),"u provedbi","završen")</f>
        <v>završen</v>
      </c>
      <c r="K3711" s="58" t="s">
        <v>249</v>
      </c>
      <c r="L3711" s="58" t="s">
        <v>249</v>
      </c>
      <c r="M3711" s="49">
        <v>0.85</v>
      </c>
      <c r="N3711" s="49">
        <v>0.15</v>
      </c>
      <c r="O3711" s="50">
        <f>Ugovori_OPULJP[[#This Row],[Bespovratna sredstva - Ukupno (EU+Nac) HRK
= Ukupna ugovorena vrijednost bespovratnih sredstava]]*Ugovori_OPULJP[[#This Row],[EU STOPA SUFINANCIRANJA %
EU CO-FINANCING RATE %]]</f>
        <v>1848545.4135</v>
      </c>
      <c r="P3711" s="51">
        <f>Ugovori_OPULJP[[#This Row],[Bespovratna sredstva - EU dio - HRK]]/7.5345</f>
        <v>245344.13876169617</v>
      </c>
      <c r="Q3711" s="50">
        <f>Ugovori_OPULJP[[#This Row],[Bespovratna sredstva - Ukupno (EU+Nac) HRK
= Ukupna ugovorena vrijednost bespovratnih sredstava]]*Ugovori_OPULJP[[#This Row],[STOPA NACIONALNOG SUFINANCIRANJA %]]</f>
        <v>326213.89649999997</v>
      </c>
      <c r="R3711" s="51">
        <f>Ugovori_OPULJP[[#This Row],[Bespovratna sredstva - Nacionalni dio - HRK]]/7.5345</f>
        <v>43296.024487358147</v>
      </c>
      <c r="S3711" s="52">
        <v>2174759.31</v>
      </c>
      <c r="T3711" s="53">
        <f>Ugovori_OPULJP[[#This Row],[Bespovratna sredstva - Ukupno (EU+Nac) HRK
= Ukupna ugovorena vrijednost bespovratnih sredstava]]/7.5345</f>
        <v>288640.16324905434</v>
      </c>
      <c r="U3711" s="50">
        <v>0</v>
      </c>
      <c r="V3711" s="51">
        <f>Ugovori_OPULJP[[#This Row],[Javni doprinos korisnika - HRK]]/7.5345</f>
        <v>0</v>
      </c>
      <c r="W3711" s="50">
        <v>0</v>
      </c>
      <c r="X3711" s="51">
        <f>Ugovori_OPULJP[[#This Row],[Privatni doprinos korisnika - HRK]]/7.5345</f>
        <v>0</v>
      </c>
      <c r="Y3711" s="52">
        <v>2174759.31</v>
      </c>
      <c r="Z3711" s="53">
        <f>Ugovori_OPULJP[[#This Row],[UKUPNI PRIHVATLJIVI IZDACI
TOTAL ELIGIBLE EXPENDITURE
= Bespovratna sredstva ukupno + doprinos korisnika
= Ukupni prihvatljivi troškovi
= Ukupna ugovorena vrijednost projekta HRK]]/7.5345</f>
        <v>288640.16324905434</v>
      </c>
      <c r="AA3711" s="57" t="s">
        <v>12326</v>
      </c>
      <c r="AB3711" s="57" t="s">
        <v>753</v>
      </c>
      <c r="AC3711" s="107" t="s">
        <v>13454</v>
      </c>
      <c r="AD3711" s="63" t="s">
        <v>12328</v>
      </c>
    </row>
    <row r="3712" spans="1:30" ht="88.5" customHeight="1" x14ac:dyDescent="0.2">
      <c r="A3712" s="61" t="s">
        <v>13455</v>
      </c>
      <c r="B3712" s="55" t="s">
        <v>12136</v>
      </c>
      <c r="C3712" s="56" t="s">
        <v>12323</v>
      </c>
      <c r="D3712" s="56" t="s">
        <v>13439</v>
      </c>
      <c r="E3712" s="57" t="s">
        <v>76</v>
      </c>
      <c r="F3712" s="62" t="s">
        <v>13456</v>
      </c>
      <c r="G3712" s="62" t="s">
        <v>9674</v>
      </c>
      <c r="H3712" s="59">
        <v>44328</v>
      </c>
      <c r="I3712" s="59">
        <v>45058</v>
      </c>
      <c r="J3712" s="48" t="str">
        <f>IF(Ugovori_OPULJP[[#This Row],[DATUM ZAVRŠETKA OPERACIJE]]&gt;DATE(2024,3,31),"u provedbi","završen")</f>
        <v>završen</v>
      </c>
      <c r="K3712" s="58" t="s">
        <v>7245</v>
      </c>
      <c r="L3712" s="58" t="s">
        <v>99</v>
      </c>
      <c r="M3712" s="49">
        <v>0.85</v>
      </c>
      <c r="N3712" s="49">
        <v>0.15</v>
      </c>
      <c r="O3712" s="50">
        <f>Ugovori_OPULJP[[#This Row],[Bespovratna sredstva - Ukupno (EU+Nac) HRK
= Ukupna ugovorena vrijednost bespovratnih sredstava]]*Ugovori_OPULJP[[#This Row],[EU STOPA SUFINANCIRANJA %
EU CO-FINANCING RATE %]]</f>
        <v>2277517.727</v>
      </c>
      <c r="P3712" s="51">
        <f>Ugovori_OPULJP[[#This Row],[Bespovratna sredstva - EU dio - HRK]]/7.5345</f>
        <v>302278.54894153558</v>
      </c>
      <c r="Q3712" s="50">
        <f>Ugovori_OPULJP[[#This Row],[Bespovratna sredstva - Ukupno (EU+Nac) HRK
= Ukupna ugovorena vrijednost bespovratnih sredstava]]*Ugovori_OPULJP[[#This Row],[STOPA NACIONALNOG SUFINANCIRANJA %]]</f>
        <v>401914.89299999998</v>
      </c>
      <c r="R3712" s="51">
        <f>Ugovori_OPULJP[[#This Row],[Bespovratna sredstva - Nacionalni dio - HRK]]/7.5345</f>
        <v>53343.273342623921</v>
      </c>
      <c r="S3712" s="52">
        <v>2679432.62</v>
      </c>
      <c r="T3712" s="53">
        <f>Ugovori_OPULJP[[#This Row],[Bespovratna sredstva - Ukupno (EU+Nac) HRK
= Ukupna ugovorena vrijednost bespovratnih sredstava]]/7.5345</f>
        <v>355621.82228415954</v>
      </c>
      <c r="U3712" s="50">
        <v>0</v>
      </c>
      <c r="V3712" s="51">
        <f>Ugovori_OPULJP[[#This Row],[Javni doprinos korisnika - HRK]]/7.5345</f>
        <v>0</v>
      </c>
      <c r="W3712" s="50">
        <v>0</v>
      </c>
      <c r="X3712" s="51">
        <f>Ugovori_OPULJP[[#This Row],[Privatni doprinos korisnika - HRK]]/7.5345</f>
        <v>0</v>
      </c>
      <c r="Y3712" s="52">
        <v>2679432.62</v>
      </c>
      <c r="Z3712" s="53">
        <f>Ugovori_OPULJP[[#This Row],[UKUPNI PRIHVATLJIVI IZDACI
TOTAL ELIGIBLE EXPENDITURE
= Bespovratna sredstva ukupno + doprinos korisnika
= Ukupni prihvatljivi troškovi
= Ukupna ugovorena vrijednost projekta HRK]]/7.5345</f>
        <v>355621.82228415954</v>
      </c>
      <c r="AA3712" s="57" t="s">
        <v>12326</v>
      </c>
      <c r="AB3712" s="57" t="s">
        <v>753</v>
      </c>
      <c r="AC3712" s="107" t="s">
        <v>13457</v>
      </c>
      <c r="AD3712" s="63" t="s">
        <v>12328</v>
      </c>
    </row>
    <row r="3713" spans="1:30" ht="88.5" customHeight="1" x14ac:dyDescent="0.2">
      <c r="A3713" s="61" t="s">
        <v>13458</v>
      </c>
      <c r="B3713" s="55" t="s">
        <v>12136</v>
      </c>
      <c r="C3713" s="56" t="s">
        <v>12323</v>
      </c>
      <c r="D3713" s="56" t="s">
        <v>13439</v>
      </c>
      <c r="E3713" s="44" t="s">
        <v>76</v>
      </c>
      <c r="F3713" s="55" t="s">
        <v>13459</v>
      </c>
      <c r="G3713" s="55" t="s">
        <v>13460</v>
      </c>
      <c r="H3713" s="59">
        <v>44194</v>
      </c>
      <c r="I3713" s="59">
        <v>44924</v>
      </c>
      <c r="J3713" s="48" t="str">
        <f>IF(Ugovori_OPULJP[[#This Row],[DATUM ZAVRŠETKA OPERACIJE]]&gt;DATE(2024,3,31),"u provedbi","završen")</f>
        <v>završen</v>
      </c>
      <c r="K3713" s="58" t="s">
        <v>36</v>
      </c>
      <c r="L3713" s="46" t="s">
        <v>155</v>
      </c>
      <c r="M3713" s="49">
        <v>0.85</v>
      </c>
      <c r="N3713" s="49">
        <v>0.15</v>
      </c>
      <c r="O3713" s="50">
        <f>Ugovori_OPULJP[[#This Row],[Bespovratna sredstva - Ukupno (EU+Nac) HRK
= Ukupna ugovorena vrijednost bespovratnih sredstava]]*Ugovori_OPULJP[[#This Row],[EU STOPA SUFINANCIRANJA %
EU CO-FINANCING RATE %]]</f>
        <v>1920385.2034999998</v>
      </c>
      <c r="P3713" s="51">
        <f>Ugovori_OPULJP[[#This Row],[Bespovratna sredstva - EU dio - HRK]]/7.5345</f>
        <v>254878.91744641314</v>
      </c>
      <c r="Q3713" s="50">
        <f>Ugovori_OPULJP[[#This Row],[Bespovratna sredstva - Ukupno (EU+Nac) HRK
= Ukupna ugovorena vrijednost bespovratnih sredstava]]*Ugovori_OPULJP[[#This Row],[STOPA NACIONALNOG SUFINANCIRANJA %]]</f>
        <v>338891.50649999996</v>
      </c>
      <c r="R3713" s="51">
        <f>Ugovori_OPULJP[[#This Row],[Bespovratna sredstva - Nacionalni dio - HRK]]/7.5345</f>
        <v>44978.632490543489</v>
      </c>
      <c r="S3713" s="52">
        <v>2259276.71</v>
      </c>
      <c r="T3713" s="53">
        <f>Ugovori_OPULJP[[#This Row],[Bespovratna sredstva - Ukupno (EU+Nac) HRK
= Ukupna ugovorena vrijednost bespovratnih sredstava]]/7.5345</f>
        <v>299857.54993695667</v>
      </c>
      <c r="U3713" s="50">
        <v>0</v>
      </c>
      <c r="V3713" s="51">
        <f>Ugovori_OPULJP[[#This Row],[Javni doprinos korisnika - HRK]]/7.5345</f>
        <v>0</v>
      </c>
      <c r="W3713" s="50">
        <v>0</v>
      </c>
      <c r="X3713" s="51">
        <f>Ugovori_OPULJP[[#This Row],[Privatni doprinos korisnika - HRK]]/7.5345</f>
        <v>0</v>
      </c>
      <c r="Y3713" s="52">
        <v>2259276.71</v>
      </c>
      <c r="Z3713" s="53">
        <f>Ugovori_OPULJP[[#This Row],[UKUPNI PRIHVATLJIVI IZDACI
TOTAL ELIGIBLE EXPENDITURE
= Bespovratna sredstva ukupno + doprinos korisnika
= Ukupni prihvatljivi troškovi
= Ukupna ugovorena vrijednost projekta HRK]]/7.5345</f>
        <v>299857.54993695667</v>
      </c>
      <c r="AA3713" s="57" t="s">
        <v>12326</v>
      </c>
      <c r="AB3713" s="57" t="s">
        <v>753</v>
      </c>
      <c r="AC3713" s="107" t="s">
        <v>13461</v>
      </c>
      <c r="AD3713" s="56" t="s">
        <v>12328</v>
      </c>
    </row>
    <row r="3714" spans="1:30" ht="88.5" customHeight="1" x14ac:dyDescent="0.2">
      <c r="A3714" s="61" t="s">
        <v>13462</v>
      </c>
      <c r="B3714" s="55" t="s">
        <v>12136</v>
      </c>
      <c r="C3714" s="56" t="s">
        <v>12323</v>
      </c>
      <c r="D3714" s="56" t="s">
        <v>13439</v>
      </c>
      <c r="E3714" s="44" t="s">
        <v>76</v>
      </c>
      <c r="F3714" s="55" t="s">
        <v>13463</v>
      </c>
      <c r="G3714" s="55" t="s">
        <v>13464</v>
      </c>
      <c r="H3714" s="59">
        <v>44194</v>
      </c>
      <c r="I3714" s="59">
        <v>44833</v>
      </c>
      <c r="J3714" s="48" t="str">
        <f>IF(Ugovori_OPULJP[[#This Row],[DATUM ZAVRŠETKA OPERACIJE]]&gt;DATE(2024,3,31),"u provedbi","završen")</f>
        <v>završen</v>
      </c>
      <c r="K3714" s="58" t="s">
        <v>13465</v>
      </c>
      <c r="L3714" s="58" t="s">
        <v>37</v>
      </c>
      <c r="M3714" s="49">
        <v>0.85</v>
      </c>
      <c r="N3714" s="49">
        <v>0.15</v>
      </c>
      <c r="O3714" s="50">
        <f>Ugovori_OPULJP[[#This Row],[Bespovratna sredstva - Ukupno (EU+Nac) HRK
= Ukupna ugovorena vrijednost bespovratnih sredstava]]*Ugovori_OPULJP[[#This Row],[EU STOPA SUFINANCIRANJA %
EU CO-FINANCING RATE %]]</f>
        <v>2511999.3815000001</v>
      </c>
      <c r="P3714" s="51">
        <f>Ugovori_OPULJP[[#This Row],[Bespovratna sredstva - EU dio - HRK]]/7.5345</f>
        <v>333399.61264848366</v>
      </c>
      <c r="Q3714" s="50">
        <f>Ugovori_OPULJP[[#This Row],[Bespovratna sredstva - Ukupno (EU+Nac) HRK
= Ukupna ugovorena vrijednost bespovratnih sredstava]]*Ugovori_OPULJP[[#This Row],[STOPA NACIONALNOG SUFINANCIRANJA %]]</f>
        <v>443294.0085</v>
      </c>
      <c r="R3714" s="51">
        <f>Ugovori_OPULJP[[#This Row],[Bespovratna sredstva - Nacionalni dio - HRK]]/7.5345</f>
        <v>58835.225761497109</v>
      </c>
      <c r="S3714" s="52">
        <v>2955293.39</v>
      </c>
      <c r="T3714" s="53">
        <f>Ugovori_OPULJP[[#This Row],[Bespovratna sredstva - Ukupno (EU+Nac) HRK
= Ukupna ugovorena vrijednost bespovratnih sredstava]]/7.5345</f>
        <v>392234.83840998076</v>
      </c>
      <c r="U3714" s="50">
        <v>0</v>
      </c>
      <c r="V3714" s="51">
        <f>Ugovori_OPULJP[[#This Row],[Javni doprinos korisnika - HRK]]/7.5345</f>
        <v>0</v>
      </c>
      <c r="W3714" s="50">
        <v>0</v>
      </c>
      <c r="X3714" s="51">
        <f>Ugovori_OPULJP[[#This Row],[Privatni doprinos korisnika - HRK]]/7.5345</f>
        <v>0</v>
      </c>
      <c r="Y3714" s="52">
        <v>2955293.39</v>
      </c>
      <c r="Z3714" s="53">
        <f>Ugovori_OPULJP[[#This Row],[UKUPNI PRIHVATLJIVI IZDACI
TOTAL ELIGIBLE EXPENDITURE
= Bespovratna sredstva ukupno + doprinos korisnika
= Ukupni prihvatljivi troškovi
= Ukupna ugovorena vrijednost projekta HRK]]/7.5345</f>
        <v>392234.83840998076</v>
      </c>
      <c r="AA3714" s="57" t="s">
        <v>12326</v>
      </c>
      <c r="AB3714" s="57" t="s">
        <v>753</v>
      </c>
      <c r="AC3714" s="107" t="s">
        <v>13466</v>
      </c>
      <c r="AD3714" s="56" t="s">
        <v>12328</v>
      </c>
    </row>
    <row r="3715" spans="1:30" ht="88.5" customHeight="1" x14ac:dyDescent="0.2">
      <c r="A3715" s="61" t="s">
        <v>13467</v>
      </c>
      <c r="B3715" s="55" t="s">
        <v>12136</v>
      </c>
      <c r="C3715" s="56" t="s">
        <v>12323</v>
      </c>
      <c r="D3715" s="56" t="s">
        <v>13439</v>
      </c>
      <c r="E3715" s="57" t="s">
        <v>76</v>
      </c>
      <c r="F3715" s="62" t="s">
        <v>13468</v>
      </c>
      <c r="G3715" s="62" t="s">
        <v>12501</v>
      </c>
      <c r="H3715" s="59">
        <v>44328</v>
      </c>
      <c r="I3715" s="59">
        <v>45058</v>
      </c>
      <c r="J3715" s="48" t="str">
        <f>IF(Ugovori_OPULJP[[#This Row],[DATUM ZAVRŠETKA OPERACIJE]]&gt;DATE(2024,3,31),"u provedbi","završen")</f>
        <v>završen</v>
      </c>
      <c r="K3715" s="58" t="s">
        <v>13469</v>
      </c>
      <c r="L3715" s="58" t="s">
        <v>37</v>
      </c>
      <c r="M3715" s="49">
        <v>0.85</v>
      </c>
      <c r="N3715" s="49">
        <v>0.15</v>
      </c>
      <c r="O3715" s="50">
        <f>Ugovori_OPULJP[[#This Row],[Bespovratna sredstva - Ukupno (EU+Nac) HRK
= Ukupna ugovorena vrijednost bespovratnih sredstava]]*Ugovori_OPULJP[[#This Row],[EU STOPA SUFINANCIRANJA %
EU CO-FINANCING RATE %]]</f>
        <v>1349222.1614999999</v>
      </c>
      <c r="P3715" s="51">
        <f>Ugovori_OPULJP[[#This Row],[Bespovratna sredstva - EU dio - HRK]]/7.5345</f>
        <v>179072.55444953212</v>
      </c>
      <c r="Q3715" s="50">
        <f>Ugovori_OPULJP[[#This Row],[Bespovratna sredstva - Ukupno (EU+Nac) HRK
= Ukupna ugovorena vrijednost bespovratnih sredstava]]*Ugovori_OPULJP[[#This Row],[STOPA NACIONALNOG SUFINANCIRANJA %]]</f>
        <v>238098.02849999999</v>
      </c>
      <c r="R3715" s="51">
        <f>Ugovori_OPULJP[[#This Row],[Bespovratna sredstva - Nacionalni dio - HRK]]/7.5345</f>
        <v>31601.039020505672</v>
      </c>
      <c r="S3715" s="52">
        <v>1587320.19</v>
      </c>
      <c r="T3715" s="53">
        <f>Ugovori_OPULJP[[#This Row],[Bespovratna sredstva - Ukupno (EU+Nac) HRK
= Ukupna ugovorena vrijednost bespovratnih sredstava]]/7.5345</f>
        <v>210673.5934700378</v>
      </c>
      <c r="U3715" s="50">
        <v>0</v>
      </c>
      <c r="V3715" s="51">
        <f>Ugovori_OPULJP[[#This Row],[Javni doprinos korisnika - HRK]]/7.5345</f>
        <v>0</v>
      </c>
      <c r="W3715" s="50">
        <v>0</v>
      </c>
      <c r="X3715" s="51">
        <f>Ugovori_OPULJP[[#This Row],[Privatni doprinos korisnika - HRK]]/7.5345</f>
        <v>0</v>
      </c>
      <c r="Y3715" s="52">
        <v>1587320.19</v>
      </c>
      <c r="Z3715" s="53">
        <f>Ugovori_OPULJP[[#This Row],[UKUPNI PRIHVATLJIVI IZDACI
TOTAL ELIGIBLE EXPENDITURE
= Bespovratna sredstva ukupno + doprinos korisnika
= Ukupni prihvatljivi troškovi
= Ukupna ugovorena vrijednost projekta HRK]]/7.5345</f>
        <v>210673.5934700378</v>
      </c>
      <c r="AA3715" s="57" t="s">
        <v>12326</v>
      </c>
      <c r="AB3715" s="57" t="s">
        <v>753</v>
      </c>
      <c r="AC3715" s="107" t="s">
        <v>13470</v>
      </c>
      <c r="AD3715" s="63" t="s">
        <v>12328</v>
      </c>
    </row>
    <row r="3716" spans="1:30" ht="88.5" customHeight="1" x14ac:dyDescent="0.2">
      <c r="A3716" s="41" t="s">
        <v>13471</v>
      </c>
      <c r="B3716" s="55" t="s">
        <v>12136</v>
      </c>
      <c r="C3716" s="56" t="s">
        <v>12323</v>
      </c>
      <c r="D3716" s="56" t="s">
        <v>13439</v>
      </c>
      <c r="E3716" s="44" t="s">
        <v>76</v>
      </c>
      <c r="F3716" s="62" t="s">
        <v>13472</v>
      </c>
      <c r="G3716" s="62" t="s">
        <v>103</v>
      </c>
      <c r="H3716" s="59">
        <v>44208</v>
      </c>
      <c r="I3716" s="59">
        <v>44938</v>
      </c>
      <c r="J3716" s="48" t="str">
        <f>IF(Ugovori_OPULJP[[#This Row],[DATUM ZAVRŠETKA OPERACIJE]]&gt;DATE(2024,3,31),"u provedbi","završen")</f>
        <v>završen</v>
      </c>
      <c r="K3716" s="58" t="s">
        <v>5510</v>
      </c>
      <c r="L3716" s="58" t="s">
        <v>104</v>
      </c>
      <c r="M3716" s="49">
        <v>0.85</v>
      </c>
      <c r="N3716" s="49">
        <v>0.15</v>
      </c>
      <c r="O3716" s="50">
        <v>1459225.1409999998</v>
      </c>
      <c r="P3716" s="51">
        <f>Ugovori_OPULJP[[#This Row],[Bespovratna sredstva - EU dio - HRK]]/7.5345</f>
        <v>193672.45882274865</v>
      </c>
      <c r="Q3716" s="50">
        <v>257510.31899999999</v>
      </c>
      <c r="R3716" s="51">
        <f>Ugovori_OPULJP[[#This Row],[Bespovratna sredstva - Nacionalni dio - HRK]]/7.5345</f>
        <v>34177.492733426239</v>
      </c>
      <c r="S3716" s="52">
        <v>1716735.46</v>
      </c>
      <c r="T3716" s="53">
        <f>Ugovori_OPULJP[[#This Row],[Bespovratna sredstva - Ukupno (EU+Nac) HRK
= Ukupna ugovorena vrijednost bespovratnih sredstava]]/7.5345</f>
        <v>227849.9515561749</v>
      </c>
      <c r="U3716" s="50">
        <v>0</v>
      </c>
      <c r="V3716" s="51">
        <f>Ugovori_OPULJP[[#This Row],[Javni doprinos korisnika - HRK]]/7.5345</f>
        <v>0</v>
      </c>
      <c r="W3716" s="50">
        <v>0</v>
      </c>
      <c r="X3716" s="51">
        <f>Ugovori_OPULJP[[#This Row],[Privatni doprinos korisnika - HRK]]/7.5345</f>
        <v>0</v>
      </c>
      <c r="Y3716" s="52">
        <v>1716735.46</v>
      </c>
      <c r="Z3716" s="53">
        <f>Ugovori_OPULJP[[#This Row],[UKUPNI PRIHVATLJIVI IZDACI
TOTAL ELIGIBLE EXPENDITURE
= Bespovratna sredstva ukupno + doprinos korisnika
= Ukupni prihvatljivi troškovi
= Ukupna ugovorena vrijednost projekta HRK]]/7.5345</f>
        <v>227849.9515561749</v>
      </c>
      <c r="AA3716" s="57" t="s">
        <v>12326</v>
      </c>
      <c r="AB3716" s="57" t="s">
        <v>753</v>
      </c>
      <c r="AC3716" s="107" t="s">
        <v>13473</v>
      </c>
      <c r="AD3716" s="56" t="s">
        <v>12328</v>
      </c>
    </row>
    <row r="3717" spans="1:30" ht="88.5" customHeight="1" x14ac:dyDescent="0.2">
      <c r="A3717" s="61" t="s">
        <v>13474</v>
      </c>
      <c r="B3717" s="55" t="s">
        <v>12136</v>
      </c>
      <c r="C3717" s="56" t="s">
        <v>12323</v>
      </c>
      <c r="D3717" s="56" t="s">
        <v>13439</v>
      </c>
      <c r="E3717" s="44" t="s">
        <v>76</v>
      </c>
      <c r="F3717" s="55" t="s">
        <v>13475</v>
      </c>
      <c r="G3717" s="55" t="s">
        <v>209</v>
      </c>
      <c r="H3717" s="59">
        <v>44195</v>
      </c>
      <c r="I3717" s="59">
        <v>44925</v>
      </c>
      <c r="J3717" s="48" t="str">
        <f>IF(Ugovori_OPULJP[[#This Row],[DATUM ZAVRŠETKA OPERACIJE]]&gt;DATE(2024,3,31),"u provedbi","završen")</f>
        <v>završen</v>
      </c>
      <c r="K3717" s="58" t="s">
        <v>13476</v>
      </c>
      <c r="L3717" s="58" t="s">
        <v>211</v>
      </c>
      <c r="M3717" s="49">
        <v>0.85</v>
      </c>
      <c r="N3717" s="49">
        <v>0.15</v>
      </c>
      <c r="O3717" s="50">
        <f>Ugovori_OPULJP[[#This Row],[Bespovratna sredstva - Ukupno (EU+Nac) HRK
= Ukupna ugovorena vrijednost bespovratnih sredstava]]*Ugovori_OPULJP[[#This Row],[EU STOPA SUFINANCIRANJA %
EU CO-FINANCING RATE %]]</f>
        <v>2017496.1225000001</v>
      </c>
      <c r="P3717" s="51">
        <f>Ugovori_OPULJP[[#This Row],[Bespovratna sredstva - EU dio - HRK]]/7.5345</f>
        <v>267767.75134381844</v>
      </c>
      <c r="Q3717" s="50">
        <f>Ugovori_OPULJP[[#This Row],[Bespovratna sredstva - Ukupno (EU+Nac) HRK
= Ukupna ugovorena vrijednost bespovratnih sredstava]]*Ugovori_OPULJP[[#This Row],[STOPA NACIONALNOG SUFINANCIRANJA %]]</f>
        <v>356028.72749999998</v>
      </c>
      <c r="R3717" s="51">
        <f>Ugovori_OPULJP[[#This Row],[Bespovratna sredstva - Nacionalni dio - HRK]]/7.5345</f>
        <v>47253.132590085603</v>
      </c>
      <c r="S3717" s="52">
        <v>2373524.85</v>
      </c>
      <c r="T3717" s="53">
        <f>Ugovori_OPULJP[[#This Row],[Bespovratna sredstva - Ukupno (EU+Nac) HRK
= Ukupna ugovorena vrijednost bespovratnih sredstava]]/7.5345</f>
        <v>315020.88393390406</v>
      </c>
      <c r="U3717" s="50">
        <v>0</v>
      </c>
      <c r="V3717" s="51">
        <f>Ugovori_OPULJP[[#This Row],[Javni doprinos korisnika - HRK]]/7.5345</f>
        <v>0</v>
      </c>
      <c r="W3717" s="50">
        <v>0</v>
      </c>
      <c r="X3717" s="51">
        <f>Ugovori_OPULJP[[#This Row],[Privatni doprinos korisnika - HRK]]/7.5345</f>
        <v>0</v>
      </c>
      <c r="Y3717" s="52">
        <v>2373524.85</v>
      </c>
      <c r="Z3717" s="53">
        <f>Ugovori_OPULJP[[#This Row],[UKUPNI PRIHVATLJIVI IZDACI
TOTAL ELIGIBLE EXPENDITURE
= Bespovratna sredstva ukupno + doprinos korisnika
= Ukupni prihvatljivi troškovi
= Ukupna ugovorena vrijednost projekta HRK]]/7.5345</f>
        <v>315020.88393390406</v>
      </c>
      <c r="AA3717" s="57" t="s">
        <v>12326</v>
      </c>
      <c r="AB3717" s="57" t="s">
        <v>753</v>
      </c>
      <c r="AC3717" s="107" t="s">
        <v>13477</v>
      </c>
      <c r="AD3717" s="56" t="s">
        <v>12328</v>
      </c>
    </row>
    <row r="3718" spans="1:30" ht="88.5" customHeight="1" x14ac:dyDescent="0.2">
      <c r="A3718" s="61" t="s">
        <v>13478</v>
      </c>
      <c r="B3718" s="55" t="s">
        <v>12136</v>
      </c>
      <c r="C3718" s="56" t="s">
        <v>12323</v>
      </c>
      <c r="D3718" s="56" t="s">
        <v>13439</v>
      </c>
      <c r="E3718" s="57" t="s">
        <v>76</v>
      </c>
      <c r="F3718" s="62" t="s">
        <v>13479</v>
      </c>
      <c r="G3718" s="62" t="s">
        <v>13480</v>
      </c>
      <c r="H3718" s="59">
        <v>44334</v>
      </c>
      <c r="I3718" s="59">
        <v>45064</v>
      </c>
      <c r="J3718" s="48" t="str">
        <f>IF(Ugovori_OPULJP[[#This Row],[DATUM ZAVRŠETKA OPERACIJE]]&gt;DATE(2024,3,31),"u provedbi","završen")</f>
        <v>završen</v>
      </c>
      <c r="K3718" s="58" t="s">
        <v>8932</v>
      </c>
      <c r="L3718" s="46" t="s">
        <v>425</v>
      </c>
      <c r="M3718" s="49">
        <v>0.85</v>
      </c>
      <c r="N3718" s="49">
        <v>0.15</v>
      </c>
      <c r="O3718" s="50">
        <f>Ugovori_OPULJP[[#This Row],[Bespovratna sredstva - Ukupno (EU+Nac) HRK
= Ukupna ugovorena vrijednost bespovratnih sredstava]]*Ugovori_OPULJP[[#This Row],[EU STOPA SUFINANCIRANJA %
EU CO-FINANCING RATE %]]</f>
        <v>1558097.94</v>
      </c>
      <c r="P3718" s="51">
        <f>Ugovori_OPULJP[[#This Row],[Bespovratna sredstva - EU dio - HRK]]/7.5345</f>
        <v>206795.1343818435</v>
      </c>
      <c r="Q3718" s="50">
        <f>Ugovori_OPULJP[[#This Row],[Bespovratna sredstva - Ukupno (EU+Nac) HRK
= Ukupna ugovorena vrijednost bespovratnih sredstava]]*Ugovori_OPULJP[[#This Row],[STOPA NACIONALNOG SUFINANCIRANJA %]]</f>
        <v>274958.45999999996</v>
      </c>
      <c r="R3718" s="51">
        <f>Ugovori_OPULJP[[#This Row],[Bespovratna sredstva - Nacionalni dio - HRK]]/7.5345</f>
        <v>36493.259008560613</v>
      </c>
      <c r="S3718" s="52">
        <v>1833056.4</v>
      </c>
      <c r="T3718" s="53">
        <f>Ugovori_OPULJP[[#This Row],[Bespovratna sredstva - Ukupno (EU+Nac) HRK
= Ukupna ugovorena vrijednost bespovratnih sredstava]]/7.5345</f>
        <v>243288.39339040412</v>
      </c>
      <c r="U3718" s="50">
        <v>0</v>
      </c>
      <c r="V3718" s="51">
        <f>Ugovori_OPULJP[[#This Row],[Javni doprinos korisnika - HRK]]/7.5345</f>
        <v>0</v>
      </c>
      <c r="W3718" s="50">
        <v>0</v>
      </c>
      <c r="X3718" s="51">
        <f>Ugovori_OPULJP[[#This Row],[Privatni doprinos korisnika - HRK]]/7.5345</f>
        <v>0</v>
      </c>
      <c r="Y3718" s="52">
        <v>1833056.4</v>
      </c>
      <c r="Z3718" s="53">
        <f>Ugovori_OPULJP[[#This Row],[UKUPNI PRIHVATLJIVI IZDACI
TOTAL ELIGIBLE EXPENDITURE
= Bespovratna sredstva ukupno + doprinos korisnika
= Ukupni prihvatljivi troškovi
= Ukupna ugovorena vrijednost projekta HRK]]/7.5345</f>
        <v>243288.39339040412</v>
      </c>
      <c r="AA3718" s="57" t="s">
        <v>12326</v>
      </c>
      <c r="AB3718" s="57" t="s">
        <v>753</v>
      </c>
      <c r="AC3718" s="107" t="s">
        <v>13481</v>
      </c>
      <c r="AD3718" s="63" t="s">
        <v>12328</v>
      </c>
    </row>
    <row r="3719" spans="1:30" ht="88.5" customHeight="1" x14ac:dyDescent="0.2">
      <c r="A3719" s="61" t="s">
        <v>13482</v>
      </c>
      <c r="B3719" s="55" t="s">
        <v>12136</v>
      </c>
      <c r="C3719" s="56" t="s">
        <v>12323</v>
      </c>
      <c r="D3719" s="56" t="s">
        <v>13439</v>
      </c>
      <c r="E3719" s="44" t="s">
        <v>76</v>
      </c>
      <c r="F3719" s="55" t="s">
        <v>13483</v>
      </c>
      <c r="G3719" s="55" t="s">
        <v>13484</v>
      </c>
      <c r="H3719" s="59">
        <v>44195</v>
      </c>
      <c r="I3719" s="59">
        <v>44925</v>
      </c>
      <c r="J3719" s="48" t="str">
        <f>IF(Ugovori_OPULJP[[#This Row],[DATUM ZAVRŠETKA OPERACIJE]]&gt;DATE(2024,3,31),"u provedbi","završen")</f>
        <v>završen</v>
      </c>
      <c r="K3719" s="58" t="s">
        <v>13485</v>
      </c>
      <c r="L3719" s="58" t="s">
        <v>271</v>
      </c>
      <c r="M3719" s="49">
        <v>0.85</v>
      </c>
      <c r="N3719" s="49">
        <v>0.15</v>
      </c>
      <c r="O3719" s="50">
        <f>Ugovori_OPULJP[[#This Row],[Bespovratna sredstva - Ukupno (EU+Nac) HRK
= Ukupna ugovorena vrijednost bespovratnih sredstava]]*Ugovori_OPULJP[[#This Row],[EU STOPA SUFINANCIRANJA %
EU CO-FINANCING RATE %]]</f>
        <v>2067539.2604999999</v>
      </c>
      <c r="P3719" s="51">
        <f>Ugovori_OPULJP[[#This Row],[Bespovratna sredstva - EU dio - HRK]]/7.5345</f>
        <v>274409.61716105911</v>
      </c>
      <c r="Q3719" s="50">
        <f>Ugovori_OPULJP[[#This Row],[Bespovratna sredstva - Ukupno (EU+Nac) HRK
= Ukupna ugovorena vrijednost bespovratnih sredstava]]*Ugovori_OPULJP[[#This Row],[STOPA NACIONALNOG SUFINANCIRANJA %]]</f>
        <v>364859.86949999997</v>
      </c>
      <c r="R3719" s="51">
        <f>Ugovori_OPULJP[[#This Row],[Bespovratna sredstva - Nacionalni dio - HRK]]/7.5345</f>
        <v>48425.226557833957</v>
      </c>
      <c r="S3719" s="52">
        <v>2432399.13</v>
      </c>
      <c r="T3719" s="53">
        <f>Ugovori_OPULJP[[#This Row],[Bespovratna sredstva - Ukupno (EU+Nac) HRK
= Ukupna ugovorena vrijednost bespovratnih sredstava]]/7.5345</f>
        <v>322834.84371889307</v>
      </c>
      <c r="U3719" s="50">
        <v>0</v>
      </c>
      <c r="V3719" s="51">
        <f>Ugovori_OPULJP[[#This Row],[Javni doprinos korisnika - HRK]]/7.5345</f>
        <v>0</v>
      </c>
      <c r="W3719" s="50">
        <v>0</v>
      </c>
      <c r="X3719" s="51">
        <f>Ugovori_OPULJP[[#This Row],[Privatni doprinos korisnika - HRK]]/7.5345</f>
        <v>0</v>
      </c>
      <c r="Y3719" s="52">
        <v>2432399.13</v>
      </c>
      <c r="Z3719" s="53">
        <f>Ugovori_OPULJP[[#This Row],[UKUPNI PRIHVATLJIVI IZDACI
TOTAL ELIGIBLE EXPENDITURE
= Bespovratna sredstva ukupno + doprinos korisnika
= Ukupni prihvatljivi troškovi
= Ukupna ugovorena vrijednost projekta HRK]]/7.5345</f>
        <v>322834.84371889307</v>
      </c>
      <c r="AA3719" s="57" t="s">
        <v>12326</v>
      </c>
      <c r="AB3719" s="57" t="s">
        <v>753</v>
      </c>
      <c r="AC3719" s="107" t="s">
        <v>13486</v>
      </c>
      <c r="AD3719" s="56" t="s">
        <v>12328</v>
      </c>
    </row>
    <row r="3720" spans="1:30" ht="88.5" customHeight="1" x14ac:dyDescent="0.2">
      <c r="A3720" s="61" t="s">
        <v>13487</v>
      </c>
      <c r="B3720" s="55" t="s">
        <v>12136</v>
      </c>
      <c r="C3720" s="56" t="s">
        <v>12323</v>
      </c>
      <c r="D3720" s="56" t="s">
        <v>13439</v>
      </c>
      <c r="E3720" s="57" t="s">
        <v>76</v>
      </c>
      <c r="F3720" s="62" t="s">
        <v>13488</v>
      </c>
      <c r="G3720" s="45" t="s">
        <v>3728</v>
      </c>
      <c r="H3720" s="59">
        <v>44328</v>
      </c>
      <c r="I3720" s="59">
        <v>45058</v>
      </c>
      <c r="J3720" s="48" t="str">
        <f>IF(Ugovori_OPULJP[[#This Row],[DATUM ZAVRŠETKA OPERACIJE]]&gt;DATE(2024,3,31),"u provedbi","završen")</f>
        <v>završen</v>
      </c>
      <c r="K3720" s="58" t="s">
        <v>37</v>
      </c>
      <c r="L3720" s="58" t="s">
        <v>37</v>
      </c>
      <c r="M3720" s="49">
        <v>0.85</v>
      </c>
      <c r="N3720" s="49">
        <v>0.15</v>
      </c>
      <c r="O3720" s="50">
        <f>Ugovori_OPULJP[[#This Row],[Bespovratna sredstva - Ukupno (EU+Nac) HRK
= Ukupna ugovorena vrijednost bespovratnih sredstava]]*Ugovori_OPULJP[[#This Row],[EU STOPA SUFINANCIRANJA %
EU CO-FINANCING RATE %]]</f>
        <v>1952843.567</v>
      </c>
      <c r="P3720" s="51">
        <f>Ugovori_OPULJP[[#This Row],[Bespovratna sredstva - EU dio - HRK]]/7.5345</f>
        <v>259186.88260667594</v>
      </c>
      <c r="Q3720" s="50">
        <f>Ugovori_OPULJP[[#This Row],[Bespovratna sredstva - Ukupno (EU+Nac) HRK
= Ukupna ugovorena vrijednost bespovratnih sredstava]]*Ugovori_OPULJP[[#This Row],[STOPA NACIONALNOG SUFINANCIRANJA %]]</f>
        <v>344619.45299999998</v>
      </c>
      <c r="R3720" s="51">
        <f>Ugovori_OPULJP[[#This Row],[Bespovratna sredstva - Nacionalni dio - HRK]]/7.5345</f>
        <v>45738.861636472226</v>
      </c>
      <c r="S3720" s="52">
        <v>2297463.02</v>
      </c>
      <c r="T3720" s="53">
        <f>Ugovori_OPULJP[[#This Row],[Bespovratna sredstva - Ukupno (EU+Nac) HRK
= Ukupna ugovorena vrijednost bespovratnih sredstava]]/7.5345</f>
        <v>304925.74424314819</v>
      </c>
      <c r="U3720" s="50">
        <v>0</v>
      </c>
      <c r="V3720" s="51">
        <f>Ugovori_OPULJP[[#This Row],[Javni doprinos korisnika - HRK]]/7.5345</f>
        <v>0</v>
      </c>
      <c r="W3720" s="50">
        <v>0</v>
      </c>
      <c r="X3720" s="51">
        <f>Ugovori_OPULJP[[#This Row],[Privatni doprinos korisnika - HRK]]/7.5345</f>
        <v>0</v>
      </c>
      <c r="Y3720" s="52">
        <v>2297463.02</v>
      </c>
      <c r="Z3720" s="53">
        <f>Ugovori_OPULJP[[#This Row],[UKUPNI PRIHVATLJIVI IZDACI
TOTAL ELIGIBLE EXPENDITURE
= Bespovratna sredstva ukupno + doprinos korisnika
= Ukupni prihvatljivi troškovi
= Ukupna ugovorena vrijednost projekta HRK]]/7.5345</f>
        <v>304925.74424314819</v>
      </c>
      <c r="AA3720" s="57" t="s">
        <v>12326</v>
      </c>
      <c r="AB3720" s="57" t="s">
        <v>753</v>
      </c>
      <c r="AC3720" s="107" t="s">
        <v>13489</v>
      </c>
      <c r="AD3720" s="63" t="s">
        <v>12328</v>
      </c>
    </row>
    <row r="3721" spans="1:30" ht="88.5" customHeight="1" x14ac:dyDescent="0.2">
      <c r="A3721" s="61" t="s">
        <v>13490</v>
      </c>
      <c r="B3721" s="55" t="s">
        <v>12136</v>
      </c>
      <c r="C3721" s="56" t="s">
        <v>12323</v>
      </c>
      <c r="D3721" s="56" t="s">
        <v>13439</v>
      </c>
      <c r="E3721" s="57" t="s">
        <v>76</v>
      </c>
      <c r="F3721" s="62" t="s">
        <v>13491</v>
      </c>
      <c r="G3721" s="62" t="s">
        <v>13492</v>
      </c>
      <c r="H3721" s="59">
        <v>44328</v>
      </c>
      <c r="I3721" s="59">
        <v>45058</v>
      </c>
      <c r="J3721" s="48" t="str">
        <f>IF(Ugovori_OPULJP[[#This Row],[DATUM ZAVRŠETKA OPERACIJE]]&gt;DATE(2024,3,31),"u provedbi","završen")</f>
        <v>završen</v>
      </c>
      <c r="K3721" s="58" t="s">
        <v>13493</v>
      </c>
      <c r="L3721" s="58" t="s">
        <v>79</v>
      </c>
      <c r="M3721" s="49">
        <v>0.85</v>
      </c>
      <c r="N3721" s="49">
        <v>0.15</v>
      </c>
      <c r="O3721" s="50">
        <f>Ugovori_OPULJP[[#This Row],[Bespovratna sredstva - Ukupno (EU+Nac) HRK
= Ukupna ugovorena vrijednost bespovratnih sredstava]]*Ugovori_OPULJP[[#This Row],[EU STOPA SUFINANCIRANJA %
EU CO-FINANCING RATE %]]</f>
        <v>1241827.577</v>
      </c>
      <c r="P3721" s="51">
        <f>Ugovori_OPULJP[[#This Row],[Bespovratna sredstva - EU dio - HRK]]/7.5345</f>
        <v>164818.84358617029</v>
      </c>
      <c r="Q3721" s="50">
        <f>Ugovori_OPULJP[[#This Row],[Bespovratna sredstva - Ukupno (EU+Nac) HRK
= Ukupna ugovorena vrijednost bespovratnih sredstava]]*Ugovori_OPULJP[[#This Row],[STOPA NACIONALNOG SUFINANCIRANJA %]]</f>
        <v>219146.04300000001</v>
      </c>
      <c r="R3721" s="51">
        <f>Ugovori_OPULJP[[#This Row],[Bespovratna sredstva - Nacionalni dio - HRK]]/7.5345</f>
        <v>29085.678279912401</v>
      </c>
      <c r="S3721" s="52">
        <v>1460973.62</v>
      </c>
      <c r="T3721" s="53">
        <f>Ugovori_OPULJP[[#This Row],[Bespovratna sredstva - Ukupno (EU+Nac) HRK
= Ukupna ugovorena vrijednost bespovratnih sredstava]]/7.5345</f>
        <v>193904.52186608268</v>
      </c>
      <c r="U3721" s="50">
        <v>0</v>
      </c>
      <c r="V3721" s="51">
        <f>Ugovori_OPULJP[[#This Row],[Javni doprinos korisnika - HRK]]/7.5345</f>
        <v>0</v>
      </c>
      <c r="W3721" s="50">
        <v>0</v>
      </c>
      <c r="X3721" s="51">
        <f>Ugovori_OPULJP[[#This Row],[Privatni doprinos korisnika - HRK]]/7.5345</f>
        <v>0</v>
      </c>
      <c r="Y3721" s="52">
        <v>1460973.62</v>
      </c>
      <c r="Z3721" s="53">
        <f>Ugovori_OPULJP[[#This Row],[UKUPNI PRIHVATLJIVI IZDACI
TOTAL ELIGIBLE EXPENDITURE
= Bespovratna sredstva ukupno + doprinos korisnika
= Ukupni prihvatljivi troškovi
= Ukupna ugovorena vrijednost projekta HRK]]/7.5345</f>
        <v>193904.52186608268</v>
      </c>
      <c r="AA3721" s="57" t="s">
        <v>12326</v>
      </c>
      <c r="AB3721" s="57" t="s">
        <v>753</v>
      </c>
      <c r="AC3721" s="107" t="s">
        <v>13494</v>
      </c>
      <c r="AD3721" s="63" t="s">
        <v>12328</v>
      </c>
    </row>
    <row r="3722" spans="1:30" ht="88.5" customHeight="1" x14ac:dyDescent="0.2">
      <c r="A3722" s="61" t="s">
        <v>13495</v>
      </c>
      <c r="B3722" s="55" t="s">
        <v>12136</v>
      </c>
      <c r="C3722" s="56" t="s">
        <v>12323</v>
      </c>
      <c r="D3722" s="56" t="s">
        <v>13439</v>
      </c>
      <c r="E3722" s="57" t="s">
        <v>76</v>
      </c>
      <c r="F3722" s="62" t="s">
        <v>13496</v>
      </c>
      <c r="G3722" s="62" t="s">
        <v>13497</v>
      </c>
      <c r="H3722" s="59">
        <v>44336</v>
      </c>
      <c r="I3722" s="59">
        <v>45066</v>
      </c>
      <c r="J3722" s="48" t="str">
        <f>IF(Ugovori_OPULJP[[#This Row],[DATUM ZAVRŠETKA OPERACIJE]]&gt;DATE(2024,3,31),"u provedbi","završen")</f>
        <v>završen</v>
      </c>
      <c r="K3722" s="58" t="s">
        <v>244</v>
      </c>
      <c r="L3722" s="58" t="s">
        <v>244</v>
      </c>
      <c r="M3722" s="49">
        <v>0.85</v>
      </c>
      <c r="N3722" s="49">
        <v>0.15</v>
      </c>
      <c r="O3722" s="50">
        <f>Ugovori_OPULJP[[#This Row],[Bespovratna sredstva - Ukupno (EU+Nac) HRK
= Ukupna ugovorena vrijednost bespovratnih sredstava]]*Ugovori_OPULJP[[#This Row],[EU STOPA SUFINANCIRANJA %
EU CO-FINANCING RATE %]]</f>
        <v>2261070.6094999998</v>
      </c>
      <c r="P3722" s="51">
        <f>Ugovori_OPULJP[[#This Row],[Bespovratna sredstva - EU dio - HRK]]/7.5345</f>
        <v>300095.64131661021</v>
      </c>
      <c r="Q3722" s="50">
        <f>Ugovori_OPULJP[[#This Row],[Bespovratna sredstva - Ukupno (EU+Nac) HRK
= Ukupna ugovorena vrijednost bespovratnih sredstava]]*Ugovori_OPULJP[[#This Row],[STOPA NACIONALNOG SUFINANCIRANJA %]]</f>
        <v>399012.46049999999</v>
      </c>
      <c r="R3722" s="51">
        <f>Ugovori_OPULJP[[#This Row],[Bespovratna sredstva - Nacionalni dio - HRK]]/7.5345</f>
        <v>52958.054349990038</v>
      </c>
      <c r="S3722" s="52">
        <v>2660083.0699999998</v>
      </c>
      <c r="T3722" s="53">
        <f>Ugovori_OPULJP[[#This Row],[Bespovratna sredstva - Ukupno (EU+Nac) HRK
= Ukupna ugovorena vrijednost bespovratnih sredstava]]/7.5345</f>
        <v>353053.69566660025</v>
      </c>
      <c r="U3722" s="50">
        <v>0</v>
      </c>
      <c r="V3722" s="51">
        <f>Ugovori_OPULJP[[#This Row],[Javni doprinos korisnika - HRK]]/7.5345</f>
        <v>0</v>
      </c>
      <c r="W3722" s="50">
        <v>0</v>
      </c>
      <c r="X3722" s="51">
        <f>Ugovori_OPULJP[[#This Row],[Privatni doprinos korisnika - HRK]]/7.5345</f>
        <v>0</v>
      </c>
      <c r="Y3722" s="52">
        <v>2660083.0699999998</v>
      </c>
      <c r="Z3722" s="53">
        <f>Ugovori_OPULJP[[#This Row],[UKUPNI PRIHVATLJIVI IZDACI
TOTAL ELIGIBLE EXPENDITURE
= Bespovratna sredstva ukupno + doprinos korisnika
= Ukupni prihvatljivi troškovi
= Ukupna ugovorena vrijednost projekta HRK]]/7.5345</f>
        <v>353053.69566660025</v>
      </c>
      <c r="AA3722" s="57" t="s">
        <v>12326</v>
      </c>
      <c r="AB3722" s="57" t="s">
        <v>753</v>
      </c>
      <c r="AC3722" s="107" t="s">
        <v>13498</v>
      </c>
      <c r="AD3722" s="63" t="s">
        <v>12328</v>
      </c>
    </row>
    <row r="3723" spans="1:30" ht="88.5" customHeight="1" x14ac:dyDescent="0.2">
      <c r="A3723" s="61" t="s">
        <v>13499</v>
      </c>
      <c r="B3723" s="55" t="s">
        <v>12136</v>
      </c>
      <c r="C3723" s="56" t="s">
        <v>12323</v>
      </c>
      <c r="D3723" s="56" t="s">
        <v>13439</v>
      </c>
      <c r="E3723" s="57" t="s">
        <v>76</v>
      </c>
      <c r="F3723" s="62" t="s">
        <v>13500</v>
      </c>
      <c r="G3723" s="45" t="s">
        <v>12915</v>
      </c>
      <c r="H3723" s="59">
        <v>44328</v>
      </c>
      <c r="I3723" s="59">
        <v>45058</v>
      </c>
      <c r="J3723" s="48" t="str">
        <f>IF(Ugovori_OPULJP[[#This Row],[DATUM ZAVRŠETKA OPERACIJE]]&gt;DATE(2024,3,31),"u provedbi","završen")</f>
        <v>završen</v>
      </c>
      <c r="K3723" s="58" t="s">
        <v>36</v>
      </c>
      <c r="L3723" s="58" t="s">
        <v>37</v>
      </c>
      <c r="M3723" s="49">
        <v>0.85</v>
      </c>
      <c r="N3723" s="49">
        <v>0.15</v>
      </c>
      <c r="O3723" s="50">
        <f>Ugovori_OPULJP[[#This Row],[Bespovratna sredstva - Ukupno (EU+Nac) HRK
= Ukupna ugovorena vrijednost bespovratnih sredstava]]*Ugovori_OPULJP[[#This Row],[EU STOPA SUFINANCIRANJA %
EU CO-FINANCING RATE %]]</f>
        <v>2401659.9805000001</v>
      </c>
      <c r="P3723" s="51">
        <f>Ugovori_OPULJP[[#This Row],[Bespovratna sredstva - EU dio - HRK]]/7.5345</f>
        <v>318755.05746897601</v>
      </c>
      <c r="Q3723" s="50">
        <f>Ugovori_OPULJP[[#This Row],[Bespovratna sredstva - Ukupno (EU+Nac) HRK
= Ukupna ugovorena vrijednost bespovratnih sredstava]]*Ugovori_OPULJP[[#This Row],[STOPA NACIONALNOG SUFINANCIRANJA %]]</f>
        <v>423822.34950000001</v>
      </c>
      <c r="R3723" s="51">
        <f>Ugovori_OPULJP[[#This Row],[Bespovratna sredstva - Nacionalni dio - HRK]]/7.5345</f>
        <v>56250.892494525186</v>
      </c>
      <c r="S3723" s="52">
        <v>2825482.33</v>
      </c>
      <c r="T3723" s="53">
        <f>Ugovori_OPULJP[[#This Row],[Bespovratna sredstva - Ukupno (EU+Nac) HRK
= Ukupna ugovorena vrijednost bespovratnih sredstava]]/7.5345</f>
        <v>375005.94996350119</v>
      </c>
      <c r="U3723" s="50">
        <v>0</v>
      </c>
      <c r="V3723" s="51">
        <f>Ugovori_OPULJP[[#This Row],[Javni doprinos korisnika - HRK]]/7.5345</f>
        <v>0</v>
      </c>
      <c r="W3723" s="50">
        <v>0</v>
      </c>
      <c r="X3723" s="51">
        <f>Ugovori_OPULJP[[#This Row],[Privatni doprinos korisnika - HRK]]/7.5345</f>
        <v>0</v>
      </c>
      <c r="Y3723" s="52">
        <v>2825482.33</v>
      </c>
      <c r="Z3723" s="53">
        <f>Ugovori_OPULJP[[#This Row],[UKUPNI PRIHVATLJIVI IZDACI
TOTAL ELIGIBLE EXPENDITURE
= Bespovratna sredstva ukupno + doprinos korisnika
= Ukupni prihvatljivi troškovi
= Ukupna ugovorena vrijednost projekta HRK]]/7.5345</f>
        <v>375005.94996350119</v>
      </c>
      <c r="AA3723" s="57" t="s">
        <v>12326</v>
      </c>
      <c r="AB3723" s="57" t="s">
        <v>753</v>
      </c>
      <c r="AC3723" s="107" t="s">
        <v>13501</v>
      </c>
      <c r="AD3723" s="63" t="s">
        <v>12328</v>
      </c>
    </row>
    <row r="3724" spans="1:30" ht="88.5" customHeight="1" x14ac:dyDescent="0.2">
      <c r="A3724" s="61" t="s">
        <v>13502</v>
      </c>
      <c r="B3724" s="55" t="s">
        <v>12136</v>
      </c>
      <c r="C3724" s="56" t="s">
        <v>12323</v>
      </c>
      <c r="D3724" s="56" t="s">
        <v>13439</v>
      </c>
      <c r="E3724" s="57" t="s">
        <v>76</v>
      </c>
      <c r="F3724" s="62" t="s">
        <v>13503</v>
      </c>
      <c r="G3724" s="62" t="s">
        <v>13504</v>
      </c>
      <c r="H3724" s="59">
        <v>44328</v>
      </c>
      <c r="I3724" s="59">
        <v>45058</v>
      </c>
      <c r="J3724" s="48" t="str">
        <f>IF(Ugovori_OPULJP[[#This Row],[DATUM ZAVRŠETKA OPERACIJE]]&gt;DATE(2024,3,31),"u provedbi","završen")</f>
        <v>završen</v>
      </c>
      <c r="K3724" s="58" t="s">
        <v>425</v>
      </c>
      <c r="L3724" s="46" t="s">
        <v>425</v>
      </c>
      <c r="M3724" s="49">
        <v>0.85</v>
      </c>
      <c r="N3724" s="49">
        <v>0.15</v>
      </c>
      <c r="O3724" s="50">
        <f>Ugovori_OPULJP[[#This Row],[Bespovratna sredstva - Ukupno (EU+Nac) HRK
= Ukupna ugovorena vrijednost bespovratnih sredstava]]*Ugovori_OPULJP[[#This Row],[EU STOPA SUFINANCIRANJA %
EU CO-FINANCING RATE %]]</f>
        <v>881402.05149999994</v>
      </c>
      <c r="P3724" s="51">
        <f>Ugovori_OPULJP[[#This Row],[Bespovratna sredstva - EU dio - HRK]]/7.5345</f>
        <v>116982.15561749286</v>
      </c>
      <c r="Q3724" s="50">
        <f>Ugovori_OPULJP[[#This Row],[Bespovratna sredstva - Ukupno (EU+Nac) HRK
= Ukupna ugovorena vrijednost bespovratnih sredstava]]*Ugovori_OPULJP[[#This Row],[STOPA NACIONALNOG SUFINANCIRANJA %]]</f>
        <v>155541.5385</v>
      </c>
      <c r="R3724" s="51">
        <f>Ugovori_OPULJP[[#This Row],[Bespovratna sredstva - Nacionalni dio - HRK]]/7.5345</f>
        <v>20643.909814851679</v>
      </c>
      <c r="S3724" s="52">
        <v>1036943.59</v>
      </c>
      <c r="T3724" s="53">
        <f>Ugovori_OPULJP[[#This Row],[Bespovratna sredstva - Ukupno (EU+Nac) HRK
= Ukupna ugovorena vrijednost bespovratnih sredstava]]/7.5345</f>
        <v>137626.06543234453</v>
      </c>
      <c r="U3724" s="50">
        <v>0</v>
      </c>
      <c r="V3724" s="51">
        <f>Ugovori_OPULJP[[#This Row],[Javni doprinos korisnika - HRK]]/7.5345</f>
        <v>0</v>
      </c>
      <c r="W3724" s="50">
        <v>0</v>
      </c>
      <c r="X3724" s="51">
        <f>Ugovori_OPULJP[[#This Row],[Privatni doprinos korisnika - HRK]]/7.5345</f>
        <v>0</v>
      </c>
      <c r="Y3724" s="52">
        <v>1036943.59</v>
      </c>
      <c r="Z3724" s="53">
        <f>Ugovori_OPULJP[[#This Row],[UKUPNI PRIHVATLJIVI IZDACI
TOTAL ELIGIBLE EXPENDITURE
= Bespovratna sredstva ukupno + doprinos korisnika
= Ukupni prihvatljivi troškovi
= Ukupna ugovorena vrijednost projekta HRK]]/7.5345</f>
        <v>137626.06543234453</v>
      </c>
      <c r="AA3724" s="57" t="s">
        <v>12326</v>
      </c>
      <c r="AB3724" s="57" t="s">
        <v>753</v>
      </c>
      <c r="AC3724" s="107" t="s">
        <v>13505</v>
      </c>
      <c r="AD3724" s="63" t="s">
        <v>12328</v>
      </c>
    </row>
    <row r="3725" spans="1:30" ht="88.5" customHeight="1" x14ac:dyDescent="0.2">
      <c r="A3725" s="61" t="s">
        <v>13506</v>
      </c>
      <c r="B3725" s="55" t="s">
        <v>12136</v>
      </c>
      <c r="C3725" s="56" t="s">
        <v>12323</v>
      </c>
      <c r="D3725" s="56" t="s">
        <v>13439</v>
      </c>
      <c r="E3725" s="57" t="s">
        <v>76</v>
      </c>
      <c r="F3725" s="62" t="s">
        <v>13507</v>
      </c>
      <c r="G3725" s="62" t="s">
        <v>13508</v>
      </c>
      <c r="H3725" s="59">
        <v>44328</v>
      </c>
      <c r="I3725" s="59">
        <v>45058</v>
      </c>
      <c r="J3725" s="48" t="str">
        <f>IF(Ugovori_OPULJP[[#This Row],[DATUM ZAVRŠETKA OPERACIJE]]&gt;DATE(2024,3,31),"u provedbi","završen")</f>
        <v>završen</v>
      </c>
      <c r="K3725" s="58" t="s">
        <v>13509</v>
      </c>
      <c r="L3725" s="58" t="s">
        <v>37</v>
      </c>
      <c r="M3725" s="49">
        <v>0.85</v>
      </c>
      <c r="N3725" s="49">
        <v>0.15</v>
      </c>
      <c r="O3725" s="50">
        <f>Ugovori_OPULJP[[#This Row],[Bespovratna sredstva - Ukupno (EU+Nac) HRK
= Ukupna ugovorena vrijednost bespovratnih sredstava]]*Ugovori_OPULJP[[#This Row],[EU STOPA SUFINANCIRANJA %
EU CO-FINANCING RATE %]]</f>
        <v>1573036.5285</v>
      </c>
      <c r="P3725" s="51">
        <f>Ugovori_OPULJP[[#This Row],[Bespovratna sredstva - EU dio - HRK]]/7.5345</f>
        <v>208777.82580131394</v>
      </c>
      <c r="Q3725" s="50">
        <f>Ugovori_OPULJP[[#This Row],[Bespovratna sredstva - Ukupno (EU+Nac) HRK
= Ukupna ugovorena vrijednost bespovratnih sredstava]]*Ugovori_OPULJP[[#This Row],[STOPA NACIONALNOG SUFINANCIRANJA %]]</f>
        <v>277594.68150000001</v>
      </c>
      <c r="R3725" s="51">
        <f>Ugovori_OPULJP[[#This Row],[Bespovratna sredstva - Nacionalni dio - HRK]]/7.5345</f>
        <v>36843.145729643635</v>
      </c>
      <c r="S3725" s="52">
        <v>1850631.21</v>
      </c>
      <c r="T3725" s="53">
        <f>Ugovori_OPULJP[[#This Row],[Bespovratna sredstva - Ukupno (EU+Nac) HRK
= Ukupna ugovorena vrijednost bespovratnih sredstava]]/7.5345</f>
        <v>245620.97153095758</v>
      </c>
      <c r="U3725" s="50">
        <v>0</v>
      </c>
      <c r="V3725" s="51">
        <f>Ugovori_OPULJP[[#This Row],[Javni doprinos korisnika - HRK]]/7.5345</f>
        <v>0</v>
      </c>
      <c r="W3725" s="50">
        <v>0</v>
      </c>
      <c r="X3725" s="51">
        <f>Ugovori_OPULJP[[#This Row],[Privatni doprinos korisnika - HRK]]/7.5345</f>
        <v>0</v>
      </c>
      <c r="Y3725" s="52">
        <v>1850631.21</v>
      </c>
      <c r="Z3725" s="53">
        <f>Ugovori_OPULJP[[#This Row],[UKUPNI PRIHVATLJIVI IZDACI
TOTAL ELIGIBLE EXPENDITURE
= Bespovratna sredstva ukupno + doprinos korisnika
= Ukupni prihvatljivi troškovi
= Ukupna ugovorena vrijednost projekta HRK]]/7.5345</f>
        <v>245620.97153095758</v>
      </c>
      <c r="AA3725" s="57" t="s">
        <v>12326</v>
      </c>
      <c r="AB3725" s="57" t="s">
        <v>753</v>
      </c>
      <c r="AC3725" s="107" t="s">
        <v>13510</v>
      </c>
      <c r="AD3725" s="63" t="s">
        <v>12328</v>
      </c>
    </row>
    <row r="3726" spans="1:30" ht="88.5" customHeight="1" x14ac:dyDescent="0.2">
      <c r="A3726" s="61" t="s">
        <v>13511</v>
      </c>
      <c r="B3726" s="55" t="s">
        <v>12136</v>
      </c>
      <c r="C3726" s="56" t="s">
        <v>12323</v>
      </c>
      <c r="D3726" s="56" t="s">
        <v>13439</v>
      </c>
      <c r="E3726" s="57" t="s">
        <v>76</v>
      </c>
      <c r="F3726" s="62" t="s">
        <v>13512</v>
      </c>
      <c r="G3726" s="62" t="s">
        <v>13513</v>
      </c>
      <c r="H3726" s="59">
        <v>44328</v>
      </c>
      <c r="I3726" s="59">
        <v>45058</v>
      </c>
      <c r="J3726" s="48" t="str">
        <f>IF(Ugovori_OPULJP[[#This Row],[DATUM ZAVRŠETKA OPERACIJE]]&gt;DATE(2024,3,31),"u provedbi","završen")</f>
        <v>završen</v>
      </c>
      <c r="K3726" s="58" t="s">
        <v>13514</v>
      </c>
      <c r="L3726" s="46" t="s">
        <v>425</v>
      </c>
      <c r="M3726" s="49">
        <v>0.85</v>
      </c>
      <c r="N3726" s="49">
        <v>0.15</v>
      </c>
      <c r="O3726" s="50">
        <f>Ugovori_OPULJP[[#This Row],[Bespovratna sredstva - Ukupno (EU+Nac) HRK
= Ukupna ugovorena vrijednost bespovratnih sredstava]]*Ugovori_OPULJP[[#This Row],[EU STOPA SUFINANCIRANJA %
EU CO-FINANCING RATE %]]</f>
        <v>1005832.5654999999</v>
      </c>
      <c r="P3726" s="51">
        <f>Ugovori_OPULJP[[#This Row],[Bespovratna sredstva - EU dio - HRK]]/7.5345</f>
        <v>133496.92288804828</v>
      </c>
      <c r="Q3726" s="50">
        <f>Ugovori_OPULJP[[#This Row],[Bespovratna sredstva - Ukupno (EU+Nac) HRK
= Ukupna ugovorena vrijednost bespovratnih sredstava]]*Ugovori_OPULJP[[#This Row],[STOPA NACIONALNOG SUFINANCIRANJA %]]</f>
        <v>177499.8645</v>
      </c>
      <c r="R3726" s="51">
        <f>Ugovori_OPULJP[[#This Row],[Bespovratna sredstva - Nacionalni dio - HRK]]/7.5345</f>
        <v>23558.280509655582</v>
      </c>
      <c r="S3726" s="52">
        <v>1183332.43</v>
      </c>
      <c r="T3726" s="53">
        <f>Ugovori_OPULJP[[#This Row],[Bespovratna sredstva - Ukupno (EU+Nac) HRK
= Ukupna ugovorena vrijednost bespovratnih sredstava]]/7.5345</f>
        <v>157055.20339770388</v>
      </c>
      <c r="U3726" s="50">
        <v>0</v>
      </c>
      <c r="V3726" s="51">
        <f>Ugovori_OPULJP[[#This Row],[Javni doprinos korisnika - HRK]]/7.5345</f>
        <v>0</v>
      </c>
      <c r="W3726" s="50">
        <v>0</v>
      </c>
      <c r="X3726" s="51">
        <f>Ugovori_OPULJP[[#This Row],[Privatni doprinos korisnika - HRK]]/7.5345</f>
        <v>0</v>
      </c>
      <c r="Y3726" s="52">
        <v>1183332.43</v>
      </c>
      <c r="Z3726" s="53">
        <f>Ugovori_OPULJP[[#This Row],[UKUPNI PRIHVATLJIVI IZDACI
TOTAL ELIGIBLE EXPENDITURE
= Bespovratna sredstva ukupno + doprinos korisnika
= Ukupni prihvatljivi troškovi
= Ukupna ugovorena vrijednost projekta HRK]]/7.5345</f>
        <v>157055.20339770388</v>
      </c>
      <c r="AA3726" s="57" t="s">
        <v>12326</v>
      </c>
      <c r="AB3726" s="57" t="s">
        <v>753</v>
      </c>
      <c r="AC3726" s="107" t="s">
        <v>13515</v>
      </c>
      <c r="AD3726" s="63" t="s">
        <v>12328</v>
      </c>
    </row>
    <row r="3727" spans="1:30" ht="88.5" customHeight="1" x14ac:dyDescent="0.2">
      <c r="A3727" s="61" t="s">
        <v>13516</v>
      </c>
      <c r="B3727" s="55" t="s">
        <v>12136</v>
      </c>
      <c r="C3727" s="56" t="s">
        <v>12323</v>
      </c>
      <c r="D3727" s="56" t="s">
        <v>13439</v>
      </c>
      <c r="E3727" s="57" t="s">
        <v>76</v>
      </c>
      <c r="F3727" s="62" t="s">
        <v>13517</v>
      </c>
      <c r="G3727" s="45" t="s">
        <v>13002</v>
      </c>
      <c r="H3727" s="59">
        <v>44328</v>
      </c>
      <c r="I3727" s="59">
        <v>44938</v>
      </c>
      <c r="J3727" s="48" t="str">
        <f>IF(Ugovori_OPULJP[[#This Row],[DATUM ZAVRŠETKA OPERACIJE]]&gt;DATE(2024,3,31),"u provedbi","završen")</f>
        <v>završen</v>
      </c>
      <c r="K3727" s="58" t="s">
        <v>13518</v>
      </c>
      <c r="L3727" s="58" t="s">
        <v>37</v>
      </c>
      <c r="M3727" s="49">
        <v>0.85</v>
      </c>
      <c r="N3727" s="49">
        <v>0.15</v>
      </c>
      <c r="O3727" s="50">
        <f>Ugovori_OPULJP[[#This Row],[Bespovratna sredstva - Ukupno (EU+Nac) HRK
= Ukupna ugovorena vrijednost bespovratnih sredstava]]*Ugovori_OPULJP[[#This Row],[EU STOPA SUFINANCIRANJA %
EU CO-FINANCING RATE %]]</f>
        <v>2036020.1384999999</v>
      </c>
      <c r="P3727" s="51">
        <f>Ugovori_OPULJP[[#This Row],[Bespovratna sredstva - EU dio - HRK]]/7.5345</f>
        <v>270226.31077045586</v>
      </c>
      <c r="Q3727" s="50">
        <f>Ugovori_OPULJP[[#This Row],[Bespovratna sredstva - Ukupno (EU+Nac) HRK
= Ukupna ugovorena vrijednost bespovratnih sredstava]]*Ugovori_OPULJP[[#This Row],[STOPA NACIONALNOG SUFINANCIRANJA %]]</f>
        <v>359297.6715</v>
      </c>
      <c r="R3727" s="51">
        <f>Ugovori_OPULJP[[#This Row],[Bespovratna sredstva - Nacionalni dio - HRK]]/7.5345</f>
        <v>47686.996018315745</v>
      </c>
      <c r="S3727" s="52">
        <v>2395317.81</v>
      </c>
      <c r="T3727" s="53">
        <f>Ugovori_OPULJP[[#This Row],[Bespovratna sredstva - Ukupno (EU+Nac) HRK
= Ukupna ugovorena vrijednost bespovratnih sredstava]]/7.5345</f>
        <v>317913.30678877165</v>
      </c>
      <c r="U3727" s="50">
        <v>0</v>
      </c>
      <c r="V3727" s="51">
        <f>Ugovori_OPULJP[[#This Row],[Javni doprinos korisnika - HRK]]/7.5345</f>
        <v>0</v>
      </c>
      <c r="W3727" s="50">
        <v>0</v>
      </c>
      <c r="X3727" s="51">
        <f>Ugovori_OPULJP[[#This Row],[Privatni doprinos korisnika - HRK]]/7.5345</f>
        <v>0</v>
      </c>
      <c r="Y3727" s="52">
        <v>2395317.81</v>
      </c>
      <c r="Z3727" s="53">
        <f>Ugovori_OPULJP[[#This Row],[UKUPNI PRIHVATLJIVI IZDACI
TOTAL ELIGIBLE EXPENDITURE
= Bespovratna sredstva ukupno + doprinos korisnika
= Ukupni prihvatljivi troškovi
= Ukupna ugovorena vrijednost projekta HRK]]/7.5345</f>
        <v>317913.30678877165</v>
      </c>
      <c r="AA3727" s="57" t="s">
        <v>12326</v>
      </c>
      <c r="AB3727" s="57" t="s">
        <v>753</v>
      </c>
      <c r="AC3727" s="107" t="s">
        <v>13519</v>
      </c>
      <c r="AD3727" s="63" t="s">
        <v>12328</v>
      </c>
    </row>
    <row r="3728" spans="1:30" ht="88.5" customHeight="1" x14ac:dyDescent="0.2">
      <c r="A3728" s="61" t="s">
        <v>13520</v>
      </c>
      <c r="B3728" s="55" t="s">
        <v>12136</v>
      </c>
      <c r="C3728" s="56" t="s">
        <v>12323</v>
      </c>
      <c r="D3728" s="56" t="s">
        <v>13439</v>
      </c>
      <c r="E3728" s="57" t="s">
        <v>76</v>
      </c>
      <c r="F3728" s="62" t="s">
        <v>13521</v>
      </c>
      <c r="G3728" s="45" t="s">
        <v>13073</v>
      </c>
      <c r="H3728" s="59">
        <v>44328</v>
      </c>
      <c r="I3728" s="59">
        <v>45058</v>
      </c>
      <c r="J3728" s="48" t="str">
        <f>IF(Ugovori_OPULJP[[#This Row],[DATUM ZAVRŠETKA OPERACIJE]]&gt;DATE(2024,3,31),"u provedbi","završen")</f>
        <v>završen</v>
      </c>
      <c r="K3728" s="58" t="s">
        <v>109</v>
      </c>
      <c r="L3728" s="58" t="s">
        <v>104</v>
      </c>
      <c r="M3728" s="49">
        <v>0.85</v>
      </c>
      <c r="N3728" s="49">
        <v>0.15</v>
      </c>
      <c r="O3728" s="50">
        <f>Ugovori_OPULJP[[#This Row],[Bespovratna sredstva - Ukupno (EU+Nac) HRK
= Ukupna ugovorena vrijednost bespovratnih sredstava]]*Ugovori_OPULJP[[#This Row],[EU STOPA SUFINANCIRANJA %
EU CO-FINANCING RATE %]]</f>
        <v>2296527.6709999996</v>
      </c>
      <c r="P3728" s="51">
        <f>Ugovori_OPULJP[[#This Row],[Bespovratna sredstva - EU dio - HRK]]/7.5345</f>
        <v>304801.60209702031</v>
      </c>
      <c r="Q3728" s="50">
        <f>Ugovori_OPULJP[[#This Row],[Bespovratna sredstva - Ukupno (EU+Nac) HRK
= Ukupna ugovorena vrijednost bespovratnih sredstava]]*Ugovori_OPULJP[[#This Row],[STOPA NACIONALNOG SUFINANCIRANJA %]]</f>
        <v>405269.58899999998</v>
      </c>
      <c r="R3728" s="51">
        <f>Ugovori_OPULJP[[#This Row],[Bespovratna sredstva - Nacionalni dio - HRK]]/7.5345</f>
        <v>53788.518017121234</v>
      </c>
      <c r="S3728" s="52">
        <v>2701797.26</v>
      </c>
      <c r="T3728" s="53">
        <f>Ugovori_OPULJP[[#This Row],[Bespovratna sredstva - Ukupno (EU+Nac) HRK
= Ukupna ugovorena vrijednost bespovratnih sredstava]]/7.5345</f>
        <v>358590.12011414155</v>
      </c>
      <c r="U3728" s="50">
        <v>0</v>
      </c>
      <c r="V3728" s="51">
        <f>Ugovori_OPULJP[[#This Row],[Javni doprinos korisnika - HRK]]/7.5345</f>
        <v>0</v>
      </c>
      <c r="W3728" s="50">
        <v>0</v>
      </c>
      <c r="X3728" s="51">
        <f>Ugovori_OPULJP[[#This Row],[Privatni doprinos korisnika - HRK]]/7.5345</f>
        <v>0</v>
      </c>
      <c r="Y3728" s="52">
        <v>2701797.26</v>
      </c>
      <c r="Z3728" s="53">
        <f>Ugovori_OPULJP[[#This Row],[UKUPNI PRIHVATLJIVI IZDACI
TOTAL ELIGIBLE EXPENDITURE
= Bespovratna sredstva ukupno + doprinos korisnika
= Ukupni prihvatljivi troškovi
= Ukupna ugovorena vrijednost projekta HRK]]/7.5345</f>
        <v>358590.12011414155</v>
      </c>
      <c r="AA3728" s="57" t="s">
        <v>12326</v>
      </c>
      <c r="AB3728" s="57" t="s">
        <v>753</v>
      </c>
      <c r="AC3728" s="107" t="s">
        <v>13522</v>
      </c>
      <c r="AD3728" s="63" t="s">
        <v>12328</v>
      </c>
    </row>
    <row r="3729" spans="1:30" ht="88.5" customHeight="1" x14ac:dyDescent="0.2">
      <c r="A3729" s="61" t="s">
        <v>13523</v>
      </c>
      <c r="B3729" s="55" t="s">
        <v>12136</v>
      </c>
      <c r="C3729" s="56" t="s">
        <v>12323</v>
      </c>
      <c r="D3729" s="56" t="s">
        <v>13439</v>
      </c>
      <c r="E3729" s="57" t="s">
        <v>76</v>
      </c>
      <c r="F3729" s="62" t="s">
        <v>13524</v>
      </c>
      <c r="G3729" s="45" t="s">
        <v>1659</v>
      </c>
      <c r="H3729" s="59">
        <v>44328</v>
      </c>
      <c r="I3729" s="59">
        <v>45058</v>
      </c>
      <c r="J3729" s="48" t="str">
        <f>IF(Ugovori_OPULJP[[#This Row],[DATUM ZAVRŠETKA OPERACIJE]]&gt;DATE(2024,3,31),"u provedbi","završen")</f>
        <v>završen</v>
      </c>
      <c r="K3729" s="58" t="s">
        <v>154</v>
      </c>
      <c r="L3729" s="46" t="s">
        <v>155</v>
      </c>
      <c r="M3729" s="49">
        <v>0.85</v>
      </c>
      <c r="N3729" s="49">
        <v>0.15</v>
      </c>
      <c r="O3729" s="50">
        <f>Ugovori_OPULJP[[#This Row],[Bespovratna sredstva - Ukupno (EU+Nac) HRK
= Ukupna ugovorena vrijednost bespovratnih sredstava]]*Ugovori_OPULJP[[#This Row],[EU STOPA SUFINANCIRANJA %
EU CO-FINANCING RATE %]]</f>
        <v>1712479.3939999999</v>
      </c>
      <c r="P3729" s="51">
        <f>Ugovori_OPULJP[[#This Row],[Bespovratna sredstva - EU dio - HRK]]/7.5345</f>
        <v>227285.07452385689</v>
      </c>
      <c r="Q3729" s="50">
        <f>Ugovori_OPULJP[[#This Row],[Bespovratna sredstva - Ukupno (EU+Nac) HRK
= Ukupna ugovorena vrijednost bespovratnih sredstava]]*Ugovori_OPULJP[[#This Row],[STOPA NACIONALNOG SUFINANCIRANJA %]]</f>
        <v>302202.24599999998</v>
      </c>
      <c r="R3729" s="51">
        <f>Ugovori_OPULJP[[#This Row],[Bespovratna sredstva - Nacionalni dio - HRK]]/7.5345</f>
        <v>40109.130798327686</v>
      </c>
      <c r="S3729" s="52">
        <v>2014681.64</v>
      </c>
      <c r="T3729" s="53">
        <f>Ugovori_OPULJP[[#This Row],[Bespovratna sredstva - Ukupno (EU+Nac) HRK
= Ukupna ugovorena vrijednost bespovratnih sredstava]]/7.5345</f>
        <v>267394.2053221846</v>
      </c>
      <c r="U3729" s="50">
        <v>0</v>
      </c>
      <c r="V3729" s="51">
        <f>Ugovori_OPULJP[[#This Row],[Javni doprinos korisnika - HRK]]/7.5345</f>
        <v>0</v>
      </c>
      <c r="W3729" s="50">
        <v>0</v>
      </c>
      <c r="X3729" s="51">
        <f>Ugovori_OPULJP[[#This Row],[Privatni doprinos korisnika - HRK]]/7.5345</f>
        <v>0</v>
      </c>
      <c r="Y3729" s="52">
        <v>2014681.64</v>
      </c>
      <c r="Z3729" s="53">
        <f>Ugovori_OPULJP[[#This Row],[UKUPNI PRIHVATLJIVI IZDACI
TOTAL ELIGIBLE EXPENDITURE
= Bespovratna sredstva ukupno + doprinos korisnika
= Ukupni prihvatljivi troškovi
= Ukupna ugovorena vrijednost projekta HRK]]/7.5345</f>
        <v>267394.2053221846</v>
      </c>
      <c r="AA3729" s="57" t="s">
        <v>12326</v>
      </c>
      <c r="AB3729" s="57" t="s">
        <v>753</v>
      </c>
      <c r="AC3729" s="107" t="s">
        <v>13525</v>
      </c>
      <c r="AD3729" s="63" t="s">
        <v>12328</v>
      </c>
    </row>
    <row r="3730" spans="1:30" ht="88.5" customHeight="1" x14ac:dyDescent="0.2">
      <c r="A3730" s="61" t="s">
        <v>13526</v>
      </c>
      <c r="B3730" s="55" t="s">
        <v>12136</v>
      </c>
      <c r="C3730" s="56" t="s">
        <v>12323</v>
      </c>
      <c r="D3730" s="56" t="s">
        <v>13439</v>
      </c>
      <c r="E3730" s="57" t="s">
        <v>76</v>
      </c>
      <c r="F3730" s="62" t="s">
        <v>13527</v>
      </c>
      <c r="G3730" s="62" t="s">
        <v>13528</v>
      </c>
      <c r="H3730" s="59">
        <v>44328</v>
      </c>
      <c r="I3730" s="59">
        <v>45058</v>
      </c>
      <c r="J3730" s="48" t="str">
        <f>IF(Ugovori_OPULJP[[#This Row],[DATUM ZAVRŠETKA OPERACIJE]]&gt;DATE(2024,3,31),"u provedbi","završen")</f>
        <v>završen</v>
      </c>
      <c r="K3730" s="58" t="s">
        <v>4812</v>
      </c>
      <c r="L3730" s="58" t="s">
        <v>37</v>
      </c>
      <c r="M3730" s="49">
        <v>0.85</v>
      </c>
      <c r="N3730" s="49">
        <v>0.15</v>
      </c>
      <c r="O3730" s="50">
        <f>Ugovori_OPULJP[[#This Row],[Bespovratna sredstva - Ukupno (EU+Nac) HRK
= Ukupna ugovorena vrijednost bespovratnih sredstava]]*Ugovori_OPULJP[[#This Row],[EU STOPA SUFINANCIRANJA %
EU CO-FINANCING RATE %]]</f>
        <v>995939.51749999996</v>
      </c>
      <c r="P3730" s="51">
        <f>Ugovori_OPULJP[[#This Row],[Bespovratna sredstva - EU dio - HRK]]/7.5345</f>
        <v>132183.8897737076</v>
      </c>
      <c r="Q3730" s="50">
        <f>Ugovori_OPULJP[[#This Row],[Bespovratna sredstva - Ukupno (EU+Nac) HRK
= Ukupna ugovorena vrijednost bespovratnih sredstava]]*Ugovori_OPULJP[[#This Row],[STOPA NACIONALNOG SUFINANCIRANJA %]]</f>
        <v>175754.0325</v>
      </c>
      <c r="R3730" s="51">
        <f>Ugovori_OPULJP[[#This Row],[Bespovratna sredstva - Nacionalni dio - HRK]]/7.5345</f>
        <v>23326.56878359546</v>
      </c>
      <c r="S3730" s="52">
        <v>1171693.55</v>
      </c>
      <c r="T3730" s="53">
        <f>Ugovori_OPULJP[[#This Row],[Bespovratna sredstva - Ukupno (EU+Nac) HRK
= Ukupna ugovorena vrijednost bespovratnih sredstava]]/7.5345</f>
        <v>155510.45855730306</v>
      </c>
      <c r="U3730" s="50">
        <v>0</v>
      </c>
      <c r="V3730" s="51">
        <f>Ugovori_OPULJP[[#This Row],[Javni doprinos korisnika - HRK]]/7.5345</f>
        <v>0</v>
      </c>
      <c r="W3730" s="50">
        <v>0</v>
      </c>
      <c r="X3730" s="51">
        <f>Ugovori_OPULJP[[#This Row],[Privatni doprinos korisnika - HRK]]/7.5345</f>
        <v>0</v>
      </c>
      <c r="Y3730" s="52">
        <v>1171693.55</v>
      </c>
      <c r="Z3730" s="53">
        <f>Ugovori_OPULJP[[#This Row],[UKUPNI PRIHVATLJIVI IZDACI
TOTAL ELIGIBLE EXPENDITURE
= Bespovratna sredstva ukupno + doprinos korisnika
= Ukupni prihvatljivi troškovi
= Ukupna ugovorena vrijednost projekta HRK]]/7.5345</f>
        <v>155510.45855730306</v>
      </c>
      <c r="AA3730" s="57" t="s">
        <v>12326</v>
      </c>
      <c r="AB3730" s="57" t="s">
        <v>753</v>
      </c>
      <c r="AC3730" s="107" t="s">
        <v>13529</v>
      </c>
      <c r="AD3730" s="63" t="s">
        <v>12328</v>
      </c>
    </row>
    <row r="3731" spans="1:30" ht="88.5" customHeight="1" x14ac:dyDescent="0.2">
      <c r="A3731" s="61" t="s">
        <v>13530</v>
      </c>
      <c r="B3731" s="55" t="s">
        <v>12136</v>
      </c>
      <c r="C3731" s="56" t="s">
        <v>12323</v>
      </c>
      <c r="D3731" s="56" t="s">
        <v>13439</v>
      </c>
      <c r="E3731" s="57" t="s">
        <v>76</v>
      </c>
      <c r="F3731" s="62" t="s">
        <v>13531</v>
      </c>
      <c r="G3731" s="62" t="s">
        <v>125</v>
      </c>
      <c r="H3731" s="59">
        <v>44328</v>
      </c>
      <c r="I3731" s="59">
        <v>45058</v>
      </c>
      <c r="J3731" s="48" t="str">
        <f>IF(Ugovori_OPULJP[[#This Row],[DATUM ZAVRŠETKA OPERACIJE]]&gt;DATE(2024,3,31),"u provedbi","završen")</f>
        <v>završen</v>
      </c>
      <c r="K3731" s="58" t="s">
        <v>10535</v>
      </c>
      <c r="L3731" s="58" t="s">
        <v>37</v>
      </c>
      <c r="M3731" s="49">
        <v>0.85</v>
      </c>
      <c r="N3731" s="49">
        <v>0.15</v>
      </c>
      <c r="O3731" s="50">
        <f>Ugovori_OPULJP[[#This Row],[Bespovratna sredstva - Ukupno (EU+Nac) HRK
= Ukupna ugovorena vrijednost bespovratnih sredstava]]*Ugovori_OPULJP[[#This Row],[EU STOPA SUFINANCIRANJA %
EU CO-FINANCING RATE %]]</f>
        <v>1793659.8</v>
      </c>
      <c r="P3731" s="51">
        <f>Ugovori_OPULJP[[#This Row],[Bespovratna sredstva - EU dio - HRK]]/7.5345</f>
        <v>238059.56599641647</v>
      </c>
      <c r="Q3731" s="50">
        <f>Ugovori_OPULJP[[#This Row],[Bespovratna sredstva - Ukupno (EU+Nac) HRK
= Ukupna ugovorena vrijednost bespovratnih sredstava]]*Ugovori_OPULJP[[#This Row],[STOPA NACIONALNOG SUFINANCIRANJA %]]</f>
        <v>316528.2</v>
      </c>
      <c r="R3731" s="51">
        <f>Ugovori_OPULJP[[#This Row],[Bespovratna sredstva - Nacionalni dio - HRK]]/7.5345</f>
        <v>42010.511646426436</v>
      </c>
      <c r="S3731" s="52">
        <v>2110188</v>
      </c>
      <c r="T3731" s="53">
        <f>Ugovori_OPULJP[[#This Row],[Bespovratna sredstva - Ukupno (EU+Nac) HRK
= Ukupna ugovorena vrijednost bespovratnih sredstava]]/7.5345</f>
        <v>280070.07764284289</v>
      </c>
      <c r="U3731" s="50">
        <v>0</v>
      </c>
      <c r="V3731" s="51">
        <f>Ugovori_OPULJP[[#This Row],[Javni doprinos korisnika - HRK]]/7.5345</f>
        <v>0</v>
      </c>
      <c r="W3731" s="50">
        <v>0</v>
      </c>
      <c r="X3731" s="51">
        <f>Ugovori_OPULJP[[#This Row],[Privatni doprinos korisnika - HRK]]/7.5345</f>
        <v>0</v>
      </c>
      <c r="Y3731" s="52">
        <v>2110188</v>
      </c>
      <c r="Z3731" s="53">
        <f>Ugovori_OPULJP[[#This Row],[UKUPNI PRIHVATLJIVI IZDACI
TOTAL ELIGIBLE EXPENDITURE
= Bespovratna sredstva ukupno + doprinos korisnika
= Ukupni prihvatljivi troškovi
= Ukupna ugovorena vrijednost projekta HRK]]/7.5345</f>
        <v>280070.07764284289</v>
      </c>
      <c r="AA3731" s="57" t="s">
        <v>12326</v>
      </c>
      <c r="AB3731" s="57" t="s">
        <v>753</v>
      </c>
      <c r="AC3731" s="107" t="s">
        <v>13532</v>
      </c>
      <c r="AD3731" s="63" t="s">
        <v>12328</v>
      </c>
    </row>
    <row r="3732" spans="1:30" ht="88.5" customHeight="1" x14ac:dyDescent="0.2">
      <c r="A3732" s="61" t="s">
        <v>13533</v>
      </c>
      <c r="B3732" s="55" t="s">
        <v>12136</v>
      </c>
      <c r="C3732" s="56" t="s">
        <v>12323</v>
      </c>
      <c r="D3732" s="56" t="s">
        <v>13439</v>
      </c>
      <c r="E3732" s="57" t="s">
        <v>76</v>
      </c>
      <c r="F3732" s="62" t="s">
        <v>13534</v>
      </c>
      <c r="G3732" s="62" t="s">
        <v>3848</v>
      </c>
      <c r="H3732" s="59">
        <v>44376</v>
      </c>
      <c r="I3732" s="59">
        <v>45106</v>
      </c>
      <c r="J3732" s="48" t="str">
        <f>IF(Ugovori_OPULJP[[#This Row],[DATUM ZAVRŠETKA OPERACIJE]]&gt;DATE(2024,3,31),"u provedbi","završen")</f>
        <v>završen</v>
      </c>
      <c r="K3732" s="58" t="s">
        <v>104</v>
      </c>
      <c r="L3732" s="58" t="s">
        <v>104</v>
      </c>
      <c r="M3732" s="49">
        <v>0.85</v>
      </c>
      <c r="N3732" s="49">
        <v>0.15</v>
      </c>
      <c r="O3732" s="50">
        <f>Ugovori_OPULJP[[#This Row],[Bespovratna sredstva - Ukupno (EU+Nac) HRK
= Ukupna ugovorena vrijednost bespovratnih sredstava]]*Ugovori_OPULJP[[#This Row],[EU STOPA SUFINANCIRANJA %
EU CO-FINANCING RATE %]]</f>
        <v>2353801.1214999999</v>
      </c>
      <c r="P3732" s="51">
        <f>Ugovori_OPULJP[[#This Row],[Bespovratna sredstva - EU dio - HRK]]/7.5345</f>
        <v>312403.09529497643</v>
      </c>
      <c r="Q3732" s="50">
        <f>Ugovori_OPULJP[[#This Row],[Bespovratna sredstva - Ukupno (EU+Nac) HRK
= Ukupna ugovorena vrijednost bespovratnih sredstava]]*Ugovori_OPULJP[[#This Row],[STOPA NACIONALNOG SUFINANCIRANJA %]]</f>
        <v>415376.66849999997</v>
      </c>
      <c r="R3732" s="51">
        <f>Ugovori_OPULJP[[#This Row],[Bespovratna sredstva - Nacionalni dio - HRK]]/7.5345</f>
        <v>55129.957993231132</v>
      </c>
      <c r="S3732" s="52">
        <v>2769177.79</v>
      </c>
      <c r="T3732" s="53">
        <f>Ugovori_OPULJP[[#This Row],[Bespovratna sredstva - Ukupno (EU+Nac) HRK
= Ukupna ugovorena vrijednost bespovratnih sredstava]]/7.5345</f>
        <v>367533.05328820756</v>
      </c>
      <c r="U3732" s="50">
        <v>0</v>
      </c>
      <c r="V3732" s="51">
        <f>Ugovori_OPULJP[[#This Row],[Javni doprinos korisnika - HRK]]/7.5345</f>
        <v>0</v>
      </c>
      <c r="W3732" s="50">
        <v>0</v>
      </c>
      <c r="X3732" s="51">
        <f>Ugovori_OPULJP[[#This Row],[Privatni doprinos korisnika - HRK]]/7.5345</f>
        <v>0</v>
      </c>
      <c r="Y3732" s="52">
        <v>2769177.79</v>
      </c>
      <c r="Z3732" s="53">
        <f>Ugovori_OPULJP[[#This Row],[UKUPNI PRIHVATLJIVI IZDACI
TOTAL ELIGIBLE EXPENDITURE
= Bespovratna sredstva ukupno + doprinos korisnika
= Ukupni prihvatljivi troškovi
= Ukupna ugovorena vrijednost projekta HRK]]/7.5345</f>
        <v>367533.05328820756</v>
      </c>
      <c r="AA3732" s="57" t="s">
        <v>12326</v>
      </c>
      <c r="AB3732" s="57" t="s">
        <v>753</v>
      </c>
      <c r="AC3732" s="108" t="s">
        <v>13535</v>
      </c>
      <c r="AD3732" s="63" t="s">
        <v>12328</v>
      </c>
    </row>
    <row r="3733" spans="1:30" ht="88.5" customHeight="1" x14ac:dyDescent="0.2">
      <c r="A3733" s="61" t="s">
        <v>13536</v>
      </c>
      <c r="B3733" s="55" t="s">
        <v>12136</v>
      </c>
      <c r="C3733" s="56" t="s">
        <v>12323</v>
      </c>
      <c r="D3733" s="56" t="s">
        <v>13439</v>
      </c>
      <c r="E3733" s="57" t="s">
        <v>76</v>
      </c>
      <c r="F3733" s="62" t="s">
        <v>13537</v>
      </c>
      <c r="G3733" s="62" t="s">
        <v>4652</v>
      </c>
      <c r="H3733" s="59">
        <v>44376</v>
      </c>
      <c r="I3733" s="59">
        <v>45106</v>
      </c>
      <c r="J3733" s="48" t="str">
        <f>IF(Ugovori_OPULJP[[#This Row],[DATUM ZAVRŠETKA OPERACIJE]]&gt;DATE(2024,3,31),"u provedbi","završen")</f>
        <v>završen</v>
      </c>
      <c r="K3733" s="67" t="s">
        <v>10368</v>
      </c>
      <c r="L3733" s="58" t="s">
        <v>173</v>
      </c>
      <c r="M3733" s="49">
        <v>0.85</v>
      </c>
      <c r="N3733" s="49">
        <v>0.15</v>
      </c>
      <c r="O3733" s="50">
        <f>Ugovori_OPULJP[[#This Row],[Bespovratna sredstva - Ukupno (EU+Nac) HRK
= Ukupna ugovorena vrijednost bespovratnih sredstava]]*Ugovori_OPULJP[[#This Row],[EU STOPA SUFINANCIRANJA %
EU CO-FINANCING RATE %]]</f>
        <v>1925192.7355</v>
      </c>
      <c r="P3733" s="51">
        <f>Ugovori_OPULJP[[#This Row],[Bespovratna sredstva - EU dio - HRK]]/7.5345</f>
        <v>255516.98659499633</v>
      </c>
      <c r="Q3733" s="50">
        <f>Ugovori_OPULJP[[#This Row],[Bespovratna sredstva - Ukupno (EU+Nac) HRK
= Ukupna ugovorena vrijednost bespovratnih sredstava]]*Ugovori_OPULJP[[#This Row],[STOPA NACIONALNOG SUFINANCIRANJA %]]</f>
        <v>339739.89449999999</v>
      </c>
      <c r="R3733" s="51">
        <f>Ugovori_OPULJP[[#This Row],[Bespovratna sredstva - Nacionalni dio - HRK]]/7.5345</f>
        <v>45091.232928528763</v>
      </c>
      <c r="S3733" s="52">
        <v>2264932.63</v>
      </c>
      <c r="T3733" s="53">
        <f>Ugovori_OPULJP[[#This Row],[Bespovratna sredstva - Ukupno (EU+Nac) HRK
= Ukupna ugovorena vrijednost bespovratnih sredstava]]/7.5345</f>
        <v>300608.2195235251</v>
      </c>
      <c r="U3733" s="50">
        <v>0</v>
      </c>
      <c r="V3733" s="51">
        <f>Ugovori_OPULJP[[#This Row],[Javni doprinos korisnika - HRK]]/7.5345</f>
        <v>0</v>
      </c>
      <c r="W3733" s="50">
        <v>0</v>
      </c>
      <c r="X3733" s="51">
        <f>Ugovori_OPULJP[[#This Row],[Privatni doprinos korisnika - HRK]]/7.5345</f>
        <v>0</v>
      </c>
      <c r="Y3733" s="52">
        <v>2264932.63</v>
      </c>
      <c r="Z3733" s="53">
        <f>Ugovori_OPULJP[[#This Row],[UKUPNI PRIHVATLJIVI IZDACI
TOTAL ELIGIBLE EXPENDITURE
= Bespovratna sredstva ukupno + doprinos korisnika
= Ukupni prihvatljivi troškovi
= Ukupna ugovorena vrijednost projekta HRK]]/7.5345</f>
        <v>300608.2195235251</v>
      </c>
      <c r="AA3733" s="57" t="s">
        <v>12326</v>
      </c>
      <c r="AB3733" s="57" t="s">
        <v>753</v>
      </c>
      <c r="AC3733" s="108" t="s">
        <v>13538</v>
      </c>
      <c r="AD3733" s="63" t="s">
        <v>12328</v>
      </c>
    </row>
    <row r="3734" spans="1:30" ht="88.5" customHeight="1" x14ac:dyDescent="0.2">
      <c r="A3734" s="61" t="s">
        <v>13539</v>
      </c>
      <c r="B3734" s="55" t="s">
        <v>12136</v>
      </c>
      <c r="C3734" s="56" t="s">
        <v>12323</v>
      </c>
      <c r="D3734" s="56" t="s">
        <v>13439</v>
      </c>
      <c r="E3734" s="57" t="s">
        <v>76</v>
      </c>
      <c r="F3734" s="62" t="s">
        <v>13540</v>
      </c>
      <c r="G3734" s="62" t="s">
        <v>566</v>
      </c>
      <c r="H3734" s="59">
        <v>44376</v>
      </c>
      <c r="I3734" s="59">
        <v>45106</v>
      </c>
      <c r="J3734" s="48" t="str">
        <f>IF(Ugovori_OPULJP[[#This Row],[DATUM ZAVRŠETKA OPERACIJE]]&gt;DATE(2024,3,31),"u provedbi","završen")</f>
        <v>završen</v>
      </c>
      <c r="K3734" s="58" t="s">
        <v>155</v>
      </c>
      <c r="L3734" s="46" t="s">
        <v>155</v>
      </c>
      <c r="M3734" s="49">
        <v>0.85</v>
      </c>
      <c r="N3734" s="49">
        <v>0.15</v>
      </c>
      <c r="O3734" s="50">
        <f>Ugovori_OPULJP[[#This Row],[Bespovratna sredstva - Ukupno (EU+Nac) HRK
= Ukupna ugovorena vrijednost bespovratnih sredstava]]*Ugovori_OPULJP[[#This Row],[EU STOPA SUFINANCIRANJA %
EU CO-FINANCING RATE %]]</f>
        <v>1990288.4639999999</v>
      </c>
      <c r="P3734" s="51">
        <f>Ugovori_OPULJP[[#This Row],[Bespovratna sredstva - EU dio - HRK]]/7.5345</f>
        <v>264156.67449731234</v>
      </c>
      <c r="Q3734" s="50">
        <f>Ugovori_OPULJP[[#This Row],[Bespovratna sredstva - Ukupno (EU+Nac) HRK
= Ukupna ugovorena vrijednost bespovratnih sredstava]]*Ugovori_OPULJP[[#This Row],[STOPA NACIONALNOG SUFINANCIRANJA %]]</f>
        <v>351227.37599999999</v>
      </c>
      <c r="R3734" s="51">
        <f>Ugovori_OPULJP[[#This Row],[Bespovratna sredstva - Nacionalni dio - HRK]]/7.5345</f>
        <v>46615.883734819821</v>
      </c>
      <c r="S3734" s="52">
        <v>2341515.84</v>
      </c>
      <c r="T3734" s="53">
        <f>Ugovori_OPULJP[[#This Row],[Bespovratna sredstva - Ukupno (EU+Nac) HRK
= Ukupna ugovorena vrijednost bespovratnih sredstava]]/7.5345</f>
        <v>310772.55823213217</v>
      </c>
      <c r="U3734" s="50">
        <v>0</v>
      </c>
      <c r="V3734" s="51">
        <f>Ugovori_OPULJP[[#This Row],[Javni doprinos korisnika - HRK]]/7.5345</f>
        <v>0</v>
      </c>
      <c r="W3734" s="50">
        <v>0</v>
      </c>
      <c r="X3734" s="51">
        <f>Ugovori_OPULJP[[#This Row],[Privatni doprinos korisnika - HRK]]/7.5345</f>
        <v>0</v>
      </c>
      <c r="Y3734" s="52">
        <v>2341515.84</v>
      </c>
      <c r="Z3734" s="53">
        <f>Ugovori_OPULJP[[#This Row],[UKUPNI PRIHVATLJIVI IZDACI
TOTAL ELIGIBLE EXPENDITURE
= Bespovratna sredstva ukupno + doprinos korisnika
= Ukupni prihvatljivi troškovi
= Ukupna ugovorena vrijednost projekta HRK]]/7.5345</f>
        <v>310772.55823213217</v>
      </c>
      <c r="AA3734" s="57" t="s">
        <v>12326</v>
      </c>
      <c r="AB3734" s="57" t="s">
        <v>753</v>
      </c>
      <c r="AC3734" s="108" t="s">
        <v>13541</v>
      </c>
      <c r="AD3734" s="63" t="s">
        <v>12328</v>
      </c>
    </row>
    <row r="3735" spans="1:30" ht="88.5" customHeight="1" x14ac:dyDescent="0.2">
      <c r="A3735" s="61" t="s">
        <v>13542</v>
      </c>
      <c r="B3735" s="55" t="s">
        <v>12136</v>
      </c>
      <c r="C3735" s="56" t="s">
        <v>12323</v>
      </c>
      <c r="D3735" s="56" t="s">
        <v>13439</v>
      </c>
      <c r="E3735" s="57" t="s">
        <v>76</v>
      </c>
      <c r="F3735" s="62" t="s">
        <v>13543</v>
      </c>
      <c r="G3735" s="62" t="s">
        <v>13544</v>
      </c>
      <c r="H3735" s="59">
        <v>44376</v>
      </c>
      <c r="I3735" s="59">
        <v>45106</v>
      </c>
      <c r="J3735" s="48" t="str">
        <f>IF(Ugovori_OPULJP[[#This Row],[DATUM ZAVRŠETKA OPERACIJE]]&gt;DATE(2024,3,31),"u provedbi","završen")</f>
        <v>završen</v>
      </c>
      <c r="K3735" s="58" t="s">
        <v>37</v>
      </c>
      <c r="L3735" s="58" t="s">
        <v>594</v>
      </c>
      <c r="M3735" s="49">
        <v>0.85</v>
      </c>
      <c r="N3735" s="49">
        <v>0.15</v>
      </c>
      <c r="O3735" s="50">
        <f>Ugovori_OPULJP[[#This Row],[Bespovratna sredstva - Ukupno (EU+Nac) HRK
= Ukupna ugovorena vrijednost bespovratnih sredstava]]*Ugovori_OPULJP[[#This Row],[EU STOPA SUFINANCIRANJA %
EU CO-FINANCING RATE %]]</f>
        <v>1829485.4299999997</v>
      </c>
      <c r="P3735" s="51">
        <f>Ugovori_OPULJP[[#This Row],[Bespovratna sredstva - EU dio - HRK]]/7.5345</f>
        <v>242814.4442232397</v>
      </c>
      <c r="Q3735" s="50">
        <f>Ugovori_OPULJP[[#This Row],[Bespovratna sredstva - Ukupno (EU+Nac) HRK
= Ukupna ugovorena vrijednost bespovratnih sredstava]]*Ugovori_OPULJP[[#This Row],[STOPA NACIONALNOG SUFINANCIRANJA %]]</f>
        <v>322850.36999999994</v>
      </c>
      <c r="R3735" s="51">
        <f>Ugovori_OPULJP[[#This Row],[Bespovratna sredstva - Nacionalni dio - HRK]]/7.5345</f>
        <v>42849.607804101121</v>
      </c>
      <c r="S3735" s="52">
        <v>2152335.7999999998</v>
      </c>
      <c r="T3735" s="53">
        <f>Ugovori_OPULJP[[#This Row],[Bespovratna sredstva - Ukupno (EU+Nac) HRK
= Ukupna ugovorena vrijednost bespovratnih sredstava]]/7.5345</f>
        <v>285664.05202734086</v>
      </c>
      <c r="U3735" s="50">
        <v>0</v>
      </c>
      <c r="V3735" s="51">
        <f>Ugovori_OPULJP[[#This Row],[Javni doprinos korisnika - HRK]]/7.5345</f>
        <v>0</v>
      </c>
      <c r="W3735" s="50">
        <v>0</v>
      </c>
      <c r="X3735" s="51">
        <f>Ugovori_OPULJP[[#This Row],[Privatni doprinos korisnika - HRK]]/7.5345</f>
        <v>0</v>
      </c>
      <c r="Y3735" s="52">
        <v>2152335.7999999998</v>
      </c>
      <c r="Z3735" s="53">
        <f>Ugovori_OPULJP[[#This Row],[UKUPNI PRIHVATLJIVI IZDACI
TOTAL ELIGIBLE EXPENDITURE
= Bespovratna sredstva ukupno + doprinos korisnika
= Ukupni prihvatljivi troškovi
= Ukupna ugovorena vrijednost projekta HRK]]/7.5345</f>
        <v>285664.05202734086</v>
      </c>
      <c r="AA3735" s="57" t="s">
        <v>12326</v>
      </c>
      <c r="AB3735" s="57" t="s">
        <v>753</v>
      </c>
      <c r="AC3735" s="107" t="s">
        <v>13545</v>
      </c>
      <c r="AD3735" s="63" t="s">
        <v>12328</v>
      </c>
    </row>
    <row r="3736" spans="1:30" ht="88.5" customHeight="1" x14ac:dyDescent="0.2">
      <c r="A3736" s="61" t="s">
        <v>13546</v>
      </c>
      <c r="B3736" s="55" t="s">
        <v>12136</v>
      </c>
      <c r="C3736" s="56" t="s">
        <v>12323</v>
      </c>
      <c r="D3736" s="56" t="s">
        <v>13439</v>
      </c>
      <c r="E3736" s="57" t="s">
        <v>76</v>
      </c>
      <c r="F3736" s="62" t="s">
        <v>13547</v>
      </c>
      <c r="G3736" s="62" t="s">
        <v>13548</v>
      </c>
      <c r="H3736" s="59">
        <v>44376</v>
      </c>
      <c r="I3736" s="59">
        <v>45106</v>
      </c>
      <c r="J3736" s="48" t="str">
        <f>IF(Ugovori_OPULJP[[#This Row],[DATUM ZAVRŠETKA OPERACIJE]]&gt;DATE(2024,3,31),"u provedbi","završen")</f>
        <v>završen</v>
      </c>
      <c r="K3736" s="58" t="s">
        <v>200</v>
      </c>
      <c r="L3736" s="58" t="s">
        <v>200</v>
      </c>
      <c r="M3736" s="49">
        <v>0.85</v>
      </c>
      <c r="N3736" s="49">
        <v>0.15</v>
      </c>
      <c r="O3736" s="50">
        <f>Ugovori_OPULJP[[#This Row],[Bespovratna sredstva - Ukupno (EU+Nac) HRK
= Ukupna ugovorena vrijednost bespovratnih sredstava]]*Ugovori_OPULJP[[#This Row],[EU STOPA SUFINANCIRANJA %
EU CO-FINANCING RATE %]]</f>
        <v>2092718.3514999999</v>
      </c>
      <c r="P3736" s="51">
        <f>Ugovori_OPULJP[[#This Row],[Bespovratna sredstva - EU dio - HRK]]/7.5345</f>
        <v>277751.45683190651</v>
      </c>
      <c r="Q3736" s="50">
        <f>Ugovori_OPULJP[[#This Row],[Bespovratna sredstva - Ukupno (EU+Nac) HRK
= Ukupna ugovorena vrijednost bespovratnih sredstava]]*Ugovori_OPULJP[[#This Row],[STOPA NACIONALNOG SUFINANCIRANJA %]]</f>
        <v>369303.23849999998</v>
      </c>
      <c r="R3736" s="51">
        <f>Ugovori_OPULJP[[#This Row],[Bespovratna sredstva - Nacionalni dio - HRK]]/7.5345</f>
        <v>49014.962970336448</v>
      </c>
      <c r="S3736" s="52">
        <v>2462021.59</v>
      </c>
      <c r="T3736" s="53">
        <f>Ugovori_OPULJP[[#This Row],[Bespovratna sredstva - Ukupno (EU+Nac) HRK
= Ukupna ugovorena vrijednost bespovratnih sredstava]]/7.5345</f>
        <v>326766.41980224301</v>
      </c>
      <c r="U3736" s="50">
        <v>0</v>
      </c>
      <c r="V3736" s="51">
        <f>Ugovori_OPULJP[[#This Row],[Javni doprinos korisnika - HRK]]/7.5345</f>
        <v>0</v>
      </c>
      <c r="W3736" s="50">
        <v>0</v>
      </c>
      <c r="X3736" s="51">
        <f>Ugovori_OPULJP[[#This Row],[Privatni doprinos korisnika - HRK]]/7.5345</f>
        <v>0</v>
      </c>
      <c r="Y3736" s="52">
        <v>2462021.59</v>
      </c>
      <c r="Z3736" s="53">
        <f>Ugovori_OPULJP[[#This Row],[UKUPNI PRIHVATLJIVI IZDACI
TOTAL ELIGIBLE EXPENDITURE
= Bespovratna sredstva ukupno + doprinos korisnika
= Ukupni prihvatljivi troškovi
= Ukupna ugovorena vrijednost projekta HRK]]/7.5345</f>
        <v>326766.41980224301</v>
      </c>
      <c r="AA3736" s="57" t="s">
        <v>12326</v>
      </c>
      <c r="AB3736" s="57" t="s">
        <v>753</v>
      </c>
      <c r="AC3736" s="108" t="s">
        <v>13549</v>
      </c>
      <c r="AD3736" s="63" t="s">
        <v>12328</v>
      </c>
    </row>
    <row r="3737" spans="1:30" ht="88.5" customHeight="1" x14ac:dyDescent="0.2">
      <c r="A3737" s="61" t="s">
        <v>13550</v>
      </c>
      <c r="B3737" s="55" t="s">
        <v>12136</v>
      </c>
      <c r="C3737" s="56" t="s">
        <v>12323</v>
      </c>
      <c r="D3737" s="56" t="s">
        <v>13439</v>
      </c>
      <c r="E3737" s="57" t="s">
        <v>76</v>
      </c>
      <c r="F3737" s="62" t="s">
        <v>13551</v>
      </c>
      <c r="G3737" s="62" t="s">
        <v>78</v>
      </c>
      <c r="H3737" s="59">
        <v>44376</v>
      </c>
      <c r="I3737" s="59">
        <v>45106</v>
      </c>
      <c r="J3737" s="48" t="str">
        <f>IF(Ugovori_OPULJP[[#This Row],[DATUM ZAVRŠETKA OPERACIJE]]&gt;DATE(2024,3,31),"u provedbi","završen")</f>
        <v>završen</v>
      </c>
      <c r="K3737" s="67" t="s">
        <v>13552</v>
      </c>
      <c r="L3737" s="58" t="s">
        <v>79</v>
      </c>
      <c r="M3737" s="49">
        <v>0.85</v>
      </c>
      <c r="N3737" s="49">
        <v>0.15</v>
      </c>
      <c r="O3737" s="50">
        <f>Ugovori_OPULJP[[#This Row],[Bespovratna sredstva - Ukupno (EU+Nac) HRK
= Ukupna ugovorena vrijednost bespovratnih sredstava]]*Ugovori_OPULJP[[#This Row],[EU STOPA SUFINANCIRANJA %
EU CO-FINANCING RATE %]]</f>
        <v>2457598.2850000001</v>
      </c>
      <c r="P3737" s="51">
        <f>Ugovori_OPULJP[[#This Row],[Bespovratna sredstva - EU dio - HRK]]/7.5345</f>
        <v>326179.34634016856</v>
      </c>
      <c r="Q3737" s="50">
        <f>Ugovori_OPULJP[[#This Row],[Bespovratna sredstva - Ukupno (EU+Nac) HRK
= Ukupna ugovorena vrijednost bespovratnih sredstava]]*Ugovori_OPULJP[[#This Row],[STOPA NACIONALNOG SUFINANCIRANJA %]]</f>
        <v>433693.815</v>
      </c>
      <c r="R3737" s="51">
        <f>Ugovori_OPULJP[[#This Row],[Bespovratna sredstva - Nacionalni dio - HRK]]/7.5345</f>
        <v>57561.061118853271</v>
      </c>
      <c r="S3737" s="52">
        <v>2891292.1</v>
      </c>
      <c r="T3737" s="53">
        <f>Ugovori_OPULJP[[#This Row],[Bespovratna sredstva - Ukupno (EU+Nac) HRK
= Ukupna ugovorena vrijednost bespovratnih sredstava]]/7.5345</f>
        <v>383740.40745902184</v>
      </c>
      <c r="U3737" s="50">
        <v>0</v>
      </c>
      <c r="V3737" s="51">
        <f>Ugovori_OPULJP[[#This Row],[Javni doprinos korisnika - HRK]]/7.5345</f>
        <v>0</v>
      </c>
      <c r="W3737" s="50">
        <v>0</v>
      </c>
      <c r="X3737" s="51">
        <f>Ugovori_OPULJP[[#This Row],[Privatni doprinos korisnika - HRK]]/7.5345</f>
        <v>0</v>
      </c>
      <c r="Y3737" s="52">
        <v>2891292.1</v>
      </c>
      <c r="Z3737" s="53">
        <f>Ugovori_OPULJP[[#This Row],[UKUPNI PRIHVATLJIVI IZDACI
TOTAL ELIGIBLE EXPENDITURE
= Bespovratna sredstva ukupno + doprinos korisnika
= Ukupni prihvatljivi troškovi
= Ukupna ugovorena vrijednost projekta HRK]]/7.5345</f>
        <v>383740.40745902184</v>
      </c>
      <c r="AA3737" s="57" t="s">
        <v>12326</v>
      </c>
      <c r="AB3737" s="57" t="s">
        <v>753</v>
      </c>
      <c r="AC3737" s="108" t="s">
        <v>13553</v>
      </c>
      <c r="AD3737" s="63" t="s">
        <v>12328</v>
      </c>
    </row>
    <row r="3738" spans="1:30" ht="88.5" customHeight="1" x14ac:dyDescent="0.2">
      <c r="A3738" s="61" t="s">
        <v>13554</v>
      </c>
      <c r="B3738" s="55" t="s">
        <v>12136</v>
      </c>
      <c r="C3738" s="56" t="s">
        <v>12323</v>
      </c>
      <c r="D3738" s="56" t="s">
        <v>13439</v>
      </c>
      <c r="E3738" s="57" t="s">
        <v>76</v>
      </c>
      <c r="F3738" s="62" t="s">
        <v>13555</v>
      </c>
      <c r="G3738" s="62" t="s">
        <v>10367</v>
      </c>
      <c r="H3738" s="59">
        <v>44376</v>
      </c>
      <c r="I3738" s="59">
        <v>45106</v>
      </c>
      <c r="J3738" s="48" t="str">
        <f>IF(Ugovori_OPULJP[[#This Row],[DATUM ZAVRŠETKA OPERACIJE]]&gt;DATE(2024,3,31),"u provedbi","završen")</f>
        <v>završen</v>
      </c>
      <c r="K3738" s="67" t="s">
        <v>13556</v>
      </c>
      <c r="L3738" s="58" t="s">
        <v>37</v>
      </c>
      <c r="M3738" s="49">
        <v>0.85</v>
      </c>
      <c r="N3738" s="49">
        <v>0.15</v>
      </c>
      <c r="O3738" s="50">
        <f>Ugovori_OPULJP[[#This Row],[Bespovratna sredstva - Ukupno (EU+Nac) HRK
= Ukupna ugovorena vrijednost bespovratnih sredstava]]*Ugovori_OPULJP[[#This Row],[EU STOPA SUFINANCIRANJA %
EU CO-FINANCING RATE %]]</f>
        <v>2331199.5449999999</v>
      </c>
      <c r="P3738" s="51">
        <f>Ugovori_OPULJP[[#This Row],[Bespovratna sredstva - EU dio - HRK]]/7.5345</f>
        <v>309403.3505872984</v>
      </c>
      <c r="Q3738" s="50">
        <f>Ugovori_OPULJP[[#This Row],[Bespovratna sredstva - Ukupno (EU+Nac) HRK
= Ukupna ugovorena vrijednost bespovratnih sredstava]]*Ugovori_OPULJP[[#This Row],[STOPA NACIONALNOG SUFINANCIRANJA %]]</f>
        <v>411388.15500000003</v>
      </c>
      <c r="R3738" s="51">
        <f>Ugovori_OPULJP[[#This Row],[Bespovratna sredstva - Nacionalni dio - HRK]]/7.5345</f>
        <v>54600.59128011149</v>
      </c>
      <c r="S3738" s="52">
        <v>2742587.7</v>
      </c>
      <c r="T3738" s="53">
        <f>Ugovori_OPULJP[[#This Row],[Bespovratna sredstva - Ukupno (EU+Nac) HRK
= Ukupna ugovorena vrijednost bespovratnih sredstava]]/7.5345</f>
        <v>364003.94186740991</v>
      </c>
      <c r="U3738" s="50">
        <v>0</v>
      </c>
      <c r="V3738" s="51">
        <f>Ugovori_OPULJP[[#This Row],[Javni doprinos korisnika - HRK]]/7.5345</f>
        <v>0</v>
      </c>
      <c r="W3738" s="50">
        <v>0</v>
      </c>
      <c r="X3738" s="51">
        <f>Ugovori_OPULJP[[#This Row],[Privatni doprinos korisnika - HRK]]/7.5345</f>
        <v>0</v>
      </c>
      <c r="Y3738" s="52">
        <v>2742587.7</v>
      </c>
      <c r="Z3738" s="53">
        <f>Ugovori_OPULJP[[#This Row],[UKUPNI PRIHVATLJIVI IZDACI
TOTAL ELIGIBLE EXPENDITURE
= Bespovratna sredstva ukupno + doprinos korisnika
= Ukupni prihvatljivi troškovi
= Ukupna ugovorena vrijednost projekta HRK]]/7.5345</f>
        <v>364003.94186740991</v>
      </c>
      <c r="AA3738" s="57" t="s">
        <v>12326</v>
      </c>
      <c r="AB3738" s="57" t="s">
        <v>753</v>
      </c>
      <c r="AC3738" s="108" t="s">
        <v>13557</v>
      </c>
      <c r="AD3738" s="63" t="s">
        <v>12328</v>
      </c>
    </row>
    <row r="3739" spans="1:30" ht="88.5" customHeight="1" x14ac:dyDescent="0.2">
      <c r="A3739" s="61" t="s">
        <v>13558</v>
      </c>
      <c r="B3739" s="55" t="s">
        <v>12136</v>
      </c>
      <c r="C3739" s="56" t="s">
        <v>12323</v>
      </c>
      <c r="D3739" s="56" t="s">
        <v>13439</v>
      </c>
      <c r="E3739" s="57" t="s">
        <v>76</v>
      </c>
      <c r="F3739" s="62" t="s">
        <v>13559</v>
      </c>
      <c r="G3739" s="62" t="s">
        <v>12493</v>
      </c>
      <c r="H3739" s="59">
        <v>44376</v>
      </c>
      <c r="I3739" s="59">
        <v>44985</v>
      </c>
      <c r="J3739" s="48" t="str">
        <f>IF(Ugovori_OPULJP[[#This Row],[DATUM ZAVRŠETKA OPERACIJE]]&gt;DATE(2024,3,31),"u provedbi","završen")</f>
        <v>završen</v>
      </c>
      <c r="K3739" s="67" t="s">
        <v>13560</v>
      </c>
      <c r="L3739" s="58" t="s">
        <v>37</v>
      </c>
      <c r="M3739" s="49">
        <v>0.85</v>
      </c>
      <c r="N3739" s="49">
        <v>0.15</v>
      </c>
      <c r="O3739" s="50">
        <f>Ugovori_OPULJP[[#This Row],[Bespovratna sredstva - Ukupno (EU+Nac) HRK
= Ukupna ugovorena vrijednost bespovratnih sredstava]]*Ugovori_OPULJP[[#This Row],[EU STOPA SUFINANCIRANJA %
EU CO-FINANCING RATE %]]</f>
        <v>2487380.2110000001</v>
      </c>
      <c r="P3739" s="51">
        <f>Ugovori_OPULJP[[#This Row],[Bespovratna sredstva - EU dio - HRK]]/7.5345</f>
        <v>330132.0871988851</v>
      </c>
      <c r="Q3739" s="50">
        <f>Ugovori_OPULJP[[#This Row],[Bespovratna sredstva - Ukupno (EU+Nac) HRK
= Ukupna ugovorena vrijednost bespovratnih sredstava]]*Ugovori_OPULJP[[#This Row],[STOPA NACIONALNOG SUFINANCIRANJA %]]</f>
        <v>438949.44900000002</v>
      </c>
      <c r="R3739" s="51">
        <f>Ugovori_OPULJP[[#This Row],[Bespovratna sredstva - Nacionalni dio - HRK]]/7.5345</f>
        <v>58258.603623332667</v>
      </c>
      <c r="S3739" s="52">
        <v>2926329.66</v>
      </c>
      <c r="T3739" s="53">
        <f>Ugovori_OPULJP[[#This Row],[Bespovratna sredstva - Ukupno (EU+Nac) HRK
= Ukupna ugovorena vrijednost bespovratnih sredstava]]/7.5345</f>
        <v>388390.69082221779</v>
      </c>
      <c r="U3739" s="50">
        <v>0</v>
      </c>
      <c r="V3739" s="51">
        <f>Ugovori_OPULJP[[#This Row],[Javni doprinos korisnika - HRK]]/7.5345</f>
        <v>0</v>
      </c>
      <c r="W3739" s="50">
        <v>0</v>
      </c>
      <c r="X3739" s="51">
        <f>Ugovori_OPULJP[[#This Row],[Privatni doprinos korisnika - HRK]]/7.5345</f>
        <v>0</v>
      </c>
      <c r="Y3739" s="52">
        <v>2926329.66</v>
      </c>
      <c r="Z3739" s="53">
        <f>Ugovori_OPULJP[[#This Row],[UKUPNI PRIHVATLJIVI IZDACI
TOTAL ELIGIBLE EXPENDITURE
= Bespovratna sredstva ukupno + doprinos korisnika
= Ukupni prihvatljivi troškovi
= Ukupna ugovorena vrijednost projekta HRK]]/7.5345</f>
        <v>388390.69082221779</v>
      </c>
      <c r="AA3739" s="57" t="s">
        <v>12326</v>
      </c>
      <c r="AB3739" s="57" t="s">
        <v>753</v>
      </c>
      <c r="AC3739" s="108" t="s">
        <v>13561</v>
      </c>
      <c r="AD3739" s="63" t="s">
        <v>12328</v>
      </c>
    </row>
    <row r="3740" spans="1:30" ht="88.5" customHeight="1" x14ac:dyDescent="0.2">
      <c r="A3740" s="61" t="s">
        <v>13562</v>
      </c>
      <c r="B3740" s="55" t="s">
        <v>12136</v>
      </c>
      <c r="C3740" s="56" t="s">
        <v>12323</v>
      </c>
      <c r="D3740" s="56" t="s">
        <v>13439</v>
      </c>
      <c r="E3740" s="57" t="s">
        <v>76</v>
      </c>
      <c r="F3740" s="62" t="s">
        <v>13563</v>
      </c>
      <c r="G3740" s="45" t="s">
        <v>129</v>
      </c>
      <c r="H3740" s="59">
        <v>44376</v>
      </c>
      <c r="I3740" s="59">
        <v>45106</v>
      </c>
      <c r="J3740" s="48" t="str">
        <f>IF(Ugovori_OPULJP[[#This Row],[DATUM ZAVRŠETKA OPERACIJE]]&gt;DATE(2024,3,31),"u provedbi","završen")</f>
        <v>završen</v>
      </c>
      <c r="K3740" s="67" t="s">
        <v>13564</v>
      </c>
      <c r="L3740" s="58" t="s">
        <v>130</v>
      </c>
      <c r="M3740" s="49">
        <v>0.85</v>
      </c>
      <c r="N3740" s="49">
        <v>0.15</v>
      </c>
      <c r="O3740" s="50">
        <f>Ugovori_OPULJP[[#This Row],[Bespovratna sredstva - Ukupno (EU+Nac) HRK
= Ukupna ugovorena vrijednost bespovratnih sredstava]]*Ugovori_OPULJP[[#This Row],[EU STOPA SUFINANCIRANJA %
EU CO-FINANCING RATE %]]</f>
        <v>1947138.2735000001</v>
      </c>
      <c r="P3740" s="51">
        <f>Ugovori_OPULJP[[#This Row],[Bespovratna sredstva - EU dio - HRK]]/7.5345</f>
        <v>258429.66003052625</v>
      </c>
      <c r="Q3740" s="50">
        <f>Ugovori_OPULJP[[#This Row],[Bespovratna sredstva - Ukupno (EU+Nac) HRK
= Ukupna ugovorena vrijednost bespovratnih sredstava]]*Ugovori_OPULJP[[#This Row],[STOPA NACIONALNOG SUFINANCIRANJA %]]</f>
        <v>343612.63650000002</v>
      </c>
      <c r="R3740" s="51">
        <f>Ugovori_OPULJP[[#This Row],[Bespovratna sredstva - Nacionalni dio - HRK]]/7.5345</f>
        <v>45605.234123034046</v>
      </c>
      <c r="S3740" s="52">
        <v>2290750.91</v>
      </c>
      <c r="T3740" s="53">
        <f>Ugovori_OPULJP[[#This Row],[Bespovratna sredstva - Ukupno (EU+Nac) HRK
= Ukupna ugovorena vrijednost bespovratnih sredstava]]/7.5345</f>
        <v>304034.89415356028</v>
      </c>
      <c r="U3740" s="50">
        <v>0</v>
      </c>
      <c r="V3740" s="51">
        <f>Ugovori_OPULJP[[#This Row],[Javni doprinos korisnika - HRK]]/7.5345</f>
        <v>0</v>
      </c>
      <c r="W3740" s="50">
        <v>0</v>
      </c>
      <c r="X3740" s="51">
        <f>Ugovori_OPULJP[[#This Row],[Privatni doprinos korisnika - HRK]]/7.5345</f>
        <v>0</v>
      </c>
      <c r="Y3740" s="52">
        <v>2290750.91</v>
      </c>
      <c r="Z3740" s="53">
        <f>Ugovori_OPULJP[[#This Row],[UKUPNI PRIHVATLJIVI IZDACI
TOTAL ELIGIBLE EXPENDITURE
= Bespovratna sredstva ukupno + doprinos korisnika
= Ukupni prihvatljivi troškovi
= Ukupna ugovorena vrijednost projekta HRK]]/7.5345</f>
        <v>304034.89415356028</v>
      </c>
      <c r="AA3740" s="57" t="s">
        <v>12326</v>
      </c>
      <c r="AB3740" s="57" t="s">
        <v>753</v>
      </c>
      <c r="AC3740" s="108" t="s">
        <v>13565</v>
      </c>
      <c r="AD3740" s="63" t="s">
        <v>12328</v>
      </c>
    </row>
    <row r="3741" spans="1:30" ht="88.5" customHeight="1" x14ac:dyDescent="0.2">
      <c r="A3741" s="61" t="s">
        <v>13566</v>
      </c>
      <c r="B3741" s="55" t="s">
        <v>12136</v>
      </c>
      <c r="C3741" s="56" t="s">
        <v>12323</v>
      </c>
      <c r="D3741" s="56" t="s">
        <v>13439</v>
      </c>
      <c r="E3741" s="57" t="s">
        <v>76</v>
      </c>
      <c r="F3741" s="62" t="s">
        <v>13567</v>
      </c>
      <c r="G3741" s="45" t="s">
        <v>1083</v>
      </c>
      <c r="H3741" s="59">
        <v>44382</v>
      </c>
      <c r="I3741" s="59">
        <v>45112</v>
      </c>
      <c r="J3741" s="48" t="str">
        <f>IF(Ugovori_OPULJP[[#This Row],[DATUM ZAVRŠETKA OPERACIJE]]&gt;DATE(2024,3,31),"u provedbi","završen")</f>
        <v>završen</v>
      </c>
      <c r="K3741" s="58" t="s">
        <v>13568</v>
      </c>
      <c r="L3741" s="58" t="s">
        <v>104</v>
      </c>
      <c r="M3741" s="49">
        <v>0.85</v>
      </c>
      <c r="N3741" s="49">
        <v>0.15</v>
      </c>
      <c r="O3741" s="50">
        <f>Ugovori_OPULJP[[#This Row],[Bespovratna sredstva - Ukupno (EU+Nac) HRK
= Ukupna ugovorena vrijednost bespovratnih sredstava]]*Ugovori_OPULJP[[#This Row],[EU STOPA SUFINANCIRANJA %
EU CO-FINANCING RATE %]]</f>
        <v>2318718.6634999998</v>
      </c>
      <c r="P3741" s="51">
        <f>Ugovori_OPULJP[[#This Row],[Bespovratna sredstva - EU dio - HRK]]/7.5345</f>
        <v>307746.85294312821</v>
      </c>
      <c r="Q3741" s="50">
        <f>Ugovori_OPULJP[[#This Row],[Bespovratna sredstva - Ukupno (EU+Nac) HRK
= Ukupna ugovorena vrijednost bespovratnih sredstava]]*Ugovori_OPULJP[[#This Row],[STOPA NACIONALNOG SUFINANCIRANJA %]]</f>
        <v>409185.64649999997</v>
      </c>
      <c r="R3741" s="51">
        <f>Ugovori_OPULJP[[#This Row],[Bespovratna sredstva - Nacionalni dio - HRK]]/7.5345</f>
        <v>54308.268166434398</v>
      </c>
      <c r="S3741" s="52">
        <v>2727904.31</v>
      </c>
      <c r="T3741" s="53">
        <f>Ugovori_OPULJP[[#This Row],[Bespovratna sredstva - Ukupno (EU+Nac) HRK
= Ukupna ugovorena vrijednost bespovratnih sredstava]]/7.5345</f>
        <v>362055.12110956269</v>
      </c>
      <c r="U3741" s="50">
        <v>0</v>
      </c>
      <c r="V3741" s="51">
        <f>Ugovori_OPULJP[[#This Row],[Javni doprinos korisnika - HRK]]/7.5345</f>
        <v>0</v>
      </c>
      <c r="W3741" s="50">
        <v>0</v>
      </c>
      <c r="X3741" s="51">
        <f>Ugovori_OPULJP[[#This Row],[Privatni doprinos korisnika - HRK]]/7.5345</f>
        <v>0</v>
      </c>
      <c r="Y3741" s="52">
        <v>2727904.31</v>
      </c>
      <c r="Z3741" s="53">
        <f>Ugovori_OPULJP[[#This Row],[UKUPNI PRIHVATLJIVI IZDACI
TOTAL ELIGIBLE EXPENDITURE
= Bespovratna sredstva ukupno + doprinos korisnika
= Ukupni prihvatljivi troškovi
= Ukupna ugovorena vrijednost projekta HRK]]/7.5345</f>
        <v>362055.12110956269</v>
      </c>
      <c r="AA3741" s="57" t="s">
        <v>12326</v>
      </c>
      <c r="AB3741" s="57" t="s">
        <v>753</v>
      </c>
      <c r="AC3741" s="107" t="s">
        <v>13569</v>
      </c>
      <c r="AD3741" s="63" t="s">
        <v>12328</v>
      </c>
    </row>
    <row r="3742" spans="1:30" ht="88.5" customHeight="1" x14ac:dyDescent="0.2">
      <c r="A3742" s="61" t="s">
        <v>13570</v>
      </c>
      <c r="B3742" s="55" t="s">
        <v>12136</v>
      </c>
      <c r="C3742" s="56" t="s">
        <v>12323</v>
      </c>
      <c r="D3742" s="56" t="s">
        <v>13439</v>
      </c>
      <c r="E3742" s="57" t="s">
        <v>76</v>
      </c>
      <c r="F3742" s="62" t="s">
        <v>13571</v>
      </c>
      <c r="G3742" s="62" t="s">
        <v>13572</v>
      </c>
      <c r="H3742" s="59">
        <v>44376</v>
      </c>
      <c r="I3742" s="59">
        <v>45106</v>
      </c>
      <c r="J3742" s="48" t="str">
        <f>IF(Ugovori_OPULJP[[#This Row],[DATUM ZAVRŠETKA OPERACIJE]]&gt;DATE(2024,3,31),"u provedbi","završen")</f>
        <v>završen</v>
      </c>
      <c r="K3742" s="58" t="s">
        <v>186</v>
      </c>
      <c r="L3742" s="58" t="s">
        <v>186</v>
      </c>
      <c r="M3742" s="49">
        <v>0.85</v>
      </c>
      <c r="N3742" s="49">
        <v>0.15</v>
      </c>
      <c r="O3742" s="50">
        <f>Ugovori_OPULJP[[#This Row],[Bespovratna sredstva - Ukupno (EU+Nac) HRK
= Ukupna ugovorena vrijednost bespovratnih sredstava]]*Ugovori_OPULJP[[#This Row],[EU STOPA SUFINANCIRANJA %
EU CO-FINANCING RATE %]]</f>
        <v>1849067.2625</v>
      </c>
      <c r="P3742" s="51">
        <f>Ugovori_OPULJP[[#This Row],[Bespovratna sredstva - EU dio - HRK]]/7.5345</f>
        <v>245413.40002654455</v>
      </c>
      <c r="Q3742" s="50">
        <f>Ugovori_OPULJP[[#This Row],[Bespovratna sredstva - Ukupno (EU+Nac) HRK
= Ukupna ugovorena vrijednost bespovratnih sredstava]]*Ugovori_OPULJP[[#This Row],[STOPA NACIONALNOG SUFINANCIRANJA %]]</f>
        <v>326305.98749999999</v>
      </c>
      <c r="R3742" s="51">
        <f>Ugovori_OPULJP[[#This Row],[Bespovratna sredstva - Nacionalni dio - HRK]]/7.5345</f>
        <v>43308.247063507857</v>
      </c>
      <c r="S3742" s="52">
        <v>2175373.25</v>
      </c>
      <c r="T3742" s="53">
        <f>Ugovori_OPULJP[[#This Row],[Bespovratna sredstva - Ukupno (EU+Nac) HRK
= Ukupna ugovorena vrijednost bespovratnih sredstava]]/7.5345</f>
        <v>288721.64709005243</v>
      </c>
      <c r="U3742" s="50">
        <v>0</v>
      </c>
      <c r="V3742" s="51">
        <f>Ugovori_OPULJP[[#This Row],[Javni doprinos korisnika - HRK]]/7.5345</f>
        <v>0</v>
      </c>
      <c r="W3742" s="50">
        <v>0</v>
      </c>
      <c r="X3742" s="51">
        <f>Ugovori_OPULJP[[#This Row],[Privatni doprinos korisnika - HRK]]/7.5345</f>
        <v>0</v>
      </c>
      <c r="Y3742" s="52">
        <v>2175373.25</v>
      </c>
      <c r="Z3742" s="53">
        <f>Ugovori_OPULJP[[#This Row],[UKUPNI PRIHVATLJIVI IZDACI
TOTAL ELIGIBLE EXPENDITURE
= Bespovratna sredstva ukupno + doprinos korisnika
= Ukupni prihvatljivi troškovi
= Ukupna ugovorena vrijednost projekta HRK]]/7.5345</f>
        <v>288721.64709005243</v>
      </c>
      <c r="AA3742" s="57" t="s">
        <v>12326</v>
      </c>
      <c r="AB3742" s="57" t="s">
        <v>753</v>
      </c>
      <c r="AC3742" s="108" t="s">
        <v>13573</v>
      </c>
      <c r="AD3742" s="63" t="s">
        <v>12328</v>
      </c>
    </row>
    <row r="3743" spans="1:30" ht="88.5" customHeight="1" x14ac:dyDescent="0.2">
      <c r="A3743" s="61" t="s">
        <v>13574</v>
      </c>
      <c r="B3743" s="55" t="s">
        <v>12136</v>
      </c>
      <c r="C3743" s="56" t="s">
        <v>12323</v>
      </c>
      <c r="D3743" s="56" t="s">
        <v>13439</v>
      </c>
      <c r="E3743" s="57" t="s">
        <v>76</v>
      </c>
      <c r="F3743" s="62" t="s">
        <v>13575</v>
      </c>
      <c r="G3743" s="62" t="s">
        <v>6252</v>
      </c>
      <c r="H3743" s="59">
        <v>44384</v>
      </c>
      <c r="I3743" s="59">
        <v>45114</v>
      </c>
      <c r="J3743" s="48" t="str">
        <f>IF(Ugovori_OPULJP[[#This Row],[DATUM ZAVRŠETKA OPERACIJE]]&gt;DATE(2024,3,31),"u provedbi","završen")</f>
        <v>završen</v>
      </c>
      <c r="K3743" s="58" t="s">
        <v>7514</v>
      </c>
      <c r="L3743" s="58" t="s">
        <v>244</v>
      </c>
      <c r="M3743" s="49">
        <v>0.85</v>
      </c>
      <c r="N3743" s="49">
        <v>0.15</v>
      </c>
      <c r="O3743" s="50">
        <f>Ugovori_OPULJP[[#This Row],[Bespovratna sredstva - Ukupno (EU+Nac) HRK
= Ukupna ugovorena vrijednost bespovratnih sredstava]]*Ugovori_OPULJP[[#This Row],[EU STOPA SUFINANCIRANJA %
EU CO-FINANCING RATE %]]</f>
        <v>933447.08400000003</v>
      </c>
      <c r="P3743" s="51">
        <f>Ugovori_OPULJP[[#This Row],[Bespovratna sredstva - EU dio - HRK]]/7.5345</f>
        <v>123889.71849492335</v>
      </c>
      <c r="Q3743" s="50">
        <f>Ugovori_OPULJP[[#This Row],[Bespovratna sredstva - Ukupno (EU+Nac) HRK
= Ukupna ugovorena vrijednost bespovratnih sredstava]]*Ugovori_OPULJP[[#This Row],[STOPA NACIONALNOG SUFINANCIRANJA %]]</f>
        <v>164725.95600000001</v>
      </c>
      <c r="R3743" s="51">
        <f>Ugovori_OPULJP[[#This Row],[Bespovratna sredstva - Nacionalni dio - HRK]]/7.5345</f>
        <v>21862.89149910412</v>
      </c>
      <c r="S3743" s="52">
        <v>1098173.04</v>
      </c>
      <c r="T3743" s="53">
        <f>Ugovori_OPULJP[[#This Row],[Bespovratna sredstva - Ukupno (EU+Nac) HRK
= Ukupna ugovorena vrijednost bespovratnih sredstava]]/7.5345</f>
        <v>145752.60999402747</v>
      </c>
      <c r="U3743" s="50">
        <v>0</v>
      </c>
      <c r="V3743" s="51">
        <f>Ugovori_OPULJP[[#This Row],[Javni doprinos korisnika - HRK]]/7.5345</f>
        <v>0</v>
      </c>
      <c r="W3743" s="50">
        <v>0</v>
      </c>
      <c r="X3743" s="51">
        <f>Ugovori_OPULJP[[#This Row],[Privatni doprinos korisnika - HRK]]/7.5345</f>
        <v>0</v>
      </c>
      <c r="Y3743" s="52">
        <v>1098173.04</v>
      </c>
      <c r="Z3743" s="53">
        <f>Ugovori_OPULJP[[#This Row],[UKUPNI PRIHVATLJIVI IZDACI
TOTAL ELIGIBLE EXPENDITURE
= Bespovratna sredstva ukupno + doprinos korisnika
= Ukupni prihvatljivi troškovi
= Ukupna ugovorena vrijednost projekta HRK]]/7.5345</f>
        <v>145752.60999402747</v>
      </c>
      <c r="AA3743" s="57" t="s">
        <v>12326</v>
      </c>
      <c r="AB3743" s="57" t="s">
        <v>753</v>
      </c>
      <c r="AC3743" s="107" t="s">
        <v>13576</v>
      </c>
      <c r="AD3743" s="63" t="s">
        <v>12328</v>
      </c>
    </row>
    <row r="3744" spans="1:30" ht="88.5" customHeight="1" x14ac:dyDescent="0.2">
      <c r="A3744" s="61" t="s">
        <v>13577</v>
      </c>
      <c r="B3744" s="55" t="s">
        <v>12136</v>
      </c>
      <c r="C3744" s="56" t="s">
        <v>12323</v>
      </c>
      <c r="D3744" s="56" t="s">
        <v>13439</v>
      </c>
      <c r="E3744" s="57" t="s">
        <v>76</v>
      </c>
      <c r="F3744" s="62" t="s">
        <v>13578</v>
      </c>
      <c r="G3744" s="62" t="s">
        <v>10347</v>
      </c>
      <c r="H3744" s="59">
        <v>44376</v>
      </c>
      <c r="I3744" s="59">
        <v>45106</v>
      </c>
      <c r="J3744" s="48" t="str">
        <f>IF(Ugovori_OPULJP[[#This Row],[DATUM ZAVRŠETKA OPERACIJE]]&gt;DATE(2024,3,31),"u provedbi","završen")</f>
        <v>završen</v>
      </c>
      <c r="K3744" s="58" t="s">
        <v>37</v>
      </c>
      <c r="L3744" s="58" t="s">
        <v>37</v>
      </c>
      <c r="M3744" s="49">
        <v>0.85</v>
      </c>
      <c r="N3744" s="49">
        <v>0.15</v>
      </c>
      <c r="O3744" s="50">
        <f>Ugovori_OPULJP[[#This Row],[Bespovratna sredstva - Ukupno (EU+Nac) HRK
= Ukupna ugovorena vrijednost bespovratnih sredstava]]*Ugovori_OPULJP[[#This Row],[EU STOPA SUFINANCIRANJA %
EU CO-FINANCING RATE %]]</f>
        <v>1040733.9310000001</v>
      </c>
      <c r="P3744" s="51">
        <f>Ugovori_OPULJP[[#This Row],[Bespovratna sredstva - EU dio - HRK]]/7.5345</f>
        <v>138129.13013471366</v>
      </c>
      <c r="Q3744" s="50">
        <f>Ugovori_OPULJP[[#This Row],[Bespovratna sredstva - Ukupno (EU+Nac) HRK
= Ukupna ugovorena vrijednost bespovratnih sredstava]]*Ugovori_OPULJP[[#This Row],[STOPA NACIONALNOG SUFINANCIRANJA %]]</f>
        <v>183658.929</v>
      </c>
      <c r="R3744" s="51">
        <f>Ugovori_OPULJP[[#This Row],[Bespovratna sredstva - Nacionalni dio - HRK]]/7.5345</f>
        <v>24375.728847302409</v>
      </c>
      <c r="S3744" s="52">
        <v>1224392.8600000001</v>
      </c>
      <c r="T3744" s="53">
        <f>Ugovori_OPULJP[[#This Row],[Bespovratna sredstva - Ukupno (EU+Nac) HRK
= Ukupna ugovorena vrijednost bespovratnih sredstava]]/7.5345</f>
        <v>162504.85898201607</v>
      </c>
      <c r="U3744" s="50">
        <v>0</v>
      </c>
      <c r="V3744" s="51">
        <f>Ugovori_OPULJP[[#This Row],[Javni doprinos korisnika - HRK]]/7.5345</f>
        <v>0</v>
      </c>
      <c r="W3744" s="50">
        <v>0</v>
      </c>
      <c r="X3744" s="51">
        <f>Ugovori_OPULJP[[#This Row],[Privatni doprinos korisnika - HRK]]/7.5345</f>
        <v>0</v>
      </c>
      <c r="Y3744" s="52">
        <v>1224392.8600000001</v>
      </c>
      <c r="Z3744" s="53">
        <f>Ugovori_OPULJP[[#This Row],[UKUPNI PRIHVATLJIVI IZDACI
TOTAL ELIGIBLE EXPENDITURE
= Bespovratna sredstva ukupno + doprinos korisnika
= Ukupni prihvatljivi troškovi
= Ukupna ugovorena vrijednost projekta HRK]]/7.5345</f>
        <v>162504.85898201607</v>
      </c>
      <c r="AA3744" s="57" t="s">
        <v>12326</v>
      </c>
      <c r="AB3744" s="57" t="s">
        <v>753</v>
      </c>
      <c r="AC3744" s="108" t="s">
        <v>13579</v>
      </c>
      <c r="AD3744" s="63" t="s">
        <v>12328</v>
      </c>
    </row>
    <row r="3745" spans="1:30" ht="88.5" customHeight="1" x14ac:dyDescent="0.2">
      <c r="A3745" s="61" t="s">
        <v>13580</v>
      </c>
      <c r="B3745" s="55" t="s">
        <v>12136</v>
      </c>
      <c r="C3745" s="56" t="s">
        <v>12323</v>
      </c>
      <c r="D3745" s="56" t="s">
        <v>13439</v>
      </c>
      <c r="E3745" s="57" t="s">
        <v>76</v>
      </c>
      <c r="F3745" s="62" t="s">
        <v>13581</v>
      </c>
      <c r="G3745" s="62" t="s">
        <v>13582</v>
      </c>
      <c r="H3745" s="59">
        <v>44390</v>
      </c>
      <c r="I3745" s="59">
        <v>45120</v>
      </c>
      <c r="J3745" s="48" t="str">
        <f>IF(Ugovori_OPULJP[[#This Row],[DATUM ZAVRŠETKA OPERACIJE]]&gt;DATE(2024,3,31),"u provedbi","završen")</f>
        <v>završen</v>
      </c>
      <c r="K3745" s="58" t="s">
        <v>249</v>
      </c>
      <c r="L3745" s="58" t="s">
        <v>249</v>
      </c>
      <c r="M3745" s="49">
        <v>0.85</v>
      </c>
      <c r="N3745" s="49">
        <v>0.15</v>
      </c>
      <c r="O3745" s="50">
        <f>Ugovori_OPULJP[[#This Row],[Bespovratna sredstva - Ukupno (EU+Nac) HRK
= Ukupna ugovorena vrijednost bespovratnih sredstava]]*Ugovori_OPULJP[[#This Row],[EU STOPA SUFINANCIRANJA %
EU CO-FINANCING RATE %]]</f>
        <v>1683589.3389999999</v>
      </c>
      <c r="P3745" s="51">
        <f>Ugovori_OPULJP[[#This Row],[Bespovratna sredstva - EU dio - HRK]]/7.5345</f>
        <v>223450.7052890039</v>
      </c>
      <c r="Q3745" s="50">
        <f>Ugovori_OPULJP[[#This Row],[Bespovratna sredstva - Ukupno (EU+Nac) HRK
= Ukupna ugovorena vrijednost bespovratnih sredstava]]*Ugovori_OPULJP[[#This Row],[STOPA NACIONALNOG SUFINANCIRANJA %]]</f>
        <v>297104.00099999999</v>
      </c>
      <c r="R3745" s="51">
        <f>Ugovori_OPULJP[[#This Row],[Bespovratna sredstva - Nacionalni dio - HRK]]/7.5345</f>
        <v>39432.477403941863</v>
      </c>
      <c r="S3745" s="52">
        <v>1980693.34</v>
      </c>
      <c r="T3745" s="53">
        <f>Ugovori_OPULJP[[#This Row],[Bespovratna sredstva - Ukupno (EU+Nac) HRK
= Ukupna ugovorena vrijednost bespovratnih sredstava]]/7.5345</f>
        <v>262883.18269294576</v>
      </c>
      <c r="U3745" s="50">
        <v>0</v>
      </c>
      <c r="V3745" s="51">
        <f>Ugovori_OPULJP[[#This Row],[Javni doprinos korisnika - HRK]]/7.5345</f>
        <v>0</v>
      </c>
      <c r="W3745" s="50">
        <v>0</v>
      </c>
      <c r="X3745" s="51">
        <f>Ugovori_OPULJP[[#This Row],[Privatni doprinos korisnika - HRK]]/7.5345</f>
        <v>0</v>
      </c>
      <c r="Y3745" s="52">
        <v>1980693.34</v>
      </c>
      <c r="Z3745" s="53">
        <f>Ugovori_OPULJP[[#This Row],[UKUPNI PRIHVATLJIVI IZDACI
TOTAL ELIGIBLE EXPENDITURE
= Bespovratna sredstva ukupno + doprinos korisnika
= Ukupni prihvatljivi troškovi
= Ukupna ugovorena vrijednost projekta HRK]]/7.5345</f>
        <v>262883.18269294576</v>
      </c>
      <c r="AA3745" s="57" t="s">
        <v>12326</v>
      </c>
      <c r="AB3745" s="57" t="s">
        <v>753</v>
      </c>
      <c r="AC3745" s="107" t="s">
        <v>13583</v>
      </c>
      <c r="AD3745" s="63" t="s">
        <v>12328</v>
      </c>
    </row>
    <row r="3746" spans="1:30" ht="88.5" customHeight="1" x14ac:dyDescent="0.2">
      <c r="A3746" s="61" t="s">
        <v>13584</v>
      </c>
      <c r="B3746" s="55" t="s">
        <v>12136</v>
      </c>
      <c r="C3746" s="56" t="s">
        <v>12323</v>
      </c>
      <c r="D3746" s="56" t="s">
        <v>13439</v>
      </c>
      <c r="E3746" s="57" t="s">
        <v>76</v>
      </c>
      <c r="F3746" s="62" t="s">
        <v>13585</v>
      </c>
      <c r="G3746" s="62" t="s">
        <v>13586</v>
      </c>
      <c r="H3746" s="59">
        <v>44382</v>
      </c>
      <c r="I3746" s="59">
        <v>45112</v>
      </c>
      <c r="J3746" s="48" t="str">
        <f>IF(Ugovori_OPULJP[[#This Row],[DATUM ZAVRŠETKA OPERACIJE]]&gt;DATE(2024,3,31),"u provedbi","završen")</f>
        <v>završen</v>
      </c>
      <c r="K3746" s="58" t="s">
        <v>36</v>
      </c>
      <c r="L3746" s="58" t="s">
        <v>37</v>
      </c>
      <c r="M3746" s="49">
        <v>0.85</v>
      </c>
      <c r="N3746" s="49">
        <v>0.15</v>
      </c>
      <c r="O3746" s="50">
        <f>Ugovori_OPULJP[[#This Row],[Bespovratna sredstva - Ukupno (EU+Nac) HRK
= Ukupna ugovorena vrijednost bespovratnih sredstava]]*Ugovori_OPULJP[[#This Row],[EU STOPA SUFINANCIRANJA %
EU CO-FINANCING RATE %]]</f>
        <v>1105365.5</v>
      </c>
      <c r="P3746" s="51">
        <f>Ugovori_OPULJP[[#This Row],[Bespovratna sredstva - EU dio - HRK]]/7.5345</f>
        <v>146707.21348463732</v>
      </c>
      <c r="Q3746" s="50">
        <f>Ugovori_OPULJP[[#This Row],[Bespovratna sredstva - Ukupno (EU+Nac) HRK
= Ukupna ugovorena vrijednost bespovratnih sredstava]]*Ugovori_OPULJP[[#This Row],[STOPA NACIONALNOG SUFINANCIRANJA %]]</f>
        <v>195064.5</v>
      </c>
      <c r="R3746" s="51">
        <f>Ugovori_OPULJP[[#This Row],[Bespovratna sredstva - Nacionalni dio - HRK]]/7.5345</f>
        <v>25889.508261994823</v>
      </c>
      <c r="S3746" s="52">
        <v>1300430</v>
      </c>
      <c r="T3746" s="53">
        <f>Ugovori_OPULJP[[#This Row],[Bespovratna sredstva - Ukupno (EU+Nac) HRK
= Ukupna ugovorena vrijednost bespovratnih sredstava]]/7.5345</f>
        <v>172596.72174663216</v>
      </c>
      <c r="U3746" s="50">
        <v>0</v>
      </c>
      <c r="V3746" s="51">
        <f>Ugovori_OPULJP[[#This Row],[Javni doprinos korisnika - HRK]]/7.5345</f>
        <v>0</v>
      </c>
      <c r="W3746" s="50">
        <v>0</v>
      </c>
      <c r="X3746" s="51">
        <f>Ugovori_OPULJP[[#This Row],[Privatni doprinos korisnika - HRK]]/7.5345</f>
        <v>0</v>
      </c>
      <c r="Y3746" s="52">
        <v>1300430</v>
      </c>
      <c r="Z3746" s="53">
        <f>Ugovori_OPULJP[[#This Row],[UKUPNI PRIHVATLJIVI IZDACI
TOTAL ELIGIBLE EXPENDITURE
= Bespovratna sredstva ukupno + doprinos korisnika
= Ukupni prihvatljivi troškovi
= Ukupna ugovorena vrijednost projekta HRK]]/7.5345</f>
        <v>172596.72174663216</v>
      </c>
      <c r="AA3746" s="57" t="s">
        <v>12326</v>
      </c>
      <c r="AB3746" s="57" t="s">
        <v>753</v>
      </c>
      <c r="AC3746" s="107" t="s">
        <v>13587</v>
      </c>
      <c r="AD3746" s="63" t="s">
        <v>12328</v>
      </c>
    </row>
    <row r="3747" spans="1:30" ht="88.5" customHeight="1" x14ac:dyDescent="0.2">
      <c r="A3747" s="61" t="s">
        <v>13588</v>
      </c>
      <c r="B3747" s="55" t="s">
        <v>12136</v>
      </c>
      <c r="C3747" s="56" t="s">
        <v>12323</v>
      </c>
      <c r="D3747" s="56" t="s">
        <v>13439</v>
      </c>
      <c r="E3747" s="57" t="s">
        <v>76</v>
      </c>
      <c r="F3747" s="62" t="s">
        <v>13589</v>
      </c>
      <c r="G3747" s="62" t="s">
        <v>13590</v>
      </c>
      <c r="H3747" s="59">
        <v>44440</v>
      </c>
      <c r="I3747" s="47">
        <v>45139</v>
      </c>
      <c r="J3747" s="48" t="str">
        <f>IF(Ugovori_OPULJP[[#This Row],[DATUM ZAVRŠETKA OPERACIJE]]&gt;DATE(2024,3,31),"u provedbi","završen")</f>
        <v>završen</v>
      </c>
      <c r="K3747" s="67" t="s">
        <v>13560</v>
      </c>
      <c r="L3747" s="58" t="s">
        <v>37</v>
      </c>
      <c r="M3747" s="49">
        <v>0.85</v>
      </c>
      <c r="N3747" s="49">
        <v>0.15</v>
      </c>
      <c r="O3747" s="50">
        <f>Ugovori_OPULJP[[#This Row],[Bespovratna sredstva - Ukupno (EU+Nac) HRK
= Ukupna ugovorena vrijednost bespovratnih sredstava]]*Ugovori_OPULJP[[#This Row],[EU STOPA SUFINANCIRANJA %
EU CO-FINANCING RATE %]]</f>
        <v>2405214.2215</v>
      </c>
      <c r="P3747" s="51">
        <f>Ugovori_OPULJP[[#This Row],[Bespovratna sredstva - EU dio - HRK]]/7.5345</f>
        <v>319226.78631627845</v>
      </c>
      <c r="Q3747" s="50">
        <f>Ugovori_OPULJP[[#This Row],[Bespovratna sredstva - Ukupno (EU+Nac) HRK
= Ukupna ugovorena vrijednost bespovratnih sredstava]]*Ugovori_OPULJP[[#This Row],[STOPA NACIONALNOG SUFINANCIRANJA %]]</f>
        <v>424449.56849999999</v>
      </c>
      <c r="R3747" s="51">
        <f>Ugovori_OPULJP[[#This Row],[Bespovratna sredstva - Nacionalni dio - HRK]]/7.5345</f>
        <v>56334.138761696195</v>
      </c>
      <c r="S3747" s="52">
        <v>2829663.79</v>
      </c>
      <c r="T3747" s="53">
        <f>Ugovori_OPULJP[[#This Row],[Bespovratna sredstva - Ukupno (EU+Nac) HRK
= Ukupna ugovorena vrijednost bespovratnih sredstava]]/7.5345</f>
        <v>375560.92507797462</v>
      </c>
      <c r="U3747" s="50">
        <v>0</v>
      </c>
      <c r="V3747" s="51">
        <f>Ugovori_OPULJP[[#This Row],[Javni doprinos korisnika - HRK]]/7.5345</f>
        <v>0</v>
      </c>
      <c r="W3747" s="50">
        <v>0</v>
      </c>
      <c r="X3747" s="51">
        <f>Ugovori_OPULJP[[#This Row],[Privatni doprinos korisnika - HRK]]/7.5345</f>
        <v>0</v>
      </c>
      <c r="Y3747" s="52">
        <v>2829663.79</v>
      </c>
      <c r="Z3747" s="53">
        <f>Ugovori_OPULJP[[#This Row],[UKUPNI PRIHVATLJIVI IZDACI
TOTAL ELIGIBLE EXPENDITURE
= Bespovratna sredstva ukupno + doprinos korisnika
= Ukupni prihvatljivi troškovi
= Ukupna ugovorena vrijednost projekta HRK]]/7.5345</f>
        <v>375560.92507797462</v>
      </c>
      <c r="AA3747" s="57" t="s">
        <v>12326</v>
      </c>
      <c r="AB3747" s="57" t="s">
        <v>753</v>
      </c>
      <c r="AC3747" s="108" t="s">
        <v>13591</v>
      </c>
      <c r="AD3747" s="63" t="s">
        <v>12328</v>
      </c>
    </row>
    <row r="3748" spans="1:30" ht="88.5" customHeight="1" x14ac:dyDescent="0.2">
      <c r="A3748" s="61" t="s">
        <v>13592</v>
      </c>
      <c r="B3748" s="55" t="s">
        <v>12136</v>
      </c>
      <c r="C3748" s="56" t="s">
        <v>12323</v>
      </c>
      <c r="D3748" s="56" t="s">
        <v>13439</v>
      </c>
      <c r="E3748" s="57" t="s">
        <v>76</v>
      </c>
      <c r="F3748" s="62" t="s">
        <v>13593</v>
      </c>
      <c r="G3748" s="62" t="s">
        <v>13594</v>
      </c>
      <c r="H3748" s="59">
        <v>44376</v>
      </c>
      <c r="I3748" s="59">
        <v>45106</v>
      </c>
      <c r="J3748" s="48" t="str">
        <f>IF(Ugovori_OPULJP[[#This Row],[DATUM ZAVRŠETKA OPERACIJE]]&gt;DATE(2024,3,31),"u provedbi","završen")</f>
        <v>završen</v>
      </c>
      <c r="K3748" s="67" t="s">
        <v>8608</v>
      </c>
      <c r="L3748" s="58" t="s">
        <v>37</v>
      </c>
      <c r="M3748" s="49">
        <v>0.85</v>
      </c>
      <c r="N3748" s="49">
        <v>0.15</v>
      </c>
      <c r="O3748" s="50">
        <f>Ugovori_OPULJP[[#This Row],[Bespovratna sredstva - Ukupno (EU+Nac) HRK
= Ukupna ugovorena vrijednost bespovratnih sredstava]]*Ugovori_OPULJP[[#This Row],[EU STOPA SUFINANCIRANJA %
EU CO-FINANCING RATE %]]</f>
        <v>753901.9155</v>
      </c>
      <c r="P3748" s="51">
        <f>Ugovori_OPULJP[[#This Row],[Bespovratna sredstva - EU dio - HRK]]/7.5345</f>
        <v>100059.97949432609</v>
      </c>
      <c r="Q3748" s="50">
        <f>Ugovori_OPULJP[[#This Row],[Bespovratna sredstva - Ukupno (EU+Nac) HRK
= Ukupna ugovorena vrijednost bespovratnih sredstava]]*Ugovori_OPULJP[[#This Row],[STOPA NACIONALNOG SUFINANCIRANJA %]]</f>
        <v>133041.51449999999</v>
      </c>
      <c r="R3748" s="51">
        <f>Ugovori_OPULJP[[#This Row],[Bespovratna sredstva - Nacionalni dio - HRK]]/7.5345</f>
        <v>17657.64344017519</v>
      </c>
      <c r="S3748" s="52">
        <v>886943.43</v>
      </c>
      <c r="T3748" s="53">
        <f>Ugovori_OPULJP[[#This Row],[Bespovratna sredstva - Ukupno (EU+Nac) HRK
= Ukupna ugovorena vrijednost bespovratnih sredstava]]/7.5345</f>
        <v>117717.6229345013</v>
      </c>
      <c r="U3748" s="50">
        <v>0</v>
      </c>
      <c r="V3748" s="51">
        <f>Ugovori_OPULJP[[#This Row],[Javni doprinos korisnika - HRK]]/7.5345</f>
        <v>0</v>
      </c>
      <c r="W3748" s="50">
        <v>0</v>
      </c>
      <c r="X3748" s="51">
        <f>Ugovori_OPULJP[[#This Row],[Privatni doprinos korisnika - HRK]]/7.5345</f>
        <v>0</v>
      </c>
      <c r="Y3748" s="52">
        <v>886943.43</v>
      </c>
      <c r="Z3748" s="53">
        <f>Ugovori_OPULJP[[#This Row],[UKUPNI PRIHVATLJIVI IZDACI
TOTAL ELIGIBLE EXPENDITURE
= Bespovratna sredstva ukupno + doprinos korisnika
= Ukupni prihvatljivi troškovi
= Ukupna ugovorena vrijednost projekta HRK]]/7.5345</f>
        <v>117717.6229345013</v>
      </c>
      <c r="AA3748" s="57" t="s">
        <v>12326</v>
      </c>
      <c r="AB3748" s="57" t="s">
        <v>753</v>
      </c>
      <c r="AC3748" s="108" t="s">
        <v>13595</v>
      </c>
      <c r="AD3748" s="63" t="s">
        <v>12328</v>
      </c>
    </row>
    <row r="3749" spans="1:30" ht="88.5" customHeight="1" x14ac:dyDescent="0.2">
      <c r="A3749" s="61" t="s">
        <v>13596</v>
      </c>
      <c r="B3749" s="55" t="s">
        <v>12136</v>
      </c>
      <c r="C3749" s="56" t="s">
        <v>12323</v>
      </c>
      <c r="D3749" s="56" t="s">
        <v>13439</v>
      </c>
      <c r="E3749" s="57" t="s">
        <v>76</v>
      </c>
      <c r="F3749" s="62" t="s">
        <v>13597</v>
      </c>
      <c r="G3749" s="45" t="s">
        <v>653</v>
      </c>
      <c r="H3749" s="59">
        <v>44383</v>
      </c>
      <c r="I3749" s="59">
        <v>45113</v>
      </c>
      <c r="J3749" s="48" t="str">
        <f>IF(Ugovori_OPULJP[[#This Row],[DATUM ZAVRŠETKA OPERACIJE]]&gt;DATE(2024,3,31),"u provedbi","završen")</f>
        <v>završen</v>
      </c>
      <c r="K3749" s="58" t="s">
        <v>13598</v>
      </c>
      <c r="L3749" s="46" t="s">
        <v>84</v>
      </c>
      <c r="M3749" s="49">
        <v>0.85</v>
      </c>
      <c r="N3749" s="49">
        <v>0.15</v>
      </c>
      <c r="O3749" s="50">
        <f>Ugovori_OPULJP[[#This Row],[Bespovratna sredstva - Ukupno (EU+Nac) HRK
= Ukupna ugovorena vrijednost bespovratnih sredstava]]*Ugovori_OPULJP[[#This Row],[EU STOPA SUFINANCIRANJA %
EU CO-FINANCING RATE %]]</f>
        <v>1450062.9569999999</v>
      </c>
      <c r="P3749" s="51">
        <f>Ugovori_OPULJP[[#This Row],[Bespovratna sredstva - EU dio - HRK]]/7.5345</f>
        <v>192456.42803105712</v>
      </c>
      <c r="Q3749" s="50">
        <f>Ugovori_OPULJP[[#This Row],[Bespovratna sredstva - Ukupno (EU+Nac) HRK
= Ukupna ugovorena vrijednost bespovratnih sredstava]]*Ugovori_OPULJP[[#This Row],[STOPA NACIONALNOG SUFINANCIRANJA %]]</f>
        <v>255893.46299999999</v>
      </c>
      <c r="R3749" s="51">
        <f>Ugovori_OPULJP[[#This Row],[Bespovratna sredstva - Nacionalni dio - HRK]]/7.5345</f>
        <v>33962.899064304198</v>
      </c>
      <c r="S3749" s="52">
        <v>1705956.42</v>
      </c>
      <c r="T3749" s="53">
        <f>Ugovori_OPULJP[[#This Row],[Bespovratna sredstva - Ukupno (EU+Nac) HRK
= Ukupna ugovorena vrijednost bespovratnih sredstava]]/7.5345</f>
        <v>226419.32709536131</v>
      </c>
      <c r="U3749" s="50">
        <v>0</v>
      </c>
      <c r="V3749" s="51">
        <f>Ugovori_OPULJP[[#This Row],[Javni doprinos korisnika - HRK]]/7.5345</f>
        <v>0</v>
      </c>
      <c r="W3749" s="50">
        <v>0</v>
      </c>
      <c r="X3749" s="51">
        <f>Ugovori_OPULJP[[#This Row],[Privatni doprinos korisnika - HRK]]/7.5345</f>
        <v>0</v>
      </c>
      <c r="Y3749" s="52">
        <v>1705956.42</v>
      </c>
      <c r="Z3749" s="53">
        <f>Ugovori_OPULJP[[#This Row],[UKUPNI PRIHVATLJIVI IZDACI
TOTAL ELIGIBLE EXPENDITURE
= Bespovratna sredstva ukupno + doprinos korisnika
= Ukupni prihvatljivi troškovi
= Ukupna ugovorena vrijednost projekta HRK]]/7.5345</f>
        <v>226419.32709536131</v>
      </c>
      <c r="AA3749" s="57" t="s">
        <v>12326</v>
      </c>
      <c r="AB3749" s="57" t="s">
        <v>753</v>
      </c>
      <c r="AC3749" s="107" t="s">
        <v>13599</v>
      </c>
      <c r="AD3749" s="63" t="s">
        <v>12328</v>
      </c>
    </row>
    <row r="3750" spans="1:30" ht="88.5" customHeight="1" x14ac:dyDescent="0.2">
      <c r="A3750" s="61" t="s">
        <v>13600</v>
      </c>
      <c r="B3750" s="55" t="s">
        <v>12136</v>
      </c>
      <c r="C3750" s="56" t="s">
        <v>12323</v>
      </c>
      <c r="D3750" s="56" t="s">
        <v>13439</v>
      </c>
      <c r="E3750" s="57" t="s">
        <v>76</v>
      </c>
      <c r="F3750" s="62" t="s">
        <v>13601</v>
      </c>
      <c r="G3750" s="62" t="s">
        <v>13602</v>
      </c>
      <c r="H3750" s="59">
        <v>44376</v>
      </c>
      <c r="I3750" s="59">
        <v>45106</v>
      </c>
      <c r="J3750" s="48" t="str">
        <f>IF(Ugovori_OPULJP[[#This Row],[DATUM ZAVRŠETKA OPERACIJE]]&gt;DATE(2024,3,31),"u provedbi","završen")</f>
        <v>završen</v>
      </c>
      <c r="K3750" s="67" t="s">
        <v>13603</v>
      </c>
      <c r="L3750" s="58" t="s">
        <v>37</v>
      </c>
      <c r="M3750" s="49">
        <v>0.85</v>
      </c>
      <c r="N3750" s="49">
        <v>0.15</v>
      </c>
      <c r="O3750" s="50">
        <f>Ugovori_OPULJP[[#This Row],[Bespovratna sredstva - Ukupno (EU+Nac) HRK
= Ukupna ugovorena vrijednost bespovratnih sredstava]]*Ugovori_OPULJP[[#This Row],[EU STOPA SUFINANCIRANJA %
EU CO-FINANCING RATE %]]</f>
        <v>2469092.1549999998</v>
      </c>
      <c r="P3750" s="51">
        <f>Ugovori_OPULJP[[#This Row],[Bespovratna sredstva - EU dio - HRK]]/7.5345</f>
        <v>327704.8450461211</v>
      </c>
      <c r="Q3750" s="50">
        <f>Ugovori_OPULJP[[#This Row],[Bespovratna sredstva - Ukupno (EU+Nac) HRK
= Ukupna ugovorena vrijednost bespovratnih sredstava]]*Ugovori_OPULJP[[#This Row],[STOPA NACIONALNOG SUFINANCIRANJA %]]</f>
        <v>435722.14499999996</v>
      </c>
      <c r="R3750" s="51">
        <f>Ugovori_OPULJP[[#This Row],[Bespovratna sredstva - Nacionalni dio - HRK]]/7.5345</f>
        <v>57830.266772844901</v>
      </c>
      <c r="S3750" s="52">
        <v>2904814.3</v>
      </c>
      <c r="T3750" s="53">
        <f>Ugovori_OPULJP[[#This Row],[Bespovratna sredstva - Ukupno (EU+Nac) HRK
= Ukupna ugovorena vrijednost bespovratnih sredstava]]/7.5345</f>
        <v>385535.11181896605</v>
      </c>
      <c r="U3750" s="50">
        <v>0</v>
      </c>
      <c r="V3750" s="51">
        <f>Ugovori_OPULJP[[#This Row],[Javni doprinos korisnika - HRK]]/7.5345</f>
        <v>0</v>
      </c>
      <c r="W3750" s="50">
        <v>0</v>
      </c>
      <c r="X3750" s="51">
        <f>Ugovori_OPULJP[[#This Row],[Privatni doprinos korisnika - HRK]]/7.5345</f>
        <v>0</v>
      </c>
      <c r="Y3750" s="52">
        <v>2904814.3</v>
      </c>
      <c r="Z3750" s="53">
        <f>Ugovori_OPULJP[[#This Row],[UKUPNI PRIHVATLJIVI IZDACI
TOTAL ELIGIBLE EXPENDITURE
= Bespovratna sredstva ukupno + doprinos korisnika
= Ukupni prihvatljivi troškovi
= Ukupna ugovorena vrijednost projekta HRK]]/7.5345</f>
        <v>385535.11181896605</v>
      </c>
      <c r="AA3750" s="57" t="s">
        <v>12326</v>
      </c>
      <c r="AB3750" s="57" t="s">
        <v>753</v>
      </c>
      <c r="AC3750" s="108" t="s">
        <v>13604</v>
      </c>
      <c r="AD3750" s="63" t="s">
        <v>12328</v>
      </c>
    </row>
    <row r="3751" spans="1:30" ht="88.5" customHeight="1" x14ac:dyDescent="0.2">
      <c r="A3751" s="61" t="s">
        <v>13605</v>
      </c>
      <c r="B3751" s="55" t="s">
        <v>12136</v>
      </c>
      <c r="C3751" s="56" t="s">
        <v>12323</v>
      </c>
      <c r="D3751" s="56" t="s">
        <v>13439</v>
      </c>
      <c r="E3751" s="57" t="s">
        <v>76</v>
      </c>
      <c r="F3751" s="62" t="s">
        <v>13606</v>
      </c>
      <c r="G3751" s="62" t="s">
        <v>13173</v>
      </c>
      <c r="H3751" s="59">
        <v>44440</v>
      </c>
      <c r="I3751" s="59">
        <v>45170</v>
      </c>
      <c r="J3751" s="48" t="str">
        <f>IF(Ugovori_OPULJP[[#This Row],[DATUM ZAVRŠETKA OPERACIJE]]&gt;DATE(2024,3,31),"u provedbi","završen")</f>
        <v>završen</v>
      </c>
      <c r="K3751" s="67" t="s">
        <v>10955</v>
      </c>
      <c r="L3751" s="58" t="s">
        <v>338</v>
      </c>
      <c r="M3751" s="49">
        <v>0.85</v>
      </c>
      <c r="N3751" s="49">
        <v>0.15</v>
      </c>
      <c r="O3751" s="50">
        <f>Ugovori_OPULJP[[#This Row],[Bespovratna sredstva - Ukupno (EU+Nac) HRK
= Ukupna ugovorena vrijednost bespovratnih sredstava]]*Ugovori_OPULJP[[#This Row],[EU STOPA SUFINANCIRANJA %
EU CO-FINANCING RATE %]]</f>
        <v>2471442.9065</v>
      </c>
      <c r="P3751" s="51">
        <f>Ugovori_OPULJP[[#This Row],[Bespovratna sredstva - EU dio - HRK]]/7.5345</f>
        <v>328016.84338708606</v>
      </c>
      <c r="Q3751" s="50">
        <f>Ugovori_OPULJP[[#This Row],[Bespovratna sredstva - Ukupno (EU+Nac) HRK
= Ukupna ugovorena vrijednost bespovratnih sredstava]]*Ugovori_OPULJP[[#This Row],[STOPA NACIONALNOG SUFINANCIRANJA %]]</f>
        <v>436136.98350000003</v>
      </c>
      <c r="R3751" s="51">
        <f>Ugovori_OPULJP[[#This Row],[Bespovratna sredstva - Nacionalni dio - HRK]]/7.5345</f>
        <v>57885.325303603422</v>
      </c>
      <c r="S3751" s="52">
        <v>2907579.89</v>
      </c>
      <c r="T3751" s="53">
        <f>Ugovori_OPULJP[[#This Row],[Bespovratna sredstva - Ukupno (EU+Nac) HRK
= Ukupna ugovorena vrijednost bespovratnih sredstava]]/7.5345</f>
        <v>385902.16869068949</v>
      </c>
      <c r="U3751" s="50">
        <v>0</v>
      </c>
      <c r="V3751" s="51">
        <f>Ugovori_OPULJP[[#This Row],[Javni doprinos korisnika - HRK]]/7.5345</f>
        <v>0</v>
      </c>
      <c r="W3751" s="50">
        <v>0</v>
      </c>
      <c r="X3751" s="51">
        <f>Ugovori_OPULJP[[#This Row],[Privatni doprinos korisnika - HRK]]/7.5345</f>
        <v>0</v>
      </c>
      <c r="Y3751" s="52">
        <v>2907579.89</v>
      </c>
      <c r="Z3751" s="53">
        <f>Ugovori_OPULJP[[#This Row],[UKUPNI PRIHVATLJIVI IZDACI
TOTAL ELIGIBLE EXPENDITURE
= Bespovratna sredstva ukupno + doprinos korisnika
= Ukupni prihvatljivi troškovi
= Ukupna ugovorena vrijednost projekta HRK]]/7.5345</f>
        <v>385902.16869068949</v>
      </c>
      <c r="AA3751" s="57" t="s">
        <v>12326</v>
      </c>
      <c r="AB3751" s="57" t="s">
        <v>753</v>
      </c>
      <c r="AC3751" s="108" t="s">
        <v>13607</v>
      </c>
      <c r="AD3751" s="63" t="s">
        <v>12328</v>
      </c>
    </row>
    <row r="3752" spans="1:30" ht="88.5" customHeight="1" x14ac:dyDescent="0.2">
      <c r="A3752" s="61" t="s">
        <v>13608</v>
      </c>
      <c r="B3752" s="55" t="s">
        <v>12136</v>
      </c>
      <c r="C3752" s="56" t="s">
        <v>12323</v>
      </c>
      <c r="D3752" s="56" t="s">
        <v>13439</v>
      </c>
      <c r="E3752" s="57" t="s">
        <v>76</v>
      </c>
      <c r="F3752" s="62" t="s">
        <v>13609</v>
      </c>
      <c r="G3752" s="64" t="s">
        <v>13610</v>
      </c>
      <c r="H3752" s="59">
        <v>44560</v>
      </c>
      <c r="I3752" s="59">
        <v>45290</v>
      </c>
      <c r="J3752" s="48" t="str">
        <f>IF(Ugovori_OPULJP[[#This Row],[DATUM ZAVRŠETKA OPERACIJE]]&gt;DATE(2024,3,31),"u provedbi","završen")</f>
        <v>završen</v>
      </c>
      <c r="K3752" s="58" t="s">
        <v>13611</v>
      </c>
      <c r="L3752" s="58" t="s">
        <v>37</v>
      </c>
      <c r="M3752" s="74" t="s">
        <v>3114</v>
      </c>
      <c r="N3752" s="49">
        <v>0.15</v>
      </c>
      <c r="O3752" s="50">
        <f>Ugovori_OPULJP[[#This Row],[Bespovratna sredstva - Ukupno (EU+Nac) HRK
= Ukupna ugovorena vrijednost bespovratnih sredstava]]*Ugovori_OPULJP[[#This Row],[EU STOPA SUFINANCIRANJA %
EU CO-FINANCING RATE %]]</f>
        <v>1224601.4515</v>
      </c>
      <c r="P3752" s="51">
        <f>Ugovori_OPULJP[[#This Row],[Bespovratna sredstva - EU dio - HRK]]/7.5345</f>
        <v>162532.54383170747</v>
      </c>
      <c r="Q3752" s="50">
        <f>Ugovori_OPULJP[[#This Row],[Bespovratna sredstva - Ukupno (EU+Nac) HRK
= Ukupna ugovorena vrijednost bespovratnih sredstava]]*Ugovori_OPULJP[[#This Row],[STOPA NACIONALNOG SUFINANCIRANJA %]]</f>
        <v>216106.1385</v>
      </c>
      <c r="R3752" s="51">
        <f>Ugovori_OPULJP[[#This Row],[Bespovratna sredstva - Nacionalni dio - HRK]]/7.5345</f>
        <v>28682.213617360143</v>
      </c>
      <c r="S3752" s="52">
        <v>1440707.59</v>
      </c>
      <c r="T3752" s="53">
        <f>Ugovori_OPULJP[[#This Row],[Bespovratna sredstva - Ukupno (EU+Nac) HRK
= Ukupna ugovorena vrijednost bespovratnih sredstava]]/7.5345</f>
        <v>191214.75744906763</v>
      </c>
      <c r="U3752" s="50">
        <v>0</v>
      </c>
      <c r="V3752" s="51">
        <f>Ugovori_OPULJP[[#This Row],[Javni doprinos korisnika - HRK]]/7.5345</f>
        <v>0</v>
      </c>
      <c r="W3752" s="50">
        <v>0</v>
      </c>
      <c r="X3752" s="51">
        <f>Ugovori_OPULJP[[#This Row],[Privatni doprinos korisnika - HRK]]/7.5345</f>
        <v>0</v>
      </c>
      <c r="Y3752" s="52">
        <v>1440707.59</v>
      </c>
      <c r="Z3752" s="53">
        <f>Ugovori_OPULJP[[#This Row],[UKUPNI PRIHVATLJIVI IZDACI
TOTAL ELIGIBLE EXPENDITURE
= Bespovratna sredstva ukupno + doprinos korisnika
= Ukupni prihvatljivi troškovi
= Ukupna ugovorena vrijednost projekta HRK]]/7.5345</f>
        <v>191214.75744906763</v>
      </c>
      <c r="AA3752" s="57" t="s">
        <v>12326</v>
      </c>
      <c r="AB3752" s="57" t="s">
        <v>753</v>
      </c>
      <c r="AC3752" s="107" t="s">
        <v>13612</v>
      </c>
      <c r="AD3752" s="63" t="s">
        <v>12328</v>
      </c>
    </row>
    <row r="3753" spans="1:30" ht="88.5" customHeight="1" x14ac:dyDescent="0.2">
      <c r="A3753" s="61" t="s">
        <v>13613</v>
      </c>
      <c r="B3753" s="55" t="s">
        <v>12136</v>
      </c>
      <c r="C3753" s="56" t="s">
        <v>12323</v>
      </c>
      <c r="D3753" s="56" t="s">
        <v>13439</v>
      </c>
      <c r="E3753" s="57" t="s">
        <v>76</v>
      </c>
      <c r="F3753" s="62" t="s">
        <v>13614</v>
      </c>
      <c r="G3753" s="62" t="s">
        <v>13615</v>
      </c>
      <c r="H3753" s="59">
        <v>44560</v>
      </c>
      <c r="I3753" s="59">
        <v>45290</v>
      </c>
      <c r="J3753" s="48" t="str">
        <f>IF(Ugovori_OPULJP[[#This Row],[DATUM ZAVRŠETKA OPERACIJE]]&gt;DATE(2024,3,31),"u provedbi","završen")</f>
        <v>završen</v>
      </c>
      <c r="K3753" s="58" t="s">
        <v>13616</v>
      </c>
      <c r="L3753" s="58" t="s">
        <v>37</v>
      </c>
      <c r="M3753" s="74" t="s">
        <v>3114</v>
      </c>
      <c r="N3753" s="49">
        <v>0.15</v>
      </c>
      <c r="O3753" s="50">
        <f>Ugovori_OPULJP[[#This Row],[Bespovratna sredstva - Ukupno (EU+Nac) HRK
= Ukupna ugovorena vrijednost bespovratnih sredstava]]*Ugovori_OPULJP[[#This Row],[EU STOPA SUFINANCIRANJA %
EU CO-FINANCING RATE %]]</f>
        <v>1453473.3015000001</v>
      </c>
      <c r="P3753" s="51">
        <f>Ugovori_OPULJP[[#This Row],[Bespovratna sredstva - EU dio - HRK]]/7.5345</f>
        <v>192909.05853075851</v>
      </c>
      <c r="Q3753" s="50">
        <f>Ugovori_OPULJP[[#This Row],[Bespovratna sredstva - Ukupno (EU+Nac) HRK
= Ukupna ugovorena vrijednost bespovratnih sredstava]]*Ugovori_OPULJP[[#This Row],[STOPA NACIONALNOG SUFINANCIRANJA %]]</f>
        <v>256495.2885</v>
      </c>
      <c r="R3753" s="51">
        <f>Ugovori_OPULJP[[#This Row],[Bespovratna sredstva - Nacionalni dio - HRK]]/7.5345</f>
        <v>34042.775034839731</v>
      </c>
      <c r="S3753" s="52">
        <v>1709968.59</v>
      </c>
      <c r="T3753" s="53">
        <f>Ugovori_OPULJP[[#This Row],[Bespovratna sredstva - Ukupno (EU+Nac) HRK
= Ukupna ugovorena vrijednost bespovratnih sredstava]]/7.5345</f>
        <v>226951.83356559824</v>
      </c>
      <c r="U3753" s="50">
        <v>0</v>
      </c>
      <c r="V3753" s="51">
        <f>Ugovori_OPULJP[[#This Row],[Javni doprinos korisnika - HRK]]/7.5345</f>
        <v>0</v>
      </c>
      <c r="W3753" s="50">
        <v>0</v>
      </c>
      <c r="X3753" s="51">
        <f>Ugovori_OPULJP[[#This Row],[Privatni doprinos korisnika - HRK]]/7.5345</f>
        <v>0</v>
      </c>
      <c r="Y3753" s="52">
        <v>1709968.59</v>
      </c>
      <c r="Z3753" s="53">
        <f>Ugovori_OPULJP[[#This Row],[UKUPNI PRIHVATLJIVI IZDACI
TOTAL ELIGIBLE EXPENDITURE
= Bespovratna sredstva ukupno + doprinos korisnika
= Ukupni prihvatljivi troškovi
= Ukupna ugovorena vrijednost projekta HRK]]/7.5345</f>
        <v>226951.83356559824</v>
      </c>
      <c r="AA3753" s="57" t="s">
        <v>12326</v>
      </c>
      <c r="AB3753" s="57" t="s">
        <v>753</v>
      </c>
      <c r="AC3753" s="107" t="s">
        <v>13617</v>
      </c>
      <c r="AD3753" s="63" t="s">
        <v>12328</v>
      </c>
    </row>
    <row r="3754" spans="1:30" ht="88.5" customHeight="1" x14ac:dyDescent="0.2">
      <c r="A3754" s="61" t="s">
        <v>13618</v>
      </c>
      <c r="B3754" s="55" t="s">
        <v>12136</v>
      </c>
      <c r="C3754" s="56" t="s">
        <v>12323</v>
      </c>
      <c r="D3754" s="56" t="s">
        <v>13439</v>
      </c>
      <c r="E3754" s="57" t="s">
        <v>76</v>
      </c>
      <c r="F3754" s="62" t="s">
        <v>13619</v>
      </c>
      <c r="G3754" s="62" t="s">
        <v>13620</v>
      </c>
      <c r="H3754" s="59">
        <v>44560</v>
      </c>
      <c r="I3754" s="59">
        <v>45290</v>
      </c>
      <c r="J3754" s="48" t="str">
        <f>IF(Ugovori_OPULJP[[#This Row],[DATUM ZAVRŠETKA OPERACIJE]]&gt;DATE(2024,3,31),"u provedbi","završen")</f>
        <v>završen</v>
      </c>
      <c r="K3754" s="58" t="s">
        <v>13621</v>
      </c>
      <c r="L3754" s="58" t="s">
        <v>200</v>
      </c>
      <c r="M3754" s="74" t="s">
        <v>3114</v>
      </c>
      <c r="N3754" s="49">
        <v>0.15</v>
      </c>
      <c r="O3754" s="50">
        <f>Ugovori_OPULJP[[#This Row],[Bespovratna sredstva - Ukupno (EU+Nac) HRK
= Ukupna ugovorena vrijednost bespovratnih sredstava]]*Ugovori_OPULJP[[#This Row],[EU STOPA SUFINANCIRANJA %
EU CO-FINANCING RATE %]]</f>
        <v>2168288.1540000001</v>
      </c>
      <c r="P3754" s="51">
        <f>Ugovori_OPULJP[[#This Row],[Bespovratna sredstva - EU dio - HRK]]/7.5345</f>
        <v>287781.29325104516</v>
      </c>
      <c r="Q3754" s="50">
        <f>Ugovori_OPULJP[[#This Row],[Bespovratna sredstva - Ukupno (EU+Nac) HRK
= Ukupna ugovorena vrijednost bespovratnih sredstava]]*Ugovori_OPULJP[[#This Row],[STOPA NACIONALNOG SUFINANCIRANJA %]]</f>
        <v>382639.08600000001</v>
      </c>
      <c r="R3754" s="51">
        <f>Ugovori_OPULJP[[#This Row],[Bespovratna sredstva - Nacionalni dio - HRK]]/7.5345</f>
        <v>50784.934103125619</v>
      </c>
      <c r="S3754" s="52">
        <v>2550927.2400000002</v>
      </c>
      <c r="T3754" s="53">
        <f>Ugovori_OPULJP[[#This Row],[Bespovratna sredstva - Ukupno (EU+Nac) HRK
= Ukupna ugovorena vrijednost bespovratnih sredstava]]/7.5345</f>
        <v>338566.22735417081</v>
      </c>
      <c r="U3754" s="50">
        <v>0</v>
      </c>
      <c r="V3754" s="51">
        <f>Ugovori_OPULJP[[#This Row],[Javni doprinos korisnika - HRK]]/7.5345</f>
        <v>0</v>
      </c>
      <c r="W3754" s="50">
        <v>0</v>
      </c>
      <c r="X3754" s="51">
        <f>Ugovori_OPULJP[[#This Row],[Privatni doprinos korisnika - HRK]]/7.5345</f>
        <v>0</v>
      </c>
      <c r="Y3754" s="52">
        <v>2550927.2400000002</v>
      </c>
      <c r="Z3754" s="53">
        <f>Ugovori_OPULJP[[#This Row],[UKUPNI PRIHVATLJIVI IZDACI
TOTAL ELIGIBLE EXPENDITURE
= Bespovratna sredstva ukupno + doprinos korisnika
= Ukupni prihvatljivi troškovi
= Ukupna ugovorena vrijednost projekta HRK]]/7.5345</f>
        <v>338566.22735417081</v>
      </c>
      <c r="AA3754" s="57" t="s">
        <v>12326</v>
      </c>
      <c r="AB3754" s="57" t="s">
        <v>753</v>
      </c>
      <c r="AC3754" s="107" t="s">
        <v>13622</v>
      </c>
      <c r="AD3754" s="63" t="s">
        <v>12328</v>
      </c>
    </row>
    <row r="3755" spans="1:30" ht="88.5" customHeight="1" x14ac:dyDescent="0.2">
      <c r="A3755" s="61" t="s">
        <v>13623</v>
      </c>
      <c r="B3755" s="55" t="s">
        <v>12136</v>
      </c>
      <c r="C3755" s="56" t="s">
        <v>12323</v>
      </c>
      <c r="D3755" s="56" t="s">
        <v>13439</v>
      </c>
      <c r="E3755" s="57" t="s">
        <v>76</v>
      </c>
      <c r="F3755" s="62" t="s">
        <v>13624</v>
      </c>
      <c r="G3755" s="62" t="s">
        <v>5496</v>
      </c>
      <c r="H3755" s="59">
        <v>44560</v>
      </c>
      <c r="I3755" s="59">
        <v>45107</v>
      </c>
      <c r="J3755" s="48" t="str">
        <f>IF(Ugovori_OPULJP[[#This Row],[DATUM ZAVRŠETKA OPERACIJE]]&gt;DATE(2024,3,31),"u provedbi","završen")</f>
        <v>završen</v>
      </c>
      <c r="K3755" s="58" t="s">
        <v>13625</v>
      </c>
      <c r="L3755" s="58" t="s">
        <v>37</v>
      </c>
      <c r="M3755" s="74" t="s">
        <v>3114</v>
      </c>
      <c r="N3755" s="49">
        <v>0.15</v>
      </c>
      <c r="O3755" s="50">
        <f>Ugovori_OPULJP[[#This Row],[Bespovratna sredstva - Ukupno (EU+Nac) HRK
= Ukupna ugovorena vrijednost bespovratnih sredstava]]*Ugovori_OPULJP[[#This Row],[EU STOPA SUFINANCIRANJA %
EU CO-FINANCING RATE %]]</f>
        <v>1156015.929</v>
      </c>
      <c r="P3755" s="51">
        <f>Ugovori_OPULJP[[#This Row],[Bespovratna sredstva - EU dio - HRK]]/7.5345</f>
        <v>153429.68066892296</v>
      </c>
      <c r="Q3755" s="50">
        <f>Ugovori_OPULJP[[#This Row],[Bespovratna sredstva - Ukupno (EU+Nac) HRK
= Ukupna ugovorena vrijednost bespovratnih sredstava]]*Ugovori_OPULJP[[#This Row],[STOPA NACIONALNOG SUFINANCIRANJA %]]</f>
        <v>204002.81099999999</v>
      </c>
      <c r="R3755" s="51">
        <f>Ugovori_OPULJP[[#This Row],[Bespovratna sredstva - Nacionalni dio - HRK]]/7.5345</f>
        <v>27075.826000398167</v>
      </c>
      <c r="S3755" s="52">
        <v>1360018.74</v>
      </c>
      <c r="T3755" s="53">
        <f>Ugovori_OPULJP[[#This Row],[Bespovratna sredstva - Ukupno (EU+Nac) HRK
= Ukupna ugovorena vrijednost bespovratnih sredstava]]/7.5345</f>
        <v>180505.5066693211</v>
      </c>
      <c r="U3755" s="50">
        <v>0</v>
      </c>
      <c r="V3755" s="51">
        <f>Ugovori_OPULJP[[#This Row],[Javni doprinos korisnika - HRK]]/7.5345</f>
        <v>0</v>
      </c>
      <c r="W3755" s="50">
        <v>0</v>
      </c>
      <c r="X3755" s="51">
        <f>Ugovori_OPULJP[[#This Row],[Privatni doprinos korisnika - HRK]]/7.5345</f>
        <v>0</v>
      </c>
      <c r="Y3755" s="52">
        <v>1360018.74</v>
      </c>
      <c r="Z3755" s="53">
        <f>Ugovori_OPULJP[[#This Row],[UKUPNI PRIHVATLJIVI IZDACI
TOTAL ELIGIBLE EXPENDITURE
= Bespovratna sredstva ukupno + doprinos korisnika
= Ukupni prihvatljivi troškovi
= Ukupna ugovorena vrijednost projekta HRK]]/7.5345</f>
        <v>180505.5066693211</v>
      </c>
      <c r="AA3755" s="57" t="s">
        <v>12326</v>
      </c>
      <c r="AB3755" s="57" t="s">
        <v>753</v>
      </c>
      <c r="AC3755" s="107" t="s">
        <v>13626</v>
      </c>
      <c r="AD3755" s="63" t="s">
        <v>12328</v>
      </c>
    </row>
    <row r="3756" spans="1:30" ht="88.5" customHeight="1" x14ac:dyDescent="0.2">
      <c r="A3756" s="61" t="s">
        <v>13627</v>
      </c>
      <c r="B3756" s="55" t="s">
        <v>12136</v>
      </c>
      <c r="C3756" s="56" t="s">
        <v>12323</v>
      </c>
      <c r="D3756" s="56" t="s">
        <v>13439</v>
      </c>
      <c r="E3756" s="57" t="s">
        <v>76</v>
      </c>
      <c r="F3756" s="62" t="s">
        <v>13628</v>
      </c>
      <c r="G3756" s="62" t="s">
        <v>13629</v>
      </c>
      <c r="H3756" s="59">
        <v>44560</v>
      </c>
      <c r="I3756" s="59">
        <v>45290</v>
      </c>
      <c r="J3756" s="48" t="str">
        <f>IF(Ugovori_OPULJP[[#This Row],[DATUM ZAVRŠETKA OPERACIJE]]&gt;DATE(2024,3,31),"u provedbi","završen")</f>
        <v>završen</v>
      </c>
      <c r="K3756" s="58" t="s">
        <v>425</v>
      </c>
      <c r="L3756" s="46" t="s">
        <v>425</v>
      </c>
      <c r="M3756" s="74" t="s">
        <v>3114</v>
      </c>
      <c r="N3756" s="49">
        <v>0.15</v>
      </c>
      <c r="O3756" s="50">
        <f>Ugovori_OPULJP[[#This Row],[Bespovratna sredstva - Ukupno (EU+Nac) HRK
= Ukupna ugovorena vrijednost bespovratnih sredstava]]*Ugovori_OPULJP[[#This Row],[EU STOPA SUFINANCIRANJA %
EU CO-FINANCING RATE %]]</f>
        <v>2236225.6875</v>
      </c>
      <c r="P3756" s="51">
        <f>Ugovori_OPULJP[[#This Row],[Bespovratna sredstva - EU dio - HRK]]/7.5345</f>
        <v>296798.15349392791</v>
      </c>
      <c r="Q3756" s="50">
        <f>Ugovori_OPULJP[[#This Row],[Bespovratna sredstva - Ukupno (EU+Nac) HRK
= Ukupna ugovorena vrijednost bespovratnih sredstava]]*Ugovori_OPULJP[[#This Row],[STOPA NACIONALNOG SUFINANCIRANJA %]]</f>
        <v>394628.0625</v>
      </c>
      <c r="R3756" s="51">
        <f>Ugovori_OPULJP[[#This Row],[Bespovratna sredstva - Nacionalni dio - HRK]]/7.5345</f>
        <v>52376.144734222573</v>
      </c>
      <c r="S3756" s="52">
        <v>2630853.75</v>
      </c>
      <c r="T3756" s="53">
        <f>Ugovori_OPULJP[[#This Row],[Bespovratna sredstva - Ukupno (EU+Nac) HRK
= Ukupna ugovorena vrijednost bespovratnih sredstava]]/7.5345</f>
        <v>349174.29822815047</v>
      </c>
      <c r="U3756" s="50">
        <v>0</v>
      </c>
      <c r="V3756" s="51">
        <f>Ugovori_OPULJP[[#This Row],[Javni doprinos korisnika - HRK]]/7.5345</f>
        <v>0</v>
      </c>
      <c r="W3756" s="50">
        <v>0</v>
      </c>
      <c r="X3756" s="51">
        <f>Ugovori_OPULJP[[#This Row],[Privatni doprinos korisnika - HRK]]/7.5345</f>
        <v>0</v>
      </c>
      <c r="Y3756" s="52">
        <v>2630853.75</v>
      </c>
      <c r="Z3756" s="53">
        <f>Ugovori_OPULJP[[#This Row],[UKUPNI PRIHVATLJIVI IZDACI
TOTAL ELIGIBLE EXPENDITURE
= Bespovratna sredstva ukupno + doprinos korisnika
= Ukupni prihvatljivi troškovi
= Ukupna ugovorena vrijednost projekta HRK]]/7.5345</f>
        <v>349174.29822815047</v>
      </c>
      <c r="AA3756" s="57" t="s">
        <v>12326</v>
      </c>
      <c r="AB3756" s="57" t="s">
        <v>753</v>
      </c>
      <c r="AC3756" s="107" t="s">
        <v>13630</v>
      </c>
      <c r="AD3756" s="63" t="s">
        <v>12328</v>
      </c>
    </row>
    <row r="3757" spans="1:30" ht="88.5" customHeight="1" x14ac:dyDescent="0.2">
      <c r="A3757" s="61" t="s">
        <v>13631</v>
      </c>
      <c r="B3757" s="55" t="s">
        <v>12136</v>
      </c>
      <c r="C3757" s="56" t="s">
        <v>12323</v>
      </c>
      <c r="D3757" s="56" t="s">
        <v>13439</v>
      </c>
      <c r="E3757" s="57" t="s">
        <v>76</v>
      </c>
      <c r="F3757" s="62" t="s">
        <v>13632</v>
      </c>
      <c r="G3757" s="62" t="s">
        <v>13633</v>
      </c>
      <c r="H3757" s="59">
        <v>44560</v>
      </c>
      <c r="I3757" s="59">
        <v>45290</v>
      </c>
      <c r="J3757" s="48" t="str">
        <f>IF(Ugovori_OPULJP[[#This Row],[DATUM ZAVRŠETKA OPERACIJE]]&gt;DATE(2024,3,31),"u provedbi","završen")</f>
        <v>završen</v>
      </c>
      <c r="K3757" s="58" t="s">
        <v>9275</v>
      </c>
      <c r="L3757" s="58" t="s">
        <v>186</v>
      </c>
      <c r="M3757" s="74" t="s">
        <v>3114</v>
      </c>
      <c r="N3757" s="49">
        <v>0.15</v>
      </c>
      <c r="O3757" s="50">
        <f>Ugovori_OPULJP[[#This Row],[Bespovratna sredstva - Ukupno (EU+Nac) HRK
= Ukupna ugovorena vrijednost bespovratnih sredstava]]*Ugovori_OPULJP[[#This Row],[EU STOPA SUFINANCIRANJA %
EU CO-FINANCING RATE %]]</f>
        <v>2173217.253</v>
      </c>
      <c r="P3757" s="51">
        <f>Ugovori_OPULJP[[#This Row],[Bespovratna sredstva - EU dio - HRK]]/7.5345</f>
        <v>288435.49711327889</v>
      </c>
      <c r="Q3757" s="50">
        <f>Ugovori_OPULJP[[#This Row],[Bespovratna sredstva - Ukupno (EU+Nac) HRK
= Ukupna ugovorena vrijednost bespovratnih sredstava]]*Ugovori_OPULJP[[#This Row],[STOPA NACIONALNOG SUFINANCIRANJA %]]</f>
        <v>383508.92700000003</v>
      </c>
      <c r="R3757" s="51">
        <f>Ugovori_OPULJP[[#This Row],[Bespovratna sredstva - Nacionalni dio - HRK]]/7.5345</f>
        <v>50900.381843519812</v>
      </c>
      <c r="S3757" s="52">
        <v>2556726.1800000002</v>
      </c>
      <c r="T3757" s="53">
        <f>Ugovori_OPULJP[[#This Row],[Bespovratna sredstva - Ukupno (EU+Nac) HRK
= Ukupna ugovorena vrijednost bespovratnih sredstava]]/7.5345</f>
        <v>339335.87895679876</v>
      </c>
      <c r="U3757" s="50">
        <v>0</v>
      </c>
      <c r="V3757" s="51">
        <f>Ugovori_OPULJP[[#This Row],[Javni doprinos korisnika - HRK]]/7.5345</f>
        <v>0</v>
      </c>
      <c r="W3757" s="50">
        <v>0</v>
      </c>
      <c r="X3757" s="51">
        <f>Ugovori_OPULJP[[#This Row],[Privatni doprinos korisnika - HRK]]/7.5345</f>
        <v>0</v>
      </c>
      <c r="Y3757" s="52">
        <v>2556726.1800000002</v>
      </c>
      <c r="Z3757" s="53">
        <f>Ugovori_OPULJP[[#This Row],[UKUPNI PRIHVATLJIVI IZDACI
TOTAL ELIGIBLE EXPENDITURE
= Bespovratna sredstva ukupno + doprinos korisnika
= Ukupni prihvatljivi troškovi
= Ukupna ugovorena vrijednost projekta HRK]]/7.5345</f>
        <v>339335.87895679876</v>
      </c>
      <c r="AA3757" s="57" t="s">
        <v>12326</v>
      </c>
      <c r="AB3757" s="57" t="s">
        <v>753</v>
      </c>
      <c r="AC3757" s="107" t="s">
        <v>13634</v>
      </c>
      <c r="AD3757" s="63" t="s">
        <v>12328</v>
      </c>
    </row>
    <row r="3758" spans="1:30" ht="88.5" customHeight="1" x14ac:dyDescent="0.2">
      <c r="A3758" s="61" t="s">
        <v>13635</v>
      </c>
      <c r="B3758" s="55" t="s">
        <v>12136</v>
      </c>
      <c r="C3758" s="56" t="s">
        <v>12323</v>
      </c>
      <c r="D3758" s="56" t="s">
        <v>13439</v>
      </c>
      <c r="E3758" s="57" t="s">
        <v>76</v>
      </c>
      <c r="F3758" s="62" t="s">
        <v>13636</v>
      </c>
      <c r="G3758" s="62" t="s">
        <v>13637</v>
      </c>
      <c r="H3758" s="59">
        <v>44560</v>
      </c>
      <c r="I3758" s="59">
        <v>45229</v>
      </c>
      <c r="J3758" s="48" t="str">
        <f>IF(Ugovori_OPULJP[[#This Row],[DATUM ZAVRŠETKA OPERACIJE]]&gt;DATE(2024,3,31),"u provedbi","završen")</f>
        <v>završen</v>
      </c>
      <c r="K3758" s="58" t="s">
        <v>149</v>
      </c>
      <c r="L3758" s="46" t="s">
        <v>594</v>
      </c>
      <c r="M3758" s="74" t="s">
        <v>3114</v>
      </c>
      <c r="N3758" s="49">
        <v>0.15</v>
      </c>
      <c r="O3758" s="50">
        <f>Ugovori_OPULJP[[#This Row],[Bespovratna sredstva - Ukupno (EU+Nac) HRK
= Ukupna ugovorena vrijednost bespovratnih sredstava]]*Ugovori_OPULJP[[#This Row],[EU STOPA SUFINANCIRANJA %
EU CO-FINANCING RATE %]]</f>
        <v>2475542.227</v>
      </c>
      <c r="P3758" s="51">
        <f>Ugovori_OPULJP[[#This Row],[Bespovratna sredstva - EU dio - HRK]]/7.5345</f>
        <v>328560.91671643767</v>
      </c>
      <c r="Q3758" s="50">
        <f>Ugovori_OPULJP[[#This Row],[Bespovratna sredstva - Ukupno (EU+Nac) HRK
= Ukupna ugovorena vrijednost bespovratnih sredstava]]*Ugovori_OPULJP[[#This Row],[STOPA NACIONALNOG SUFINANCIRANJA %]]</f>
        <v>436860.39299999998</v>
      </c>
      <c r="R3758" s="51">
        <f>Ugovori_OPULJP[[#This Row],[Bespovratna sredstva - Nacionalni dio - HRK]]/7.5345</f>
        <v>57981.33824407724</v>
      </c>
      <c r="S3758" s="52">
        <v>2912402.62</v>
      </c>
      <c r="T3758" s="53">
        <f>Ugovori_OPULJP[[#This Row],[Bespovratna sredstva - Ukupno (EU+Nac) HRK
= Ukupna ugovorena vrijednost bespovratnih sredstava]]/7.5345</f>
        <v>386542.25496051495</v>
      </c>
      <c r="U3758" s="50">
        <v>0</v>
      </c>
      <c r="V3758" s="51">
        <f>Ugovori_OPULJP[[#This Row],[Javni doprinos korisnika - HRK]]/7.5345</f>
        <v>0</v>
      </c>
      <c r="W3758" s="50">
        <v>0</v>
      </c>
      <c r="X3758" s="51">
        <f>Ugovori_OPULJP[[#This Row],[Privatni doprinos korisnika - HRK]]/7.5345</f>
        <v>0</v>
      </c>
      <c r="Y3758" s="52">
        <v>2912402.62</v>
      </c>
      <c r="Z3758" s="53">
        <f>Ugovori_OPULJP[[#This Row],[UKUPNI PRIHVATLJIVI IZDACI
TOTAL ELIGIBLE EXPENDITURE
= Bespovratna sredstva ukupno + doprinos korisnika
= Ukupni prihvatljivi troškovi
= Ukupna ugovorena vrijednost projekta HRK]]/7.5345</f>
        <v>386542.25496051495</v>
      </c>
      <c r="AA3758" s="57" t="s">
        <v>12326</v>
      </c>
      <c r="AB3758" s="57" t="s">
        <v>753</v>
      </c>
      <c r="AC3758" s="107" t="s">
        <v>13638</v>
      </c>
      <c r="AD3758" s="63" t="s">
        <v>12328</v>
      </c>
    </row>
    <row r="3759" spans="1:30" ht="88.5" customHeight="1" x14ac:dyDescent="0.2">
      <c r="A3759" s="61" t="s">
        <v>13639</v>
      </c>
      <c r="B3759" s="55" t="s">
        <v>12136</v>
      </c>
      <c r="C3759" s="56" t="s">
        <v>12323</v>
      </c>
      <c r="D3759" s="56" t="s">
        <v>13439</v>
      </c>
      <c r="E3759" s="57" t="s">
        <v>76</v>
      </c>
      <c r="F3759" s="62" t="s">
        <v>13640</v>
      </c>
      <c r="G3759" s="62" t="s">
        <v>13641</v>
      </c>
      <c r="H3759" s="59">
        <v>44560</v>
      </c>
      <c r="I3759" s="59">
        <v>45290</v>
      </c>
      <c r="J3759" s="48" t="str">
        <f>IF(Ugovori_OPULJP[[#This Row],[DATUM ZAVRŠETKA OPERACIJE]]&gt;DATE(2024,3,31),"u provedbi","završen")</f>
        <v>završen</v>
      </c>
      <c r="K3759" s="58" t="s">
        <v>36</v>
      </c>
      <c r="L3759" s="58" t="s">
        <v>37</v>
      </c>
      <c r="M3759" s="74" t="s">
        <v>3114</v>
      </c>
      <c r="N3759" s="49">
        <v>0.15</v>
      </c>
      <c r="O3759" s="50">
        <f>Ugovori_OPULJP[[#This Row],[Bespovratna sredstva - Ukupno (EU+Nac) HRK
= Ukupna ugovorena vrijednost bespovratnih sredstava]]*Ugovori_OPULJP[[#This Row],[EU STOPA SUFINANCIRANJA %
EU CO-FINANCING RATE %]]</f>
        <v>2417747.1399999997</v>
      </c>
      <c r="P3759" s="51">
        <f>Ugovori_OPULJP[[#This Row],[Bespovratna sredstva - EU dio - HRK]]/7.5345</f>
        <v>320890.19045723003</v>
      </c>
      <c r="Q3759" s="50">
        <f>Ugovori_OPULJP[[#This Row],[Bespovratna sredstva - Ukupno (EU+Nac) HRK
= Ukupna ugovorena vrijednost bespovratnih sredstava]]*Ugovori_OPULJP[[#This Row],[STOPA NACIONALNOG SUFINANCIRANJA %]]</f>
        <v>426661.25999999995</v>
      </c>
      <c r="R3759" s="51">
        <f>Ugovori_OPULJP[[#This Row],[Bespovratna sredstva - Nacionalni dio - HRK]]/7.5345</f>
        <v>56627.680668922942</v>
      </c>
      <c r="S3759" s="52">
        <v>2844408.4</v>
      </c>
      <c r="T3759" s="53">
        <f>Ugovori_OPULJP[[#This Row],[Bespovratna sredstva - Ukupno (EU+Nac) HRK
= Ukupna ugovorena vrijednost bespovratnih sredstava]]/7.5345</f>
        <v>377517.87112615298</v>
      </c>
      <c r="U3759" s="50">
        <v>0</v>
      </c>
      <c r="V3759" s="51">
        <f>Ugovori_OPULJP[[#This Row],[Javni doprinos korisnika - HRK]]/7.5345</f>
        <v>0</v>
      </c>
      <c r="W3759" s="50">
        <v>0</v>
      </c>
      <c r="X3759" s="51">
        <f>Ugovori_OPULJP[[#This Row],[Privatni doprinos korisnika - HRK]]/7.5345</f>
        <v>0</v>
      </c>
      <c r="Y3759" s="52">
        <v>2844408.4</v>
      </c>
      <c r="Z3759" s="53">
        <f>Ugovori_OPULJP[[#This Row],[UKUPNI PRIHVATLJIVI IZDACI
TOTAL ELIGIBLE EXPENDITURE
= Bespovratna sredstva ukupno + doprinos korisnika
= Ukupni prihvatljivi troškovi
= Ukupna ugovorena vrijednost projekta HRK]]/7.5345</f>
        <v>377517.87112615298</v>
      </c>
      <c r="AA3759" s="57" t="s">
        <v>12326</v>
      </c>
      <c r="AB3759" s="57" t="s">
        <v>753</v>
      </c>
      <c r="AC3759" s="107" t="s">
        <v>13642</v>
      </c>
      <c r="AD3759" s="63" t="s">
        <v>12328</v>
      </c>
    </row>
    <row r="3760" spans="1:30" ht="88.5" customHeight="1" x14ac:dyDescent="0.2">
      <c r="A3760" s="61" t="s">
        <v>13643</v>
      </c>
      <c r="B3760" s="55" t="s">
        <v>12136</v>
      </c>
      <c r="C3760" s="56" t="s">
        <v>12323</v>
      </c>
      <c r="D3760" s="56" t="s">
        <v>13439</v>
      </c>
      <c r="E3760" s="57" t="s">
        <v>76</v>
      </c>
      <c r="F3760" s="62" t="s">
        <v>13644</v>
      </c>
      <c r="G3760" s="62" t="s">
        <v>13645</v>
      </c>
      <c r="H3760" s="59">
        <v>44792</v>
      </c>
      <c r="I3760" s="59">
        <v>45523</v>
      </c>
      <c r="J3760" s="48" t="str">
        <f>IF(Ugovori_OPULJP[[#This Row],[DATUM ZAVRŠETKA OPERACIJE]]&gt;DATE(2024,3,31),"u provedbi","završen")</f>
        <v>u provedbi</v>
      </c>
      <c r="K3760" s="67" t="s">
        <v>13646</v>
      </c>
      <c r="L3760" s="58" t="s">
        <v>37</v>
      </c>
      <c r="M3760" s="49">
        <v>0.85</v>
      </c>
      <c r="N3760" s="49">
        <v>0.15</v>
      </c>
      <c r="O3760" s="50">
        <f>Ugovori_OPULJP[[#This Row],[Bespovratna sredstva - Ukupno (EU+Nac) HRK
= Ukupna ugovorena vrijednost bespovratnih sredstava]]*Ugovori_OPULJP[[#This Row],[EU STOPA SUFINANCIRANJA %
EU CO-FINANCING RATE %]]</f>
        <v>2221878.7245</v>
      </c>
      <c r="P3760" s="51">
        <f>Ugovori_OPULJP[[#This Row],[Bespovratna sredstva - EU dio - HRK]]/7.5345</f>
        <v>294893.98427234718</v>
      </c>
      <c r="Q3760" s="50">
        <f>Ugovori_OPULJP[[#This Row],[Bespovratna sredstva - Ukupno (EU+Nac) HRK
= Ukupna ugovorena vrijednost bespovratnih sredstava]]*Ugovori_OPULJP[[#This Row],[STOPA NACIONALNOG SUFINANCIRANJA %]]</f>
        <v>392096.24550000002</v>
      </c>
      <c r="R3760" s="51">
        <f>Ugovori_OPULJP[[#This Row],[Bespovratna sredstva - Nacionalni dio - HRK]]/7.5345</f>
        <v>52040.114871590682</v>
      </c>
      <c r="S3760" s="52">
        <v>2613974.9700000002</v>
      </c>
      <c r="T3760" s="51">
        <f>Ugovori_OPULJP[[#This Row],[Bespovratna sredstva - Ukupno (EU+Nac) HRK
= Ukupna ugovorena vrijednost bespovratnih sredstava]]/7.5345</f>
        <v>346934.09914393787</v>
      </c>
      <c r="U3760" s="50">
        <v>0</v>
      </c>
      <c r="V3760" s="51">
        <f>Ugovori_OPULJP[[#This Row],[Javni doprinos korisnika - HRK]]/7.5345</f>
        <v>0</v>
      </c>
      <c r="W3760" s="50">
        <v>0</v>
      </c>
      <c r="X3760" s="51">
        <f>Ugovori_OPULJP[[#This Row],[Privatni doprinos korisnika - HRK]]/7.5345</f>
        <v>0</v>
      </c>
      <c r="Y3760" s="52">
        <v>2613974.9700000002</v>
      </c>
      <c r="Z3760" s="53">
        <f>Ugovori_OPULJP[[#This Row],[UKUPNI PRIHVATLJIVI IZDACI
TOTAL ELIGIBLE EXPENDITURE
= Bespovratna sredstva ukupno + doprinos korisnika
= Ukupni prihvatljivi troškovi
= Ukupna ugovorena vrijednost projekta HRK]]/7.5345</f>
        <v>346934.09914393787</v>
      </c>
      <c r="AA3760" s="57" t="s">
        <v>12326</v>
      </c>
      <c r="AB3760" s="57" t="s">
        <v>753</v>
      </c>
      <c r="AC3760" s="107" t="s">
        <v>13647</v>
      </c>
      <c r="AD3760" s="63" t="s">
        <v>12328</v>
      </c>
    </row>
    <row r="3761" spans="1:30" ht="88.5" customHeight="1" x14ac:dyDescent="0.2">
      <c r="A3761" s="61" t="s">
        <v>13648</v>
      </c>
      <c r="B3761" s="55" t="s">
        <v>12136</v>
      </c>
      <c r="C3761" s="56" t="s">
        <v>12323</v>
      </c>
      <c r="D3761" s="56" t="s">
        <v>13439</v>
      </c>
      <c r="E3761" s="57" t="s">
        <v>76</v>
      </c>
      <c r="F3761" s="62" t="s">
        <v>13649</v>
      </c>
      <c r="G3761" s="62" t="s">
        <v>6951</v>
      </c>
      <c r="H3761" s="59">
        <v>44795</v>
      </c>
      <c r="I3761" s="59">
        <v>45526</v>
      </c>
      <c r="J3761" s="48" t="str">
        <f>IF(Ugovori_OPULJP[[#This Row],[DATUM ZAVRŠETKA OPERACIJE]]&gt;DATE(2024,3,31),"u provedbi","završen")</f>
        <v>u provedbi</v>
      </c>
      <c r="K3761" s="67" t="s">
        <v>8608</v>
      </c>
      <c r="L3761" s="46" t="s">
        <v>249</v>
      </c>
      <c r="M3761" s="49">
        <v>0.85</v>
      </c>
      <c r="N3761" s="49">
        <v>0.15</v>
      </c>
      <c r="O3761" s="50">
        <f>Ugovori_OPULJP[[#This Row],[Bespovratna sredstva - Ukupno (EU+Nac) HRK
= Ukupna ugovorena vrijednost bespovratnih sredstava]]*Ugovori_OPULJP[[#This Row],[EU STOPA SUFINANCIRANJA %
EU CO-FINANCING RATE %]]</f>
        <v>2058713.9145</v>
      </c>
      <c r="P3761" s="51">
        <f>Ugovori_OPULJP[[#This Row],[Bespovratna sredstva - EU dio - HRK]]/7.5345</f>
        <v>273238.29245470831</v>
      </c>
      <c r="Q3761" s="50">
        <f>Ugovori_OPULJP[[#This Row],[Bespovratna sredstva - Ukupno (EU+Nac) HRK
= Ukupna ugovorena vrijednost bespovratnih sredstava]]*Ugovori_OPULJP[[#This Row],[STOPA NACIONALNOG SUFINANCIRANJA %]]</f>
        <v>363302.45549999998</v>
      </c>
      <c r="R3761" s="51">
        <f>Ugovori_OPULJP[[#This Row],[Bespovratna sredstva - Nacionalni dio - HRK]]/7.5345</f>
        <v>48218.522197889703</v>
      </c>
      <c r="S3761" s="52">
        <v>2422016.37</v>
      </c>
      <c r="T3761" s="51">
        <f>Ugovori_OPULJP[[#This Row],[Bespovratna sredstva - Ukupno (EU+Nac) HRK
= Ukupna ugovorena vrijednost bespovratnih sredstava]]/7.5345</f>
        <v>321456.81465259806</v>
      </c>
      <c r="U3761" s="50">
        <v>0</v>
      </c>
      <c r="V3761" s="51">
        <f>Ugovori_OPULJP[[#This Row],[Javni doprinos korisnika - HRK]]/7.5345</f>
        <v>0</v>
      </c>
      <c r="W3761" s="50">
        <v>0</v>
      </c>
      <c r="X3761" s="51">
        <f>Ugovori_OPULJP[[#This Row],[Privatni doprinos korisnika - HRK]]/7.5345</f>
        <v>0</v>
      </c>
      <c r="Y3761" s="52">
        <v>2422016.37</v>
      </c>
      <c r="Z3761" s="53">
        <f>Ugovori_OPULJP[[#This Row],[UKUPNI PRIHVATLJIVI IZDACI
TOTAL ELIGIBLE EXPENDITURE
= Bespovratna sredstva ukupno + doprinos korisnika
= Ukupni prihvatljivi troškovi
= Ukupna ugovorena vrijednost projekta HRK]]/7.5345</f>
        <v>321456.81465259806</v>
      </c>
      <c r="AA3761" s="57" t="s">
        <v>12326</v>
      </c>
      <c r="AB3761" s="57" t="s">
        <v>753</v>
      </c>
      <c r="AC3761" s="107" t="s">
        <v>13650</v>
      </c>
      <c r="AD3761" s="63" t="s">
        <v>12328</v>
      </c>
    </row>
    <row r="3762" spans="1:30" ht="88.5" customHeight="1" x14ac:dyDescent="0.2">
      <c r="A3762" s="61" t="s">
        <v>13651</v>
      </c>
      <c r="B3762" s="55" t="s">
        <v>12136</v>
      </c>
      <c r="C3762" s="56" t="s">
        <v>12323</v>
      </c>
      <c r="D3762" s="56" t="s">
        <v>13439</v>
      </c>
      <c r="E3762" s="57" t="s">
        <v>76</v>
      </c>
      <c r="F3762" s="62" t="s">
        <v>13652</v>
      </c>
      <c r="G3762" s="62" t="s">
        <v>13653</v>
      </c>
      <c r="H3762" s="59">
        <v>44781</v>
      </c>
      <c r="I3762" s="59">
        <v>45512</v>
      </c>
      <c r="J3762" s="48" t="str">
        <f>IF(Ugovori_OPULJP[[#This Row],[DATUM ZAVRŠETKA OPERACIJE]]&gt;DATE(2024,3,31),"u provedbi","završen")</f>
        <v>u provedbi</v>
      </c>
      <c r="K3762" s="67" t="s">
        <v>4878</v>
      </c>
      <c r="L3762" s="58" t="s">
        <v>79</v>
      </c>
      <c r="M3762" s="49">
        <v>0.85</v>
      </c>
      <c r="N3762" s="49">
        <v>0.15</v>
      </c>
      <c r="O3762" s="50">
        <f>Ugovori_OPULJP[[#This Row],[Bespovratna sredstva - Ukupno (EU+Nac) HRK
= Ukupna ugovorena vrijednost bespovratnih sredstava]]*Ugovori_OPULJP[[#This Row],[EU STOPA SUFINANCIRANJA %
EU CO-FINANCING RATE %]]</f>
        <v>1304128.1399999999</v>
      </c>
      <c r="P3762" s="51">
        <f>Ugovori_OPULJP[[#This Row],[Bespovratna sredstva - EU dio - HRK]]/7.5345</f>
        <v>173087.54927334259</v>
      </c>
      <c r="Q3762" s="50">
        <f>Ugovori_OPULJP[[#This Row],[Bespovratna sredstva - Ukupno (EU+Nac) HRK
= Ukupna ugovorena vrijednost bespovratnih sredstava]]*Ugovori_OPULJP[[#This Row],[STOPA NACIONALNOG SUFINANCIRANJA %]]</f>
        <v>230140.25999999998</v>
      </c>
      <c r="R3762" s="51">
        <f>Ugovori_OPULJP[[#This Row],[Bespovratna sredstva - Nacionalni dio - HRK]]/7.5345</f>
        <v>30544.861636472222</v>
      </c>
      <c r="S3762" s="52">
        <v>1534268.4</v>
      </c>
      <c r="T3762" s="51">
        <f>Ugovori_OPULJP[[#This Row],[Bespovratna sredstva - Ukupno (EU+Nac) HRK
= Ukupna ugovorena vrijednost bespovratnih sredstava]]/7.5345</f>
        <v>203632.41090981482</v>
      </c>
      <c r="U3762" s="50">
        <v>0</v>
      </c>
      <c r="V3762" s="51">
        <f>Ugovori_OPULJP[[#This Row],[Javni doprinos korisnika - HRK]]/7.5345</f>
        <v>0</v>
      </c>
      <c r="W3762" s="50">
        <v>0</v>
      </c>
      <c r="X3762" s="51">
        <f>Ugovori_OPULJP[[#This Row],[Privatni doprinos korisnika - HRK]]/7.5345</f>
        <v>0</v>
      </c>
      <c r="Y3762" s="52">
        <v>1534268.4</v>
      </c>
      <c r="Z3762" s="53">
        <f>Ugovori_OPULJP[[#This Row],[UKUPNI PRIHVATLJIVI IZDACI
TOTAL ELIGIBLE EXPENDITURE
= Bespovratna sredstva ukupno + doprinos korisnika
= Ukupni prihvatljivi troškovi
= Ukupna ugovorena vrijednost projekta HRK]]/7.5345</f>
        <v>203632.41090981482</v>
      </c>
      <c r="AA3762" s="57" t="s">
        <v>12326</v>
      </c>
      <c r="AB3762" s="57" t="s">
        <v>753</v>
      </c>
      <c r="AC3762" s="107" t="s">
        <v>13654</v>
      </c>
      <c r="AD3762" s="63" t="s">
        <v>12328</v>
      </c>
    </row>
    <row r="3763" spans="1:30" ht="88.5" customHeight="1" x14ac:dyDescent="0.2">
      <c r="A3763" s="61" t="s">
        <v>13655</v>
      </c>
      <c r="B3763" s="55" t="s">
        <v>12136</v>
      </c>
      <c r="C3763" s="56" t="s">
        <v>12323</v>
      </c>
      <c r="D3763" s="56" t="s">
        <v>13439</v>
      </c>
      <c r="E3763" s="57" t="s">
        <v>76</v>
      </c>
      <c r="F3763" s="62" t="s">
        <v>13656</v>
      </c>
      <c r="G3763" s="62" t="s">
        <v>13657</v>
      </c>
      <c r="H3763" s="59">
        <v>44798</v>
      </c>
      <c r="I3763" s="59">
        <v>45529</v>
      </c>
      <c r="J3763" s="48" t="str">
        <f>IF(Ugovori_OPULJP[[#This Row],[DATUM ZAVRŠETKA OPERACIJE]]&gt;DATE(2024,3,31),"u provedbi","završen")</f>
        <v>u provedbi</v>
      </c>
      <c r="K3763" s="58" t="s">
        <v>99</v>
      </c>
      <c r="L3763" s="58" t="s">
        <v>99</v>
      </c>
      <c r="M3763" s="49">
        <v>0.85</v>
      </c>
      <c r="N3763" s="49">
        <v>0.15</v>
      </c>
      <c r="O3763" s="50">
        <f>Ugovori_OPULJP[[#This Row],[Bespovratna sredstva - Ukupno (EU+Nac) HRK
= Ukupna ugovorena vrijednost bespovratnih sredstava]]*Ugovori_OPULJP[[#This Row],[EU STOPA SUFINANCIRANJA %
EU CO-FINANCING RATE %]]</f>
        <v>1924122.067</v>
      </c>
      <c r="P3763" s="51">
        <f>Ugovori_OPULJP[[#This Row],[Bespovratna sredstva - EU dio - HRK]]/7.5345</f>
        <v>255374.88446479526</v>
      </c>
      <c r="Q3763" s="50">
        <f>Ugovori_OPULJP[[#This Row],[Bespovratna sredstva - Ukupno (EU+Nac) HRK
= Ukupna ugovorena vrijednost bespovratnih sredstava]]*Ugovori_OPULJP[[#This Row],[STOPA NACIONALNOG SUFINANCIRANJA %]]</f>
        <v>339550.95299999998</v>
      </c>
      <c r="R3763" s="51">
        <f>Ugovori_OPULJP[[#This Row],[Bespovratna sredstva - Nacionalni dio - HRK]]/7.5345</f>
        <v>45066.156082022688</v>
      </c>
      <c r="S3763" s="52">
        <v>2263673.02</v>
      </c>
      <c r="T3763" s="51">
        <f>Ugovori_OPULJP[[#This Row],[Bespovratna sredstva - Ukupno (EU+Nac) HRK
= Ukupna ugovorena vrijednost bespovratnih sredstava]]/7.5345</f>
        <v>300441.04054681794</v>
      </c>
      <c r="U3763" s="50">
        <v>0</v>
      </c>
      <c r="V3763" s="51">
        <f>Ugovori_OPULJP[[#This Row],[Javni doprinos korisnika - HRK]]/7.5345</f>
        <v>0</v>
      </c>
      <c r="W3763" s="50">
        <v>0</v>
      </c>
      <c r="X3763" s="51">
        <f>Ugovori_OPULJP[[#This Row],[Privatni doprinos korisnika - HRK]]/7.5345</f>
        <v>0</v>
      </c>
      <c r="Y3763" s="52">
        <v>2263673.02</v>
      </c>
      <c r="Z3763" s="53">
        <f>Ugovori_OPULJP[[#This Row],[UKUPNI PRIHVATLJIVI IZDACI
TOTAL ELIGIBLE EXPENDITURE
= Bespovratna sredstva ukupno + doprinos korisnika
= Ukupni prihvatljivi troškovi
= Ukupna ugovorena vrijednost projekta HRK]]/7.5345</f>
        <v>300441.04054681794</v>
      </c>
      <c r="AA3763" s="57" t="s">
        <v>12326</v>
      </c>
      <c r="AB3763" s="57" t="s">
        <v>753</v>
      </c>
      <c r="AC3763" s="107" t="s">
        <v>13658</v>
      </c>
      <c r="AD3763" s="63" t="s">
        <v>12328</v>
      </c>
    </row>
    <row r="3764" spans="1:30" ht="88.5" customHeight="1" x14ac:dyDescent="0.2">
      <c r="A3764" s="61" t="s">
        <v>13659</v>
      </c>
      <c r="B3764" s="55" t="s">
        <v>12136</v>
      </c>
      <c r="C3764" s="56" t="s">
        <v>12323</v>
      </c>
      <c r="D3764" s="56" t="s">
        <v>13439</v>
      </c>
      <c r="E3764" s="57" t="s">
        <v>76</v>
      </c>
      <c r="F3764" s="62" t="s">
        <v>13660</v>
      </c>
      <c r="G3764" s="62" t="s">
        <v>3948</v>
      </c>
      <c r="H3764" s="59">
        <v>44792</v>
      </c>
      <c r="I3764" s="59">
        <v>45523</v>
      </c>
      <c r="J3764" s="48" t="str">
        <f>IF(Ugovori_OPULJP[[#This Row],[DATUM ZAVRŠETKA OPERACIJE]]&gt;DATE(2024,3,31),"u provedbi","završen")</f>
        <v>u provedbi</v>
      </c>
      <c r="K3764" s="67" t="s">
        <v>13661</v>
      </c>
      <c r="L3764" s="58" t="s">
        <v>37</v>
      </c>
      <c r="M3764" s="49">
        <v>0.85</v>
      </c>
      <c r="N3764" s="49">
        <v>0.15</v>
      </c>
      <c r="O3764" s="50">
        <f>Ugovori_OPULJP[[#This Row],[Bespovratna sredstva - Ukupno (EU+Nac) HRK
= Ukupna ugovorena vrijednost bespovratnih sredstava]]*Ugovori_OPULJP[[#This Row],[EU STOPA SUFINANCIRANJA %
EU CO-FINANCING RATE %]]</f>
        <v>2026799.1514999999</v>
      </c>
      <c r="P3764" s="51">
        <f>Ugovori_OPULJP[[#This Row],[Bespovratna sredstva - EU dio - HRK]]/7.5345</f>
        <v>269002.47547946114</v>
      </c>
      <c r="Q3764" s="50">
        <f>Ugovori_OPULJP[[#This Row],[Bespovratna sredstva - Ukupno (EU+Nac) HRK
= Ukupna ugovorena vrijednost bespovratnih sredstava]]*Ugovori_OPULJP[[#This Row],[STOPA NACIONALNOG SUFINANCIRANJA %]]</f>
        <v>357670.43849999999</v>
      </c>
      <c r="R3764" s="51">
        <f>Ugovori_OPULJP[[#This Row],[Bespovratna sredstva - Nacionalni dio - HRK]]/7.5345</f>
        <v>47471.025084610788</v>
      </c>
      <c r="S3764" s="52">
        <v>2384469.59</v>
      </c>
      <c r="T3764" s="51">
        <f>Ugovori_OPULJP[[#This Row],[Bespovratna sredstva - Ukupno (EU+Nac) HRK
= Ukupna ugovorena vrijednost bespovratnih sredstava]]/7.5345</f>
        <v>316473.50056407187</v>
      </c>
      <c r="U3764" s="50">
        <v>0</v>
      </c>
      <c r="V3764" s="51">
        <f>Ugovori_OPULJP[[#This Row],[Javni doprinos korisnika - HRK]]/7.5345</f>
        <v>0</v>
      </c>
      <c r="W3764" s="50">
        <v>0</v>
      </c>
      <c r="X3764" s="51">
        <f>Ugovori_OPULJP[[#This Row],[Privatni doprinos korisnika - HRK]]/7.5345</f>
        <v>0</v>
      </c>
      <c r="Y3764" s="52">
        <v>2384469.59</v>
      </c>
      <c r="Z3764" s="53">
        <f>Ugovori_OPULJP[[#This Row],[UKUPNI PRIHVATLJIVI IZDACI
TOTAL ELIGIBLE EXPENDITURE
= Bespovratna sredstva ukupno + doprinos korisnika
= Ukupni prihvatljivi troškovi
= Ukupna ugovorena vrijednost projekta HRK]]/7.5345</f>
        <v>316473.50056407187</v>
      </c>
      <c r="AA3764" s="57" t="s">
        <v>12326</v>
      </c>
      <c r="AB3764" s="57" t="s">
        <v>753</v>
      </c>
      <c r="AC3764" s="107" t="s">
        <v>13662</v>
      </c>
      <c r="AD3764" s="63" t="s">
        <v>12328</v>
      </c>
    </row>
    <row r="3765" spans="1:30" ht="88.5" customHeight="1" x14ac:dyDescent="0.2">
      <c r="A3765" s="61" t="s">
        <v>13663</v>
      </c>
      <c r="B3765" s="55" t="s">
        <v>12136</v>
      </c>
      <c r="C3765" s="56" t="s">
        <v>12323</v>
      </c>
      <c r="D3765" s="56" t="s">
        <v>13439</v>
      </c>
      <c r="E3765" s="57" t="s">
        <v>76</v>
      </c>
      <c r="F3765" s="62" t="s">
        <v>13664</v>
      </c>
      <c r="G3765" s="62" t="s">
        <v>13665</v>
      </c>
      <c r="H3765" s="59">
        <v>44789</v>
      </c>
      <c r="I3765" s="59">
        <v>45520</v>
      </c>
      <c r="J3765" s="48" t="str">
        <f>IF(Ugovori_OPULJP[[#This Row],[DATUM ZAVRŠETKA OPERACIJE]]&gt;DATE(2024,3,31),"u provedbi","završen")</f>
        <v>u provedbi</v>
      </c>
      <c r="K3765" s="67" t="s">
        <v>13666</v>
      </c>
      <c r="L3765" s="58" t="s">
        <v>37</v>
      </c>
      <c r="M3765" s="49">
        <v>0.85</v>
      </c>
      <c r="N3765" s="49">
        <v>0.15</v>
      </c>
      <c r="O3765" s="50">
        <f>Ugovori_OPULJP[[#This Row],[Bespovratna sredstva - Ukupno (EU+Nac) HRK
= Ukupna ugovorena vrijednost bespovratnih sredstava]]*Ugovori_OPULJP[[#This Row],[EU STOPA SUFINANCIRANJA %
EU CO-FINANCING RATE %]]</f>
        <v>2067748.0799999998</v>
      </c>
      <c r="P3765" s="51">
        <f>Ugovori_OPULJP[[#This Row],[Bespovratna sredstva - EU dio - HRK]]/7.5345</f>
        <v>274437.33227155084</v>
      </c>
      <c r="Q3765" s="50">
        <f>Ugovori_OPULJP[[#This Row],[Bespovratna sredstva - Ukupno (EU+Nac) HRK
= Ukupna ugovorena vrijednost bespovratnih sredstava]]*Ugovori_OPULJP[[#This Row],[STOPA NACIONALNOG SUFINANCIRANJA %]]</f>
        <v>364896.72</v>
      </c>
      <c r="R3765" s="51">
        <f>Ugovori_OPULJP[[#This Row],[Bespovratna sredstva - Nacionalni dio - HRK]]/7.5345</f>
        <v>48430.11745968544</v>
      </c>
      <c r="S3765" s="52">
        <v>2432644.7999999998</v>
      </c>
      <c r="T3765" s="51">
        <f>Ugovori_OPULJP[[#This Row],[Bespovratna sredstva - Ukupno (EU+Nac) HRK
= Ukupna ugovorena vrijednost bespovratnih sredstava]]/7.5345</f>
        <v>322867.44973123627</v>
      </c>
      <c r="U3765" s="50">
        <v>0</v>
      </c>
      <c r="V3765" s="51">
        <f>Ugovori_OPULJP[[#This Row],[Javni doprinos korisnika - HRK]]/7.5345</f>
        <v>0</v>
      </c>
      <c r="W3765" s="50">
        <v>0</v>
      </c>
      <c r="X3765" s="51">
        <f>Ugovori_OPULJP[[#This Row],[Privatni doprinos korisnika - HRK]]/7.5345</f>
        <v>0</v>
      </c>
      <c r="Y3765" s="52">
        <v>2432644.7999999998</v>
      </c>
      <c r="Z3765" s="53">
        <f>Ugovori_OPULJP[[#This Row],[UKUPNI PRIHVATLJIVI IZDACI
TOTAL ELIGIBLE EXPENDITURE
= Bespovratna sredstva ukupno + doprinos korisnika
= Ukupni prihvatljivi troškovi
= Ukupna ugovorena vrijednost projekta HRK]]/7.5345</f>
        <v>322867.44973123627</v>
      </c>
      <c r="AA3765" s="57" t="s">
        <v>12326</v>
      </c>
      <c r="AB3765" s="57" t="s">
        <v>753</v>
      </c>
      <c r="AC3765" s="107" t="s">
        <v>13667</v>
      </c>
      <c r="AD3765" s="63" t="s">
        <v>12328</v>
      </c>
    </row>
    <row r="3766" spans="1:30" ht="88.5" customHeight="1" x14ac:dyDescent="0.2">
      <c r="A3766" s="61" t="s">
        <v>13668</v>
      </c>
      <c r="B3766" s="55" t="s">
        <v>12136</v>
      </c>
      <c r="C3766" s="56" t="s">
        <v>12323</v>
      </c>
      <c r="D3766" s="56" t="s">
        <v>13439</v>
      </c>
      <c r="E3766" s="57" t="s">
        <v>76</v>
      </c>
      <c r="F3766" s="62" t="s">
        <v>13669</v>
      </c>
      <c r="G3766" s="62" t="s">
        <v>13670</v>
      </c>
      <c r="H3766" s="59">
        <v>44791</v>
      </c>
      <c r="I3766" s="59">
        <v>45522</v>
      </c>
      <c r="J3766" s="48" t="str">
        <f>IF(Ugovori_OPULJP[[#This Row],[DATUM ZAVRŠETKA OPERACIJE]]&gt;DATE(2024,3,31),"u provedbi","završen")</f>
        <v>u provedbi</v>
      </c>
      <c r="K3766" s="67" t="s">
        <v>205</v>
      </c>
      <c r="L3766" s="58" t="s">
        <v>37</v>
      </c>
      <c r="M3766" s="49">
        <v>0.85</v>
      </c>
      <c r="N3766" s="49">
        <v>0.15</v>
      </c>
      <c r="O3766" s="50">
        <f>Ugovori_OPULJP[[#This Row],[Bespovratna sredstva - Ukupno (EU+Nac) HRK
= Ukupna ugovorena vrijednost bespovratnih sredstava]]*Ugovori_OPULJP[[#This Row],[EU STOPA SUFINANCIRANJA %
EU CO-FINANCING RATE %]]</f>
        <v>1230000.4729999998</v>
      </c>
      <c r="P3766" s="51">
        <f>Ugovori_OPULJP[[#This Row],[Bespovratna sredstva - EU dio - HRK]]/7.5345</f>
        <v>163249.11712787839</v>
      </c>
      <c r="Q3766" s="50">
        <f>Ugovori_OPULJP[[#This Row],[Bespovratna sredstva - Ukupno (EU+Nac) HRK
= Ukupna ugovorena vrijednost bespovratnih sredstava]]*Ugovori_OPULJP[[#This Row],[STOPA NACIONALNOG SUFINANCIRANJA %]]</f>
        <v>217058.90699999998</v>
      </c>
      <c r="R3766" s="51">
        <f>Ugovori_OPULJP[[#This Row],[Bespovratna sredstva - Nacionalni dio - HRK]]/7.5345</f>
        <v>28808.667728449131</v>
      </c>
      <c r="S3766" s="52">
        <v>1447059.38</v>
      </c>
      <c r="T3766" s="51">
        <f>Ugovori_OPULJP[[#This Row],[Bespovratna sredstva - Ukupno (EU+Nac) HRK
= Ukupna ugovorena vrijednost bespovratnih sredstava]]/7.5345</f>
        <v>192057.78485632755</v>
      </c>
      <c r="U3766" s="50">
        <v>0</v>
      </c>
      <c r="V3766" s="51">
        <f>Ugovori_OPULJP[[#This Row],[Javni doprinos korisnika - HRK]]/7.5345</f>
        <v>0</v>
      </c>
      <c r="W3766" s="50">
        <v>0</v>
      </c>
      <c r="X3766" s="51">
        <f>Ugovori_OPULJP[[#This Row],[Privatni doprinos korisnika - HRK]]/7.5345</f>
        <v>0</v>
      </c>
      <c r="Y3766" s="52">
        <v>1447059.38</v>
      </c>
      <c r="Z3766" s="53">
        <f>Ugovori_OPULJP[[#This Row],[UKUPNI PRIHVATLJIVI IZDACI
TOTAL ELIGIBLE EXPENDITURE
= Bespovratna sredstva ukupno + doprinos korisnika
= Ukupni prihvatljivi troškovi
= Ukupna ugovorena vrijednost projekta HRK]]/7.5345</f>
        <v>192057.78485632755</v>
      </c>
      <c r="AA3766" s="57" t="s">
        <v>12326</v>
      </c>
      <c r="AB3766" s="57" t="s">
        <v>753</v>
      </c>
      <c r="AC3766" s="107" t="s">
        <v>13671</v>
      </c>
      <c r="AD3766" s="63" t="s">
        <v>12328</v>
      </c>
    </row>
    <row r="3767" spans="1:30" ht="88.5" customHeight="1" x14ac:dyDescent="0.2">
      <c r="A3767" s="61" t="s">
        <v>13672</v>
      </c>
      <c r="B3767" s="55" t="s">
        <v>12136</v>
      </c>
      <c r="C3767" s="56" t="s">
        <v>12323</v>
      </c>
      <c r="D3767" s="56" t="s">
        <v>13439</v>
      </c>
      <c r="E3767" s="57" t="s">
        <v>76</v>
      </c>
      <c r="F3767" s="62" t="s">
        <v>13673</v>
      </c>
      <c r="G3767" s="62" t="s">
        <v>13674</v>
      </c>
      <c r="H3767" s="59">
        <v>44789</v>
      </c>
      <c r="I3767" s="59">
        <v>45520</v>
      </c>
      <c r="J3767" s="48" t="str">
        <f>IF(Ugovori_OPULJP[[#This Row],[DATUM ZAVRŠETKA OPERACIJE]]&gt;DATE(2024,3,31),"u provedbi","završen")</f>
        <v>u provedbi</v>
      </c>
      <c r="K3767" s="67" t="s">
        <v>2480</v>
      </c>
      <c r="L3767" s="58" t="s">
        <v>37</v>
      </c>
      <c r="M3767" s="49">
        <v>0.85</v>
      </c>
      <c r="N3767" s="49">
        <v>0.15</v>
      </c>
      <c r="O3767" s="50">
        <f>Ugovori_OPULJP[[#This Row],[Bespovratna sredstva - Ukupno (EU+Nac) HRK
= Ukupna ugovorena vrijednost bespovratnih sredstava]]*Ugovori_OPULJP[[#This Row],[EU STOPA SUFINANCIRANJA %
EU CO-FINANCING RATE %]]</f>
        <v>1659804.7664999999</v>
      </c>
      <c r="P3767" s="51">
        <f>Ugovori_OPULJP[[#This Row],[Bespovratna sredstva - EU dio - HRK]]/7.5345</f>
        <v>220293.95002986261</v>
      </c>
      <c r="Q3767" s="50">
        <f>Ugovori_OPULJP[[#This Row],[Bespovratna sredstva - Ukupno (EU+Nac) HRK
= Ukupna ugovorena vrijednost bespovratnih sredstava]]*Ugovori_OPULJP[[#This Row],[STOPA NACIONALNOG SUFINANCIRANJA %]]</f>
        <v>292906.72349999996</v>
      </c>
      <c r="R3767" s="51">
        <f>Ugovori_OPULJP[[#This Row],[Bespovratna sredstva - Nacionalni dio - HRK]]/7.5345</f>
        <v>38875.402946446338</v>
      </c>
      <c r="S3767" s="52">
        <v>1952711.49</v>
      </c>
      <c r="T3767" s="51">
        <f>Ugovori_OPULJP[[#This Row],[Bespovratna sredstva - Ukupno (EU+Nac) HRK
= Ukupna ugovorena vrijednost bespovratnih sredstava]]/7.5345</f>
        <v>259169.35297630896</v>
      </c>
      <c r="U3767" s="50">
        <v>0</v>
      </c>
      <c r="V3767" s="51">
        <f>Ugovori_OPULJP[[#This Row],[Javni doprinos korisnika - HRK]]/7.5345</f>
        <v>0</v>
      </c>
      <c r="W3767" s="50">
        <v>0</v>
      </c>
      <c r="X3767" s="51">
        <f>Ugovori_OPULJP[[#This Row],[Privatni doprinos korisnika - HRK]]/7.5345</f>
        <v>0</v>
      </c>
      <c r="Y3767" s="52">
        <v>1952711.49</v>
      </c>
      <c r="Z3767" s="53">
        <f>Ugovori_OPULJP[[#This Row],[UKUPNI PRIHVATLJIVI IZDACI
TOTAL ELIGIBLE EXPENDITURE
= Bespovratna sredstva ukupno + doprinos korisnika
= Ukupni prihvatljivi troškovi
= Ukupna ugovorena vrijednost projekta HRK]]/7.5345</f>
        <v>259169.35297630896</v>
      </c>
      <c r="AA3767" s="57" t="s">
        <v>12326</v>
      </c>
      <c r="AB3767" s="57" t="s">
        <v>753</v>
      </c>
      <c r="AC3767" s="107" t="s">
        <v>13675</v>
      </c>
      <c r="AD3767" s="63" t="s">
        <v>12328</v>
      </c>
    </row>
    <row r="3768" spans="1:30" ht="88.5" customHeight="1" x14ac:dyDescent="0.2">
      <c r="A3768" s="61" t="s">
        <v>13676</v>
      </c>
      <c r="B3768" s="55" t="s">
        <v>12136</v>
      </c>
      <c r="C3768" s="56" t="s">
        <v>12323</v>
      </c>
      <c r="D3768" s="56" t="s">
        <v>13439</v>
      </c>
      <c r="E3768" s="57" t="s">
        <v>76</v>
      </c>
      <c r="F3768" s="62" t="s">
        <v>13677</v>
      </c>
      <c r="G3768" s="62" t="s">
        <v>13678</v>
      </c>
      <c r="H3768" s="59">
        <v>44783</v>
      </c>
      <c r="I3768" s="59">
        <v>45514</v>
      </c>
      <c r="J3768" s="48" t="str">
        <f>IF(Ugovori_OPULJP[[#This Row],[DATUM ZAVRŠETKA OPERACIJE]]&gt;DATE(2024,3,31),"u provedbi","završen")</f>
        <v>u provedbi</v>
      </c>
      <c r="K3768" s="67" t="s">
        <v>13679</v>
      </c>
      <c r="L3768" s="58" t="s">
        <v>79</v>
      </c>
      <c r="M3768" s="49">
        <v>0.85</v>
      </c>
      <c r="N3768" s="49">
        <v>0.15</v>
      </c>
      <c r="O3768" s="50">
        <f>Ugovori_OPULJP[[#This Row],[Bespovratna sredstva - Ukupno (EU+Nac) HRK
= Ukupna ugovorena vrijednost bespovratnih sredstava]]*Ugovori_OPULJP[[#This Row],[EU STOPA SUFINANCIRANJA %
EU CO-FINANCING RATE %]]</f>
        <v>1756248.5034999999</v>
      </c>
      <c r="P3768" s="51">
        <f>Ugovori_OPULJP[[#This Row],[Bespovratna sredstva - EU dio - HRK]]/7.5345</f>
        <v>233094.23365850418</v>
      </c>
      <c r="Q3768" s="50">
        <f>Ugovori_OPULJP[[#This Row],[Bespovratna sredstva - Ukupno (EU+Nac) HRK
= Ukupna ugovorena vrijednost bespovratnih sredstava]]*Ugovori_OPULJP[[#This Row],[STOPA NACIONALNOG SUFINANCIRANJA %]]</f>
        <v>309926.20649999997</v>
      </c>
      <c r="R3768" s="51">
        <f>Ugovori_OPULJP[[#This Row],[Bespovratna sredstva - Nacionalni dio - HRK]]/7.5345</f>
        <v>41134.276527971328</v>
      </c>
      <c r="S3768" s="52">
        <v>2066174.71</v>
      </c>
      <c r="T3768" s="51">
        <f>Ugovori_OPULJP[[#This Row],[Bespovratna sredstva - Ukupno (EU+Nac) HRK
= Ukupna ugovorena vrijednost bespovratnih sredstava]]/7.5345</f>
        <v>274228.51018647553</v>
      </c>
      <c r="U3768" s="50">
        <v>0</v>
      </c>
      <c r="V3768" s="51">
        <f>Ugovori_OPULJP[[#This Row],[Javni doprinos korisnika - HRK]]/7.5345</f>
        <v>0</v>
      </c>
      <c r="W3768" s="50">
        <v>0</v>
      </c>
      <c r="X3768" s="51">
        <f>Ugovori_OPULJP[[#This Row],[Privatni doprinos korisnika - HRK]]/7.5345</f>
        <v>0</v>
      </c>
      <c r="Y3768" s="52">
        <v>2066174.71</v>
      </c>
      <c r="Z3768" s="53">
        <f>Ugovori_OPULJP[[#This Row],[UKUPNI PRIHVATLJIVI IZDACI
TOTAL ELIGIBLE EXPENDITURE
= Bespovratna sredstva ukupno + doprinos korisnika
= Ukupni prihvatljivi troškovi
= Ukupna ugovorena vrijednost projekta HRK]]/7.5345</f>
        <v>274228.51018647553</v>
      </c>
      <c r="AA3768" s="57" t="s">
        <v>12326</v>
      </c>
      <c r="AB3768" s="57" t="s">
        <v>753</v>
      </c>
      <c r="AC3768" s="107" t="s">
        <v>13680</v>
      </c>
      <c r="AD3768" s="63" t="s">
        <v>12328</v>
      </c>
    </row>
    <row r="3769" spans="1:30" ht="88.5" customHeight="1" x14ac:dyDescent="0.2">
      <c r="A3769" s="61" t="s">
        <v>13681</v>
      </c>
      <c r="B3769" s="55" t="s">
        <v>12136</v>
      </c>
      <c r="C3769" s="56" t="s">
        <v>12323</v>
      </c>
      <c r="D3769" s="56" t="s">
        <v>13439</v>
      </c>
      <c r="E3769" s="57" t="s">
        <v>76</v>
      </c>
      <c r="F3769" s="62" t="s">
        <v>13682</v>
      </c>
      <c r="G3769" s="62" t="s">
        <v>5336</v>
      </c>
      <c r="H3769" s="59">
        <v>44792</v>
      </c>
      <c r="I3769" s="59">
        <v>45523</v>
      </c>
      <c r="J3769" s="48" t="str">
        <f>IF(Ugovori_OPULJP[[#This Row],[DATUM ZAVRŠETKA OPERACIJE]]&gt;DATE(2024,3,31),"u provedbi","završen")</f>
        <v>u provedbi</v>
      </c>
      <c r="K3769" s="67" t="s">
        <v>195</v>
      </c>
      <c r="L3769" s="58" t="s">
        <v>37</v>
      </c>
      <c r="M3769" s="49">
        <v>0.85</v>
      </c>
      <c r="N3769" s="49">
        <v>0.15</v>
      </c>
      <c r="O3769" s="50">
        <f>Ugovori_OPULJP[[#This Row],[Bespovratna sredstva - Ukupno (EU+Nac) HRK
= Ukupna ugovorena vrijednost bespovratnih sredstava]]*Ugovori_OPULJP[[#This Row],[EU STOPA SUFINANCIRANJA %
EU CO-FINANCING RATE %]]</f>
        <v>1513986.9774999998</v>
      </c>
      <c r="P3769" s="51">
        <f>Ugovori_OPULJP[[#This Row],[Bespovratna sredstva - EU dio - HRK]]/7.5345</f>
        <v>200940.60355697124</v>
      </c>
      <c r="Q3769" s="50">
        <f>Ugovori_OPULJP[[#This Row],[Bespovratna sredstva - Ukupno (EU+Nac) HRK
= Ukupna ugovorena vrijednost bespovratnih sredstava]]*Ugovori_OPULJP[[#This Row],[STOPA NACIONALNOG SUFINANCIRANJA %]]</f>
        <v>267174.17249999999</v>
      </c>
      <c r="R3769" s="51">
        <f>Ugovori_OPULJP[[#This Row],[Bespovratna sredstva - Nacionalni dio - HRK]]/7.5345</f>
        <v>35460.106510053745</v>
      </c>
      <c r="S3769" s="52">
        <v>1781161.15</v>
      </c>
      <c r="T3769" s="51">
        <f>Ugovori_OPULJP[[#This Row],[Bespovratna sredstva - Ukupno (EU+Nac) HRK
= Ukupna ugovorena vrijednost bespovratnih sredstava]]/7.5345</f>
        <v>236400.71006702498</v>
      </c>
      <c r="U3769" s="50">
        <v>0</v>
      </c>
      <c r="V3769" s="51">
        <f>Ugovori_OPULJP[[#This Row],[Javni doprinos korisnika - HRK]]/7.5345</f>
        <v>0</v>
      </c>
      <c r="W3769" s="50">
        <v>0</v>
      </c>
      <c r="X3769" s="51">
        <f>Ugovori_OPULJP[[#This Row],[Privatni doprinos korisnika - HRK]]/7.5345</f>
        <v>0</v>
      </c>
      <c r="Y3769" s="52">
        <v>1781161.15</v>
      </c>
      <c r="Z3769" s="53">
        <f>Ugovori_OPULJP[[#This Row],[UKUPNI PRIHVATLJIVI IZDACI
TOTAL ELIGIBLE EXPENDITURE
= Bespovratna sredstva ukupno + doprinos korisnika
= Ukupni prihvatljivi troškovi
= Ukupna ugovorena vrijednost projekta HRK]]/7.5345</f>
        <v>236400.71006702498</v>
      </c>
      <c r="AA3769" s="57" t="s">
        <v>12326</v>
      </c>
      <c r="AB3769" s="57" t="s">
        <v>753</v>
      </c>
      <c r="AC3769" s="107" t="s">
        <v>13683</v>
      </c>
      <c r="AD3769" s="63" t="s">
        <v>12328</v>
      </c>
    </row>
    <row r="3770" spans="1:30" ht="88.5" customHeight="1" x14ac:dyDescent="0.2">
      <c r="A3770" s="61" t="s">
        <v>13684</v>
      </c>
      <c r="B3770" s="55" t="s">
        <v>12136</v>
      </c>
      <c r="C3770" s="56" t="s">
        <v>12323</v>
      </c>
      <c r="D3770" s="88" t="s">
        <v>13685</v>
      </c>
      <c r="E3770" s="44" t="s">
        <v>76</v>
      </c>
      <c r="F3770" s="62" t="s">
        <v>13686</v>
      </c>
      <c r="G3770" s="62" t="s">
        <v>13687</v>
      </c>
      <c r="H3770" s="59">
        <v>44512</v>
      </c>
      <c r="I3770" s="59">
        <v>45058</v>
      </c>
      <c r="J3770" s="48" t="str">
        <f>IF(Ugovori_OPULJP[[#This Row],[DATUM ZAVRŠETKA OPERACIJE]]&gt;DATE(2024,3,31),"u provedbi","završen")</f>
        <v>završen</v>
      </c>
      <c r="K3770" s="58" t="s">
        <v>37</v>
      </c>
      <c r="L3770" s="67" t="s">
        <v>37</v>
      </c>
      <c r="M3770" s="49">
        <v>0.85</v>
      </c>
      <c r="N3770" s="49">
        <v>0.15</v>
      </c>
      <c r="O3770" s="50">
        <f>Ugovori_OPULJP[[#This Row],[Bespovratna sredstva - Ukupno (EU+Nac) HRK
= Ukupna ugovorena vrijednost bespovratnih sredstava]]*Ugovori_OPULJP[[#This Row],[EU STOPA SUFINANCIRANJA %
EU CO-FINANCING RATE %]]</f>
        <v>420422.80099999998</v>
      </c>
      <c r="P3770" s="51">
        <f>Ugovori_OPULJP[[#This Row],[Bespovratna sredstva - EU dio - HRK]]/7.5345</f>
        <v>55799.694870263447</v>
      </c>
      <c r="Q3770" s="50">
        <f>Ugovori_OPULJP[[#This Row],[Bespovratna sredstva - Ukupno (EU+Nac) HRK
= Ukupna ugovorena vrijednost bespovratnih sredstava]]*Ugovori_OPULJP[[#This Row],[STOPA NACIONALNOG SUFINANCIRANJA %]]</f>
        <v>74192.258999999991</v>
      </c>
      <c r="R3770" s="51">
        <f>Ugovori_OPULJP[[#This Row],[Bespovratna sredstva - Nacionalni dio - HRK]]/7.5345</f>
        <v>9847.0049771053145</v>
      </c>
      <c r="S3770" s="52">
        <v>494615.06</v>
      </c>
      <c r="T3770" s="53">
        <f>Ugovori_OPULJP[[#This Row],[Bespovratna sredstva - Ukupno (EU+Nac) HRK
= Ukupna ugovorena vrijednost bespovratnih sredstava]]/7.5345</f>
        <v>65646.699847368771</v>
      </c>
      <c r="U3770" s="50">
        <v>0</v>
      </c>
      <c r="V3770" s="51">
        <f>Ugovori_OPULJP[[#This Row],[Javni doprinos korisnika - HRK]]/7.5345</f>
        <v>0</v>
      </c>
      <c r="W3770" s="50">
        <v>0</v>
      </c>
      <c r="X3770" s="51">
        <f>Ugovori_OPULJP[[#This Row],[Privatni doprinos korisnika - HRK]]/7.5345</f>
        <v>0</v>
      </c>
      <c r="Y3770" s="52">
        <v>494615.06</v>
      </c>
      <c r="Z3770" s="53">
        <f>Ugovori_OPULJP[[#This Row],[UKUPNI PRIHVATLJIVI IZDACI
TOTAL ELIGIBLE EXPENDITURE
= Bespovratna sredstva ukupno + doprinos korisnika
= Ukupni prihvatljivi troškovi
= Ukupna ugovorena vrijednost projekta HRK]]/7.5345</f>
        <v>65646.699847368771</v>
      </c>
      <c r="AA3770" s="44" t="s">
        <v>12326</v>
      </c>
      <c r="AB3770" s="44" t="s">
        <v>753</v>
      </c>
      <c r="AC3770" s="107" t="s">
        <v>13688</v>
      </c>
      <c r="AD3770" s="43" t="s">
        <v>12328</v>
      </c>
    </row>
    <row r="3771" spans="1:30" ht="88.5" customHeight="1" x14ac:dyDescent="0.2">
      <c r="A3771" s="41" t="s">
        <v>13689</v>
      </c>
      <c r="B3771" s="55" t="s">
        <v>12136</v>
      </c>
      <c r="C3771" s="56" t="s">
        <v>12323</v>
      </c>
      <c r="D3771" s="56" t="s">
        <v>13685</v>
      </c>
      <c r="E3771" s="57" t="s">
        <v>76</v>
      </c>
      <c r="F3771" s="62" t="s">
        <v>13690</v>
      </c>
      <c r="G3771" s="62" t="s">
        <v>12457</v>
      </c>
      <c r="H3771" s="59">
        <v>44769</v>
      </c>
      <c r="I3771" s="59">
        <v>45196</v>
      </c>
      <c r="J3771" s="48" t="str">
        <f>IF(Ugovori_OPULJP[[#This Row],[DATUM ZAVRŠETKA OPERACIJE]]&gt;DATE(2024,3,31),"u provedbi","završen")</f>
        <v>završen</v>
      </c>
      <c r="K3771" s="67" t="s">
        <v>13691</v>
      </c>
      <c r="L3771" s="58" t="s">
        <v>37</v>
      </c>
      <c r="M3771" s="49">
        <v>0.85</v>
      </c>
      <c r="N3771" s="49">
        <v>0.15</v>
      </c>
      <c r="O3771" s="50">
        <f>Ugovori_OPULJP[[#This Row],[Bespovratna sredstva - Ukupno (EU+Nac) HRK
= Ukupna ugovorena vrijednost bespovratnih sredstava]]*Ugovori_OPULJP[[#This Row],[EU STOPA SUFINANCIRANJA %
EU CO-FINANCING RATE %]]</f>
        <v>414451.42349999998</v>
      </c>
      <c r="P3771" s="51">
        <f>Ugovori_OPULJP[[#This Row],[Bespovratna sredstva - EU dio - HRK]]/7.5345</f>
        <v>55007.156878359543</v>
      </c>
      <c r="Q3771" s="50">
        <f>Ugovori_OPULJP[[#This Row],[Bespovratna sredstva - Ukupno (EU+Nac) HRK
= Ukupna ugovorena vrijednost bespovratnih sredstava]]*Ugovori_OPULJP[[#This Row],[STOPA NACIONALNOG SUFINANCIRANJA %]]</f>
        <v>73138.486499999999</v>
      </c>
      <c r="R3771" s="51">
        <f>Ugovori_OPULJP[[#This Row],[Bespovratna sredstva - Nacionalni dio - HRK]]/7.5345</f>
        <v>9707.1453314752125</v>
      </c>
      <c r="S3771" s="52">
        <v>487589.91</v>
      </c>
      <c r="T3771" s="53">
        <f>Ugovori_OPULJP[[#This Row],[Bespovratna sredstva - Ukupno (EU+Nac) HRK
= Ukupna ugovorena vrijednost bespovratnih sredstava]]/7.5345</f>
        <v>64714.30220983475</v>
      </c>
      <c r="U3771" s="50">
        <v>0</v>
      </c>
      <c r="V3771" s="51">
        <f>Ugovori_OPULJP[[#This Row],[Javni doprinos korisnika - HRK]]/7.5345</f>
        <v>0</v>
      </c>
      <c r="W3771" s="50">
        <v>0</v>
      </c>
      <c r="X3771" s="51">
        <f>Ugovori_OPULJP[[#This Row],[Privatni doprinos korisnika - HRK]]/7.5345</f>
        <v>0</v>
      </c>
      <c r="Y3771" s="52">
        <v>487589.91</v>
      </c>
      <c r="Z3771" s="53">
        <f>Ugovori_OPULJP[[#This Row],[UKUPNI PRIHVATLJIVI IZDACI
TOTAL ELIGIBLE EXPENDITURE
= Bespovratna sredstva ukupno + doprinos korisnika
= Ukupni prihvatljivi troškovi
= Ukupna ugovorena vrijednost projekta HRK]]/7.5345</f>
        <v>64714.30220983475</v>
      </c>
      <c r="AA3771" s="102" t="s">
        <v>12326</v>
      </c>
      <c r="AB3771" s="57" t="s">
        <v>753</v>
      </c>
      <c r="AC3771" s="107" t="s">
        <v>13692</v>
      </c>
      <c r="AD3771" s="63" t="s">
        <v>12328</v>
      </c>
    </row>
    <row r="3772" spans="1:30" ht="88.5" customHeight="1" x14ac:dyDescent="0.2">
      <c r="A3772" s="61" t="s">
        <v>13693</v>
      </c>
      <c r="B3772" s="55" t="s">
        <v>12136</v>
      </c>
      <c r="C3772" s="56" t="s">
        <v>12323</v>
      </c>
      <c r="D3772" s="88" t="s">
        <v>13685</v>
      </c>
      <c r="E3772" s="44" t="s">
        <v>76</v>
      </c>
      <c r="F3772" s="62" t="s">
        <v>13694</v>
      </c>
      <c r="G3772" s="62" t="s">
        <v>4593</v>
      </c>
      <c r="H3772" s="59">
        <v>44641</v>
      </c>
      <c r="I3772" s="59">
        <v>45190</v>
      </c>
      <c r="J3772" s="48" t="str">
        <f>IF(Ugovori_OPULJP[[#This Row],[DATUM ZAVRŠETKA OPERACIJE]]&gt;DATE(2024,3,31),"u provedbi","završen")</f>
        <v>završen</v>
      </c>
      <c r="K3772" s="58" t="s">
        <v>13695</v>
      </c>
      <c r="L3772" s="58" t="s">
        <v>37</v>
      </c>
      <c r="M3772" s="49">
        <v>0.85</v>
      </c>
      <c r="N3772" s="49">
        <v>0.15</v>
      </c>
      <c r="O3772" s="50">
        <f>Ugovori_OPULJP[[#This Row],[Bespovratna sredstva - Ukupno (EU+Nac) HRK
= Ukupna ugovorena vrijednost bespovratnih sredstava]]*Ugovori_OPULJP[[#This Row],[EU STOPA SUFINANCIRANJA %
EU CO-FINANCING RATE %]]</f>
        <v>424769.26749999996</v>
      </c>
      <c r="P3772" s="51">
        <f>Ugovori_OPULJP[[#This Row],[Bespovratna sredstva - EU dio - HRK]]/7.5345</f>
        <v>56376.570110823537</v>
      </c>
      <c r="Q3772" s="50">
        <f>Ugovori_OPULJP[[#This Row],[Bespovratna sredstva - Ukupno (EU+Nac) HRK
= Ukupna ugovorena vrijednost bespovratnih sredstava]]*Ugovori_OPULJP[[#This Row],[STOPA NACIONALNOG SUFINANCIRANJA %]]</f>
        <v>74959.282500000001</v>
      </c>
      <c r="R3772" s="51">
        <f>Ugovori_OPULJP[[#This Row],[Bespovratna sredstva - Nacionalni dio - HRK]]/7.5345</f>
        <v>9948.8064901453308</v>
      </c>
      <c r="S3772" s="52">
        <v>499728.55</v>
      </c>
      <c r="T3772" s="53">
        <f>Ugovori_OPULJP[[#This Row],[Bespovratna sredstva - Ukupno (EU+Nac) HRK
= Ukupna ugovorena vrijednost bespovratnih sredstava]]/7.5345</f>
        <v>66325.37660096887</v>
      </c>
      <c r="U3772" s="50">
        <v>0</v>
      </c>
      <c r="V3772" s="51">
        <f>Ugovori_OPULJP[[#This Row],[Javni doprinos korisnika - HRK]]/7.5345</f>
        <v>0</v>
      </c>
      <c r="W3772" s="50">
        <v>0</v>
      </c>
      <c r="X3772" s="51">
        <f>Ugovori_OPULJP[[#This Row],[Privatni doprinos korisnika - HRK]]/7.5345</f>
        <v>0</v>
      </c>
      <c r="Y3772" s="52">
        <v>499728.55</v>
      </c>
      <c r="Z3772" s="53">
        <f>Ugovori_OPULJP[[#This Row],[UKUPNI PRIHVATLJIVI IZDACI
TOTAL ELIGIBLE EXPENDITURE
= Bespovratna sredstva ukupno + doprinos korisnika
= Ukupni prihvatljivi troškovi
= Ukupna ugovorena vrijednost projekta HRK]]/7.5345</f>
        <v>66325.37660096887</v>
      </c>
      <c r="AA3772" s="44" t="s">
        <v>12326</v>
      </c>
      <c r="AB3772" s="44" t="s">
        <v>753</v>
      </c>
      <c r="AC3772" s="107" t="s">
        <v>13696</v>
      </c>
      <c r="AD3772" s="43" t="s">
        <v>12328</v>
      </c>
    </row>
    <row r="3773" spans="1:30" ht="88.5" customHeight="1" x14ac:dyDescent="0.2">
      <c r="A3773" s="61" t="s">
        <v>13697</v>
      </c>
      <c r="B3773" s="55" t="s">
        <v>12136</v>
      </c>
      <c r="C3773" s="56" t="s">
        <v>12323</v>
      </c>
      <c r="D3773" s="88" t="s">
        <v>13685</v>
      </c>
      <c r="E3773" s="44" t="s">
        <v>76</v>
      </c>
      <c r="F3773" s="62" t="s">
        <v>13698</v>
      </c>
      <c r="G3773" s="62" t="s">
        <v>13699</v>
      </c>
      <c r="H3773" s="59">
        <v>44641</v>
      </c>
      <c r="I3773" s="59">
        <v>45190</v>
      </c>
      <c r="J3773" s="48" t="str">
        <f>IF(Ugovori_OPULJP[[#This Row],[DATUM ZAVRŠETKA OPERACIJE]]&gt;DATE(2024,3,31),"u provedbi","završen")</f>
        <v>završen</v>
      </c>
      <c r="K3773" s="67" t="s">
        <v>94</v>
      </c>
      <c r="L3773" s="67" t="s">
        <v>94</v>
      </c>
      <c r="M3773" s="49">
        <v>0.85</v>
      </c>
      <c r="N3773" s="49">
        <v>0.15</v>
      </c>
      <c r="O3773" s="50">
        <f>Ugovori_OPULJP[[#This Row],[Bespovratna sredstva - Ukupno (EU+Nac) HRK
= Ukupna ugovorena vrijednost bespovratnih sredstava]]*Ugovori_OPULJP[[#This Row],[EU STOPA SUFINANCIRANJA %
EU CO-FINANCING RATE %]]</f>
        <v>421508.2</v>
      </c>
      <c r="P3773" s="51">
        <f>Ugovori_OPULJP[[#This Row],[Bespovratna sredstva - EU dio - HRK]]/7.5345</f>
        <v>55943.752073793883</v>
      </c>
      <c r="Q3773" s="50">
        <f>Ugovori_OPULJP[[#This Row],[Bespovratna sredstva - Ukupno (EU+Nac) HRK
= Ukupna ugovorena vrijednost bespovratnih sredstava]]*Ugovori_OPULJP[[#This Row],[STOPA NACIONALNOG SUFINANCIRANJA %]]</f>
        <v>74383.8</v>
      </c>
      <c r="R3773" s="51">
        <f>Ugovori_OPULJP[[#This Row],[Bespovratna sredstva - Nacionalni dio - HRK]]/7.5345</f>
        <v>9872.4268365518619</v>
      </c>
      <c r="S3773" s="52">
        <v>495892</v>
      </c>
      <c r="T3773" s="53">
        <f>Ugovori_OPULJP[[#This Row],[Bespovratna sredstva - Ukupno (EU+Nac) HRK
= Ukupna ugovorena vrijednost bespovratnih sredstava]]/7.5345</f>
        <v>65816.178910345741</v>
      </c>
      <c r="U3773" s="50">
        <v>0</v>
      </c>
      <c r="V3773" s="51">
        <f>Ugovori_OPULJP[[#This Row],[Javni doprinos korisnika - HRK]]/7.5345</f>
        <v>0</v>
      </c>
      <c r="W3773" s="50">
        <v>0</v>
      </c>
      <c r="X3773" s="51">
        <f>Ugovori_OPULJP[[#This Row],[Privatni doprinos korisnika - HRK]]/7.5345</f>
        <v>0</v>
      </c>
      <c r="Y3773" s="52">
        <v>495892</v>
      </c>
      <c r="Z3773" s="53">
        <f>Ugovori_OPULJP[[#This Row],[UKUPNI PRIHVATLJIVI IZDACI
TOTAL ELIGIBLE EXPENDITURE
= Bespovratna sredstva ukupno + doprinos korisnika
= Ukupni prihvatljivi troškovi
= Ukupna ugovorena vrijednost projekta HRK]]/7.5345</f>
        <v>65816.178910345741</v>
      </c>
      <c r="AA3773" s="44" t="s">
        <v>12326</v>
      </c>
      <c r="AB3773" s="44" t="s">
        <v>753</v>
      </c>
      <c r="AC3773" s="107" t="s">
        <v>13700</v>
      </c>
      <c r="AD3773" s="43" t="s">
        <v>12328</v>
      </c>
    </row>
    <row r="3774" spans="1:30" ht="88.5" customHeight="1" x14ac:dyDescent="0.2">
      <c r="A3774" s="61" t="s">
        <v>13701</v>
      </c>
      <c r="B3774" s="55" t="s">
        <v>12136</v>
      </c>
      <c r="C3774" s="56" t="s">
        <v>12323</v>
      </c>
      <c r="D3774" s="88" t="s">
        <v>13685</v>
      </c>
      <c r="E3774" s="44" t="s">
        <v>76</v>
      </c>
      <c r="F3774" s="62" t="s">
        <v>13702</v>
      </c>
      <c r="G3774" s="62" t="s">
        <v>13703</v>
      </c>
      <c r="H3774" s="59">
        <v>44512</v>
      </c>
      <c r="I3774" s="59">
        <v>45058</v>
      </c>
      <c r="J3774" s="48" t="str">
        <f>IF(Ugovori_OPULJP[[#This Row],[DATUM ZAVRŠETKA OPERACIJE]]&gt;DATE(2024,3,31),"u provedbi","završen")</f>
        <v>završen</v>
      </c>
      <c r="K3774" s="58" t="s">
        <v>37</v>
      </c>
      <c r="L3774" s="58" t="s">
        <v>37</v>
      </c>
      <c r="M3774" s="49">
        <v>0.85</v>
      </c>
      <c r="N3774" s="49">
        <v>0.15</v>
      </c>
      <c r="O3774" s="50">
        <f>Ugovori_OPULJP[[#This Row],[Bespovratna sredstva - Ukupno (EU+Nac) HRK
= Ukupna ugovorena vrijednost bespovratnih sredstava]]*Ugovori_OPULJP[[#This Row],[EU STOPA SUFINANCIRANJA %
EU CO-FINANCING RATE %]]</f>
        <v>413554.63949999999</v>
      </c>
      <c r="P3774" s="51">
        <f>Ugovori_OPULJP[[#This Row],[Bespovratna sredstva - EU dio - HRK]]/7.5345</f>
        <v>54888.133187338237</v>
      </c>
      <c r="Q3774" s="50">
        <f>Ugovori_OPULJP[[#This Row],[Bespovratna sredstva - Ukupno (EU+Nac) HRK
= Ukupna ugovorena vrijednost bespovratnih sredstava]]*Ugovori_OPULJP[[#This Row],[STOPA NACIONALNOG SUFINANCIRANJA %]]</f>
        <v>72980.230499999991</v>
      </c>
      <c r="R3774" s="51">
        <f>Ugovori_OPULJP[[#This Row],[Bespovratna sredstva - Nacionalni dio - HRK]]/7.5345</f>
        <v>9686.1411507067478</v>
      </c>
      <c r="S3774" s="52">
        <v>486534.87</v>
      </c>
      <c r="T3774" s="53">
        <f>Ugovori_OPULJP[[#This Row],[Bespovratna sredstva - Ukupno (EU+Nac) HRK
= Ukupna ugovorena vrijednost bespovratnih sredstava]]/7.5345</f>
        <v>64574.27433804499</v>
      </c>
      <c r="U3774" s="50">
        <v>0</v>
      </c>
      <c r="V3774" s="51">
        <f>Ugovori_OPULJP[[#This Row],[Javni doprinos korisnika - HRK]]/7.5345</f>
        <v>0</v>
      </c>
      <c r="W3774" s="50">
        <v>0</v>
      </c>
      <c r="X3774" s="51">
        <f>Ugovori_OPULJP[[#This Row],[Privatni doprinos korisnika - HRK]]/7.5345</f>
        <v>0</v>
      </c>
      <c r="Y3774" s="52">
        <v>486534.87</v>
      </c>
      <c r="Z3774" s="53">
        <f>Ugovori_OPULJP[[#This Row],[UKUPNI PRIHVATLJIVI IZDACI
TOTAL ELIGIBLE EXPENDITURE
= Bespovratna sredstva ukupno + doprinos korisnika
= Ukupni prihvatljivi troškovi
= Ukupna ugovorena vrijednost projekta HRK]]/7.5345</f>
        <v>64574.27433804499</v>
      </c>
      <c r="AA3774" s="44" t="s">
        <v>12326</v>
      </c>
      <c r="AB3774" s="44" t="s">
        <v>753</v>
      </c>
      <c r="AC3774" s="107" t="s">
        <v>13704</v>
      </c>
      <c r="AD3774" s="43" t="s">
        <v>12328</v>
      </c>
    </row>
    <row r="3775" spans="1:30" ht="88.5" customHeight="1" x14ac:dyDescent="0.2">
      <c r="A3775" s="61" t="s">
        <v>13705</v>
      </c>
      <c r="B3775" s="55" t="s">
        <v>12136</v>
      </c>
      <c r="C3775" s="56" t="s">
        <v>12323</v>
      </c>
      <c r="D3775" s="88" t="s">
        <v>13685</v>
      </c>
      <c r="E3775" s="44" t="s">
        <v>76</v>
      </c>
      <c r="F3775" s="62" t="s">
        <v>13706</v>
      </c>
      <c r="G3775" s="62" t="s">
        <v>13707</v>
      </c>
      <c r="H3775" s="59">
        <v>44641</v>
      </c>
      <c r="I3775" s="59">
        <v>45190</v>
      </c>
      <c r="J3775" s="48" t="str">
        <f>IF(Ugovori_OPULJP[[#This Row],[DATUM ZAVRŠETKA OPERACIJE]]&gt;DATE(2024,3,31),"u provedbi","završen")</f>
        <v>završen</v>
      </c>
      <c r="K3775" s="67" t="s">
        <v>13708</v>
      </c>
      <c r="L3775" s="67" t="s">
        <v>94</v>
      </c>
      <c r="M3775" s="49">
        <v>0.85</v>
      </c>
      <c r="N3775" s="49">
        <v>0.15</v>
      </c>
      <c r="O3775" s="50">
        <f>Ugovori_OPULJP[[#This Row],[Bespovratna sredstva - Ukupno (EU+Nac) HRK
= Ukupna ugovorena vrijednost bespovratnih sredstava]]*Ugovori_OPULJP[[#This Row],[EU STOPA SUFINANCIRANJA %
EU CO-FINANCING RATE %]]</f>
        <v>353399.82500000001</v>
      </c>
      <c r="P3775" s="51">
        <f>Ugovori_OPULJP[[#This Row],[Bespovratna sredstva - EU dio - HRK]]/7.5345</f>
        <v>46904.217267237371</v>
      </c>
      <c r="Q3775" s="50">
        <f>Ugovori_OPULJP[[#This Row],[Bespovratna sredstva - Ukupno (EU+Nac) HRK
= Ukupna ugovorena vrijednost bespovratnih sredstava]]*Ugovori_OPULJP[[#This Row],[STOPA NACIONALNOG SUFINANCIRANJA %]]</f>
        <v>62364.674999999996</v>
      </c>
      <c r="R3775" s="51">
        <f>Ugovori_OPULJP[[#This Row],[Bespovratna sredstva - Nacionalni dio - HRK]]/7.5345</f>
        <v>8277.2148118654186</v>
      </c>
      <c r="S3775" s="52">
        <v>415764.5</v>
      </c>
      <c r="T3775" s="53">
        <f>Ugovori_OPULJP[[#This Row],[Bespovratna sredstva - Ukupno (EU+Nac) HRK
= Ukupna ugovorena vrijednost bespovratnih sredstava]]/7.5345</f>
        <v>55181.432079102793</v>
      </c>
      <c r="U3775" s="50">
        <v>0</v>
      </c>
      <c r="V3775" s="51">
        <f>Ugovori_OPULJP[[#This Row],[Javni doprinos korisnika - HRK]]/7.5345</f>
        <v>0</v>
      </c>
      <c r="W3775" s="50">
        <v>0</v>
      </c>
      <c r="X3775" s="51">
        <f>Ugovori_OPULJP[[#This Row],[Privatni doprinos korisnika - HRK]]/7.5345</f>
        <v>0</v>
      </c>
      <c r="Y3775" s="52">
        <v>415764.5</v>
      </c>
      <c r="Z3775" s="53">
        <f>Ugovori_OPULJP[[#This Row],[UKUPNI PRIHVATLJIVI IZDACI
TOTAL ELIGIBLE EXPENDITURE
= Bespovratna sredstva ukupno + doprinos korisnika
= Ukupni prihvatljivi troškovi
= Ukupna ugovorena vrijednost projekta HRK]]/7.5345</f>
        <v>55181.432079102793</v>
      </c>
      <c r="AA3775" s="44" t="s">
        <v>12326</v>
      </c>
      <c r="AB3775" s="44" t="s">
        <v>753</v>
      </c>
      <c r="AC3775" s="107" t="s">
        <v>13709</v>
      </c>
      <c r="AD3775" s="43" t="s">
        <v>12328</v>
      </c>
    </row>
    <row r="3776" spans="1:30" ht="88.5" customHeight="1" x14ac:dyDescent="0.2">
      <c r="A3776" s="61" t="s">
        <v>13710</v>
      </c>
      <c r="B3776" s="55" t="s">
        <v>12136</v>
      </c>
      <c r="C3776" s="56" t="s">
        <v>12323</v>
      </c>
      <c r="D3776" s="88" t="s">
        <v>13685</v>
      </c>
      <c r="E3776" s="44" t="s">
        <v>76</v>
      </c>
      <c r="F3776" s="62" t="s">
        <v>13711</v>
      </c>
      <c r="G3776" s="45" t="s">
        <v>4275</v>
      </c>
      <c r="H3776" s="59">
        <v>44641</v>
      </c>
      <c r="I3776" s="59">
        <v>45037</v>
      </c>
      <c r="J3776" s="48" t="str">
        <f>IF(Ugovori_OPULJP[[#This Row],[DATUM ZAVRŠETKA OPERACIJE]]&gt;DATE(2024,3,31),"u provedbi","završen")</f>
        <v>završen</v>
      </c>
      <c r="K3776" s="67" t="s">
        <v>333</v>
      </c>
      <c r="L3776" s="67" t="s">
        <v>333</v>
      </c>
      <c r="M3776" s="49">
        <v>0.85</v>
      </c>
      <c r="N3776" s="49">
        <v>0.15</v>
      </c>
      <c r="O3776" s="50">
        <f>Ugovori_OPULJP[[#This Row],[Bespovratna sredstva - Ukupno (EU+Nac) HRK
= Ukupna ugovorena vrijednost bespovratnih sredstava]]*Ugovori_OPULJP[[#This Row],[EU STOPA SUFINANCIRANJA %
EU CO-FINANCING RATE %]]</f>
        <v>410681.16349999997</v>
      </c>
      <c r="P3776" s="51">
        <f>Ugovori_OPULJP[[#This Row],[Bespovratna sredstva - EU dio - HRK]]/7.5345</f>
        <v>54506.757382706208</v>
      </c>
      <c r="Q3776" s="50">
        <f>Ugovori_OPULJP[[#This Row],[Bespovratna sredstva - Ukupno (EU+Nac) HRK
= Ukupna ugovorena vrijednost bespovratnih sredstava]]*Ugovori_OPULJP[[#This Row],[STOPA NACIONALNOG SUFINANCIRANJA %]]</f>
        <v>72473.146500000003</v>
      </c>
      <c r="R3776" s="51">
        <f>Ugovori_OPULJP[[#This Row],[Bespovratna sredstva - Nacionalni dio - HRK]]/7.5345</f>
        <v>9618.8395381246264</v>
      </c>
      <c r="S3776" s="52">
        <v>483154.31</v>
      </c>
      <c r="T3776" s="53">
        <f>Ugovori_OPULJP[[#This Row],[Bespovratna sredstva - Ukupno (EU+Nac) HRK
= Ukupna ugovorena vrijednost bespovratnih sredstava]]/7.5345</f>
        <v>64125.596920830838</v>
      </c>
      <c r="U3776" s="50">
        <v>0</v>
      </c>
      <c r="V3776" s="51">
        <f>Ugovori_OPULJP[[#This Row],[Javni doprinos korisnika - HRK]]/7.5345</f>
        <v>0</v>
      </c>
      <c r="W3776" s="50">
        <v>0</v>
      </c>
      <c r="X3776" s="51">
        <f>Ugovori_OPULJP[[#This Row],[Privatni doprinos korisnika - HRK]]/7.5345</f>
        <v>0</v>
      </c>
      <c r="Y3776" s="52">
        <v>483154.31</v>
      </c>
      <c r="Z3776" s="53">
        <f>Ugovori_OPULJP[[#This Row],[UKUPNI PRIHVATLJIVI IZDACI
TOTAL ELIGIBLE EXPENDITURE
= Bespovratna sredstva ukupno + doprinos korisnika
= Ukupni prihvatljivi troškovi
= Ukupna ugovorena vrijednost projekta HRK]]/7.5345</f>
        <v>64125.596920830838</v>
      </c>
      <c r="AA3776" s="44" t="s">
        <v>12326</v>
      </c>
      <c r="AB3776" s="44" t="s">
        <v>753</v>
      </c>
      <c r="AC3776" s="107" t="s">
        <v>13712</v>
      </c>
      <c r="AD3776" s="43" t="s">
        <v>12328</v>
      </c>
    </row>
    <row r="3777" spans="1:30" ht="88.5" customHeight="1" x14ac:dyDescent="0.2">
      <c r="A3777" s="61" t="s">
        <v>13713</v>
      </c>
      <c r="B3777" s="55" t="s">
        <v>12136</v>
      </c>
      <c r="C3777" s="56" t="s">
        <v>12323</v>
      </c>
      <c r="D3777" s="88" t="s">
        <v>13685</v>
      </c>
      <c r="E3777" s="44" t="s">
        <v>76</v>
      </c>
      <c r="F3777" s="62" t="s">
        <v>13714</v>
      </c>
      <c r="G3777" s="62" t="s">
        <v>13715</v>
      </c>
      <c r="H3777" s="59">
        <v>44641</v>
      </c>
      <c r="I3777" s="59">
        <v>45190</v>
      </c>
      <c r="J3777" s="48" t="str">
        <f>IF(Ugovori_OPULJP[[#This Row],[DATUM ZAVRŠETKA OPERACIJE]]&gt;DATE(2024,3,31),"u provedbi","završen")</f>
        <v>završen</v>
      </c>
      <c r="K3777" s="67" t="s">
        <v>13716</v>
      </c>
      <c r="L3777" s="67" t="s">
        <v>37</v>
      </c>
      <c r="M3777" s="49">
        <v>0.85</v>
      </c>
      <c r="N3777" s="49">
        <v>0.15</v>
      </c>
      <c r="O3777" s="50">
        <f>Ugovori_OPULJP[[#This Row],[Bespovratna sredstva - Ukupno (EU+Nac) HRK
= Ukupna ugovorena vrijednost bespovratnih sredstava]]*Ugovori_OPULJP[[#This Row],[EU STOPA SUFINANCIRANJA %
EU CO-FINANCING RATE %]]</f>
        <v>422279.45600000001</v>
      </c>
      <c r="P3777" s="51">
        <f>Ugovori_OPULJP[[#This Row],[Bespovratna sredstva - EU dio - HRK]]/7.5345</f>
        <v>56046.115336120507</v>
      </c>
      <c r="Q3777" s="50">
        <f>Ugovori_OPULJP[[#This Row],[Bespovratna sredstva - Ukupno (EU+Nac) HRK
= Ukupna ugovorena vrijednost bespovratnih sredstava]]*Ugovori_OPULJP[[#This Row],[STOPA NACIONALNOG SUFINANCIRANJA %]]</f>
        <v>74519.903999999995</v>
      </c>
      <c r="R3777" s="51">
        <f>Ugovori_OPULJP[[#This Row],[Bespovratna sredstva - Nacionalni dio - HRK]]/7.5345</f>
        <v>9890.490941668324</v>
      </c>
      <c r="S3777" s="52">
        <v>496799.36</v>
      </c>
      <c r="T3777" s="53">
        <f>Ugovori_OPULJP[[#This Row],[Bespovratna sredstva - Ukupno (EU+Nac) HRK
= Ukupna ugovorena vrijednost bespovratnih sredstava]]/7.5345</f>
        <v>65936.606277788829</v>
      </c>
      <c r="U3777" s="50">
        <v>0</v>
      </c>
      <c r="V3777" s="51">
        <f>Ugovori_OPULJP[[#This Row],[Javni doprinos korisnika - HRK]]/7.5345</f>
        <v>0</v>
      </c>
      <c r="W3777" s="50">
        <v>0</v>
      </c>
      <c r="X3777" s="51">
        <f>Ugovori_OPULJP[[#This Row],[Privatni doprinos korisnika - HRK]]/7.5345</f>
        <v>0</v>
      </c>
      <c r="Y3777" s="52">
        <v>496799.36</v>
      </c>
      <c r="Z3777" s="53">
        <f>Ugovori_OPULJP[[#This Row],[UKUPNI PRIHVATLJIVI IZDACI
TOTAL ELIGIBLE EXPENDITURE
= Bespovratna sredstva ukupno + doprinos korisnika
= Ukupni prihvatljivi troškovi
= Ukupna ugovorena vrijednost projekta HRK]]/7.5345</f>
        <v>65936.606277788829</v>
      </c>
      <c r="AA3777" s="44" t="s">
        <v>12326</v>
      </c>
      <c r="AB3777" s="44" t="s">
        <v>753</v>
      </c>
      <c r="AC3777" s="107" t="s">
        <v>13717</v>
      </c>
      <c r="AD3777" s="43" t="s">
        <v>12328</v>
      </c>
    </row>
    <row r="3778" spans="1:30" ht="88.5" customHeight="1" x14ac:dyDescent="0.2">
      <c r="A3778" s="61" t="s">
        <v>13718</v>
      </c>
      <c r="B3778" s="55" t="s">
        <v>12136</v>
      </c>
      <c r="C3778" s="56" t="s">
        <v>12323</v>
      </c>
      <c r="D3778" s="88" t="s">
        <v>13685</v>
      </c>
      <c r="E3778" s="44" t="s">
        <v>76</v>
      </c>
      <c r="F3778" s="62" t="s">
        <v>13719</v>
      </c>
      <c r="G3778" s="62" t="s">
        <v>13720</v>
      </c>
      <c r="H3778" s="59">
        <v>44559</v>
      </c>
      <c r="I3778" s="59">
        <v>45014</v>
      </c>
      <c r="J3778" s="48" t="str">
        <f>IF(Ugovori_OPULJP[[#This Row],[DATUM ZAVRŠETKA OPERACIJE]]&gt;DATE(2024,3,31),"u provedbi","završen")</f>
        <v>završen</v>
      </c>
      <c r="K3778" s="58" t="s">
        <v>99</v>
      </c>
      <c r="L3778" s="58" t="s">
        <v>99</v>
      </c>
      <c r="M3778" s="74" t="s">
        <v>3114</v>
      </c>
      <c r="N3778" s="49">
        <v>0.15</v>
      </c>
      <c r="O3778" s="50">
        <f>Ugovori_OPULJP[[#This Row],[Bespovratna sredstva - Ukupno (EU+Nac) HRK
= Ukupna ugovorena vrijednost bespovratnih sredstava]]*Ugovori_OPULJP[[#This Row],[EU STOPA SUFINANCIRANJA %
EU CO-FINANCING RATE %]]</f>
        <v>371393.82349999994</v>
      </c>
      <c r="P3778" s="51">
        <f>Ugovori_OPULJP[[#This Row],[Bespovratna sredstva - EU dio - HRK]]/7.5345</f>
        <v>49292.431282765931</v>
      </c>
      <c r="Q3778" s="50">
        <f>Ugovori_OPULJP[[#This Row],[Bespovratna sredstva - Ukupno (EU+Nac) HRK
= Ukupna ugovorena vrijednost bespovratnih sredstava]]*Ugovori_OPULJP[[#This Row],[STOPA NACIONALNOG SUFINANCIRANJA %]]</f>
        <v>65540.08649999999</v>
      </c>
      <c r="R3778" s="51">
        <f>Ugovori_OPULJP[[#This Row],[Bespovratna sredstva - Nacionalni dio - HRK]]/7.5345</f>
        <v>8698.6643440175176</v>
      </c>
      <c r="S3778" s="52">
        <v>436933.91</v>
      </c>
      <c r="T3778" s="53">
        <f>Ugovori_OPULJP[[#This Row],[Bespovratna sredstva - Ukupno (EU+Nac) HRK
= Ukupna ugovorena vrijednost bespovratnih sredstava]]/7.5345</f>
        <v>57991.095626783455</v>
      </c>
      <c r="U3778" s="50">
        <v>0</v>
      </c>
      <c r="V3778" s="51">
        <f>Ugovori_OPULJP[[#This Row],[Javni doprinos korisnika - HRK]]/7.5345</f>
        <v>0</v>
      </c>
      <c r="W3778" s="50">
        <v>0</v>
      </c>
      <c r="X3778" s="51">
        <f>Ugovori_OPULJP[[#This Row],[Privatni doprinos korisnika - HRK]]/7.5345</f>
        <v>0</v>
      </c>
      <c r="Y3778" s="52">
        <v>436933.91</v>
      </c>
      <c r="Z3778" s="53">
        <f>Ugovori_OPULJP[[#This Row],[UKUPNI PRIHVATLJIVI IZDACI
TOTAL ELIGIBLE EXPENDITURE
= Bespovratna sredstva ukupno + doprinos korisnika
= Ukupni prihvatljivi troškovi
= Ukupna ugovorena vrijednost projekta HRK]]/7.5345</f>
        <v>57991.095626783455</v>
      </c>
      <c r="AA3778" s="57" t="s">
        <v>12326</v>
      </c>
      <c r="AB3778" s="57" t="s">
        <v>753</v>
      </c>
      <c r="AC3778" s="107" t="s">
        <v>13721</v>
      </c>
      <c r="AD3778" s="63" t="s">
        <v>12328</v>
      </c>
    </row>
    <row r="3779" spans="1:30" ht="88.5" customHeight="1" x14ac:dyDescent="0.2">
      <c r="A3779" s="66" t="s">
        <v>13722</v>
      </c>
      <c r="B3779" s="55" t="s">
        <v>12136</v>
      </c>
      <c r="C3779" s="56" t="s">
        <v>12323</v>
      </c>
      <c r="D3779" s="88" t="s">
        <v>13685</v>
      </c>
      <c r="E3779" s="44" t="s">
        <v>76</v>
      </c>
      <c r="F3779" s="62" t="s">
        <v>13723</v>
      </c>
      <c r="G3779" s="62" t="s">
        <v>7280</v>
      </c>
      <c r="H3779" s="59">
        <v>44530</v>
      </c>
      <c r="I3779" s="59">
        <v>45076</v>
      </c>
      <c r="J3779" s="48" t="str">
        <f>IF(Ugovori_OPULJP[[#This Row],[DATUM ZAVRŠETKA OPERACIJE]]&gt;DATE(2024,3,31),"u provedbi","završen")</f>
        <v>završen</v>
      </c>
      <c r="K3779" s="58" t="s">
        <v>8656</v>
      </c>
      <c r="L3779" s="46" t="s">
        <v>249</v>
      </c>
      <c r="M3779" s="74" t="s">
        <v>3114</v>
      </c>
      <c r="N3779" s="49">
        <v>0.15</v>
      </c>
      <c r="O3779" s="50">
        <f>Ugovori_OPULJP[[#This Row],[Bespovratna sredstva - Ukupno (EU+Nac) HRK
= Ukupna ugovorena vrijednost bespovratnih sredstava]]*Ugovori_OPULJP[[#This Row],[EU STOPA SUFINANCIRANJA %
EU CO-FINANCING RATE %]]</f>
        <v>415486.51099999994</v>
      </c>
      <c r="P3779" s="51">
        <f>Ugovori_OPULJP[[#This Row],[Bespovratna sredstva - EU dio - HRK]]/7.5345</f>
        <v>55144.536598314407</v>
      </c>
      <c r="Q3779" s="50">
        <f>Ugovori_OPULJP[[#This Row],[Bespovratna sredstva - Ukupno (EU+Nac) HRK
= Ukupna ugovorena vrijednost bespovratnih sredstava]]*Ugovori_OPULJP[[#This Row],[STOPA NACIONALNOG SUFINANCIRANJA %]]</f>
        <v>73321.14899999999</v>
      </c>
      <c r="R3779" s="51">
        <f>Ugovori_OPULJP[[#This Row],[Bespovratna sredstva - Nacionalni dio - HRK]]/7.5345</f>
        <v>9731.3888114672482</v>
      </c>
      <c r="S3779" s="52">
        <v>488807.66</v>
      </c>
      <c r="T3779" s="53">
        <f>Ugovori_OPULJP[[#This Row],[Bespovratna sredstva - Ukupno (EU+Nac) HRK
= Ukupna ugovorena vrijednost bespovratnih sredstava]]/7.5345</f>
        <v>64875.925409781667</v>
      </c>
      <c r="U3779" s="50">
        <v>0</v>
      </c>
      <c r="V3779" s="51">
        <f>Ugovori_OPULJP[[#This Row],[Javni doprinos korisnika - HRK]]/7.5345</f>
        <v>0</v>
      </c>
      <c r="W3779" s="50">
        <v>0</v>
      </c>
      <c r="X3779" s="51">
        <f>Ugovori_OPULJP[[#This Row],[Privatni doprinos korisnika - HRK]]/7.5345</f>
        <v>0</v>
      </c>
      <c r="Y3779" s="52">
        <v>488807.66</v>
      </c>
      <c r="Z3779" s="53">
        <f>Ugovori_OPULJP[[#This Row],[UKUPNI PRIHVATLJIVI IZDACI
TOTAL ELIGIBLE EXPENDITURE
= Bespovratna sredstva ukupno + doprinos korisnika
= Ukupni prihvatljivi troškovi
= Ukupna ugovorena vrijednost projekta HRK]]/7.5345</f>
        <v>64875.925409781667</v>
      </c>
      <c r="AA3779" s="44" t="s">
        <v>12326</v>
      </c>
      <c r="AB3779" s="44" t="s">
        <v>753</v>
      </c>
      <c r="AC3779" s="107" t="s">
        <v>13724</v>
      </c>
      <c r="AD3779" s="43" t="s">
        <v>12328</v>
      </c>
    </row>
    <row r="3780" spans="1:30" ht="88.5" customHeight="1" x14ac:dyDescent="0.2">
      <c r="A3780" s="61" t="s">
        <v>13725</v>
      </c>
      <c r="B3780" s="55" t="s">
        <v>12136</v>
      </c>
      <c r="C3780" s="56" t="s">
        <v>12323</v>
      </c>
      <c r="D3780" s="88" t="s">
        <v>13685</v>
      </c>
      <c r="E3780" s="44" t="s">
        <v>76</v>
      </c>
      <c r="F3780" s="62" t="s">
        <v>13726</v>
      </c>
      <c r="G3780" s="62" t="s">
        <v>13727</v>
      </c>
      <c r="H3780" s="59">
        <v>44523</v>
      </c>
      <c r="I3780" s="59">
        <v>45069</v>
      </c>
      <c r="J3780" s="48" t="str">
        <f>IF(Ugovori_OPULJP[[#This Row],[DATUM ZAVRŠETKA OPERACIJE]]&gt;DATE(2024,3,31),"u provedbi","završen")</f>
        <v>završen</v>
      </c>
      <c r="K3780" s="58" t="s">
        <v>211</v>
      </c>
      <c r="L3780" s="46" t="s">
        <v>211</v>
      </c>
      <c r="M3780" s="74" t="s">
        <v>3114</v>
      </c>
      <c r="N3780" s="49">
        <v>0.15</v>
      </c>
      <c r="O3780" s="50">
        <f>Ugovori_OPULJP[[#This Row],[Bespovratna sredstva - Ukupno (EU+Nac) HRK
= Ukupna ugovorena vrijednost bespovratnih sredstava]]*Ugovori_OPULJP[[#This Row],[EU STOPA SUFINANCIRANJA %
EU CO-FINANCING RATE %]]</f>
        <v>414796.78699999995</v>
      </c>
      <c r="P3780" s="51">
        <f>Ugovori_OPULJP[[#This Row],[Bespovratna sredstva - EU dio - HRK]]/7.5345</f>
        <v>55052.99449200344</v>
      </c>
      <c r="Q3780" s="50">
        <f>Ugovori_OPULJP[[#This Row],[Bespovratna sredstva - Ukupno (EU+Nac) HRK
= Ukupna ugovorena vrijednost bespovratnih sredstava]]*Ugovori_OPULJP[[#This Row],[STOPA NACIONALNOG SUFINANCIRANJA %]]</f>
        <v>73199.43299999999</v>
      </c>
      <c r="R3780" s="51">
        <f>Ugovori_OPULJP[[#This Row],[Bespovratna sredstva - Nacionalni dio - HRK]]/7.5345</f>
        <v>9715.2343221182546</v>
      </c>
      <c r="S3780" s="52">
        <v>487996.22</v>
      </c>
      <c r="T3780" s="53">
        <f>Ugovori_OPULJP[[#This Row],[Bespovratna sredstva - Ukupno (EU+Nac) HRK
= Ukupna ugovorena vrijednost bespovratnih sredstava]]/7.5345</f>
        <v>64768.2288141217</v>
      </c>
      <c r="U3780" s="50">
        <v>0</v>
      </c>
      <c r="V3780" s="51">
        <f>Ugovori_OPULJP[[#This Row],[Javni doprinos korisnika - HRK]]/7.5345</f>
        <v>0</v>
      </c>
      <c r="W3780" s="50">
        <v>0</v>
      </c>
      <c r="X3780" s="51">
        <f>Ugovori_OPULJP[[#This Row],[Privatni doprinos korisnika - HRK]]/7.5345</f>
        <v>0</v>
      </c>
      <c r="Y3780" s="52">
        <v>487996.22</v>
      </c>
      <c r="Z3780" s="53">
        <f>Ugovori_OPULJP[[#This Row],[UKUPNI PRIHVATLJIVI IZDACI
TOTAL ELIGIBLE EXPENDITURE
= Bespovratna sredstva ukupno + doprinos korisnika
= Ukupni prihvatljivi troškovi
= Ukupna ugovorena vrijednost projekta HRK]]/7.5345</f>
        <v>64768.2288141217</v>
      </c>
      <c r="AA3780" s="44" t="s">
        <v>12326</v>
      </c>
      <c r="AB3780" s="44" t="s">
        <v>753</v>
      </c>
      <c r="AC3780" s="107" t="s">
        <v>13728</v>
      </c>
      <c r="AD3780" s="43" t="s">
        <v>12328</v>
      </c>
    </row>
    <row r="3781" spans="1:30" ht="88.5" customHeight="1" x14ac:dyDescent="0.2">
      <c r="A3781" s="61" t="s">
        <v>13729</v>
      </c>
      <c r="B3781" s="55" t="s">
        <v>12136</v>
      </c>
      <c r="C3781" s="56" t="s">
        <v>12323</v>
      </c>
      <c r="D3781" s="88" t="s">
        <v>13685</v>
      </c>
      <c r="E3781" s="44" t="s">
        <v>76</v>
      </c>
      <c r="F3781" s="62" t="s">
        <v>13730</v>
      </c>
      <c r="G3781" s="62" t="s">
        <v>1330</v>
      </c>
      <c r="H3781" s="59">
        <v>44641</v>
      </c>
      <c r="I3781" s="59">
        <v>45006</v>
      </c>
      <c r="J3781" s="48" t="str">
        <f>IF(Ugovori_OPULJP[[#This Row],[DATUM ZAVRŠETKA OPERACIJE]]&gt;DATE(2024,3,31),"u provedbi","završen")</f>
        <v>završen</v>
      </c>
      <c r="K3781" s="67" t="s">
        <v>6273</v>
      </c>
      <c r="L3781" s="67" t="s">
        <v>94</v>
      </c>
      <c r="M3781" s="49">
        <v>0.85</v>
      </c>
      <c r="N3781" s="49">
        <v>0.15</v>
      </c>
      <c r="O3781" s="50">
        <f>Ugovori_OPULJP[[#This Row],[Bespovratna sredstva - Ukupno (EU+Nac) HRK
= Ukupna ugovorena vrijednost bespovratnih sredstava]]*Ugovori_OPULJP[[#This Row],[EU STOPA SUFINANCIRANJA %
EU CO-FINANCING RATE %]]</f>
        <v>362904.89049999998</v>
      </c>
      <c r="P3781" s="51">
        <f>Ugovori_OPULJP[[#This Row],[Bespovratna sredstva - EU dio - HRK]]/7.5345</f>
        <v>48165.756254562344</v>
      </c>
      <c r="Q3781" s="50">
        <f>Ugovori_OPULJP[[#This Row],[Bespovratna sredstva - Ukupno (EU+Nac) HRK
= Ukupna ugovorena vrijednost bespovratnih sredstava]]*Ugovori_OPULJP[[#This Row],[STOPA NACIONALNOG SUFINANCIRANJA %]]</f>
        <v>64042.039499999999</v>
      </c>
      <c r="R3781" s="51">
        <f>Ugovori_OPULJP[[#This Row],[Bespovratna sredstva - Nacionalni dio - HRK]]/7.5345</f>
        <v>8499.8393390404126</v>
      </c>
      <c r="S3781" s="52">
        <v>426946.93</v>
      </c>
      <c r="T3781" s="53">
        <f>Ugovori_OPULJP[[#This Row],[Bespovratna sredstva - Ukupno (EU+Nac) HRK
= Ukupna ugovorena vrijednost bespovratnih sredstava]]/7.5345</f>
        <v>56665.595593602753</v>
      </c>
      <c r="U3781" s="50">
        <v>0</v>
      </c>
      <c r="V3781" s="51">
        <f>Ugovori_OPULJP[[#This Row],[Javni doprinos korisnika - HRK]]/7.5345</f>
        <v>0</v>
      </c>
      <c r="W3781" s="50">
        <v>0</v>
      </c>
      <c r="X3781" s="51">
        <f>Ugovori_OPULJP[[#This Row],[Privatni doprinos korisnika - HRK]]/7.5345</f>
        <v>0</v>
      </c>
      <c r="Y3781" s="52">
        <v>426946.93</v>
      </c>
      <c r="Z3781" s="53">
        <f>Ugovori_OPULJP[[#This Row],[UKUPNI PRIHVATLJIVI IZDACI
TOTAL ELIGIBLE EXPENDITURE
= Bespovratna sredstva ukupno + doprinos korisnika
= Ukupni prihvatljivi troškovi
= Ukupna ugovorena vrijednost projekta HRK]]/7.5345</f>
        <v>56665.595593602753</v>
      </c>
      <c r="AA3781" s="44" t="s">
        <v>12326</v>
      </c>
      <c r="AB3781" s="44" t="s">
        <v>753</v>
      </c>
      <c r="AC3781" s="107" t="s">
        <v>13731</v>
      </c>
      <c r="AD3781" s="43" t="s">
        <v>12328</v>
      </c>
    </row>
    <row r="3782" spans="1:30" ht="88.5" customHeight="1" x14ac:dyDescent="0.2">
      <c r="A3782" s="41" t="s">
        <v>13732</v>
      </c>
      <c r="B3782" s="55" t="s">
        <v>12136</v>
      </c>
      <c r="C3782" s="56" t="s">
        <v>12323</v>
      </c>
      <c r="D3782" s="56" t="s">
        <v>13685</v>
      </c>
      <c r="E3782" s="57" t="s">
        <v>76</v>
      </c>
      <c r="F3782" s="62" t="s">
        <v>13733</v>
      </c>
      <c r="G3782" s="62" t="s">
        <v>13734</v>
      </c>
      <c r="H3782" s="59">
        <v>44769</v>
      </c>
      <c r="I3782" s="59">
        <v>45291</v>
      </c>
      <c r="J3782" s="48" t="str">
        <f>IF(Ugovori_OPULJP[[#This Row],[DATUM ZAVRŠETKA OPERACIJE]]&gt;DATE(2024,3,31),"u provedbi","završen")</f>
        <v>završen</v>
      </c>
      <c r="K3782" s="67" t="s">
        <v>2846</v>
      </c>
      <c r="L3782" s="58" t="s">
        <v>249</v>
      </c>
      <c r="M3782" s="49">
        <v>0.85</v>
      </c>
      <c r="N3782" s="49">
        <v>0.15</v>
      </c>
      <c r="O3782" s="50">
        <f>Ugovori_OPULJP[[#This Row],[Bespovratna sredstva - Ukupno (EU+Nac) HRK
= Ukupna ugovorena vrijednost bespovratnih sredstava]]*Ugovori_OPULJP[[#This Row],[EU STOPA SUFINANCIRANJA %
EU CO-FINANCING RATE %]]</f>
        <v>421873.24099999998</v>
      </c>
      <c r="P3782" s="51">
        <f>Ugovori_OPULJP[[#This Row],[Bespovratna sredstva - EU dio - HRK]]/7.5345</f>
        <v>55992.20134050036</v>
      </c>
      <c r="Q3782" s="50">
        <f>Ugovori_OPULJP[[#This Row],[Bespovratna sredstva - Ukupno (EU+Nac) HRK
= Ukupna ugovorena vrijednost bespovratnih sredstava]]*Ugovori_OPULJP[[#This Row],[STOPA NACIONALNOG SUFINANCIRANJA %]]</f>
        <v>74448.218999999997</v>
      </c>
      <c r="R3782" s="51">
        <f>Ugovori_OPULJP[[#This Row],[Bespovratna sredstva - Nacionalni dio - HRK]]/7.5345</f>
        <v>9880.9767071471215</v>
      </c>
      <c r="S3782" s="52">
        <v>496321.46</v>
      </c>
      <c r="T3782" s="53">
        <f>Ugovori_OPULJP[[#This Row],[Bespovratna sredstva - Ukupno (EU+Nac) HRK
= Ukupna ugovorena vrijednost bespovratnih sredstava]]/7.5345</f>
        <v>65873.178047647481</v>
      </c>
      <c r="U3782" s="50">
        <v>0</v>
      </c>
      <c r="V3782" s="51">
        <f>Ugovori_OPULJP[[#This Row],[Javni doprinos korisnika - HRK]]/7.5345</f>
        <v>0</v>
      </c>
      <c r="W3782" s="50">
        <v>0</v>
      </c>
      <c r="X3782" s="51">
        <f>Ugovori_OPULJP[[#This Row],[Privatni doprinos korisnika - HRK]]/7.5345</f>
        <v>0</v>
      </c>
      <c r="Y3782" s="52">
        <v>496321.46</v>
      </c>
      <c r="Z3782" s="53">
        <f>Ugovori_OPULJP[[#This Row],[UKUPNI PRIHVATLJIVI IZDACI
TOTAL ELIGIBLE EXPENDITURE
= Bespovratna sredstva ukupno + doprinos korisnika
= Ukupni prihvatljivi troškovi
= Ukupna ugovorena vrijednost projekta HRK]]/7.5345</f>
        <v>65873.178047647481</v>
      </c>
      <c r="AA3782" s="57" t="s">
        <v>12326</v>
      </c>
      <c r="AB3782" s="57" t="s">
        <v>753</v>
      </c>
      <c r="AC3782" s="107" t="s">
        <v>13735</v>
      </c>
      <c r="AD3782" s="63" t="s">
        <v>12328</v>
      </c>
    </row>
    <row r="3783" spans="1:30" ht="88.5" customHeight="1" x14ac:dyDescent="0.2">
      <c r="A3783" s="61" t="s">
        <v>13736</v>
      </c>
      <c r="B3783" s="55" t="s">
        <v>12136</v>
      </c>
      <c r="C3783" s="56" t="s">
        <v>12323</v>
      </c>
      <c r="D3783" s="88" t="s">
        <v>13685</v>
      </c>
      <c r="E3783" s="44" t="s">
        <v>76</v>
      </c>
      <c r="F3783" s="62" t="s">
        <v>13737</v>
      </c>
      <c r="G3783" s="62" t="s">
        <v>13738</v>
      </c>
      <c r="H3783" s="59">
        <v>44641</v>
      </c>
      <c r="I3783" s="59">
        <v>45098</v>
      </c>
      <c r="J3783" s="48" t="str">
        <f>IF(Ugovori_OPULJP[[#This Row],[DATUM ZAVRŠETKA OPERACIJE]]&gt;DATE(2024,3,31),"u provedbi","završen")</f>
        <v>završen</v>
      </c>
      <c r="K3783" s="67" t="s">
        <v>13739</v>
      </c>
      <c r="L3783" s="67" t="s">
        <v>37</v>
      </c>
      <c r="M3783" s="49">
        <v>0.85</v>
      </c>
      <c r="N3783" s="49">
        <v>0.15</v>
      </c>
      <c r="O3783" s="50">
        <f>Ugovori_OPULJP[[#This Row],[Bespovratna sredstva - Ukupno (EU+Nac) HRK
= Ukupna ugovorena vrijednost bespovratnih sredstava]]*Ugovori_OPULJP[[#This Row],[EU STOPA SUFINANCIRANJA %
EU CO-FINANCING RATE %]]</f>
        <v>405994.32299999997</v>
      </c>
      <c r="P3783" s="51">
        <f>Ugovori_OPULJP[[#This Row],[Bespovratna sredstva - EU dio - HRK]]/7.5345</f>
        <v>53884.706748954799</v>
      </c>
      <c r="Q3783" s="50">
        <f>Ugovori_OPULJP[[#This Row],[Bespovratna sredstva - Ukupno (EU+Nac) HRK
= Ukupna ugovorena vrijednost bespovratnih sredstava]]*Ugovori_OPULJP[[#This Row],[STOPA NACIONALNOG SUFINANCIRANJA %]]</f>
        <v>71646.057000000001</v>
      </c>
      <c r="R3783" s="51">
        <f>Ugovori_OPULJP[[#This Row],[Bespovratna sredstva - Nacionalni dio - HRK]]/7.5345</f>
        <v>9509.0658968743774</v>
      </c>
      <c r="S3783" s="52">
        <v>477640.38</v>
      </c>
      <c r="T3783" s="53">
        <f>Ugovori_OPULJP[[#This Row],[Bespovratna sredstva - Ukupno (EU+Nac) HRK
= Ukupna ugovorena vrijednost bespovratnih sredstava]]/7.5345</f>
        <v>63393.77264582918</v>
      </c>
      <c r="U3783" s="50">
        <v>0</v>
      </c>
      <c r="V3783" s="51">
        <f>Ugovori_OPULJP[[#This Row],[Javni doprinos korisnika - HRK]]/7.5345</f>
        <v>0</v>
      </c>
      <c r="W3783" s="50">
        <v>0</v>
      </c>
      <c r="X3783" s="51">
        <f>Ugovori_OPULJP[[#This Row],[Privatni doprinos korisnika - HRK]]/7.5345</f>
        <v>0</v>
      </c>
      <c r="Y3783" s="52">
        <v>477640.38</v>
      </c>
      <c r="Z3783" s="53">
        <f>Ugovori_OPULJP[[#This Row],[UKUPNI PRIHVATLJIVI IZDACI
TOTAL ELIGIBLE EXPENDITURE
= Bespovratna sredstva ukupno + doprinos korisnika
= Ukupni prihvatljivi troškovi
= Ukupna ugovorena vrijednost projekta HRK]]/7.5345</f>
        <v>63393.77264582918</v>
      </c>
      <c r="AA3783" s="44" t="s">
        <v>12326</v>
      </c>
      <c r="AB3783" s="44" t="s">
        <v>753</v>
      </c>
      <c r="AC3783" s="107" t="s">
        <v>13740</v>
      </c>
      <c r="AD3783" s="43" t="s">
        <v>12328</v>
      </c>
    </row>
    <row r="3784" spans="1:30" ht="88.5" customHeight="1" x14ac:dyDescent="0.2">
      <c r="A3784" s="61" t="s">
        <v>13741</v>
      </c>
      <c r="B3784" s="55" t="s">
        <v>12136</v>
      </c>
      <c r="C3784" s="56" t="s">
        <v>12323</v>
      </c>
      <c r="D3784" s="88" t="s">
        <v>13685</v>
      </c>
      <c r="E3784" s="44" t="s">
        <v>76</v>
      </c>
      <c r="F3784" s="62" t="s">
        <v>13742</v>
      </c>
      <c r="G3784" s="62" t="s">
        <v>13743</v>
      </c>
      <c r="H3784" s="59">
        <v>44530</v>
      </c>
      <c r="I3784" s="59">
        <v>44985</v>
      </c>
      <c r="J3784" s="48" t="str">
        <f>IF(Ugovori_OPULJP[[#This Row],[DATUM ZAVRŠETKA OPERACIJE]]&gt;DATE(2024,3,31),"u provedbi","završen")</f>
        <v>završen</v>
      </c>
      <c r="K3784" s="58" t="s">
        <v>249</v>
      </c>
      <c r="L3784" s="46" t="s">
        <v>249</v>
      </c>
      <c r="M3784" s="74" t="s">
        <v>3114</v>
      </c>
      <c r="N3784" s="49">
        <v>0.15</v>
      </c>
      <c r="O3784" s="50">
        <f>Ugovori_OPULJP[[#This Row],[Bespovratna sredstva - Ukupno (EU+Nac) HRK
= Ukupna ugovorena vrijednost bespovratnih sredstava]]*Ugovori_OPULJP[[#This Row],[EU STOPA SUFINANCIRANJA %
EU CO-FINANCING RATE %]]</f>
        <v>382074.15850000002</v>
      </c>
      <c r="P3784" s="51">
        <f>Ugovori_OPULJP[[#This Row],[Bespovratna sredstva - EU dio - HRK]]/7.5345</f>
        <v>50709.955338774969</v>
      </c>
      <c r="Q3784" s="50">
        <f>Ugovori_OPULJP[[#This Row],[Bespovratna sredstva - Ukupno (EU+Nac) HRK
= Ukupna ugovorena vrijednost bespovratnih sredstava]]*Ugovori_OPULJP[[#This Row],[STOPA NACIONALNOG SUFINANCIRANJA %]]</f>
        <v>67424.851500000004</v>
      </c>
      <c r="R3784" s="51">
        <f>Ugovori_OPULJP[[#This Row],[Bespovratna sredstva - Nacionalni dio - HRK]]/7.5345</f>
        <v>8948.8156480191119</v>
      </c>
      <c r="S3784" s="52">
        <v>449499.01</v>
      </c>
      <c r="T3784" s="53">
        <f>Ugovori_OPULJP[[#This Row],[Bespovratna sredstva - Ukupno (EU+Nac) HRK
= Ukupna ugovorena vrijednost bespovratnih sredstava]]/7.5345</f>
        <v>59658.770986794079</v>
      </c>
      <c r="U3784" s="50">
        <v>0</v>
      </c>
      <c r="V3784" s="51">
        <f>Ugovori_OPULJP[[#This Row],[Javni doprinos korisnika - HRK]]/7.5345</f>
        <v>0</v>
      </c>
      <c r="W3784" s="50">
        <v>0</v>
      </c>
      <c r="X3784" s="51">
        <f>Ugovori_OPULJP[[#This Row],[Privatni doprinos korisnika - HRK]]/7.5345</f>
        <v>0</v>
      </c>
      <c r="Y3784" s="52">
        <v>449499.01</v>
      </c>
      <c r="Z3784" s="53">
        <f>Ugovori_OPULJP[[#This Row],[UKUPNI PRIHVATLJIVI IZDACI
TOTAL ELIGIBLE EXPENDITURE
= Bespovratna sredstva ukupno + doprinos korisnika
= Ukupni prihvatljivi troškovi
= Ukupna ugovorena vrijednost projekta HRK]]/7.5345</f>
        <v>59658.770986794079</v>
      </c>
      <c r="AA3784" s="44" t="s">
        <v>12326</v>
      </c>
      <c r="AB3784" s="44" t="s">
        <v>753</v>
      </c>
      <c r="AC3784" s="107" t="s">
        <v>13744</v>
      </c>
      <c r="AD3784" s="43" t="s">
        <v>12328</v>
      </c>
    </row>
    <row r="3785" spans="1:30" ht="88.5" customHeight="1" x14ac:dyDescent="0.2">
      <c r="A3785" s="61" t="s">
        <v>13745</v>
      </c>
      <c r="B3785" s="55" t="s">
        <v>12136</v>
      </c>
      <c r="C3785" s="56" t="s">
        <v>12323</v>
      </c>
      <c r="D3785" s="88" t="s">
        <v>13685</v>
      </c>
      <c r="E3785" s="44" t="s">
        <v>76</v>
      </c>
      <c r="F3785" s="62" t="s">
        <v>13746</v>
      </c>
      <c r="G3785" s="62" t="s">
        <v>13747</v>
      </c>
      <c r="H3785" s="59">
        <v>44515</v>
      </c>
      <c r="I3785" s="59">
        <v>44880</v>
      </c>
      <c r="J3785" s="48" t="str">
        <f>IF(Ugovori_OPULJP[[#This Row],[DATUM ZAVRŠETKA OPERACIJE]]&gt;DATE(2024,3,31),"u provedbi","završen")</f>
        <v>završen</v>
      </c>
      <c r="K3785" s="67" t="s">
        <v>154</v>
      </c>
      <c r="L3785" s="67" t="s">
        <v>37</v>
      </c>
      <c r="M3785" s="49">
        <v>0.85</v>
      </c>
      <c r="N3785" s="49">
        <v>0.15</v>
      </c>
      <c r="O3785" s="50">
        <f>Ugovori_OPULJP[[#This Row],[Bespovratna sredstva - Ukupno (EU+Nac) HRK
= Ukupna ugovorena vrijednost bespovratnih sredstava]]*Ugovori_OPULJP[[#This Row],[EU STOPA SUFINANCIRANJA %
EU CO-FINANCING RATE %]]</f>
        <v>393528.75</v>
      </c>
      <c r="P3785" s="51">
        <f>Ugovori_OPULJP[[#This Row],[Bespovratna sredstva - EU dio - HRK]]/7.5345</f>
        <v>52230.240891897272</v>
      </c>
      <c r="Q3785" s="50">
        <f>Ugovori_OPULJP[[#This Row],[Bespovratna sredstva - Ukupno (EU+Nac) HRK
= Ukupna ugovorena vrijednost bespovratnih sredstava]]*Ugovori_OPULJP[[#This Row],[STOPA NACIONALNOG SUFINANCIRANJA %]]</f>
        <v>69446.25</v>
      </c>
      <c r="R3785" s="51">
        <f>Ugovori_OPULJP[[#This Row],[Bespovratna sredstva - Nacionalni dio - HRK]]/7.5345</f>
        <v>9217.1013338642242</v>
      </c>
      <c r="S3785" s="52">
        <v>462975</v>
      </c>
      <c r="T3785" s="53">
        <f>Ugovori_OPULJP[[#This Row],[Bespovratna sredstva - Ukupno (EU+Nac) HRK
= Ukupna ugovorena vrijednost bespovratnih sredstava]]/7.5345</f>
        <v>61447.342225761495</v>
      </c>
      <c r="U3785" s="50">
        <v>0</v>
      </c>
      <c r="V3785" s="51">
        <f>Ugovori_OPULJP[[#This Row],[Javni doprinos korisnika - HRK]]/7.5345</f>
        <v>0</v>
      </c>
      <c r="W3785" s="50">
        <v>0</v>
      </c>
      <c r="X3785" s="51">
        <f>Ugovori_OPULJP[[#This Row],[Privatni doprinos korisnika - HRK]]/7.5345</f>
        <v>0</v>
      </c>
      <c r="Y3785" s="52">
        <v>462975</v>
      </c>
      <c r="Z3785" s="53">
        <f>Ugovori_OPULJP[[#This Row],[UKUPNI PRIHVATLJIVI IZDACI
TOTAL ELIGIBLE EXPENDITURE
= Bespovratna sredstva ukupno + doprinos korisnika
= Ukupni prihvatljivi troškovi
= Ukupna ugovorena vrijednost projekta HRK]]/7.5345</f>
        <v>61447.342225761495</v>
      </c>
      <c r="AA3785" s="44" t="s">
        <v>12326</v>
      </c>
      <c r="AB3785" s="44" t="s">
        <v>753</v>
      </c>
      <c r="AC3785" s="107" t="s">
        <v>13748</v>
      </c>
      <c r="AD3785" s="43" t="s">
        <v>12328</v>
      </c>
    </row>
    <row r="3786" spans="1:30" ht="88.5" customHeight="1" x14ac:dyDescent="0.2">
      <c r="A3786" s="66" t="s">
        <v>13749</v>
      </c>
      <c r="B3786" s="55" t="s">
        <v>12136</v>
      </c>
      <c r="C3786" s="56" t="s">
        <v>12323</v>
      </c>
      <c r="D3786" s="88" t="s">
        <v>13685</v>
      </c>
      <c r="E3786" s="44" t="s">
        <v>76</v>
      </c>
      <c r="F3786" s="62" t="s">
        <v>13750</v>
      </c>
      <c r="G3786" s="64" t="s">
        <v>13751</v>
      </c>
      <c r="H3786" s="59">
        <v>44735</v>
      </c>
      <c r="I3786" s="59">
        <v>45100</v>
      </c>
      <c r="J3786" s="48" t="str">
        <f>IF(Ugovori_OPULJP[[#This Row],[DATUM ZAVRŠETKA OPERACIJE]]&gt;DATE(2024,3,31),"u provedbi","završen")</f>
        <v>završen</v>
      </c>
      <c r="K3786" s="58" t="s">
        <v>594</v>
      </c>
      <c r="L3786" s="58" t="s">
        <v>594</v>
      </c>
      <c r="M3786" s="49">
        <v>0.85</v>
      </c>
      <c r="N3786" s="49">
        <v>0.15</v>
      </c>
      <c r="O3786" s="50">
        <f>Ugovori_OPULJP[[#This Row],[Bespovratna sredstva - Ukupno (EU+Nac) HRK
= Ukupna ugovorena vrijednost bespovratnih sredstava]]*Ugovori_OPULJP[[#This Row],[EU STOPA SUFINANCIRANJA %
EU CO-FINANCING RATE %]]</f>
        <v>351263.14600000001</v>
      </c>
      <c r="P3786" s="51">
        <f>Ugovori_OPULJP[[#This Row],[Bespovratna sredstva - EU dio - HRK]]/7.5345</f>
        <v>46620.631229676816</v>
      </c>
      <c r="Q3786" s="50">
        <f>Ugovori_OPULJP[[#This Row],[Bespovratna sredstva - Ukupno (EU+Nac) HRK
= Ukupna ugovorena vrijednost bespovratnih sredstava]]*Ugovori_OPULJP[[#This Row],[STOPA NACIONALNOG SUFINANCIRANJA %]]</f>
        <v>61987.614000000001</v>
      </c>
      <c r="R3786" s="51">
        <f>Ugovori_OPULJP[[#This Row],[Bespovratna sredstva - Nacionalni dio - HRK]]/7.5345</f>
        <v>8227.1702170017907</v>
      </c>
      <c r="S3786" s="52">
        <v>413250.76</v>
      </c>
      <c r="T3786" s="53">
        <f>Ugovori_OPULJP[[#This Row],[Bespovratna sredstva - Ukupno (EU+Nac) HRK
= Ukupna ugovorena vrijednost bespovratnih sredstava]]/7.5345</f>
        <v>54847.801446678612</v>
      </c>
      <c r="U3786" s="50">
        <v>0</v>
      </c>
      <c r="V3786" s="51">
        <f>Ugovori_OPULJP[[#This Row],[Javni doprinos korisnika - HRK]]/7.5345</f>
        <v>0</v>
      </c>
      <c r="W3786" s="50">
        <v>0</v>
      </c>
      <c r="X3786" s="51">
        <f>Ugovori_OPULJP[[#This Row],[Privatni doprinos korisnika - HRK]]/7.5345</f>
        <v>0</v>
      </c>
      <c r="Y3786" s="52">
        <v>413250.76</v>
      </c>
      <c r="Z3786" s="53">
        <f>Ugovori_OPULJP[[#This Row],[UKUPNI PRIHVATLJIVI IZDACI
TOTAL ELIGIBLE EXPENDITURE
= Bespovratna sredstva ukupno + doprinos korisnika
= Ukupni prihvatljivi troškovi
= Ukupna ugovorena vrijednost projekta HRK]]/7.5345</f>
        <v>54847.801446678612</v>
      </c>
      <c r="AA3786" s="44" t="s">
        <v>12326</v>
      </c>
      <c r="AB3786" s="44" t="s">
        <v>753</v>
      </c>
      <c r="AC3786" s="107" t="s">
        <v>13752</v>
      </c>
      <c r="AD3786" s="43" t="s">
        <v>12328</v>
      </c>
    </row>
    <row r="3787" spans="1:30" ht="88.5" customHeight="1" x14ac:dyDescent="0.2">
      <c r="A3787" s="61" t="s">
        <v>13753</v>
      </c>
      <c r="B3787" s="55" t="s">
        <v>12136</v>
      </c>
      <c r="C3787" s="56" t="s">
        <v>12323</v>
      </c>
      <c r="D3787" s="88" t="s">
        <v>13685</v>
      </c>
      <c r="E3787" s="44" t="s">
        <v>76</v>
      </c>
      <c r="F3787" s="62" t="s">
        <v>13754</v>
      </c>
      <c r="G3787" s="62" t="s">
        <v>13755</v>
      </c>
      <c r="H3787" s="59">
        <v>44512</v>
      </c>
      <c r="I3787" s="59">
        <v>44877</v>
      </c>
      <c r="J3787" s="48" t="str">
        <f>IF(Ugovori_OPULJP[[#This Row],[DATUM ZAVRŠETKA OPERACIJE]]&gt;DATE(2024,3,31),"u provedbi","završen")</f>
        <v>završen</v>
      </c>
      <c r="K3787" s="58" t="s">
        <v>13756</v>
      </c>
      <c r="L3787" s="58" t="s">
        <v>79</v>
      </c>
      <c r="M3787" s="74" t="s">
        <v>3114</v>
      </c>
      <c r="N3787" s="49">
        <v>0.15</v>
      </c>
      <c r="O3787" s="50">
        <f>Ugovori_OPULJP[[#This Row],[Bespovratna sredstva - Ukupno (EU+Nac) HRK
= Ukupna ugovorena vrijednost bespovratnih sredstava]]*Ugovori_OPULJP[[#This Row],[EU STOPA SUFINANCIRANJA %
EU CO-FINANCING RATE %]]</f>
        <v>417206.69</v>
      </c>
      <c r="P3787" s="51">
        <f>Ugovori_OPULJP[[#This Row],[Bespovratna sredstva - EU dio - HRK]]/7.5345</f>
        <v>55372.843586170282</v>
      </c>
      <c r="Q3787" s="50">
        <f>Ugovori_OPULJP[[#This Row],[Bespovratna sredstva - Ukupno (EU+Nac) HRK
= Ukupna ugovorena vrijednost bespovratnih sredstava]]*Ugovori_OPULJP[[#This Row],[STOPA NACIONALNOG SUFINANCIRANJA %]]</f>
        <v>73624.710000000006</v>
      </c>
      <c r="R3787" s="51">
        <f>Ugovori_OPULJP[[#This Row],[Bespovratna sredstva - Nacionalni dio - HRK]]/7.5345</f>
        <v>9771.678279912403</v>
      </c>
      <c r="S3787" s="52">
        <v>490831.4</v>
      </c>
      <c r="T3787" s="53">
        <f>Ugovori_OPULJP[[#This Row],[Bespovratna sredstva - Ukupno (EU+Nac) HRK
= Ukupna ugovorena vrijednost bespovratnih sredstava]]/7.5345</f>
        <v>65144.521866082687</v>
      </c>
      <c r="U3787" s="50">
        <v>0</v>
      </c>
      <c r="V3787" s="51">
        <f>Ugovori_OPULJP[[#This Row],[Javni doprinos korisnika - HRK]]/7.5345</f>
        <v>0</v>
      </c>
      <c r="W3787" s="50">
        <v>0</v>
      </c>
      <c r="X3787" s="51">
        <f>Ugovori_OPULJP[[#This Row],[Privatni doprinos korisnika - HRK]]/7.5345</f>
        <v>0</v>
      </c>
      <c r="Y3787" s="52">
        <v>490831.4</v>
      </c>
      <c r="Z3787" s="53">
        <f>Ugovori_OPULJP[[#This Row],[UKUPNI PRIHVATLJIVI IZDACI
TOTAL ELIGIBLE EXPENDITURE
= Bespovratna sredstva ukupno + doprinos korisnika
= Ukupni prihvatljivi troškovi
= Ukupna ugovorena vrijednost projekta HRK]]/7.5345</f>
        <v>65144.521866082687</v>
      </c>
      <c r="AA3787" s="44" t="s">
        <v>12326</v>
      </c>
      <c r="AB3787" s="44" t="s">
        <v>753</v>
      </c>
      <c r="AC3787" s="107" t="s">
        <v>13757</v>
      </c>
      <c r="AD3787" s="43" t="s">
        <v>12328</v>
      </c>
    </row>
    <row r="3788" spans="1:30" ht="88.5" customHeight="1" x14ac:dyDescent="0.2">
      <c r="A3788" s="61" t="s">
        <v>13758</v>
      </c>
      <c r="B3788" s="55" t="s">
        <v>12136</v>
      </c>
      <c r="C3788" s="56" t="s">
        <v>12323</v>
      </c>
      <c r="D3788" s="88" t="s">
        <v>13685</v>
      </c>
      <c r="E3788" s="44" t="s">
        <v>76</v>
      </c>
      <c r="F3788" s="62" t="s">
        <v>13759</v>
      </c>
      <c r="G3788" s="62" t="s">
        <v>2661</v>
      </c>
      <c r="H3788" s="59">
        <v>44641</v>
      </c>
      <c r="I3788" s="59">
        <v>45190</v>
      </c>
      <c r="J3788" s="48" t="str">
        <f>IF(Ugovori_OPULJP[[#This Row],[DATUM ZAVRŠETKA OPERACIJE]]&gt;DATE(2024,3,31),"u provedbi","završen")</f>
        <v>završen</v>
      </c>
      <c r="K3788" s="67" t="s">
        <v>99</v>
      </c>
      <c r="L3788" s="67" t="s">
        <v>99</v>
      </c>
      <c r="M3788" s="49">
        <v>0.85</v>
      </c>
      <c r="N3788" s="49">
        <v>0.15</v>
      </c>
      <c r="O3788" s="50">
        <f>Ugovori_OPULJP[[#This Row],[Bespovratna sredstva - Ukupno (EU+Nac) HRK
= Ukupna ugovorena vrijednost bespovratnih sredstava]]*Ugovori_OPULJP[[#This Row],[EU STOPA SUFINANCIRANJA %
EU CO-FINANCING RATE %]]</f>
        <v>400622</v>
      </c>
      <c r="P3788" s="51">
        <f>Ugovori_OPULJP[[#This Row],[Bespovratna sredstva - EU dio - HRK]]/7.5345</f>
        <v>53171.676952684313</v>
      </c>
      <c r="Q3788" s="50">
        <f>Ugovori_OPULJP[[#This Row],[Bespovratna sredstva - Ukupno (EU+Nac) HRK
= Ukupna ugovorena vrijednost bespovratnih sredstava]]*Ugovori_OPULJP[[#This Row],[STOPA NACIONALNOG SUFINANCIRANJA %]]</f>
        <v>70698</v>
      </c>
      <c r="R3788" s="51">
        <f>Ugovori_OPULJP[[#This Row],[Bespovratna sredstva - Nacionalni dio - HRK]]/7.5345</f>
        <v>9383.2371092972317</v>
      </c>
      <c r="S3788" s="52">
        <v>471320</v>
      </c>
      <c r="T3788" s="53">
        <f>Ugovori_OPULJP[[#This Row],[Bespovratna sredstva - Ukupno (EU+Nac) HRK
= Ukupna ugovorena vrijednost bespovratnih sredstava]]/7.5345</f>
        <v>62554.914061981552</v>
      </c>
      <c r="U3788" s="50">
        <v>0</v>
      </c>
      <c r="V3788" s="51">
        <f>Ugovori_OPULJP[[#This Row],[Javni doprinos korisnika - HRK]]/7.5345</f>
        <v>0</v>
      </c>
      <c r="W3788" s="50">
        <v>0</v>
      </c>
      <c r="X3788" s="51">
        <f>Ugovori_OPULJP[[#This Row],[Privatni doprinos korisnika - HRK]]/7.5345</f>
        <v>0</v>
      </c>
      <c r="Y3788" s="52">
        <v>471320</v>
      </c>
      <c r="Z3788" s="53">
        <f>Ugovori_OPULJP[[#This Row],[UKUPNI PRIHVATLJIVI IZDACI
TOTAL ELIGIBLE EXPENDITURE
= Bespovratna sredstva ukupno + doprinos korisnika
= Ukupni prihvatljivi troškovi
= Ukupna ugovorena vrijednost projekta HRK]]/7.5345</f>
        <v>62554.914061981552</v>
      </c>
      <c r="AA3788" s="44" t="s">
        <v>12326</v>
      </c>
      <c r="AB3788" s="44" t="s">
        <v>753</v>
      </c>
      <c r="AC3788" s="107" t="s">
        <v>13760</v>
      </c>
      <c r="AD3788" s="43" t="s">
        <v>12328</v>
      </c>
    </row>
    <row r="3789" spans="1:30" ht="88.5" customHeight="1" x14ac:dyDescent="0.2">
      <c r="A3789" s="61" t="s">
        <v>13761</v>
      </c>
      <c r="B3789" s="55" t="s">
        <v>12136</v>
      </c>
      <c r="C3789" s="56" t="s">
        <v>12323</v>
      </c>
      <c r="D3789" s="88" t="s">
        <v>13685</v>
      </c>
      <c r="E3789" s="44" t="s">
        <v>76</v>
      </c>
      <c r="F3789" s="62" t="s">
        <v>13762</v>
      </c>
      <c r="G3789" s="62" t="s">
        <v>7037</v>
      </c>
      <c r="H3789" s="59">
        <v>44652</v>
      </c>
      <c r="I3789" s="59">
        <v>45200</v>
      </c>
      <c r="J3789" s="48" t="str">
        <f>IF(Ugovori_OPULJP[[#This Row],[DATUM ZAVRŠETKA OPERACIJE]]&gt;DATE(2024,3,31),"u provedbi","završen")</f>
        <v>završen</v>
      </c>
      <c r="K3789" s="67" t="s">
        <v>36</v>
      </c>
      <c r="L3789" s="67" t="s">
        <v>37</v>
      </c>
      <c r="M3789" s="49">
        <v>0.85</v>
      </c>
      <c r="N3789" s="49">
        <v>0.15</v>
      </c>
      <c r="O3789" s="50">
        <f>Ugovori_OPULJP[[#This Row],[Bespovratna sredstva - Ukupno (EU+Nac) HRK
= Ukupna ugovorena vrijednost bespovratnih sredstava]]*Ugovori_OPULJP[[#This Row],[EU STOPA SUFINANCIRANJA %
EU CO-FINANCING RATE %]]</f>
        <v>421459.88599999994</v>
      </c>
      <c r="P3789" s="51">
        <f>Ugovori_OPULJP[[#This Row],[Bespovratna sredstva - EU dio - HRK]]/7.5345</f>
        <v>55937.339704028127</v>
      </c>
      <c r="Q3789" s="50">
        <f>Ugovori_OPULJP[[#This Row],[Bespovratna sredstva - Ukupno (EU+Nac) HRK
= Ukupna ugovorena vrijednost bespovratnih sredstava]]*Ugovori_OPULJP[[#This Row],[STOPA NACIONALNOG SUFINANCIRANJA %]]</f>
        <v>74375.27399999999</v>
      </c>
      <c r="R3789" s="51">
        <f>Ugovori_OPULJP[[#This Row],[Bespovratna sredstva - Nacionalni dio - HRK]]/7.5345</f>
        <v>9871.2952418873174</v>
      </c>
      <c r="S3789" s="50">
        <v>495835.16</v>
      </c>
      <c r="T3789" s="51">
        <f>Ugovori_OPULJP[[#This Row],[Bespovratna sredstva - Ukupno (EU+Nac) HRK
= Ukupna ugovorena vrijednost bespovratnih sredstava]]/7.5345</f>
        <v>65808.634945915444</v>
      </c>
      <c r="U3789" s="50">
        <v>0</v>
      </c>
      <c r="V3789" s="51">
        <f>Ugovori_OPULJP[[#This Row],[Javni doprinos korisnika - HRK]]/7.5345</f>
        <v>0</v>
      </c>
      <c r="W3789" s="50">
        <v>0</v>
      </c>
      <c r="X3789" s="51">
        <f>Ugovori_OPULJP[[#This Row],[Privatni doprinos korisnika - HRK]]/7.5345</f>
        <v>0</v>
      </c>
      <c r="Y3789" s="52">
        <v>495835.16</v>
      </c>
      <c r="Z3789" s="53">
        <f>Ugovori_OPULJP[[#This Row],[UKUPNI PRIHVATLJIVI IZDACI
TOTAL ELIGIBLE EXPENDITURE
= Bespovratna sredstva ukupno + doprinos korisnika
= Ukupni prihvatljivi troškovi
= Ukupna ugovorena vrijednost projekta HRK]]/7.5345</f>
        <v>65808.634945915444</v>
      </c>
      <c r="AA3789" s="44" t="s">
        <v>12326</v>
      </c>
      <c r="AB3789" s="44" t="s">
        <v>753</v>
      </c>
      <c r="AC3789" s="107" t="s">
        <v>13763</v>
      </c>
      <c r="AD3789" s="43" t="s">
        <v>12328</v>
      </c>
    </row>
    <row r="3790" spans="1:30" ht="88.5" customHeight="1" x14ac:dyDescent="0.2">
      <c r="A3790" s="61" t="s">
        <v>13764</v>
      </c>
      <c r="B3790" s="55" t="s">
        <v>12136</v>
      </c>
      <c r="C3790" s="56" t="s">
        <v>12323</v>
      </c>
      <c r="D3790" s="88" t="s">
        <v>13685</v>
      </c>
      <c r="E3790" s="44" t="s">
        <v>76</v>
      </c>
      <c r="F3790" s="62" t="s">
        <v>12591</v>
      </c>
      <c r="G3790" s="62" t="s">
        <v>13765</v>
      </c>
      <c r="H3790" s="59">
        <v>44530</v>
      </c>
      <c r="I3790" s="59">
        <v>45076</v>
      </c>
      <c r="J3790" s="48" t="str">
        <f>IF(Ugovori_OPULJP[[#This Row],[DATUM ZAVRŠETKA OPERACIJE]]&gt;DATE(2024,3,31),"u provedbi","završen")</f>
        <v>završen</v>
      </c>
      <c r="K3790" s="58" t="s">
        <v>244</v>
      </c>
      <c r="L3790" s="46" t="s">
        <v>244</v>
      </c>
      <c r="M3790" s="74" t="s">
        <v>3114</v>
      </c>
      <c r="N3790" s="49">
        <v>0.15</v>
      </c>
      <c r="O3790" s="50">
        <f>Ugovori_OPULJP[[#This Row],[Bespovratna sredstva - Ukupno (EU+Nac) HRK
= Ukupna ugovorena vrijednost bespovratnih sredstava]]*Ugovori_OPULJP[[#This Row],[EU STOPA SUFINANCIRANJA %
EU CO-FINANCING RATE %]]</f>
        <v>401232.87799999997</v>
      </c>
      <c r="P3790" s="51">
        <f>Ugovori_OPULJP[[#This Row],[Bespovratna sredstva - EU dio - HRK]]/7.5345</f>
        <v>53252.754396443022</v>
      </c>
      <c r="Q3790" s="50">
        <f>Ugovori_OPULJP[[#This Row],[Bespovratna sredstva - Ukupno (EU+Nac) HRK
= Ukupna ugovorena vrijednost bespovratnih sredstava]]*Ugovori_OPULJP[[#This Row],[STOPA NACIONALNOG SUFINANCIRANJA %]]</f>
        <v>70805.801999999996</v>
      </c>
      <c r="R3790" s="51">
        <f>Ugovori_OPULJP[[#This Row],[Bespovratna sredstva - Nacionalni dio - HRK]]/7.5345</f>
        <v>9397.544893489945</v>
      </c>
      <c r="S3790" s="52">
        <v>472038.68</v>
      </c>
      <c r="T3790" s="53">
        <f>Ugovori_OPULJP[[#This Row],[Bespovratna sredstva - Ukupno (EU+Nac) HRK
= Ukupna ugovorena vrijednost bespovratnih sredstava]]/7.5345</f>
        <v>62650.299289932969</v>
      </c>
      <c r="U3790" s="50">
        <v>0</v>
      </c>
      <c r="V3790" s="51">
        <f>Ugovori_OPULJP[[#This Row],[Javni doprinos korisnika - HRK]]/7.5345</f>
        <v>0</v>
      </c>
      <c r="W3790" s="50">
        <v>0</v>
      </c>
      <c r="X3790" s="51">
        <f>Ugovori_OPULJP[[#This Row],[Privatni doprinos korisnika - HRK]]/7.5345</f>
        <v>0</v>
      </c>
      <c r="Y3790" s="52">
        <v>472038.68</v>
      </c>
      <c r="Z3790" s="53">
        <f>Ugovori_OPULJP[[#This Row],[UKUPNI PRIHVATLJIVI IZDACI
TOTAL ELIGIBLE EXPENDITURE
= Bespovratna sredstva ukupno + doprinos korisnika
= Ukupni prihvatljivi troškovi
= Ukupna ugovorena vrijednost projekta HRK]]/7.5345</f>
        <v>62650.299289932969</v>
      </c>
      <c r="AA3790" s="44" t="s">
        <v>12326</v>
      </c>
      <c r="AB3790" s="44" t="s">
        <v>753</v>
      </c>
      <c r="AC3790" s="107" t="s">
        <v>13766</v>
      </c>
      <c r="AD3790" s="43" t="s">
        <v>12328</v>
      </c>
    </row>
    <row r="3791" spans="1:30" ht="88.5" customHeight="1" x14ac:dyDescent="0.2">
      <c r="A3791" s="61" t="s">
        <v>13767</v>
      </c>
      <c r="B3791" s="42" t="s">
        <v>12136</v>
      </c>
      <c r="C3791" s="43" t="s">
        <v>12323</v>
      </c>
      <c r="D3791" s="88" t="s">
        <v>13685</v>
      </c>
      <c r="E3791" s="44" t="s">
        <v>76</v>
      </c>
      <c r="F3791" s="62" t="s">
        <v>13768</v>
      </c>
      <c r="G3791" s="62" t="s">
        <v>3301</v>
      </c>
      <c r="H3791" s="59">
        <v>44749</v>
      </c>
      <c r="I3791" s="59">
        <v>45291</v>
      </c>
      <c r="J3791" s="48" t="str">
        <f>IF(Ugovori_OPULJP[[#This Row],[DATUM ZAVRŠETKA OPERACIJE]]&gt;DATE(2024,3,31),"u provedbi","završen")</f>
        <v>završen</v>
      </c>
      <c r="K3791" s="67" t="s">
        <v>249</v>
      </c>
      <c r="L3791" s="58" t="s">
        <v>249</v>
      </c>
      <c r="M3791" s="49">
        <v>0.85</v>
      </c>
      <c r="N3791" s="49">
        <v>0.15</v>
      </c>
      <c r="O3791" s="50">
        <f>Ugovori_OPULJP[[#This Row],[Bespovratna sredstva - Ukupno (EU+Nac) HRK
= Ukupna ugovorena vrijednost bespovratnih sredstava]]*Ugovori_OPULJP[[#This Row],[EU STOPA SUFINANCIRANJA %
EU CO-FINANCING RATE %]]</f>
        <v>348678.02399999998</v>
      </c>
      <c r="P3791" s="51">
        <f>Ugovori_OPULJP[[#This Row],[Bespovratna sredstva - EU dio - HRK]]/7.5345</f>
        <v>46277.526577742377</v>
      </c>
      <c r="Q3791" s="50">
        <f>Ugovori_OPULJP[[#This Row],[Bespovratna sredstva - Ukupno (EU+Nac) HRK
= Ukupna ugovorena vrijednost bespovratnih sredstava]]*Ugovori_OPULJP[[#This Row],[STOPA NACIONALNOG SUFINANCIRANJA %]]</f>
        <v>61531.415999999997</v>
      </c>
      <c r="R3791" s="51">
        <f>Ugovori_OPULJP[[#This Row],[Bespovratna sredstva - Nacionalni dio - HRK]]/7.5345</f>
        <v>8166.6223372486556</v>
      </c>
      <c r="S3791" s="52">
        <v>410209.44</v>
      </c>
      <c r="T3791" s="53">
        <f>Ugovori_OPULJP[[#This Row],[Bespovratna sredstva - Ukupno (EU+Nac) HRK
= Ukupna ugovorena vrijednost bespovratnih sredstava]]/7.5345</f>
        <v>54444.148914991041</v>
      </c>
      <c r="U3791" s="50">
        <v>0</v>
      </c>
      <c r="V3791" s="51">
        <f>Ugovori_OPULJP[[#This Row],[Javni doprinos korisnika - HRK]]/7.5345</f>
        <v>0</v>
      </c>
      <c r="W3791" s="50">
        <v>0</v>
      </c>
      <c r="X3791" s="51">
        <f>Ugovori_OPULJP[[#This Row],[Privatni doprinos korisnika - HRK]]/7.5345</f>
        <v>0</v>
      </c>
      <c r="Y3791" s="52">
        <v>410209.44</v>
      </c>
      <c r="Z3791" s="53">
        <f>Ugovori_OPULJP[[#This Row],[UKUPNI PRIHVATLJIVI IZDACI
TOTAL ELIGIBLE EXPENDITURE
= Bespovratna sredstva ukupno + doprinos korisnika
= Ukupni prihvatljivi troškovi
= Ukupna ugovorena vrijednost projekta HRK]]/7.5345</f>
        <v>54444.148914991041</v>
      </c>
      <c r="AA3791" s="44" t="s">
        <v>12326</v>
      </c>
      <c r="AB3791" s="44" t="s">
        <v>753</v>
      </c>
      <c r="AC3791" s="107" t="s">
        <v>13769</v>
      </c>
      <c r="AD3791" s="43" t="s">
        <v>12328</v>
      </c>
    </row>
    <row r="3792" spans="1:30" ht="88.5" customHeight="1" x14ac:dyDescent="0.2">
      <c r="A3792" s="61" t="s">
        <v>13770</v>
      </c>
      <c r="B3792" s="55" t="s">
        <v>12136</v>
      </c>
      <c r="C3792" s="56" t="s">
        <v>12323</v>
      </c>
      <c r="D3792" s="88" t="s">
        <v>13685</v>
      </c>
      <c r="E3792" s="44" t="s">
        <v>76</v>
      </c>
      <c r="F3792" s="62" t="s">
        <v>13771</v>
      </c>
      <c r="G3792" s="62" t="s">
        <v>13772</v>
      </c>
      <c r="H3792" s="59">
        <v>44512</v>
      </c>
      <c r="I3792" s="59">
        <v>44877</v>
      </c>
      <c r="J3792" s="48" t="str">
        <f>IF(Ugovori_OPULJP[[#This Row],[DATUM ZAVRŠETKA OPERACIJE]]&gt;DATE(2024,3,31),"u provedbi","završen")</f>
        <v>završen</v>
      </c>
      <c r="K3792" s="58" t="s">
        <v>154</v>
      </c>
      <c r="L3792" s="58" t="s">
        <v>37</v>
      </c>
      <c r="M3792" s="49">
        <v>0.85</v>
      </c>
      <c r="N3792" s="49">
        <v>0.15</v>
      </c>
      <c r="O3792" s="50">
        <f>Ugovori_OPULJP[[#This Row],[Bespovratna sredstva - Ukupno (EU+Nac) HRK
= Ukupna ugovorena vrijednost bespovratnih sredstava]]*Ugovori_OPULJP[[#This Row],[EU STOPA SUFINANCIRANJA %
EU CO-FINANCING RATE %]]</f>
        <v>415934.81800000003</v>
      </c>
      <c r="P3792" s="51">
        <f>Ugovori_OPULJP[[#This Row],[Bespovratna sredstva - EU dio - HRK]]/7.5345</f>
        <v>55204.037162386354</v>
      </c>
      <c r="Q3792" s="50">
        <f>Ugovori_OPULJP[[#This Row],[Bespovratna sredstva - Ukupno (EU+Nac) HRK
= Ukupna ugovorena vrijednost bespovratnih sredstava]]*Ugovori_OPULJP[[#This Row],[STOPA NACIONALNOG SUFINANCIRANJA %]]</f>
        <v>73400.262000000002</v>
      </c>
      <c r="R3792" s="51">
        <f>Ugovori_OPULJP[[#This Row],[Bespovratna sredstva - Nacionalni dio - HRK]]/7.5345</f>
        <v>9741.8889110093569</v>
      </c>
      <c r="S3792" s="52">
        <v>489335.08</v>
      </c>
      <c r="T3792" s="53">
        <f>Ugovori_OPULJP[[#This Row],[Bespovratna sredstva - Ukupno (EU+Nac) HRK
= Ukupna ugovorena vrijednost bespovratnih sredstava]]/7.5345</f>
        <v>64945.926073395713</v>
      </c>
      <c r="U3792" s="50">
        <v>0</v>
      </c>
      <c r="V3792" s="51">
        <f>Ugovori_OPULJP[[#This Row],[Javni doprinos korisnika - HRK]]/7.5345</f>
        <v>0</v>
      </c>
      <c r="W3792" s="50">
        <v>0</v>
      </c>
      <c r="X3792" s="51">
        <f>Ugovori_OPULJP[[#This Row],[Privatni doprinos korisnika - HRK]]/7.5345</f>
        <v>0</v>
      </c>
      <c r="Y3792" s="52">
        <v>489335.08</v>
      </c>
      <c r="Z3792" s="53">
        <f>Ugovori_OPULJP[[#This Row],[UKUPNI PRIHVATLJIVI IZDACI
TOTAL ELIGIBLE EXPENDITURE
= Bespovratna sredstva ukupno + doprinos korisnika
= Ukupni prihvatljivi troškovi
= Ukupna ugovorena vrijednost projekta HRK]]/7.5345</f>
        <v>64945.926073395713</v>
      </c>
      <c r="AA3792" s="44" t="s">
        <v>12326</v>
      </c>
      <c r="AB3792" s="44" t="s">
        <v>753</v>
      </c>
      <c r="AC3792" s="107" t="s">
        <v>13773</v>
      </c>
      <c r="AD3792" s="43" t="s">
        <v>12328</v>
      </c>
    </row>
    <row r="3793" spans="1:30" ht="88.5" customHeight="1" x14ac:dyDescent="0.2">
      <c r="A3793" s="66" t="s">
        <v>13774</v>
      </c>
      <c r="B3793" s="55" t="s">
        <v>12136</v>
      </c>
      <c r="C3793" s="56" t="s">
        <v>12323</v>
      </c>
      <c r="D3793" s="88" t="s">
        <v>13685</v>
      </c>
      <c r="E3793" s="44" t="s">
        <v>76</v>
      </c>
      <c r="F3793" s="62" t="s">
        <v>13775</v>
      </c>
      <c r="G3793" s="64" t="s">
        <v>10367</v>
      </c>
      <c r="H3793" s="59">
        <v>44735</v>
      </c>
      <c r="I3793" s="59">
        <v>45100</v>
      </c>
      <c r="J3793" s="48" t="str">
        <f>IF(Ugovori_OPULJP[[#This Row],[DATUM ZAVRŠETKA OPERACIJE]]&gt;DATE(2024,3,31),"u provedbi","završen")</f>
        <v>završen</v>
      </c>
      <c r="K3793" s="58" t="s">
        <v>13776</v>
      </c>
      <c r="L3793" s="67" t="s">
        <v>37</v>
      </c>
      <c r="M3793" s="49">
        <v>0.85</v>
      </c>
      <c r="N3793" s="49">
        <v>0.15</v>
      </c>
      <c r="O3793" s="50">
        <f>Ugovori_OPULJP[[#This Row],[Bespovratna sredstva - Ukupno (EU+Nac) HRK
= Ukupna ugovorena vrijednost bespovratnih sredstava]]*Ugovori_OPULJP[[#This Row],[EU STOPA SUFINANCIRANJA %
EU CO-FINANCING RATE %]]</f>
        <v>391076.87400000001</v>
      </c>
      <c r="P3793" s="51">
        <f>Ugovori_OPULJP[[#This Row],[Bespovratna sredstva - EU dio - HRK]]/7.5345</f>
        <v>51904.821023292854</v>
      </c>
      <c r="Q3793" s="50">
        <f>Ugovori_OPULJP[[#This Row],[Bespovratna sredstva - Ukupno (EU+Nac) HRK
= Ukupna ugovorena vrijednost bespovratnih sredstava]]*Ugovori_OPULJP[[#This Row],[STOPA NACIONALNOG SUFINANCIRANJA %]]</f>
        <v>69013.565999999992</v>
      </c>
      <c r="R3793" s="51">
        <f>Ugovori_OPULJP[[#This Row],[Bespovratna sredstva - Nacionalni dio - HRK]]/7.5345</f>
        <v>9159.6742982281485</v>
      </c>
      <c r="S3793" s="52">
        <v>460090.44</v>
      </c>
      <c r="T3793" s="53">
        <f>Ugovori_OPULJP[[#This Row],[Bespovratna sredstva - Ukupno (EU+Nac) HRK
= Ukupna ugovorena vrijednost bespovratnih sredstava]]/7.5345</f>
        <v>61064.495321520997</v>
      </c>
      <c r="U3793" s="50">
        <v>0</v>
      </c>
      <c r="V3793" s="51">
        <f>Ugovori_OPULJP[[#This Row],[Javni doprinos korisnika - HRK]]/7.5345</f>
        <v>0</v>
      </c>
      <c r="W3793" s="50">
        <v>0</v>
      </c>
      <c r="X3793" s="51">
        <f>Ugovori_OPULJP[[#This Row],[Privatni doprinos korisnika - HRK]]/7.5345</f>
        <v>0</v>
      </c>
      <c r="Y3793" s="52">
        <v>460090.44</v>
      </c>
      <c r="Z3793" s="53">
        <f>Ugovori_OPULJP[[#This Row],[UKUPNI PRIHVATLJIVI IZDACI
TOTAL ELIGIBLE EXPENDITURE
= Bespovratna sredstva ukupno + doprinos korisnika
= Ukupni prihvatljivi troškovi
= Ukupna ugovorena vrijednost projekta HRK]]/7.5345</f>
        <v>61064.495321520997</v>
      </c>
      <c r="AA3793" s="44" t="s">
        <v>12326</v>
      </c>
      <c r="AB3793" s="44" t="s">
        <v>753</v>
      </c>
      <c r="AC3793" s="107" t="s">
        <v>13777</v>
      </c>
      <c r="AD3793" s="43" t="s">
        <v>12328</v>
      </c>
    </row>
    <row r="3794" spans="1:30" ht="88.5" customHeight="1" x14ac:dyDescent="0.2">
      <c r="A3794" s="66" t="s">
        <v>13778</v>
      </c>
      <c r="B3794" s="55" t="s">
        <v>12136</v>
      </c>
      <c r="C3794" s="56" t="s">
        <v>12323</v>
      </c>
      <c r="D3794" s="88" t="s">
        <v>13685</v>
      </c>
      <c r="E3794" s="44" t="s">
        <v>76</v>
      </c>
      <c r="F3794" s="62" t="s">
        <v>13779</v>
      </c>
      <c r="G3794" s="62" t="s">
        <v>7139</v>
      </c>
      <c r="H3794" s="59">
        <v>44553</v>
      </c>
      <c r="I3794" s="59">
        <v>45100</v>
      </c>
      <c r="J3794" s="48" t="str">
        <f>IF(Ugovori_OPULJP[[#This Row],[DATUM ZAVRŠETKA OPERACIJE]]&gt;DATE(2024,3,31),"u provedbi","završen")</f>
        <v>završen</v>
      </c>
      <c r="K3794" s="58" t="s">
        <v>155</v>
      </c>
      <c r="L3794" s="46" t="s">
        <v>155</v>
      </c>
      <c r="M3794" s="74" t="s">
        <v>3114</v>
      </c>
      <c r="N3794" s="49">
        <v>0.15</v>
      </c>
      <c r="O3794" s="50">
        <f>Ugovori_OPULJP[[#This Row],[Bespovratna sredstva - Ukupno (EU+Nac) HRK
= Ukupna ugovorena vrijednost bespovratnih sredstava]]*Ugovori_OPULJP[[#This Row],[EU STOPA SUFINANCIRANJA %
EU CO-FINANCING RATE %]]</f>
        <v>409870.5355</v>
      </c>
      <c r="P3794" s="51">
        <f>Ugovori_OPULJP[[#This Row],[Bespovratna sredstva - EU dio - HRK]]/7.5345</f>
        <v>54399.168557966681</v>
      </c>
      <c r="Q3794" s="50">
        <f>Ugovori_OPULJP[[#This Row],[Bespovratna sredstva - Ukupno (EU+Nac) HRK
= Ukupna ugovorena vrijednost bespovratnih sredstava]]*Ugovori_OPULJP[[#This Row],[STOPA NACIONALNOG SUFINANCIRANJA %]]</f>
        <v>72330.094499999992</v>
      </c>
      <c r="R3794" s="51">
        <f>Ugovori_OPULJP[[#This Row],[Bespovratna sredstva - Nacionalni dio - HRK]]/7.5345</f>
        <v>9599.8532749352962</v>
      </c>
      <c r="S3794" s="52">
        <v>482200.63</v>
      </c>
      <c r="T3794" s="53">
        <f>Ugovori_OPULJP[[#This Row],[Bespovratna sredstva - Ukupno (EU+Nac) HRK
= Ukupna ugovorena vrijednost bespovratnih sredstava]]/7.5345</f>
        <v>63999.021832901984</v>
      </c>
      <c r="U3794" s="50">
        <v>0</v>
      </c>
      <c r="V3794" s="51">
        <f>Ugovori_OPULJP[[#This Row],[Javni doprinos korisnika - HRK]]/7.5345</f>
        <v>0</v>
      </c>
      <c r="W3794" s="50">
        <v>0</v>
      </c>
      <c r="X3794" s="51">
        <f>Ugovori_OPULJP[[#This Row],[Privatni doprinos korisnika - HRK]]/7.5345</f>
        <v>0</v>
      </c>
      <c r="Y3794" s="52">
        <v>482200.63</v>
      </c>
      <c r="Z3794" s="53">
        <f>Ugovori_OPULJP[[#This Row],[UKUPNI PRIHVATLJIVI IZDACI
TOTAL ELIGIBLE EXPENDITURE
= Bespovratna sredstva ukupno + doprinos korisnika
= Ukupni prihvatljivi troškovi
= Ukupna ugovorena vrijednost projekta HRK]]/7.5345</f>
        <v>63999.021832901984</v>
      </c>
      <c r="AA3794" s="44" t="s">
        <v>12326</v>
      </c>
      <c r="AB3794" s="44" t="s">
        <v>753</v>
      </c>
      <c r="AC3794" s="107" t="s">
        <v>13780</v>
      </c>
      <c r="AD3794" s="43" t="s">
        <v>12328</v>
      </c>
    </row>
    <row r="3795" spans="1:30" ht="88.5" customHeight="1" x14ac:dyDescent="0.2">
      <c r="A3795" s="66" t="s">
        <v>13781</v>
      </c>
      <c r="B3795" s="55" t="s">
        <v>12136</v>
      </c>
      <c r="C3795" s="56" t="s">
        <v>12323</v>
      </c>
      <c r="D3795" s="88" t="s">
        <v>13685</v>
      </c>
      <c r="E3795" s="44" t="s">
        <v>76</v>
      </c>
      <c r="F3795" s="62" t="s">
        <v>13782</v>
      </c>
      <c r="G3795" s="62" t="s">
        <v>13783</v>
      </c>
      <c r="H3795" s="59">
        <v>44531</v>
      </c>
      <c r="I3795" s="126">
        <v>44896</v>
      </c>
      <c r="J3795" s="48" t="str">
        <f>IF(Ugovori_OPULJP[[#This Row],[DATUM ZAVRŠETKA OPERACIJE]]&gt;DATE(2024,3,31),"u provedbi","završen")</f>
        <v>završen</v>
      </c>
      <c r="K3795" s="58" t="s">
        <v>84</v>
      </c>
      <c r="L3795" s="46" t="s">
        <v>84</v>
      </c>
      <c r="M3795" s="74" t="s">
        <v>3114</v>
      </c>
      <c r="N3795" s="49">
        <v>0.15</v>
      </c>
      <c r="O3795" s="50">
        <f>Ugovori_OPULJP[[#This Row],[Bespovratna sredstva - Ukupno (EU+Nac) HRK
= Ukupna ugovorena vrijednost bespovratnih sredstava]]*Ugovori_OPULJP[[#This Row],[EU STOPA SUFINANCIRANJA %
EU CO-FINANCING RATE %]]</f>
        <v>401896.8725</v>
      </c>
      <c r="P3795" s="51">
        <f>Ugovori_OPULJP[[#This Row],[Bespovratna sredstva - EU dio - HRK]]/7.5345</f>
        <v>53340.881611254888</v>
      </c>
      <c r="Q3795" s="50">
        <f>Ugovori_OPULJP[[#This Row],[Bespovratna sredstva - Ukupno (EU+Nac) HRK
= Ukupna ugovorena vrijednost bespovratnih sredstava]]*Ugovori_OPULJP[[#This Row],[STOPA NACIONALNOG SUFINANCIRANJA %]]</f>
        <v>70922.977499999994</v>
      </c>
      <c r="R3795" s="51">
        <f>Ugovori_OPULJP[[#This Row],[Bespovratna sredstva - Nacionalni dio - HRK]]/7.5345</f>
        <v>9413.0967549273337</v>
      </c>
      <c r="S3795" s="52">
        <v>472819.85</v>
      </c>
      <c r="T3795" s="53">
        <f>Ugovori_OPULJP[[#This Row],[Bespovratna sredstva - Ukupno (EU+Nac) HRK
= Ukupna ugovorena vrijednost bespovratnih sredstava]]/7.5345</f>
        <v>62753.978366182222</v>
      </c>
      <c r="U3795" s="50">
        <v>0</v>
      </c>
      <c r="V3795" s="51">
        <f>Ugovori_OPULJP[[#This Row],[Javni doprinos korisnika - HRK]]/7.5345</f>
        <v>0</v>
      </c>
      <c r="W3795" s="50">
        <v>0</v>
      </c>
      <c r="X3795" s="51">
        <f>Ugovori_OPULJP[[#This Row],[Privatni doprinos korisnika - HRK]]/7.5345</f>
        <v>0</v>
      </c>
      <c r="Y3795" s="52">
        <v>472819.85</v>
      </c>
      <c r="Z3795" s="53">
        <f>Ugovori_OPULJP[[#This Row],[UKUPNI PRIHVATLJIVI IZDACI
TOTAL ELIGIBLE EXPENDITURE
= Bespovratna sredstva ukupno + doprinos korisnika
= Ukupni prihvatljivi troškovi
= Ukupna ugovorena vrijednost projekta HRK]]/7.5345</f>
        <v>62753.978366182222</v>
      </c>
      <c r="AA3795" s="44" t="s">
        <v>12326</v>
      </c>
      <c r="AB3795" s="44" t="s">
        <v>753</v>
      </c>
      <c r="AC3795" s="107" t="s">
        <v>13784</v>
      </c>
      <c r="AD3795" s="43" t="s">
        <v>12328</v>
      </c>
    </row>
    <row r="3796" spans="1:30" ht="88.5" customHeight="1" x14ac:dyDescent="0.2">
      <c r="A3796" s="61" t="s">
        <v>13785</v>
      </c>
      <c r="B3796" s="55" t="s">
        <v>12136</v>
      </c>
      <c r="C3796" s="56" t="s">
        <v>12323</v>
      </c>
      <c r="D3796" s="88" t="s">
        <v>13685</v>
      </c>
      <c r="E3796" s="44" t="s">
        <v>76</v>
      </c>
      <c r="F3796" s="62" t="s">
        <v>13786</v>
      </c>
      <c r="G3796" s="62" t="s">
        <v>2740</v>
      </c>
      <c r="H3796" s="59">
        <v>44641</v>
      </c>
      <c r="I3796" s="59">
        <v>45190</v>
      </c>
      <c r="J3796" s="48" t="str">
        <f>IF(Ugovori_OPULJP[[#This Row],[DATUM ZAVRŠETKA OPERACIJE]]&gt;DATE(2024,3,31),"u provedbi","završen")</f>
        <v>završen</v>
      </c>
      <c r="K3796" s="67" t="s">
        <v>249</v>
      </c>
      <c r="L3796" s="67" t="s">
        <v>249</v>
      </c>
      <c r="M3796" s="49">
        <v>0.85</v>
      </c>
      <c r="N3796" s="49">
        <v>0.15</v>
      </c>
      <c r="O3796" s="50">
        <f>Ugovori_OPULJP[[#This Row],[Bespovratna sredstva - Ukupno (EU+Nac) HRK
= Ukupna ugovorena vrijednost bespovratnih sredstava]]*Ugovori_OPULJP[[#This Row],[EU STOPA SUFINANCIRANJA %
EU CO-FINANCING RATE %]]</f>
        <v>279129.9105</v>
      </c>
      <c r="P3796" s="51">
        <f>Ugovori_OPULJP[[#This Row],[Bespovratna sredstva - EU dio - HRK]]/7.5345</f>
        <v>37046.905634083218</v>
      </c>
      <c r="Q3796" s="50">
        <f>Ugovori_OPULJP[[#This Row],[Bespovratna sredstva - Ukupno (EU+Nac) HRK
= Ukupna ugovorena vrijednost bespovratnih sredstava]]*Ugovori_OPULJP[[#This Row],[STOPA NACIONALNOG SUFINANCIRANJA %]]</f>
        <v>49258.219499999999</v>
      </c>
      <c r="R3796" s="51">
        <f>Ugovori_OPULJP[[#This Row],[Bespovratna sredstva - Nacionalni dio - HRK]]/7.5345</f>
        <v>6537.6892295440966</v>
      </c>
      <c r="S3796" s="52">
        <v>328388.13</v>
      </c>
      <c r="T3796" s="53">
        <f>Ugovori_OPULJP[[#This Row],[Bespovratna sredstva - Ukupno (EU+Nac) HRK
= Ukupna ugovorena vrijednost bespovratnih sredstava]]/7.5345</f>
        <v>43584.59486362731</v>
      </c>
      <c r="U3796" s="50">
        <v>0</v>
      </c>
      <c r="V3796" s="51">
        <f>Ugovori_OPULJP[[#This Row],[Javni doprinos korisnika - HRK]]/7.5345</f>
        <v>0</v>
      </c>
      <c r="W3796" s="50">
        <v>0</v>
      </c>
      <c r="X3796" s="51">
        <f>Ugovori_OPULJP[[#This Row],[Privatni doprinos korisnika - HRK]]/7.5345</f>
        <v>0</v>
      </c>
      <c r="Y3796" s="52">
        <v>328388.13</v>
      </c>
      <c r="Z3796" s="53">
        <f>Ugovori_OPULJP[[#This Row],[UKUPNI PRIHVATLJIVI IZDACI
TOTAL ELIGIBLE EXPENDITURE
= Bespovratna sredstva ukupno + doprinos korisnika
= Ukupni prihvatljivi troškovi
= Ukupna ugovorena vrijednost projekta HRK]]/7.5345</f>
        <v>43584.59486362731</v>
      </c>
      <c r="AA3796" s="44" t="s">
        <v>12326</v>
      </c>
      <c r="AB3796" s="44" t="s">
        <v>753</v>
      </c>
      <c r="AC3796" s="107" t="s">
        <v>13787</v>
      </c>
      <c r="AD3796" s="43" t="s">
        <v>12328</v>
      </c>
    </row>
    <row r="3797" spans="1:30" ht="88.5" customHeight="1" x14ac:dyDescent="0.2">
      <c r="A3797" s="61" t="s">
        <v>13788</v>
      </c>
      <c r="B3797" s="55" t="s">
        <v>12136</v>
      </c>
      <c r="C3797" s="56" t="s">
        <v>12323</v>
      </c>
      <c r="D3797" s="88" t="s">
        <v>13685</v>
      </c>
      <c r="E3797" s="44" t="s">
        <v>76</v>
      </c>
      <c r="F3797" s="62" t="s">
        <v>13789</v>
      </c>
      <c r="G3797" s="62" t="s">
        <v>13790</v>
      </c>
      <c r="H3797" s="59">
        <v>44524</v>
      </c>
      <c r="I3797" s="59">
        <v>44981</v>
      </c>
      <c r="J3797" s="48" t="str">
        <f>IF(Ugovori_OPULJP[[#This Row],[DATUM ZAVRŠETKA OPERACIJE]]&gt;DATE(2024,3,31),"u provedbi","završen")</f>
        <v>završen</v>
      </c>
      <c r="K3797" s="58" t="s">
        <v>3610</v>
      </c>
      <c r="L3797" s="58" t="s">
        <v>94</v>
      </c>
      <c r="M3797" s="49">
        <v>0.85</v>
      </c>
      <c r="N3797" s="49">
        <v>0.15</v>
      </c>
      <c r="O3797" s="50">
        <f>Ugovori_OPULJP[[#This Row],[Bespovratna sredstva - Ukupno (EU+Nac) HRK
= Ukupna ugovorena vrijednost bespovratnih sredstava]]*Ugovori_OPULJP[[#This Row],[EU STOPA SUFINANCIRANJA %
EU CO-FINANCING RATE %]]</f>
        <v>345959.37550000002</v>
      </c>
      <c r="P3797" s="51">
        <f>Ugovori_OPULJP[[#This Row],[Bespovratna sredstva - EU dio - HRK]]/7.5345</f>
        <v>45916.699913730175</v>
      </c>
      <c r="Q3797" s="50">
        <f>Ugovori_OPULJP[[#This Row],[Bespovratna sredstva - Ukupno (EU+Nac) HRK
= Ukupna ugovorena vrijednost bespovratnih sredstava]]*Ugovori_OPULJP[[#This Row],[STOPA NACIONALNOG SUFINANCIRANJA %]]</f>
        <v>61051.654500000004</v>
      </c>
      <c r="R3797" s="51">
        <f>Ugovori_OPULJP[[#This Row],[Bespovratna sredstva - Nacionalni dio - HRK]]/7.5345</f>
        <v>8102.9470435994426</v>
      </c>
      <c r="S3797" s="52">
        <v>407011.03</v>
      </c>
      <c r="T3797" s="53">
        <f>Ugovori_OPULJP[[#This Row],[Bespovratna sredstva - Ukupno (EU+Nac) HRK
= Ukupna ugovorena vrijednost bespovratnih sredstava]]/7.5345</f>
        <v>54019.64695732962</v>
      </c>
      <c r="U3797" s="50">
        <v>0</v>
      </c>
      <c r="V3797" s="51">
        <f>Ugovori_OPULJP[[#This Row],[Javni doprinos korisnika - HRK]]/7.5345</f>
        <v>0</v>
      </c>
      <c r="W3797" s="50">
        <v>0</v>
      </c>
      <c r="X3797" s="51">
        <f>Ugovori_OPULJP[[#This Row],[Privatni doprinos korisnika - HRK]]/7.5345</f>
        <v>0</v>
      </c>
      <c r="Y3797" s="52">
        <v>407011.03</v>
      </c>
      <c r="Z3797" s="53">
        <f>Ugovori_OPULJP[[#This Row],[UKUPNI PRIHVATLJIVI IZDACI
TOTAL ELIGIBLE EXPENDITURE
= Bespovratna sredstva ukupno + doprinos korisnika
= Ukupni prihvatljivi troškovi
= Ukupna ugovorena vrijednost projekta HRK]]/7.5345</f>
        <v>54019.64695732962</v>
      </c>
      <c r="AA3797" s="44" t="s">
        <v>12326</v>
      </c>
      <c r="AB3797" s="44" t="s">
        <v>753</v>
      </c>
      <c r="AC3797" s="107" t="s">
        <v>13791</v>
      </c>
      <c r="AD3797" s="43" t="s">
        <v>12328</v>
      </c>
    </row>
    <row r="3798" spans="1:30" ht="88.5" customHeight="1" x14ac:dyDescent="0.2">
      <c r="A3798" s="61" t="s">
        <v>13792</v>
      </c>
      <c r="B3798" s="55" t="s">
        <v>12136</v>
      </c>
      <c r="C3798" s="56" t="s">
        <v>12323</v>
      </c>
      <c r="D3798" s="88" t="s">
        <v>13685</v>
      </c>
      <c r="E3798" s="44" t="s">
        <v>76</v>
      </c>
      <c r="F3798" s="62" t="s">
        <v>13793</v>
      </c>
      <c r="G3798" s="62" t="s">
        <v>13794</v>
      </c>
      <c r="H3798" s="59">
        <v>44512</v>
      </c>
      <c r="I3798" s="59">
        <v>44877</v>
      </c>
      <c r="J3798" s="48" t="str">
        <f>IF(Ugovori_OPULJP[[#This Row],[DATUM ZAVRŠETKA OPERACIJE]]&gt;DATE(2024,3,31),"u provedbi","završen")</f>
        <v>završen</v>
      </c>
      <c r="K3798" s="58" t="s">
        <v>154</v>
      </c>
      <c r="L3798" s="58" t="s">
        <v>37</v>
      </c>
      <c r="M3798" s="49">
        <v>0.85</v>
      </c>
      <c r="N3798" s="49">
        <v>0.15</v>
      </c>
      <c r="O3798" s="50">
        <f>Ugovori_OPULJP[[#This Row],[Bespovratna sredstva - Ukupno (EU+Nac) HRK
= Ukupna ugovorena vrijednost bespovratnih sredstava]]*Ugovori_OPULJP[[#This Row],[EU STOPA SUFINANCIRANJA %
EU CO-FINANCING RATE %]]</f>
        <v>411949.95</v>
      </c>
      <c r="P3798" s="51">
        <f>Ugovori_OPULJP[[#This Row],[Bespovratna sredstva - EU dio - HRK]]/7.5345</f>
        <v>54675.154290264778</v>
      </c>
      <c r="Q3798" s="50">
        <f>Ugovori_OPULJP[[#This Row],[Bespovratna sredstva - Ukupno (EU+Nac) HRK
= Ukupna ugovorena vrijednost bespovratnih sredstava]]*Ugovori_OPULJP[[#This Row],[STOPA NACIONALNOG SUFINANCIRANJA %]]</f>
        <v>72697.05</v>
      </c>
      <c r="R3798" s="51">
        <f>Ugovori_OPULJP[[#This Row],[Bespovratna sredstva - Nacionalni dio - HRK]]/7.5345</f>
        <v>9648.5566394584912</v>
      </c>
      <c r="S3798" s="52">
        <v>484647</v>
      </c>
      <c r="T3798" s="53">
        <f>Ugovori_OPULJP[[#This Row],[Bespovratna sredstva - Ukupno (EU+Nac) HRK
= Ukupna ugovorena vrijednost bespovratnih sredstava]]/7.5345</f>
        <v>64323.710929723267</v>
      </c>
      <c r="U3798" s="50">
        <v>0</v>
      </c>
      <c r="V3798" s="51">
        <f>Ugovori_OPULJP[[#This Row],[Javni doprinos korisnika - HRK]]/7.5345</f>
        <v>0</v>
      </c>
      <c r="W3798" s="50">
        <v>0</v>
      </c>
      <c r="X3798" s="51">
        <f>Ugovori_OPULJP[[#This Row],[Privatni doprinos korisnika - HRK]]/7.5345</f>
        <v>0</v>
      </c>
      <c r="Y3798" s="52">
        <v>484647</v>
      </c>
      <c r="Z3798" s="53">
        <f>Ugovori_OPULJP[[#This Row],[UKUPNI PRIHVATLJIVI IZDACI
TOTAL ELIGIBLE EXPENDITURE
= Bespovratna sredstva ukupno + doprinos korisnika
= Ukupni prihvatljivi troškovi
= Ukupna ugovorena vrijednost projekta HRK]]/7.5345</f>
        <v>64323.710929723267</v>
      </c>
      <c r="AA3798" s="44" t="s">
        <v>12326</v>
      </c>
      <c r="AB3798" s="44" t="s">
        <v>753</v>
      </c>
      <c r="AC3798" s="107" t="s">
        <v>13795</v>
      </c>
      <c r="AD3798" s="43" t="s">
        <v>12328</v>
      </c>
    </row>
    <row r="3799" spans="1:30" ht="88.5" customHeight="1" x14ac:dyDescent="0.2">
      <c r="A3799" s="61" t="s">
        <v>13796</v>
      </c>
      <c r="B3799" s="55" t="s">
        <v>12136</v>
      </c>
      <c r="C3799" s="56" t="s">
        <v>12323</v>
      </c>
      <c r="D3799" s="88" t="s">
        <v>13685</v>
      </c>
      <c r="E3799" s="44" t="s">
        <v>76</v>
      </c>
      <c r="F3799" s="62" t="s">
        <v>13797</v>
      </c>
      <c r="G3799" s="62" t="s">
        <v>13798</v>
      </c>
      <c r="H3799" s="59">
        <v>44515</v>
      </c>
      <c r="I3799" s="59">
        <v>45061</v>
      </c>
      <c r="J3799" s="48" t="str">
        <f>IF(Ugovori_OPULJP[[#This Row],[DATUM ZAVRŠETKA OPERACIJE]]&gt;DATE(2024,3,31),"u provedbi","završen")</f>
        <v>završen</v>
      </c>
      <c r="K3799" s="67" t="s">
        <v>155</v>
      </c>
      <c r="L3799" s="46" t="s">
        <v>155</v>
      </c>
      <c r="M3799" s="49">
        <v>0.85</v>
      </c>
      <c r="N3799" s="49">
        <v>0.15</v>
      </c>
      <c r="O3799" s="50">
        <f>Ugovori_OPULJP[[#This Row],[Bespovratna sredstva - Ukupno (EU+Nac) HRK
= Ukupna ugovorena vrijednost bespovratnih sredstava]]*Ugovori_OPULJP[[#This Row],[EU STOPA SUFINANCIRANJA %
EU CO-FINANCING RATE %]]</f>
        <v>386938.17300000001</v>
      </c>
      <c r="P3799" s="51">
        <f>Ugovori_OPULJP[[#This Row],[Bespovratna sredstva - EU dio - HRK]]/7.5345</f>
        <v>51355.521003384427</v>
      </c>
      <c r="Q3799" s="50">
        <f>Ugovori_OPULJP[[#This Row],[Bespovratna sredstva - Ukupno (EU+Nac) HRK
= Ukupna ugovorena vrijednost bespovratnih sredstava]]*Ugovori_OPULJP[[#This Row],[STOPA NACIONALNOG SUFINANCIRANJA %]]</f>
        <v>68283.206999999995</v>
      </c>
      <c r="R3799" s="51">
        <f>Ugovori_OPULJP[[#This Row],[Bespovratna sredstva - Nacionalni dio - HRK]]/7.5345</f>
        <v>9062.739000597252</v>
      </c>
      <c r="S3799" s="52">
        <v>455221.38</v>
      </c>
      <c r="T3799" s="53">
        <f>Ugovori_OPULJP[[#This Row],[Bespovratna sredstva - Ukupno (EU+Nac) HRK
= Ukupna ugovorena vrijednost bespovratnih sredstava]]/7.5345</f>
        <v>60418.260003981683</v>
      </c>
      <c r="U3799" s="50">
        <v>0</v>
      </c>
      <c r="V3799" s="51">
        <f>Ugovori_OPULJP[[#This Row],[Javni doprinos korisnika - HRK]]/7.5345</f>
        <v>0</v>
      </c>
      <c r="W3799" s="50">
        <v>0</v>
      </c>
      <c r="X3799" s="51">
        <f>Ugovori_OPULJP[[#This Row],[Privatni doprinos korisnika - HRK]]/7.5345</f>
        <v>0</v>
      </c>
      <c r="Y3799" s="52">
        <v>455221.38</v>
      </c>
      <c r="Z3799" s="53">
        <f>Ugovori_OPULJP[[#This Row],[UKUPNI PRIHVATLJIVI IZDACI
TOTAL ELIGIBLE EXPENDITURE
= Bespovratna sredstva ukupno + doprinos korisnika
= Ukupni prihvatljivi troškovi
= Ukupna ugovorena vrijednost projekta HRK]]/7.5345</f>
        <v>60418.260003981683</v>
      </c>
      <c r="AA3799" s="44" t="s">
        <v>12326</v>
      </c>
      <c r="AB3799" s="44" t="s">
        <v>753</v>
      </c>
      <c r="AC3799" s="107" t="s">
        <v>13799</v>
      </c>
      <c r="AD3799" s="43" t="s">
        <v>12328</v>
      </c>
    </row>
    <row r="3800" spans="1:30" ht="88.5" customHeight="1" x14ac:dyDescent="0.2">
      <c r="A3800" s="61" t="s">
        <v>13800</v>
      </c>
      <c r="B3800" s="55" t="s">
        <v>12136</v>
      </c>
      <c r="C3800" s="56" t="s">
        <v>12323</v>
      </c>
      <c r="D3800" s="88" t="s">
        <v>13685</v>
      </c>
      <c r="E3800" s="44" t="s">
        <v>76</v>
      </c>
      <c r="F3800" s="62" t="s">
        <v>13801</v>
      </c>
      <c r="G3800" s="62" t="s">
        <v>13802</v>
      </c>
      <c r="H3800" s="59">
        <v>44608</v>
      </c>
      <c r="I3800" s="59">
        <v>45154</v>
      </c>
      <c r="J3800" s="48" t="str">
        <f>IF(Ugovori_OPULJP[[#This Row],[DATUM ZAVRŠETKA OPERACIJE]]&gt;DATE(2024,3,31),"u provedbi","završen")</f>
        <v>završen</v>
      </c>
      <c r="K3800" s="58" t="s">
        <v>244</v>
      </c>
      <c r="L3800" s="58" t="s">
        <v>244</v>
      </c>
      <c r="M3800" s="49">
        <v>0.85</v>
      </c>
      <c r="N3800" s="49">
        <v>0.15</v>
      </c>
      <c r="O3800" s="50">
        <f>Ugovori_OPULJP[[#This Row],[Bespovratna sredstva - Ukupno (EU+Nac) HRK
= Ukupna ugovorena vrijednost bespovratnih sredstava]]*Ugovori_OPULJP[[#This Row],[EU STOPA SUFINANCIRANJA %
EU CO-FINANCING RATE %]]</f>
        <v>416451.43099999998</v>
      </c>
      <c r="P3800" s="51">
        <f>Ugovori_OPULJP[[#This Row],[Bespovratna sredstva - EU dio - HRK]]/7.5345</f>
        <v>55272.603490609858</v>
      </c>
      <c r="Q3800" s="50">
        <f>Ugovori_OPULJP[[#This Row],[Bespovratna sredstva - Ukupno (EU+Nac) HRK
= Ukupna ugovorena vrijednost bespovratnih sredstava]]*Ugovori_OPULJP[[#This Row],[STOPA NACIONALNOG SUFINANCIRANJA %]]</f>
        <v>73491.428999999989</v>
      </c>
      <c r="R3800" s="51">
        <f>Ugovori_OPULJP[[#This Row],[Bespovratna sredstva - Nacionalni dio - HRK]]/7.5345</f>
        <v>9753.9888512840917</v>
      </c>
      <c r="S3800" s="52">
        <v>489942.86</v>
      </c>
      <c r="T3800" s="53">
        <f>Ugovori_OPULJP[[#This Row],[Bespovratna sredstva - Ukupno (EU+Nac) HRK
= Ukupna ugovorena vrijednost bespovratnih sredstava]]/7.5345</f>
        <v>65026.592341893949</v>
      </c>
      <c r="U3800" s="50">
        <v>0</v>
      </c>
      <c r="V3800" s="51">
        <f>Ugovori_OPULJP[[#This Row],[Javni doprinos korisnika - HRK]]/7.5345</f>
        <v>0</v>
      </c>
      <c r="W3800" s="50">
        <v>0</v>
      </c>
      <c r="X3800" s="51">
        <f>Ugovori_OPULJP[[#This Row],[Privatni doprinos korisnika - HRK]]/7.5345</f>
        <v>0</v>
      </c>
      <c r="Y3800" s="52">
        <v>489942.86</v>
      </c>
      <c r="Z3800" s="53">
        <f>Ugovori_OPULJP[[#This Row],[UKUPNI PRIHVATLJIVI IZDACI
TOTAL ELIGIBLE EXPENDITURE
= Bespovratna sredstva ukupno + doprinos korisnika
= Ukupni prihvatljivi troškovi
= Ukupna ugovorena vrijednost projekta HRK]]/7.5345</f>
        <v>65026.592341893949</v>
      </c>
      <c r="AA3800" s="44" t="s">
        <v>12326</v>
      </c>
      <c r="AB3800" s="44" t="s">
        <v>753</v>
      </c>
      <c r="AC3800" s="107" t="s">
        <v>13803</v>
      </c>
      <c r="AD3800" s="43" t="s">
        <v>12328</v>
      </c>
    </row>
    <row r="3801" spans="1:30" ht="88.5" customHeight="1" x14ac:dyDescent="0.2">
      <c r="A3801" s="61" t="s">
        <v>13804</v>
      </c>
      <c r="B3801" s="55" t="s">
        <v>12136</v>
      </c>
      <c r="C3801" s="56" t="s">
        <v>12323</v>
      </c>
      <c r="D3801" s="88" t="s">
        <v>13685</v>
      </c>
      <c r="E3801" s="44" t="s">
        <v>76</v>
      </c>
      <c r="F3801" s="62" t="s">
        <v>13805</v>
      </c>
      <c r="G3801" s="62" t="s">
        <v>13806</v>
      </c>
      <c r="H3801" s="59">
        <v>44530</v>
      </c>
      <c r="I3801" s="59">
        <v>45076</v>
      </c>
      <c r="J3801" s="48" t="str">
        <f>IF(Ugovori_OPULJP[[#This Row],[DATUM ZAVRŠETKA OPERACIJE]]&gt;DATE(2024,3,31),"u provedbi","završen")</f>
        <v>završen</v>
      </c>
      <c r="K3801" s="58" t="s">
        <v>425</v>
      </c>
      <c r="L3801" s="46" t="s">
        <v>37</v>
      </c>
      <c r="M3801" s="74" t="s">
        <v>3114</v>
      </c>
      <c r="N3801" s="49">
        <v>0.15</v>
      </c>
      <c r="O3801" s="50">
        <f>Ugovori_OPULJP[[#This Row],[Bespovratna sredstva - Ukupno (EU+Nac) HRK
= Ukupna ugovorena vrijednost bespovratnih sredstava]]*Ugovori_OPULJP[[#This Row],[EU STOPA SUFINANCIRANJA %
EU CO-FINANCING RATE %]]</f>
        <v>342174.69949999999</v>
      </c>
      <c r="P3801" s="51">
        <f>Ugovori_OPULJP[[#This Row],[Bespovratna sredstva - EU dio - HRK]]/7.5345</f>
        <v>45414.387086070739</v>
      </c>
      <c r="Q3801" s="50">
        <f>Ugovori_OPULJP[[#This Row],[Bespovratna sredstva - Ukupno (EU+Nac) HRK
= Ukupna ugovorena vrijednost bespovratnih sredstava]]*Ugovori_OPULJP[[#This Row],[STOPA NACIONALNOG SUFINANCIRANJA %]]</f>
        <v>60383.770499999991</v>
      </c>
      <c r="R3801" s="51">
        <f>Ugovori_OPULJP[[#This Row],[Bespovratna sredstva - Nacionalni dio - HRK]]/7.5345</f>
        <v>8014.3036034242468</v>
      </c>
      <c r="S3801" s="52">
        <v>402558.47</v>
      </c>
      <c r="T3801" s="53">
        <f>Ugovori_OPULJP[[#This Row],[Bespovratna sredstva - Ukupno (EU+Nac) HRK
= Ukupna ugovorena vrijednost bespovratnih sredstava]]/7.5345</f>
        <v>53428.690689494986</v>
      </c>
      <c r="U3801" s="50">
        <v>0</v>
      </c>
      <c r="V3801" s="51">
        <f>Ugovori_OPULJP[[#This Row],[Javni doprinos korisnika - HRK]]/7.5345</f>
        <v>0</v>
      </c>
      <c r="W3801" s="50">
        <v>0</v>
      </c>
      <c r="X3801" s="51">
        <f>Ugovori_OPULJP[[#This Row],[Privatni doprinos korisnika - HRK]]/7.5345</f>
        <v>0</v>
      </c>
      <c r="Y3801" s="52">
        <v>402558.47</v>
      </c>
      <c r="Z3801" s="53">
        <f>Ugovori_OPULJP[[#This Row],[UKUPNI PRIHVATLJIVI IZDACI
TOTAL ELIGIBLE EXPENDITURE
= Bespovratna sredstva ukupno + doprinos korisnika
= Ukupni prihvatljivi troškovi
= Ukupna ugovorena vrijednost projekta HRK]]/7.5345</f>
        <v>53428.690689494986</v>
      </c>
      <c r="AA3801" s="44" t="s">
        <v>12326</v>
      </c>
      <c r="AB3801" s="44" t="s">
        <v>753</v>
      </c>
      <c r="AC3801" s="107" t="s">
        <v>13807</v>
      </c>
      <c r="AD3801" s="43" t="s">
        <v>12328</v>
      </c>
    </row>
    <row r="3802" spans="1:30" ht="88.5" customHeight="1" x14ac:dyDescent="0.2">
      <c r="A3802" s="61" t="s">
        <v>13808</v>
      </c>
      <c r="B3802" s="55" t="s">
        <v>12136</v>
      </c>
      <c r="C3802" s="56" t="s">
        <v>12323</v>
      </c>
      <c r="D3802" s="88" t="s">
        <v>13685</v>
      </c>
      <c r="E3802" s="44" t="s">
        <v>76</v>
      </c>
      <c r="F3802" s="62" t="s">
        <v>13809</v>
      </c>
      <c r="G3802" s="62" t="s">
        <v>13810</v>
      </c>
      <c r="H3802" s="59">
        <v>44608</v>
      </c>
      <c r="I3802" s="59">
        <v>45154</v>
      </c>
      <c r="J3802" s="48" t="str">
        <f>IF(Ugovori_OPULJP[[#This Row],[DATUM ZAVRŠETKA OPERACIJE]]&gt;DATE(2024,3,31),"u provedbi","završen")</f>
        <v>završen</v>
      </c>
      <c r="K3802" s="58" t="s">
        <v>84</v>
      </c>
      <c r="L3802" s="58" t="s">
        <v>84</v>
      </c>
      <c r="M3802" s="68">
        <v>0.85</v>
      </c>
      <c r="N3802" s="49">
        <v>0.15</v>
      </c>
      <c r="O3802" s="50">
        <f>Ugovori_OPULJP[[#This Row],[Bespovratna sredstva - Ukupno (EU+Nac) HRK
= Ukupna ugovorena vrijednost bespovratnih sredstava]]*Ugovori_OPULJP[[#This Row],[EU STOPA SUFINANCIRANJA %
EU CO-FINANCING RATE %]]</f>
        <v>396544.125</v>
      </c>
      <c r="P3802" s="51">
        <f>Ugovori_OPULJP[[#This Row],[Bespovratna sredstva - EU dio - HRK]]/7.5345</f>
        <v>52630.449930320523</v>
      </c>
      <c r="Q3802" s="50">
        <f>Ugovori_OPULJP[[#This Row],[Bespovratna sredstva - Ukupno (EU+Nac) HRK
= Ukupna ugovorena vrijednost bespovratnih sredstava]]*Ugovori_OPULJP[[#This Row],[STOPA NACIONALNOG SUFINANCIRANJA %]]</f>
        <v>69978.375</v>
      </c>
      <c r="R3802" s="51">
        <f>Ugovori_OPULJP[[#This Row],[Bespovratna sredstva - Nacionalni dio - HRK]]/7.5345</f>
        <v>9287.726458291856</v>
      </c>
      <c r="S3802" s="50">
        <v>466522.5</v>
      </c>
      <c r="T3802" s="51">
        <f>Ugovori_OPULJP[[#This Row],[Bespovratna sredstva - Ukupno (EU+Nac) HRK
= Ukupna ugovorena vrijednost bespovratnih sredstava]]/7.5345</f>
        <v>61918.176388612381</v>
      </c>
      <c r="U3802" s="50">
        <v>0</v>
      </c>
      <c r="V3802" s="51">
        <f>Ugovori_OPULJP[[#This Row],[Javni doprinos korisnika - HRK]]/7.5345</f>
        <v>0</v>
      </c>
      <c r="W3802" s="50">
        <v>0</v>
      </c>
      <c r="X3802" s="51">
        <f>Ugovori_OPULJP[[#This Row],[Privatni doprinos korisnika - HRK]]/7.5345</f>
        <v>0</v>
      </c>
      <c r="Y3802" s="52">
        <v>466522.5</v>
      </c>
      <c r="Z3802" s="53">
        <f>Ugovori_OPULJP[[#This Row],[UKUPNI PRIHVATLJIVI IZDACI
TOTAL ELIGIBLE EXPENDITURE
= Bespovratna sredstva ukupno + doprinos korisnika
= Ukupni prihvatljivi troškovi
= Ukupna ugovorena vrijednost projekta HRK]]/7.5345</f>
        <v>61918.176388612381</v>
      </c>
      <c r="AA3802" s="57" t="s">
        <v>12326</v>
      </c>
      <c r="AB3802" s="57" t="s">
        <v>753</v>
      </c>
      <c r="AC3802" s="107" t="s">
        <v>13811</v>
      </c>
      <c r="AD3802" s="43" t="s">
        <v>12328</v>
      </c>
    </row>
    <row r="3803" spans="1:30" ht="88.5" customHeight="1" x14ac:dyDescent="0.2">
      <c r="A3803" s="61" t="s">
        <v>13812</v>
      </c>
      <c r="B3803" s="55" t="s">
        <v>12136</v>
      </c>
      <c r="C3803" s="56" t="s">
        <v>12323</v>
      </c>
      <c r="D3803" s="88" t="s">
        <v>13685</v>
      </c>
      <c r="E3803" s="44" t="s">
        <v>76</v>
      </c>
      <c r="F3803" s="62" t="s">
        <v>13813</v>
      </c>
      <c r="G3803" s="45" t="s">
        <v>653</v>
      </c>
      <c r="H3803" s="59">
        <v>44742</v>
      </c>
      <c r="I3803" s="59">
        <v>45107</v>
      </c>
      <c r="J3803" s="48" t="str">
        <f>IF(Ugovori_OPULJP[[#This Row],[DATUM ZAVRŠETKA OPERACIJE]]&gt;DATE(2024,3,31),"u provedbi","završen")</f>
        <v>završen</v>
      </c>
      <c r="K3803" s="67" t="s">
        <v>84</v>
      </c>
      <c r="L3803" s="58" t="s">
        <v>84</v>
      </c>
      <c r="M3803" s="49">
        <v>0.85</v>
      </c>
      <c r="N3803" s="49">
        <v>0.15</v>
      </c>
      <c r="O3803" s="50">
        <f>Ugovori_OPULJP[[#This Row],[Bespovratna sredstva - Ukupno (EU+Nac) HRK
= Ukupna ugovorena vrijednost bespovratnih sredstava]]*Ugovori_OPULJP[[#This Row],[EU STOPA SUFINANCIRANJA %
EU CO-FINANCING RATE %]]</f>
        <v>358345.55849999998</v>
      </c>
      <c r="P3803" s="51">
        <f>Ugovori_OPULJP[[#This Row],[Bespovratna sredstva - EU dio - HRK]]/7.5345</f>
        <v>47560.628907027669</v>
      </c>
      <c r="Q3803" s="50">
        <f>Ugovori_OPULJP[[#This Row],[Bespovratna sredstva - Ukupno (EU+Nac) HRK
= Ukupna ugovorena vrijednost bespovratnih sredstava]]*Ugovori_OPULJP[[#This Row],[STOPA NACIONALNOG SUFINANCIRANJA %]]</f>
        <v>63237.451499999996</v>
      </c>
      <c r="R3803" s="51">
        <f>Ugovori_OPULJP[[#This Row],[Bespovratna sredstva - Nacionalni dio - HRK]]/7.5345</f>
        <v>8393.0521600637057</v>
      </c>
      <c r="S3803" s="52">
        <v>421583.01</v>
      </c>
      <c r="T3803" s="53">
        <f>Ugovori_OPULJP[[#This Row],[Bespovratna sredstva - Ukupno (EU+Nac) HRK
= Ukupna ugovorena vrijednost bespovratnih sredstava]]/7.5345</f>
        <v>55953.681067091376</v>
      </c>
      <c r="U3803" s="50">
        <v>0</v>
      </c>
      <c r="V3803" s="51">
        <f>Ugovori_OPULJP[[#This Row],[Javni doprinos korisnika - HRK]]/7.5345</f>
        <v>0</v>
      </c>
      <c r="W3803" s="50">
        <v>0</v>
      </c>
      <c r="X3803" s="51">
        <f>Ugovori_OPULJP[[#This Row],[Privatni doprinos korisnika - HRK]]/7.5345</f>
        <v>0</v>
      </c>
      <c r="Y3803" s="52">
        <v>421583.01</v>
      </c>
      <c r="Z3803" s="53">
        <f>Ugovori_OPULJP[[#This Row],[UKUPNI PRIHVATLJIVI IZDACI
TOTAL ELIGIBLE EXPENDITURE
= Bespovratna sredstva ukupno + doprinos korisnika
= Ukupni prihvatljivi troškovi
= Ukupna ugovorena vrijednost projekta HRK]]/7.5345</f>
        <v>55953.681067091376</v>
      </c>
      <c r="AA3803" s="44" t="s">
        <v>12326</v>
      </c>
      <c r="AB3803" s="44" t="s">
        <v>753</v>
      </c>
      <c r="AC3803" s="107" t="s">
        <v>13814</v>
      </c>
      <c r="AD3803" s="43" t="s">
        <v>12328</v>
      </c>
    </row>
    <row r="3804" spans="1:30" ht="88.5" customHeight="1" x14ac:dyDescent="0.2">
      <c r="A3804" s="61" t="s">
        <v>13815</v>
      </c>
      <c r="B3804" s="55" t="s">
        <v>12136</v>
      </c>
      <c r="C3804" s="56" t="s">
        <v>12323</v>
      </c>
      <c r="D3804" s="88" t="s">
        <v>13685</v>
      </c>
      <c r="E3804" s="44" t="s">
        <v>76</v>
      </c>
      <c r="F3804" s="62" t="s">
        <v>13816</v>
      </c>
      <c r="G3804" s="62" t="s">
        <v>13817</v>
      </c>
      <c r="H3804" s="59">
        <v>44512</v>
      </c>
      <c r="I3804" s="59">
        <v>44969</v>
      </c>
      <c r="J3804" s="48" t="str">
        <f>IF(Ugovori_OPULJP[[#This Row],[DATUM ZAVRŠETKA OPERACIJE]]&gt;DATE(2024,3,31),"u provedbi","završen")</f>
        <v>završen</v>
      </c>
      <c r="K3804" s="67" t="s">
        <v>13818</v>
      </c>
      <c r="L3804" s="67" t="s">
        <v>37</v>
      </c>
      <c r="M3804" s="49">
        <v>0.85</v>
      </c>
      <c r="N3804" s="49">
        <v>0.15</v>
      </c>
      <c r="O3804" s="50">
        <f>Ugovori_OPULJP[[#This Row],[Bespovratna sredstva - Ukupno (EU+Nac) HRK
= Ukupna ugovorena vrijednost bespovratnih sredstava]]*Ugovori_OPULJP[[#This Row],[EU STOPA SUFINANCIRANJA %
EU CO-FINANCING RATE %]]</f>
        <v>398563.62300000002</v>
      </c>
      <c r="P3804" s="51">
        <f>Ugovori_OPULJP[[#This Row],[Bespovratna sredstva - EU dio - HRK]]/7.5345</f>
        <v>52898.483376468248</v>
      </c>
      <c r="Q3804" s="50">
        <f>Ugovori_OPULJP[[#This Row],[Bespovratna sredstva - Ukupno (EU+Nac) HRK
= Ukupna ugovorena vrijednost bespovratnih sredstava]]*Ugovori_OPULJP[[#This Row],[STOPA NACIONALNOG SUFINANCIRANJA %]]</f>
        <v>70334.756999999998</v>
      </c>
      <c r="R3804" s="51">
        <f>Ugovori_OPULJP[[#This Row],[Bespovratna sredstva - Nacionalni dio - HRK]]/7.5345</f>
        <v>9335.0264782002778</v>
      </c>
      <c r="S3804" s="52">
        <v>468898.38</v>
      </c>
      <c r="T3804" s="53">
        <f>Ugovori_OPULJP[[#This Row],[Bespovratna sredstva - Ukupno (EU+Nac) HRK
= Ukupna ugovorena vrijednost bespovratnih sredstava]]/7.5345</f>
        <v>62233.509854668519</v>
      </c>
      <c r="U3804" s="50">
        <v>0</v>
      </c>
      <c r="V3804" s="51">
        <f>Ugovori_OPULJP[[#This Row],[Javni doprinos korisnika - HRK]]/7.5345</f>
        <v>0</v>
      </c>
      <c r="W3804" s="50">
        <v>0</v>
      </c>
      <c r="X3804" s="51">
        <f>Ugovori_OPULJP[[#This Row],[Privatni doprinos korisnika - HRK]]/7.5345</f>
        <v>0</v>
      </c>
      <c r="Y3804" s="52">
        <v>468898.38</v>
      </c>
      <c r="Z3804" s="53">
        <f>Ugovori_OPULJP[[#This Row],[UKUPNI PRIHVATLJIVI IZDACI
TOTAL ELIGIBLE EXPENDITURE
= Bespovratna sredstva ukupno + doprinos korisnika
= Ukupni prihvatljivi troškovi
= Ukupna ugovorena vrijednost projekta HRK]]/7.5345</f>
        <v>62233.509854668519</v>
      </c>
      <c r="AA3804" s="44" t="s">
        <v>12326</v>
      </c>
      <c r="AB3804" s="44" t="s">
        <v>753</v>
      </c>
      <c r="AC3804" s="107" t="s">
        <v>13819</v>
      </c>
      <c r="AD3804" s="43" t="s">
        <v>12328</v>
      </c>
    </row>
    <row r="3805" spans="1:30" ht="88.5" customHeight="1" x14ac:dyDescent="0.2">
      <c r="A3805" s="61" t="s">
        <v>13820</v>
      </c>
      <c r="B3805" s="55" t="s">
        <v>12136</v>
      </c>
      <c r="C3805" s="56" t="s">
        <v>12323</v>
      </c>
      <c r="D3805" s="56" t="s">
        <v>13685</v>
      </c>
      <c r="E3805" s="57" t="s">
        <v>76</v>
      </c>
      <c r="F3805" s="62" t="s">
        <v>13821</v>
      </c>
      <c r="G3805" s="45" t="s">
        <v>12420</v>
      </c>
      <c r="H3805" s="59">
        <v>44672</v>
      </c>
      <c r="I3805" s="59">
        <v>45220</v>
      </c>
      <c r="J3805" s="48" t="str">
        <f>IF(Ugovori_OPULJP[[#This Row],[DATUM ZAVRŠETKA OPERACIJE]]&gt;DATE(2024,3,31),"u provedbi","završen")</f>
        <v>završen</v>
      </c>
      <c r="K3805" s="67" t="s">
        <v>200</v>
      </c>
      <c r="L3805" s="67" t="s">
        <v>200</v>
      </c>
      <c r="M3805" s="87" t="s">
        <v>3114</v>
      </c>
      <c r="N3805" s="49">
        <v>0.15</v>
      </c>
      <c r="O3805" s="50">
        <f>Ugovori_OPULJP[[#This Row],[Bespovratna sredstva - Ukupno (EU+Nac) HRK
= Ukupna ugovorena vrijednost bespovratnih sredstava]]*Ugovori_OPULJP[[#This Row],[EU STOPA SUFINANCIRANJA %
EU CO-FINANCING RATE %]]</f>
        <v>420476.79300000001</v>
      </c>
      <c r="P3805" s="51">
        <f>Ugovori_OPULJP[[#This Row],[Bespovratna sredstva - EU dio - HRK]]/7.5345</f>
        <v>55806.860840135378</v>
      </c>
      <c r="Q3805" s="50">
        <f>Ugovori_OPULJP[[#This Row],[Bespovratna sredstva - Ukupno (EU+Nac) HRK
= Ukupna ugovorena vrijednost bespovratnih sredstava]]*Ugovori_OPULJP[[#This Row],[STOPA NACIONALNOG SUFINANCIRANJA %]]</f>
        <v>74201.786999999997</v>
      </c>
      <c r="R3805" s="51">
        <f>Ugovori_OPULJP[[#This Row],[Bespovratna sredstva - Nacionalni dio - HRK]]/7.5345</f>
        <v>9848.2695600238894</v>
      </c>
      <c r="S3805" s="52">
        <v>494678.58</v>
      </c>
      <c r="T3805" s="53">
        <f>Ugovori_OPULJP[[#This Row],[Bespovratna sredstva - Ukupno (EU+Nac) HRK
= Ukupna ugovorena vrijednost bespovratnih sredstava]]/7.5345</f>
        <v>65655.130400159265</v>
      </c>
      <c r="U3805" s="50">
        <v>0</v>
      </c>
      <c r="V3805" s="51">
        <f>Ugovori_OPULJP[[#This Row],[Javni doprinos korisnika - HRK]]/7.5345</f>
        <v>0</v>
      </c>
      <c r="W3805" s="50">
        <v>0</v>
      </c>
      <c r="X3805" s="51">
        <f>Ugovori_OPULJP[[#This Row],[Privatni doprinos korisnika - HRK]]/7.5345</f>
        <v>0</v>
      </c>
      <c r="Y3805" s="52">
        <v>494678.58</v>
      </c>
      <c r="Z3805" s="53">
        <f>Ugovori_OPULJP[[#This Row],[UKUPNI PRIHVATLJIVI IZDACI
TOTAL ELIGIBLE EXPENDITURE
= Bespovratna sredstva ukupno + doprinos korisnika
= Ukupni prihvatljivi troškovi
= Ukupna ugovorena vrijednost projekta HRK]]/7.5345</f>
        <v>65655.130400159265</v>
      </c>
      <c r="AA3805" s="44" t="s">
        <v>12326</v>
      </c>
      <c r="AB3805" s="44" t="s">
        <v>753</v>
      </c>
      <c r="AC3805" s="107" t="s">
        <v>13822</v>
      </c>
      <c r="AD3805" s="43" t="s">
        <v>12328</v>
      </c>
    </row>
    <row r="3806" spans="1:30" ht="88.5" customHeight="1" x14ac:dyDescent="0.2">
      <c r="A3806" s="61" t="s">
        <v>13823</v>
      </c>
      <c r="B3806" s="55" t="s">
        <v>12136</v>
      </c>
      <c r="C3806" s="56" t="s">
        <v>12323</v>
      </c>
      <c r="D3806" s="88" t="s">
        <v>13685</v>
      </c>
      <c r="E3806" s="44" t="s">
        <v>76</v>
      </c>
      <c r="F3806" s="62" t="s">
        <v>13824</v>
      </c>
      <c r="G3806" s="62" t="s">
        <v>7431</v>
      </c>
      <c r="H3806" s="59">
        <v>44670</v>
      </c>
      <c r="I3806" s="59">
        <v>45035</v>
      </c>
      <c r="J3806" s="48" t="str">
        <f>IF(Ugovori_OPULJP[[#This Row],[DATUM ZAVRŠETKA OPERACIJE]]&gt;DATE(2024,3,31),"u provedbi","završen")</f>
        <v>završen</v>
      </c>
      <c r="K3806" s="67" t="s">
        <v>154</v>
      </c>
      <c r="L3806" s="67" t="s">
        <v>37</v>
      </c>
      <c r="M3806" s="49">
        <v>0.85</v>
      </c>
      <c r="N3806" s="49">
        <v>0.15</v>
      </c>
      <c r="O3806" s="50">
        <f>Ugovori_OPULJP[[#This Row],[Bespovratna sredstva - Ukupno (EU+Nac) HRK
= Ukupna ugovorena vrijednost bespovratnih sredstava]]*Ugovori_OPULJP[[#This Row],[EU STOPA SUFINANCIRANJA %
EU CO-FINANCING RATE %]]</f>
        <v>400299.85</v>
      </c>
      <c r="P3806" s="51">
        <f>Ugovori_OPULJP[[#This Row],[Bespovratna sredstva - EU dio - HRK]]/7.5345</f>
        <v>53128.920299953541</v>
      </c>
      <c r="Q3806" s="50">
        <f>Ugovori_OPULJP[[#This Row],[Bespovratna sredstva - Ukupno (EU+Nac) HRK
= Ukupna ugovorena vrijednost bespovratnih sredstava]]*Ugovori_OPULJP[[#This Row],[STOPA NACIONALNOG SUFINANCIRANJA %]]</f>
        <v>70641.149999999994</v>
      </c>
      <c r="R3806" s="51">
        <f>Ugovori_OPULJP[[#This Row],[Bespovratna sredstva - Nacionalni dio - HRK]]/7.5345</f>
        <v>9375.6918176388608</v>
      </c>
      <c r="S3806" s="52">
        <v>470941</v>
      </c>
      <c r="T3806" s="53">
        <f>Ugovori_OPULJP[[#This Row],[Bespovratna sredstva - Ukupno (EU+Nac) HRK
= Ukupna ugovorena vrijednost bespovratnih sredstava]]/7.5345</f>
        <v>62504.612117592405</v>
      </c>
      <c r="U3806" s="50">
        <v>0</v>
      </c>
      <c r="V3806" s="51">
        <f>Ugovori_OPULJP[[#This Row],[Javni doprinos korisnika - HRK]]/7.5345</f>
        <v>0</v>
      </c>
      <c r="W3806" s="50">
        <v>0</v>
      </c>
      <c r="X3806" s="51">
        <f>Ugovori_OPULJP[[#This Row],[Privatni doprinos korisnika - HRK]]/7.5345</f>
        <v>0</v>
      </c>
      <c r="Y3806" s="52">
        <v>470941</v>
      </c>
      <c r="Z3806" s="53">
        <f>Ugovori_OPULJP[[#This Row],[UKUPNI PRIHVATLJIVI IZDACI
TOTAL ELIGIBLE EXPENDITURE
= Bespovratna sredstva ukupno + doprinos korisnika
= Ukupni prihvatljivi troškovi
= Ukupna ugovorena vrijednost projekta HRK]]/7.5345</f>
        <v>62504.612117592405</v>
      </c>
      <c r="AA3806" s="44" t="s">
        <v>12326</v>
      </c>
      <c r="AB3806" s="44" t="s">
        <v>753</v>
      </c>
      <c r="AC3806" s="107" t="s">
        <v>13825</v>
      </c>
      <c r="AD3806" s="43" t="s">
        <v>12328</v>
      </c>
    </row>
    <row r="3807" spans="1:30" ht="88.5" customHeight="1" x14ac:dyDescent="0.2">
      <c r="A3807" s="61" t="s">
        <v>13826</v>
      </c>
      <c r="B3807" s="55" t="s">
        <v>12136</v>
      </c>
      <c r="C3807" s="56" t="s">
        <v>12323</v>
      </c>
      <c r="D3807" s="88" t="s">
        <v>13685</v>
      </c>
      <c r="E3807" s="44" t="s">
        <v>76</v>
      </c>
      <c r="F3807" s="62" t="s">
        <v>13827</v>
      </c>
      <c r="G3807" s="62" t="s">
        <v>13828</v>
      </c>
      <c r="H3807" s="59">
        <v>44670</v>
      </c>
      <c r="I3807" s="59">
        <v>45035</v>
      </c>
      <c r="J3807" s="48" t="str">
        <f>IF(Ugovori_OPULJP[[#This Row],[DATUM ZAVRŠETKA OPERACIJE]]&gt;DATE(2024,3,31),"u provedbi","završen")</f>
        <v>završen</v>
      </c>
      <c r="K3807" s="67" t="s">
        <v>13829</v>
      </c>
      <c r="L3807" s="67" t="s">
        <v>99</v>
      </c>
      <c r="M3807" s="49">
        <v>0.85</v>
      </c>
      <c r="N3807" s="49">
        <v>0.15</v>
      </c>
      <c r="O3807" s="50">
        <f>Ugovori_OPULJP[[#This Row],[Bespovratna sredstva - Ukupno (EU+Nac) HRK
= Ukupna ugovorena vrijednost bespovratnih sredstava]]*Ugovori_OPULJP[[#This Row],[EU STOPA SUFINANCIRANJA %
EU CO-FINANCING RATE %]]</f>
        <v>309388.00650000002</v>
      </c>
      <c r="P3807" s="51">
        <f>Ugovori_OPULJP[[#This Row],[Bespovratna sredstva - EU dio - HRK]]/7.5345</f>
        <v>41062.845112482581</v>
      </c>
      <c r="Q3807" s="50">
        <f>Ugovori_OPULJP[[#This Row],[Bespovratna sredstva - Ukupno (EU+Nac) HRK
= Ukupna ugovorena vrijednost bespovratnih sredstava]]*Ugovori_OPULJP[[#This Row],[STOPA NACIONALNOG SUFINANCIRANJA %]]</f>
        <v>54597.883500000004</v>
      </c>
      <c r="R3807" s="51">
        <f>Ugovori_OPULJP[[#This Row],[Bespovratna sredstva - Nacionalni dio - HRK]]/7.5345</f>
        <v>7246.3844316145733</v>
      </c>
      <c r="S3807" s="52">
        <v>363985.89</v>
      </c>
      <c r="T3807" s="53">
        <f>Ugovori_OPULJP[[#This Row],[Bespovratna sredstva - Ukupno (EU+Nac) HRK
= Ukupna ugovorena vrijednost bespovratnih sredstava]]/7.5345</f>
        <v>48309.22954409715</v>
      </c>
      <c r="U3807" s="50">
        <v>0</v>
      </c>
      <c r="V3807" s="51">
        <f>Ugovori_OPULJP[[#This Row],[Javni doprinos korisnika - HRK]]/7.5345</f>
        <v>0</v>
      </c>
      <c r="W3807" s="50">
        <v>0</v>
      </c>
      <c r="X3807" s="51">
        <f>Ugovori_OPULJP[[#This Row],[Privatni doprinos korisnika - HRK]]/7.5345</f>
        <v>0</v>
      </c>
      <c r="Y3807" s="52">
        <v>363985.89</v>
      </c>
      <c r="Z3807" s="53">
        <f>Ugovori_OPULJP[[#This Row],[UKUPNI PRIHVATLJIVI IZDACI
TOTAL ELIGIBLE EXPENDITURE
= Bespovratna sredstva ukupno + doprinos korisnika
= Ukupni prihvatljivi troškovi
= Ukupna ugovorena vrijednost projekta HRK]]/7.5345</f>
        <v>48309.22954409715</v>
      </c>
      <c r="AA3807" s="44" t="s">
        <v>12326</v>
      </c>
      <c r="AB3807" s="44" t="s">
        <v>753</v>
      </c>
      <c r="AC3807" s="107" t="s">
        <v>13830</v>
      </c>
      <c r="AD3807" s="43" t="s">
        <v>12328</v>
      </c>
    </row>
    <row r="3808" spans="1:30" ht="88.5" customHeight="1" x14ac:dyDescent="0.2">
      <c r="A3808" s="61" t="s">
        <v>13831</v>
      </c>
      <c r="B3808" s="55" t="s">
        <v>12136</v>
      </c>
      <c r="C3808" s="56" t="s">
        <v>12323</v>
      </c>
      <c r="D3808" s="88" t="s">
        <v>13685</v>
      </c>
      <c r="E3808" s="44" t="s">
        <v>76</v>
      </c>
      <c r="F3808" s="62" t="s">
        <v>13832</v>
      </c>
      <c r="G3808" s="62" t="s">
        <v>13833</v>
      </c>
      <c r="H3808" s="59">
        <v>44641</v>
      </c>
      <c r="I3808" s="59">
        <v>45190</v>
      </c>
      <c r="J3808" s="48" t="str">
        <f>IF(Ugovori_OPULJP[[#This Row],[DATUM ZAVRŠETKA OPERACIJE]]&gt;DATE(2024,3,31),"u provedbi","završen")</f>
        <v>završen</v>
      </c>
      <c r="K3808" s="67" t="s">
        <v>10955</v>
      </c>
      <c r="L3808" s="67" t="s">
        <v>37</v>
      </c>
      <c r="M3808" s="49">
        <v>0.85</v>
      </c>
      <c r="N3808" s="49">
        <v>0.15</v>
      </c>
      <c r="O3808" s="50">
        <f>Ugovori_OPULJP[[#This Row],[Bespovratna sredstva - Ukupno (EU+Nac) HRK
= Ukupna ugovorena vrijednost bespovratnih sredstava]]*Ugovori_OPULJP[[#This Row],[EU STOPA SUFINANCIRANJA %
EU CO-FINANCING RATE %]]</f>
        <v>354485.27499999997</v>
      </c>
      <c r="P3808" s="51">
        <f>Ugovori_OPULJP[[#This Row],[Bespovratna sredstva - EU dio - HRK]]/7.5345</f>
        <v>47048.281239631026</v>
      </c>
      <c r="Q3808" s="50">
        <f>Ugovori_OPULJP[[#This Row],[Bespovratna sredstva - Ukupno (EU+Nac) HRK
= Ukupna ugovorena vrijednost bespovratnih sredstava]]*Ugovori_OPULJP[[#This Row],[STOPA NACIONALNOG SUFINANCIRANJA %]]</f>
        <v>62556.224999999999</v>
      </c>
      <c r="R3808" s="51">
        <f>Ugovori_OPULJP[[#This Row],[Bespovratna sredstva - Nacionalni dio - HRK]]/7.5345</f>
        <v>8302.6378658172398</v>
      </c>
      <c r="S3808" s="52">
        <v>417041.5</v>
      </c>
      <c r="T3808" s="53">
        <f>Ugovori_OPULJP[[#This Row],[Bespovratna sredstva - Ukupno (EU+Nac) HRK
= Ukupna ugovorena vrijednost bespovratnih sredstava]]/7.5345</f>
        <v>55350.919105448265</v>
      </c>
      <c r="U3808" s="50">
        <v>0</v>
      </c>
      <c r="V3808" s="51">
        <f>Ugovori_OPULJP[[#This Row],[Javni doprinos korisnika - HRK]]/7.5345</f>
        <v>0</v>
      </c>
      <c r="W3808" s="50">
        <v>0</v>
      </c>
      <c r="X3808" s="51">
        <f>Ugovori_OPULJP[[#This Row],[Privatni doprinos korisnika - HRK]]/7.5345</f>
        <v>0</v>
      </c>
      <c r="Y3808" s="52">
        <v>417041.5</v>
      </c>
      <c r="Z3808" s="53">
        <f>Ugovori_OPULJP[[#This Row],[UKUPNI PRIHVATLJIVI IZDACI
TOTAL ELIGIBLE EXPENDITURE
= Bespovratna sredstva ukupno + doprinos korisnika
= Ukupni prihvatljivi troškovi
= Ukupna ugovorena vrijednost projekta HRK]]/7.5345</f>
        <v>55350.919105448265</v>
      </c>
      <c r="AA3808" s="44" t="s">
        <v>12326</v>
      </c>
      <c r="AB3808" s="44" t="s">
        <v>753</v>
      </c>
      <c r="AC3808" s="107" t="s">
        <v>13834</v>
      </c>
      <c r="AD3808" s="43" t="s">
        <v>12328</v>
      </c>
    </row>
    <row r="3809" spans="1:30" ht="88.5" customHeight="1" x14ac:dyDescent="0.2">
      <c r="A3809" s="61" t="s">
        <v>13835</v>
      </c>
      <c r="B3809" s="55" t="s">
        <v>12136</v>
      </c>
      <c r="C3809" s="56" t="s">
        <v>12323</v>
      </c>
      <c r="D3809" s="88" t="s">
        <v>13685</v>
      </c>
      <c r="E3809" s="44" t="s">
        <v>76</v>
      </c>
      <c r="F3809" s="62" t="s">
        <v>13836</v>
      </c>
      <c r="G3809" s="62" t="s">
        <v>13837</v>
      </c>
      <c r="H3809" s="59">
        <v>44641</v>
      </c>
      <c r="I3809" s="59">
        <v>45190</v>
      </c>
      <c r="J3809" s="48" t="str">
        <f>IF(Ugovori_OPULJP[[#This Row],[DATUM ZAVRŠETKA OPERACIJE]]&gt;DATE(2024,3,31),"u provedbi","završen")</f>
        <v>završen</v>
      </c>
      <c r="K3809" s="67" t="s">
        <v>2480</v>
      </c>
      <c r="L3809" s="67" t="s">
        <v>79</v>
      </c>
      <c r="M3809" s="49">
        <v>0.85</v>
      </c>
      <c r="N3809" s="49">
        <v>0.15</v>
      </c>
      <c r="O3809" s="50">
        <f>Ugovori_OPULJP[[#This Row],[Bespovratna sredstva - Ukupno (EU+Nac) HRK
= Ukupna ugovorena vrijednost bespovratnih sredstava]]*Ugovori_OPULJP[[#This Row],[EU STOPA SUFINANCIRANJA %
EU CO-FINANCING RATE %]]</f>
        <v>393785.49249999999</v>
      </c>
      <c r="P3809" s="51">
        <f>Ugovori_OPULJP[[#This Row],[Bespovratna sredstva - EU dio - HRK]]/7.5345</f>
        <v>52264.31647753666</v>
      </c>
      <c r="Q3809" s="50">
        <f>Ugovori_OPULJP[[#This Row],[Bespovratna sredstva - Ukupno (EU+Nac) HRK
= Ukupna ugovorena vrijednost bespovratnih sredstava]]*Ugovori_OPULJP[[#This Row],[STOPA NACIONALNOG SUFINANCIRANJA %]]</f>
        <v>69491.557499999995</v>
      </c>
      <c r="R3809" s="51">
        <f>Ugovori_OPULJP[[#This Row],[Bespovratna sredstva - Nacionalni dio - HRK]]/7.5345</f>
        <v>9223.1146725064682</v>
      </c>
      <c r="S3809" s="52">
        <v>463277.05</v>
      </c>
      <c r="T3809" s="53">
        <f>Ugovori_OPULJP[[#This Row],[Bespovratna sredstva - Ukupno (EU+Nac) HRK
= Ukupna ugovorena vrijednost bespovratnih sredstava]]/7.5345</f>
        <v>61487.431150043129</v>
      </c>
      <c r="U3809" s="50">
        <v>0</v>
      </c>
      <c r="V3809" s="51">
        <f>Ugovori_OPULJP[[#This Row],[Javni doprinos korisnika - HRK]]/7.5345</f>
        <v>0</v>
      </c>
      <c r="W3809" s="50">
        <v>0</v>
      </c>
      <c r="X3809" s="51">
        <f>Ugovori_OPULJP[[#This Row],[Privatni doprinos korisnika - HRK]]/7.5345</f>
        <v>0</v>
      </c>
      <c r="Y3809" s="52">
        <v>463277.05</v>
      </c>
      <c r="Z3809" s="53">
        <f>Ugovori_OPULJP[[#This Row],[UKUPNI PRIHVATLJIVI IZDACI
TOTAL ELIGIBLE EXPENDITURE
= Bespovratna sredstva ukupno + doprinos korisnika
= Ukupni prihvatljivi troškovi
= Ukupna ugovorena vrijednost projekta HRK]]/7.5345</f>
        <v>61487.431150043129</v>
      </c>
      <c r="AA3809" s="44" t="s">
        <v>12326</v>
      </c>
      <c r="AB3809" s="44" t="s">
        <v>753</v>
      </c>
      <c r="AC3809" s="107" t="s">
        <v>13838</v>
      </c>
      <c r="AD3809" s="43" t="s">
        <v>12328</v>
      </c>
    </row>
    <row r="3810" spans="1:30" ht="88.5" customHeight="1" x14ac:dyDescent="0.2">
      <c r="A3810" s="61" t="s">
        <v>13839</v>
      </c>
      <c r="B3810" s="55" t="s">
        <v>12136</v>
      </c>
      <c r="C3810" s="56" t="s">
        <v>12323</v>
      </c>
      <c r="D3810" s="88" t="s">
        <v>13685</v>
      </c>
      <c r="E3810" s="44" t="s">
        <v>76</v>
      </c>
      <c r="F3810" s="62" t="s">
        <v>13840</v>
      </c>
      <c r="G3810" s="62" t="s">
        <v>13841</v>
      </c>
      <c r="H3810" s="59">
        <v>44641</v>
      </c>
      <c r="I3810" s="59">
        <v>45190</v>
      </c>
      <c r="J3810" s="48" t="str">
        <f>IF(Ugovori_OPULJP[[#This Row],[DATUM ZAVRŠETKA OPERACIJE]]&gt;DATE(2024,3,31),"u provedbi","završen")</f>
        <v>završen</v>
      </c>
      <c r="K3810" s="67" t="s">
        <v>5497</v>
      </c>
      <c r="L3810" s="67" t="s">
        <v>37</v>
      </c>
      <c r="M3810" s="49">
        <v>0.85</v>
      </c>
      <c r="N3810" s="49">
        <v>0.15</v>
      </c>
      <c r="O3810" s="50">
        <f>Ugovori_OPULJP[[#This Row],[Bespovratna sredstva - Ukupno (EU+Nac) HRK
= Ukupna ugovorena vrijednost bespovratnih sredstava]]*Ugovori_OPULJP[[#This Row],[EU STOPA SUFINANCIRANJA %
EU CO-FINANCING RATE %]]</f>
        <v>368734.75999999995</v>
      </c>
      <c r="P3810" s="51">
        <f>Ugovori_OPULJP[[#This Row],[Bespovratna sredstva - EU dio - HRK]]/7.5345</f>
        <v>48939.512907293109</v>
      </c>
      <c r="Q3810" s="50">
        <f>Ugovori_OPULJP[[#This Row],[Bespovratna sredstva - Ukupno (EU+Nac) HRK
= Ukupna ugovorena vrijednost bespovratnih sredstava]]*Ugovori_OPULJP[[#This Row],[STOPA NACIONALNOG SUFINANCIRANJA %]]</f>
        <v>65070.84</v>
      </c>
      <c r="R3810" s="51">
        <f>Ugovori_OPULJP[[#This Row],[Bespovratna sredstva - Nacionalni dio - HRK]]/7.5345</f>
        <v>8636.3846306987853</v>
      </c>
      <c r="S3810" s="52">
        <v>433805.6</v>
      </c>
      <c r="T3810" s="53">
        <f>Ugovori_OPULJP[[#This Row],[Bespovratna sredstva - Ukupno (EU+Nac) HRK
= Ukupna ugovorena vrijednost bespovratnih sredstava]]/7.5345</f>
        <v>57575.897537991899</v>
      </c>
      <c r="U3810" s="50">
        <v>0</v>
      </c>
      <c r="V3810" s="51">
        <f>Ugovori_OPULJP[[#This Row],[Javni doprinos korisnika - HRK]]/7.5345</f>
        <v>0</v>
      </c>
      <c r="W3810" s="50">
        <v>0</v>
      </c>
      <c r="X3810" s="51">
        <f>Ugovori_OPULJP[[#This Row],[Privatni doprinos korisnika - HRK]]/7.5345</f>
        <v>0</v>
      </c>
      <c r="Y3810" s="52">
        <v>433805.6</v>
      </c>
      <c r="Z3810" s="53">
        <f>Ugovori_OPULJP[[#This Row],[UKUPNI PRIHVATLJIVI IZDACI
TOTAL ELIGIBLE EXPENDITURE
= Bespovratna sredstva ukupno + doprinos korisnika
= Ukupni prihvatljivi troškovi
= Ukupna ugovorena vrijednost projekta HRK]]/7.5345</f>
        <v>57575.897537991899</v>
      </c>
      <c r="AA3810" s="44" t="s">
        <v>12326</v>
      </c>
      <c r="AB3810" s="44" t="s">
        <v>753</v>
      </c>
      <c r="AC3810" s="107" t="s">
        <v>13842</v>
      </c>
      <c r="AD3810" s="43" t="s">
        <v>12328</v>
      </c>
    </row>
    <row r="3811" spans="1:30" ht="88.5" customHeight="1" x14ac:dyDescent="0.2">
      <c r="A3811" s="61" t="s">
        <v>13843</v>
      </c>
      <c r="B3811" s="55" t="s">
        <v>12136</v>
      </c>
      <c r="C3811" s="56" t="s">
        <v>12323</v>
      </c>
      <c r="D3811" s="88" t="s">
        <v>13685</v>
      </c>
      <c r="E3811" s="44" t="s">
        <v>76</v>
      </c>
      <c r="F3811" s="62" t="s">
        <v>13844</v>
      </c>
      <c r="G3811" s="62" t="s">
        <v>13845</v>
      </c>
      <c r="H3811" s="59">
        <v>44532</v>
      </c>
      <c r="I3811" s="59">
        <v>44897</v>
      </c>
      <c r="J3811" s="48" t="str">
        <f>IF(Ugovori_OPULJP[[#This Row],[DATUM ZAVRŠETKA OPERACIJE]]&gt;DATE(2024,3,31),"u provedbi","završen")</f>
        <v>završen</v>
      </c>
      <c r="K3811" s="58" t="s">
        <v>7245</v>
      </c>
      <c r="L3811" s="58" t="s">
        <v>333</v>
      </c>
      <c r="M3811" s="74" t="s">
        <v>3114</v>
      </c>
      <c r="N3811" s="49">
        <v>0.15</v>
      </c>
      <c r="O3811" s="50">
        <f>Ugovori_OPULJP[[#This Row],[Bespovratna sredstva - Ukupno (EU+Nac) HRK
= Ukupna ugovorena vrijednost bespovratnih sredstava]]*Ugovori_OPULJP[[#This Row],[EU STOPA SUFINANCIRANJA %
EU CO-FINANCING RATE %]]</f>
        <v>395257.76049999997</v>
      </c>
      <c r="P3811" s="51">
        <f>Ugovori_OPULJP[[#This Row],[Bespovratna sredstva - EU dio - HRK]]/7.5345</f>
        <v>52459.72002123564</v>
      </c>
      <c r="Q3811" s="50">
        <f>Ugovori_OPULJP[[#This Row],[Bespovratna sredstva - Ukupno (EU+Nac) HRK
= Ukupna ugovorena vrijednost bespovratnih sredstava]]*Ugovori_OPULJP[[#This Row],[STOPA NACIONALNOG SUFINANCIRANJA %]]</f>
        <v>69751.369500000001</v>
      </c>
      <c r="R3811" s="51">
        <f>Ugovori_OPULJP[[#This Row],[Bespovratna sredstva - Nacionalni dio - HRK]]/7.5345</f>
        <v>9257.5976508062904</v>
      </c>
      <c r="S3811" s="52">
        <v>465009.13</v>
      </c>
      <c r="T3811" s="53">
        <f>Ugovori_OPULJP[[#This Row],[Bespovratna sredstva - Ukupno (EU+Nac) HRK
= Ukupna ugovorena vrijednost bespovratnih sredstava]]/7.5345</f>
        <v>61717.317672041936</v>
      </c>
      <c r="U3811" s="50">
        <v>0</v>
      </c>
      <c r="V3811" s="51">
        <f>Ugovori_OPULJP[[#This Row],[Javni doprinos korisnika - HRK]]/7.5345</f>
        <v>0</v>
      </c>
      <c r="W3811" s="50">
        <v>0</v>
      </c>
      <c r="X3811" s="51">
        <f>Ugovori_OPULJP[[#This Row],[Privatni doprinos korisnika - HRK]]/7.5345</f>
        <v>0</v>
      </c>
      <c r="Y3811" s="52">
        <v>465009.13</v>
      </c>
      <c r="Z3811" s="53">
        <f>Ugovori_OPULJP[[#This Row],[UKUPNI PRIHVATLJIVI IZDACI
TOTAL ELIGIBLE EXPENDITURE
= Bespovratna sredstva ukupno + doprinos korisnika
= Ukupni prihvatljivi troškovi
= Ukupna ugovorena vrijednost projekta HRK]]/7.5345</f>
        <v>61717.317672041936</v>
      </c>
      <c r="AA3811" s="44" t="s">
        <v>12326</v>
      </c>
      <c r="AB3811" s="44" t="s">
        <v>753</v>
      </c>
      <c r="AC3811" s="107" t="s">
        <v>13846</v>
      </c>
      <c r="AD3811" s="43" t="s">
        <v>12328</v>
      </c>
    </row>
    <row r="3812" spans="1:30" ht="88.5" customHeight="1" x14ac:dyDescent="0.2">
      <c r="A3812" s="61" t="s">
        <v>13847</v>
      </c>
      <c r="B3812" s="55" t="s">
        <v>12136</v>
      </c>
      <c r="C3812" s="56" t="s">
        <v>12323</v>
      </c>
      <c r="D3812" s="88" t="s">
        <v>13685</v>
      </c>
      <c r="E3812" s="44" t="s">
        <v>76</v>
      </c>
      <c r="F3812" s="62" t="s">
        <v>13848</v>
      </c>
      <c r="G3812" s="62" t="s">
        <v>7547</v>
      </c>
      <c r="H3812" s="59">
        <v>44670</v>
      </c>
      <c r="I3812" s="59">
        <v>45218</v>
      </c>
      <c r="J3812" s="48" t="str">
        <f>IF(Ugovori_OPULJP[[#This Row],[DATUM ZAVRŠETKA OPERACIJE]]&gt;DATE(2024,3,31),"u provedbi","završen")</f>
        <v>završen</v>
      </c>
      <c r="K3812" s="67" t="s">
        <v>338</v>
      </c>
      <c r="L3812" s="67" t="s">
        <v>338</v>
      </c>
      <c r="M3812" s="49">
        <v>0.85</v>
      </c>
      <c r="N3812" s="49">
        <v>0.15</v>
      </c>
      <c r="O3812" s="50">
        <f>Ugovori_OPULJP[[#This Row],[Bespovratna sredstva - Ukupno (EU+Nac) HRK
= Ukupna ugovorena vrijednost bespovratnih sredstava]]*Ugovori_OPULJP[[#This Row],[EU STOPA SUFINANCIRANJA %
EU CO-FINANCING RATE %]]</f>
        <v>335864.52899999998</v>
      </c>
      <c r="P3812" s="51">
        <f>Ugovori_OPULJP[[#This Row],[Bespovratna sredstva - EU dio - HRK]]/7.5345</f>
        <v>44576.883535735615</v>
      </c>
      <c r="Q3812" s="50">
        <f>Ugovori_OPULJP[[#This Row],[Bespovratna sredstva - Ukupno (EU+Nac) HRK
= Ukupna ugovorena vrijednost bespovratnih sredstava]]*Ugovori_OPULJP[[#This Row],[STOPA NACIONALNOG SUFINANCIRANJA %]]</f>
        <v>59270.210999999996</v>
      </c>
      <c r="R3812" s="51">
        <f>Ugovori_OPULJP[[#This Row],[Bespovratna sredstva - Nacionalni dio - HRK]]/7.5345</f>
        <v>7866.5088592474604</v>
      </c>
      <c r="S3812" s="52">
        <v>395134.74</v>
      </c>
      <c r="T3812" s="53">
        <f>Ugovori_OPULJP[[#This Row],[Bespovratna sredstva - Ukupno (EU+Nac) HRK
= Ukupna ugovorena vrijednost bespovratnih sredstava]]/7.5345</f>
        <v>52443.392394983071</v>
      </c>
      <c r="U3812" s="50">
        <v>0</v>
      </c>
      <c r="V3812" s="51">
        <f>Ugovori_OPULJP[[#This Row],[Javni doprinos korisnika - HRK]]/7.5345</f>
        <v>0</v>
      </c>
      <c r="W3812" s="50">
        <v>0</v>
      </c>
      <c r="X3812" s="51">
        <f>Ugovori_OPULJP[[#This Row],[Privatni doprinos korisnika - HRK]]/7.5345</f>
        <v>0</v>
      </c>
      <c r="Y3812" s="52">
        <v>395134.74</v>
      </c>
      <c r="Z3812" s="53">
        <f>Ugovori_OPULJP[[#This Row],[UKUPNI PRIHVATLJIVI IZDACI
TOTAL ELIGIBLE EXPENDITURE
= Bespovratna sredstva ukupno + doprinos korisnika
= Ukupni prihvatljivi troškovi
= Ukupna ugovorena vrijednost projekta HRK]]/7.5345</f>
        <v>52443.392394983071</v>
      </c>
      <c r="AA3812" s="44" t="s">
        <v>12326</v>
      </c>
      <c r="AB3812" s="44" t="s">
        <v>753</v>
      </c>
      <c r="AC3812" s="107" t="s">
        <v>13849</v>
      </c>
      <c r="AD3812" s="43" t="s">
        <v>12328</v>
      </c>
    </row>
    <row r="3813" spans="1:30" ht="88.5" customHeight="1" x14ac:dyDescent="0.2">
      <c r="A3813" s="61" t="s">
        <v>13850</v>
      </c>
      <c r="B3813" s="55" t="s">
        <v>12136</v>
      </c>
      <c r="C3813" s="56" t="s">
        <v>12323</v>
      </c>
      <c r="D3813" s="88" t="s">
        <v>13685</v>
      </c>
      <c r="E3813" s="44" t="s">
        <v>76</v>
      </c>
      <c r="F3813" s="62" t="s">
        <v>13851</v>
      </c>
      <c r="G3813" s="62" t="s">
        <v>13852</v>
      </c>
      <c r="H3813" s="59">
        <v>44537</v>
      </c>
      <c r="I3813" s="59">
        <v>44902</v>
      </c>
      <c r="J3813" s="48" t="str">
        <f>IF(Ugovori_OPULJP[[#This Row],[DATUM ZAVRŠETKA OPERACIJE]]&gt;DATE(2024,3,31),"u provedbi","završen")</f>
        <v>završen</v>
      </c>
      <c r="K3813" s="58" t="s">
        <v>36</v>
      </c>
      <c r="L3813" s="58" t="s">
        <v>37</v>
      </c>
      <c r="M3813" s="74" t="s">
        <v>3114</v>
      </c>
      <c r="N3813" s="49">
        <v>0.15</v>
      </c>
      <c r="O3813" s="50">
        <f>Ugovori_OPULJP[[#This Row],[Bespovratna sredstva - Ukupno (EU+Nac) HRK
= Ukupna ugovorena vrijednost bespovratnih sredstava]]*Ugovori_OPULJP[[#This Row],[EU STOPA SUFINANCIRANJA %
EU CO-FINANCING RATE %]]</f>
        <v>367880</v>
      </c>
      <c r="P3813" s="51">
        <f>Ugovori_OPULJP[[#This Row],[Bespovratna sredstva - EU dio - HRK]]/7.5345</f>
        <v>48826.066759572626</v>
      </c>
      <c r="Q3813" s="50">
        <f>Ugovori_OPULJP[[#This Row],[Bespovratna sredstva - Ukupno (EU+Nac) HRK
= Ukupna ugovorena vrijednost bespovratnih sredstava]]*Ugovori_OPULJP[[#This Row],[STOPA NACIONALNOG SUFINANCIRANJA %]]</f>
        <v>64920</v>
      </c>
      <c r="R3813" s="51">
        <f>Ugovori_OPULJP[[#This Row],[Bespovratna sredstva - Nacionalni dio - HRK]]/7.5345</f>
        <v>8616.3647222775235</v>
      </c>
      <c r="S3813" s="52">
        <v>432800</v>
      </c>
      <c r="T3813" s="53">
        <f>Ugovori_OPULJP[[#This Row],[Bespovratna sredstva - Ukupno (EU+Nac) HRK
= Ukupna ugovorena vrijednost bespovratnih sredstava]]/7.5345</f>
        <v>57442.431481850152</v>
      </c>
      <c r="U3813" s="50">
        <v>0</v>
      </c>
      <c r="V3813" s="51">
        <f>Ugovori_OPULJP[[#This Row],[Javni doprinos korisnika - HRK]]/7.5345</f>
        <v>0</v>
      </c>
      <c r="W3813" s="50">
        <v>0</v>
      </c>
      <c r="X3813" s="51">
        <f>Ugovori_OPULJP[[#This Row],[Privatni doprinos korisnika - HRK]]/7.5345</f>
        <v>0</v>
      </c>
      <c r="Y3813" s="52">
        <v>432800</v>
      </c>
      <c r="Z3813" s="53">
        <f>Ugovori_OPULJP[[#This Row],[UKUPNI PRIHVATLJIVI IZDACI
TOTAL ELIGIBLE EXPENDITURE
= Bespovratna sredstva ukupno + doprinos korisnika
= Ukupni prihvatljivi troškovi
= Ukupna ugovorena vrijednost projekta HRK]]/7.5345</f>
        <v>57442.431481850152</v>
      </c>
      <c r="AA3813" s="44" t="s">
        <v>12326</v>
      </c>
      <c r="AB3813" s="44" t="s">
        <v>753</v>
      </c>
      <c r="AC3813" s="107" t="s">
        <v>13853</v>
      </c>
      <c r="AD3813" s="43" t="s">
        <v>12328</v>
      </c>
    </row>
    <row r="3814" spans="1:30" ht="88.5" customHeight="1" x14ac:dyDescent="0.2">
      <c r="A3814" s="61" t="s">
        <v>13854</v>
      </c>
      <c r="B3814" s="55" t="s">
        <v>12136</v>
      </c>
      <c r="C3814" s="56" t="s">
        <v>12323</v>
      </c>
      <c r="D3814" s="88" t="s">
        <v>13685</v>
      </c>
      <c r="E3814" s="44" t="s">
        <v>76</v>
      </c>
      <c r="F3814" s="62" t="s">
        <v>13855</v>
      </c>
      <c r="G3814" s="62" t="s">
        <v>1214</v>
      </c>
      <c r="H3814" s="59">
        <v>44641</v>
      </c>
      <c r="I3814" s="59">
        <v>45190</v>
      </c>
      <c r="J3814" s="48" t="str">
        <f>IF(Ugovori_OPULJP[[#This Row],[DATUM ZAVRŠETKA OPERACIJE]]&gt;DATE(2024,3,31),"u provedbi","završen")</f>
        <v>završen</v>
      </c>
      <c r="K3814" s="67" t="s">
        <v>371</v>
      </c>
      <c r="L3814" s="67" t="s">
        <v>371</v>
      </c>
      <c r="M3814" s="49">
        <v>0.85</v>
      </c>
      <c r="N3814" s="49">
        <v>0.15</v>
      </c>
      <c r="O3814" s="50">
        <f>Ugovori_OPULJP[[#This Row],[Bespovratna sredstva - Ukupno (EU+Nac) HRK
= Ukupna ugovorena vrijednost bespovratnih sredstava]]*Ugovori_OPULJP[[#This Row],[EU STOPA SUFINANCIRANJA %
EU CO-FINANCING RATE %]]</f>
        <v>390343.98699999996</v>
      </c>
      <c r="P3814" s="51">
        <f>Ugovori_OPULJP[[#This Row],[Bespovratna sredstva - EU dio - HRK]]/7.5345</f>
        <v>51807.550202402272</v>
      </c>
      <c r="Q3814" s="50">
        <f>Ugovori_OPULJP[[#This Row],[Bespovratna sredstva - Ukupno (EU+Nac) HRK
= Ukupna ugovorena vrijednost bespovratnih sredstava]]*Ugovori_OPULJP[[#This Row],[STOPA NACIONALNOG SUFINANCIRANJA %]]</f>
        <v>68884.232999999993</v>
      </c>
      <c r="R3814" s="51">
        <f>Ugovori_OPULJP[[#This Row],[Bespovratna sredstva - Nacionalni dio - HRK]]/7.5345</f>
        <v>9142.5088592474604</v>
      </c>
      <c r="S3814" s="52">
        <v>459228.22</v>
      </c>
      <c r="T3814" s="53">
        <f>Ugovori_OPULJP[[#This Row],[Bespovratna sredstva - Ukupno (EU+Nac) HRK
= Ukupna ugovorena vrijednost bespovratnih sredstava]]/7.5345</f>
        <v>60950.059061649736</v>
      </c>
      <c r="U3814" s="50">
        <v>0</v>
      </c>
      <c r="V3814" s="51">
        <f>Ugovori_OPULJP[[#This Row],[Javni doprinos korisnika - HRK]]/7.5345</f>
        <v>0</v>
      </c>
      <c r="W3814" s="50">
        <v>0</v>
      </c>
      <c r="X3814" s="51">
        <f>Ugovori_OPULJP[[#This Row],[Privatni doprinos korisnika - HRK]]/7.5345</f>
        <v>0</v>
      </c>
      <c r="Y3814" s="52">
        <v>459228.22</v>
      </c>
      <c r="Z3814" s="53">
        <f>Ugovori_OPULJP[[#This Row],[UKUPNI PRIHVATLJIVI IZDACI
TOTAL ELIGIBLE EXPENDITURE
= Bespovratna sredstva ukupno + doprinos korisnika
= Ukupni prihvatljivi troškovi
= Ukupna ugovorena vrijednost projekta HRK]]/7.5345</f>
        <v>60950.059061649736</v>
      </c>
      <c r="AA3814" s="44" t="s">
        <v>12326</v>
      </c>
      <c r="AB3814" s="44" t="s">
        <v>753</v>
      </c>
      <c r="AC3814" s="107" t="s">
        <v>13856</v>
      </c>
      <c r="AD3814" s="43" t="s">
        <v>12328</v>
      </c>
    </row>
    <row r="3815" spans="1:30" ht="88.5" customHeight="1" x14ac:dyDescent="0.2">
      <c r="A3815" s="61" t="s">
        <v>13857</v>
      </c>
      <c r="B3815" s="55" t="s">
        <v>12136</v>
      </c>
      <c r="C3815" s="56" t="s">
        <v>12323</v>
      </c>
      <c r="D3815" s="88" t="s">
        <v>13685</v>
      </c>
      <c r="E3815" s="44" t="s">
        <v>76</v>
      </c>
      <c r="F3815" s="62" t="s">
        <v>13858</v>
      </c>
      <c r="G3815" s="62" t="s">
        <v>1659</v>
      </c>
      <c r="H3815" s="59">
        <v>44648</v>
      </c>
      <c r="I3815" s="59">
        <v>45197</v>
      </c>
      <c r="J3815" s="48" t="str">
        <f>IF(Ugovori_OPULJP[[#This Row],[DATUM ZAVRŠETKA OPERACIJE]]&gt;DATE(2024,3,31),"u provedbi","završen")</f>
        <v>završen</v>
      </c>
      <c r="K3815" s="58" t="s">
        <v>155</v>
      </c>
      <c r="L3815" s="58" t="s">
        <v>155</v>
      </c>
      <c r="M3815" s="49">
        <v>0.85</v>
      </c>
      <c r="N3815" s="49">
        <v>0.15</v>
      </c>
      <c r="O3815" s="50">
        <f>Ugovori_OPULJP[[#This Row],[Bespovratna sredstva - Ukupno (EU+Nac) HRK
= Ukupna ugovorena vrijednost bespovratnih sredstava]]*Ugovori_OPULJP[[#This Row],[EU STOPA SUFINANCIRANJA %
EU CO-FINANCING RATE %]]</f>
        <v>345349.48349999997</v>
      </c>
      <c r="P3815" s="51">
        <f>Ugovori_OPULJP[[#This Row],[Bespovratna sredstva - EU dio - HRK]]/7.5345</f>
        <v>45835.753334660556</v>
      </c>
      <c r="Q3815" s="50">
        <f>Ugovori_OPULJP[[#This Row],[Bespovratna sredstva - Ukupno (EU+Nac) HRK
= Ukupna ugovorena vrijednost bespovratnih sredstava]]*Ugovori_OPULJP[[#This Row],[STOPA NACIONALNOG SUFINANCIRANJA %]]</f>
        <v>60944.0265</v>
      </c>
      <c r="R3815" s="51">
        <f>Ugovori_OPULJP[[#This Row],[Bespovratna sredstva - Nacionalni dio - HRK]]/7.5345</f>
        <v>8088.662353175393</v>
      </c>
      <c r="S3815" s="52">
        <v>406293.51</v>
      </c>
      <c r="T3815" s="53">
        <f>Ugovori_OPULJP[[#This Row],[Bespovratna sredstva - Ukupno (EU+Nac) HRK
= Ukupna ugovorena vrijednost bespovratnih sredstava]]/7.5345</f>
        <v>53924.41568783595</v>
      </c>
      <c r="U3815" s="50">
        <v>0</v>
      </c>
      <c r="V3815" s="51">
        <f>Ugovori_OPULJP[[#This Row],[Javni doprinos korisnika - HRK]]/7.5345</f>
        <v>0</v>
      </c>
      <c r="W3815" s="50">
        <v>0</v>
      </c>
      <c r="X3815" s="51">
        <f>Ugovori_OPULJP[[#This Row],[Privatni doprinos korisnika - HRK]]/7.5345</f>
        <v>0</v>
      </c>
      <c r="Y3815" s="52">
        <v>406293.51</v>
      </c>
      <c r="Z3815" s="53">
        <f>Ugovori_OPULJP[[#This Row],[UKUPNI PRIHVATLJIVI IZDACI
TOTAL ELIGIBLE EXPENDITURE
= Bespovratna sredstva ukupno + doprinos korisnika
= Ukupni prihvatljivi troškovi
= Ukupna ugovorena vrijednost projekta HRK]]/7.5345</f>
        <v>53924.41568783595</v>
      </c>
      <c r="AA3815" s="44" t="s">
        <v>12326</v>
      </c>
      <c r="AB3815" s="44" t="s">
        <v>753</v>
      </c>
      <c r="AC3815" s="107" t="s">
        <v>13859</v>
      </c>
      <c r="AD3815" s="43" t="s">
        <v>12328</v>
      </c>
    </row>
    <row r="3816" spans="1:30" ht="88.5" customHeight="1" x14ac:dyDescent="0.2">
      <c r="A3816" s="61" t="s">
        <v>13860</v>
      </c>
      <c r="B3816" s="55" t="s">
        <v>12136</v>
      </c>
      <c r="C3816" s="56" t="s">
        <v>12323</v>
      </c>
      <c r="D3816" s="88" t="s">
        <v>13685</v>
      </c>
      <c r="E3816" s="44" t="s">
        <v>76</v>
      </c>
      <c r="F3816" s="62" t="s">
        <v>13861</v>
      </c>
      <c r="G3816" s="62" t="s">
        <v>13862</v>
      </c>
      <c r="H3816" s="59">
        <v>44536</v>
      </c>
      <c r="I3816" s="59">
        <v>44991</v>
      </c>
      <c r="J3816" s="48" t="str">
        <f>IF(Ugovori_OPULJP[[#This Row],[DATUM ZAVRŠETKA OPERACIJE]]&gt;DATE(2024,3,31),"u provedbi","završen")</f>
        <v>završen</v>
      </c>
      <c r="K3816" s="58" t="s">
        <v>13863</v>
      </c>
      <c r="L3816" s="58" t="s">
        <v>37</v>
      </c>
      <c r="M3816" s="74" t="s">
        <v>3114</v>
      </c>
      <c r="N3816" s="49">
        <v>0.15</v>
      </c>
      <c r="O3816" s="50">
        <f>Ugovori_OPULJP[[#This Row],[Bespovratna sredstva - Ukupno (EU+Nac) HRK
= Ukupna ugovorena vrijednost bespovratnih sredstava]]*Ugovori_OPULJP[[#This Row],[EU STOPA SUFINANCIRANJA %
EU CO-FINANCING RATE %]]</f>
        <v>409655.06050000002</v>
      </c>
      <c r="P3816" s="51">
        <f>Ugovori_OPULJP[[#This Row],[Bespovratna sredstva - EU dio - HRK]]/7.5345</f>
        <v>54370.570110823544</v>
      </c>
      <c r="Q3816" s="50">
        <f>Ugovori_OPULJP[[#This Row],[Bespovratna sredstva - Ukupno (EU+Nac) HRK
= Ukupna ugovorena vrijednost bespovratnih sredstava]]*Ugovori_OPULJP[[#This Row],[STOPA NACIONALNOG SUFINANCIRANJA %]]</f>
        <v>72292.069499999998</v>
      </c>
      <c r="R3816" s="51">
        <f>Ugovori_OPULJP[[#This Row],[Bespovratna sredstva - Nacionalni dio - HRK]]/7.5345</f>
        <v>9594.8064901453308</v>
      </c>
      <c r="S3816" s="52">
        <v>481947.13</v>
      </c>
      <c r="T3816" s="53">
        <f>Ugovori_OPULJP[[#This Row],[Bespovratna sredstva - Ukupno (EU+Nac) HRK
= Ukupna ugovorena vrijednost bespovratnih sredstava]]/7.5345</f>
        <v>63965.376600968877</v>
      </c>
      <c r="U3816" s="50">
        <v>0</v>
      </c>
      <c r="V3816" s="51">
        <f>Ugovori_OPULJP[[#This Row],[Javni doprinos korisnika - HRK]]/7.5345</f>
        <v>0</v>
      </c>
      <c r="W3816" s="50">
        <v>0</v>
      </c>
      <c r="X3816" s="51">
        <f>Ugovori_OPULJP[[#This Row],[Privatni doprinos korisnika - HRK]]/7.5345</f>
        <v>0</v>
      </c>
      <c r="Y3816" s="52">
        <v>481947.13</v>
      </c>
      <c r="Z3816" s="53">
        <f>Ugovori_OPULJP[[#This Row],[UKUPNI PRIHVATLJIVI IZDACI
TOTAL ELIGIBLE EXPENDITURE
= Bespovratna sredstva ukupno + doprinos korisnika
= Ukupni prihvatljivi troškovi
= Ukupna ugovorena vrijednost projekta HRK]]/7.5345</f>
        <v>63965.376600968877</v>
      </c>
      <c r="AA3816" s="44" t="s">
        <v>12326</v>
      </c>
      <c r="AB3816" s="44" t="s">
        <v>753</v>
      </c>
      <c r="AC3816" s="107" t="s">
        <v>13864</v>
      </c>
      <c r="AD3816" s="43" t="s">
        <v>12328</v>
      </c>
    </row>
    <row r="3817" spans="1:30" ht="88.5" customHeight="1" x14ac:dyDescent="0.2">
      <c r="A3817" s="61" t="s">
        <v>13865</v>
      </c>
      <c r="B3817" s="55" t="s">
        <v>12136</v>
      </c>
      <c r="C3817" s="56" t="s">
        <v>12323</v>
      </c>
      <c r="D3817" s="88" t="s">
        <v>13685</v>
      </c>
      <c r="E3817" s="44" t="s">
        <v>76</v>
      </c>
      <c r="F3817" s="62" t="s">
        <v>13866</v>
      </c>
      <c r="G3817" s="45" t="s">
        <v>3183</v>
      </c>
      <c r="H3817" s="59">
        <v>44641</v>
      </c>
      <c r="I3817" s="59">
        <v>45190</v>
      </c>
      <c r="J3817" s="48" t="str">
        <f>IF(Ugovori_OPULJP[[#This Row],[DATUM ZAVRŠETKA OPERACIJE]]&gt;DATE(2024,3,31),"u provedbi","završen")</f>
        <v>završen</v>
      </c>
      <c r="K3817" s="67" t="s">
        <v>99</v>
      </c>
      <c r="L3817" s="67" t="s">
        <v>99</v>
      </c>
      <c r="M3817" s="49">
        <v>0.85</v>
      </c>
      <c r="N3817" s="49">
        <v>0.15</v>
      </c>
      <c r="O3817" s="50">
        <f>Ugovori_OPULJP[[#This Row],[Bespovratna sredstva - Ukupno (EU+Nac) HRK
= Ukupna ugovorena vrijednost bespovratnih sredstava]]*Ugovori_OPULJP[[#This Row],[EU STOPA SUFINANCIRANJA %
EU CO-FINANCING RATE %]]</f>
        <v>360511.92799999996</v>
      </c>
      <c r="P3817" s="51">
        <f>Ugovori_OPULJP[[#This Row],[Bespovratna sredstva - EU dio - HRK]]/7.5345</f>
        <v>47848.155551131451</v>
      </c>
      <c r="Q3817" s="50">
        <f>Ugovori_OPULJP[[#This Row],[Bespovratna sredstva - Ukupno (EU+Nac) HRK
= Ukupna ugovorena vrijednost bespovratnih sredstava]]*Ugovori_OPULJP[[#This Row],[STOPA NACIONALNOG SUFINANCIRANJA %]]</f>
        <v>63619.751999999993</v>
      </c>
      <c r="R3817" s="51">
        <f>Ugovori_OPULJP[[#This Row],[Bespovratna sredstva - Nacionalni dio - HRK]]/7.5345</f>
        <v>8443.7921560820214</v>
      </c>
      <c r="S3817" s="52">
        <v>424131.68</v>
      </c>
      <c r="T3817" s="53">
        <f>Ugovori_OPULJP[[#This Row],[Bespovratna sredstva - Ukupno (EU+Nac) HRK
= Ukupna ugovorena vrijednost bespovratnih sredstava]]/7.5345</f>
        <v>56291.947707213483</v>
      </c>
      <c r="U3817" s="50">
        <v>0</v>
      </c>
      <c r="V3817" s="51">
        <f>Ugovori_OPULJP[[#This Row],[Javni doprinos korisnika - HRK]]/7.5345</f>
        <v>0</v>
      </c>
      <c r="W3817" s="50">
        <v>0</v>
      </c>
      <c r="X3817" s="51">
        <f>Ugovori_OPULJP[[#This Row],[Privatni doprinos korisnika - HRK]]/7.5345</f>
        <v>0</v>
      </c>
      <c r="Y3817" s="52">
        <v>424131.68</v>
      </c>
      <c r="Z3817" s="53">
        <f>Ugovori_OPULJP[[#This Row],[UKUPNI PRIHVATLJIVI IZDACI
TOTAL ELIGIBLE EXPENDITURE
= Bespovratna sredstva ukupno + doprinos korisnika
= Ukupni prihvatljivi troškovi
= Ukupna ugovorena vrijednost projekta HRK]]/7.5345</f>
        <v>56291.947707213483</v>
      </c>
      <c r="AA3817" s="44" t="s">
        <v>12326</v>
      </c>
      <c r="AB3817" s="44" t="s">
        <v>753</v>
      </c>
      <c r="AC3817" s="107" t="s">
        <v>13867</v>
      </c>
      <c r="AD3817" s="43" t="s">
        <v>12328</v>
      </c>
    </row>
    <row r="3818" spans="1:30" ht="88.5" customHeight="1" x14ac:dyDescent="0.2">
      <c r="A3818" s="61" t="s">
        <v>13868</v>
      </c>
      <c r="B3818" s="55" t="s">
        <v>12136</v>
      </c>
      <c r="C3818" s="56" t="s">
        <v>12323</v>
      </c>
      <c r="D3818" s="88" t="s">
        <v>13685</v>
      </c>
      <c r="E3818" s="44" t="s">
        <v>76</v>
      </c>
      <c r="F3818" s="62" t="s">
        <v>13869</v>
      </c>
      <c r="G3818" s="45" t="s">
        <v>493</v>
      </c>
      <c r="H3818" s="59">
        <v>44789</v>
      </c>
      <c r="I3818" s="59">
        <v>45154</v>
      </c>
      <c r="J3818" s="48" t="str">
        <f>IF(Ugovori_OPULJP[[#This Row],[DATUM ZAVRŠETKA OPERACIJE]]&gt;DATE(2024,3,31),"u provedbi","završen")</f>
        <v>završen</v>
      </c>
      <c r="K3818" s="67" t="s">
        <v>13870</v>
      </c>
      <c r="L3818" s="46" t="s">
        <v>271</v>
      </c>
      <c r="M3818" s="49">
        <v>0.85</v>
      </c>
      <c r="N3818" s="49">
        <v>0.15</v>
      </c>
      <c r="O3818" s="50">
        <f>Ugovori_OPULJP[[#This Row],[Bespovratna sredstva - Ukupno (EU+Nac) HRK
= Ukupna ugovorena vrijednost bespovratnih sredstava]]*Ugovori_OPULJP[[#This Row],[EU STOPA SUFINANCIRANJA %
EU CO-FINANCING RATE %]]</f>
        <v>381655.40599999996</v>
      </c>
      <c r="P3818" s="51">
        <f>Ugovori_OPULJP[[#This Row],[Bespovratna sredstva - EU dio - HRK]]/7.5345</f>
        <v>50654.377330944313</v>
      </c>
      <c r="Q3818" s="50">
        <f>Ugovori_OPULJP[[#This Row],[Bespovratna sredstva - Ukupno (EU+Nac) HRK
= Ukupna ugovorena vrijednost bespovratnih sredstava]]*Ugovori_OPULJP[[#This Row],[STOPA NACIONALNOG SUFINANCIRANJA %]]</f>
        <v>67350.953999999998</v>
      </c>
      <c r="R3818" s="51">
        <f>Ugovori_OPULJP[[#This Row],[Bespovratna sredstva - Nacionalni dio - HRK]]/7.5345</f>
        <v>8939.0077642842916</v>
      </c>
      <c r="S3818" s="52">
        <v>449006.36</v>
      </c>
      <c r="T3818" s="51">
        <f>Ugovori_OPULJP[[#This Row],[Bespovratna sredstva - Ukupno (EU+Nac) HRK
= Ukupna ugovorena vrijednost bespovratnih sredstava]]/7.5345</f>
        <v>59593.385095228608</v>
      </c>
      <c r="U3818" s="50">
        <v>0</v>
      </c>
      <c r="V3818" s="51">
        <f>Ugovori_OPULJP[[#This Row],[Javni doprinos korisnika - HRK]]/7.5345</f>
        <v>0</v>
      </c>
      <c r="W3818" s="50">
        <v>0</v>
      </c>
      <c r="X3818" s="51">
        <f>Ugovori_OPULJP[[#This Row],[Privatni doprinos korisnika - HRK]]/7.5345</f>
        <v>0</v>
      </c>
      <c r="Y3818" s="52">
        <v>449006.36</v>
      </c>
      <c r="Z3818" s="53">
        <f>Ugovori_OPULJP[[#This Row],[UKUPNI PRIHVATLJIVI IZDACI
TOTAL ELIGIBLE EXPENDITURE
= Bespovratna sredstva ukupno + doprinos korisnika
= Ukupni prihvatljivi troškovi
= Ukupna ugovorena vrijednost projekta HRK]]/7.5345</f>
        <v>59593.385095228608</v>
      </c>
      <c r="AA3818" s="44" t="s">
        <v>12326</v>
      </c>
      <c r="AB3818" s="44" t="s">
        <v>753</v>
      </c>
      <c r="AC3818" s="107" t="s">
        <v>13871</v>
      </c>
      <c r="AD3818" s="63" t="s">
        <v>12328</v>
      </c>
    </row>
    <row r="3819" spans="1:30" ht="88.5" customHeight="1" x14ac:dyDescent="0.2">
      <c r="A3819" s="61" t="s">
        <v>13872</v>
      </c>
      <c r="B3819" s="55" t="s">
        <v>12136</v>
      </c>
      <c r="C3819" s="56" t="s">
        <v>12323</v>
      </c>
      <c r="D3819" s="88" t="s">
        <v>13685</v>
      </c>
      <c r="E3819" s="44" t="s">
        <v>76</v>
      </c>
      <c r="F3819" s="62" t="s">
        <v>13873</v>
      </c>
      <c r="G3819" s="62" t="s">
        <v>328</v>
      </c>
      <c r="H3819" s="59">
        <v>44652</v>
      </c>
      <c r="I3819" s="59">
        <v>45017</v>
      </c>
      <c r="J3819" s="48" t="str">
        <f>IF(Ugovori_OPULJP[[#This Row],[DATUM ZAVRŠETKA OPERACIJE]]&gt;DATE(2024,3,31),"u provedbi","završen")</f>
        <v>završen</v>
      </c>
      <c r="K3819" s="67" t="s">
        <v>13874</v>
      </c>
      <c r="L3819" s="67" t="s">
        <v>104</v>
      </c>
      <c r="M3819" s="49">
        <v>0.85</v>
      </c>
      <c r="N3819" s="49">
        <v>0.15</v>
      </c>
      <c r="O3819" s="50">
        <f>Ugovori_OPULJP[[#This Row],[Bespovratna sredstva - Ukupno (EU+Nac) HRK
= Ukupna ugovorena vrijednost bespovratnih sredstava]]*Ugovori_OPULJP[[#This Row],[EU STOPA SUFINANCIRANJA %
EU CO-FINANCING RATE %]]</f>
        <v>319370.72950000002</v>
      </c>
      <c r="P3819" s="51">
        <f>Ugovori_OPULJP[[#This Row],[Bespovratna sredstva - EU dio - HRK]]/7.5345</f>
        <v>42387.780144667864</v>
      </c>
      <c r="Q3819" s="50">
        <f>Ugovori_OPULJP[[#This Row],[Bespovratna sredstva - Ukupno (EU+Nac) HRK
= Ukupna ugovorena vrijednost bespovratnih sredstava]]*Ugovori_OPULJP[[#This Row],[STOPA NACIONALNOG SUFINANCIRANJA %]]</f>
        <v>56359.540500000003</v>
      </c>
      <c r="R3819" s="51">
        <f>Ugovori_OPULJP[[#This Row],[Bespovratna sredstva - Nacionalni dio - HRK]]/7.5345</f>
        <v>7480.1964961178583</v>
      </c>
      <c r="S3819" s="52">
        <v>375730.27</v>
      </c>
      <c r="T3819" s="53">
        <f>Ugovori_OPULJP[[#This Row],[Bespovratna sredstva - Ukupno (EU+Nac) HRK
= Ukupna ugovorena vrijednost bespovratnih sredstava]]/7.5345</f>
        <v>49867.976640785717</v>
      </c>
      <c r="U3819" s="50">
        <v>0</v>
      </c>
      <c r="V3819" s="51">
        <f>Ugovori_OPULJP[[#This Row],[Javni doprinos korisnika - HRK]]/7.5345</f>
        <v>0</v>
      </c>
      <c r="W3819" s="50">
        <v>0</v>
      </c>
      <c r="X3819" s="51">
        <f>Ugovori_OPULJP[[#This Row],[Privatni doprinos korisnika - HRK]]/7.5345</f>
        <v>0</v>
      </c>
      <c r="Y3819" s="52">
        <v>375730.27</v>
      </c>
      <c r="Z3819" s="53">
        <f>Ugovori_OPULJP[[#This Row],[UKUPNI PRIHVATLJIVI IZDACI
TOTAL ELIGIBLE EXPENDITURE
= Bespovratna sredstva ukupno + doprinos korisnika
= Ukupni prihvatljivi troškovi
= Ukupna ugovorena vrijednost projekta HRK]]/7.5345</f>
        <v>49867.976640785717</v>
      </c>
      <c r="AA3819" s="44" t="s">
        <v>12326</v>
      </c>
      <c r="AB3819" s="44" t="s">
        <v>753</v>
      </c>
      <c r="AC3819" s="107" t="s">
        <v>13875</v>
      </c>
      <c r="AD3819" s="43" t="s">
        <v>12328</v>
      </c>
    </row>
    <row r="3820" spans="1:30" ht="88.5" customHeight="1" x14ac:dyDescent="0.2">
      <c r="A3820" s="61" t="s">
        <v>13876</v>
      </c>
      <c r="B3820" s="55" t="s">
        <v>12136</v>
      </c>
      <c r="C3820" s="56" t="s">
        <v>12323</v>
      </c>
      <c r="D3820" s="88" t="s">
        <v>13685</v>
      </c>
      <c r="E3820" s="44" t="s">
        <v>76</v>
      </c>
      <c r="F3820" s="62" t="s">
        <v>13877</v>
      </c>
      <c r="G3820" s="62" t="s">
        <v>1455</v>
      </c>
      <c r="H3820" s="59">
        <v>44670</v>
      </c>
      <c r="I3820" s="59">
        <v>45035</v>
      </c>
      <c r="J3820" s="48" t="str">
        <f>IF(Ugovori_OPULJP[[#This Row],[DATUM ZAVRŠETKA OPERACIJE]]&gt;DATE(2024,3,31),"u provedbi","završen")</f>
        <v>završen</v>
      </c>
      <c r="K3820" s="67" t="s">
        <v>2419</v>
      </c>
      <c r="L3820" s="67" t="s">
        <v>94</v>
      </c>
      <c r="M3820" s="49">
        <v>0.85</v>
      </c>
      <c r="N3820" s="49">
        <v>0.15</v>
      </c>
      <c r="O3820" s="50">
        <f>Ugovori_OPULJP[[#This Row],[Bespovratna sredstva - Ukupno (EU+Nac) HRK
= Ukupna ugovorena vrijednost bespovratnih sredstava]]*Ugovori_OPULJP[[#This Row],[EU STOPA SUFINANCIRANJA %
EU CO-FINANCING RATE %]]</f>
        <v>321299.50699999998</v>
      </c>
      <c r="P3820" s="51">
        <f>Ugovori_OPULJP[[#This Row],[Bespovratna sredstva - EU dio - HRK]]/7.5345</f>
        <v>42643.772911274798</v>
      </c>
      <c r="Q3820" s="50">
        <f>Ugovori_OPULJP[[#This Row],[Bespovratna sredstva - Ukupno (EU+Nac) HRK
= Ukupna ugovorena vrijednost bespovratnih sredstava]]*Ugovori_OPULJP[[#This Row],[STOPA NACIONALNOG SUFINANCIRANJA %]]</f>
        <v>56699.912999999993</v>
      </c>
      <c r="R3820" s="51">
        <f>Ugovori_OPULJP[[#This Row],[Bespovratna sredstva - Nacionalni dio - HRK]]/7.5345</f>
        <v>7525.3716902249635</v>
      </c>
      <c r="S3820" s="52">
        <v>377999.42</v>
      </c>
      <c r="T3820" s="53">
        <f>Ugovori_OPULJP[[#This Row],[Bespovratna sredstva - Ukupno (EU+Nac) HRK
= Ukupna ugovorena vrijednost bespovratnih sredstava]]/7.5345</f>
        <v>50169.144601499764</v>
      </c>
      <c r="U3820" s="50">
        <v>0</v>
      </c>
      <c r="V3820" s="51">
        <f>Ugovori_OPULJP[[#This Row],[Javni doprinos korisnika - HRK]]/7.5345</f>
        <v>0</v>
      </c>
      <c r="W3820" s="50">
        <v>0</v>
      </c>
      <c r="X3820" s="51">
        <f>Ugovori_OPULJP[[#This Row],[Privatni doprinos korisnika - HRK]]/7.5345</f>
        <v>0</v>
      </c>
      <c r="Y3820" s="52">
        <v>377999.42</v>
      </c>
      <c r="Z3820" s="53">
        <f>Ugovori_OPULJP[[#This Row],[UKUPNI PRIHVATLJIVI IZDACI
TOTAL ELIGIBLE EXPENDITURE
= Bespovratna sredstva ukupno + doprinos korisnika
= Ukupni prihvatljivi troškovi
= Ukupna ugovorena vrijednost projekta HRK]]/7.5345</f>
        <v>50169.144601499764</v>
      </c>
      <c r="AA3820" s="44" t="s">
        <v>12326</v>
      </c>
      <c r="AB3820" s="44" t="s">
        <v>753</v>
      </c>
      <c r="AC3820" s="107" t="s">
        <v>13878</v>
      </c>
      <c r="AD3820" s="43" t="s">
        <v>12328</v>
      </c>
    </row>
    <row r="3821" spans="1:30" ht="88.5" customHeight="1" x14ac:dyDescent="0.2">
      <c r="A3821" s="61" t="s">
        <v>13879</v>
      </c>
      <c r="B3821" s="55" t="s">
        <v>12136</v>
      </c>
      <c r="C3821" s="56" t="s">
        <v>12323</v>
      </c>
      <c r="D3821" s="88" t="s">
        <v>13685</v>
      </c>
      <c r="E3821" s="44" t="s">
        <v>76</v>
      </c>
      <c r="F3821" s="62" t="s">
        <v>13880</v>
      </c>
      <c r="G3821" s="62" t="s">
        <v>13881</v>
      </c>
      <c r="H3821" s="59">
        <v>44532</v>
      </c>
      <c r="I3821" s="59">
        <v>44897</v>
      </c>
      <c r="J3821" s="48" t="str">
        <f>IF(Ugovori_OPULJP[[#This Row],[DATUM ZAVRŠETKA OPERACIJE]]&gt;DATE(2024,3,31),"u provedbi","završen")</f>
        <v>završen</v>
      </c>
      <c r="K3821" s="58" t="s">
        <v>104</v>
      </c>
      <c r="L3821" s="58" t="s">
        <v>104</v>
      </c>
      <c r="M3821" s="74" t="s">
        <v>3114</v>
      </c>
      <c r="N3821" s="49">
        <v>0.15</v>
      </c>
      <c r="O3821" s="50">
        <f>Ugovori_OPULJP[[#This Row],[Bespovratna sredstva - Ukupno (EU+Nac) HRK
= Ukupna ugovorena vrijednost bespovratnih sredstava]]*Ugovori_OPULJP[[#This Row],[EU STOPA SUFINANCIRANJA %
EU CO-FINANCING RATE %]]</f>
        <v>328048.71950000001</v>
      </c>
      <c r="P3821" s="51">
        <f>Ugovori_OPULJP[[#This Row],[Bespovratna sredstva - EU dio - HRK]]/7.5345</f>
        <v>43539.547348861903</v>
      </c>
      <c r="Q3821" s="50">
        <f>Ugovori_OPULJP[[#This Row],[Bespovratna sredstva - Ukupno (EU+Nac) HRK
= Ukupna ugovorena vrijednost bespovratnih sredstava]]*Ugovori_OPULJP[[#This Row],[STOPA NACIONALNOG SUFINANCIRANJA %]]</f>
        <v>57890.950499999999</v>
      </c>
      <c r="R3821" s="51">
        <f>Ugovori_OPULJP[[#This Row],[Bespovratna sredstva - Nacionalni dio - HRK]]/7.5345</f>
        <v>7683.4495321520999</v>
      </c>
      <c r="S3821" s="52">
        <v>385939.67</v>
      </c>
      <c r="T3821" s="53">
        <f>Ugovori_OPULJP[[#This Row],[Bespovratna sredstva - Ukupno (EU+Nac) HRK
= Ukupna ugovorena vrijednost bespovratnih sredstava]]/7.5345</f>
        <v>51222.996881013998</v>
      </c>
      <c r="U3821" s="50">
        <v>0</v>
      </c>
      <c r="V3821" s="51">
        <f>Ugovori_OPULJP[[#This Row],[Javni doprinos korisnika - HRK]]/7.5345</f>
        <v>0</v>
      </c>
      <c r="W3821" s="50">
        <v>0</v>
      </c>
      <c r="X3821" s="51">
        <f>Ugovori_OPULJP[[#This Row],[Privatni doprinos korisnika - HRK]]/7.5345</f>
        <v>0</v>
      </c>
      <c r="Y3821" s="52">
        <v>385939.67</v>
      </c>
      <c r="Z3821" s="53">
        <f>Ugovori_OPULJP[[#This Row],[UKUPNI PRIHVATLJIVI IZDACI
TOTAL ELIGIBLE EXPENDITURE
= Bespovratna sredstva ukupno + doprinos korisnika
= Ukupni prihvatljivi troškovi
= Ukupna ugovorena vrijednost projekta HRK]]/7.5345</f>
        <v>51222.996881013998</v>
      </c>
      <c r="AA3821" s="44" t="s">
        <v>12326</v>
      </c>
      <c r="AB3821" s="44" t="s">
        <v>753</v>
      </c>
      <c r="AC3821" s="107" t="s">
        <v>13882</v>
      </c>
      <c r="AD3821" s="43" t="s">
        <v>12328</v>
      </c>
    </row>
    <row r="3822" spans="1:30" ht="88.5" customHeight="1" x14ac:dyDescent="0.2">
      <c r="A3822" s="61" t="s">
        <v>13883</v>
      </c>
      <c r="B3822" s="55" t="s">
        <v>12136</v>
      </c>
      <c r="C3822" s="56" t="s">
        <v>12323</v>
      </c>
      <c r="D3822" s="88" t="s">
        <v>13685</v>
      </c>
      <c r="E3822" s="44" t="s">
        <v>76</v>
      </c>
      <c r="F3822" s="62" t="s">
        <v>13884</v>
      </c>
      <c r="G3822" s="62" t="s">
        <v>13885</v>
      </c>
      <c r="H3822" s="59">
        <v>44533</v>
      </c>
      <c r="I3822" s="59">
        <v>45080</v>
      </c>
      <c r="J3822" s="48" t="str">
        <f>IF(Ugovori_OPULJP[[#This Row],[DATUM ZAVRŠETKA OPERACIJE]]&gt;DATE(2024,3,31),"u provedbi","završen")</f>
        <v>završen</v>
      </c>
      <c r="K3822" s="58" t="s">
        <v>99</v>
      </c>
      <c r="L3822" s="58" t="s">
        <v>99</v>
      </c>
      <c r="M3822" s="74" t="s">
        <v>3114</v>
      </c>
      <c r="N3822" s="49">
        <v>0.15</v>
      </c>
      <c r="O3822" s="50">
        <f>Ugovori_OPULJP[[#This Row],[Bespovratna sredstva - Ukupno (EU+Nac) HRK
= Ukupna ugovorena vrijednost bespovratnih sredstava]]*Ugovori_OPULJP[[#This Row],[EU STOPA SUFINANCIRANJA %
EU CO-FINANCING RATE %]]</f>
        <v>409568.81949999998</v>
      </c>
      <c r="P3822" s="51">
        <f>Ugovori_OPULJP[[#This Row],[Bespovratna sredstva - EU dio - HRK]]/7.5345</f>
        <v>54359.123963103055</v>
      </c>
      <c r="Q3822" s="50">
        <f>Ugovori_OPULJP[[#This Row],[Bespovratna sredstva - Ukupno (EU+Nac) HRK
= Ukupna ugovorena vrijednost bespovratnih sredstava]]*Ugovori_OPULJP[[#This Row],[STOPA NACIONALNOG SUFINANCIRANJA %]]</f>
        <v>72276.8505</v>
      </c>
      <c r="R3822" s="51">
        <f>Ugovori_OPULJP[[#This Row],[Bespovratna sredstva - Nacionalni dio - HRK]]/7.5345</f>
        <v>9592.786581724069</v>
      </c>
      <c r="S3822" s="52">
        <v>481845.67</v>
      </c>
      <c r="T3822" s="53">
        <f>Ugovori_OPULJP[[#This Row],[Bespovratna sredstva - Ukupno (EU+Nac) HRK
= Ukupna ugovorena vrijednost bespovratnih sredstava]]/7.5345</f>
        <v>63951.910544827122</v>
      </c>
      <c r="U3822" s="50">
        <v>0</v>
      </c>
      <c r="V3822" s="51">
        <f>Ugovori_OPULJP[[#This Row],[Javni doprinos korisnika - HRK]]/7.5345</f>
        <v>0</v>
      </c>
      <c r="W3822" s="50">
        <v>0</v>
      </c>
      <c r="X3822" s="51">
        <f>Ugovori_OPULJP[[#This Row],[Privatni doprinos korisnika - HRK]]/7.5345</f>
        <v>0</v>
      </c>
      <c r="Y3822" s="52">
        <v>481845.67</v>
      </c>
      <c r="Z3822" s="53">
        <f>Ugovori_OPULJP[[#This Row],[UKUPNI PRIHVATLJIVI IZDACI
TOTAL ELIGIBLE EXPENDITURE
= Bespovratna sredstva ukupno + doprinos korisnika
= Ukupni prihvatljivi troškovi
= Ukupna ugovorena vrijednost projekta HRK]]/7.5345</f>
        <v>63951.910544827122</v>
      </c>
      <c r="AA3822" s="44" t="s">
        <v>12326</v>
      </c>
      <c r="AB3822" s="44" t="s">
        <v>753</v>
      </c>
      <c r="AC3822" s="107" t="s">
        <v>13886</v>
      </c>
      <c r="AD3822" s="43" t="s">
        <v>12328</v>
      </c>
    </row>
    <row r="3823" spans="1:30" ht="88.5" customHeight="1" x14ac:dyDescent="0.2">
      <c r="A3823" s="61" t="s">
        <v>13887</v>
      </c>
      <c r="B3823" s="55" t="s">
        <v>12136</v>
      </c>
      <c r="C3823" s="56" t="s">
        <v>12323</v>
      </c>
      <c r="D3823" s="88" t="s">
        <v>13685</v>
      </c>
      <c r="E3823" s="44" t="s">
        <v>76</v>
      </c>
      <c r="F3823" s="62" t="s">
        <v>13888</v>
      </c>
      <c r="G3823" s="62" t="s">
        <v>13889</v>
      </c>
      <c r="H3823" s="59">
        <v>44641</v>
      </c>
      <c r="I3823" s="59">
        <v>45006</v>
      </c>
      <c r="J3823" s="48" t="str">
        <f>IF(Ugovori_OPULJP[[#This Row],[DATUM ZAVRŠETKA OPERACIJE]]&gt;DATE(2024,3,31),"u provedbi","završen")</f>
        <v>završen</v>
      </c>
      <c r="K3823" s="67" t="s">
        <v>79</v>
      </c>
      <c r="L3823" s="67" t="s">
        <v>79</v>
      </c>
      <c r="M3823" s="49">
        <v>0.85</v>
      </c>
      <c r="N3823" s="49">
        <v>0.15</v>
      </c>
      <c r="O3823" s="50">
        <f>Ugovori_OPULJP[[#This Row],[Bespovratna sredstva - Ukupno (EU+Nac) HRK
= Ukupna ugovorena vrijednost bespovratnih sredstava]]*Ugovori_OPULJP[[#This Row],[EU STOPA SUFINANCIRANJA %
EU CO-FINANCING RATE %]]</f>
        <v>287307.1825</v>
      </c>
      <c r="P3823" s="51">
        <f>Ugovori_OPULJP[[#This Row],[Bespovratna sredstva - EU dio - HRK]]/7.5345</f>
        <v>38132.2161390935</v>
      </c>
      <c r="Q3823" s="50">
        <f>Ugovori_OPULJP[[#This Row],[Bespovratna sredstva - Ukupno (EU+Nac) HRK
= Ukupna ugovorena vrijednost bespovratnih sredstava]]*Ugovori_OPULJP[[#This Row],[STOPA NACIONALNOG SUFINANCIRANJA %]]</f>
        <v>50701.267500000002</v>
      </c>
      <c r="R3823" s="51">
        <f>Ugovori_OPULJP[[#This Row],[Bespovratna sredstva - Nacionalni dio - HRK]]/7.5345</f>
        <v>6729.2146127812066</v>
      </c>
      <c r="S3823" s="52">
        <v>338008.45</v>
      </c>
      <c r="T3823" s="53">
        <f>Ugovori_OPULJP[[#This Row],[Bespovratna sredstva - Ukupno (EU+Nac) HRK
= Ukupna ugovorena vrijednost bespovratnih sredstava]]/7.5345</f>
        <v>44861.430751874708</v>
      </c>
      <c r="U3823" s="50">
        <v>0</v>
      </c>
      <c r="V3823" s="51">
        <f>Ugovori_OPULJP[[#This Row],[Javni doprinos korisnika - HRK]]/7.5345</f>
        <v>0</v>
      </c>
      <c r="W3823" s="50">
        <v>0</v>
      </c>
      <c r="X3823" s="51">
        <f>Ugovori_OPULJP[[#This Row],[Privatni doprinos korisnika - HRK]]/7.5345</f>
        <v>0</v>
      </c>
      <c r="Y3823" s="52">
        <v>338008.45</v>
      </c>
      <c r="Z3823" s="53">
        <f>Ugovori_OPULJP[[#This Row],[UKUPNI PRIHVATLJIVI IZDACI
TOTAL ELIGIBLE EXPENDITURE
= Bespovratna sredstva ukupno + doprinos korisnika
= Ukupni prihvatljivi troškovi
= Ukupna ugovorena vrijednost projekta HRK]]/7.5345</f>
        <v>44861.430751874708</v>
      </c>
      <c r="AA3823" s="44" t="s">
        <v>12326</v>
      </c>
      <c r="AB3823" s="44" t="s">
        <v>753</v>
      </c>
      <c r="AC3823" s="107" t="s">
        <v>13890</v>
      </c>
      <c r="AD3823" s="43" t="s">
        <v>12328</v>
      </c>
    </row>
    <row r="3824" spans="1:30" ht="88.5" customHeight="1" x14ac:dyDescent="0.2">
      <c r="A3824" s="61" t="s">
        <v>13891</v>
      </c>
      <c r="B3824" s="55" t="s">
        <v>12136</v>
      </c>
      <c r="C3824" s="56" t="s">
        <v>12323</v>
      </c>
      <c r="D3824" s="88" t="s">
        <v>13685</v>
      </c>
      <c r="E3824" s="44" t="s">
        <v>76</v>
      </c>
      <c r="F3824" s="62" t="s">
        <v>13892</v>
      </c>
      <c r="G3824" s="62" t="s">
        <v>13893</v>
      </c>
      <c r="H3824" s="59">
        <v>44532</v>
      </c>
      <c r="I3824" s="59">
        <v>44897</v>
      </c>
      <c r="J3824" s="48" t="str">
        <f>IF(Ugovori_OPULJP[[#This Row],[DATUM ZAVRŠETKA OPERACIJE]]&gt;DATE(2024,3,31),"u provedbi","završen")</f>
        <v>završen</v>
      </c>
      <c r="K3824" s="58" t="s">
        <v>249</v>
      </c>
      <c r="L3824" s="46" t="s">
        <v>249</v>
      </c>
      <c r="M3824" s="74" t="s">
        <v>3114</v>
      </c>
      <c r="N3824" s="49">
        <v>0.15</v>
      </c>
      <c r="O3824" s="50">
        <f>Ugovori_OPULJP[[#This Row],[Bespovratna sredstva - Ukupno (EU+Nac) HRK
= Ukupna ugovorena vrijednost bespovratnih sredstava]]*Ugovori_OPULJP[[#This Row],[EU STOPA SUFINANCIRANJA %
EU CO-FINANCING RATE %]]</f>
        <v>356099.08499999996</v>
      </c>
      <c r="P3824" s="51">
        <f>Ugovori_OPULJP[[#This Row],[Bespovratna sredstva - EU dio - HRK]]/7.5345</f>
        <v>47262.470635078629</v>
      </c>
      <c r="Q3824" s="50">
        <f>Ugovori_OPULJP[[#This Row],[Bespovratna sredstva - Ukupno (EU+Nac) HRK
= Ukupna ugovorena vrijednost bespovratnih sredstava]]*Ugovori_OPULJP[[#This Row],[STOPA NACIONALNOG SUFINANCIRANJA %]]</f>
        <v>62841.014999999992</v>
      </c>
      <c r="R3824" s="51">
        <f>Ugovori_OPULJP[[#This Row],[Bespovratna sredstva - Nacionalni dio - HRK]]/7.5345</f>
        <v>8340.4359944256412</v>
      </c>
      <c r="S3824" s="52">
        <v>418940.1</v>
      </c>
      <c r="T3824" s="53">
        <f>Ugovori_OPULJP[[#This Row],[Bespovratna sredstva - Ukupno (EU+Nac) HRK
= Ukupna ugovorena vrijednost bespovratnih sredstava]]/7.5345</f>
        <v>55602.906629504272</v>
      </c>
      <c r="U3824" s="50">
        <v>0</v>
      </c>
      <c r="V3824" s="51">
        <f>Ugovori_OPULJP[[#This Row],[Javni doprinos korisnika - HRK]]/7.5345</f>
        <v>0</v>
      </c>
      <c r="W3824" s="50">
        <v>0</v>
      </c>
      <c r="X3824" s="51">
        <f>Ugovori_OPULJP[[#This Row],[Privatni doprinos korisnika - HRK]]/7.5345</f>
        <v>0</v>
      </c>
      <c r="Y3824" s="52">
        <v>418940.1</v>
      </c>
      <c r="Z3824" s="53">
        <f>Ugovori_OPULJP[[#This Row],[UKUPNI PRIHVATLJIVI IZDACI
TOTAL ELIGIBLE EXPENDITURE
= Bespovratna sredstva ukupno + doprinos korisnika
= Ukupni prihvatljivi troškovi
= Ukupna ugovorena vrijednost projekta HRK]]/7.5345</f>
        <v>55602.906629504272</v>
      </c>
      <c r="AA3824" s="44" t="s">
        <v>12326</v>
      </c>
      <c r="AB3824" s="44" t="s">
        <v>753</v>
      </c>
      <c r="AC3824" s="107" t="s">
        <v>13894</v>
      </c>
      <c r="AD3824" s="43" t="s">
        <v>12328</v>
      </c>
    </row>
    <row r="3825" spans="1:30" ht="88.5" customHeight="1" x14ac:dyDescent="0.2">
      <c r="A3825" s="66" t="s">
        <v>13895</v>
      </c>
      <c r="B3825" s="55" t="s">
        <v>12136</v>
      </c>
      <c r="C3825" s="56" t="s">
        <v>12323</v>
      </c>
      <c r="D3825" s="88" t="s">
        <v>13685</v>
      </c>
      <c r="E3825" s="44" t="s">
        <v>76</v>
      </c>
      <c r="F3825" s="62" t="s">
        <v>13896</v>
      </c>
      <c r="G3825" s="64" t="s">
        <v>13897</v>
      </c>
      <c r="H3825" s="59">
        <v>44735</v>
      </c>
      <c r="I3825" s="59">
        <v>45283</v>
      </c>
      <c r="J3825" s="48" t="str">
        <f>IF(Ugovori_OPULJP[[#This Row],[DATUM ZAVRŠETKA OPERACIJE]]&gt;DATE(2024,3,31),"u provedbi","završen")</f>
        <v>završen</v>
      </c>
      <c r="K3825" s="58" t="s">
        <v>104</v>
      </c>
      <c r="L3825" s="58" t="s">
        <v>104</v>
      </c>
      <c r="M3825" s="74" t="s">
        <v>3114</v>
      </c>
      <c r="N3825" s="49">
        <v>0.15</v>
      </c>
      <c r="O3825" s="50">
        <f>Ugovori_OPULJP[[#This Row],[Bespovratna sredstva - Ukupno (EU+Nac) HRK
= Ukupna ugovorena vrijednost bespovratnih sredstava]]*Ugovori_OPULJP[[#This Row],[EU STOPA SUFINANCIRANJA %
EU CO-FINANCING RATE %]]</f>
        <v>298293.89999999997</v>
      </c>
      <c r="P3825" s="51">
        <f>Ugovori_OPULJP[[#This Row],[Bespovratna sredstva - EU dio - HRK]]/7.5345</f>
        <v>39590.404140951614</v>
      </c>
      <c r="Q3825" s="50">
        <f>Ugovori_OPULJP[[#This Row],[Bespovratna sredstva - Ukupno (EU+Nac) HRK
= Ukupna ugovorena vrijednost bespovratnih sredstava]]*Ugovori_OPULJP[[#This Row],[STOPA NACIONALNOG SUFINANCIRANJA %]]</f>
        <v>52640.1</v>
      </c>
      <c r="R3825" s="51">
        <f>Ugovori_OPULJP[[#This Row],[Bespovratna sredstva - Nacionalni dio - HRK]]/7.5345</f>
        <v>6986.5419072267559</v>
      </c>
      <c r="S3825" s="52">
        <v>350934</v>
      </c>
      <c r="T3825" s="53">
        <f>Ugovori_OPULJP[[#This Row],[Bespovratna sredstva - Ukupno (EU+Nac) HRK
= Ukupna ugovorena vrijednost bespovratnih sredstava]]/7.5345</f>
        <v>46576.946048178375</v>
      </c>
      <c r="U3825" s="50">
        <v>0</v>
      </c>
      <c r="V3825" s="51">
        <f>Ugovori_OPULJP[[#This Row],[Javni doprinos korisnika - HRK]]/7.5345</f>
        <v>0</v>
      </c>
      <c r="W3825" s="50">
        <v>0</v>
      </c>
      <c r="X3825" s="51">
        <f>Ugovori_OPULJP[[#This Row],[Privatni doprinos korisnika - HRK]]/7.5345</f>
        <v>0</v>
      </c>
      <c r="Y3825" s="52">
        <v>350934</v>
      </c>
      <c r="Z3825" s="53">
        <f>Ugovori_OPULJP[[#This Row],[UKUPNI PRIHVATLJIVI IZDACI
TOTAL ELIGIBLE EXPENDITURE
= Bespovratna sredstva ukupno + doprinos korisnika
= Ukupni prihvatljivi troškovi
= Ukupna ugovorena vrijednost projekta HRK]]/7.5345</f>
        <v>46576.946048178375</v>
      </c>
      <c r="AA3825" s="44" t="s">
        <v>12326</v>
      </c>
      <c r="AB3825" s="44" t="s">
        <v>753</v>
      </c>
      <c r="AC3825" s="107" t="s">
        <v>13898</v>
      </c>
      <c r="AD3825" s="43" t="s">
        <v>12328</v>
      </c>
    </row>
    <row r="3826" spans="1:30" ht="88.5" customHeight="1" x14ac:dyDescent="0.2">
      <c r="A3826" s="61" t="s">
        <v>13899</v>
      </c>
      <c r="B3826" s="55" t="s">
        <v>12136</v>
      </c>
      <c r="C3826" s="56" t="s">
        <v>12323</v>
      </c>
      <c r="D3826" s="88" t="s">
        <v>13685</v>
      </c>
      <c r="E3826" s="44" t="s">
        <v>76</v>
      </c>
      <c r="F3826" s="62" t="s">
        <v>13900</v>
      </c>
      <c r="G3826" s="62" t="s">
        <v>13901</v>
      </c>
      <c r="H3826" s="59">
        <v>44557</v>
      </c>
      <c r="I3826" s="59">
        <v>45043</v>
      </c>
      <c r="J3826" s="48" t="str">
        <f>IF(Ugovori_OPULJP[[#This Row],[DATUM ZAVRŠETKA OPERACIJE]]&gt;DATE(2024,3,31),"u provedbi","završen")</f>
        <v>završen</v>
      </c>
      <c r="K3826" s="58" t="s">
        <v>13902</v>
      </c>
      <c r="L3826" s="58" t="s">
        <v>99</v>
      </c>
      <c r="M3826" s="74" t="s">
        <v>3114</v>
      </c>
      <c r="N3826" s="49">
        <v>0.15</v>
      </c>
      <c r="O3826" s="50">
        <f>Ugovori_OPULJP[[#This Row],[Bespovratna sredstva - Ukupno (EU+Nac) HRK
= Ukupna ugovorena vrijednost bespovratnih sredstava]]*Ugovori_OPULJP[[#This Row],[EU STOPA SUFINANCIRANJA %
EU CO-FINANCING RATE %]]</f>
        <v>416014.64149999997</v>
      </c>
      <c r="P3826" s="51">
        <f>Ugovori_OPULJP[[#This Row],[Bespovratna sredstva - EU dio - HRK]]/7.5345</f>
        <v>55214.631561483831</v>
      </c>
      <c r="Q3826" s="50">
        <f>Ugovori_OPULJP[[#This Row],[Bespovratna sredstva - Ukupno (EU+Nac) HRK
= Ukupna ugovorena vrijednost bespovratnih sredstava]]*Ugovori_OPULJP[[#This Row],[STOPA NACIONALNOG SUFINANCIRANJA %]]</f>
        <v>73414.348499999993</v>
      </c>
      <c r="R3826" s="51">
        <f>Ugovori_OPULJP[[#This Row],[Bespovratna sredstva - Nacionalni dio - HRK]]/7.5345</f>
        <v>9743.758510850088</v>
      </c>
      <c r="S3826" s="52">
        <v>489428.99</v>
      </c>
      <c r="T3826" s="53">
        <f>Ugovori_OPULJP[[#This Row],[Bespovratna sredstva - Ukupno (EU+Nac) HRK
= Ukupna ugovorena vrijednost bespovratnih sredstava]]/7.5345</f>
        <v>64958.390072333925</v>
      </c>
      <c r="U3826" s="50">
        <v>0</v>
      </c>
      <c r="V3826" s="51">
        <f>Ugovori_OPULJP[[#This Row],[Javni doprinos korisnika - HRK]]/7.5345</f>
        <v>0</v>
      </c>
      <c r="W3826" s="50">
        <v>0</v>
      </c>
      <c r="X3826" s="51">
        <f>Ugovori_OPULJP[[#This Row],[Privatni doprinos korisnika - HRK]]/7.5345</f>
        <v>0</v>
      </c>
      <c r="Y3826" s="52">
        <v>489428.99</v>
      </c>
      <c r="Z3826" s="53">
        <f>Ugovori_OPULJP[[#This Row],[UKUPNI PRIHVATLJIVI IZDACI
TOTAL ELIGIBLE EXPENDITURE
= Bespovratna sredstva ukupno + doprinos korisnika
= Ukupni prihvatljivi troškovi
= Ukupna ugovorena vrijednost projekta HRK]]/7.5345</f>
        <v>64958.390072333925</v>
      </c>
      <c r="AA3826" s="57" t="s">
        <v>12326</v>
      </c>
      <c r="AB3826" s="57" t="s">
        <v>753</v>
      </c>
      <c r="AC3826" s="107" t="s">
        <v>13903</v>
      </c>
      <c r="AD3826" s="63" t="s">
        <v>12328</v>
      </c>
    </row>
    <row r="3827" spans="1:30" ht="88.5" customHeight="1" x14ac:dyDescent="0.2">
      <c r="A3827" s="61" t="s">
        <v>13904</v>
      </c>
      <c r="B3827" s="55" t="s">
        <v>12136</v>
      </c>
      <c r="C3827" s="56" t="s">
        <v>12323</v>
      </c>
      <c r="D3827" s="88" t="s">
        <v>13685</v>
      </c>
      <c r="E3827" s="44" t="s">
        <v>76</v>
      </c>
      <c r="F3827" s="62" t="s">
        <v>13905</v>
      </c>
      <c r="G3827" s="62" t="s">
        <v>13906</v>
      </c>
      <c r="H3827" s="59">
        <v>44560</v>
      </c>
      <c r="I3827" s="59">
        <v>44925</v>
      </c>
      <c r="J3827" s="48" t="str">
        <f>IF(Ugovori_OPULJP[[#This Row],[DATUM ZAVRŠETKA OPERACIJE]]&gt;DATE(2024,3,31),"u provedbi","završen")</f>
        <v>završen</v>
      </c>
      <c r="K3827" s="58" t="s">
        <v>37</v>
      </c>
      <c r="L3827" s="58" t="s">
        <v>37</v>
      </c>
      <c r="M3827" s="74" t="s">
        <v>3114</v>
      </c>
      <c r="N3827" s="49">
        <v>0.15</v>
      </c>
      <c r="O3827" s="50">
        <f>Ugovori_OPULJP[[#This Row],[Bespovratna sredstva - Ukupno (EU+Nac) HRK
= Ukupna ugovorena vrijednost bespovratnih sredstava]]*Ugovori_OPULJP[[#This Row],[EU STOPA SUFINANCIRANJA %
EU CO-FINANCING RATE %]]</f>
        <v>331734.03049999999</v>
      </c>
      <c r="P3827" s="51">
        <f>Ugovori_OPULJP[[#This Row],[Bespovratna sredstva - EU dio - HRK]]/7.5345</f>
        <v>44028.67217466321</v>
      </c>
      <c r="Q3827" s="50">
        <f>Ugovori_OPULJP[[#This Row],[Bespovratna sredstva - Ukupno (EU+Nac) HRK
= Ukupna ugovorena vrijednost bespovratnih sredstava]]*Ugovori_OPULJP[[#This Row],[STOPA NACIONALNOG SUFINANCIRANJA %]]</f>
        <v>58541.299500000001</v>
      </c>
      <c r="R3827" s="51">
        <f>Ugovori_OPULJP[[#This Row],[Bespovratna sredstva - Nacionalni dio - HRK]]/7.5345</f>
        <v>7769.7656778817436</v>
      </c>
      <c r="S3827" s="52">
        <v>390275.33</v>
      </c>
      <c r="T3827" s="53">
        <f>Ugovori_OPULJP[[#This Row],[Bespovratna sredstva - Ukupno (EU+Nac) HRK
= Ukupna ugovorena vrijednost bespovratnih sredstava]]/7.5345</f>
        <v>51798.437852544957</v>
      </c>
      <c r="U3827" s="50">
        <v>0</v>
      </c>
      <c r="V3827" s="51">
        <f>Ugovori_OPULJP[[#This Row],[Javni doprinos korisnika - HRK]]/7.5345</f>
        <v>0</v>
      </c>
      <c r="W3827" s="50">
        <v>0</v>
      </c>
      <c r="X3827" s="51">
        <f>Ugovori_OPULJP[[#This Row],[Privatni doprinos korisnika - HRK]]/7.5345</f>
        <v>0</v>
      </c>
      <c r="Y3827" s="52">
        <v>390275.33</v>
      </c>
      <c r="Z3827" s="53">
        <f>Ugovori_OPULJP[[#This Row],[UKUPNI PRIHVATLJIVI IZDACI
TOTAL ELIGIBLE EXPENDITURE
= Bespovratna sredstva ukupno + doprinos korisnika
= Ukupni prihvatljivi troškovi
= Ukupna ugovorena vrijednost projekta HRK]]/7.5345</f>
        <v>51798.437852544957</v>
      </c>
      <c r="AA3827" s="57" t="s">
        <v>12326</v>
      </c>
      <c r="AB3827" s="57" t="s">
        <v>753</v>
      </c>
      <c r="AC3827" s="107" t="s">
        <v>13907</v>
      </c>
      <c r="AD3827" s="63" t="s">
        <v>12328</v>
      </c>
    </row>
    <row r="3828" spans="1:30" ht="88.5" customHeight="1" x14ac:dyDescent="0.2">
      <c r="A3828" s="61" t="s">
        <v>13908</v>
      </c>
      <c r="B3828" s="55" t="s">
        <v>12136</v>
      </c>
      <c r="C3828" s="56" t="s">
        <v>12323</v>
      </c>
      <c r="D3828" s="56" t="s">
        <v>13685</v>
      </c>
      <c r="E3828" s="57" t="s">
        <v>76</v>
      </c>
      <c r="F3828" s="62" t="s">
        <v>13909</v>
      </c>
      <c r="G3828" s="62" t="s">
        <v>13910</v>
      </c>
      <c r="H3828" s="59">
        <v>44579</v>
      </c>
      <c r="I3828" s="59">
        <v>45064</v>
      </c>
      <c r="J3828" s="48" t="str">
        <f>IF(Ugovori_OPULJP[[#This Row],[DATUM ZAVRŠETKA OPERACIJE]]&gt;DATE(2024,3,31),"u provedbi","završen")</f>
        <v>završen</v>
      </c>
      <c r="K3828" s="58" t="s">
        <v>8932</v>
      </c>
      <c r="L3828" s="46" t="s">
        <v>425</v>
      </c>
      <c r="M3828" s="49">
        <v>0.85</v>
      </c>
      <c r="N3828" s="49">
        <v>0.15</v>
      </c>
      <c r="O3828" s="50">
        <f>Ugovori_OPULJP[[#This Row],[Bespovratna sredstva - Ukupno (EU+Nac) HRK
= Ukupna ugovorena vrijednost bespovratnih sredstava]]*Ugovori_OPULJP[[#This Row],[EU STOPA SUFINANCIRANJA %
EU CO-FINANCING RATE %]]</f>
        <v>329255.49849999999</v>
      </c>
      <c r="P3828" s="51">
        <f>Ugovori_OPULJP[[#This Row],[Bespovratna sredstva - EU dio - HRK]]/7.5345</f>
        <v>43699.71444687769</v>
      </c>
      <c r="Q3828" s="50">
        <f>Ugovori_OPULJP[[#This Row],[Bespovratna sredstva - Ukupno (EU+Nac) HRK
= Ukupna ugovorena vrijednost bespovratnih sredstava]]*Ugovori_OPULJP[[#This Row],[STOPA NACIONALNOG SUFINANCIRANJA %]]</f>
        <v>58103.911499999995</v>
      </c>
      <c r="R3828" s="51">
        <f>Ugovori_OPULJP[[#This Row],[Bespovratna sredstva - Nacionalni dio - HRK]]/7.5345</f>
        <v>7711.7143141548868</v>
      </c>
      <c r="S3828" s="52">
        <v>387359.41</v>
      </c>
      <c r="T3828" s="53">
        <f>Ugovori_OPULJP[[#This Row],[Bespovratna sredstva - Ukupno (EU+Nac) HRK
= Ukupna ugovorena vrijednost bespovratnih sredstava]]/7.5345</f>
        <v>51411.428761032577</v>
      </c>
      <c r="U3828" s="50">
        <v>0</v>
      </c>
      <c r="V3828" s="51">
        <f>Ugovori_OPULJP[[#This Row],[Javni doprinos korisnika - HRK]]/7.5345</f>
        <v>0</v>
      </c>
      <c r="W3828" s="50">
        <v>0</v>
      </c>
      <c r="X3828" s="51">
        <f>Ugovori_OPULJP[[#This Row],[Privatni doprinos korisnika - HRK]]/7.5345</f>
        <v>0</v>
      </c>
      <c r="Y3828" s="52">
        <v>387359.41</v>
      </c>
      <c r="Z3828" s="53">
        <f>Ugovori_OPULJP[[#This Row],[UKUPNI PRIHVATLJIVI IZDACI
TOTAL ELIGIBLE EXPENDITURE
= Bespovratna sredstva ukupno + doprinos korisnika
= Ukupni prihvatljivi troškovi
= Ukupna ugovorena vrijednost projekta HRK]]/7.5345</f>
        <v>51411.428761032577</v>
      </c>
      <c r="AA3828" s="57" t="s">
        <v>12326</v>
      </c>
      <c r="AB3828" s="57" t="s">
        <v>753</v>
      </c>
      <c r="AC3828" s="107" t="s">
        <v>13911</v>
      </c>
      <c r="AD3828" s="63" t="s">
        <v>12328</v>
      </c>
    </row>
    <row r="3829" spans="1:30" ht="88.5" customHeight="1" x14ac:dyDescent="0.2">
      <c r="A3829" s="61" t="s">
        <v>13912</v>
      </c>
      <c r="B3829" s="55" t="s">
        <v>12136</v>
      </c>
      <c r="C3829" s="56" t="s">
        <v>12323</v>
      </c>
      <c r="D3829" s="88" t="s">
        <v>13685</v>
      </c>
      <c r="E3829" s="44" t="s">
        <v>76</v>
      </c>
      <c r="F3829" s="62" t="s">
        <v>13913</v>
      </c>
      <c r="G3829" s="62" t="s">
        <v>7125</v>
      </c>
      <c r="H3829" s="59">
        <v>44532</v>
      </c>
      <c r="I3829" s="59">
        <v>45079</v>
      </c>
      <c r="J3829" s="48" t="str">
        <f>IF(Ugovori_OPULJP[[#This Row],[DATUM ZAVRŠETKA OPERACIJE]]&gt;DATE(2024,3,31),"u provedbi","završen")</f>
        <v>završen</v>
      </c>
      <c r="K3829" s="58" t="s">
        <v>13914</v>
      </c>
      <c r="L3829" s="46" t="s">
        <v>155</v>
      </c>
      <c r="M3829" s="74" t="s">
        <v>3114</v>
      </c>
      <c r="N3829" s="49">
        <v>0.15</v>
      </c>
      <c r="O3829" s="50">
        <f>Ugovori_OPULJP[[#This Row],[Bespovratna sredstva - Ukupno (EU+Nac) HRK
= Ukupna ugovorena vrijednost bespovratnih sredstava]]*Ugovori_OPULJP[[#This Row],[EU STOPA SUFINANCIRANJA %
EU CO-FINANCING RATE %]]</f>
        <v>369060.52249999996</v>
      </c>
      <c r="P3829" s="51">
        <f>Ugovori_OPULJP[[#This Row],[Bespovratna sredstva - EU dio - HRK]]/7.5345</f>
        <v>48982.749021169278</v>
      </c>
      <c r="Q3829" s="50">
        <f>Ugovori_OPULJP[[#This Row],[Bespovratna sredstva - Ukupno (EU+Nac) HRK
= Ukupna ugovorena vrijednost bespovratnih sredstava]]*Ugovori_OPULJP[[#This Row],[STOPA NACIONALNOG SUFINANCIRANJA %]]</f>
        <v>65128.327499999992</v>
      </c>
      <c r="R3829" s="51">
        <f>Ugovori_OPULJP[[#This Row],[Bespovratna sredstva - Nacionalni dio - HRK]]/7.5345</f>
        <v>8644.0145331475196</v>
      </c>
      <c r="S3829" s="52">
        <v>434188.85</v>
      </c>
      <c r="T3829" s="53">
        <f>Ugovori_OPULJP[[#This Row],[Bespovratna sredstva - Ukupno (EU+Nac) HRK
= Ukupna ugovorena vrijednost bespovratnih sredstava]]/7.5345</f>
        <v>57626.7635543168</v>
      </c>
      <c r="U3829" s="50">
        <v>0</v>
      </c>
      <c r="V3829" s="51">
        <f>Ugovori_OPULJP[[#This Row],[Javni doprinos korisnika - HRK]]/7.5345</f>
        <v>0</v>
      </c>
      <c r="W3829" s="50">
        <v>0</v>
      </c>
      <c r="X3829" s="51">
        <f>Ugovori_OPULJP[[#This Row],[Privatni doprinos korisnika - HRK]]/7.5345</f>
        <v>0</v>
      </c>
      <c r="Y3829" s="52">
        <v>434188.85</v>
      </c>
      <c r="Z3829" s="53">
        <f>Ugovori_OPULJP[[#This Row],[UKUPNI PRIHVATLJIVI IZDACI
TOTAL ELIGIBLE EXPENDITURE
= Bespovratna sredstva ukupno + doprinos korisnika
= Ukupni prihvatljivi troškovi
= Ukupna ugovorena vrijednost projekta HRK]]/7.5345</f>
        <v>57626.7635543168</v>
      </c>
      <c r="AA3829" s="44" t="s">
        <v>12326</v>
      </c>
      <c r="AB3829" s="44" t="s">
        <v>753</v>
      </c>
      <c r="AC3829" s="107" t="s">
        <v>13915</v>
      </c>
      <c r="AD3829" s="43" t="s">
        <v>12328</v>
      </c>
    </row>
    <row r="3830" spans="1:30" ht="88.5" customHeight="1" x14ac:dyDescent="0.2">
      <c r="A3830" s="61" t="s">
        <v>13916</v>
      </c>
      <c r="B3830" s="55" t="s">
        <v>12136</v>
      </c>
      <c r="C3830" s="56" t="s">
        <v>12323</v>
      </c>
      <c r="D3830" s="88" t="s">
        <v>13685</v>
      </c>
      <c r="E3830" s="44" t="s">
        <v>76</v>
      </c>
      <c r="F3830" s="62" t="s">
        <v>13917</v>
      </c>
      <c r="G3830" s="62" t="s">
        <v>4671</v>
      </c>
      <c r="H3830" s="59">
        <v>44670</v>
      </c>
      <c r="I3830" s="59">
        <v>45035</v>
      </c>
      <c r="J3830" s="48" t="str">
        <f>IF(Ugovori_OPULJP[[#This Row],[DATUM ZAVRŠETKA OPERACIJE]]&gt;DATE(2024,3,31),"u provedbi","završen")</f>
        <v>završen</v>
      </c>
      <c r="K3830" s="67" t="s">
        <v>10188</v>
      </c>
      <c r="L3830" s="67" t="s">
        <v>37</v>
      </c>
      <c r="M3830" s="49">
        <v>0.85</v>
      </c>
      <c r="N3830" s="49">
        <v>0.15</v>
      </c>
      <c r="O3830" s="50">
        <f>Ugovori_OPULJP[[#This Row],[Bespovratna sredstva - Ukupno (EU+Nac) HRK
= Ukupna ugovorena vrijednost bespovratnih sredstava]]*Ugovori_OPULJP[[#This Row],[EU STOPA SUFINANCIRANJA %
EU CO-FINANCING RATE %]]</f>
        <v>410473.5</v>
      </c>
      <c r="P3830" s="51">
        <f>Ugovori_OPULJP[[#This Row],[Bespovratna sredstva - EU dio - HRK]]/7.5345</f>
        <v>54479.195699781005</v>
      </c>
      <c r="Q3830" s="50">
        <f>Ugovori_OPULJP[[#This Row],[Bespovratna sredstva - Ukupno (EU+Nac) HRK
= Ukupna ugovorena vrijednost bespovratnih sredstava]]*Ugovori_OPULJP[[#This Row],[STOPA NACIONALNOG SUFINANCIRANJA %]]</f>
        <v>72436.5</v>
      </c>
      <c r="R3830" s="51">
        <f>Ugovori_OPULJP[[#This Row],[Bespovratna sredstva - Nacionalni dio - HRK]]/7.5345</f>
        <v>9613.9757117260597</v>
      </c>
      <c r="S3830" s="52">
        <v>482910</v>
      </c>
      <c r="T3830" s="53">
        <f>Ugovori_OPULJP[[#This Row],[Bespovratna sredstva - Ukupno (EU+Nac) HRK
= Ukupna ugovorena vrijednost bespovratnih sredstava]]/7.5345</f>
        <v>64093.171411507064</v>
      </c>
      <c r="U3830" s="50">
        <v>0</v>
      </c>
      <c r="V3830" s="51">
        <f>Ugovori_OPULJP[[#This Row],[Javni doprinos korisnika - HRK]]/7.5345</f>
        <v>0</v>
      </c>
      <c r="W3830" s="50">
        <v>0</v>
      </c>
      <c r="X3830" s="51">
        <f>Ugovori_OPULJP[[#This Row],[Privatni doprinos korisnika - HRK]]/7.5345</f>
        <v>0</v>
      </c>
      <c r="Y3830" s="52">
        <v>482910</v>
      </c>
      <c r="Z3830" s="53">
        <f>Ugovori_OPULJP[[#This Row],[UKUPNI PRIHVATLJIVI IZDACI
TOTAL ELIGIBLE EXPENDITURE
= Bespovratna sredstva ukupno + doprinos korisnika
= Ukupni prihvatljivi troškovi
= Ukupna ugovorena vrijednost projekta HRK]]/7.5345</f>
        <v>64093.171411507064</v>
      </c>
      <c r="AA3830" s="44" t="s">
        <v>12326</v>
      </c>
      <c r="AB3830" s="44" t="s">
        <v>753</v>
      </c>
      <c r="AC3830" s="107" t="s">
        <v>13918</v>
      </c>
      <c r="AD3830" s="43" t="s">
        <v>12328</v>
      </c>
    </row>
    <row r="3831" spans="1:30" ht="88.5" customHeight="1" x14ac:dyDescent="0.2">
      <c r="A3831" s="61" t="s">
        <v>13919</v>
      </c>
      <c r="B3831" s="55" t="s">
        <v>12136</v>
      </c>
      <c r="C3831" s="56" t="s">
        <v>12323</v>
      </c>
      <c r="D3831" s="56" t="s">
        <v>13685</v>
      </c>
      <c r="E3831" s="57" t="s">
        <v>76</v>
      </c>
      <c r="F3831" s="62" t="s">
        <v>13920</v>
      </c>
      <c r="G3831" s="62" t="s">
        <v>121</v>
      </c>
      <c r="H3831" s="59">
        <v>44673</v>
      </c>
      <c r="I3831" s="59">
        <v>45038</v>
      </c>
      <c r="J3831" s="48" t="str">
        <f>IF(Ugovori_OPULJP[[#This Row],[DATUM ZAVRŠETKA OPERACIJE]]&gt;DATE(2024,3,31),"u provedbi","završen")</f>
        <v>završen</v>
      </c>
      <c r="K3831" s="67" t="s">
        <v>109</v>
      </c>
      <c r="L3831" s="67" t="s">
        <v>99</v>
      </c>
      <c r="M3831" s="87" t="s">
        <v>3114</v>
      </c>
      <c r="N3831" s="49">
        <v>0.15</v>
      </c>
      <c r="O3831" s="50">
        <f>Ugovori_OPULJP[[#This Row],[Bespovratna sredstva - Ukupno (EU+Nac) HRK
= Ukupna ugovorena vrijednost bespovratnih sredstava]]*Ugovori_OPULJP[[#This Row],[EU STOPA SUFINANCIRANJA %
EU CO-FINANCING RATE %]]</f>
        <v>405187.47750000004</v>
      </c>
      <c r="P3831" s="51">
        <f>Ugovori_OPULJP[[#This Row],[Bespovratna sredstva - EU dio - HRK]]/7.5345</f>
        <v>53777.619948238105</v>
      </c>
      <c r="Q3831" s="50">
        <f>Ugovori_OPULJP[[#This Row],[Bespovratna sredstva - Ukupno (EU+Nac) HRK
= Ukupna ugovorena vrijednost bespovratnih sredstava]]*Ugovori_OPULJP[[#This Row],[STOPA NACIONALNOG SUFINANCIRANJA %]]</f>
        <v>71503.672500000001</v>
      </c>
      <c r="R3831" s="51">
        <f>Ugovori_OPULJP[[#This Row],[Bespovratna sredstva - Nacionalni dio - HRK]]/7.5345</f>
        <v>9490.1682261596652</v>
      </c>
      <c r="S3831" s="52">
        <v>476691.15</v>
      </c>
      <c r="T3831" s="53">
        <f>Ugovori_OPULJP[[#This Row],[Bespovratna sredstva - Ukupno (EU+Nac) HRK
= Ukupna ugovorena vrijednost bespovratnih sredstava]]/7.5345</f>
        <v>63267.78817439777</v>
      </c>
      <c r="U3831" s="50">
        <v>0</v>
      </c>
      <c r="V3831" s="51">
        <f>Ugovori_OPULJP[[#This Row],[Javni doprinos korisnika - HRK]]/7.5345</f>
        <v>0</v>
      </c>
      <c r="W3831" s="50">
        <v>0</v>
      </c>
      <c r="X3831" s="51">
        <f>Ugovori_OPULJP[[#This Row],[Privatni doprinos korisnika - HRK]]/7.5345</f>
        <v>0</v>
      </c>
      <c r="Y3831" s="52">
        <v>476691.15</v>
      </c>
      <c r="Z3831" s="53">
        <f>Ugovori_OPULJP[[#This Row],[UKUPNI PRIHVATLJIVI IZDACI
TOTAL ELIGIBLE EXPENDITURE
= Bespovratna sredstva ukupno + doprinos korisnika
= Ukupni prihvatljivi troškovi
= Ukupna ugovorena vrijednost projekta HRK]]/7.5345</f>
        <v>63267.78817439777</v>
      </c>
      <c r="AA3831" s="44" t="s">
        <v>12326</v>
      </c>
      <c r="AB3831" s="44" t="s">
        <v>753</v>
      </c>
      <c r="AC3831" s="107" t="s">
        <v>13921</v>
      </c>
      <c r="AD3831" s="43" t="s">
        <v>12328</v>
      </c>
    </row>
    <row r="3832" spans="1:30" ht="88.5" customHeight="1" x14ac:dyDescent="0.2">
      <c r="A3832" s="61" t="s">
        <v>13922</v>
      </c>
      <c r="B3832" s="55" t="s">
        <v>12136</v>
      </c>
      <c r="C3832" s="56" t="s">
        <v>12323</v>
      </c>
      <c r="D3832" s="88" t="s">
        <v>13685</v>
      </c>
      <c r="E3832" s="44" t="s">
        <v>76</v>
      </c>
      <c r="F3832" s="62" t="s">
        <v>13923</v>
      </c>
      <c r="G3832" s="62" t="s">
        <v>13924</v>
      </c>
      <c r="H3832" s="59">
        <v>44532</v>
      </c>
      <c r="I3832" s="59">
        <v>44897</v>
      </c>
      <c r="J3832" s="48" t="str">
        <f>IF(Ugovori_OPULJP[[#This Row],[DATUM ZAVRŠETKA OPERACIJE]]&gt;DATE(2024,3,31),"u provedbi","završen")</f>
        <v>završen</v>
      </c>
      <c r="K3832" s="58" t="s">
        <v>249</v>
      </c>
      <c r="L3832" s="58" t="s">
        <v>249</v>
      </c>
      <c r="M3832" s="74" t="s">
        <v>3114</v>
      </c>
      <c r="N3832" s="49">
        <v>0.15</v>
      </c>
      <c r="O3832" s="50">
        <f>Ugovori_OPULJP[[#This Row],[Bespovratna sredstva - Ukupno (EU+Nac) HRK
= Ukupna ugovorena vrijednost bespovratnih sredstava]]*Ugovori_OPULJP[[#This Row],[EU STOPA SUFINANCIRANJA %
EU CO-FINANCING RATE %]]</f>
        <v>359023.408</v>
      </c>
      <c r="P3832" s="51">
        <f>Ugovori_OPULJP[[#This Row],[Bespovratna sredstva - EU dio - HRK]]/7.5345</f>
        <v>47650.594996350119</v>
      </c>
      <c r="Q3832" s="50">
        <f>Ugovori_OPULJP[[#This Row],[Bespovratna sredstva - Ukupno (EU+Nac) HRK
= Ukupna ugovorena vrijednost bespovratnih sredstava]]*Ugovori_OPULJP[[#This Row],[STOPA NACIONALNOG SUFINANCIRANJA %]]</f>
        <v>63357.071999999993</v>
      </c>
      <c r="R3832" s="51">
        <f>Ugovori_OPULJP[[#This Row],[Bespovratna sredstva - Nacionalni dio - HRK]]/7.5345</f>
        <v>8408.9285287676666</v>
      </c>
      <c r="S3832" s="52">
        <v>422380.48</v>
      </c>
      <c r="T3832" s="53">
        <f>Ugovori_OPULJP[[#This Row],[Bespovratna sredstva - Ukupno (EU+Nac) HRK
= Ukupna ugovorena vrijednost bespovratnih sredstava]]/7.5345</f>
        <v>56059.523525117787</v>
      </c>
      <c r="U3832" s="50">
        <v>0</v>
      </c>
      <c r="V3832" s="51">
        <f>Ugovori_OPULJP[[#This Row],[Javni doprinos korisnika - HRK]]/7.5345</f>
        <v>0</v>
      </c>
      <c r="W3832" s="50">
        <v>0</v>
      </c>
      <c r="X3832" s="51">
        <f>Ugovori_OPULJP[[#This Row],[Privatni doprinos korisnika - HRK]]/7.5345</f>
        <v>0</v>
      </c>
      <c r="Y3832" s="52">
        <v>422380.48</v>
      </c>
      <c r="Z3832" s="53">
        <f>Ugovori_OPULJP[[#This Row],[UKUPNI PRIHVATLJIVI IZDACI
TOTAL ELIGIBLE EXPENDITURE
= Bespovratna sredstva ukupno + doprinos korisnika
= Ukupni prihvatljivi troškovi
= Ukupna ugovorena vrijednost projekta HRK]]/7.5345</f>
        <v>56059.523525117787</v>
      </c>
      <c r="AA3832" s="44" t="s">
        <v>12326</v>
      </c>
      <c r="AB3832" s="44" t="s">
        <v>753</v>
      </c>
      <c r="AC3832" s="107" t="s">
        <v>13925</v>
      </c>
      <c r="AD3832" s="43" t="s">
        <v>12328</v>
      </c>
    </row>
    <row r="3833" spans="1:30" ht="88.5" customHeight="1" x14ac:dyDescent="0.2">
      <c r="A3833" s="61" t="s">
        <v>13926</v>
      </c>
      <c r="B3833" s="55" t="s">
        <v>12136</v>
      </c>
      <c r="C3833" s="56" t="s">
        <v>12323</v>
      </c>
      <c r="D3833" s="88" t="s">
        <v>13685</v>
      </c>
      <c r="E3833" s="44" t="s">
        <v>76</v>
      </c>
      <c r="F3833" s="62" t="s">
        <v>13927</v>
      </c>
      <c r="G3833" s="62" t="s">
        <v>13928</v>
      </c>
      <c r="H3833" s="59">
        <v>44532</v>
      </c>
      <c r="I3833" s="59">
        <v>45079</v>
      </c>
      <c r="J3833" s="48" t="str">
        <f>IF(Ugovori_OPULJP[[#This Row],[DATUM ZAVRŠETKA OPERACIJE]]&gt;DATE(2024,3,31),"u provedbi","završen")</f>
        <v>završen</v>
      </c>
      <c r="K3833" s="58" t="s">
        <v>155</v>
      </c>
      <c r="L3833" s="58" t="s">
        <v>37</v>
      </c>
      <c r="M3833" s="74" t="s">
        <v>3114</v>
      </c>
      <c r="N3833" s="49">
        <v>0.15</v>
      </c>
      <c r="O3833" s="50">
        <f>Ugovori_OPULJP[[#This Row],[Bespovratna sredstva - Ukupno (EU+Nac) HRK
= Ukupna ugovorena vrijednost bespovratnih sredstava]]*Ugovori_OPULJP[[#This Row],[EU STOPA SUFINANCIRANJA %
EU CO-FINANCING RATE %]]</f>
        <v>404139.64</v>
      </c>
      <c r="P3833" s="51">
        <f>Ugovori_OPULJP[[#This Row],[Bespovratna sredstva - EU dio - HRK]]/7.5345</f>
        <v>53638.548012475942</v>
      </c>
      <c r="Q3833" s="50">
        <f>Ugovori_OPULJP[[#This Row],[Bespovratna sredstva - Ukupno (EU+Nac) HRK
= Ukupna ugovorena vrijednost bespovratnih sredstava]]*Ugovori_OPULJP[[#This Row],[STOPA NACIONALNOG SUFINANCIRANJA %]]</f>
        <v>71318.759999999995</v>
      </c>
      <c r="R3833" s="51">
        <f>Ugovori_OPULJP[[#This Row],[Bespovratna sredstva - Nacionalni dio - HRK]]/7.5345</f>
        <v>9465.6261198486955</v>
      </c>
      <c r="S3833" s="52">
        <v>475458.4</v>
      </c>
      <c r="T3833" s="53">
        <f>Ugovori_OPULJP[[#This Row],[Bespovratna sredstva - Ukupno (EU+Nac) HRK
= Ukupna ugovorena vrijednost bespovratnih sredstava]]/7.5345</f>
        <v>63104.174132324639</v>
      </c>
      <c r="U3833" s="50">
        <v>0</v>
      </c>
      <c r="V3833" s="51">
        <f>Ugovori_OPULJP[[#This Row],[Javni doprinos korisnika - HRK]]/7.5345</f>
        <v>0</v>
      </c>
      <c r="W3833" s="50">
        <v>0</v>
      </c>
      <c r="X3833" s="51">
        <f>Ugovori_OPULJP[[#This Row],[Privatni doprinos korisnika - HRK]]/7.5345</f>
        <v>0</v>
      </c>
      <c r="Y3833" s="52">
        <v>475458.4</v>
      </c>
      <c r="Z3833" s="53">
        <f>Ugovori_OPULJP[[#This Row],[UKUPNI PRIHVATLJIVI IZDACI
TOTAL ELIGIBLE EXPENDITURE
= Bespovratna sredstva ukupno + doprinos korisnika
= Ukupni prihvatljivi troškovi
= Ukupna ugovorena vrijednost projekta HRK]]/7.5345</f>
        <v>63104.174132324639</v>
      </c>
      <c r="AA3833" s="44" t="s">
        <v>12326</v>
      </c>
      <c r="AB3833" s="44" t="s">
        <v>753</v>
      </c>
      <c r="AC3833" s="107" t="s">
        <v>13929</v>
      </c>
      <c r="AD3833" s="43" t="s">
        <v>12328</v>
      </c>
    </row>
    <row r="3834" spans="1:30" ht="88.5" customHeight="1" x14ac:dyDescent="0.2">
      <c r="A3834" s="66" t="s">
        <v>13930</v>
      </c>
      <c r="B3834" s="55" t="s">
        <v>12136</v>
      </c>
      <c r="C3834" s="56" t="s">
        <v>12323</v>
      </c>
      <c r="D3834" s="88" t="s">
        <v>13685</v>
      </c>
      <c r="E3834" s="44" t="s">
        <v>76</v>
      </c>
      <c r="F3834" s="62" t="s">
        <v>13931</v>
      </c>
      <c r="G3834" s="64" t="s">
        <v>13610</v>
      </c>
      <c r="H3834" s="59">
        <v>44735</v>
      </c>
      <c r="I3834" s="59">
        <v>45283</v>
      </c>
      <c r="J3834" s="48" t="str">
        <f>IF(Ugovori_OPULJP[[#This Row],[DATUM ZAVRŠETKA OPERACIJE]]&gt;DATE(2024,3,31),"u provedbi","završen")</f>
        <v>završen</v>
      </c>
      <c r="K3834" s="58" t="s">
        <v>13932</v>
      </c>
      <c r="L3834" s="67" t="s">
        <v>37</v>
      </c>
      <c r="M3834" s="49">
        <v>0.85</v>
      </c>
      <c r="N3834" s="49">
        <v>0.15</v>
      </c>
      <c r="O3834" s="50">
        <f>Ugovori_OPULJP[[#This Row],[Bespovratna sredstva - Ukupno (EU+Nac) HRK
= Ukupna ugovorena vrijednost bespovratnih sredstava]]*Ugovori_OPULJP[[#This Row],[EU STOPA SUFINANCIRANJA %
EU CO-FINANCING RATE %]]</f>
        <v>371264.75949999999</v>
      </c>
      <c r="P3834" s="51">
        <f>Ugovori_OPULJP[[#This Row],[Bespovratna sredstva - EU dio - HRK]]/7.5345</f>
        <v>49275.301546220711</v>
      </c>
      <c r="Q3834" s="50">
        <f>Ugovori_OPULJP[[#This Row],[Bespovratna sredstva - Ukupno (EU+Nac) HRK
= Ukupna ugovorena vrijednost bespovratnih sredstava]]*Ugovori_OPULJP[[#This Row],[STOPA NACIONALNOG SUFINANCIRANJA %]]</f>
        <v>65517.3105</v>
      </c>
      <c r="R3834" s="51">
        <f>Ugovori_OPULJP[[#This Row],[Bespovratna sredstva - Nacionalni dio - HRK]]/7.5345</f>
        <v>8695.6414493330667</v>
      </c>
      <c r="S3834" s="52">
        <v>436782.07</v>
      </c>
      <c r="T3834" s="53">
        <f>Ugovori_OPULJP[[#This Row],[Bespovratna sredstva - Ukupno (EU+Nac) HRK
= Ukupna ugovorena vrijednost bespovratnih sredstava]]/7.5345</f>
        <v>57970.942995553785</v>
      </c>
      <c r="U3834" s="50">
        <v>0</v>
      </c>
      <c r="V3834" s="51">
        <f>Ugovori_OPULJP[[#This Row],[Javni doprinos korisnika - HRK]]/7.5345</f>
        <v>0</v>
      </c>
      <c r="W3834" s="50">
        <v>0</v>
      </c>
      <c r="X3834" s="51">
        <f>Ugovori_OPULJP[[#This Row],[Privatni doprinos korisnika - HRK]]/7.5345</f>
        <v>0</v>
      </c>
      <c r="Y3834" s="52">
        <v>436782.07</v>
      </c>
      <c r="Z3834" s="53">
        <f>Ugovori_OPULJP[[#This Row],[UKUPNI PRIHVATLJIVI IZDACI
TOTAL ELIGIBLE EXPENDITURE
= Bespovratna sredstva ukupno + doprinos korisnika
= Ukupni prihvatljivi troškovi
= Ukupna ugovorena vrijednost projekta HRK]]/7.5345</f>
        <v>57970.942995553785</v>
      </c>
      <c r="AA3834" s="44" t="s">
        <v>12326</v>
      </c>
      <c r="AB3834" s="44" t="s">
        <v>753</v>
      </c>
      <c r="AC3834" s="107" t="s">
        <v>13933</v>
      </c>
      <c r="AD3834" s="43" t="s">
        <v>12328</v>
      </c>
    </row>
    <row r="3835" spans="1:30" ht="88.5" customHeight="1" x14ac:dyDescent="0.2">
      <c r="A3835" s="61" t="s">
        <v>13934</v>
      </c>
      <c r="B3835" s="55" t="s">
        <v>12136</v>
      </c>
      <c r="C3835" s="56" t="s">
        <v>12323</v>
      </c>
      <c r="D3835" s="88" t="s">
        <v>13685</v>
      </c>
      <c r="E3835" s="44" t="s">
        <v>76</v>
      </c>
      <c r="F3835" s="62" t="s">
        <v>13935</v>
      </c>
      <c r="G3835" s="62" t="s">
        <v>13936</v>
      </c>
      <c r="H3835" s="59">
        <v>44533</v>
      </c>
      <c r="I3835" s="59">
        <v>45080</v>
      </c>
      <c r="J3835" s="48" t="str">
        <f>IF(Ugovori_OPULJP[[#This Row],[DATUM ZAVRŠETKA OPERACIJE]]&gt;DATE(2024,3,31),"u provedbi","završen")</f>
        <v>završen</v>
      </c>
      <c r="K3835" s="58" t="s">
        <v>79</v>
      </c>
      <c r="L3835" s="58" t="s">
        <v>79</v>
      </c>
      <c r="M3835" s="74" t="s">
        <v>3114</v>
      </c>
      <c r="N3835" s="49">
        <v>0.15</v>
      </c>
      <c r="O3835" s="50">
        <f>Ugovori_OPULJP[[#This Row],[Bespovratna sredstva - Ukupno (EU+Nac) HRK
= Ukupna ugovorena vrijednost bespovratnih sredstava]]*Ugovori_OPULJP[[#This Row],[EU STOPA SUFINANCIRANJA %
EU CO-FINANCING RATE %]]</f>
        <v>420036</v>
      </c>
      <c r="P3835" s="51">
        <f>Ugovori_OPULJP[[#This Row],[Bespovratna sredstva - EU dio - HRK]]/7.5345</f>
        <v>55748.357555245864</v>
      </c>
      <c r="Q3835" s="50">
        <f>Ugovori_OPULJP[[#This Row],[Bespovratna sredstva - Ukupno (EU+Nac) HRK
= Ukupna ugovorena vrijednost bespovratnih sredstava]]*Ugovori_OPULJP[[#This Row],[STOPA NACIONALNOG SUFINANCIRANJA %]]</f>
        <v>74124</v>
      </c>
      <c r="R3835" s="51">
        <f>Ugovori_OPULJP[[#This Row],[Bespovratna sredstva - Nacionalni dio - HRK]]/7.5345</f>
        <v>9837.9454509257412</v>
      </c>
      <c r="S3835" s="52">
        <v>494160</v>
      </c>
      <c r="T3835" s="53">
        <f>Ugovori_OPULJP[[#This Row],[Bespovratna sredstva - Ukupno (EU+Nac) HRK
= Ukupna ugovorena vrijednost bespovratnih sredstava]]/7.5345</f>
        <v>65586.303006171613</v>
      </c>
      <c r="U3835" s="50">
        <v>0</v>
      </c>
      <c r="V3835" s="51">
        <f>Ugovori_OPULJP[[#This Row],[Javni doprinos korisnika - HRK]]/7.5345</f>
        <v>0</v>
      </c>
      <c r="W3835" s="50">
        <v>0</v>
      </c>
      <c r="X3835" s="51">
        <f>Ugovori_OPULJP[[#This Row],[Privatni doprinos korisnika - HRK]]/7.5345</f>
        <v>0</v>
      </c>
      <c r="Y3835" s="52">
        <v>494160</v>
      </c>
      <c r="Z3835" s="53">
        <f>Ugovori_OPULJP[[#This Row],[UKUPNI PRIHVATLJIVI IZDACI
TOTAL ELIGIBLE EXPENDITURE
= Bespovratna sredstva ukupno + doprinos korisnika
= Ukupni prihvatljivi troškovi
= Ukupna ugovorena vrijednost projekta HRK]]/7.5345</f>
        <v>65586.303006171613</v>
      </c>
      <c r="AA3835" s="44" t="s">
        <v>12326</v>
      </c>
      <c r="AB3835" s="44" t="s">
        <v>753</v>
      </c>
      <c r="AC3835" s="107" t="s">
        <v>13937</v>
      </c>
      <c r="AD3835" s="43" t="s">
        <v>12328</v>
      </c>
    </row>
    <row r="3836" spans="1:30" ht="88.5" customHeight="1" x14ac:dyDescent="0.2">
      <c r="A3836" s="61" t="s">
        <v>13938</v>
      </c>
      <c r="B3836" s="55" t="s">
        <v>12136</v>
      </c>
      <c r="C3836" s="56" t="s">
        <v>12323</v>
      </c>
      <c r="D3836" s="88" t="s">
        <v>13685</v>
      </c>
      <c r="E3836" s="44" t="s">
        <v>76</v>
      </c>
      <c r="F3836" s="62" t="s">
        <v>13939</v>
      </c>
      <c r="G3836" s="62" t="s">
        <v>13940</v>
      </c>
      <c r="H3836" s="59">
        <v>44652</v>
      </c>
      <c r="I3836" s="59">
        <v>45200</v>
      </c>
      <c r="J3836" s="48" t="str">
        <f>IF(Ugovori_OPULJP[[#This Row],[DATUM ZAVRŠETKA OPERACIJE]]&gt;DATE(2024,3,31),"u provedbi","završen")</f>
        <v>završen</v>
      </c>
      <c r="K3836" s="67" t="s">
        <v>249</v>
      </c>
      <c r="L3836" s="67" t="s">
        <v>249</v>
      </c>
      <c r="M3836" s="49">
        <v>0.85</v>
      </c>
      <c r="N3836" s="49">
        <v>0.15</v>
      </c>
      <c r="O3836" s="50">
        <f>Ugovori_OPULJP[[#This Row],[Bespovratna sredstva - Ukupno (EU+Nac) HRK
= Ukupna ugovorena vrijednost bespovratnih sredstava]]*Ugovori_OPULJP[[#This Row],[EU STOPA SUFINANCIRANJA %
EU CO-FINANCING RATE %]]</f>
        <v>311414.7635</v>
      </c>
      <c r="P3836" s="51">
        <f>Ugovori_OPULJP[[#This Row],[Bespovratna sredstva - EU dio - HRK]]/7.5345</f>
        <v>41331.841993496579</v>
      </c>
      <c r="Q3836" s="50">
        <f>Ugovori_OPULJP[[#This Row],[Bespovratna sredstva - Ukupno (EU+Nac) HRK
= Ukupna ugovorena vrijednost bespovratnih sredstava]]*Ugovori_OPULJP[[#This Row],[STOPA NACIONALNOG SUFINANCIRANJA %]]</f>
        <v>54955.546499999997</v>
      </c>
      <c r="R3836" s="51">
        <f>Ugovori_OPULJP[[#This Row],[Bespovratna sredstva - Nacionalni dio - HRK]]/7.5345</f>
        <v>7293.8544694405728</v>
      </c>
      <c r="S3836" s="52">
        <v>366370.31</v>
      </c>
      <c r="T3836" s="53">
        <f>Ugovori_OPULJP[[#This Row],[Bespovratna sredstva - Ukupno (EU+Nac) HRK
= Ukupna ugovorena vrijednost bespovratnih sredstava]]/7.5345</f>
        <v>48625.69646293715</v>
      </c>
      <c r="U3836" s="50">
        <v>0</v>
      </c>
      <c r="V3836" s="51">
        <f>Ugovori_OPULJP[[#This Row],[Javni doprinos korisnika - HRK]]/7.5345</f>
        <v>0</v>
      </c>
      <c r="W3836" s="50">
        <v>0</v>
      </c>
      <c r="X3836" s="51">
        <f>Ugovori_OPULJP[[#This Row],[Privatni doprinos korisnika - HRK]]/7.5345</f>
        <v>0</v>
      </c>
      <c r="Y3836" s="52">
        <v>366370.31</v>
      </c>
      <c r="Z3836" s="53">
        <f>Ugovori_OPULJP[[#This Row],[UKUPNI PRIHVATLJIVI IZDACI
TOTAL ELIGIBLE EXPENDITURE
= Bespovratna sredstva ukupno + doprinos korisnika
= Ukupni prihvatljivi troškovi
= Ukupna ugovorena vrijednost projekta HRK]]/7.5345</f>
        <v>48625.69646293715</v>
      </c>
      <c r="AA3836" s="44" t="s">
        <v>12326</v>
      </c>
      <c r="AB3836" s="44" t="s">
        <v>753</v>
      </c>
      <c r="AC3836" s="107" t="s">
        <v>13941</v>
      </c>
      <c r="AD3836" s="43" t="s">
        <v>12328</v>
      </c>
    </row>
    <row r="3837" spans="1:30" ht="88.5" customHeight="1" x14ac:dyDescent="0.2">
      <c r="A3837" s="61" t="s">
        <v>13942</v>
      </c>
      <c r="B3837" s="55" t="s">
        <v>12136</v>
      </c>
      <c r="C3837" s="56" t="s">
        <v>12323</v>
      </c>
      <c r="D3837" s="56" t="s">
        <v>13685</v>
      </c>
      <c r="E3837" s="57" t="s">
        <v>76</v>
      </c>
      <c r="F3837" s="62" t="s">
        <v>13943</v>
      </c>
      <c r="G3837" s="62" t="s">
        <v>13944</v>
      </c>
      <c r="H3837" s="59">
        <v>44670</v>
      </c>
      <c r="I3837" s="59">
        <v>45218</v>
      </c>
      <c r="J3837" s="48" t="str">
        <f>IF(Ugovori_OPULJP[[#This Row],[DATUM ZAVRŠETKA OPERACIJE]]&gt;DATE(2024,3,31),"u provedbi","završen")</f>
        <v>završen</v>
      </c>
      <c r="K3837" s="67" t="s">
        <v>249</v>
      </c>
      <c r="L3837" s="67" t="s">
        <v>249</v>
      </c>
      <c r="M3837" s="87" t="s">
        <v>3114</v>
      </c>
      <c r="N3837" s="49">
        <v>0.15</v>
      </c>
      <c r="O3837" s="50">
        <f>Ugovori_OPULJP[[#This Row],[Bespovratna sredstva - Ukupno (EU+Nac) HRK
= Ukupna ugovorena vrijednost bespovratnih sredstava]]*Ugovori_OPULJP[[#This Row],[EU STOPA SUFINANCIRANJA %
EU CO-FINANCING RATE %]]</f>
        <v>332676.3235</v>
      </c>
      <c r="P3837" s="51">
        <f>Ugovori_OPULJP[[#This Row],[Bespovratna sredstva - EU dio - HRK]]/7.5345</f>
        <v>44153.735947972658</v>
      </c>
      <c r="Q3837" s="50">
        <f>Ugovori_OPULJP[[#This Row],[Bespovratna sredstva - Ukupno (EU+Nac) HRK
= Ukupna ugovorena vrijednost bespovratnih sredstava]]*Ugovori_OPULJP[[#This Row],[STOPA NACIONALNOG SUFINANCIRANJA %]]</f>
        <v>58707.586499999998</v>
      </c>
      <c r="R3837" s="51">
        <f>Ugovori_OPULJP[[#This Row],[Bespovratna sredstva - Nacionalni dio - HRK]]/7.5345</f>
        <v>7791.8357555245866</v>
      </c>
      <c r="S3837" s="52">
        <v>391383.91</v>
      </c>
      <c r="T3837" s="53">
        <f>Ugovori_OPULJP[[#This Row],[Bespovratna sredstva - Ukupno (EU+Nac) HRK
= Ukupna ugovorena vrijednost bespovratnih sredstava]]/7.5345</f>
        <v>51945.57170349724</v>
      </c>
      <c r="U3837" s="50">
        <v>0</v>
      </c>
      <c r="V3837" s="51">
        <f>Ugovori_OPULJP[[#This Row],[Javni doprinos korisnika - HRK]]/7.5345</f>
        <v>0</v>
      </c>
      <c r="W3837" s="50">
        <v>0</v>
      </c>
      <c r="X3837" s="51">
        <f>Ugovori_OPULJP[[#This Row],[Privatni doprinos korisnika - HRK]]/7.5345</f>
        <v>0</v>
      </c>
      <c r="Y3837" s="52">
        <v>391383.91</v>
      </c>
      <c r="Z3837" s="53">
        <f>Ugovori_OPULJP[[#This Row],[UKUPNI PRIHVATLJIVI IZDACI
TOTAL ELIGIBLE EXPENDITURE
= Bespovratna sredstva ukupno + doprinos korisnika
= Ukupni prihvatljivi troškovi
= Ukupna ugovorena vrijednost projekta HRK]]/7.5345</f>
        <v>51945.57170349724</v>
      </c>
      <c r="AA3837" s="44" t="s">
        <v>12326</v>
      </c>
      <c r="AB3837" s="44" t="s">
        <v>753</v>
      </c>
      <c r="AC3837" s="107" t="s">
        <v>13945</v>
      </c>
      <c r="AD3837" s="43" t="s">
        <v>12328</v>
      </c>
    </row>
    <row r="3838" spans="1:30" ht="88.5" customHeight="1" x14ac:dyDescent="0.2">
      <c r="A3838" s="41" t="s">
        <v>13946</v>
      </c>
      <c r="B3838" s="55" t="s">
        <v>12136</v>
      </c>
      <c r="C3838" s="56" t="s">
        <v>12323</v>
      </c>
      <c r="D3838" s="56" t="s">
        <v>13685</v>
      </c>
      <c r="E3838" s="57" t="s">
        <v>76</v>
      </c>
      <c r="F3838" s="62" t="s">
        <v>13947</v>
      </c>
      <c r="G3838" s="62" t="s">
        <v>13948</v>
      </c>
      <c r="H3838" s="59">
        <v>44769</v>
      </c>
      <c r="I3838" s="59">
        <v>45134</v>
      </c>
      <c r="J3838" s="48" t="str">
        <f>IF(Ugovori_OPULJP[[#This Row],[DATUM ZAVRŠETKA OPERACIJE]]&gt;DATE(2024,3,31),"u provedbi","završen")</f>
        <v>završen</v>
      </c>
      <c r="K3838" s="58" t="s">
        <v>94</v>
      </c>
      <c r="L3838" s="58" t="s">
        <v>94</v>
      </c>
      <c r="M3838" s="49">
        <v>0.85</v>
      </c>
      <c r="N3838" s="49">
        <v>0.15</v>
      </c>
      <c r="O3838" s="50">
        <f>Ugovori_OPULJP[[#This Row],[Bespovratna sredstva - Ukupno (EU+Nac) HRK
= Ukupna ugovorena vrijednost bespovratnih sredstava]]*Ugovori_OPULJP[[#This Row],[EU STOPA SUFINANCIRANJA %
EU CO-FINANCING RATE %]]</f>
        <v>342283.73749999999</v>
      </c>
      <c r="P3838" s="51">
        <f>Ugovori_OPULJP[[#This Row],[Bespovratna sredstva - EU dio - HRK]]/7.5345</f>
        <v>45428.858915654651</v>
      </c>
      <c r="Q3838" s="50">
        <f>Ugovori_OPULJP[[#This Row],[Bespovratna sredstva - Ukupno (EU+Nac) HRK
= Ukupna ugovorena vrijednost bespovratnih sredstava]]*Ugovori_OPULJP[[#This Row],[STOPA NACIONALNOG SUFINANCIRANJA %]]</f>
        <v>60403.012499999997</v>
      </c>
      <c r="R3838" s="51">
        <f>Ugovori_OPULJP[[#This Row],[Bespovratna sredstva - Nacionalni dio - HRK]]/7.5345</f>
        <v>8016.8574557037618</v>
      </c>
      <c r="S3838" s="52">
        <v>402686.75</v>
      </c>
      <c r="T3838" s="53">
        <f>Ugovori_OPULJP[[#This Row],[Bespovratna sredstva - Ukupno (EU+Nac) HRK
= Ukupna ugovorena vrijednost bespovratnih sredstava]]/7.5345</f>
        <v>53445.716371358416</v>
      </c>
      <c r="U3838" s="50">
        <v>0</v>
      </c>
      <c r="V3838" s="51">
        <f>Ugovori_OPULJP[[#This Row],[Javni doprinos korisnika - HRK]]/7.5345</f>
        <v>0</v>
      </c>
      <c r="W3838" s="50">
        <v>0</v>
      </c>
      <c r="X3838" s="51">
        <f>Ugovori_OPULJP[[#This Row],[Privatni doprinos korisnika - HRK]]/7.5345</f>
        <v>0</v>
      </c>
      <c r="Y3838" s="52">
        <v>402686.75</v>
      </c>
      <c r="Z3838" s="53">
        <f>Ugovori_OPULJP[[#This Row],[UKUPNI PRIHVATLJIVI IZDACI
TOTAL ELIGIBLE EXPENDITURE
= Bespovratna sredstva ukupno + doprinos korisnika
= Ukupni prihvatljivi troškovi
= Ukupna ugovorena vrijednost projekta HRK]]/7.5345</f>
        <v>53445.716371358416</v>
      </c>
      <c r="AA3838" s="57" t="s">
        <v>12326</v>
      </c>
      <c r="AB3838" s="57" t="s">
        <v>753</v>
      </c>
      <c r="AC3838" s="107" t="s">
        <v>13949</v>
      </c>
      <c r="AD3838" s="63" t="s">
        <v>12328</v>
      </c>
    </row>
    <row r="3839" spans="1:30" ht="88.5" customHeight="1" x14ac:dyDescent="0.2">
      <c r="A3839" s="61" t="s">
        <v>13950</v>
      </c>
      <c r="B3839" s="55" t="s">
        <v>12136</v>
      </c>
      <c r="C3839" s="56" t="s">
        <v>12323</v>
      </c>
      <c r="D3839" s="56" t="s">
        <v>13685</v>
      </c>
      <c r="E3839" s="57" t="s">
        <v>76</v>
      </c>
      <c r="F3839" s="62" t="s">
        <v>13951</v>
      </c>
      <c r="G3839" s="62" t="s">
        <v>13952</v>
      </c>
      <c r="H3839" s="59">
        <v>44676</v>
      </c>
      <c r="I3839" s="59">
        <v>45224</v>
      </c>
      <c r="J3839" s="48" t="str">
        <f>IF(Ugovori_OPULJP[[#This Row],[DATUM ZAVRŠETKA OPERACIJE]]&gt;DATE(2024,3,31),"u provedbi","završen")</f>
        <v>završen</v>
      </c>
      <c r="K3839" s="67" t="s">
        <v>13953</v>
      </c>
      <c r="L3839" s="67" t="s">
        <v>37</v>
      </c>
      <c r="M3839" s="87" t="s">
        <v>3114</v>
      </c>
      <c r="N3839" s="49">
        <v>0.15</v>
      </c>
      <c r="O3839" s="50">
        <f>Ugovori_OPULJP[[#This Row],[Bespovratna sredstva - Ukupno (EU+Nac) HRK
= Ukupna ugovorena vrijednost bespovratnih sredstava]]*Ugovori_OPULJP[[#This Row],[EU STOPA SUFINANCIRANJA %
EU CO-FINANCING RATE %]]</f>
        <v>424645.88150000002</v>
      </c>
      <c r="P3839" s="51">
        <f>Ugovori_OPULJP[[#This Row],[Bespovratna sredstva - EU dio - HRK]]/7.5345</f>
        <v>56360.1939743845</v>
      </c>
      <c r="Q3839" s="50">
        <f>Ugovori_OPULJP[[#This Row],[Bespovratna sredstva - Ukupno (EU+Nac) HRK
= Ukupna ugovorena vrijednost bespovratnih sredstava]]*Ugovori_OPULJP[[#This Row],[STOPA NACIONALNOG SUFINANCIRANJA %]]</f>
        <v>74937.508499999996</v>
      </c>
      <c r="R3839" s="51">
        <f>Ugovori_OPULJP[[#This Row],[Bespovratna sredstva - Nacionalni dio - HRK]]/7.5345</f>
        <v>9945.9165837149103</v>
      </c>
      <c r="S3839" s="52">
        <v>499583.39</v>
      </c>
      <c r="T3839" s="53">
        <f>Ugovori_OPULJP[[#This Row],[Bespovratna sredstva - Ukupno (EU+Nac) HRK
= Ukupna ugovorena vrijednost bespovratnih sredstava]]/7.5345</f>
        <v>66306.110558099404</v>
      </c>
      <c r="U3839" s="50">
        <v>0</v>
      </c>
      <c r="V3839" s="51">
        <f>Ugovori_OPULJP[[#This Row],[Javni doprinos korisnika - HRK]]/7.5345</f>
        <v>0</v>
      </c>
      <c r="W3839" s="50">
        <v>0</v>
      </c>
      <c r="X3839" s="51">
        <f>Ugovori_OPULJP[[#This Row],[Privatni doprinos korisnika - HRK]]/7.5345</f>
        <v>0</v>
      </c>
      <c r="Y3839" s="52">
        <v>499583.39</v>
      </c>
      <c r="Z3839" s="53">
        <f>Ugovori_OPULJP[[#This Row],[UKUPNI PRIHVATLJIVI IZDACI
TOTAL ELIGIBLE EXPENDITURE
= Bespovratna sredstva ukupno + doprinos korisnika
= Ukupni prihvatljivi troškovi
= Ukupna ugovorena vrijednost projekta HRK]]/7.5345</f>
        <v>66306.110558099404</v>
      </c>
      <c r="AA3839" s="44" t="s">
        <v>12326</v>
      </c>
      <c r="AB3839" s="44" t="s">
        <v>753</v>
      </c>
      <c r="AC3839" s="107" t="s">
        <v>13954</v>
      </c>
      <c r="AD3839" s="43" t="s">
        <v>12328</v>
      </c>
    </row>
    <row r="3840" spans="1:30" ht="88.5" customHeight="1" x14ac:dyDescent="0.2">
      <c r="A3840" s="61" t="s">
        <v>13955</v>
      </c>
      <c r="B3840" s="55" t="s">
        <v>12136</v>
      </c>
      <c r="C3840" s="56" t="s">
        <v>12323</v>
      </c>
      <c r="D3840" s="88" t="s">
        <v>13685</v>
      </c>
      <c r="E3840" s="44" t="s">
        <v>76</v>
      </c>
      <c r="F3840" s="62" t="s">
        <v>13956</v>
      </c>
      <c r="G3840" s="62" t="s">
        <v>13957</v>
      </c>
      <c r="H3840" s="59">
        <v>44532</v>
      </c>
      <c r="I3840" s="59">
        <v>44928</v>
      </c>
      <c r="J3840" s="48" t="str">
        <f>IF(Ugovori_OPULJP[[#This Row],[DATUM ZAVRŠETKA OPERACIJE]]&gt;DATE(2024,3,31),"u provedbi","završen")</f>
        <v>završen</v>
      </c>
      <c r="K3840" s="58" t="s">
        <v>37</v>
      </c>
      <c r="L3840" s="58" t="s">
        <v>37</v>
      </c>
      <c r="M3840" s="74" t="s">
        <v>3114</v>
      </c>
      <c r="N3840" s="49">
        <v>0.15</v>
      </c>
      <c r="O3840" s="50">
        <f>Ugovori_OPULJP[[#This Row],[Bespovratna sredstva - Ukupno (EU+Nac) HRK
= Ukupna ugovorena vrijednost bespovratnih sredstava]]*Ugovori_OPULJP[[#This Row],[EU STOPA SUFINANCIRANJA %
EU CO-FINANCING RATE %]]</f>
        <v>414343.16749999998</v>
      </c>
      <c r="P3840" s="51">
        <f>Ugovori_OPULJP[[#This Row],[Bespovratna sredstva - EU dio - HRK]]/7.5345</f>
        <v>54992.788838011809</v>
      </c>
      <c r="Q3840" s="50">
        <f>Ugovori_OPULJP[[#This Row],[Bespovratna sredstva - Ukupno (EU+Nac) HRK
= Ukupna ugovorena vrijednost bespovratnih sredstava]]*Ugovori_OPULJP[[#This Row],[STOPA NACIONALNOG SUFINANCIRANJA %]]</f>
        <v>73119.382499999992</v>
      </c>
      <c r="R3840" s="51">
        <f>Ugovori_OPULJP[[#This Row],[Bespovratna sredstva - Nacionalni dio - HRK]]/7.5345</f>
        <v>9704.6097949432587</v>
      </c>
      <c r="S3840" s="52">
        <v>487462.55</v>
      </c>
      <c r="T3840" s="53">
        <f>Ugovori_OPULJP[[#This Row],[Bespovratna sredstva - Ukupno (EU+Nac) HRK
= Ukupna ugovorena vrijednost bespovratnih sredstava]]/7.5345</f>
        <v>64697.398632955068</v>
      </c>
      <c r="U3840" s="50">
        <v>0</v>
      </c>
      <c r="V3840" s="51">
        <f>Ugovori_OPULJP[[#This Row],[Javni doprinos korisnika - HRK]]/7.5345</f>
        <v>0</v>
      </c>
      <c r="W3840" s="50">
        <v>0</v>
      </c>
      <c r="X3840" s="51">
        <f>Ugovori_OPULJP[[#This Row],[Privatni doprinos korisnika - HRK]]/7.5345</f>
        <v>0</v>
      </c>
      <c r="Y3840" s="52">
        <v>487462.55</v>
      </c>
      <c r="Z3840" s="53">
        <f>Ugovori_OPULJP[[#This Row],[UKUPNI PRIHVATLJIVI IZDACI
TOTAL ELIGIBLE EXPENDITURE
= Bespovratna sredstva ukupno + doprinos korisnika
= Ukupni prihvatljivi troškovi
= Ukupna ugovorena vrijednost projekta HRK]]/7.5345</f>
        <v>64697.398632955068</v>
      </c>
      <c r="AA3840" s="44" t="s">
        <v>12326</v>
      </c>
      <c r="AB3840" s="44" t="s">
        <v>753</v>
      </c>
      <c r="AC3840" s="107" t="s">
        <v>13958</v>
      </c>
      <c r="AD3840" s="43" t="s">
        <v>12328</v>
      </c>
    </row>
    <row r="3841" spans="1:30" ht="88.5" customHeight="1" x14ac:dyDescent="0.2">
      <c r="A3841" s="41" t="s">
        <v>13959</v>
      </c>
      <c r="B3841" s="55" t="s">
        <v>12136</v>
      </c>
      <c r="C3841" s="56" t="s">
        <v>12323</v>
      </c>
      <c r="D3841" s="56" t="s">
        <v>13685</v>
      </c>
      <c r="E3841" s="57" t="s">
        <v>76</v>
      </c>
      <c r="F3841" s="62" t="s">
        <v>13960</v>
      </c>
      <c r="G3841" s="62" t="s">
        <v>10415</v>
      </c>
      <c r="H3841" s="59">
        <v>44769</v>
      </c>
      <c r="I3841" s="59">
        <v>45318</v>
      </c>
      <c r="J3841" s="48" t="str">
        <f>IF(Ugovori_OPULJP[[#This Row],[DATUM ZAVRŠETKA OPERACIJE]]&gt;DATE(2024,3,31),"u provedbi","završen")</f>
        <v>završen</v>
      </c>
      <c r="K3841" s="67" t="s">
        <v>892</v>
      </c>
      <c r="L3841" s="58" t="s">
        <v>37</v>
      </c>
      <c r="M3841" s="49">
        <v>0.85</v>
      </c>
      <c r="N3841" s="49">
        <v>0.15</v>
      </c>
      <c r="O3841" s="50">
        <f>Ugovori_OPULJP[[#This Row],[Bespovratna sredstva - Ukupno (EU+Nac) HRK
= Ukupna ugovorena vrijednost bespovratnih sredstava]]*Ugovori_OPULJP[[#This Row],[EU STOPA SUFINANCIRANJA %
EU CO-FINANCING RATE %]]</f>
        <v>416267.29549999995</v>
      </c>
      <c r="P3841" s="51">
        <f>Ugovori_OPULJP[[#This Row],[Bespovratna sredstva - EU dio - HRK]]/7.5345</f>
        <v>55248.164509921022</v>
      </c>
      <c r="Q3841" s="50">
        <f>Ugovori_OPULJP[[#This Row],[Bespovratna sredstva - Ukupno (EU+Nac) HRK
= Ukupna ugovorena vrijednost bespovratnih sredstava]]*Ugovori_OPULJP[[#This Row],[STOPA NACIONALNOG SUFINANCIRANJA %]]</f>
        <v>73458.934499999988</v>
      </c>
      <c r="R3841" s="51">
        <f>Ugovori_OPULJP[[#This Row],[Bespovratna sredstva - Nacionalni dio - HRK]]/7.5345</f>
        <v>9749.6760899860619</v>
      </c>
      <c r="S3841" s="52">
        <v>489726.23</v>
      </c>
      <c r="T3841" s="53">
        <f>Ugovori_OPULJP[[#This Row],[Bespovratna sredstva - Ukupno (EU+Nac) HRK
= Ukupna ugovorena vrijednost bespovratnih sredstava]]/7.5345</f>
        <v>64997.840599907089</v>
      </c>
      <c r="U3841" s="50">
        <v>0</v>
      </c>
      <c r="V3841" s="51">
        <f>Ugovori_OPULJP[[#This Row],[Javni doprinos korisnika - HRK]]/7.5345</f>
        <v>0</v>
      </c>
      <c r="W3841" s="50">
        <v>0</v>
      </c>
      <c r="X3841" s="51">
        <f>Ugovori_OPULJP[[#This Row],[Privatni doprinos korisnika - HRK]]/7.5345</f>
        <v>0</v>
      </c>
      <c r="Y3841" s="52">
        <v>489726.23</v>
      </c>
      <c r="Z3841" s="53">
        <f>Ugovori_OPULJP[[#This Row],[UKUPNI PRIHVATLJIVI IZDACI
TOTAL ELIGIBLE EXPENDITURE
= Bespovratna sredstva ukupno + doprinos korisnika
= Ukupni prihvatljivi troškovi
= Ukupna ugovorena vrijednost projekta HRK]]/7.5345</f>
        <v>64997.840599907089</v>
      </c>
      <c r="AA3841" s="57" t="s">
        <v>12326</v>
      </c>
      <c r="AB3841" s="57" t="s">
        <v>753</v>
      </c>
      <c r="AC3841" s="107" t="s">
        <v>13961</v>
      </c>
      <c r="AD3841" s="63" t="s">
        <v>12328</v>
      </c>
    </row>
    <row r="3842" spans="1:30" ht="88.5" customHeight="1" x14ac:dyDescent="0.2">
      <c r="A3842" s="61" t="s">
        <v>13962</v>
      </c>
      <c r="B3842" s="55" t="s">
        <v>12136</v>
      </c>
      <c r="C3842" s="56" t="s">
        <v>12323</v>
      </c>
      <c r="D3842" s="88" t="s">
        <v>13685</v>
      </c>
      <c r="E3842" s="44" t="s">
        <v>76</v>
      </c>
      <c r="F3842" s="62" t="s">
        <v>13963</v>
      </c>
      <c r="G3842" s="45" t="s">
        <v>12401</v>
      </c>
      <c r="H3842" s="59">
        <v>44641</v>
      </c>
      <c r="I3842" s="59">
        <v>45128</v>
      </c>
      <c r="J3842" s="48" t="str">
        <f>IF(Ugovori_OPULJP[[#This Row],[DATUM ZAVRŠETKA OPERACIJE]]&gt;DATE(2024,3,31),"u provedbi","završen")</f>
        <v>završen</v>
      </c>
      <c r="K3842" s="67" t="s">
        <v>94</v>
      </c>
      <c r="L3842" s="67" t="s">
        <v>94</v>
      </c>
      <c r="M3842" s="49">
        <v>0.85</v>
      </c>
      <c r="N3842" s="49">
        <v>0.15</v>
      </c>
      <c r="O3842" s="50">
        <f>Ugovori_OPULJP[[#This Row],[Bespovratna sredstva - Ukupno (EU+Nac) HRK
= Ukupna ugovorena vrijednost bespovratnih sredstava]]*Ugovori_OPULJP[[#This Row],[EU STOPA SUFINANCIRANJA %
EU CO-FINANCING RATE %]]</f>
        <v>421517.22700000001</v>
      </c>
      <c r="P3842" s="51">
        <f>Ugovori_OPULJP[[#This Row],[Bespovratna sredstva - EU dio - HRK]]/7.5345</f>
        <v>55944.950162585439</v>
      </c>
      <c r="Q3842" s="50">
        <f>Ugovori_OPULJP[[#This Row],[Bespovratna sredstva - Ukupno (EU+Nac) HRK
= Ukupna ugovorena vrijednost bespovratnih sredstava]]*Ugovori_OPULJP[[#This Row],[STOPA NACIONALNOG SUFINANCIRANJA %]]</f>
        <v>74385.392999999996</v>
      </c>
      <c r="R3842" s="51">
        <f>Ugovori_OPULJP[[#This Row],[Bespovratna sredstva - Nacionalni dio - HRK]]/7.5345</f>
        <v>9872.6382639856656</v>
      </c>
      <c r="S3842" s="52">
        <v>495902.62</v>
      </c>
      <c r="T3842" s="53">
        <f>Ugovori_OPULJP[[#This Row],[Bespovratna sredstva - Ukupno (EU+Nac) HRK
= Ukupna ugovorena vrijednost bespovratnih sredstava]]/7.5345</f>
        <v>65817.588426571107</v>
      </c>
      <c r="U3842" s="50">
        <v>0</v>
      </c>
      <c r="V3842" s="51">
        <f>Ugovori_OPULJP[[#This Row],[Javni doprinos korisnika - HRK]]/7.5345</f>
        <v>0</v>
      </c>
      <c r="W3842" s="50">
        <v>0</v>
      </c>
      <c r="X3842" s="51">
        <f>Ugovori_OPULJP[[#This Row],[Privatni doprinos korisnika - HRK]]/7.5345</f>
        <v>0</v>
      </c>
      <c r="Y3842" s="52">
        <v>495902.62</v>
      </c>
      <c r="Z3842" s="53">
        <f>Ugovori_OPULJP[[#This Row],[UKUPNI PRIHVATLJIVI IZDACI
TOTAL ELIGIBLE EXPENDITURE
= Bespovratna sredstva ukupno + doprinos korisnika
= Ukupni prihvatljivi troškovi
= Ukupna ugovorena vrijednost projekta HRK]]/7.5345</f>
        <v>65817.588426571107</v>
      </c>
      <c r="AA3842" s="44" t="s">
        <v>12326</v>
      </c>
      <c r="AB3842" s="44" t="s">
        <v>753</v>
      </c>
      <c r="AC3842" s="107" t="s">
        <v>13964</v>
      </c>
      <c r="AD3842" s="43" t="s">
        <v>12328</v>
      </c>
    </row>
    <row r="3843" spans="1:30" ht="88.5" customHeight="1" x14ac:dyDescent="0.2">
      <c r="A3843" s="61" t="s">
        <v>13965</v>
      </c>
      <c r="B3843" s="55" t="s">
        <v>12136</v>
      </c>
      <c r="C3843" s="56" t="s">
        <v>12323</v>
      </c>
      <c r="D3843" s="88" t="s">
        <v>13685</v>
      </c>
      <c r="E3843" s="44" t="s">
        <v>76</v>
      </c>
      <c r="F3843" s="62" t="s">
        <v>13966</v>
      </c>
      <c r="G3843" s="62" t="s">
        <v>13967</v>
      </c>
      <c r="H3843" s="59">
        <v>44532</v>
      </c>
      <c r="I3843" s="59">
        <v>44897</v>
      </c>
      <c r="J3843" s="48" t="str">
        <f>IF(Ugovori_OPULJP[[#This Row],[DATUM ZAVRŠETKA OPERACIJE]]&gt;DATE(2024,3,31),"u provedbi","završen")</f>
        <v>završen</v>
      </c>
      <c r="K3843" s="58" t="s">
        <v>13968</v>
      </c>
      <c r="L3843" s="46" t="s">
        <v>186</v>
      </c>
      <c r="M3843" s="74" t="s">
        <v>3114</v>
      </c>
      <c r="N3843" s="49">
        <v>0.15</v>
      </c>
      <c r="O3843" s="50">
        <f>Ugovori_OPULJP[[#This Row],[Bespovratna sredstva - Ukupno (EU+Nac) HRK
= Ukupna ugovorena vrijednost bespovratnih sredstava]]*Ugovori_OPULJP[[#This Row],[EU STOPA SUFINANCIRANJA %
EU CO-FINANCING RATE %]]</f>
        <v>370668</v>
      </c>
      <c r="P3843" s="51">
        <f>Ugovori_OPULJP[[#This Row],[Bespovratna sredstva - EU dio - HRK]]/7.5345</f>
        <v>49196.097949432609</v>
      </c>
      <c r="Q3843" s="50">
        <f>Ugovori_OPULJP[[#This Row],[Bespovratna sredstva - Ukupno (EU+Nac) HRK
= Ukupna ugovorena vrijednost bespovratnih sredstava]]*Ugovori_OPULJP[[#This Row],[STOPA NACIONALNOG SUFINANCIRANJA %]]</f>
        <v>65412</v>
      </c>
      <c r="R3843" s="51">
        <f>Ugovori_OPULJP[[#This Row],[Bespovratna sredstva - Nacionalni dio - HRK]]/7.5345</f>
        <v>8681.6643440175194</v>
      </c>
      <c r="S3843" s="52">
        <v>436080</v>
      </c>
      <c r="T3843" s="53">
        <f>Ugovori_OPULJP[[#This Row],[Bespovratna sredstva - Ukupno (EU+Nac) HRK
= Ukupna ugovorena vrijednost bespovratnih sredstava]]/7.5345</f>
        <v>57877.762293450127</v>
      </c>
      <c r="U3843" s="50">
        <v>0</v>
      </c>
      <c r="V3843" s="51">
        <f>Ugovori_OPULJP[[#This Row],[Javni doprinos korisnika - HRK]]/7.5345</f>
        <v>0</v>
      </c>
      <c r="W3843" s="50">
        <v>0</v>
      </c>
      <c r="X3843" s="51">
        <f>Ugovori_OPULJP[[#This Row],[Privatni doprinos korisnika - HRK]]/7.5345</f>
        <v>0</v>
      </c>
      <c r="Y3843" s="52">
        <v>436080</v>
      </c>
      <c r="Z3843" s="53">
        <f>Ugovori_OPULJP[[#This Row],[UKUPNI PRIHVATLJIVI IZDACI
TOTAL ELIGIBLE EXPENDITURE
= Bespovratna sredstva ukupno + doprinos korisnika
= Ukupni prihvatljivi troškovi
= Ukupna ugovorena vrijednost projekta HRK]]/7.5345</f>
        <v>57877.762293450127</v>
      </c>
      <c r="AA3843" s="44" t="s">
        <v>12326</v>
      </c>
      <c r="AB3843" s="44" t="s">
        <v>753</v>
      </c>
      <c r="AC3843" s="107" t="s">
        <v>13969</v>
      </c>
      <c r="AD3843" s="43" t="s">
        <v>12328</v>
      </c>
    </row>
    <row r="3844" spans="1:30" ht="88.5" customHeight="1" x14ac:dyDescent="0.2">
      <c r="A3844" s="41" t="s">
        <v>13970</v>
      </c>
      <c r="B3844" s="55" t="s">
        <v>12136</v>
      </c>
      <c r="C3844" s="56" t="s">
        <v>12323</v>
      </c>
      <c r="D3844" s="56" t="s">
        <v>13685</v>
      </c>
      <c r="E3844" s="57" t="s">
        <v>76</v>
      </c>
      <c r="F3844" s="62" t="s">
        <v>13971</v>
      </c>
      <c r="G3844" s="62" t="s">
        <v>2823</v>
      </c>
      <c r="H3844" s="59">
        <v>44769</v>
      </c>
      <c r="I3844" s="59">
        <v>45134</v>
      </c>
      <c r="J3844" s="48" t="str">
        <f>IF(Ugovori_OPULJP[[#This Row],[DATUM ZAVRŠETKA OPERACIJE]]&gt;DATE(2024,3,31),"u provedbi","završen")</f>
        <v>završen</v>
      </c>
      <c r="K3844" s="58" t="s">
        <v>104</v>
      </c>
      <c r="L3844" s="58" t="s">
        <v>104</v>
      </c>
      <c r="M3844" s="49">
        <v>0.85</v>
      </c>
      <c r="N3844" s="49">
        <v>0.15</v>
      </c>
      <c r="O3844" s="50">
        <f>Ugovori_OPULJP[[#This Row],[Bespovratna sredstva - Ukupno (EU+Nac) HRK
= Ukupna ugovorena vrijednost bespovratnih sredstava]]*Ugovori_OPULJP[[#This Row],[EU STOPA SUFINANCIRANJA %
EU CO-FINANCING RATE %]]</f>
        <v>392338.79249999998</v>
      </c>
      <c r="P3844" s="51">
        <f>Ugovori_OPULJP[[#This Row],[Bespovratna sredstva - EU dio - HRK]]/7.5345</f>
        <v>52072.306390603218</v>
      </c>
      <c r="Q3844" s="50">
        <f>Ugovori_OPULJP[[#This Row],[Bespovratna sredstva - Ukupno (EU+Nac) HRK
= Ukupna ugovorena vrijednost bespovratnih sredstava]]*Ugovori_OPULJP[[#This Row],[STOPA NACIONALNOG SUFINANCIRANJA %]]</f>
        <v>69236.257499999992</v>
      </c>
      <c r="R3844" s="51">
        <f>Ugovori_OPULJP[[#This Row],[Bespovratna sredstva - Nacionalni dio - HRK]]/7.5345</f>
        <v>9189.2305395182138</v>
      </c>
      <c r="S3844" s="52">
        <v>461575.05</v>
      </c>
      <c r="T3844" s="53">
        <f>Ugovori_OPULJP[[#This Row],[Bespovratna sredstva - Ukupno (EU+Nac) HRK
= Ukupna ugovorena vrijednost bespovratnih sredstava]]/7.5345</f>
        <v>61261.536930121438</v>
      </c>
      <c r="U3844" s="50">
        <v>0</v>
      </c>
      <c r="V3844" s="51">
        <f>Ugovori_OPULJP[[#This Row],[Javni doprinos korisnika - HRK]]/7.5345</f>
        <v>0</v>
      </c>
      <c r="W3844" s="50">
        <v>0</v>
      </c>
      <c r="X3844" s="51">
        <f>Ugovori_OPULJP[[#This Row],[Privatni doprinos korisnika - HRK]]/7.5345</f>
        <v>0</v>
      </c>
      <c r="Y3844" s="52">
        <v>461575.05</v>
      </c>
      <c r="Z3844" s="53">
        <f>Ugovori_OPULJP[[#This Row],[UKUPNI PRIHVATLJIVI IZDACI
TOTAL ELIGIBLE EXPENDITURE
= Bespovratna sredstva ukupno + doprinos korisnika
= Ukupni prihvatljivi troškovi
= Ukupna ugovorena vrijednost projekta HRK]]/7.5345</f>
        <v>61261.536930121438</v>
      </c>
      <c r="AA3844" s="57" t="s">
        <v>12326</v>
      </c>
      <c r="AB3844" s="57" t="s">
        <v>753</v>
      </c>
      <c r="AC3844" s="107" t="s">
        <v>13972</v>
      </c>
      <c r="AD3844" s="63" t="s">
        <v>12328</v>
      </c>
    </row>
    <row r="3845" spans="1:30" ht="88.5" customHeight="1" x14ac:dyDescent="0.2">
      <c r="A3845" s="61" t="s">
        <v>13973</v>
      </c>
      <c r="B3845" s="55" t="s">
        <v>12136</v>
      </c>
      <c r="C3845" s="56" t="s">
        <v>12323</v>
      </c>
      <c r="D3845" s="88" t="s">
        <v>13685</v>
      </c>
      <c r="E3845" s="44" t="s">
        <v>76</v>
      </c>
      <c r="F3845" s="62" t="s">
        <v>13974</v>
      </c>
      <c r="G3845" s="62" t="s">
        <v>13975</v>
      </c>
      <c r="H3845" s="59">
        <v>44532</v>
      </c>
      <c r="I3845" s="59">
        <v>45079</v>
      </c>
      <c r="J3845" s="48" t="str">
        <f>IF(Ugovori_OPULJP[[#This Row],[DATUM ZAVRŠETKA OPERACIJE]]&gt;DATE(2024,3,31),"u provedbi","završen")</f>
        <v>završen</v>
      </c>
      <c r="K3845" s="58" t="s">
        <v>9024</v>
      </c>
      <c r="L3845" s="58" t="s">
        <v>37</v>
      </c>
      <c r="M3845" s="74" t="s">
        <v>3114</v>
      </c>
      <c r="N3845" s="49">
        <v>0.15</v>
      </c>
      <c r="O3845" s="50">
        <f>Ugovori_OPULJP[[#This Row],[Bespovratna sredstva - Ukupno (EU+Nac) HRK
= Ukupna ugovorena vrijednost bespovratnih sredstava]]*Ugovori_OPULJP[[#This Row],[EU STOPA SUFINANCIRANJA %
EU CO-FINANCING RATE %]]</f>
        <v>363666.44799999997</v>
      </c>
      <c r="P3845" s="51">
        <f>Ugovori_OPULJP[[#This Row],[Bespovratna sredstva - EU dio - HRK]]/7.5345</f>
        <v>48266.832304731564</v>
      </c>
      <c r="Q3845" s="50">
        <f>Ugovori_OPULJP[[#This Row],[Bespovratna sredstva - Ukupno (EU+Nac) HRK
= Ukupna ugovorena vrijednost bespovratnih sredstava]]*Ugovori_OPULJP[[#This Row],[STOPA NACIONALNOG SUFINANCIRANJA %]]</f>
        <v>64176.432000000001</v>
      </c>
      <c r="R3845" s="51">
        <f>Ugovori_OPULJP[[#This Row],[Bespovratna sredstva - Nacionalni dio - HRK]]/7.5345</f>
        <v>8517.6762890702757</v>
      </c>
      <c r="S3845" s="52">
        <v>427842.88</v>
      </c>
      <c r="T3845" s="53">
        <f>Ugovori_OPULJP[[#This Row],[Bespovratna sredstva - Ukupno (EU+Nac) HRK
= Ukupna ugovorena vrijednost bespovratnih sredstava]]/7.5345</f>
        <v>56784.508593801846</v>
      </c>
      <c r="U3845" s="50">
        <v>0</v>
      </c>
      <c r="V3845" s="51">
        <f>Ugovori_OPULJP[[#This Row],[Javni doprinos korisnika - HRK]]/7.5345</f>
        <v>0</v>
      </c>
      <c r="W3845" s="50">
        <v>0</v>
      </c>
      <c r="X3845" s="51">
        <f>Ugovori_OPULJP[[#This Row],[Privatni doprinos korisnika - HRK]]/7.5345</f>
        <v>0</v>
      </c>
      <c r="Y3845" s="52">
        <v>427842.88</v>
      </c>
      <c r="Z3845" s="53">
        <f>Ugovori_OPULJP[[#This Row],[UKUPNI PRIHVATLJIVI IZDACI
TOTAL ELIGIBLE EXPENDITURE
= Bespovratna sredstva ukupno + doprinos korisnika
= Ukupni prihvatljivi troškovi
= Ukupna ugovorena vrijednost projekta HRK]]/7.5345</f>
        <v>56784.508593801846</v>
      </c>
      <c r="AA3845" s="44" t="s">
        <v>12326</v>
      </c>
      <c r="AB3845" s="44" t="s">
        <v>753</v>
      </c>
      <c r="AC3845" s="107" t="s">
        <v>13976</v>
      </c>
      <c r="AD3845" s="43" t="s">
        <v>12328</v>
      </c>
    </row>
    <row r="3846" spans="1:30" ht="88.5" customHeight="1" x14ac:dyDescent="0.2">
      <c r="A3846" s="61" t="s">
        <v>13977</v>
      </c>
      <c r="B3846" s="55" t="s">
        <v>12136</v>
      </c>
      <c r="C3846" s="56" t="s">
        <v>12323</v>
      </c>
      <c r="D3846" s="88" t="s">
        <v>13685</v>
      </c>
      <c r="E3846" s="44" t="s">
        <v>76</v>
      </c>
      <c r="F3846" s="62" t="s">
        <v>13978</v>
      </c>
      <c r="G3846" s="62" t="s">
        <v>13979</v>
      </c>
      <c r="H3846" s="59">
        <v>44532</v>
      </c>
      <c r="I3846" s="59">
        <v>44897</v>
      </c>
      <c r="J3846" s="48" t="str">
        <f>IF(Ugovori_OPULJP[[#This Row],[DATUM ZAVRŠETKA OPERACIJE]]&gt;DATE(2024,3,31),"u provedbi","završen")</f>
        <v>završen</v>
      </c>
      <c r="K3846" s="58" t="s">
        <v>8132</v>
      </c>
      <c r="L3846" s="46" t="s">
        <v>338</v>
      </c>
      <c r="M3846" s="74" t="s">
        <v>3114</v>
      </c>
      <c r="N3846" s="49">
        <v>0.15</v>
      </c>
      <c r="O3846" s="50">
        <f>Ugovori_OPULJP[[#This Row],[Bespovratna sredstva - Ukupno (EU+Nac) HRK
= Ukupna ugovorena vrijednost bespovratnih sredstava]]*Ugovori_OPULJP[[#This Row],[EU STOPA SUFINANCIRANJA %
EU CO-FINANCING RATE %]]</f>
        <v>351388.147</v>
      </c>
      <c r="P3846" s="51">
        <f>Ugovori_OPULJP[[#This Row],[Bespovratna sredstva - EU dio - HRK]]/7.5345</f>
        <v>46637.22171345145</v>
      </c>
      <c r="Q3846" s="50">
        <f>Ugovori_OPULJP[[#This Row],[Bespovratna sredstva - Ukupno (EU+Nac) HRK
= Ukupna ugovorena vrijednost bespovratnih sredstava]]*Ugovori_OPULJP[[#This Row],[STOPA NACIONALNOG SUFINANCIRANJA %]]</f>
        <v>62009.672999999995</v>
      </c>
      <c r="R3846" s="51">
        <f>Ugovori_OPULJP[[#This Row],[Bespovratna sredstva - Nacionalni dio - HRK]]/7.5345</f>
        <v>8230.0979494326093</v>
      </c>
      <c r="S3846" s="52">
        <v>413397.82</v>
      </c>
      <c r="T3846" s="53">
        <f>Ugovori_OPULJP[[#This Row],[Bespovratna sredstva - Ukupno (EU+Nac) HRK
= Ukupna ugovorena vrijednost bespovratnih sredstava]]/7.5345</f>
        <v>54867.319662884067</v>
      </c>
      <c r="U3846" s="50">
        <v>0</v>
      </c>
      <c r="V3846" s="51">
        <f>Ugovori_OPULJP[[#This Row],[Javni doprinos korisnika - HRK]]/7.5345</f>
        <v>0</v>
      </c>
      <c r="W3846" s="50">
        <v>0</v>
      </c>
      <c r="X3846" s="51">
        <f>Ugovori_OPULJP[[#This Row],[Privatni doprinos korisnika - HRK]]/7.5345</f>
        <v>0</v>
      </c>
      <c r="Y3846" s="52">
        <v>413397.82</v>
      </c>
      <c r="Z3846" s="53">
        <f>Ugovori_OPULJP[[#This Row],[UKUPNI PRIHVATLJIVI IZDACI
TOTAL ELIGIBLE EXPENDITURE
= Bespovratna sredstva ukupno + doprinos korisnika
= Ukupni prihvatljivi troškovi
= Ukupna ugovorena vrijednost projekta HRK]]/7.5345</f>
        <v>54867.319662884067</v>
      </c>
      <c r="AA3846" s="44" t="s">
        <v>12326</v>
      </c>
      <c r="AB3846" s="44" t="s">
        <v>753</v>
      </c>
      <c r="AC3846" s="107" t="s">
        <v>13980</v>
      </c>
      <c r="AD3846" s="43" t="s">
        <v>12328</v>
      </c>
    </row>
    <row r="3847" spans="1:30" ht="88.5" customHeight="1" x14ac:dyDescent="0.2">
      <c r="A3847" s="61" t="s">
        <v>13981</v>
      </c>
      <c r="B3847" s="55" t="s">
        <v>12136</v>
      </c>
      <c r="C3847" s="56" t="s">
        <v>12323</v>
      </c>
      <c r="D3847" s="88" t="s">
        <v>13685</v>
      </c>
      <c r="E3847" s="44" t="s">
        <v>76</v>
      </c>
      <c r="F3847" s="62" t="s">
        <v>13982</v>
      </c>
      <c r="G3847" s="62" t="s">
        <v>1407</v>
      </c>
      <c r="H3847" s="59">
        <v>44641</v>
      </c>
      <c r="I3847" s="59">
        <v>45190</v>
      </c>
      <c r="J3847" s="48" t="str">
        <f>IF(Ugovori_OPULJP[[#This Row],[DATUM ZAVRŠETKA OPERACIJE]]&gt;DATE(2024,3,31),"u provedbi","završen")</f>
        <v>završen</v>
      </c>
      <c r="K3847" s="67" t="s">
        <v>94</v>
      </c>
      <c r="L3847" s="67" t="s">
        <v>94</v>
      </c>
      <c r="M3847" s="49">
        <v>0.85</v>
      </c>
      <c r="N3847" s="49">
        <v>0.15</v>
      </c>
      <c r="O3847" s="50">
        <f>Ugovori_OPULJP[[#This Row],[Bespovratna sredstva - Ukupno (EU+Nac) HRK
= Ukupna ugovorena vrijednost bespovratnih sredstava]]*Ugovori_OPULJP[[#This Row],[EU STOPA SUFINANCIRANJA %
EU CO-FINANCING RATE %]]</f>
        <v>358484.62699999998</v>
      </c>
      <c r="P3847" s="51">
        <f>Ugovori_OPULJP[[#This Row],[Bespovratna sredstva - EU dio - HRK]]/7.5345</f>
        <v>47579.086468909678</v>
      </c>
      <c r="Q3847" s="50">
        <f>Ugovori_OPULJP[[#This Row],[Bespovratna sredstva - Ukupno (EU+Nac) HRK
= Ukupna ugovorena vrijednost bespovratnih sredstava]]*Ugovori_OPULJP[[#This Row],[STOPA NACIONALNOG SUFINANCIRANJA %]]</f>
        <v>63261.992999999995</v>
      </c>
      <c r="R3847" s="51">
        <f>Ugovori_OPULJP[[#This Row],[Bespovratna sredstva - Nacionalni dio - HRK]]/7.5345</f>
        <v>8396.309376866413</v>
      </c>
      <c r="S3847" s="52">
        <v>421746.62</v>
      </c>
      <c r="T3847" s="53">
        <f>Ugovori_OPULJP[[#This Row],[Bespovratna sredstva - Ukupno (EU+Nac) HRK
= Ukupna ugovorena vrijednost bespovratnih sredstava]]/7.5345</f>
        <v>55975.395845776096</v>
      </c>
      <c r="U3847" s="50">
        <v>0</v>
      </c>
      <c r="V3847" s="51">
        <f>Ugovori_OPULJP[[#This Row],[Javni doprinos korisnika - HRK]]/7.5345</f>
        <v>0</v>
      </c>
      <c r="W3847" s="50">
        <v>0</v>
      </c>
      <c r="X3847" s="51">
        <f>Ugovori_OPULJP[[#This Row],[Privatni doprinos korisnika - HRK]]/7.5345</f>
        <v>0</v>
      </c>
      <c r="Y3847" s="52">
        <v>421746.62</v>
      </c>
      <c r="Z3847" s="53">
        <f>Ugovori_OPULJP[[#This Row],[UKUPNI PRIHVATLJIVI IZDACI
TOTAL ELIGIBLE EXPENDITURE
= Bespovratna sredstva ukupno + doprinos korisnika
= Ukupni prihvatljivi troškovi
= Ukupna ugovorena vrijednost projekta HRK]]/7.5345</f>
        <v>55975.395845776096</v>
      </c>
      <c r="AA3847" s="44" t="s">
        <v>12326</v>
      </c>
      <c r="AB3847" s="44" t="s">
        <v>753</v>
      </c>
      <c r="AC3847" s="107" t="s">
        <v>13983</v>
      </c>
      <c r="AD3847" s="43" t="s">
        <v>12328</v>
      </c>
    </row>
    <row r="3848" spans="1:30" ht="88.5" customHeight="1" x14ac:dyDescent="0.2">
      <c r="A3848" s="61" t="s">
        <v>13984</v>
      </c>
      <c r="B3848" s="55" t="s">
        <v>12136</v>
      </c>
      <c r="C3848" s="56" t="s">
        <v>12323</v>
      </c>
      <c r="D3848" s="88" t="s">
        <v>13685</v>
      </c>
      <c r="E3848" s="44" t="s">
        <v>76</v>
      </c>
      <c r="F3848" s="62" t="s">
        <v>13985</v>
      </c>
      <c r="G3848" s="62" t="s">
        <v>13986</v>
      </c>
      <c r="H3848" s="59">
        <v>44532</v>
      </c>
      <c r="I3848" s="59">
        <v>44897</v>
      </c>
      <c r="J3848" s="48" t="str">
        <f>IF(Ugovori_OPULJP[[#This Row],[DATUM ZAVRŠETKA OPERACIJE]]&gt;DATE(2024,3,31),"u provedbi","završen")</f>
        <v>završen</v>
      </c>
      <c r="K3848" s="58" t="s">
        <v>425</v>
      </c>
      <c r="L3848" s="46" t="s">
        <v>425</v>
      </c>
      <c r="M3848" s="74" t="s">
        <v>3114</v>
      </c>
      <c r="N3848" s="49">
        <v>0.15</v>
      </c>
      <c r="O3848" s="50">
        <f>Ugovori_OPULJP[[#This Row],[Bespovratna sredstva - Ukupno (EU+Nac) HRK
= Ukupna ugovorena vrijednost bespovratnih sredstava]]*Ugovori_OPULJP[[#This Row],[EU STOPA SUFINANCIRANJA %
EU CO-FINANCING RATE %]]</f>
        <v>370068.75</v>
      </c>
      <c r="P3848" s="51">
        <f>Ugovori_OPULJP[[#This Row],[Bespovratna sredstva - EU dio - HRK]]/7.5345</f>
        <v>49116.563806490143</v>
      </c>
      <c r="Q3848" s="50">
        <f>Ugovori_OPULJP[[#This Row],[Bespovratna sredstva - Ukupno (EU+Nac) HRK
= Ukupna ugovorena vrijednost bespovratnih sredstava]]*Ugovori_OPULJP[[#This Row],[STOPA NACIONALNOG SUFINANCIRANJA %]]</f>
        <v>65306.25</v>
      </c>
      <c r="R3848" s="51">
        <f>Ugovori_OPULJP[[#This Row],[Bespovratna sredstva - Nacionalni dio - HRK]]/7.5345</f>
        <v>8667.6289070276725</v>
      </c>
      <c r="S3848" s="52">
        <v>435375</v>
      </c>
      <c r="T3848" s="53">
        <f>Ugovori_OPULJP[[#This Row],[Bespovratna sredstva - Ukupno (EU+Nac) HRK
= Ukupna ugovorena vrijednost bespovratnih sredstava]]/7.5345</f>
        <v>57784.192713517812</v>
      </c>
      <c r="U3848" s="50">
        <v>0</v>
      </c>
      <c r="V3848" s="51">
        <f>Ugovori_OPULJP[[#This Row],[Javni doprinos korisnika - HRK]]/7.5345</f>
        <v>0</v>
      </c>
      <c r="W3848" s="50">
        <v>0</v>
      </c>
      <c r="X3848" s="51">
        <f>Ugovori_OPULJP[[#This Row],[Privatni doprinos korisnika - HRK]]/7.5345</f>
        <v>0</v>
      </c>
      <c r="Y3848" s="52">
        <v>435375</v>
      </c>
      <c r="Z3848" s="53">
        <f>Ugovori_OPULJP[[#This Row],[UKUPNI PRIHVATLJIVI IZDACI
TOTAL ELIGIBLE EXPENDITURE
= Bespovratna sredstva ukupno + doprinos korisnika
= Ukupni prihvatljivi troškovi
= Ukupna ugovorena vrijednost projekta HRK]]/7.5345</f>
        <v>57784.192713517812</v>
      </c>
      <c r="AA3848" s="44" t="s">
        <v>12326</v>
      </c>
      <c r="AB3848" s="44" t="s">
        <v>753</v>
      </c>
      <c r="AC3848" s="107" t="s">
        <v>13987</v>
      </c>
      <c r="AD3848" s="43" t="s">
        <v>12328</v>
      </c>
    </row>
    <row r="3849" spans="1:30" ht="88.5" customHeight="1" x14ac:dyDescent="0.2">
      <c r="A3849" s="61" t="s">
        <v>13988</v>
      </c>
      <c r="B3849" s="55" t="s">
        <v>12136</v>
      </c>
      <c r="C3849" s="56" t="s">
        <v>12323</v>
      </c>
      <c r="D3849" s="88" t="s">
        <v>13685</v>
      </c>
      <c r="E3849" s="44" t="s">
        <v>76</v>
      </c>
      <c r="F3849" s="62" t="s">
        <v>13989</v>
      </c>
      <c r="G3849" s="62" t="s">
        <v>13990</v>
      </c>
      <c r="H3849" s="59">
        <v>44532</v>
      </c>
      <c r="I3849" s="59">
        <v>44897</v>
      </c>
      <c r="J3849" s="48" t="str">
        <f>IF(Ugovori_OPULJP[[#This Row],[DATUM ZAVRŠETKA OPERACIJE]]&gt;DATE(2024,3,31),"u provedbi","završen")</f>
        <v>završen</v>
      </c>
      <c r="K3849" s="58" t="s">
        <v>244</v>
      </c>
      <c r="L3849" s="46" t="s">
        <v>244</v>
      </c>
      <c r="M3849" s="74" t="s">
        <v>3114</v>
      </c>
      <c r="N3849" s="49">
        <v>0.15</v>
      </c>
      <c r="O3849" s="50">
        <f>Ugovori_OPULJP[[#This Row],[Bespovratna sredstva - Ukupno (EU+Nac) HRK
= Ukupna ugovorena vrijednost bespovratnih sredstava]]*Ugovori_OPULJP[[#This Row],[EU STOPA SUFINANCIRANJA %
EU CO-FINANCING RATE %]]</f>
        <v>423352.88699999999</v>
      </c>
      <c r="P3849" s="51">
        <f>Ugovori_OPULJP[[#This Row],[Bespovratna sredstva - EU dio - HRK]]/7.5345</f>
        <v>56188.584113079829</v>
      </c>
      <c r="Q3849" s="50">
        <f>Ugovori_OPULJP[[#This Row],[Bespovratna sredstva - Ukupno (EU+Nac) HRK
= Ukupna ugovorena vrijednost bespovratnih sredstava]]*Ugovori_OPULJP[[#This Row],[STOPA NACIONALNOG SUFINANCIRANJA %]]</f>
        <v>74709.332999999999</v>
      </c>
      <c r="R3849" s="51">
        <f>Ugovori_OPULJP[[#This Row],[Bespovratna sredstva - Nacionalni dio - HRK]]/7.5345</f>
        <v>9915.6324905434994</v>
      </c>
      <c r="S3849" s="52">
        <v>498062.22</v>
      </c>
      <c r="T3849" s="53">
        <f>Ugovori_OPULJP[[#This Row],[Bespovratna sredstva - Ukupno (EU+Nac) HRK
= Ukupna ugovorena vrijednost bespovratnih sredstava]]/7.5345</f>
        <v>66104.216603623325</v>
      </c>
      <c r="U3849" s="50">
        <v>0</v>
      </c>
      <c r="V3849" s="51">
        <f>Ugovori_OPULJP[[#This Row],[Javni doprinos korisnika - HRK]]/7.5345</f>
        <v>0</v>
      </c>
      <c r="W3849" s="50">
        <v>0</v>
      </c>
      <c r="X3849" s="51">
        <f>Ugovori_OPULJP[[#This Row],[Privatni doprinos korisnika - HRK]]/7.5345</f>
        <v>0</v>
      </c>
      <c r="Y3849" s="52">
        <v>498062.22</v>
      </c>
      <c r="Z3849" s="53">
        <f>Ugovori_OPULJP[[#This Row],[UKUPNI PRIHVATLJIVI IZDACI
TOTAL ELIGIBLE EXPENDITURE
= Bespovratna sredstva ukupno + doprinos korisnika
= Ukupni prihvatljivi troškovi
= Ukupna ugovorena vrijednost projekta HRK]]/7.5345</f>
        <v>66104.216603623325</v>
      </c>
      <c r="AA3849" s="44" t="s">
        <v>12326</v>
      </c>
      <c r="AB3849" s="44" t="s">
        <v>753</v>
      </c>
      <c r="AC3849" s="107" t="s">
        <v>13991</v>
      </c>
      <c r="AD3849" s="43" t="s">
        <v>12328</v>
      </c>
    </row>
    <row r="3850" spans="1:30" ht="88.5" customHeight="1" x14ac:dyDescent="0.2">
      <c r="A3850" s="61" t="s">
        <v>13992</v>
      </c>
      <c r="B3850" s="55" t="s">
        <v>12136</v>
      </c>
      <c r="C3850" s="56" t="s">
        <v>12323</v>
      </c>
      <c r="D3850" s="88" t="s">
        <v>13685</v>
      </c>
      <c r="E3850" s="44" t="s">
        <v>76</v>
      </c>
      <c r="F3850" s="62" t="s">
        <v>13993</v>
      </c>
      <c r="G3850" s="62" t="s">
        <v>13994</v>
      </c>
      <c r="H3850" s="59">
        <v>44553</v>
      </c>
      <c r="I3850" s="59">
        <v>44918</v>
      </c>
      <c r="J3850" s="48" t="str">
        <f>IF(Ugovori_OPULJP[[#This Row],[DATUM ZAVRŠETKA OPERACIJE]]&gt;DATE(2024,3,31),"u provedbi","završen")</f>
        <v>završen</v>
      </c>
      <c r="K3850" s="58" t="s">
        <v>79</v>
      </c>
      <c r="L3850" s="58" t="s">
        <v>249</v>
      </c>
      <c r="M3850" s="74" t="s">
        <v>3114</v>
      </c>
      <c r="N3850" s="49">
        <v>0.15</v>
      </c>
      <c r="O3850" s="50">
        <f>Ugovori_OPULJP[[#This Row],[Bespovratna sredstva - Ukupno (EU+Nac) HRK
= Ukupna ugovorena vrijednost bespovratnih sredstava]]*Ugovori_OPULJP[[#This Row],[EU STOPA SUFINANCIRANJA %
EU CO-FINANCING RATE %]]</f>
        <v>397341</v>
      </c>
      <c r="P3850" s="51">
        <f>Ugovori_OPULJP[[#This Row],[Bespovratna sredstva - EU dio - HRK]]/7.5345</f>
        <v>52736.213418275926</v>
      </c>
      <c r="Q3850" s="50">
        <f>Ugovori_OPULJP[[#This Row],[Bespovratna sredstva - Ukupno (EU+Nac) HRK
= Ukupna ugovorena vrijednost bespovratnih sredstava]]*Ugovori_OPULJP[[#This Row],[STOPA NACIONALNOG SUFINANCIRANJA %]]</f>
        <v>70119</v>
      </c>
      <c r="R3850" s="51">
        <f>Ugovori_OPULJP[[#This Row],[Bespovratna sredstva - Nacionalni dio - HRK]]/7.5345</f>
        <v>9306.3906032251634</v>
      </c>
      <c r="S3850" s="52">
        <v>467460</v>
      </c>
      <c r="T3850" s="53">
        <f>Ugovori_OPULJP[[#This Row],[Bespovratna sredstva - Ukupno (EU+Nac) HRK
= Ukupna ugovorena vrijednost bespovratnih sredstava]]/7.5345</f>
        <v>62042.604021501094</v>
      </c>
      <c r="U3850" s="50">
        <v>0</v>
      </c>
      <c r="V3850" s="51">
        <f>Ugovori_OPULJP[[#This Row],[Javni doprinos korisnika - HRK]]/7.5345</f>
        <v>0</v>
      </c>
      <c r="W3850" s="50">
        <v>0</v>
      </c>
      <c r="X3850" s="51">
        <f>Ugovori_OPULJP[[#This Row],[Privatni doprinos korisnika - HRK]]/7.5345</f>
        <v>0</v>
      </c>
      <c r="Y3850" s="52">
        <v>467460</v>
      </c>
      <c r="Z3850" s="53">
        <f>Ugovori_OPULJP[[#This Row],[UKUPNI PRIHVATLJIVI IZDACI
TOTAL ELIGIBLE EXPENDITURE
= Bespovratna sredstva ukupno + doprinos korisnika
= Ukupni prihvatljivi troškovi
= Ukupna ugovorena vrijednost projekta HRK]]/7.5345</f>
        <v>62042.604021501094</v>
      </c>
      <c r="AA3850" s="44" t="s">
        <v>12326</v>
      </c>
      <c r="AB3850" s="44" t="s">
        <v>753</v>
      </c>
      <c r="AC3850" s="107" t="s">
        <v>13995</v>
      </c>
      <c r="AD3850" s="43" t="s">
        <v>12328</v>
      </c>
    </row>
    <row r="3851" spans="1:30" ht="88.5" customHeight="1" x14ac:dyDescent="0.2">
      <c r="A3851" s="61" t="s">
        <v>13996</v>
      </c>
      <c r="B3851" s="55" t="s">
        <v>12136</v>
      </c>
      <c r="C3851" s="56" t="s">
        <v>12323</v>
      </c>
      <c r="D3851" s="88" t="s">
        <v>13685</v>
      </c>
      <c r="E3851" s="44" t="s">
        <v>76</v>
      </c>
      <c r="F3851" s="62" t="s">
        <v>13997</v>
      </c>
      <c r="G3851" s="62" t="s">
        <v>13998</v>
      </c>
      <c r="H3851" s="59">
        <v>44502</v>
      </c>
      <c r="I3851" s="59">
        <v>45048</v>
      </c>
      <c r="J3851" s="48" t="str">
        <f>IF(Ugovori_OPULJP[[#This Row],[DATUM ZAVRŠETKA OPERACIJE]]&gt;DATE(2024,3,31),"u provedbi","završen")</f>
        <v>završen</v>
      </c>
      <c r="K3851" s="67" t="s">
        <v>211</v>
      </c>
      <c r="L3851" s="67" t="s">
        <v>211</v>
      </c>
      <c r="M3851" s="49">
        <v>0.85</v>
      </c>
      <c r="N3851" s="49">
        <v>0.15</v>
      </c>
      <c r="O3851" s="50">
        <f>Ugovori_OPULJP[[#This Row],[Bespovratna sredstva - Ukupno (EU+Nac) HRK
= Ukupna ugovorena vrijednost bespovratnih sredstava]]*Ugovori_OPULJP[[#This Row],[EU STOPA SUFINANCIRANJA %
EU CO-FINANCING RATE %]]</f>
        <v>414670.783</v>
      </c>
      <c r="P3851" s="51">
        <f>Ugovori_OPULJP[[#This Row],[Bespovratna sredstva - EU dio - HRK]]/7.5345</f>
        <v>55036.270887251972</v>
      </c>
      <c r="Q3851" s="50">
        <f>Ugovori_OPULJP[[#This Row],[Bespovratna sredstva - Ukupno (EU+Nac) HRK
= Ukupna ugovorena vrijednost bespovratnih sredstava]]*Ugovori_OPULJP[[#This Row],[STOPA NACIONALNOG SUFINANCIRANJA %]]</f>
        <v>73177.197</v>
      </c>
      <c r="R3851" s="51">
        <f>Ugovori_OPULJP[[#This Row],[Bespovratna sredstva - Nacionalni dio - HRK]]/7.5345</f>
        <v>9712.2830977503472</v>
      </c>
      <c r="S3851" s="52">
        <v>487847.98</v>
      </c>
      <c r="T3851" s="53">
        <f>Ugovori_OPULJP[[#This Row],[Bespovratna sredstva - Ukupno (EU+Nac) HRK
= Ukupna ugovorena vrijednost bespovratnih sredstava]]/7.5345</f>
        <v>64748.55398500232</v>
      </c>
      <c r="U3851" s="50">
        <v>0</v>
      </c>
      <c r="V3851" s="51">
        <f>Ugovori_OPULJP[[#This Row],[Javni doprinos korisnika - HRK]]/7.5345</f>
        <v>0</v>
      </c>
      <c r="W3851" s="50">
        <v>0</v>
      </c>
      <c r="X3851" s="51">
        <f>Ugovori_OPULJP[[#This Row],[Privatni doprinos korisnika - HRK]]/7.5345</f>
        <v>0</v>
      </c>
      <c r="Y3851" s="52">
        <v>487847.98</v>
      </c>
      <c r="Z3851" s="53">
        <f>Ugovori_OPULJP[[#This Row],[UKUPNI PRIHVATLJIVI IZDACI
TOTAL ELIGIBLE EXPENDITURE
= Bespovratna sredstva ukupno + doprinos korisnika
= Ukupni prihvatljivi troškovi
= Ukupna ugovorena vrijednost projekta HRK]]/7.5345</f>
        <v>64748.55398500232</v>
      </c>
      <c r="AA3851" s="44" t="s">
        <v>12326</v>
      </c>
      <c r="AB3851" s="44" t="s">
        <v>753</v>
      </c>
      <c r="AC3851" s="107" t="s">
        <v>13999</v>
      </c>
      <c r="AD3851" s="43" t="s">
        <v>12328</v>
      </c>
    </row>
    <row r="3852" spans="1:30" ht="88.5" customHeight="1" x14ac:dyDescent="0.2">
      <c r="A3852" s="61" t="s">
        <v>14000</v>
      </c>
      <c r="B3852" s="55" t="s">
        <v>12136</v>
      </c>
      <c r="C3852" s="56" t="s">
        <v>12323</v>
      </c>
      <c r="D3852" s="56" t="s">
        <v>13685</v>
      </c>
      <c r="E3852" s="57" t="s">
        <v>76</v>
      </c>
      <c r="F3852" s="62" t="s">
        <v>14001</v>
      </c>
      <c r="G3852" s="62" t="s">
        <v>954</v>
      </c>
      <c r="H3852" s="59">
        <v>44671</v>
      </c>
      <c r="I3852" s="59">
        <v>45219</v>
      </c>
      <c r="J3852" s="48" t="str">
        <f>IF(Ugovori_OPULJP[[#This Row],[DATUM ZAVRŠETKA OPERACIJE]]&gt;DATE(2024,3,31),"u provedbi","završen")</f>
        <v>završen</v>
      </c>
      <c r="K3852" s="67" t="s">
        <v>10188</v>
      </c>
      <c r="L3852" s="67" t="s">
        <v>37</v>
      </c>
      <c r="M3852" s="87" t="s">
        <v>3114</v>
      </c>
      <c r="N3852" s="49">
        <v>0.15</v>
      </c>
      <c r="O3852" s="50">
        <f>Ugovori_OPULJP[[#This Row],[Bespovratna sredstva - Ukupno (EU+Nac) HRK
= Ukupna ugovorena vrijednost bespovratnih sredstava]]*Ugovori_OPULJP[[#This Row],[EU STOPA SUFINANCIRANJA %
EU CO-FINANCING RATE %]]</f>
        <v>417078.22950000002</v>
      </c>
      <c r="P3852" s="51">
        <f>Ugovori_OPULJP[[#This Row],[Bespovratna sredstva - EU dio - HRK]]/7.5345</f>
        <v>55355.793947839935</v>
      </c>
      <c r="Q3852" s="50">
        <f>Ugovori_OPULJP[[#This Row],[Bespovratna sredstva - Ukupno (EU+Nac) HRK
= Ukupna ugovorena vrijednost bespovratnih sredstava]]*Ugovori_OPULJP[[#This Row],[STOPA NACIONALNOG SUFINANCIRANJA %]]</f>
        <v>73602.040500000003</v>
      </c>
      <c r="R3852" s="51">
        <f>Ugovori_OPULJP[[#This Row],[Bespovratna sredstva - Nacionalni dio - HRK]]/7.5345</f>
        <v>9768.6695202070478</v>
      </c>
      <c r="S3852" s="52">
        <v>490680.27</v>
      </c>
      <c r="T3852" s="53">
        <f>Ugovori_OPULJP[[#This Row],[Bespovratna sredstva - Ukupno (EU+Nac) HRK
= Ukupna ugovorena vrijednost bespovratnih sredstava]]/7.5345</f>
        <v>65124.463468046983</v>
      </c>
      <c r="U3852" s="50">
        <v>0</v>
      </c>
      <c r="V3852" s="51">
        <f>Ugovori_OPULJP[[#This Row],[Javni doprinos korisnika - HRK]]/7.5345</f>
        <v>0</v>
      </c>
      <c r="W3852" s="50">
        <v>0</v>
      </c>
      <c r="X3852" s="51">
        <f>Ugovori_OPULJP[[#This Row],[Privatni doprinos korisnika - HRK]]/7.5345</f>
        <v>0</v>
      </c>
      <c r="Y3852" s="52">
        <v>490680.27</v>
      </c>
      <c r="Z3852" s="53">
        <f>Ugovori_OPULJP[[#This Row],[UKUPNI PRIHVATLJIVI IZDACI
TOTAL ELIGIBLE EXPENDITURE
= Bespovratna sredstva ukupno + doprinos korisnika
= Ukupni prihvatljivi troškovi
= Ukupna ugovorena vrijednost projekta HRK]]/7.5345</f>
        <v>65124.463468046983</v>
      </c>
      <c r="AA3852" s="44" t="s">
        <v>12326</v>
      </c>
      <c r="AB3852" s="44" t="s">
        <v>753</v>
      </c>
      <c r="AC3852" s="107" t="s">
        <v>14002</v>
      </c>
      <c r="AD3852" s="43" t="s">
        <v>12328</v>
      </c>
    </row>
    <row r="3853" spans="1:30" ht="88.5" customHeight="1" x14ac:dyDescent="0.2">
      <c r="A3853" s="61" t="s">
        <v>14003</v>
      </c>
      <c r="B3853" s="55" t="s">
        <v>12136</v>
      </c>
      <c r="C3853" s="56" t="s">
        <v>12323</v>
      </c>
      <c r="D3853" s="88" t="s">
        <v>13685</v>
      </c>
      <c r="E3853" s="44" t="s">
        <v>76</v>
      </c>
      <c r="F3853" s="62" t="s">
        <v>14004</v>
      </c>
      <c r="G3853" s="62" t="s">
        <v>168</v>
      </c>
      <c r="H3853" s="59">
        <v>44641</v>
      </c>
      <c r="I3853" s="59">
        <v>45190</v>
      </c>
      <c r="J3853" s="48" t="str">
        <f>IF(Ugovori_OPULJP[[#This Row],[DATUM ZAVRŠETKA OPERACIJE]]&gt;DATE(2024,3,31),"u provedbi","završen")</f>
        <v>završen</v>
      </c>
      <c r="K3853" s="67" t="s">
        <v>37</v>
      </c>
      <c r="L3853" s="58" t="s">
        <v>37</v>
      </c>
      <c r="M3853" s="49">
        <v>0.85</v>
      </c>
      <c r="N3853" s="49">
        <v>0.15</v>
      </c>
      <c r="O3853" s="50">
        <f>Ugovori_OPULJP[[#This Row],[Bespovratna sredstva - Ukupno (EU+Nac) HRK
= Ukupna ugovorena vrijednost bespovratnih sredstava]]*Ugovori_OPULJP[[#This Row],[EU STOPA SUFINANCIRANJA %
EU CO-FINANCING RATE %]]</f>
        <v>317356.17</v>
      </c>
      <c r="P3853" s="51">
        <f>Ugovori_OPULJP[[#This Row],[Bespovratna sredstva - EU dio - HRK]]/7.5345</f>
        <v>42120.40215010949</v>
      </c>
      <c r="Q3853" s="50">
        <f>Ugovori_OPULJP[[#This Row],[Bespovratna sredstva - Ukupno (EU+Nac) HRK
= Ukupna ugovorena vrijednost bespovratnih sredstava]]*Ugovori_OPULJP[[#This Row],[STOPA NACIONALNOG SUFINANCIRANJA %]]</f>
        <v>56004.03</v>
      </c>
      <c r="R3853" s="51">
        <f>Ugovori_OPULJP[[#This Row],[Bespovratna sredstva - Nacionalni dio - HRK]]/7.5345</f>
        <v>7433.0121441369693</v>
      </c>
      <c r="S3853" s="52">
        <v>373360.2</v>
      </c>
      <c r="T3853" s="53">
        <f>Ugovori_OPULJP[[#This Row],[Bespovratna sredstva - Ukupno (EU+Nac) HRK
= Ukupna ugovorena vrijednost bespovratnih sredstava]]/7.5345</f>
        <v>49553.414294246468</v>
      </c>
      <c r="U3853" s="50">
        <v>0</v>
      </c>
      <c r="V3853" s="51">
        <f>Ugovori_OPULJP[[#This Row],[Javni doprinos korisnika - HRK]]/7.5345</f>
        <v>0</v>
      </c>
      <c r="W3853" s="50">
        <v>0</v>
      </c>
      <c r="X3853" s="51">
        <f>Ugovori_OPULJP[[#This Row],[Privatni doprinos korisnika - HRK]]/7.5345</f>
        <v>0</v>
      </c>
      <c r="Y3853" s="52">
        <v>373360.2</v>
      </c>
      <c r="Z3853" s="53">
        <f>Ugovori_OPULJP[[#This Row],[UKUPNI PRIHVATLJIVI IZDACI
TOTAL ELIGIBLE EXPENDITURE
= Bespovratna sredstva ukupno + doprinos korisnika
= Ukupni prihvatljivi troškovi
= Ukupna ugovorena vrijednost projekta HRK]]/7.5345</f>
        <v>49553.414294246468</v>
      </c>
      <c r="AA3853" s="44" t="s">
        <v>12326</v>
      </c>
      <c r="AB3853" s="44" t="s">
        <v>753</v>
      </c>
      <c r="AC3853" s="107" t="s">
        <v>14005</v>
      </c>
      <c r="AD3853" s="43" t="s">
        <v>12328</v>
      </c>
    </row>
    <row r="3854" spans="1:30" ht="88.5" customHeight="1" x14ac:dyDescent="0.2">
      <c r="A3854" s="61" t="s">
        <v>14006</v>
      </c>
      <c r="B3854" s="55" t="s">
        <v>12136</v>
      </c>
      <c r="C3854" s="56" t="s">
        <v>12323</v>
      </c>
      <c r="D3854" s="88" t="s">
        <v>13685</v>
      </c>
      <c r="E3854" s="44" t="s">
        <v>76</v>
      </c>
      <c r="F3854" s="62" t="s">
        <v>14007</v>
      </c>
      <c r="G3854" s="62" t="s">
        <v>185</v>
      </c>
      <c r="H3854" s="59">
        <v>44641</v>
      </c>
      <c r="I3854" s="59">
        <v>45128</v>
      </c>
      <c r="J3854" s="48" t="str">
        <f>IF(Ugovori_OPULJP[[#This Row],[DATUM ZAVRŠETKA OPERACIJE]]&gt;DATE(2024,3,31),"u provedbi","završen")</f>
        <v>završen</v>
      </c>
      <c r="K3854" s="67" t="s">
        <v>186</v>
      </c>
      <c r="L3854" s="67" t="s">
        <v>186</v>
      </c>
      <c r="M3854" s="49">
        <v>0.85</v>
      </c>
      <c r="N3854" s="49">
        <v>0.15</v>
      </c>
      <c r="O3854" s="50">
        <f>Ugovori_OPULJP[[#This Row],[Bespovratna sredstva - Ukupno (EU+Nac) HRK
= Ukupna ugovorena vrijednost bespovratnih sredstava]]*Ugovori_OPULJP[[#This Row],[EU STOPA SUFINANCIRANJA %
EU CO-FINANCING RATE %]]</f>
        <v>398224.57500000001</v>
      </c>
      <c r="P3854" s="51">
        <f>Ugovori_OPULJP[[#This Row],[Bespovratna sredstva - EU dio - HRK]]/7.5345</f>
        <v>52853.483973720882</v>
      </c>
      <c r="Q3854" s="50">
        <f>Ugovori_OPULJP[[#This Row],[Bespovratna sredstva - Ukupno (EU+Nac) HRK
= Ukupna ugovorena vrijednost bespovratnih sredstava]]*Ugovori_OPULJP[[#This Row],[STOPA NACIONALNOG SUFINANCIRANJA %]]</f>
        <v>70274.925000000003</v>
      </c>
      <c r="R3854" s="51">
        <f>Ugovori_OPULJP[[#This Row],[Bespovratna sredstva - Nacionalni dio - HRK]]/7.5345</f>
        <v>9327.0854071272151</v>
      </c>
      <c r="S3854" s="52">
        <v>468499.5</v>
      </c>
      <c r="T3854" s="53">
        <f>Ugovori_OPULJP[[#This Row],[Bespovratna sredstva - Ukupno (EU+Nac) HRK
= Ukupna ugovorena vrijednost bespovratnih sredstava]]/7.5345</f>
        <v>62180.569380848094</v>
      </c>
      <c r="U3854" s="50">
        <v>0</v>
      </c>
      <c r="V3854" s="51">
        <f>Ugovori_OPULJP[[#This Row],[Javni doprinos korisnika - HRK]]/7.5345</f>
        <v>0</v>
      </c>
      <c r="W3854" s="50">
        <v>0</v>
      </c>
      <c r="X3854" s="51">
        <f>Ugovori_OPULJP[[#This Row],[Privatni doprinos korisnika - HRK]]/7.5345</f>
        <v>0</v>
      </c>
      <c r="Y3854" s="52">
        <v>468499.5</v>
      </c>
      <c r="Z3854" s="53">
        <f>Ugovori_OPULJP[[#This Row],[UKUPNI PRIHVATLJIVI IZDACI
TOTAL ELIGIBLE EXPENDITURE
= Bespovratna sredstva ukupno + doprinos korisnika
= Ukupni prihvatljivi troškovi
= Ukupna ugovorena vrijednost projekta HRK]]/7.5345</f>
        <v>62180.569380848094</v>
      </c>
      <c r="AA3854" s="44" t="s">
        <v>12326</v>
      </c>
      <c r="AB3854" s="44" t="s">
        <v>753</v>
      </c>
      <c r="AC3854" s="107" t="s">
        <v>14008</v>
      </c>
      <c r="AD3854" s="43" t="s">
        <v>12328</v>
      </c>
    </row>
    <row r="3855" spans="1:30" ht="88.5" customHeight="1" x14ac:dyDescent="0.2">
      <c r="A3855" s="61" t="s">
        <v>14009</v>
      </c>
      <c r="B3855" s="55" t="s">
        <v>12136</v>
      </c>
      <c r="C3855" s="56" t="s">
        <v>12323</v>
      </c>
      <c r="D3855" s="88" t="s">
        <v>13685</v>
      </c>
      <c r="E3855" s="44" t="s">
        <v>76</v>
      </c>
      <c r="F3855" s="62" t="s">
        <v>14010</v>
      </c>
      <c r="G3855" s="62" t="s">
        <v>14011</v>
      </c>
      <c r="H3855" s="59">
        <v>44546</v>
      </c>
      <c r="I3855" s="59">
        <v>45093</v>
      </c>
      <c r="J3855" s="48" t="str">
        <f>IF(Ugovori_OPULJP[[#This Row],[DATUM ZAVRŠETKA OPERACIJE]]&gt;DATE(2024,3,31),"u provedbi","završen")</f>
        <v>završen</v>
      </c>
      <c r="K3855" s="58" t="s">
        <v>249</v>
      </c>
      <c r="L3855" s="58" t="s">
        <v>249</v>
      </c>
      <c r="M3855" s="74" t="s">
        <v>3114</v>
      </c>
      <c r="N3855" s="49">
        <v>0.15</v>
      </c>
      <c r="O3855" s="50">
        <f>Ugovori_OPULJP[[#This Row],[Bespovratna sredstva - Ukupno (EU+Nac) HRK
= Ukupna ugovorena vrijednost bespovratnih sredstava]]*Ugovori_OPULJP[[#This Row],[EU STOPA SUFINANCIRANJA %
EU CO-FINANCING RATE %]]</f>
        <v>422965.576</v>
      </c>
      <c r="P3855" s="51">
        <f>Ugovori_OPULJP[[#This Row],[Bespovratna sredstva - EU dio - HRK]]/7.5345</f>
        <v>56137.179109429955</v>
      </c>
      <c r="Q3855" s="50">
        <f>Ugovori_OPULJP[[#This Row],[Bespovratna sredstva - Ukupno (EU+Nac) HRK
= Ukupna ugovorena vrijednost bespovratnih sredstava]]*Ugovori_OPULJP[[#This Row],[STOPA NACIONALNOG SUFINANCIRANJA %]]</f>
        <v>74640.983999999997</v>
      </c>
      <c r="R3855" s="51">
        <f>Ugovori_OPULJP[[#This Row],[Bespovratna sredstva - Nacionalni dio - HRK]]/7.5345</f>
        <v>9906.5610193111679</v>
      </c>
      <c r="S3855" s="52">
        <v>497606.56</v>
      </c>
      <c r="T3855" s="53">
        <f>Ugovori_OPULJP[[#This Row],[Bespovratna sredstva - Ukupno (EU+Nac) HRK
= Ukupna ugovorena vrijednost bespovratnih sredstava]]/7.5345</f>
        <v>66043.740128741119</v>
      </c>
      <c r="U3855" s="50">
        <v>0</v>
      </c>
      <c r="V3855" s="51">
        <f>Ugovori_OPULJP[[#This Row],[Javni doprinos korisnika - HRK]]/7.5345</f>
        <v>0</v>
      </c>
      <c r="W3855" s="50">
        <v>0</v>
      </c>
      <c r="X3855" s="51">
        <f>Ugovori_OPULJP[[#This Row],[Privatni doprinos korisnika - HRK]]/7.5345</f>
        <v>0</v>
      </c>
      <c r="Y3855" s="52">
        <v>497606.56</v>
      </c>
      <c r="Z3855" s="53">
        <f>Ugovori_OPULJP[[#This Row],[UKUPNI PRIHVATLJIVI IZDACI
TOTAL ELIGIBLE EXPENDITURE
= Bespovratna sredstva ukupno + doprinos korisnika
= Ukupni prihvatljivi troškovi
= Ukupna ugovorena vrijednost projekta HRK]]/7.5345</f>
        <v>66043.740128741119</v>
      </c>
      <c r="AA3855" s="44" t="s">
        <v>12326</v>
      </c>
      <c r="AB3855" s="44" t="s">
        <v>753</v>
      </c>
      <c r="AC3855" s="107" t="s">
        <v>14012</v>
      </c>
      <c r="AD3855" s="43" t="s">
        <v>12328</v>
      </c>
    </row>
    <row r="3856" spans="1:30" ht="88.5" customHeight="1" x14ac:dyDescent="0.2">
      <c r="A3856" s="61" t="s">
        <v>14013</v>
      </c>
      <c r="B3856" s="55" t="s">
        <v>12136</v>
      </c>
      <c r="C3856" s="56" t="s">
        <v>12323</v>
      </c>
      <c r="D3856" s="88" t="s">
        <v>13685</v>
      </c>
      <c r="E3856" s="44" t="s">
        <v>76</v>
      </c>
      <c r="F3856" s="62" t="s">
        <v>14014</v>
      </c>
      <c r="G3856" s="62" t="s">
        <v>14015</v>
      </c>
      <c r="H3856" s="59">
        <v>44557</v>
      </c>
      <c r="I3856" s="59">
        <v>45104</v>
      </c>
      <c r="J3856" s="48" t="str">
        <f>IF(Ugovori_OPULJP[[#This Row],[DATUM ZAVRŠETKA OPERACIJE]]&gt;DATE(2024,3,31),"u provedbi","završen")</f>
        <v>završen</v>
      </c>
      <c r="K3856" s="58" t="s">
        <v>7689</v>
      </c>
      <c r="L3856" s="58" t="s">
        <v>79</v>
      </c>
      <c r="M3856" s="74" t="s">
        <v>3114</v>
      </c>
      <c r="N3856" s="49">
        <v>0.15</v>
      </c>
      <c r="O3856" s="50">
        <f>Ugovori_OPULJP[[#This Row],[Bespovratna sredstva - Ukupno (EU+Nac) HRK
= Ukupna ugovorena vrijednost bespovratnih sredstava]]*Ugovori_OPULJP[[#This Row],[EU STOPA SUFINANCIRANJA %
EU CO-FINANCING RATE %]]</f>
        <v>420208.61800000002</v>
      </c>
      <c r="P3856" s="51">
        <f>Ugovori_OPULJP[[#This Row],[Bespovratna sredstva - EU dio - HRK]]/7.5345</f>
        <v>55771.267900988787</v>
      </c>
      <c r="Q3856" s="50">
        <f>Ugovori_OPULJP[[#This Row],[Bespovratna sredstva - Ukupno (EU+Nac) HRK
= Ukupna ugovorena vrijednost bespovratnih sredstava]]*Ugovori_OPULJP[[#This Row],[STOPA NACIONALNOG SUFINANCIRANJA %]]</f>
        <v>74154.462</v>
      </c>
      <c r="R3856" s="51">
        <f>Ugovori_OPULJP[[#This Row],[Bespovratna sredstva - Nacionalni dio - HRK]]/7.5345</f>
        <v>9841.9884531156677</v>
      </c>
      <c r="S3856" s="52">
        <v>494363.08</v>
      </c>
      <c r="T3856" s="53">
        <f>Ugovori_OPULJP[[#This Row],[Bespovratna sredstva - Ukupno (EU+Nac) HRK
= Ukupna ugovorena vrijednost bespovratnih sredstava]]/7.5345</f>
        <v>65613.256354104451</v>
      </c>
      <c r="U3856" s="50">
        <v>0</v>
      </c>
      <c r="V3856" s="51">
        <f>Ugovori_OPULJP[[#This Row],[Javni doprinos korisnika - HRK]]/7.5345</f>
        <v>0</v>
      </c>
      <c r="W3856" s="50">
        <v>0</v>
      </c>
      <c r="X3856" s="51">
        <f>Ugovori_OPULJP[[#This Row],[Privatni doprinos korisnika - HRK]]/7.5345</f>
        <v>0</v>
      </c>
      <c r="Y3856" s="52">
        <v>494363.08</v>
      </c>
      <c r="Z3856" s="53">
        <f>Ugovori_OPULJP[[#This Row],[UKUPNI PRIHVATLJIVI IZDACI
TOTAL ELIGIBLE EXPENDITURE
= Bespovratna sredstva ukupno + doprinos korisnika
= Ukupni prihvatljivi troškovi
= Ukupna ugovorena vrijednost projekta HRK]]/7.5345</f>
        <v>65613.256354104451</v>
      </c>
      <c r="AA3856" s="57" t="s">
        <v>12326</v>
      </c>
      <c r="AB3856" s="57" t="s">
        <v>753</v>
      </c>
      <c r="AC3856" s="107" t="s">
        <v>14016</v>
      </c>
      <c r="AD3856" s="63" t="s">
        <v>12328</v>
      </c>
    </row>
    <row r="3857" spans="1:30" ht="88.5" customHeight="1" x14ac:dyDescent="0.2">
      <c r="A3857" s="66" t="s">
        <v>14017</v>
      </c>
      <c r="B3857" s="55" t="s">
        <v>12136</v>
      </c>
      <c r="C3857" s="56" t="s">
        <v>12323</v>
      </c>
      <c r="D3857" s="88" t="s">
        <v>13685</v>
      </c>
      <c r="E3857" s="44" t="s">
        <v>76</v>
      </c>
      <c r="F3857" s="62" t="s">
        <v>14018</v>
      </c>
      <c r="G3857" s="64" t="s">
        <v>13528</v>
      </c>
      <c r="H3857" s="59">
        <v>44735</v>
      </c>
      <c r="I3857" s="59">
        <v>45283</v>
      </c>
      <c r="J3857" s="48" t="str">
        <f>IF(Ugovori_OPULJP[[#This Row],[DATUM ZAVRŠETKA OPERACIJE]]&gt;DATE(2024,3,31),"u provedbi","završen")</f>
        <v>završen</v>
      </c>
      <c r="K3857" s="58" t="s">
        <v>37</v>
      </c>
      <c r="L3857" s="58" t="s">
        <v>37</v>
      </c>
      <c r="M3857" s="49">
        <v>0.85</v>
      </c>
      <c r="N3857" s="49">
        <v>0.15</v>
      </c>
      <c r="O3857" s="50">
        <f>Ugovori_OPULJP[[#This Row],[Bespovratna sredstva - Ukupno (EU+Nac) HRK
= Ukupna ugovorena vrijednost bespovratnih sredstava]]*Ugovori_OPULJP[[#This Row],[EU STOPA SUFINANCIRANJA %
EU CO-FINANCING RATE %]]</f>
        <v>339713.85599999997</v>
      </c>
      <c r="P3857" s="51">
        <f>Ugovori_OPULJP[[#This Row],[Bespovratna sredstva - EU dio - HRK]]/7.5345</f>
        <v>45087.777025681855</v>
      </c>
      <c r="Q3857" s="50">
        <f>Ugovori_OPULJP[[#This Row],[Bespovratna sredstva - Ukupno (EU+Nac) HRK
= Ukupna ugovorena vrijednost bespovratnih sredstava]]*Ugovori_OPULJP[[#This Row],[STOPA NACIONALNOG SUFINANCIRANJA %]]</f>
        <v>59949.503999999994</v>
      </c>
      <c r="R3857" s="51">
        <f>Ugovori_OPULJP[[#This Row],[Bespovratna sredstva - Nacionalni dio - HRK]]/7.5345</f>
        <v>7956.6665339438568</v>
      </c>
      <c r="S3857" s="52">
        <v>399663.35999999999</v>
      </c>
      <c r="T3857" s="53">
        <f>Ugovori_OPULJP[[#This Row],[Bespovratna sredstva - Ukupno (EU+Nac) HRK
= Ukupna ugovorena vrijednost bespovratnih sredstava]]/7.5345</f>
        <v>53044.443559625717</v>
      </c>
      <c r="U3857" s="50">
        <v>0</v>
      </c>
      <c r="V3857" s="51">
        <f>Ugovori_OPULJP[[#This Row],[Javni doprinos korisnika - HRK]]/7.5345</f>
        <v>0</v>
      </c>
      <c r="W3857" s="50">
        <v>0</v>
      </c>
      <c r="X3857" s="51">
        <f>Ugovori_OPULJP[[#This Row],[Privatni doprinos korisnika - HRK]]/7.5345</f>
        <v>0</v>
      </c>
      <c r="Y3857" s="52">
        <v>399663.35999999999</v>
      </c>
      <c r="Z3857" s="53">
        <f>Ugovori_OPULJP[[#This Row],[UKUPNI PRIHVATLJIVI IZDACI
TOTAL ELIGIBLE EXPENDITURE
= Bespovratna sredstva ukupno + doprinos korisnika
= Ukupni prihvatljivi troškovi
= Ukupna ugovorena vrijednost projekta HRK]]/7.5345</f>
        <v>53044.443559625717</v>
      </c>
      <c r="AA3857" s="44" t="s">
        <v>12326</v>
      </c>
      <c r="AB3857" s="44" t="s">
        <v>753</v>
      </c>
      <c r="AC3857" s="107" t="s">
        <v>14019</v>
      </c>
      <c r="AD3857" s="43" t="s">
        <v>12328</v>
      </c>
    </row>
    <row r="3858" spans="1:30" ht="88.5" customHeight="1" x14ac:dyDescent="0.2">
      <c r="A3858" s="61" t="s">
        <v>14020</v>
      </c>
      <c r="B3858" s="55" t="s">
        <v>12136</v>
      </c>
      <c r="C3858" s="56" t="s">
        <v>12323</v>
      </c>
      <c r="D3858" s="88" t="s">
        <v>13685</v>
      </c>
      <c r="E3858" s="44" t="s">
        <v>76</v>
      </c>
      <c r="F3858" s="62" t="s">
        <v>14021</v>
      </c>
      <c r="G3858" s="62" t="s">
        <v>14022</v>
      </c>
      <c r="H3858" s="59">
        <v>44670</v>
      </c>
      <c r="I3858" s="59">
        <v>45035</v>
      </c>
      <c r="J3858" s="48" t="str">
        <f>IF(Ugovori_OPULJP[[#This Row],[DATUM ZAVRŠETKA OPERACIJE]]&gt;DATE(2024,3,31),"u provedbi","završen")</f>
        <v>završen</v>
      </c>
      <c r="K3858" s="67" t="s">
        <v>36</v>
      </c>
      <c r="L3858" s="67" t="s">
        <v>37</v>
      </c>
      <c r="M3858" s="49">
        <v>0.85</v>
      </c>
      <c r="N3858" s="49">
        <v>0.15</v>
      </c>
      <c r="O3858" s="50">
        <f>Ugovori_OPULJP[[#This Row],[Bespovratna sredstva - Ukupno (EU+Nac) HRK
= Ukupna ugovorena vrijednost bespovratnih sredstava]]*Ugovori_OPULJP[[#This Row],[EU STOPA SUFINANCIRANJA %
EU CO-FINANCING RATE %]]</f>
        <v>424203.72850000003</v>
      </c>
      <c r="P3858" s="51">
        <f>Ugovori_OPULJP[[#This Row],[Bespovratna sredstva - EU dio - HRK]]/7.5345</f>
        <v>56301.510186475549</v>
      </c>
      <c r="Q3858" s="50">
        <f>Ugovori_OPULJP[[#This Row],[Bespovratna sredstva - Ukupno (EU+Nac) HRK
= Ukupna ugovorena vrijednost bespovratnih sredstava]]*Ugovori_OPULJP[[#This Row],[STOPA NACIONALNOG SUFINANCIRANJA %]]</f>
        <v>74859.481499999994</v>
      </c>
      <c r="R3858" s="51">
        <f>Ugovori_OPULJP[[#This Row],[Bespovratna sredstva - Nacionalni dio - HRK]]/7.5345</f>
        <v>9935.5606211427421</v>
      </c>
      <c r="S3858" s="52">
        <v>499063.21</v>
      </c>
      <c r="T3858" s="53">
        <f>Ugovori_OPULJP[[#This Row],[Bespovratna sredstva - Ukupno (EU+Nac) HRK
= Ukupna ugovorena vrijednost bespovratnih sredstava]]/7.5345</f>
        <v>66237.070807618293</v>
      </c>
      <c r="U3858" s="50">
        <v>0</v>
      </c>
      <c r="V3858" s="51">
        <f>Ugovori_OPULJP[[#This Row],[Javni doprinos korisnika - HRK]]/7.5345</f>
        <v>0</v>
      </c>
      <c r="W3858" s="50">
        <v>0</v>
      </c>
      <c r="X3858" s="51">
        <f>Ugovori_OPULJP[[#This Row],[Privatni doprinos korisnika - HRK]]/7.5345</f>
        <v>0</v>
      </c>
      <c r="Y3858" s="52">
        <v>499063.21</v>
      </c>
      <c r="Z3858" s="53">
        <f>Ugovori_OPULJP[[#This Row],[UKUPNI PRIHVATLJIVI IZDACI
TOTAL ELIGIBLE EXPENDITURE
= Bespovratna sredstva ukupno + doprinos korisnika
= Ukupni prihvatljivi troškovi
= Ukupna ugovorena vrijednost projekta HRK]]/7.5345</f>
        <v>66237.070807618293</v>
      </c>
      <c r="AA3858" s="44" t="s">
        <v>12326</v>
      </c>
      <c r="AB3858" s="44" t="s">
        <v>753</v>
      </c>
      <c r="AC3858" s="107" t="s">
        <v>14023</v>
      </c>
      <c r="AD3858" s="43" t="s">
        <v>12328</v>
      </c>
    </row>
    <row r="3859" spans="1:30" ht="88.5" customHeight="1" x14ac:dyDescent="0.2">
      <c r="A3859" s="61" t="s">
        <v>14024</v>
      </c>
      <c r="B3859" s="55" t="s">
        <v>12136</v>
      </c>
      <c r="C3859" s="56" t="s">
        <v>12323</v>
      </c>
      <c r="D3859" s="88" t="s">
        <v>13685</v>
      </c>
      <c r="E3859" s="44" t="s">
        <v>76</v>
      </c>
      <c r="F3859" s="62" t="s">
        <v>14025</v>
      </c>
      <c r="G3859" s="62" t="s">
        <v>13006</v>
      </c>
      <c r="H3859" s="59">
        <v>44641</v>
      </c>
      <c r="I3859" s="59">
        <v>45190</v>
      </c>
      <c r="J3859" s="48" t="str">
        <f>IF(Ugovori_OPULJP[[#This Row],[DATUM ZAVRŠETKA OPERACIJE]]&gt;DATE(2024,3,31),"u provedbi","završen")</f>
        <v>završen</v>
      </c>
      <c r="K3859" s="67" t="s">
        <v>14026</v>
      </c>
      <c r="L3859" s="58" t="s">
        <v>37</v>
      </c>
      <c r="M3859" s="49">
        <v>0.85</v>
      </c>
      <c r="N3859" s="49">
        <v>0.15</v>
      </c>
      <c r="O3859" s="50">
        <f>Ugovori_OPULJP[[#This Row],[Bespovratna sredstva - Ukupno (EU+Nac) HRK
= Ukupna ugovorena vrijednost bespovratnih sredstava]]*Ugovori_OPULJP[[#This Row],[EU STOPA SUFINANCIRANJA %
EU CO-FINANCING RATE %]]</f>
        <v>422073.05050000001</v>
      </c>
      <c r="P3859" s="51">
        <f>Ugovori_OPULJP[[#This Row],[Bespovratna sredstva - EU dio - HRK]]/7.5345</f>
        <v>56018.720618488289</v>
      </c>
      <c r="Q3859" s="50">
        <f>Ugovori_OPULJP[[#This Row],[Bespovratna sredstva - Ukupno (EU+Nac) HRK
= Ukupna ugovorena vrijednost bespovratnih sredstava]]*Ugovori_OPULJP[[#This Row],[STOPA NACIONALNOG SUFINANCIRANJA %]]</f>
        <v>74483.479500000001</v>
      </c>
      <c r="R3859" s="51">
        <f>Ugovori_OPULJP[[#This Row],[Bespovratna sredstva - Nacionalni dio - HRK]]/7.5345</f>
        <v>9885.656579733226</v>
      </c>
      <c r="S3859" s="52">
        <v>496556.53</v>
      </c>
      <c r="T3859" s="53">
        <f>Ugovori_OPULJP[[#This Row],[Bespovratna sredstva - Ukupno (EU+Nac) HRK
= Ukupna ugovorena vrijednost bespovratnih sredstava]]/7.5345</f>
        <v>65904.377198221511</v>
      </c>
      <c r="U3859" s="50">
        <v>0</v>
      </c>
      <c r="V3859" s="51">
        <f>Ugovori_OPULJP[[#This Row],[Javni doprinos korisnika - HRK]]/7.5345</f>
        <v>0</v>
      </c>
      <c r="W3859" s="50">
        <v>0</v>
      </c>
      <c r="X3859" s="51">
        <f>Ugovori_OPULJP[[#This Row],[Privatni doprinos korisnika - HRK]]/7.5345</f>
        <v>0</v>
      </c>
      <c r="Y3859" s="52">
        <v>496556.53</v>
      </c>
      <c r="Z3859" s="53">
        <f>Ugovori_OPULJP[[#This Row],[UKUPNI PRIHVATLJIVI IZDACI
TOTAL ELIGIBLE EXPENDITURE
= Bespovratna sredstva ukupno + doprinos korisnika
= Ukupni prihvatljivi troškovi
= Ukupna ugovorena vrijednost projekta HRK]]/7.5345</f>
        <v>65904.377198221511</v>
      </c>
      <c r="AA3859" s="44" t="s">
        <v>12326</v>
      </c>
      <c r="AB3859" s="44" t="s">
        <v>753</v>
      </c>
      <c r="AC3859" s="107" t="s">
        <v>14027</v>
      </c>
      <c r="AD3859" s="43" t="s">
        <v>12328</v>
      </c>
    </row>
    <row r="3860" spans="1:30" ht="88.5" customHeight="1" x14ac:dyDescent="0.2">
      <c r="A3860" s="66" t="s">
        <v>14028</v>
      </c>
      <c r="B3860" s="55" t="s">
        <v>12136</v>
      </c>
      <c r="C3860" s="56" t="s">
        <v>12323</v>
      </c>
      <c r="D3860" s="88" t="s">
        <v>13685</v>
      </c>
      <c r="E3860" s="44" t="s">
        <v>76</v>
      </c>
      <c r="F3860" s="62" t="s">
        <v>14029</v>
      </c>
      <c r="G3860" s="62" t="s">
        <v>14030</v>
      </c>
      <c r="H3860" s="59">
        <v>44641</v>
      </c>
      <c r="I3860" s="59">
        <v>45190</v>
      </c>
      <c r="J3860" s="48" t="str">
        <f>IF(Ugovori_OPULJP[[#This Row],[DATUM ZAVRŠETKA OPERACIJE]]&gt;DATE(2024,3,31),"u provedbi","završen")</f>
        <v>završen</v>
      </c>
      <c r="K3860" s="58" t="s">
        <v>425</v>
      </c>
      <c r="L3860" s="58" t="s">
        <v>425</v>
      </c>
      <c r="M3860" s="49">
        <v>0.85</v>
      </c>
      <c r="N3860" s="49">
        <v>0.15</v>
      </c>
      <c r="O3860" s="50">
        <f>Ugovori_OPULJP[[#This Row],[Bespovratna sredstva - Ukupno (EU+Nac) HRK
= Ukupna ugovorena vrijednost bespovratnih sredstava]]*Ugovori_OPULJP[[#This Row],[EU STOPA SUFINANCIRANJA %
EU CO-FINANCING RATE %]]</f>
        <v>392000.32249999995</v>
      </c>
      <c r="P3860" s="51">
        <f>Ugovori_OPULJP[[#This Row],[Bespovratna sredstva - EU dio - HRK]]/7.5345</f>
        <v>52027.383701639119</v>
      </c>
      <c r="Q3860" s="50">
        <f>Ugovori_OPULJP[[#This Row],[Bespovratna sredstva - Ukupno (EU+Nac) HRK
= Ukupna ugovorena vrijednost bespovratnih sredstava]]*Ugovori_OPULJP[[#This Row],[STOPA NACIONALNOG SUFINANCIRANJA %]]</f>
        <v>69176.527499999997</v>
      </c>
      <c r="R3860" s="51">
        <f>Ugovori_OPULJP[[#This Row],[Bespovratna sredstva - Nacionalni dio - HRK]]/7.5345</f>
        <v>9181.303006171609</v>
      </c>
      <c r="S3860" s="52">
        <v>461176.85</v>
      </c>
      <c r="T3860" s="53">
        <f>Ugovori_OPULJP[[#This Row],[Bespovratna sredstva - Ukupno (EU+Nac) HRK
= Ukupna ugovorena vrijednost bespovratnih sredstava]]/7.5345</f>
        <v>61208.686707810732</v>
      </c>
      <c r="U3860" s="50">
        <v>0</v>
      </c>
      <c r="V3860" s="51">
        <f>Ugovori_OPULJP[[#This Row],[Javni doprinos korisnika - HRK]]/7.5345</f>
        <v>0</v>
      </c>
      <c r="W3860" s="50">
        <v>0</v>
      </c>
      <c r="X3860" s="51">
        <f>Ugovori_OPULJP[[#This Row],[Privatni doprinos korisnika - HRK]]/7.5345</f>
        <v>0</v>
      </c>
      <c r="Y3860" s="52">
        <v>461176.85</v>
      </c>
      <c r="Z3860" s="53">
        <f>Ugovori_OPULJP[[#This Row],[UKUPNI PRIHVATLJIVI IZDACI
TOTAL ELIGIBLE EXPENDITURE
= Bespovratna sredstva ukupno + doprinos korisnika
= Ukupni prihvatljivi troškovi
= Ukupna ugovorena vrijednost projekta HRK]]/7.5345</f>
        <v>61208.686707810732</v>
      </c>
      <c r="AA3860" s="44" t="s">
        <v>12326</v>
      </c>
      <c r="AB3860" s="44" t="s">
        <v>753</v>
      </c>
      <c r="AC3860" s="107" t="s">
        <v>14031</v>
      </c>
      <c r="AD3860" s="43" t="s">
        <v>12328</v>
      </c>
    </row>
    <row r="3861" spans="1:30" ht="88.5" customHeight="1" x14ac:dyDescent="0.2">
      <c r="A3861" s="41" t="s">
        <v>14032</v>
      </c>
      <c r="B3861" s="55" t="s">
        <v>12136</v>
      </c>
      <c r="C3861" s="56" t="s">
        <v>12323</v>
      </c>
      <c r="D3861" s="56" t="s">
        <v>13685</v>
      </c>
      <c r="E3861" s="57" t="s">
        <v>76</v>
      </c>
      <c r="F3861" s="62" t="s">
        <v>14033</v>
      </c>
      <c r="G3861" s="62" t="s">
        <v>14034</v>
      </c>
      <c r="H3861" s="59">
        <v>44769</v>
      </c>
      <c r="I3861" s="59">
        <v>45291</v>
      </c>
      <c r="J3861" s="48" t="str">
        <f>IF(Ugovori_OPULJP[[#This Row],[DATUM ZAVRŠETKA OPERACIJE]]&gt;DATE(2024,3,31),"u provedbi","završen")</f>
        <v>završen</v>
      </c>
      <c r="K3861" s="58" t="s">
        <v>338</v>
      </c>
      <c r="L3861" s="58" t="s">
        <v>338</v>
      </c>
      <c r="M3861" s="49">
        <v>0.85</v>
      </c>
      <c r="N3861" s="49">
        <v>0.15</v>
      </c>
      <c r="O3861" s="50">
        <f>Ugovori_OPULJP[[#This Row],[Bespovratna sredstva - Ukupno (EU+Nac) HRK
= Ukupna ugovorena vrijednost bespovratnih sredstava]]*Ugovori_OPULJP[[#This Row],[EU STOPA SUFINANCIRANJA %
EU CO-FINANCING RATE %]]</f>
        <v>356325.77999999997</v>
      </c>
      <c r="P3861" s="51">
        <f>Ugovori_OPULJP[[#This Row],[Bespovratna sredstva - EU dio - HRK]]/7.5345</f>
        <v>47292.558232132185</v>
      </c>
      <c r="Q3861" s="50">
        <f>Ugovori_OPULJP[[#This Row],[Bespovratna sredstva - Ukupno (EU+Nac) HRK
= Ukupna ugovorena vrijednost bespovratnih sredstava]]*Ugovori_OPULJP[[#This Row],[STOPA NACIONALNOG SUFINANCIRANJA %]]</f>
        <v>62881.02</v>
      </c>
      <c r="R3861" s="51">
        <f>Ugovori_OPULJP[[#This Row],[Bespovratna sredstva - Nacionalni dio - HRK]]/7.5345</f>
        <v>8345.745570376268</v>
      </c>
      <c r="S3861" s="52">
        <v>419206.8</v>
      </c>
      <c r="T3861" s="53">
        <f>Ugovori_OPULJP[[#This Row],[Bespovratna sredstva - Ukupno (EU+Nac) HRK
= Ukupna ugovorena vrijednost bespovratnih sredstava]]/7.5345</f>
        <v>55638.303802508453</v>
      </c>
      <c r="U3861" s="50">
        <v>0</v>
      </c>
      <c r="V3861" s="51">
        <f>Ugovori_OPULJP[[#This Row],[Javni doprinos korisnika - HRK]]/7.5345</f>
        <v>0</v>
      </c>
      <c r="W3861" s="50">
        <v>0</v>
      </c>
      <c r="X3861" s="51">
        <f>Ugovori_OPULJP[[#This Row],[Privatni doprinos korisnika - HRK]]/7.5345</f>
        <v>0</v>
      </c>
      <c r="Y3861" s="52">
        <v>419206.8</v>
      </c>
      <c r="Z3861" s="53">
        <f>Ugovori_OPULJP[[#This Row],[UKUPNI PRIHVATLJIVI IZDACI
TOTAL ELIGIBLE EXPENDITURE
= Bespovratna sredstva ukupno + doprinos korisnika
= Ukupni prihvatljivi troškovi
= Ukupna ugovorena vrijednost projekta HRK]]/7.5345</f>
        <v>55638.303802508453</v>
      </c>
      <c r="AA3861" s="57" t="s">
        <v>12326</v>
      </c>
      <c r="AB3861" s="57" t="s">
        <v>753</v>
      </c>
      <c r="AC3861" s="107" t="s">
        <v>14035</v>
      </c>
      <c r="AD3861" s="63" t="s">
        <v>12328</v>
      </c>
    </row>
    <row r="3862" spans="1:30" ht="88.5" customHeight="1" x14ac:dyDescent="0.2">
      <c r="A3862" s="61" t="s">
        <v>14036</v>
      </c>
      <c r="B3862" s="55" t="s">
        <v>12136</v>
      </c>
      <c r="C3862" s="56" t="s">
        <v>12323</v>
      </c>
      <c r="D3862" s="88" t="s">
        <v>13685</v>
      </c>
      <c r="E3862" s="44" t="s">
        <v>76</v>
      </c>
      <c r="F3862" s="62" t="s">
        <v>14037</v>
      </c>
      <c r="G3862" s="62" t="s">
        <v>4643</v>
      </c>
      <c r="H3862" s="59">
        <v>44670</v>
      </c>
      <c r="I3862" s="59">
        <v>45035</v>
      </c>
      <c r="J3862" s="48" t="str">
        <f>IF(Ugovori_OPULJP[[#This Row],[DATUM ZAVRŠETKA OPERACIJE]]&gt;DATE(2024,3,31),"u provedbi","završen")</f>
        <v>završen</v>
      </c>
      <c r="K3862" s="67" t="s">
        <v>14038</v>
      </c>
      <c r="L3862" s="67" t="s">
        <v>94</v>
      </c>
      <c r="M3862" s="49">
        <v>0.85</v>
      </c>
      <c r="N3862" s="49">
        <v>0.15</v>
      </c>
      <c r="O3862" s="50">
        <f>Ugovori_OPULJP[[#This Row],[Bespovratna sredstva - Ukupno (EU+Nac) HRK
= Ukupna ugovorena vrijednost bespovratnih sredstava]]*Ugovori_OPULJP[[#This Row],[EU STOPA SUFINANCIRANJA %
EU CO-FINANCING RATE %]]</f>
        <v>396873.5</v>
      </c>
      <c r="P3862" s="51">
        <f>Ugovori_OPULJP[[#This Row],[Bespovratna sredstva - EU dio - HRK]]/7.5345</f>
        <v>52674.165505342091</v>
      </c>
      <c r="Q3862" s="50">
        <f>Ugovori_OPULJP[[#This Row],[Bespovratna sredstva - Ukupno (EU+Nac) HRK
= Ukupna ugovorena vrijednost bespovratnih sredstava]]*Ugovori_OPULJP[[#This Row],[STOPA NACIONALNOG SUFINANCIRANJA %]]</f>
        <v>70036.5</v>
      </c>
      <c r="R3862" s="51">
        <f>Ugovori_OPULJP[[#This Row],[Bespovratna sredstva - Nacionalni dio - HRK]]/7.5345</f>
        <v>9295.4409715309575</v>
      </c>
      <c r="S3862" s="52">
        <v>466910</v>
      </c>
      <c r="T3862" s="53">
        <f>Ugovori_OPULJP[[#This Row],[Bespovratna sredstva - Ukupno (EU+Nac) HRK
= Ukupna ugovorena vrijednost bespovratnih sredstava]]/7.5345</f>
        <v>61969.60647687305</v>
      </c>
      <c r="U3862" s="50">
        <v>0</v>
      </c>
      <c r="V3862" s="51">
        <f>Ugovori_OPULJP[[#This Row],[Javni doprinos korisnika - HRK]]/7.5345</f>
        <v>0</v>
      </c>
      <c r="W3862" s="50">
        <v>0</v>
      </c>
      <c r="X3862" s="51">
        <f>Ugovori_OPULJP[[#This Row],[Privatni doprinos korisnika - HRK]]/7.5345</f>
        <v>0</v>
      </c>
      <c r="Y3862" s="52">
        <v>466910</v>
      </c>
      <c r="Z3862" s="53">
        <f>Ugovori_OPULJP[[#This Row],[UKUPNI PRIHVATLJIVI IZDACI
TOTAL ELIGIBLE EXPENDITURE
= Bespovratna sredstva ukupno + doprinos korisnika
= Ukupni prihvatljivi troškovi
= Ukupna ugovorena vrijednost projekta HRK]]/7.5345</f>
        <v>61969.60647687305</v>
      </c>
      <c r="AA3862" s="44" t="s">
        <v>12326</v>
      </c>
      <c r="AB3862" s="44" t="s">
        <v>753</v>
      </c>
      <c r="AC3862" s="107" t="s">
        <v>14039</v>
      </c>
      <c r="AD3862" s="43" t="s">
        <v>12328</v>
      </c>
    </row>
    <row r="3863" spans="1:30" ht="88.5" customHeight="1" x14ac:dyDescent="0.2">
      <c r="A3863" s="61" t="s">
        <v>14040</v>
      </c>
      <c r="B3863" s="55" t="s">
        <v>12136</v>
      </c>
      <c r="C3863" s="56" t="s">
        <v>12323</v>
      </c>
      <c r="D3863" s="88" t="s">
        <v>13685</v>
      </c>
      <c r="E3863" s="44" t="s">
        <v>76</v>
      </c>
      <c r="F3863" s="62" t="s">
        <v>14041</v>
      </c>
      <c r="G3863" s="62" t="s">
        <v>8158</v>
      </c>
      <c r="H3863" s="59">
        <v>44641</v>
      </c>
      <c r="I3863" s="59">
        <v>45098</v>
      </c>
      <c r="J3863" s="48" t="str">
        <f>IF(Ugovori_OPULJP[[#This Row],[DATUM ZAVRŠETKA OPERACIJE]]&gt;DATE(2024,3,31),"u provedbi","završen")</f>
        <v>završen</v>
      </c>
      <c r="K3863" s="67" t="s">
        <v>104</v>
      </c>
      <c r="L3863" s="58" t="s">
        <v>37</v>
      </c>
      <c r="M3863" s="49">
        <v>0.85</v>
      </c>
      <c r="N3863" s="49">
        <v>0.15</v>
      </c>
      <c r="O3863" s="50">
        <f>Ugovori_OPULJP[[#This Row],[Bespovratna sredstva - Ukupno (EU+Nac) HRK
= Ukupna ugovorena vrijednost bespovratnih sredstava]]*Ugovori_OPULJP[[#This Row],[EU STOPA SUFINANCIRANJA %
EU CO-FINANCING RATE %]]</f>
        <v>405990.92300000001</v>
      </c>
      <c r="P3863" s="51">
        <f>Ugovori_OPULJP[[#This Row],[Bespovratna sredstva - EU dio - HRK]]/7.5345</f>
        <v>53884.255491406198</v>
      </c>
      <c r="Q3863" s="50">
        <f>Ugovori_OPULJP[[#This Row],[Bespovratna sredstva - Ukupno (EU+Nac) HRK
= Ukupna ugovorena vrijednost bespovratnih sredstava]]*Ugovori_OPULJP[[#This Row],[STOPA NACIONALNOG SUFINANCIRANJA %]]</f>
        <v>71645.456999999995</v>
      </c>
      <c r="R3863" s="51">
        <f>Ugovori_OPULJP[[#This Row],[Bespovratna sredstva - Nacionalni dio - HRK]]/7.5345</f>
        <v>9508.9862631893284</v>
      </c>
      <c r="S3863" s="52">
        <v>477636.38</v>
      </c>
      <c r="T3863" s="53">
        <f>Ugovori_OPULJP[[#This Row],[Bespovratna sredstva - Ukupno (EU+Nac) HRK
= Ukupna ugovorena vrijednost bespovratnih sredstava]]/7.5345</f>
        <v>63393.241754595525</v>
      </c>
      <c r="U3863" s="50">
        <v>0</v>
      </c>
      <c r="V3863" s="51">
        <f>Ugovori_OPULJP[[#This Row],[Javni doprinos korisnika - HRK]]/7.5345</f>
        <v>0</v>
      </c>
      <c r="W3863" s="50">
        <v>0</v>
      </c>
      <c r="X3863" s="51">
        <f>Ugovori_OPULJP[[#This Row],[Privatni doprinos korisnika - HRK]]/7.5345</f>
        <v>0</v>
      </c>
      <c r="Y3863" s="52">
        <v>477636.38</v>
      </c>
      <c r="Z3863" s="53">
        <f>Ugovori_OPULJP[[#This Row],[UKUPNI PRIHVATLJIVI IZDACI
TOTAL ELIGIBLE EXPENDITURE
= Bespovratna sredstva ukupno + doprinos korisnika
= Ukupni prihvatljivi troškovi
= Ukupna ugovorena vrijednost projekta HRK]]/7.5345</f>
        <v>63393.241754595525</v>
      </c>
      <c r="AA3863" s="44" t="s">
        <v>12326</v>
      </c>
      <c r="AB3863" s="44" t="s">
        <v>753</v>
      </c>
      <c r="AC3863" s="107" t="s">
        <v>14042</v>
      </c>
      <c r="AD3863" s="43" t="s">
        <v>12328</v>
      </c>
    </row>
    <row r="3864" spans="1:30" ht="88.5" customHeight="1" x14ac:dyDescent="0.2">
      <c r="A3864" s="61" t="s">
        <v>14043</v>
      </c>
      <c r="B3864" s="55" t="s">
        <v>12136</v>
      </c>
      <c r="C3864" s="56" t="s">
        <v>12323</v>
      </c>
      <c r="D3864" s="88" t="s">
        <v>13685</v>
      </c>
      <c r="E3864" s="44" t="s">
        <v>76</v>
      </c>
      <c r="F3864" s="62" t="s">
        <v>14044</v>
      </c>
      <c r="G3864" s="62" t="s">
        <v>14045</v>
      </c>
      <c r="H3864" s="59">
        <v>44554</v>
      </c>
      <c r="I3864" s="59">
        <v>44919</v>
      </c>
      <c r="J3864" s="48" t="str">
        <f>IF(Ugovori_OPULJP[[#This Row],[DATUM ZAVRŠETKA OPERACIJE]]&gt;DATE(2024,3,31),"u provedbi","završen")</f>
        <v>završen</v>
      </c>
      <c r="K3864" s="58" t="s">
        <v>333</v>
      </c>
      <c r="L3864" s="46" t="s">
        <v>333</v>
      </c>
      <c r="M3864" s="74" t="s">
        <v>3114</v>
      </c>
      <c r="N3864" s="49">
        <v>0.15</v>
      </c>
      <c r="O3864" s="50">
        <f>Ugovori_OPULJP[[#This Row],[Bespovratna sredstva - Ukupno (EU+Nac) HRK
= Ukupna ugovorena vrijednost bespovratnih sredstava]]*Ugovori_OPULJP[[#This Row],[EU STOPA SUFINANCIRANJA %
EU CO-FINANCING RATE %]]</f>
        <v>399282.49349999998</v>
      </c>
      <c r="P3864" s="51">
        <f>Ugovori_OPULJP[[#This Row],[Bespovratna sredstva - EU dio - HRK]]/7.5345</f>
        <v>52993.893888114668</v>
      </c>
      <c r="Q3864" s="50">
        <f>Ugovori_OPULJP[[#This Row],[Bespovratna sredstva - Ukupno (EU+Nac) HRK
= Ukupna ugovorena vrijednost bespovratnih sredstava]]*Ugovori_OPULJP[[#This Row],[STOPA NACIONALNOG SUFINANCIRANJA %]]</f>
        <v>70461.616499999989</v>
      </c>
      <c r="R3864" s="51">
        <f>Ugovori_OPULJP[[#This Row],[Bespovratna sredstva - Nacionalni dio - HRK]]/7.5345</f>
        <v>9351.8636273143511</v>
      </c>
      <c r="S3864" s="52">
        <v>469744.11</v>
      </c>
      <c r="T3864" s="53">
        <f>Ugovori_OPULJP[[#This Row],[Bespovratna sredstva - Ukupno (EU+Nac) HRK
= Ukupna ugovorena vrijednost bespovratnih sredstava]]/7.5345</f>
        <v>62345.757515429024</v>
      </c>
      <c r="U3864" s="50">
        <v>0</v>
      </c>
      <c r="V3864" s="51">
        <f>Ugovori_OPULJP[[#This Row],[Javni doprinos korisnika - HRK]]/7.5345</f>
        <v>0</v>
      </c>
      <c r="W3864" s="50">
        <v>0</v>
      </c>
      <c r="X3864" s="51">
        <f>Ugovori_OPULJP[[#This Row],[Privatni doprinos korisnika - HRK]]/7.5345</f>
        <v>0</v>
      </c>
      <c r="Y3864" s="52">
        <v>469744.11</v>
      </c>
      <c r="Z3864" s="53">
        <f>Ugovori_OPULJP[[#This Row],[UKUPNI PRIHVATLJIVI IZDACI
TOTAL ELIGIBLE EXPENDITURE
= Bespovratna sredstva ukupno + doprinos korisnika
= Ukupni prihvatljivi troškovi
= Ukupna ugovorena vrijednost projekta HRK]]/7.5345</f>
        <v>62345.757515429024</v>
      </c>
      <c r="AA3864" s="57" t="s">
        <v>12326</v>
      </c>
      <c r="AB3864" s="57" t="s">
        <v>753</v>
      </c>
      <c r="AC3864" s="107" t="s">
        <v>14046</v>
      </c>
      <c r="AD3864" s="63" t="s">
        <v>12328</v>
      </c>
    </row>
    <row r="3865" spans="1:30" ht="88.5" customHeight="1" x14ac:dyDescent="0.2">
      <c r="A3865" s="61" t="s">
        <v>14047</v>
      </c>
      <c r="B3865" s="55" t="s">
        <v>12136</v>
      </c>
      <c r="C3865" s="56" t="s">
        <v>12323</v>
      </c>
      <c r="D3865" s="88" t="s">
        <v>13685</v>
      </c>
      <c r="E3865" s="44" t="s">
        <v>76</v>
      </c>
      <c r="F3865" s="62" t="s">
        <v>14048</v>
      </c>
      <c r="G3865" s="62" t="s">
        <v>4902</v>
      </c>
      <c r="H3865" s="59">
        <v>44670</v>
      </c>
      <c r="I3865" s="59">
        <v>45218</v>
      </c>
      <c r="J3865" s="48" t="str">
        <f>IF(Ugovori_OPULJP[[#This Row],[DATUM ZAVRŠETKA OPERACIJE]]&gt;DATE(2024,3,31),"u provedbi","završen")</f>
        <v>završen</v>
      </c>
      <c r="K3865" s="46" t="s">
        <v>37</v>
      </c>
      <c r="L3865" s="67" t="s">
        <v>37</v>
      </c>
      <c r="M3865" s="49">
        <v>0.85</v>
      </c>
      <c r="N3865" s="49">
        <v>0.15</v>
      </c>
      <c r="O3865" s="50">
        <f>Ugovori_OPULJP[[#This Row],[Bespovratna sredstva - Ukupno (EU+Nac) HRK
= Ukupna ugovorena vrijednost bespovratnih sredstava]]*Ugovori_OPULJP[[#This Row],[EU STOPA SUFINANCIRANJA %
EU CO-FINANCING RATE %]]</f>
        <v>414436.02149999997</v>
      </c>
      <c r="P3865" s="51">
        <f>Ugovori_OPULJP[[#This Row],[Bespovratna sredstva - EU dio - HRK]]/7.5345</f>
        <v>55005.112681664337</v>
      </c>
      <c r="Q3865" s="50">
        <f>Ugovori_OPULJP[[#This Row],[Bespovratna sredstva - Ukupno (EU+Nac) HRK
= Ukupna ugovorena vrijednost bespovratnih sredstava]]*Ugovori_OPULJP[[#This Row],[STOPA NACIONALNOG SUFINANCIRANJA %]]</f>
        <v>73135.768499999991</v>
      </c>
      <c r="R3865" s="51">
        <f>Ugovori_OPULJP[[#This Row],[Bespovratna sredstva - Nacionalni dio - HRK]]/7.5345</f>
        <v>9706.7845908819418</v>
      </c>
      <c r="S3865" s="52">
        <v>487571.79</v>
      </c>
      <c r="T3865" s="53">
        <f>Ugovori_OPULJP[[#This Row],[Bespovratna sredstva - Ukupno (EU+Nac) HRK
= Ukupna ugovorena vrijednost bespovratnih sredstava]]/7.5345</f>
        <v>64711.897272546281</v>
      </c>
      <c r="U3865" s="50">
        <v>0</v>
      </c>
      <c r="V3865" s="51">
        <f>Ugovori_OPULJP[[#This Row],[Javni doprinos korisnika - HRK]]/7.5345</f>
        <v>0</v>
      </c>
      <c r="W3865" s="50">
        <v>0</v>
      </c>
      <c r="X3865" s="51">
        <f>Ugovori_OPULJP[[#This Row],[Privatni doprinos korisnika - HRK]]/7.5345</f>
        <v>0</v>
      </c>
      <c r="Y3865" s="52">
        <v>487571.79</v>
      </c>
      <c r="Z3865" s="53">
        <f>Ugovori_OPULJP[[#This Row],[UKUPNI PRIHVATLJIVI IZDACI
TOTAL ELIGIBLE EXPENDITURE
= Bespovratna sredstva ukupno + doprinos korisnika
= Ukupni prihvatljivi troškovi
= Ukupna ugovorena vrijednost projekta HRK]]/7.5345</f>
        <v>64711.897272546281</v>
      </c>
      <c r="AA3865" s="44" t="s">
        <v>12326</v>
      </c>
      <c r="AB3865" s="44" t="s">
        <v>753</v>
      </c>
      <c r="AC3865" s="107" t="s">
        <v>14049</v>
      </c>
      <c r="AD3865" s="43" t="s">
        <v>12328</v>
      </c>
    </row>
    <row r="3866" spans="1:30" ht="88.5" customHeight="1" x14ac:dyDescent="0.2">
      <c r="A3866" s="61" t="s">
        <v>14050</v>
      </c>
      <c r="B3866" s="55" t="s">
        <v>12136</v>
      </c>
      <c r="C3866" s="56" t="s">
        <v>12323</v>
      </c>
      <c r="D3866" s="88" t="s">
        <v>13685</v>
      </c>
      <c r="E3866" s="44" t="s">
        <v>76</v>
      </c>
      <c r="F3866" s="62" t="s">
        <v>14051</v>
      </c>
      <c r="G3866" s="62" t="s">
        <v>14052</v>
      </c>
      <c r="H3866" s="59">
        <v>44532</v>
      </c>
      <c r="I3866" s="59">
        <v>44897</v>
      </c>
      <c r="J3866" s="48" t="str">
        <f>IF(Ugovori_OPULJP[[#This Row],[DATUM ZAVRŠETKA OPERACIJE]]&gt;DATE(2024,3,31),"u provedbi","završen")</f>
        <v>završen</v>
      </c>
      <c r="K3866" s="58" t="s">
        <v>249</v>
      </c>
      <c r="L3866" s="46" t="s">
        <v>249</v>
      </c>
      <c r="M3866" s="74" t="s">
        <v>3114</v>
      </c>
      <c r="N3866" s="49">
        <v>0.15</v>
      </c>
      <c r="O3866" s="50">
        <f>Ugovori_OPULJP[[#This Row],[Bespovratna sredstva - Ukupno (EU+Nac) HRK
= Ukupna ugovorena vrijednost bespovratnih sredstava]]*Ugovori_OPULJP[[#This Row],[EU STOPA SUFINANCIRANJA %
EU CO-FINANCING RATE %]]</f>
        <v>366443.5</v>
      </c>
      <c r="P3866" s="51">
        <f>Ugovori_OPULJP[[#This Row],[Bespovratna sredstva - EU dio - HRK]]/7.5345</f>
        <v>48635.410445285022</v>
      </c>
      <c r="Q3866" s="50">
        <f>Ugovori_OPULJP[[#This Row],[Bespovratna sredstva - Ukupno (EU+Nac) HRK
= Ukupna ugovorena vrijednost bespovratnih sredstava]]*Ugovori_OPULJP[[#This Row],[STOPA NACIONALNOG SUFINANCIRANJA %]]</f>
        <v>64666.5</v>
      </c>
      <c r="R3866" s="51">
        <f>Ugovori_OPULJP[[#This Row],[Bespovratna sredstva - Nacionalni dio - HRK]]/7.5345</f>
        <v>8582.719490344416</v>
      </c>
      <c r="S3866" s="52">
        <v>431110</v>
      </c>
      <c r="T3866" s="53">
        <f>Ugovori_OPULJP[[#This Row],[Bespovratna sredstva - Ukupno (EU+Nac) HRK
= Ukupna ugovorena vrijednost bespovratnih sredstava]]/7.5345</f>
        <v>57218.129935629433</v>
      </c>
      <c r="U3866" s="50">
        <v>0</v>
      </c>
      <c r="V3866" s="51">
        <f>Ugovori_OPULJP[[#This Row],[Javni doprinos korisnika - HRK]]/7.5345</f>
        <v>0</v>
      </c>
      <c r="W3866" s="50">
        <v>0</v>
      </c>
      <c r="X3866" s="51">
        <f>Ugovori_OPULJP[[#This Row],[Privatni doprinos korisnika - HRK]]/7.5345</f>
        <v>0</v>
      </c>
      <c r="Y3866" s="52">
        <v>431110</v>
      </c>
      <c r="Z3866" s="53">
        <f>Ugovori_OPULJP[[#This Row],[UKUPNI PRIHVATLJIVI IZDACI
TOTAL ELIGIBLE EXPENDITURE
= Bespovratna sredstva ukupno + doprinos korisnika
= Ukupni prihvatljivi troškovi
= Ukupna ugovorena vrijednost projekta HRK]]/7.5345</f>
        <v>57218.129935629433</v>
      </c>
      <c r="AA3866" s="44" t="s">
        <v>12326</v>
      </c>
      <c r="AB3866" s="44" t="s">
        <v>753</v>
      </c>
      <c r="AC3866" s="107" t="s">
        <v>14053</v>
      </c>
      <c r="AD3866" s="43" t="s">
        <v>12328</v>
      </c>
    </row>
    <row r="3867" spans="1:30" ht="88.5" customHeight="1" x14ac:dyDescent="0.2">
      <c r="A3867" s="61" t="s">
        <v>14054</v>
      </c>
      <c r="B3867" s="55" t="s">
        <v>12136</v>
      </c>
      <c r="C3867" s="56" t="s">
        <v>12323</v>
      </c>
      <c r="D3867" s="88" t="s">
        <v>13685</v>
      </c>
      <c r="E3867" s="44" t="s">
        <v>76</v>
      </c>
      <c r="F3867" s="62" t="s">
        <v>14055</v>
      </c>
      <c r="G3867" s="62" t="s">
        <v>538</v>
      </c>
      <c r="H3867" s="59">
        <v>44673</v>
      </c>
      <c r="I3867" s="59">
        <v>45038</v>
      </c>
      <c r="J3867" s="48" t="str">
        <f>IF(Ugovori_OPULJP[[#This Row],[DATUM ZAVRŠETKA OPERACIJE]]&gt;DATE(2024,3,31),"u provedbi","završen")</f>
        <v>završen</v>
      </c>
      <c r="K3867" s="67" t="s">
        <v>249</v>
      </c>
      <c r="L3867" s="67" t="s">
        <v>249</v>
      </c>
      <c r="M3867" s="49">
        <v>0.85</v>
      </c>
      <c r="N3867" s="49">
        <v>0.15</v>
      </c>
      <c r="O3867" s="50">
        <f>Ugovori_OPULJP[[#This Row],[Bespovratna sredstva - Ukupno (EU+Nac) HRK
= Ukupna ugovorena vrijednost bespovratnih sredstava]]*Ugovori_OPULJP[[#This Row],[EU STOPA SUFINANCIRANJA %
EU CO-FINANCING RATE %]]</f>
        <v>423284.04549999995</v>
      </c>
      <c r="P3867" s="51">
        <f>Ugovori_OPULJP[[#This Row],[Bespovratna sredstva - EU dio - HRK]]/7.5345</f>
        <v>56179.447275864346</v>
      </c>
      <c r="Q3867" s="50">
        <f>Ugovori_OPULJP[[#This Row],[Bespovratna sredstva - Ukupno (EU+Nac) HRK
= Ukupna ugovorena vrijednost bespovratnih sredstava]]*Ugovori_OPULJP[[#This Row],[STOPA NACIONALNOG SUFINANCIRANJA %]]</f>
        <v>74697.184499999988</v>
      </c>
      <c r="R3867" s="51">
        <f>Ugovori_OPULJP[[#This Row],[Bespovratna sredstva - Nacionalni dio - HRK]]/7.5345</f>
        <v>9914.020107505472</v>
      </c>
      <c r="S3867" s="52">
        <v>497981.23</v>
      </c>
      <c r="T3867" s="53">
        <f>Ugovori_OPULJP[[#This Row],[Bespovratna sredstva - Ukupno (EU+Nac) HRK
= Ukupna ugovorena vrijednost bespovratnih sredstava]]/7.5345</f>
        <v>66093.467383369833</v>
      </c>
      <c r="U3867" s="50">
        <v>0</v>
      </c>
      <c r="V3867" s="51">
        <f>Ugovori_OPULJP[[#This Row],[Javni doprinos korisnika - HRK]]/7.5345</f>
        <v>0</v>
      </c>
      <c r="W3867" s="50">
        <v>0</v>
      </c>
      <c r="X3867" s="51">
        <f>Ugovori_OPULJP[[#This Row],[Privatni doprinos korisnika - HRK]]/7.5345</f>
        <v>0</v>
      </c>
      <c r="Y3867" s="52">
        <v>497981.23</v>
      </c>
      <c r="Z3867" s="53">
        <f>Ugovori_OPULJP[[#This Row],[UKUPNI PRIHVATLJIVI IZDACI
TOTAL ELIGIBLE EXPENDITURE
= Bespovratna sredstva ukupno + doprinos korisnika
= Ukupni prihvatljivi troškovi
= Ukupna ugovorena vrijednost projekta HRK]]/7.5345</f>
        <v>66093.467383369833</v>
      </c>
      <c r="AA3867" s="44" t="s">
        <v>12326</v>
      </c>
      <c r="AB3867" s="44" t="s">
        <v>753</v>
      </c>
      <c r="AC3867" s="107" t="s">
        <v>14056</v>
      </c>
      <c r="AD3867" s="43" t="s">
        <v>12328</v>
      </c>
    </row>
    <row r="3868" spans="1:30" ht="88.5" customHeight="1" x14ac:dyDescent="0.2">
      <c r="A3868" s="61" t="s">
        <v>14057</v>
      </c>
      <c r="B3868" s="55" t="s">
        <v>12136</v>
      </c>
      <c r="C3868" s="56" t="s">
        <v>12323</v>
      </c>
      <c r="D3868" s="88" t="s">
        <v>13685</v>
      </c>
      <c r="E3868" s="44" t="s">
        <v>76</v>
      </c>
      <c r="F3868" s="62" t="s">
        <v>14058</v>
      </c>
      <c r="G3868" s="62" t="s">
        <v>14059</v>
      </c>
      <c r="H3868" s="59">
        <v>44551</v>
      </c>
      <c r="I3868" s="59">
        <v>45098</v>
      </c>
      <c r="J3868" s="48" t="str">
        <f>IF(Ugovori_OPULJP[[#This Row],[DATUM ZAVRŠETKA OPERACIJE]]&gt;DATE(2024,3,31),"u provedbi","završen")</f>
        <v>završen</v>
      </c>
      <c r="K3868" s="58" t="s">
        <v>244</v>
      </c>
      <c r="L3868" s="58" t="s">
        <v>244</v>
      </c>
      <c r="M3868" s="74" t="s">
        <v>3114</v>
      </c>
      <c r="N3868" s="49">
        <v>0.15</v>
      </c>
      <c r="O3868" s="50">
        <f>Ugovori_OPULJP[[#This Row],[Bespovratna sredstva - Ukupno (EU+Nac) HRK
= Ukupna ugovorena vrijednost bespovratnih sredstava]]*Ugovori_OPULJP[[#This Row],[EU STOPA SUFINANCIRANJA %
EU CO-FINANCING RATE %]]</f>
        <v>374305.4645</v>
      </c>
      <c r="P3868" s="51">
        <f>Ugovori_OPULJP[[#This Row],[Bespovratna sredstva - EU dio - HRK]]/7.5345</f>
        <v>49678.872453381111</v>
      </c>
      <c r="Q3868" s="50">
        <f>Ugovori_OPULJP[[#This Row],[Bespovratna sredstva - Ukupno (EU+Nac) HRK
= Ukupna ugovorena vrijednost bespovratnih sredstava]]*Ugovori_OPULJP[[#This Row],[STOPA NACIONALNOG SUFINANCIRANJA %]]</f>
        <v>66053.905499999993</v>
      </c>
      <c r="R3868" s="51">
        <f>Ugovori_OPULJP[[#This Row],[Bespovratna sredstva - Nacionalni dio - HRK]]/7.5345</f>
        <v>8766.8598447143122</v>
      </c>
      <c r="S3868" s="52">
        <v>440359.37</v>
      </c>
      <c r="T3868" s="53">
        <f>Ugovori_OPULJP[[#This Row],[Bespovratna sredstva - Ukupno (EU+Nac) HRK
= Ukupna ugovorena vrijednost bespovratnih sredstava]]/7.5345</f>
        <v>58445.732298095427</v>
      </c>
      <c r="U3868" s="50">
        <v>0</v>
      </c>
      <c r="V3868" s="51">
        <f>Ugovori_OPULJP[[#This Row],[Javni doprinos korisnika - HRK]]/7.5345</f>
        <v>0</v>
      </c>
      <c r="W3868" s="50">
        <v>0</v>
      </c>
      <c r="X3868" s="51">
        <f>Ugovori_OPULJP[[#This Row],[Privatni doprinos korisnika - HRK]]/7.5345</f>
        <v>0</v>
      </c>
      <c r="Y3868" s="52">
        <v>440359.37</v>
      </c>
      <c r="Z3868" s="53">
        <f>Ugovori_OPULJP[[#This Row],[UKUPNI PRIHVATLJIVI IZDACI
TOTAL ELIGIBLE EXPENDITURE
= Bespovratna sredstva ukupno + doprinos korisnika
= Ukupni prihvatljivi troškovi
= Ukupna ugovorena vrijednost projekta HRK]]/7.5345</f>
        <v>58445.732298095427</v>
      </c>
      <c r="AA3868" s="57" t="s">
        <v>12326</v>
      </c>
      <c r="AB3868" s="57" t="s">
        <v>753</v>
      </c>
      <c r="AC3868" s="107" t="s">
        <v>14060</v>
      </c>
      <c r="AD3868" s="63" t="s">
        <v>12328</v>
      </c>
    </row>
    <row r="3869" spans="1:30" ht="88.5" customHeight="1" x14ac:dyDescent="0.2">
      <c r="A3869" s="61" t="s">
        <v>14061</v>
      </c>
      <c r="B3869" s="55" t="s">
        <v>12136</v>
      </c>
      <c r="C3869" s="56" t="s">
        <v>12323</v>
      </c>
      <c r="D3869" s="88" t="s">
        <v>13685</v>
      </c>
      <c r="E3869" s="44" t="s">
        <v>76</v>
      </c>
      <c r="F3869" s="62" t="s">
        <v>14062</v>
      </c>
      <c r="G3869" s="62" t="s">
        <v>14063</v>
      </c>
      <c r="H3869" s="59">
        <v>44553</v>
      </c>
      <c r="I3869" s="59">
        <v>44918</v>
      </c>
      <c r="J3869" s="48" t="str">
        <f>IF(Ugovori_OPULJP[[#This Row],[DATUM ZAVRŠETKA OPERACIJE]]&gt;DATE(2024,3,31),"u provedbi","završen")</f>
        <v>završen</v>
      </c>
      <c r="K3869" s="58" t="s">
        <v>2370</v>
      </c>
      <c r="L3869" s="58" t="s">
        <v>37</v>
      </c>
      <c r="M3869" s="74" t="s">
        <v>3114</v>
      </c>
      <c r="N3869" s="49">
        <v>0.15</v>
      </c>
      <c r="O3869" s="50">
        <f>Ugovori_OPULJP[[#This Row],[Bespovratna sredstva - Ukupno (EU+Nac) HRK
= Ukupna ugovorena vrijednost bespovratnih sredstava]]*Ugovori_OPULJP[[#This Row],[EU STOPA SUFINANCIRANJA %
EU CO-FINANCING RATE %]]</f>
        <v>325851.90299999999</v>
      </c>
      <c r="P3869" s="51">
        <f>Ugovori_OPULJP[[#This Row],[Bespovratna sredstva - EU dio - HRK]]/7.5345</f>
        <v>43247.979693410307</v>
      </c>
      <c r="Q3869" s="50">
        <f>Ugovori_OPULJP[[#This Row],[Bespovratna sredstva - Ukupno (EU+Nac) HRK
= Ukupna ugovorena vrijednost bespovratnih sredstava]]*Ugovori_OPULJP[[#This Row],[STOPA NACIONALNOG SUFINANCIRANJA %]]</f>
        <v>57503.276999999995</v>
      </c>
      <c r="R3869" s="51">
        <f>Ugovori_OPULJP[[#This Row],[Bespovratna sredstva - Nacionalni dio - HRK]]/7.5345</f>
        <v>7631.9964164841713</v>
      </c>
      <c r="S3869" s="52">
        <v>383355.18</v>
      </c>
      <c r="T3869" s="53">
        <f>Ugovori_OPULJP[[#This Row],[Bespovratna sredstva - Ukupno (EU+Nac) HRK
= Ukupna ugovorena vrijednost bespovratnih sredstava]]/7.5345</f>
        <v>50879.97610989448</v>
      </c>
      <c r="U3869" s="50">
        <v>0</v>
      </c>
      <c r="V3869" s="51">
        <f>Ugovori_OPULJP[[#This Row],[Javni doprinos korisnika - HRK]]/7.5345</f>
        <v>0</v>
      </c>
      <c r="W3869" s="50">
        <v>0</v>
      </c>
      <c r="X3869" s="51">
        <f>Ugovori_OPULJP[[#This Row],[Privatni doprinos korisnika - HRK]]/7.5345</f>
        <v>0</v>
      </c>
      <c r="Y3869" s="52">
        <v>383355.18</v>
      </c>
      <c r="Z3869" s="53">
        <f>Ugovori_OPULJP[[#This Row],[UKUPNI PRIHVATLJIVI IZDACI
TOTAL ELIGIBLE EXPENDITURE
= Bespovratna sredstva ukupno + doprinos korisnika
= Ukupni prihvatljivi troškovi
= Ukupna ugovorena vrijednost projekta HRK]]/7.5345</f>
        <v>50879.97610989448</v>
      </c>
      <c r="AA3869" s="44" t="s">
        <v>12326</v>
      </c>
      <c r="AB3869" s="44" t="s">
        <v>753</v>
      </c>
      <c r="AC3869" s="107" t="s">
        <v>14064</v>
      </c>
      <c r="AD3869" s="43" t="s">
        <v>12328</v>
      </c>
    </row>
    <row r="3870" spans="1:30" ht="88.5" customHeight="1" x14ac:dyDescent="0.2">
      <c r="A3870" s="61" t="s">
        <v>14065</v>
      </c>
      <c r="B3870" s="55" t="s">
        <v>12136</v>
      </c>
      <c r="C3870" s="56" t="s">
        <v>12323</v>
      </c>
      <c r="D3870" s="88" t="s">
        <v>13685</v>
      </c>
      <c r="E3870" s="44" t="s">
        <v>76</v>
      </c>
      <c r="F3870" s="62" t="s">
        <v>14066</v>
      </c>
      <c r="G3870" s="62" t="s">
        <v>8543</v>
      </c>
      <c r="H3870" s="59">
        <v>44670</v>
      </c>
      <c r="I3870" s="59">
        <v>45035</v>
      </c>
      <c r="J3870" s="48" t="str">
        <f>IF(Ugovori_OPULJP[[#This Row],[DATUM ZAVRŠETKA OPERACIJE]]&gt;DATE(2024,3,31),"u provedbi","završen")</f>
        <v>završen</v>
      </c>
      <c r="K3870" s="67" t="s">
        <v>14067</v>
      </c>
      <c r="L3870" s="67" t="s">
        <v>37</v>
      </c>
      <c r="M3870" s="49">
        <v>0.85</v>
      </c>
      <c r="N3870" s="49">
        <v>0.15</v>
      </c>
      <c r="O3870" s="50">
        <f>Ugovori_OPULJP[[#This Row],[Bespovratna sredstva - Ukupno (EU+Nac) HRK
= Ukupna ugovorena vrijednost bespovratnih sredstava]]*Ugovori_OPULJP[[#This Row],[EU STOPA SUFINANCIRANJA %
EU CO-FINANCING RATE %]]</f>
        <v>321437.13900000002</v>
      </c>
      <c r="P3870" s="51">
        <f>Ugovori_OPULJP[[#This Row],[Bespovratna sredstva - EU dio - HRK]]/7.5345</f>
        <v>42662.039816842524</v>
      </c>
      <c r="Q3870" s="50">
        <f>Ugovori_OPULJP[[#This Row],[Bespovratna sredstva - Ukupno (EU+Nac) HRK
= Ukupna ugovorena vrijednost bespovratnih sredstava]]*Ugovori_OPULJP[[#This Row],[STOPA NACIONALNOG SUFINANCIRANJA %]]</f>
        <v>56724.201000000001</v>
      </c>
      <c r="R3870" s="51">
        <f>Ugovori_OPULJP[[#This Row],[Bespovratna sredstva - Nacionalni dio - HRK]]/7.5345</f>
        <v>7528.5952617957391</v>
      </c>
      <c r="S3870" s="52">
        <v>378161.34</v>
      </c>
      <c r="T3870" s="53">
        <f>Ugovori_OPULJP[[#This Row],[Bespovratna sredstva - Ukupno (EU+Nac) HRK
= Ukupna ugovorena vrijednost bespovratnih sredstava]]/7.5345</f>
        <v>50190.635078638268</v>
      </c>
      <c r="U3870" s="50">
        <v>0</v>
      </c>
      <c r="V3870" s="51">
        <f>Ugovori_OPULJP[[#This Row],[Javni doprinos korisnika - HRK]]/7.5345</f>
        <v>0</v>
      </c>
      <c r="W3870" s="50">
        <v>0</v>
      </c>
      <c r="X3870" s="51">
        <f>Ugovori_OPULJP[[#This Row],[Privatni doprinos korisnika - HRK]]/7.5345</f>
        <v>0</v>
      </c>
      <c r="Y3870" s="52">
        <v>378161.34</v>
      </c>
      <c r="Z3870" s="53">
        <f>Ugovori_OPULJP[[#This Row],[UKUPNI PRIHVATLJIVI IZDACI
TOTAL ELIGIBLE EXPENDITURE
= Bespovratna sredstva ukupno + doprinos korisnika
= Ukupni prihvatljivi troškovi
= Ukupna ugovorena vrijednost projekta HRK]]/7.5345</f>
        <v>50190.635078638268</v>
      </c>
      <c r="AA3870" s="44" t="s">
        <v>12326</v>
      </c>
      <c r="AB3870" s="44" t="s">
        <v>753</v>
      </c>
      <c r="AC3870" s="107" t="s">
        <v>14068</v>
      </c>
      <c r="AD3870" s="43" t="s">
        <v>12328</v>
      </c>
    </row>
    <row r="3871" spans="1:30" ht="88.5" customHeight="1" x14ac:dyDescent="0.2">
      <c r="A3871" s="61" t="s">
        <v>14069</v>
      </c>
      <c r="B3871" s="55" t="s">
        <v>12136</v>
      </c>
      <c r="C3871" s="56" t="s">
        <v>12323</v>
      </c>
      <c r="D3871" s="88" t="s">
        <v>13685</v>
      </c>
      <c r="E3871" s="44" t="s">
        <v>76</v>
      </c>
      <c r="F3871" s="62" t="s">
        <v>14070</v>
      </c>
      <c r="G3871" s="62" t="s">
        <v>14071</v>
      </c>
      <c r="H3871" s="59">
        <v>44554</v>
      </c>
      <c r="I3871" s="59">
        <v>45101</v>
      </c>
      <c r="J3871" s="48" t="str">
        <f>IF(Ugovori_OPULJP[[#This Row],[DATUM ZAVRŠETKA OPERACIJE]]&gt;DATE(2024,3,31),"u provedbi","završen")</f>
        <v>završen</v>
      </c>
      <c r="K3871" s="58" t="s">
        <v>425</v>
      </c>
      <c r="L3871" s="46" t="s">
        <v>425</v>
      </c>
      <c r="M3871" s="74" t="s">
        <v>3114</v>
      </c>
      <c r="N3871" s="49">
        <v>0.15</v>
      </c>
      <c r="O3871" s="50">
        <f>Ugovori_OPULJP[[#This Row],[Bespovratna sredstva - Ukupno (EU+Nac) HRK
= Ukupna ugovorena vrijednost bespovratnih sredstava]]*Ugovori_OPULJP[[#This Row],[EU STOPA SUFINANCIRANJA %
EU CO-FINANCING RATE %]]</f>
        <v>377278.77299999999</v>
      </c>
      <c r="P3871" s="51">
        <f>Ugovori_OPULJP[[#This Row],[Bespovratna sredstva - EU dio - HRK]]/7.5345</f>
        <v>50073.49830778419</v>
      </c>
      <c r="Q3871" s="50">
        <f>Ugovori_OPULJP[[#This Row],[Bespovratna sredstva - Ukupno (EU+Nac) HRK
= Ukupna ugovorena vrijednost bespovratnih sredstava]]*Ugovori_OPULJP[[#This Row],[STOPA NACIONALNOG SUFINANCIRANJA %]]</f>
        <v>66578.607000000004</v>
      </c>
      <c r="R3871" s="51">
        <f>Ugovori_OPULJP[[#This Row],[Bespovratna sredstva - Nacionalni dio - HRK]]/7.5345</f>
        <v>8836.4997013736811</v>
      </c>
      <c r="S3871" s="52">
        <v>443857.38</v>
      </c>
      <c r="T3871" s="53">
        <f>Ugovori_OPULJP[[#This Row],[Bespovratna sredstva - Ukupno (EU+Nac) HRK
= Ukupna ugovorena vrijednost bespovratnih sredstava]]/7.5345</f>
        <v>58909.998009157869</v>
      </c>
      <c r="U3871" s="50">
        <v>0</v>
      </c>
      <c r="V3871" s="51">
        <f>Ugovori_OPULJP[[#This Row],[Javni doprinos korisnika - HRK]]/7.5345</f>
        <v>0</v>
      </c>
      <c r="W3871" s="50">
        <v>0</v>
      </c>
      <c r="X3871" s="51">
        <f>Ugovori_OPULJP[[#This Row],[Privatni doprinos korisnika - HRK]]/7.5345</f>
        <v>0</v>
      </c>
      <c r="Y3871" s="52">
        <v>443857.38</v>
      </c>
      <c r="Z3871" s="53">
        <f>Ugovori_OPULJP[[#This Row],[UKUPNI PRIHVATLJIVI IZDACI
TOTAL ELIGIBLE EXPENDITURE
= Bespovratna sredstva ukupno + doprinos korisnika
= Ukupni prihvatljivi troškovi
= Ukupna ugovorena vrijednost projekta HRK]]/7.5345</f>
        <v>58909.998009157869</v>
      </c>
      <c r="AA3871" s="44" t="s">
        <v>12326</v>
      </c>
      <c r="AB3871" s="44" t="s">
        <v>753</v>
      </c>
      <c r="AC3871" s="107" t="s">
        <v>14072</v>
      </c>
      <c r="AD3871" s="43" t="s">
        <v>12328</v>
      </c>
    </row>
    <row r="3872" spans="1:30" ht="88.5" customHeight="1" x14ac:dyDescent="0.2">
      <c r="A3872" s="61" t="s">
        <v>14073</v>
      </c>
      <c r="B3872" s="55" t="s">
        <v>12136</v>
      </c>
      <c r="C3872" s="56" t="s">
        <v>12323</v>
      </c>
      <c r="D3872" s="88" t="s">
        <v>13685</v>
      </c>
      <c r="E3872" s="44" t="s">
        <v>76</v>
      </c>
      <c r="F3872" s="62" t="s">
        <v>14074</v>
      </c>
      <c r="G3872" s="62" t="s">
        <v>14075</v>
      </c>
      <c r="H3872" s="59">
        <v>44550</v>
      </c>
      <c r="I3872" s="59">
        <v>44915</v>
      </c>
      <c r="J3872" s="48" t="str">
        <f>IF(Ugovori_OPULJP[[#This Row],[DATUM ZAVRŠETKA OPERACIJE]]&gt;DATE(2024,3,31),"u provedbi","završen")</f>
        <v>završen</v>
      </c>
      <c r="K3872" s="58" t="s">
        <v>543</v>
      </c>
      <c r="L3872" s="46" t="s">
        <v>271</v>
      </c>
      <c r="M3872" s="74" t="s">
        <v>3114</v>
      </c>
      <c r="N3872" s="49">
        <v>0.15</v>
      </c>
      <c r="O3872" s="50">
        <f>Ugovori_OPULJP[[#This Row],[Bespovratna sredstva - Ukupno (EU+Nac) HRK
= Ukupna ugovorena vrijednost bespovratnih sredstava]]*Ugovori_OPULJP[[#This Row],[EU STOPA SUFINANCIRANJA %
EU CO-FINANCING RATE %]]</f>
        <v>398911.8</v>
      </c>
      <c r="P3872" s="51">
        <f>Ugovori_OPULJP[[#This Row],[Bespovratna sredstva - EU dio - HRK]]/7.5345</f>
        <v>52944.694405733622</v>
      </c>
      <c r="Q3872" s="50">
        <f>Ugovori_OPULJP[[#This Row],[Bespovratna sredstva - Ukupno (EU+Nac) HRK
= Ukupna ugovorena vrijednost bespovratnih sredstava]]*Ugovori_OPULJP[[#This Row],[STOPA NACIONALNOG SUFINANCIRANJA %]]</f>
        <v>70396.2</v>
      </c>
      <c r="R3872" s="51">
        <f>Ugovori_OPULJP[[#This Row],[Bespovratna sredstva - Nacionalni dio - HRK]]/7.5345</f>
        <v>9343.1813657176972</v>
      </c>
      <c r="S3872" s="52">
        <v>469308</v>
      </c>
      <c r="T3872" s="53">
        <f>Ugovori_OPULJP[[#This Row],[Bespovratna sredstva - Ukupno (EU+Nac) HRK
= Ukupna ugovorena vrijednost bespovratnih sredstava]]/7.5345</f>
        <v>62287.875771451319</v>
      </c>
      <c r="U3872" s="50">
        <v>0</v>
      </c>
      <c r="V3872" s="51">
        <f>Ugovori_OPULJP[[#This Row],[Javni doprinos korisnika - HRK]]/7.5345</f>
        <v>0</v>
      </c>
      <c r="W3872" s="50">
        <v>0</v>
      </c>
      <c r="X3872" s="51">
        <f>Ugovori_OPULJP[[#This Row],[Privatni doprinos korisnika - HRK]]/7.5345</f>
        <v>0</v>
      </c>
      <c r="Y3872" s="52">
        <v>469308</v>
      </c>
      <c r="Z3872" s="53">
        <f>Ugovori_OPULJP[[#This Row],[UKUPNI PRIHVATLJIVI IZDACI
TOTAL ELIGIBLE EXPENDITURE
= Bespovratna sredstva ukupno + doprinos korisnika
= Ukupni prihvatljivi troškovi
= Ukupna ugovorena vrijednost projekta HRK]]/7.5345</f>
        <v>62287.875771451319</v>
      </c>
      <c r="AA3872" s="44" t="s">
        <v>12326</v>
      </c>
      <c r="AB3872" s="44" t="s">
        <v>753</v>
      </c>
      <c r="AC3872" s="107" t="s">
        <v>14076</v>
      </c>
      <c r="AD3872" s="43" t="s">
        <v>12328</v>
      </c>
    </row>
    <row r="3873" spans="1:30" ht="88.5" customHeight="1" x14ac:dyDescent="0.2">
      <c r="A3873" s="66" t="s">
        <v>14077</v>
      </c>
      <c r="B3873" s="55" t="s">
        <v>12136</v>
      </c>
      <c r="C3873" s="56" t="s">
        <v>12323</v>
      </c>
      <c r="D3873" s="88" t="s">
        <v>13685</v>
      </c>
      <c r="E3873" s="44" t="s">
        <v>76</v>
      </c>
      <c r="F3873" s="62" t="s">
        <v>14078</v>
      </c>
      <c r="G3873" s="62" t="s">
        <v>13014</v>
      </c>
      <c r="H3873" s="59">
        <v>44692</v>
      </c>
      <c r="I3873" s="59">
        <v>45149</v>
      </c>
      <c r="J3873" s="48" t="str">
        <f>IF(Ugovori_OPULJP[[#This Row],[DATUM ZAVRŠETKA OPERACIJE]]&gt;DATE(2024,3,31),"u provedbi","završen")</f>
        <v>završen</v>
      </c>
      <c r="K3873" s="67" t="s">
        <v>173</v>
      </c>
      <c r="L3873" s="67" t="s">
        <v>173</v>
      </c>
      <c r="M3873" s="49">
        <v>0.85</v>
      </c>
      <c r="N3873" s="49">
        <v>0.15</v>
      </c>
      <c r="O3873" s="50">
        <f>Ugovori_OPULJP[[#This Row],[Bespovratna sredstva - Ukupno (EU+Nac) HRK
= Ukupna ugovorena vrijednost bespovratnih sredstava]]*Ugovori_OPULJP[[#This Row],[EU STOPA SUFINANCIRANJA %
EU CO-FINANCING RATE %]]</f>
        <v>396098.57199999999</v>
      </c>
      <c r="P3873" s="51">
        <f>Ugovori_OPULJP[[#This Row],[Bespovratna sredstva - EU dio - HRK]]/7.5345</f>
        <v>52571.314884862957</v>
      </c>
      <c r="Q3873" s="50">
        <f>Ugovori_OPULJP[[#This Row],[Bespovratna sredstva - Ukupno (EU+Nac) HRK
= Ukupna ugovorena vrijednost bespovratnih sredstava]]*Ugovori_OPULJP[[#This Row],[STOPA NACIONALNOG SUFINANCIRANJA %]]</f>
        <v>69899.747999999992</v>
      </c>
      <c r="R3873" s="51">
        <f>Ugovori_OPULJP[[#This Row],[Bespovratna sredstva - Nacionalni dio - HRK]]/7.5345</f>
        <v>9277.2908620346388</v>
      </c>
      <c r="S3873" s="52">
        <v>465998.32</v>
      </c>
      <c r="T3873" s="53">
        <f>Ugovori_OPULJP[[#This Row],[Bespovratna sredstva - Ukupno (EU+Nac) HRK
= Ukupna ugovorena vrijednost bespovratnih sredstava]]/7.5345</f>
        <v>61848.6057468976</v>
      </c>
      <c r="U3873" s="50">
        <v>0</v>
      </c>
      <c r="V3873" s="51">
        <f>Ugovori_OPULJP[[#This Row],[Javni doprinos korisnika - HRK]]/7.5345</f>
        <v>0</v>
      </c>
      <c r="W3873" s="50">
        <v>0</v>
      </c>
      <c r="X3873" s="51">
        <f>Ugovori_OPULJP[[#This Row],[Privatni doprinos korisnika - HRK]]/7.5345</f>
        <v>0</v>
      </c>
      <c r="Y3873" s="52">
        <v>465998.32</v>
      </c>
      <c r="Z3873" s="53">
        <f>Ugovori_OPULJP[[#This Row],[UKUPNI PRIHVATLJIVI IZDACI
TOTAL ELIGIBLE EXPENDITURE
= Bespovratna sredstva ukupno + doprinos korisnika
= Ukupni prihvatljivi troškovi
= Ukupna ugovorena vrijednost projekta HRK]]/7.5345</f>
        <v>61848.6057468976</v>
      </c>
      <c r="AA3873" s="44" t="s">
        <v>12326</v>
      </c>
      <c r="AB3873" s="44" t="s">
        <v>753</v>
      </c>
      <c r="AC3873" s="107" t="s">
        <v>14079</v>
      </c>
      <c r="AD3873" s="43" t="s">
        <v>12328</v>
      </c>
    </row>
    <row r="3874" spans="1:30" ht="88.5" customHeight="1" x14ac:dyDescent="0.2">
      <c r="A3874" s="61" t="s">
        <v>14080</v>
      </c>
      <c r="B3874" s="55" t="s">
        <v>12136</v>
      </c>
      <c r="C3874" s="56" t="s">
        <v>12323</v>
      </c>
      <c r="D3874" s="88" t="s">
        <v>13685</v>
      </c>
      <c r="E3874" s="44" t="s">
        <v>76</v>
      </c>
      <c r="F3874" s="62" t="s">
        <v>14081</v>
      </c>
      <c r="G3874" s="62" t="s">
        <v>12971</v>
      </c>
      <c r="H3874" s="59">
        <v>44641</v>
      </c>
      <c r="I3874" s="59">
        <v>45067</v>
      </c>
      <c r="J3874" s="48" t="str">
        <f>IF(Ugovori_OPULJP[[#This Row],[DATUM ZAVRŠETKA OPERACIJE]]&gt;DATE(2024,3,31),"u provedbi","završen")</f>
        <v>završen</v>
      </c>
      <c r="K3874" s="67" t="s">
        <v>37</v>
      </c>
      <c r="L3874" s="58" t="s">
        <v>37</v>
      </c>
      <c r="M3874" s="49">
        <v>0.85</v>
      </c>
      <c r="N3874" s="49">
        <v>0.15</v>
      </c>
      <c r="O3874" s="50">
        <f>Ugovori_OPULJP[[#This Row],[Bespovratna sredstva - Ukupno (EU+Nac) HRK
= Ukupna ugovorena vrijednost bespovratnih sredstava]]*Ugovori_OPULJP[[#This Row],[EU STOPA SUFINANCIRANJA %
EU CO-FINANCING RATE %]]</f>
        <v>371883.92499999999</v>
      </c>
      <c r="P3874" s="51">
        <f>Ugovori_OPULJP[[#This Row],[Bespovratna sredstva - EU dio - HRK]]/7.5345</f>
        <v>49357.478930254161</v>
      </c>
      <c r="Q3874" s="50">
        <f>Ugovori_OPULJP[[#This Row],[Bespovratna sredstva - Ukupno (EU+Nac) HRK
= Ukupna ugovorena vrijednost bespovratnih sredstava]]*Ugovori_OPULJP[[#This Row],[STOPA NACIONALNOG SUFINANCIRANJA %]]</f>
        <v>65626.574999999997</v>
      </c>
      <c r="R3874" s="51">
        <f>Ugovori_OPULJP[[#This Row],[Bespovratna sredstva - Nacionalni dio - HRK]]/7.5345</f>
        <v>8710.1433406330871</v>
      </c>
      <c r="S3874" s="52">
        <v>437510.5</v>
      </c>
      <c r="T3874" s="53">
        <f>Ugovori_OPULJP[[#This Row],[Bespovratna sredstva - Ukupno (EU+Nac) HRK
= Ukupna ugovorena vrijednost bespovratnih sredstava]]/7.5345</f>
        <v>58067.622270887252</v>
      </c>
      <c r="U3874" s="50">
        <v>0</v>
      </c>
      <c r="V3874" s="51">
        <f>Ugovori_OPULJP[[#This Row],[Javni doprinos korisnika - HRK]]/7.5345</f>
        <v>0</v>
      </c>
      <c r="W3874" s="50">
        <v>0</v>
      </c>
      <c r="X3874" s="51">
        <f>Ugovori_OPULJP[[#This Row],[Privatni doprinos korisnika - HRK]]/7.5345</f>
        <v>0</v>
      </c>
      <c r="Y3874" s="52">
        <v>437510.5</v>
      </c>
      <c r="Z3874" s="53">
        <f>Ugovori_OPULJP[[#This Row],[UKUPNI PRIHVATLJIVI IZDACI
TOTAL ELIGIBLE EXPENDITURE
= Bespovratna sredstva ukupno + doprinos korisnika
= Ukupni prihvatljivi troškovi
= Ukupna ugovorena vrijednost projekta HRK]]/7.5345</f>
        <v>58067.622270887252</v>
      </c>
      <c r="AA3874" s="44" t="s">
        <v>12326</v>
      </c>
      <c r="AB3874" s="44" t="s">
        <v>753</v>
      </c>
      <c r="AC3874" s="107" t="s">
        <v>14082</v>
      </c>
      <c r="AD3874" s="43" t="s">
        <v>12328</v>
      </c>
    </row>
    <row r="3875" spans="1:30" ht="88.5" customHeight="1" x14ac:dyDescent="0.2">
      <c r="A3875" s="61" t="s">
        <v>14083</v>
      </c>
      <c r="B3875" s="55" t="s">
        <v>12136</v>
      </c>
      <c r="C3875" s="56" t="s">
        <v>12323</v>
      </c>
      <c r="D3875" s="88" t="s">
        <v>13685</v>
      </c>
      <c r="E3875" s="44" t="s">
        <v>76</v>
      </c>
      <c r="F3875" s="62" t="s">
        <v>14084</v>
      </c>
      <c r="G3875" s="62" t="s">
        <v>14085</v>
      </c>
      <c r="H3875" s="59">
        <v>44554</v>
      </c>
      <c r="I3875" s="59">
        <v>45009</v>
      </c>
      <c r="J3875" s="48" t="str">
        <f>IF(Ugovori_OPULJP[[#This Row],[DATUM ZAVRŠETKA OPERACIJE]]&gt;DATE(2024,3,31),"u provedbi","završen")</f>
        <v>završen</v>
      </c>
      <c r="K3875" s="58" t="s">
        <v>37</v>
      </c>
      <c r="L3875" s="58" t="s">
        <v>37</v>
      </c>
      <c r="M3875" s="74" t="s">
        <v>3114</v>
      </c>
      <c r="N3875" s="49">
        <v>0.15</v>
      </c>
      <c r="O3875" s="50">
        <f>Ugovori_OPULJP[[#This Row],[Bespovratna sredstva - Ukupno (EU+Nac) HRK
= Ukupna ugovorena vrijednost bespovratnih sredstava]]*Ugovori_OPULJP[[#This Row],[EU STOPA SUFINANCIRANJA %
EU CO-FINANCING RATE %]]</f>
        <v>406533.75</v>
      </c>
      <c r="P3875" s="51">
        <f>Ugovori_OPULJP[[#This Row],[Bespovratna sredstva - EU dio - HRK]]/7.5345</f>
        <v>53956.301015329482</v>
      </c>
      <c r="Q3875" s="50">
        <f>Ugovori_OPULJP[[#This Row],[Bespovratna sredstva - Ukupno (EU+Nac) HRK
= Ukupna ugovorena vrijednost bespovratnih sredstava]]*Ugovori_OPULJP[[#This Row],[STOPA NACIONALNOG SUFINANCIRANJA %]]</f>
        <v>71741.25</v>
      </c>
      <c r="R3875" s="51">
        <f>Ugovori_OPULJP[[#This Row],[Bespovratna sredstva - Nacionalni dio - HRK]]/7.5345</f>
        <v>9521.7001791757903</v>
      </c>
      <c r="S3875" s="52">
        <v>478275</v>
      </c>
      <c r="T3875" s="53">
        <f>Ugovori_OPULJP[[#This Row],[Bespovratna sredstva - Ukupno (EU+Nac) HRK
= Ukupna ugovorena vrijednost bespovratnih sredstava]]/7.5345</f>
        <v>63478.001194505276</v>
      </c>
      <c r="U3875" s="50">
        <v>0</v>
      </c>
      <c r="V3875" s="51">
        <f>Ugovori_OPULJP[[#This Row],[Javni doprinos korisnika - HRK]]/7.5345</f>
        <v>0</v>
      </c>
      <c r="W3875" s="50">
        <v>0</v>
      </c>
      <c r="X3875" s="51">
        <f>Ugovori_OPULJP[[#This Row],[Privatni doprinos korisnika - HRK]]/7.5345</f>
        <v>0</v>
      </c>
      <c r="Y3875" s="52">
        <v>478275</v>
      </c>
      <c r="Z3875" s="53">
        <f>Ugovori_OPULJP[[#This Row],[UKUPNI PRIHVATLJIVI IZDACI
TOTAL ELIGIBLE EXPENDITURE
= Bespovratna sredstva ukupno + doprinos korisnika
= Ukupni prihvatljivi troškovi
= Ukupna ugovorena vrijednost projekta HRK]]/7.5345</f>
        <v>63478.001194505276</v>
      </c>
      <c r="AA3875" s="57" t="s">
        <v>12326</v>
      </c>
      <c r="AB3875" s="57" t="s">
        <v>753</v>
      </c>
      <c r="AC3875" s="107" t="s">
        <v>14086</v>
      </c>
      <c r="AD3875" s="63" t="s">
        <v>12328</v>
      </c>
    </row>
    <row r="3876" spans="1:30" ht="88.5" customHeight="1" x14ac:dyDescent="0.2">
      <c r="A3876" s="61" t="s">
        <v>14087</v>
      </c>
      <c r="B3876" s="55" t="s">
        <v>12136</v>
      </c>
      <c r="C3876" s="56" t="s">
        <v>12323</v>
      </c>
      <c r="D3876" s="88" t="s">
        <v>13685</v>
      </c>
      <c r="E3876" s="44" t="s">
        <v>76</v>
      </c>
      <c r="F3876" s="62" t="s">
        <v>14088</v>
      </c>
      <c r="G3876" s="62" t="s">
        <v>14089</v>
      </c>
      <c r="H3876" s="59">
        <v>44670</v>
      </c>
      <c r="I3876" s="59">
        <v>45035</v>
      </c>
      <c r="J3876" s="48" t="str">
        <f>IF(Ugovori_OPULJP[[#This Row],[DATUM ZAVRŠETKA OPERACIJE]]&gt;DATE(2024,3,31),"u provedbi","završen")</f>
        <v>završen</v>
      </c>
      <c r="K3876" s="67" t="s">
        <v>154</v>
      </c>
      <c r="L3876" s="67" t="s">
        <v>37</v>
      </c>
      <c r="M3876" s="49">
        <v>0.85</v>
      </c>
      <c r="N3876" s="49">
        <v>0.15</v>
      </c>
      <c r="O3876" s="50">
        <f>Ugovori_OPULJP[[#This Row],[Bespovratna sredstva - Ukupno (EU+Nac) HRK
= Ukupna ugovorena vrijednost bespovratnih sredstava]]*Ugovori_OPULJP[[#This Row],[EU STOPA SUFINANCIRANJA %
EU CO-FINANCING RATE %]]</f>
        <v>387426.09</v>
      </c>
      <c r="P3876" s="51">
        <f>Ugovori_OPULJP[[#This Row],[Bespovratna sredstva - EU dio - HRK]]/7.5345</f>
        <v>51420.278717897672</v>
      </c>
      <c r="Q3876" s="50">
        <f>Ugovori_OPULJP[[#This Row],[Bespovratna sredstva - Ukupno (EU+Nac) HRK
= Ukupna ugovorena vrijednost bespovratnih sredstava]]*Ugovori_OPULJP[[#This Row],[STOPA NACIONALNOG SUFINANCIRANJA %]]</f>
        <v>68369.31</v>
      </c>
      <c r="R3876" s="51">
        <f>Ugovori_OPULJP[[#This Row],[Bespovratna sredstva - Nacionalni dio - HRK]]/7.5345</f>
        <v>9074.1668325701758</v>
      </c>
      <c r="S3876" s="52">
        <v>455795.4</v>
      </c>
      <c r="T3876" s="53">
        <f>Ugovori_OPULJP[[#This Row],[Bespovratna sredstva - Ukupno (EU+Nac) HRK
= Ukupna ugovorena vrijednost bespovratnih sredstava]]/7.5345</f>
        <v>60494.445550467848</v>
      </c>
      <c r="U3876" s="50">
        <v>0</v>
      </c>
      <c r="V3876" s="51">
        <f>Ugovori_OPULJP[[#This Row],[Javni doprinos korisnika - HRK]]/7.5345</f>
        <v>0</v>
      </c>
      <c r="W3876" s="50">
        <v>0</v>
      </c>
      <c r="X3876" s="51">
        <f>Ugovori_OPULJP[[#This Row],[Privatni doprinos korisnika - HRK]]/7.5345</f>
        <v>0</v>
      </c>
      <c r="Y3876" s="52">
        <v>455795.4</v>
      </c>
      <c r="Z3876" s="53">
        <f>Ugovori_OPULJP[[#This Row],[UKUPNI PRIHVATLJIVI IZDACI
TOTAL ELIGIBLE EXPENDITURE
= Bespovratna sredstva ukupno + doprinos korisnika
= Ukupni prihvatljivi troškovi
= Ukupna ugovorena vrijednost projekta HRK]]/7.5345</f>
        <v>60494.445550467848</v>
      </c>
      <c r="AA3876" s="44" t="s">
        <v>12326</v>
      </c>
      <c r="AB3876" s="44" t="s">
        <v>753</v>
      </c>
      <c r="AC3876" s="107" t="s">
        <v>14090</v>
      </c>
      <c r="AD3876" s="43" t="s">
        <v>12328</v>
      </c>
    </row>
    <row r="3877" spans="1:30" ht="88.5" customHeight="1" x14ac:dyDescent="0.2">
      <c r="A3877" s="61" t="s">
        <v>14091</v>
      </c>
      <c r="B3877" s="55" t="s">
        <v>12136</v>
      </c>
      <c r="C3877" s="56" t="s">
        <v>12323</v>
      </c>
      <c r="D3877" s="88" t="s">
        <v>13685</v>
      </c>
      <c r="E3877" s="44" t="s">
        <v>76</v>
      </c>
      <c r="F3877" s="62" t="s">
        <v>14092</v>
      </c>
      <c r="G3877" s="62" t="s">
        <v>14093</v>
      </c>
      <c r="H3877" s="59">
        <v>44538</v>
      </c>
      <c r="I3877" s="59">
        <v>45024</v>
      </c>
      <c r="J3877" s="48" t="str">
        <f>IF(Ugovori_OPULJP[[#This Row],[DATUM ZAVRŠETKA OPERACIJE]]&gt;DATE(2024,3,31),"u provedbi","završen")</f>
        <v>završen</v>
      </c>
      <c r="K3877" s="58" t="s">
        <v>14094</v>
      </c>
      <c r="L3877" s="46" t="s">
        <v>99</v>
      </c>
      <c r="M3877" s="74" t="s">
        <v>3114</v>
      </c>
      <c r="N3877" s="49">
        <v>0.15</v>
      </c>
      <c r="O3877" s="50">
        <f>Ugovori_OPULJP[[#This Row],[Bespovratna sredstva - Ukupno (EU+Nac) HRK
= Ukupna ugovorena vrijednost bespovratnih sredstava]]*Ugovori_OPULJP[[#This Row],[EU STOPA SUFINANCIRANJA %
EU CO-FINANCING RATE %]]</f>
        <v>409503.06349999999</v>
      </c>
      <c r="P3877" s="51">
        <f>Ugovori_OPULJP[[#This Row],[Bespovratna sredstva - EU dio - HRK]]/7.5345</f>
        <v>54350.396642112944</v>
      </c>
      <c r="Q3877" s="50">
        <f>Ugovori_OPULJP[[#This Row],[Bespovratna sredstva - Ukupno (EU+Nac) HRK
= Ukupna ugovorena vrijednost bespovratnih sredstava]]*Ugovori_OPULJP[[#This Row],[STOPA NACIONALNOG SUFINANCIRANJA %]]</f>
        <v>72265.246499999994</v>
      </c>
      <c r="R3877" s="51">
        <f>Ugovori_OPULJP[[#This Row],[Bespovratna sredstva - Nacionalni dio - HRK]]/7.5345</f>
        <v>9591.2464662552247</v>
      </c>
      <c r="S3877" s="52">
        <v>481768.31</v>
      </c>
      <c r="T3877" s="53">
        <f>Ugovori_OPULJP[[#This Row],[Bespovratna sredstva - Ukupno (EU+Nac) HRK
= Ukupna ugovorena vrijednost bespovratnih sredstava]]/7.5345</f>
        <v>63941.643108368167</v>
      </c>
      <c r="U3877" s="50">
        <v>0</v>
      </c>
      <c r="V3877" s="51">
        <f>Ugovori_OPULJP[[#This Row],[Javni doprinos korisnika - HRK]]/7.5345</f>
        <v>0</v>
      </c>
      <c r="W3877" s="50">
        <v>0</v>
      </c>
      <c r="X3877" s="51">
        <f>Ugovori_OPULJP[[#This Row],[Privatni doprinos korisnika - HRK]]/7.5345</f>
        <v>0</v>
      </c>
      <c r="Y3877" s="52">
        <v>481768.31</v>
      </c>
      <c r="Z3877" s="53">
        <f>Ugovori_OPULJP[[#This Row],[UKUPNI PRIHVATLJIVI IZDACI
TOTAL ELIGIBLE EXPENDITURE
= Bespovratna sredstva ukupno + doprinos korisnika
= Ukupni prihvatljivi troškovi
= Ukupna ugovorena vrijednost projekta HRK]]/7.5345</f>
        <v>63941.643108368167</v>
      </c>
      <c r="AA3877" s="44" t="s">
        <v>12326</v>
      </c>
      <c r="AB3877" s="44" t="s">
        <v>753</v>
      </c>
      <c r="AC3877" s="107" t="s">
        <v>14095</v>
      </c>
      <c r="AD3877" s="43" t="s">
        <v>12328</v>
      </c>
    </row>
    <row r="3878" spans="1:30" ht="88.5" customHeight="1" x14ac:dyDescent="0.2">
      <c r="A3878" s="61" t="s">
        <v>14096</v>
      </c>
      <c r="B3878" s="55" t="s">
        <v>12136</v>
      </c>
      <c r="C3878" s="56" t="s">
        <v>12323</v>
      </c>
      <c r="D3878" s="88" t="s">
        <v>13685</v>
      </c>
      <c r="E3878" s="44" t="s">
        <v>76</v>
      </c>
      <c r="F3878" s="22" t="s">
        <v>14097</v>
      </c>
      <c r="G3878" s="62" t="s">
        <v>14098</v>
      </c>
      <c r="H3878" s="59">
        <v>44641</v>
      </c>
      <c r="I3878" s="59">
        <v>45006</v>
      </c>
      <c r="J3878" s="48" t="str">
        <f>IF(Ugovori_OPULJP[[#This Row],[DATUM ZAVRŠETKA OPERACIJE]]&gt;DATE(2024,3,31),"u provedbi","završen")</f>
        <v>završen</v>
      </c>
      <c r="K3878" s="67" t="s">
        <v>94</v>
      </c>
      <c r="L3878" s="67" t="s">
        <v>94</v>
      </c>
      <c r="M3878" s="49">
        <v>0.85</v>
      </c>
      <c r="N3878" s="49">
        <v>0.15</v>
      </c>
      <c r="O3878" s="50">
        <f>Ugovori_OPULJP[[#This Row],[Bespovratna sredstva - Ukupno (EU+Nac) HRK
= Ukupna ugovorena vrijednost bespovratnih sredstava]]*Ugovori_OPULJP[[#This Row],[EU STOPA SUFINANCIRANJA %
EU CO-FINANCING RATE %]]</f>
        <v>367900.23849999998</v>
      </c>
      <c r="P3878" s="51">
        <f>Ugovori_OPULJP[[#This Row],[Bespovratna sredstva - EU dio - HRK]]/7.5345</f>
        <v>48828.752870130724</v>
      </c>
      <c r="Q3878" s="50">
        <f>Ugovori_OPULJP[[#This Row],[Bespovratna sredstva - Ukupno (EU+Nac) HRK
= Ukupna ugovorena vrijednost bespovratnih sredstava]]*Ugovori_OPULJP[[#This Row],[STOPA NACIONALNOG SUFINANCIRANJA %]]</f>
        <v>64923.571499999998</v>
      </c>
      <c r="R3878" s="51">
        <f>Ugovori_OPULJP[[#This Row],[Bespovratna sredstva - Nacionalni dio - HRK]]/7.5345</f>
        <v>8616.8387417877748</v>
      </c>
      <c r="S3878" s="52">
        <v>432823.81</v>
      </c>
      <c r="T3878" s="53">
        <f>Ugovori_OPULJP[[#This Row],[Bespovratna sredstva - Ukupno (EU+Nac) HRK
= Ukupna ugovorena vrijednost bespovratnih sredstava]]/7.5345</f>
        <v>57445.591611918506</v>
      </c>
      <c r="U3878" s="50">
        <v>0</v>
      </c>
      <c r="V3878" s="51">
        <f>Ugovori_OPULJP[[#This Row],[Javni doprinos korisnika - HRK]]/7.5345</f>
        <v>0</v>
      </c>
      <c r="W3878" s="50">
        <v>0</v>
      </c>
      <c r="X3878" s="51">
        <f>Ugovori_OPULJP[[#This Row],[Privatni doprinos korisnika - HRK]]/7.5345</f>
        <v>0</v>
      </c>
      <c r="Y3878" s="52">
        <v>432823.81</v>
      </c>
      <c r="Z3878" s="53">
        <f>Ugovori_OPULJP[[#This Row],[UKUPNI PRIHVATLJIVI IZDACI
TOTAL ELIGIBLE EXPENDITURE
= Bespovratna sredstva ukupno + doprinos korisnika
= Ukupni prihvatljivi troškovi
= Ukupna ugovorena vrijednost projekta HRK]]/7.5345</f>
        <v>57445.591611918506</v>
      </c>
      <c r="AA3878" s="44" t="s">
        <v>12326</v>
      </c>
      <c r="AB3878" s="44" t="s">
        <v>753</v>
      </c>
      <c r="AC3878" s="107" t="s">
        <v>14099</v>
      </c>
      <c r="AD3878" s="43" t="s">
        <v>12328</v>
      </c>
    </row>
    <row r="3879" spans="1:30" ht="88.5" customHeight="1" x14ac:dyDescent="0.2">
      <c r="A3879" s="66" t="s">
        <v>14100</v>
      </c>
      <c r="B3879" s="55" t="s">
        <v>12136</v>
      </c>
      <c r="C3879" s="56" t="s">
        <v>12323</v>
      </c>
      <c r="D3879" s="88" t="s">
        <v>13685</v>
      </c>
      <c r="E3879" s="44" t="s">
        <v>76</v>
      </c>
      <c r="F3879" s="62" t="s">
        <v>14101</v>
      </c>
      <c r="G3879" s="64" t="s">
        <v>14102</v>
      </c>
      <c r="H3879" s="59">
        <v>44735</v>
      </c>
      <c r="I3879" s="59">
        <v>45283</v>
      </c>
      <c r="J3879" s="48" t="str">
        <f>IF(Ugovori_OPULJP[[#This Row],[DATUM ZAVRŠETKA OPERACIJE]]&gt;DATE(2024,3,31),"u provedbi","završen")</f>
        <v>završen</v>
      </c>
      <c r="K3879" s="58" t="s">
        <v>2370</v>
      </c>
      <c r="L3879" s="58" t="s">
        <v>37</v>
      </c>
      <c r="M3879" s="49">
        <v>0.85</v>
      </c>
      <c r="N3879" s="49">
        <v>0.15</v>
      </c>
      <c r="O3879" s="50">
        <f>Ugovori_OPULJP[[#This Row],[Bespovratna sredstva - Ukupno (EU+Nac) HRK
= Ukupna ugovorena vrijednost bespovratnih sredstava]]*Ugovori_OPULJP[[#This Row],[EU STOPA SUFINANCIRANJA %
EU CO-FINANCING RATE %]]</f>
        <v>419295.37799999997</v>
      </c>
      <c r="P3879" s="51">
        <f>Ugovori_OPULJP[[#This Row],[Bespovratna sredstva - EU dio - HRK]]/7.5345</f>
        <v>55650.060123432202</v>
      </c>
      <c r="Q3879" s="50">
        <f>Ugovori_OPULJP[[#This Row],[Bespovratna sredstva - Ukupno (EU+Nac) HRK
= Ukupna ugovorena vrijednost bespovratnih sredstava]]*Ugovori_OPULJP[[#This Row],[STOPA NACIONALNOG SUFINANCIRANJA %]]</f>
        <v>73993.301999999996</v>
      </c>
      <c r="R3879" s="51">
        <f>Ugovori_OPULJP[[#This Row],[Bespovratna sredstva - Nacionalni dio - HRK]]/7.5345</f>
        <v>9820.598845311566</v>
      </c>
      <c r="S3879" s="52">
        <v>493288.68</v>
      </c>
      <c r="T3879" s="53">
        <f>Ugovori_OPULJP[[#This Row],[Bespovratna sredstva - Ukupno (EU+Nac) HRK
= Ukupna ugovorena vrijednost bespovratnih sredstava]]/7.5345</f>
        <v>65470.658968743774</v>
      </c>
      <c r="U3879" s="50">
        <v>0</v>
      </c>
      <c r="V3879" s="51">
        <f>Ugovori_OPULJP[[#This Row],[Javni doprinos korisnika - HRK]]/7.5345</f>
        <v>0</v>
      </c>
      <c r="W3879" s="50">
        <v>0</v>
      </c>
      <c r="X3879" s="51">
        <f>Ugovori_OPULJP[[#This Row],[Privatni doprinos korisnika - HRK]]/7.5345</f>
        <v>0</v>
      </c>
      <c r="Y3879" s="52">
        <v>493288.68</v>
      </c>
      <c r="Z3879" s="53">
        <f>Ugovori_OPULJP[[#This Row],[UKUPNI PRIHVATLJIVI IZDACI
TOTAL ELIGIBLE EXPENDITURE
= Bespovratna sredstva ukupno + doprinos korisnika
= Ukupni prihvatljivi troškovi
= Ukupna ugovorena vrijednost projekta HRK]]/7.5345</f>
        <v>65470.658968743774</v>
      </c>
      <c r="AA3879" s="44" t="s">
        <v>12326</v>
      </c>
      <c r="AB3879" s="44" t="s">
        <v>753</v>
      </c>
      <c r="AC3879" s="107" t="s">
        <v>14103</v>
      </c>
      <c r="AD3879" s="43" t="s">
        <v>12328</v>
      </c>
    </row>
    <row r="3880" spans="1:30" ht="88.5" customHeight="1" x14ac:dyDescent="0.2">
      <c r="A3880" s="61" t="s">
        <v>14104</v>
      </c>
      <c r="B3880" s="55" t="s">
        <v>12136</v>
      </c>
      <c r="C3880" s="56" t="s">
        <v>12323</v>
      </c>
      <c r="D3880" s="88" t="s">
        <v>13685</v>
      </c>
      <c r="E3880" s="44" t="s">
        <v>76</v>
      </c>
      <c r="F3880" s="62" t="s">
        <v>12591</v>
      </c>
      <c r="G3880" s="62" t="s">
        <v>1486</v>
      </c>
      <c r="H3880" s="59">
        <v>44641</v>
      </c>
      <c r="I3880" s="59">
        <v>45190</v>
      </c>
      <c r="J3880" s="48" t="str">
        <f>IF(Ugovori_OPULJP[[#This Row],[DATUM ZAVRŠETKA OPERACIJE]]&gt;DATE(2024,3,31),"u provedbi","završen")</f>
        <v>završen</v>
      </c>
      <c r="K3880" s="67" t="s">
        <v>14105</v>
      </c>
      <c r="L3880" s="67" t="s">
        <v>186</v>
      </c>
      <c r="M3880" s="49">
        <v>0.85</v>
      </c>
      <c r="N3880" s="49">
        <v>0.15</v>
      </c>
      <c r="O3880" s="50">
        <f>Ugovori_OPULJP[[#This Row],[Bespovratna sredstva - Ukupno (EU+Nac) HRK
= Ukupna ugovorena vrijednost bespovratnih sredstava]]*Ugovori_OPULJP[[#This Row],[EU STOPA SUFINANCIRANJA %
EU CO-FINANCING RATE %]]</f>
        <v>381508.71299999999</v>
      </c>
      <c r="P3880" s="51">
        <f>Ugovori_OPULJP[[#This Row],[Bespovratna sredstva - EU dio - HRK]]/7.5345</f>
        <v>50634.907824009555</v>
      </c>
      <c r="Q3880" s="50">
        <f>Ugovori_OPULJP[[#This Row],[Bespovratna sredstva - Ukupno (EU+Nac) HRK
= Ukupna ugovorena vrijednost bespovratnih sredstava]]*Ugovori_OPULJP[[#This Row],[STOPA NACIONALNOG SUFINANCIRANJA %]]</f>
        <v>67325.066999999995</v>
      </c>
      <c r="R3880" s="51">
        <f>Ugovori_OPULJP[[#This Row],[Bespovratna sredstva - Nacionalni dio - HRK]]/7.5345</f>
        <v>8935.5719689428624</v>
      </c>
      <c r="S3880" s="52">
        <v>448833.78</v>
      </c>
      <c r="T3880" s="53">
        <f>Ugovori_OPULJP[[#This Row],[Bespovratna sredstva - Ukupno (EU+Nac) HRK
= Ukupna ugovorena vrijednost bespovratnih sredstava]]/7.5345</f>
        <v>59570.479792952421</v>
      </c>
      <c r="U3880" s="50">
        <v>0</v>
      </c>
      <c r="V3880" s="51">
        <f>Ugovori_OPULJP[[#This Row],[Javni doprinos korisnika - HRK]]/7.5345</f>
        <v>0</v>
      </c>
      <c r="W3880" s="50">
        <v>0</v>
      </c>
      <c r="X3880" s="51">
        <f>Ugovori_OPULJP[[#This Row],[Privatni doprinos korisnika - HRK]]/7.5345</f>
        <v>0</v>
      </c>
      <c r="Y3880" s="52">
        <v>448833.78</v>
      </c>
      <c r="Z3880" s="53">
        <f>Ugovori_OPULJP[[#This Row],[UKUPNI PRIHVATLJIVI IZDACI
TOTAL ELIGIBLE EXPENDITURE
= Bespovratna sredstva ukupno + doprinos korisnika
= Ukupni prihvatljivi troškovi
= Ukupna ugovorena vrijednost projekta HRK]]/7.5345</f>
        <v>59570.479792952421</v>
      </c>
      <c r="AA3880" s="44" t="s">
        <v>12326</v>
      </c>
      <c r="AB3880" s="44" t="s">
        <v>753</v>
      </c>
      <c r="AC3880" s="107" t="s">
        <v>14106</v>
      </c>
      <c r="AD3880" s="43" t="s">
        <v>12328</v>
      </c>
    </row>
    <row r="3881" spans="1:30" ht="88.5" customHeight="1" x14ac:dyDescent="0.2">
      <c r="A3881" s="61" t="s">
        <v>14107</v>
      </c>
      <c r="B3881" s="55" t="s">
        <v>12136</v>
      </c>
      <c r="C3881" s="56" t="s">
        <v>12323</v>
      </c>
      <c r="D3881" s="88" t="s">
        <v>13685</v>
      </c>
      <c r="E3881" s="44" t="s">
        <v>76</v>
      </c>
      <c r="F3881" s="62" t="s">
        <v>14108</v>
      </c>
      <c r="G3881" s="45" t="s">
        <v>2536</v>
      </c>
      <c r="H3881" s="59">
        <v>44641</v>
      </c>
      <c r="I3881" s="59">
        <v>45190</v>
      </c>
      <c r="J3881" s="48" t="str">
        <f>IF(Ugovori_OPULJP[[#This Row],[DATUM ZAVRŠETKA OPERACIJE]]&gt;DATE(2024,3,31),"u provedbi","završen")</f>
        <v>završen</v>
      </c>
      <c r="K3881" s="67" t="s">
        <v>338</v>
      </c>
      <c r="L3881" s="67" t="s">
        <v>338</v>
      </c>
      <c r="M3881" s="49">
        <v>0.85</v>
      </c>
      <c r="N3881" s="49">
        <v>0.15</v>
      </c>
      <c r="O3881" s="50">
        <f>Ugovori_OPULJP[[#This Row],[Bespovratna sredstva - Ukupno (EU+Nac) HRK
= Ukupna ugovorena vrijednost bespovratnih sredstava]]*Ugovori_OPULJP[[#This Row],[EU STOPA SUFINANCIRANJA %
EU CO-FINANCING RATE %]]</f>
        <v>359930.375</v>
      </c>
      <c r="P3881" s="51">
        <f>Ugovori_OPULJP[[#This Row],[Bespovratna sredstva - EU dio - HRK]]/7.5345</f>
        <v>47770.970203729506</v>
      </c>
      <c r="Q3881" s="50">
        <f>Ugovori_OPULJP[[#This Row],[Bespovratna sredstva - Ukupno (EU+Nac) HRK
= Ukupna ugovorena vrijednost bespovratnih sredstava]]*Ugovori_OPULJP[[#This Row],[STOPA NACIONALNOG SUFINANCIRANJA %]]</f>
        <v>63517.125</v>
      </c>
      <c r="R3881" s="51">
        <f>Ugovori_OPULJP[[#This Row],[Bespovratna sredstva - Nacionalni dio - HRK]]/7.5345</f>
        <v>8430.1712124228543</v>
      </c>
      <c r="S3881" s="52">
        <v>423447.5</v>
      </c>
      <c r="T3881" s="53">
        <f>Ugovori_OPULJP[[#This Row],[Bespovratna sredstva - Ukupno (EU+Nac) HRK
= Ukupna ugovorena vrijednost bespovratnih sredstava]]/7.5345</f>
        <v>56201.141416152364</v>
      </c>
      <c r="U3881" s="50">
        <v>0</v>
      </c>
      <c r="V3881" s="51">
        <f>Ugovori_OPULJP[[#This Row],[Javni doprinos korisnika - HRK]]/7.5345</f>
        <v>0</v>
      </c>
      <c r="W3881" s="50">
        <v>0</v>
      </c>
      <c r="X3881" s="51">
        <f>Ugovori_OPULJP[[#This Row],[Privatni doprinos korisnika - HRK]]/7.5345</f>
        <v>0</v>
      </c>
      <c r="Y3881" s="52">
        <v>423447.5</v>
      </c>
      <c r="Z3881" s="53">
        <f>Ugovori_OPULJP[[#This Row],[UKUPNI PRIHVATLJIVI IZDACI
TOTAL ELIGIBLE EXPENDITURE
= Bespovratna sredstva ukupno + doprinos korisnika
= Ukupni prihvatljivi troškovi
= Ukupna ugovorena vrijednost projekta HRK]]/7.5345</f>
        <v>56201.141416152364</v>
      </c>
      <c r="AA3881" s="44" t="s">
        <v>12326</v>
      </c>
      <c r="AB3881" s="44" t="s">
        <v>753</v>
      </c>
      <c r="AC3881" s="107" t="s">
        <v>14109</v>
      </c>
      <c r="AD3881" s="43" t="s">
        <v>12328</v>
      </c>
    </row>
    <row r="3882" spans="1:30" ht="88.5" customHeight="1" x14ac:dyDescent="0.2">
      <c r="A3882" s="61" t="s">
        <v>14110</v>
      </c>
      <c r="B3882" s="55" t="s">
        <v>12136</v>
      </c>
      <c r="C3882" s="56" t="s">
        <v>12323</v>
      </c>
      <c r="D3882" s="56" t="s">
        <v>13685</v>
      </c>
      <c r="E3882" s="57" t="s">
        <v>76</v>
      </c>
      <c r="F3882" s="62" t="s">
        <v>14111</v>
      </c>
      <c r="G3882" s="62" t="s">
        <v>4027</v>
      </c>
      <c r="H3882" s="59">
        <v>44673</v>
      </c>
      <c r="I3882" s="59">
        <v>45038</v>
      </c>
      <c r="J3882" s="48" t="str">
        <f>IF(Ugovori_OPULJP[[#This Row],[DATUM ZAVRŠETKA OPERACIJE]]&gt;DATE(2024,3,31),"u provedbi","završen")</f>
        <v>završen</v>
      </c>
      <c r="K3882" s="67" t="s">
        <v>79</v>
      </c>
      <c r="L3882" s="67" t="s">
        <v>79</v>
      </c>
      <c r="M3882" s="87" t="s">
        <v>3114</v>
      </c>
      <c r="N3882" s="49">
        <v>0.15</v>
      </c>
      <c r="O3882" s="50">
        <f>Ugovori_OPULJP[[#This Row],[Bespovratna sredstva - Ukupno (EU+Nac) HRK
= Ukupna ugovorena vrijednost bespovratnih sredstava]]*Ugovori_OPULJP[[#This Row],[EU STOPA SUFINANCIRANJA %
EU CO-FINANCING RATE %]]</f>
        <v>424490.23800000001</v>
      </c>
      <c r="P3882" s="51">
        <f>Ugovori_OPULJP[[#This Row],[Bespovratna sredstva - EU dio - HRK]]/7.5345</f>
        <v>56339.536531953017</v>
      </c>
      <c r="Q3882" s="50">
        <f>Ugovori_OPULJP[[#This Row],[Bespovratna sredstva - Ukupno (EU+Nac) HRK
= Ukupna ugovorena vrijednost bespovratnih sredstava]]*Ugovori_OPULJP[[#This Row],[STOPA NACIONALNOG SUFINANCIRANJA %]]</f>
        <v>74910.042000000001</v>
      </c>
      <c r="R3882" s="51">
        <f>Ugovori_OPULJP[[#This Row],[Bespovratna sredstva - Nacionalni dio - HRK]]/7.5345</f>
        <v>9942.2711526975909</v>
      </c>
      <c r="S3882" s="52">
        <v>499400.28</v>
      </c>
      <c r="T3882" s="53">
        <f>Ugovori_OPULJP[[#This Row],[Bespovratna sredstva - Ukupno (EU+Nac) HRK
= Ukupna ugovorena vrijednost bespovratnih sredstava]]/7.5345</f>
        <v>66281.807684650601</v>
      </c>
      <c r="U3882" s="50">
        <v>0</v>
      </c>
      <c r="V3882" s="51">
        <f>Ugovori_OPULJP[[#This Row],[Javni doprinos korisnika - HRK]]/7.5345</f>
        <v>0</v>
      </c>
      <c r="W3882" s="50">
        <v>0</v>
      </c>
      <c r="X3882" s="51">
        <f>Ugovori_OPULJP[[#This Row],[Privatni doprinos korisnika - HRK]]/7.5345</f>
        <v>0</v>
      </c>
      <c r="Y3882" s="52">
        <v>499400.28</v>
      </c>
      <c r="Z3882" s="53">
        <f>Ugovori_OPULJP[[#This Row],[UKUPNI PRIHVATLJIVI IZDACI
TOTAL ELIGIBLE EXPENDITURE
= Bespovratna sredstva ukupno + doprinos korisnika
= Ukupni prihvatljivi troškovi
= Ukupna ugovorena vrijednost projekta HRK]]/7.5345</f>
        <v>66281.807684650601</v>
      </c>
      <c r="AA3882" s="44" t="s">
        <v>12326</v>
      </c>
      <c r="AB3882" s="44" t="s">
        <v>753</v>
      </c>
      <c r="AC3882" s="107" t="s">
        <v>14112</v>
      </c>
      <c r="AD3882" s="43" t="s">
        <v>12328</v>
      </c>
    </row>
    <row r="3883" spans="1:30" ht="88.5" customHeight="1" x14ac:dyDescent="0.2">
      <c r="A3883" s="61" t="s">
        <v>14113</v>
      </c>
      <c r="B3883" s="55" t="s">
        <v>12136</v>
      </c>
      <c r="C3883" s="56" t="s">
        <v>12323</v>
      </c>
      <c r="D3883" s="88" t="s">
        <v>13685</v>
      </c>
      <c r="E3883" s="44" t="s">
        <v>76</v>
      </c>
      <c r="F3883" s="62" t="s">
        <v>14114</v>
      </c>
      <c r="G3883" s="62" t="s">
        <v>2855</v>
      </c>
      <c r="H3883" s="59">
        <v>44641</v>
      </c>
      <c r="I3883" s="59">
        <v>45190</v>
      </c>
      <c r="J3883" s="48" t="str">
        <f>IF(Ugovori_OPULJP[[#This Row],[DATUM ZAVRŠETKA OPERACIJE]]&gt;DATE(2024,3,31),"u provedbi","završen")</f>
        <v>završen</v>
      </c>
      <c r="K3883" s="58" t="s">
        <v>2824</v>
      </c>
      <c r="L3883" s="58" t="s">
        <v>104</v>
      </c>
      <c r="M3883" s="49">
        <v>0.85</v>
      </c>
      <c r="N3883" s="49">
        <v>0.15</v>
      </c>
      <c r="O3883" s="50">
        <f>Ugovori_OPULJP[[#This Row],[Bespovratna sredstva - Ukupno (EU+Nac) HRK
= Ukupna ugovorena vrijednost bespovratnih sredstava]]*Ugovori_OPULJP[[#This Row],[EU STOPA SUFINANCIRANJA %
EU CO-FINANCING RATE %]]</f>
        <v>389373.21049999999</v>
      </c>
      <c r="P3883" s="51">
        <f>Ugovori_OPULJP[[#This Row],[Bespovratna sredstva - EU dio - HRK]]/7.5345</f>
        <v>51678.706018979356</v>
      </c>
      <c r="Q3883" s="50">
        <f>Ugovori_OPULJP[[#This Row],[Bespovratna sredstva - Ukupno (EU+Nac) HRK
= Ukupna ugovorena vrijednost bespovratnih sredstava]]*Ugovori_OPULJP[[#This Row],[STOPA NACIONALNOG SUFINANCIRANJA %]]</f>
        <v>68712.919500000004</v>
      </c>
      <c r="R3883" s="51">
        <f>Ugovori_OPULJP[[#This Row],[Bespovratna sredstva - Nacionalni dio - HRK]]/7.5345</f>
        <v>9119.7716504081218</v>
      </c>
      <c r="S3883" s="52">
        <v>458086.13</v>
      </c>
      <c r="T3883" s="53">
        <f>Ugovori_OPULJP[[#This Row],[Bespovratna sredstva - Ukupno (EU+Nac) HRK
= Ukupna ugovorena vrijednost bespovratnih sredstava]]/7.5345</f>
        <v>60798.477669387481</v>
      </c>
      <c r="U3883" s="50">
        <v>0</v>
      </c>
      <c r="V3883" s="51">
        <f>Ugovori_OPULJP[[#This Row],[Javni doprinos korisnika - HRK]]/7.5345</f>
        <v>0</v>
      </c>
      <c r="W3883" s="50">
        <v>0</v>
      </c>
      <c r="X3883" s="51">
        <f>Ugovori_OPULJP[[#This Row],[Privatni doprinos korisnika - HRK]]/7.5345</f>
        <v>0</v>
      </c>
      <c r="Y3883" s="52">
        <v>458086.13</v>
      </c>
      <c r="Z3883" s="53">
        <f>Ugovori_OPULJP[[#This Row],[UKUPNI PRIHVATLJIVI IZDACI
TOTAL ELIGIBLE EXPENDITURE
= Bespovratna sredstva ukupno + doprinos korisnika
= Ukupni prihvatljivi troškovi
= Ukupna ugovorena vrijednost projekta HRK]]/7.5345</f>
        <v>60798.477669387481</v>
      </c>
      <c r="AA3883" s="44" t="s">
        <v>12326</v>
      </c>
      <c r="AB3883" s="44" t="s">
        <v>753</v>
      </c>
      <c r="AC3883" s="107" t="s">
        <v>14115</v>
      </c>
      <c r="AD3883" s="43" t="s">
        <v>12328</v>
      </c>
    </row>
    <row r="3884" spans="1:30" ht="88.5" customHeight="1" x14ac:dyDescent="0.2">
      <c r="A3884" s="61" t="s">
        <v>14116</v>
      </c>
      <c r="B3884" s="55" t="s">
        <v>12136</v>
      </c>
      <c r="C3884" s="56" t="s">
        <v>12323</v>
      </c>
      <c r="D3884" s="88" t="s">
        <v>13685</v>
      </c>
      <c r="E3884" s="44" t="s">
        <v>76</v>
      </c>
      <c r="F3884" s="62" t="s">
        <v>14117</v>
      </c>
      <c r="G3884" s="62" t="s">
        <v>14118</v>
      </c>
      <c r="H3884" s="59">
        <v>44558</v>
      </c>
      <c r="I3884" s="59">
        <v>45105</v>
      </c>
      <c r="J3884" s="48" t="str">
        <f>IF(Ugovori_OPULJP[[#This Row],[DATUM ZAVRŠETKA OPERACIJE]]&gt;DATE(2024,3,31),"u provedbi","završen")</f>
        <v>završen</v>
      </c>
      <c r="K3884" s="58" t="s">
        <v>155</v>
      </c>
      <c r="L3884" s="46" t="s">
        <v>155</v>
      </c>
      <c r="M3884" s="74" t="s">
        <v>3114</v>
      </c>
      <c r="N3884" s="49">
        <v>0.15</v>
      </c>
      <c r="O3884" s="50">
        <f>Ugovori_OPULJP[[#This Row],[Bespovratna sredstva - Ukupno (EU+Nac) HRK
= Ukupna ugovorena vrijednost bespovratnih sredstava]]*Ugovori_OPULJP[[#This Row],[EU STOPA SUFINANCIRANJA %
EU CO-FINANCING RATE %]]</f>
        <v>368791.88</v>
      </c>
      <c r="P3884" s="51">
        <f>Ugovori_OPULJP[[#This Row],[Bespovratna sredstva - EU dio - HRK]]/7.5345</f>
        <v>48947.094034109759</v>
      </c>
      <c r="Q3884" s="50">
        <f>Ugovori_OPULJP[[#This Row],[Bespovratna sredstva - Ukupno (EU+Nac) HRK
= Ukupna ugovorena vrijednost bespovratnih sredstava]]*Ugovori_OPULJP[[#This Row],[STOPA NACIONALNOG SUFINANCIRANJA %]]</f>
        <v>65080.92</v>
      </c>
      <c r="R3884" s="51">
        <f>Ugovori_OPULJP[[#This Row],[Bespovratna sredstva - Nacionalni dio - HRK]]/7.5345</f>
        <v>8637.7224766076051</v>
      </c>
      <c r="S3884" s="52">
        <v>433872.8</v>
      </c>
      <c r="T3884" s="53">
        <f>Ugovori_OPULJP[[#This Row],[Bespovratna sredstva - Ukupno (EU+Nac) HRK
= Ukupna ugovorena vrijednost bespovratnih sredstava]]/7.5345</f>
        <v>57584.816510717363</v>
      </c>
      <c r="U3884" s="50">
        <v>0</v>
      </c>
      <c r="V3884" s="51">
        <f>Ugovori_OPULJP[[#This Row],[Javni doprinos korisnika - HRK]]/7.5345</f>
        <v>0</v>
      </c>
      <c r="W3884" s="50">
        <v>0</v>
      </c>
      <c r="X3884" s="51">
        <f>Ugovori_OPULJP[[#This Row],[Privatni doprinos korisnika - HRK]]/7.5345</f>
        <v>0</v>
      </c>
      <c r="Y3884" s="52">
        <v>433872.8</v>
      </c>
      <c r="Z3884" s="53">
        <f>Ugovori_OPULJP[[#This Row],[UKUPNI PRIHVATLJIVI IZDACI
TOTAL ELIGIBLE EXPENDITURE
= Bespovratna sredstva ukupno + doprinos korisnika
= Ukupni prihvatljivi troškovi
= Ukupna ugovorena vrijednost projekta HRK]]/7.5345</f>
        <v>57584.816510717363</v>
      </c>
      <c r="AA3884" s="57" t="s">
        <v>12326</v>
      </c>
      <c r="AB3884" s="57" t="s">
        <v>753</v>
      </c>
      <c r="AC3884" s="107" t="s">
        <v>14119</v>
      </c>
      <c r="AD3884" s="63" t="s">
        <v>12328</v>
      </c>
    </row>
    <row r="3885" spans="1:30" ht="88.5" customHeight="1" x14ac:dyDescent="0.2">
      <c r="A3885" s="61" t="s">
        <v>14120</v>
      </c>
      <c r="B3885" s="55" t="s">
        <v>12136</v>
      </c>
      <c r="C3885" s="56" t="s">
        <v>12323</v>
      </c>
      <c r="D3885" s="88" t="s">
        <v>13685</v>
      </c>
      <c r="E3885" s="44" t="s">
        <v>76</v>
      </c>
      <c r="F3885" s="62" t="s">
        <v>14121</v>
      </c>
      <c r="G3885" s="45" t="s">
        <v>6500</v>
      </c>
      <c r="H3885" s="59">
        <v>44502</v>
      </c>
      <c r="I3885" s="59">
        <v>44867</v>
      </c>
      <c r="J3885" s="48" t="str">
        <f>IF(Ugovori_OPULJP[[#This Row],[DATUM ZAVRŠETKA OPERACIJE]]&gt;DATE(2024,3,31),"u provedbi","završen")</f>
        <v>završen</v>
      </c>
      <c r="K3885" s="67" t="s">
        <v>211</v>
      </c>
      <c r="L3885" s="67" t="s">
        <v>211</v>
      </c>
      <c r="M3885" s="49">
        <v>0.85</v>
      </c>
      <c r="N3885" s="49">
        <v>0.15</v>
      </c>
      <c r="O3885" s="50">
        <f>Ugovori_OPULJP[[#This Row],[Bespovratna sredstva - Ukupno (EU+Nac) HRK
= Ukupna ugovorena vrijednost bespovratnih sredstava]]*Ugovori_OPULJP[[#This Row],[EU STOPA SUFINANCIRANJA %
EU CO-FINANCING RATE %]]</f>
        <v>410395.97149999999</v>
      </c>
      <c r="P3885" s="51">
        <f>Ugovori_OPULJP[[#This Row],[Bespovratna sredstva - EU dio - HRK]]/7.5345</f>
        <v>54468.905899528829</v>
      </c>
      <c r="Q3885" s="50">
        <f>Ugovori_OPULJP[[#This Row],[Bespovratna sredstva - Ukupno (EU+Nac) HRK
= Ukupna ugovorena vrijednost bespovratnih sredstava]]*Ugovori_OPULJP[[#This Row],[STOPA NACIONALNOG SUFINANCIRANJA %]]</f>
        <v>72422.818499999994</v>
      </c>
      <c r="R3885" s="51">
        <f>Ugovori_OPULJP[[#This Row],[Bespovratna sredstva - Nacionalni dio - HRK]]/7.5345</f>
        <v>9612.1598646227339</v>
      </c>
      <c r="S3885" s="52">
        <v>482818.79</v>
      </c>
      <c r="T3885" s="53">
        <f>Ugovori_OPULJP[[#This Row],[Bespovratna sredstva - Ukupno (EU+Nac) HRK
= Ukupna ugovorena vrijednost bespovratnih sredstava]]/7.5345</f>
        <v>64081.065764151565</v>
      </c>
      <c r="U3885" s="50">
        <v>0</v>
      </c>
      <c r="V3885" s="51">
        <f>Ugovori_OPULJP[[#This Row],[Javni doprinos korisnika - HRK]]/7.5345</f>
        <v>0</v>
      </c>
      <c r="W3885" s="50">
        <v>0</v>
      </c>
      <c r="X3885" s="51">
        <f>Ugovori_OPULJP[[#This Row],[Privatni doprinos korisnika - HRK]]/7.5345</f>
        <v>0</v>
      </c>
      <c r="Y3885" s="52">
        <v>482818.79</v>
      </c>
      <c r="Z3885" s="53">
        <f>Ugovori_OPULJP[[#This Row],[UKUPNI PRIHVATLJIVI IZDACI
TOTAL ELIGIBLE EXPENDITURE
= Bespovratna sredstva ukupno + doprinos korisnika
= Ukupni prihvatljivi troškovi
= Ukupna ugovorena vrijednost projekta HRK]]/7.5345</f>
        <v>64081.065764151565</v>
      </c>
      <c r="AA3885" s="44" t="s">
        <v>12326</v>
      </c>
      <c r="AB3885" s="44" t="s">
        <v>753</v>
      </c>
      <c r="AC3885" s="107" t="s">
        <v>14122</v>
      </c>
      <c r="AD3885" s="43" t="s">
        <v>12328</v>
      </c>
    </row>
    <row r="3886" spans="1:30" ht="88.5" customHeight="1" x14ac:dyDescent="0.2">
      <c r="A3886" s="61" t="s">
        <v>14123</v>
      </c>
      <c r="B3886" s="55" t="s">
        <v>12136</v>
      </c>
      <c r="C3886" s="56" t="s">
        <v>12323</v>
      </c>
      <c r="D3886" s="88" t="s">
        <v>13685</v>
      </c>
      <c r="E3886" s="44" t="s">
        <v>76</v>
      </c>
      <c r="F3886" s="62" t="s">
        <v>14124</v>
      </c>
      <c r="G3886" s="62" t="s">
        <v>7185</v>
      </c>
      <c r="H3886" s="59">
        <v>44532</v>
      </c>
      <c r="I3886" s="59">
        <v>45079</v>
      </c>
      <c r="J3886" s="48" t="str">
        <f>IF(Ugovori_OPULJP[[#This Row],[DATUM ZAVRŠETKA OPERACIJE]]&gt;DATE(2024,3,31),"u provedbi","završen")</f>
        <v>završen</v>
      </c>
      <c r="K3886" s="58" t="s">
        <v>10188</v>
      </c>
      <c r="L3886" s="46" t="s">
        <v>37</v>
      </c>
      <c r="M3886" s="74" t="s">
        <v>3114</v>
      </c>
      <c r="N3886" s="49">
        <v>0.15</v>
      </c>
      <c r="O3886" s="50">
        <f>Ugovori_OPULJP[[#This Row],[Bespovratna sredstva - Ukupno (EU+Nac) HRK
= Ukupna ugovorena vrijednost bespovratnih sredstava]]*Ugovori_OPULJP[[#This Row],[EU STOPA SUFINANCIRANJA %
EU CO-FINANCING RATE %]]</f>
        <v>417712.67799999996</v>
      </c>
      <c r="P3886" s="51">
        <f>Ugovori_OPULJP[[#This Row],[Bespovratna sredstva - EU dio - HRK]]/7.5345</f>
        <v>55439.999734554374</v>
      </c>
      <c r="Q3886" s="50">
        <f>Ugovori_OPULJP[[#This Row],[Bespovratna sredstva - Ukupno (EU+Nac) HRK
= Ukupna ugovorena vrijednost bespovratnih sredstava]]*Ugovori_OPULJP[[#This Row],[STOPA NACIONALNOG SUFINANCIRANJA %]]</f>
        <v>73714.001999999993</v>
      </c>
      <c r="R3886" s="51">
        <f>Ugovori_OPULJP[[#This Row],[Bespovratna sredstva - Nacionalni dio - HRK]]/7.5345</f>
        <v>9783.52936492136</v>
      </c>
      <c r="S3886" s="52">
        <v>491426.68</v>
      </c>
      <c r="T3886" s="53">
        <f>Ugovori_OPULJP[[#This Row],[Bespovratna sredstva - Ukupno (EU+Nac) HRK
= Ukupna ugovorena vrijednost bespovratnih sredstava]]/7.5345</f>
        <v>65223.529099475738</v>
      </c>
      <c r="U3886" s="50">
        <v>0</v>
      </c>
      <c r="V3886" s="51">
        <f>Ugovori_OPULJP[[#This Row],[Javni doprinos korisnika - HRK]]/7.5345</f>
        <v>0</v>
      </c>
      <c r="W3886" s="50">
        <v>0</v>
      </c>
      <c r="X3886" s="51">
        <f>Ugovori_OPULJP[[#This Row],[Privatni doprinos korisnika - HRK]]/7.5345</f>
        <v>0</v>
      </c>
      <c r="Y3886" s="52">
        <v>491426.68</v>
      </c>
      <c r="Z3886" s="53">
        <f>Ugovori_OPULJP[[#This Row],[UKUPNI PRIHVATLJIVI IZDACI
TOTAL ELIGIBLE EXPENDITURE
= Bespovratna sredstva ukupno + doprinos korisnika
= Ukupni prihvatljivi troškovi
= Ukupna ugovorena vrijednost projekta HRK]]/7.5345</f>
        <v>65223.529099475738</v>
      </c>
      <c r="AA3886" s="44" t="s">
        <v>12326</v>
      </c>
      <c r="AB3886" s="44" t="s">
        <v>753</v>
      </c>
      <c r="AC3886" s="107" t="s">
        <v>14125</v>
      </c>
      <c r="AD3886" s="43" t="s">
        <v>12328</v>
      </c>
    </row>
    <row r="3887" spans="1:30" ht="88.5" customHeight="1" x14ac:dyDescent="0.2">
      <c r="A3887" s="66" t="s">
        <v>14126</v>
      </c>
      <c r="B3887" s="55" t="s">
        <v>12136</v>
      </c>
      <c r="C3887" s="56" t="s">
        <v>12323</v>
      </c>
      <c r="D3887" s="88" t="s">
        <v>13685</v>
      </c>
      <c r="E3887" s="44" t="s">
        <v>76</v>
      </c>
      <c r="F3887" s="62" t="s">
        <v>14127</v>
      </c>
      <c r="G3887" s="45" t="s">
        <v>13002</v>
      </c>
      <c r="H3887" s="59">
        <v>44735</v>
      </c>
      <c r="I3887" s="59">
        <v>45192</v>
      </c>
      <c r="J3887" s="48" t="str">
        <f>IF(Ugovori_OPULJP[[#This Row],[DATUM ZAVRŠETKA OPERACIJE]]&gt;DATE(2024,3,31),"u provedbi","završen")</f>
        <v>završen</v>
      </c>
      <c r="K3887" s="67" t="s">
        <v>10510</v>
      </c>
      <c r="L3887" s="58" t="s">
        <v>37</v>
      </c>
      <c r="M3887" s="49">
        <v>0.85</v>
      </c>
      <c r="N3887" s="49">
        <v>0.15</v>
      </c>
      <c r="O3887" s="50">
        <f>Ugovori_OPULJP[[#This Row],[Bespovratna sredstva - Ukupno (EU+Nac) HRK
= Ukupna ugovorena vrijednost bespovratnih sredstava]]*Ugovori_OPULJP[[#This Row],[EU STOPA SUFINANCIRANJA %
EU CO-FINANCING RATE %]]</f>
        <v>385921.62400000001</v>
      </c>
      <c r="P3887" s="51">
        <f>Ugovori_OPULJP[[#This Row],[Bespovratna sredstva - EU dio - HRK]]/7.5345</f>
        <v>51220.601765213352</v>
      </c>
      <c r="Q3887" s="50">
        <f>Ugovori_OPULJP[[#This Row],[Bespovratna sredstva - Ukupno (EU+Nac) HRK
= Ukupna ugovorena vrijednost bespovratnih sredstava]]*Ugovori_OPULJP[[#This Row],[STOPA NACIONALNOG SUFINANCIRANJA %]]</f>
        <v>68103.815999999992</v>
      </c>
      <c r="R3887" s="51">
        <f>Ugovori_OPULJP[[#This Row],[Bespovratna sredstva - Nacionalni dio - HRK]]/7.5345</f>
        <v>9038.9297232729423</v>
      </c>
      <c r="S3887" s="52">
        <v>454025.44</v>
      </c>
      <c r="T3887" s="53">
        <f>Ugovori_OPULJP[[#This Row],[Bespovratna sredstva - Ukupno (EU+Nac) HRK
= Ukupna ugovorena vrijednost bespovratnih sredstava]]/7.5345</f>
        <v>60259.531488486296</v>
      </c>
      <c r="U3887" s="50">
        <v>0</v>
      </c>
      <c r="V3887" s="51">
        <f>Ugovori_OPULJP[[#This Row],[Javni doprinos korisnika - HRK]]/7.5345</f>
        <v>0</v>
      </c>
      <c r="W3887" s="50">
        <v>0</v>
      </c>
      <c r="X3887" s="51">
        <f>Ugovori_OPULJP[[#This Row],[Privatni doprinos korisnika - HRK]]/7.5345</f>
        <v>0</v>
      </c>
      <c r="Y3887" s="52">
        <v>454025.44</v>
      </c>
      <c r="Z3887" s="53">
        <f>Ugovori_OPULJP[[#This Row],[UKUPNI PRIHVATLJIVI IZDACI
TOTAL ELIGIBLE EXPENDITURE
= Bespovratna sredstva ukupno + doprinos korisnika
= Ukupni prihvatljivi troškovi
= Ukupna ugovorena vrijednost projekta HRK]]/7.5345</f>
        <v>60259.531488486296</v>
      </c>
      <c r="AA3887" s="44" t="s">
        <v>12326</v>
      </c>
      <c r="AB3887" s="44" t="s">
        <v>753</v>
      </c>
      <c r="AC3887" s="107" t="s">
        <v>14128</v>
      </c>
      <c r="AD3887" s="43" t="s">
        <v>12328</v>
      </c>
    </row>
    <row r="3888" spans="1:30" ht="88.5" customHeight="1" x14ac:dyDescent="0.2">
      <c r="A3888" s="61" t="s">
        <v>14129</v>
      </c>
      <c r="B3888" s="55" t="s">
        <v>12136</v>
      </c>
      <c r="C3888" s="56" t="s">
        <v>12323</v>
      </c>
      <c r="D3888" s="88" t="s">
        <v>13685</v>
      </c>
      <c r="E3888" s="44" t="s">
        <v>76</v>
      </c>
      <c r="F3888" s="62" t="s">
        <v>14130</v>
      </c>
      <c r="G3888" s="62" t="s">
        <v>14131</v>
      </c>
      <c r="H3888" s="59">
        <v>44553</v>
      </c>
      <c r="I3888" s="59">
        <v>45100</v>
      </c>
      <c r="J3888" s="48" t="str">
        <f>IF(Ugovori_OPULJP[[#This Row],[DATUM ZAVRŠETKA OPERACIJE]]&gt;DATE(2024,3,31),"u provedbi","završen")</f>
        <v>završen</v>
      </c>
      <c r="K3888" s="67" t="s">
        <v>14132</v>
      </c>
      <c r="L3888" s="58" t="s">
        <v>79</v>
      </c>
      <c r="M3888" s="74" t="s">
        <v>3114</v>
      </c>
      <c r="N3888" s="49">
        <v>0.15</v>
      </c>
      <c r="O3888" s="50">
        <f>Ugovori_OPULJP[[#This Row],[Bespovratna sredstva - Ukupno (EU+Nac) HRK
= Ukupna ugovorena vrijednost bespovratnih sredstava]]*Ugovori_OPULJP[[#This Row],[EU STOPA SUFINANCIRANJA %
EU CO-FINANCING RATE %]]</f>
        <v>388421.15100000001</v>
      </c>
      <c r="P3888" s="51">
        <f>Ugovori_OPULJP[[#This Row],[Bespovratna sredstva - EU dio - HRK]]/7.5345</f>
        <v>51552.346008361535</v>
      </c>
      <c r="Q3888" s="50">
        <f>Ugovori_OPULJP[[#This Row],[Bespovratna sredstva - Ukupno (EU+Nac) HRK
= Ukupna ugovorena vrijednost bespovratnih sredstava]]*Ugovori_OPULJP[[#This Row],[STOPA NACIONALNOG SUFINANCIRANJA %]]</f>
        <v>68544.909</v>
      </c>
      <c r="R3888" s="51">
        <f>Ugovori_OPULJP[[#This Row],[Bespovratna sredstva - Nacionalni dio - HRK]]/7.5345</f>
        <v>9097.4728250049757</v>
      </c>
      <c r="S3888" s="52">
        <v>456966.06</v>
      </c>
      <c r="T3888" s="53">
        <f>Ugovori_OPULJP[[#This Row],[Bespovratna sredstva - Ukupno (EU+Nac) HRK
= Ukupna ugovorena vrijednost bespovratnih sredstava]]/7.5345</f>
        <v>60649.818833366509</v>
      </c>
      <c r="U3888" s="50">
        <v>0</v>
      </c>
      <c r="V3888" s="51">
        <f>Ugovori_OPULJP[[#This Row],[Javni doprinos korisnika - HRK]]/7.5345</f>
        <v>0</v>
      </c>
      <c r="W3888" s="50">
        <v>0</v>
      </c>
      <c r="X3888" s="51">
        <f>Ugovori_OPULJP[[#This Row],[Privatni doprinos korisnika - HRK]]/7.5345</f>
        <v>0</v>
      </c>
      <c r="Y3888" s="52">
        <v>456966.06</v>
      </c>
      <c r="Z3888" s="53">
        <f>Ugovori_OPULJP[[#This Row],[UKUPNI PRIHVATLJIVI IZDACI
TOTAL ELIGIBLE EXPENDITURE
= Bespovratna sredstva ukupno + doprinos korisnika
= Ukupni prihvatljivi troškovi
= Ukupna ugovorena vrijednost projekta HRK]]/7.5345</f>
        <v>60649.818833366509</v>
      </c>
      <c r="AA3888" s="44" t="s">
        <v>12326</v>
      </c>
      <c r="AB3888" s="44" t="s">
        <v>753</v>
      </c>
      <c r="AC3888" s="107" t="s">
        <v>14133</v>
      </c>
      <c r="AD3888" s="43" t="s">
        <v>12328</v>
      </c>
    </row>
    <row r="3889" spans="1:30" ht="88.5" customHeight="1" x14ac:dyDescent="0.2">
      <c r="A3889" s="61" t="s">
        <v>14134</v>
      </c>
      <c r="B3889" s="55" t="s">
        <v>12136</v>
      </c>
      <c r="C3889" s="56" t="s">
        <v>12323</v>
      </c>
      <c r="D3889" s="88" t="s">
        <v>13685</v>
      </c>
      <c r="E3889" s="44" t="s">
        <v>76</v>
      </c>
      <c r="F3889" s="62" t="s">
        <v>14135</v>
      </c>
      <c r="G3889" s="62" t="s">
        <v>14136</v>
      </c>
      <c r="H3889" s="59">
        <v>44536</v>
      </c>
      <c r="I3889" s="59">
        <v>45083</v>
      </c>
      <c r="J3889" s="48" t="str">
        <f>IF(Ugovori_OPULJP[[#This Row],[DATUM ZAVRŠETKA OPERACIJE]]&gt;DATE(2024,3,31),"u provedbi","završen")</f>
        <v>završen</v>
      </c>
      <c r="K3889" s="58" t="s">
        <v>249</v>
      </c>
      <c r="L3889" s="46" t="s">
        <v>249</v>
      </c>
      <c r="M3889" s="74" t="s">
        <v>3114</v>
      </c>
      <c r="N3889" s="49">
        <v>0.15</v>
      </c>
      <c r="O3889" s="50">
        <f>Ugovori_OPULJP[[#This Row],[Bespovratna sredstva - Ukupno (EU+Nac) HRK
= Ukupna ugovorena vrijednost bespovratnih sredstava]]*Ugovori_OPULJP[[#This Row],[EU STOPA SUFINANCIRANJA %
EU CO-FINANCING RATE %]]</f>
        <v>408425</v>
      </c>
      <c r="P3889" s="51">
        <f>Ugovori_OPULJP[[#This Row],[Bespovratna sredstva - EU dio - HRK]]/7.5345</f>
        <v>54207.313026743643</v>
      </c>
      <c r="Q3889" s="50">
        <f>Ugovori_OPULJP[[#This Row],[Bespovratna sredstva - Ukupno (EU+Nac) HRK
= Ukupna ugovorena vrijednost bespovratnih sredstava]]*Ugovori_OPULJP[[#This Row],[STOPA NACIONALNOG SUFINANCIRANJA %]]</f>
        <v>72075</v>
      </c>
      <c r="R3889" s="51">
        <f>Ugovori_OPULJP[[#This Row],[Bespovratna sredstva - Nacionalni dio - HRK]]/7.5345</f>
        <v>9565.9964164841731</v>
      </c>
      <c r="S3889" s="52">
        <v>480500</v>
      </c>
      <c r="T3889" s="53">
        <f>Ugovori_OPULJP[[#This Row],[Bespovratna sredstva - Ukupno (EU+Nac) HRK
= Ukupna ugovorena vrijednost bespovratnih sredstava]]/7.5345</f>
        <v>63773.309443227816</v>
      </c>
      <c r="U3889" s="50">
        <v>0</v>
      </c>
      <c r="V3889" s="51">
        <f>Ugovori_OPULJP[[#This Row],[Javni doprinos korisnika - HRK]]/7.5345</f>
        <v>0</v>
      </c>
      <c r="W3889" s="50">
        <v>0</v>
      </c>
      <c r="X3889" s="51">
        <f>Ugovori_OPULJP[[#This Row],[Privatni doprinos korisnika - HRK]]/7.5345</f>
        <v>0</v>
      </c>
      <c r="Y3889" s="52">
        <v>480500</v>
      </c>
      <c r="Z3889" s="53">
        <f>Ugovori_OPULJP[[#This Row],[UKUPNI PRIHVATLJIVI IZDACI
TOTAL ELIGIBLE EXPENDITURE
= Bespovratna sredstva ukupno + doprinos korisnika
= Ukupni prihvatljivi troškovi
= Ukupna ugovorena vrijednost projekta HRK]]/7.5345</f>
        <v>63773.309443227816</v>
      </c>
      <c r="AA3889" s="44" t="s">
        <v>12326</v>
      </c>
      <c r="AB3889" s="44" t="s">
        <v>753</v>
      </c>
      <c r="AC3889" s="107" t="s">
        <v>14137</v>
      </c>
      <c r="AD3889" s="43" t="s">
        <v>12328</v>
      </c>
    </row>
    <row r="3890" spans="1:30" ht="88.5" customHeight="1" x14ac:dyDescent="0.2">
      <c r="A3890" s="61" t="s">
        <v>14138</v>
      </c>
      <c r="B3890" s="55" t="s">
        <v>12136</v>
      </c>
      <c r="C3890" s="56" t="s">
        <v>12323</v>
      </c>
      <c r="D3890" s="88" t="s">
        <v>13685</v>
      </c>
      <c r="E3890" s="44" t="s">
        <v>76</v>
      </c>
      <c r="F3890" s="62" t="s">
        <v>14139</v>
      </c>
      <c r="G3890" s="62" t="s">
        <v>6925</v>
      </c>
      <c r="H3890" s="59">
        <v>44670</v>
      </c>
      <c r="I3890" s="59">
        <v>45218</v>
      </c>
      <c r="J3890" s="48" t="str">
        <f>IF(Ugovori_OPULJP[[#This Row],[DATUM ZAVRŠETKA OPERACIJE]]&gt;DATE(2024,3,31),"u provedbi","završen")</f>
        <v>završen</v>
      </c>
      <c r="K3890" s="67" t="s">
        <v>7368</v>
      </c>
      <c r="L3890" s="67" t="s">
        <v>37</v>
      </c>
      <c r="M3890" s="49">
        <v>0.85</v>
      </c>
      <c r="N3890" s="49">
        <v>0.15</v>
      </c>
      <c r="O3890" s="50">
        <f>Ugovori_OPULJP[[#This Row],[Bespovratna sredstva - Ukupno (EU+Nac) HRK
= Ukupna ugovorena vrijednost bespovratnih sredstava]]*Ugovori_OPULJP[[#This Row],[EU STOPA SUFINANCIRANJA %
EU CO-FINANCING RATE %]]</f>
        <v>412105.83150000003</v>
      </c>
      <c r="P3890" s="51">
        <f>Ugovori_OPULJP[[#This Row],[Bespovratna sredstva - EU dio - HRK]]/7.5345</f>
        <v>54695.843320724671</v>
      </c>
      <c r="Q3890" s="50">
        <f>Ugovori_OPULJP[[#This Row],[Bespovratna sredstva - Ukupno (EU+Nac) HRK
= Ukupna ugovorena vrijednost bespovratnih sredstava]]*Ugovori_OPULJP[[#This Row],[STOPA NACIONALNOG SUFINANCIRANJA %]]</f>
        <v>72724.558499999999</v>
      </c>
      <c r="R3890" s="51">
        <f>Ugovori_OPULJP[[#This Row],[Bespovratna sredstva - Nacionalni dio - HRK]]/7.5345</f>
        <v>9652.2076448337648</v>
      </c>
      <c r="S3890" s="52">
        <v>484830.39</v>
      </c>
      <c r="T3890" s="53">
        <f>Ugovori_OPULJP[[#This Row],[Bespovratna sredstva - Ukupno (EU+Nac) HRK
= Ukupna ugovorena vrijednost bespovratnih sredstava]]/7.5345</f>
        <v>64348.050965558432</v>
      </c>
      <c r="U3890" s="50">
        <v>0</v>
      </c>
      <c r="V3890" s="51">
        <f>Ugovori_OPULJP[[#This Row],[Javni doprinos korisnika - HRK]]/7.5345</f>
        <v>0</v>
      </c>
      <c r="W3890" s="50">
        <v>0</v>
      </c>
      <c r="X3890" s="51">
        <f>Ugovori_OPULJP[[#This Row],[Privatni doprinos korisnika - HRK]]/7.5345</f>
        <v>0</v>
      </c>
      <c r="Y3890" s="52">
        <v>484830.39</v>
      </c>
      <c r="Z3890" s="53">
        <f>Ugovori_OPULJP[[#This Row],[UKUPNI PRIHVATLJIVI IZDACI
TOTAL ELIGIBLE EXPENDITURE
= Bespovratna sredstva ukupno + doprinos korisnika
= Ukupni prihvatljivi troškovi
= Ukupna ugovorena vrijednost projekta HRK]]/7.5345</f>
        <v>64348.050965558432</v>
      </c>
      <c r="AA3890" s="44" t="s">
        <v>12326</v>
      </c>
      <c r="AB3890" s="44" t="s">
        <v>753</v>
      </c>
      <c r="AC3890" s="107" t="s">
        <v>14140</v>
      </c>
      <c r="AD3890" s="43" t="s">
        <v>12328</v>
      </c>
    </row>
    <row r="3891" spans="1:30" ht="88.5" customHeight="1" x14ac:dyDescent="0.2">
      <c r="A3891" s="61" t="s">
        <v>14141</v>
      </c>
      <c r="B3891" s="55" t="s">
        <v>12136</v>
      </c>
      <c r="C3891" s="56" t="s">
        <v>12323</v>
      </c>
      <c r="D3891" s="88" t="s">
        <v>13685</v>
      </c>
      <c r="E3891" s="44" t="s">
        <v>76</v>
      </c>
      <c r="F3891" s="62" t="s">
        <v>14142</v>
      </c>
      <c r="G3891" s="62" t="s">
        <v>14143</v>
      </c>
      <c r="H3891" s="47">
        <v>44550</v>
      </c>
      <c r="I3891" s="47">
        <v>44915</v>
      </c>
      <c r="J3891" s="48" t="str">
        <f>IF(Ugovori_OPULJP[[#This Row],[DATUM ZAVRŠETKA OPERACIJE]]&gt;DATE(2024,3,31),"u provedbi","završen")</f>
        <v>završen</v>
      </c>
      <c r="K3891" s="46" t="s">
        <v>37</v>
      </c>
      <c r="L3891" s="58" t="s">
        <v>37</v>
      </c>
      <c r="M3891" s="74" t="s">
        <v>3114</v>
      </c>
      <c r="N3891" s="49">
        <v>0.15</v>
      </c>
      <c r="O3891" s="50">
        <f>Ugovori_OPULJP[[#This Row],[Bespovratna sredstva - Ukupno (EU+Nac) HRK
= Ukupna ugovorena vrijednost bespovratnih sredstava]]*Ugovori_OPULJP[[#This Row],[EU STOPA SUFINANCIRANJA %
EU CO-FINANCING RATE %]]</f>
        <v>205151.25700000001</v>
      </c>
      <c r="P3891" s="51">
        <f>Ugovori_OPULJP[[#This Row],[Bespovratna sredstva - EU dio - HRK]]/7.5345</f>
        <v>27228.250978830711</v>
      </c>
      <c r="Q3891" s="50">
        <f>Ugovori_OPULJP[[#This Row],[Bespovratna sredstva - Ukupno (EU+Nac) HRK
= Ukupna ugovorena vrijednost bespovratnih sredstava]]*Ugovori_OPULJP[[#This Row],[STOPA NACIONALNOG SUFINANCIRANJA %]]</f>
        <v>36203.163</v>
      </c>
      <c r="R3891" s="51">
        <f>Ugovori_OPULJP[[#This Row],[Bespovratna sredstva - Nacionalni dio - HRK]]/7.5345</f>
        <v>4804.9854668524786</v>
      </c>
      <c r="S3891" s="50">
        <v>241354.42</v>
      </c>
      <c r="T3891" s="51">
        <f>Ugovori_OPULJP[[#This Row],[Bespovratna sredstva - Ukupno (EU+Nac) HRK
= Ukupna ugovorena vrijednost bespovratnih sredstava]]/7.5345</f>
        <v>32033.236445683189</v>
      </c>
      <c r="U3891" s="50">
        <v>0</v>
      </c>
      <c r="V3891" s="51">
        <f>Ugovori_OPULJP[[#This Row],[Javni doprinos korisnika - HRK]]/7.5345</f>
        <v>0</v>
      </c>
      <c r="W3891" s="50">
        <v>0</v>
      </c>
      <c r="X3891" s="51">
        <f>Ugovori_OPULJP[[#This Row],[Privatni doprinos korisnika - HRK]]/7.5345</f>
        <v>0</v>
      </c>
      <c r="Y3891" s="52">
        <v>241354.42</v>
      </c>
      <c r="Z3891" s="53">
        <f>Ugovori_OPULJP[[#This Row],[UKUPNI PRIHVATLJIVI IZDACI
TOTAL ELIGIBLE EXPENDITURE
= Bespovratna sredstva ukupno + doprinos korisnika
= Ukupni prihvatljivi troškovi
= Ukupna ugovorena vrijednost projekta HRK]]/7.5345</f>
        <v>32033.236445683189</v>
      </c>
      <c r="AA3891" s="44" t="s">
        <v>12326</v>
      </c>
      <c r="AB3891" s="44" t="s">
        <v>753</v>
      </c>
      <c r="AC3891" s="107" t="s">
        <v>14144</v>
      </c>
      <c r="AD3891" s="43" t="s">
        <v>12328</v>
      </c>
    </row>
    <row r="3892" spans="1:30" ht="88.5" customHeight="1" x14ac:dyDescent="0.2">
      <c r="A3892" s="61" t="s">
        <v>14145</v>
      </c>
      <c r="B3892" s="55" t="s">
        <v>12136</v>
      </c>
      <c r="C3892" s="56" t="s">
        <v>12323</v>
      </c>
      <c r="D3892" s="88" t="s">
        <v>13685</v>
      </c>
      <c r="E3892" s="44" t="s">
        <v>76</v>
      </c>
      <c r="F3892" s="62" t="s">
        <v>14146</v>
      </c>
      <c r="G3892" s="62" t="s">
        <v>14147</v>
      </c>
      <c r="H3892" s="59">
        <v>44532</v>
      </c>
      <c r="I3892" s="59">
        <v>44897</v>
      </c>
      <c r="J3892" s="48" t="str">
        <f>IF(Ugovori_OPULJP[[#This Row],[DATUM ZAVRŠETKA OPERACIJE]]&gt;DATE(2024,3,31),"u provedbi","završen")</f>
        <v>završen</v>
      </c>
      <c r="K3892" s="58" t="s">
        <v>37</v>
      </c>
      <c r="L3892" s="46" t="s">
        <v>37</v>
      </c>
      <c r="M3892" s="74" t="s">
        <v>3114</v>
      </c>
      <c r="N3892" s="49">
        <v>0.15</v>
      </c>
      <c r="O3892" s="50">
        <f>Ugovori_OPULJP[[#This Row],[Bespovratna sredstva - Ukupno (EU+Nac) HRK
= Ukupna ugovorena vrijednost bespovratnih sredstava]]*Ugovori_OPULJP[[#This Row],[EU STOPA SUFINANCIRANJA %
EU CO-FINANCING RATE %]]</f>
        <v>373175.5</v>
      </c>
      <c r="P3892" s="51">
        <f>Ugovori_OPULJP[[#This Row],[Bespovratna sredstva - EU dio - HRK]]/7.5345</f>
        <v>49528.900391532283</v>
      </c>
      <c r="Q3892" s="50">
        <f>Ugovori_OPULJP[[#This Row],[Bespovratna sredstva - Ukupno (EU+Nac) HRK
= Ukupna ugovorena vrijednost bespovratnih sredstava]]*Ugovori_OPULJP[[#This Row],[STOPA NACIONALNOG SUFINANCIRANJA %]]</f>
        <v>65854.5</v>
      </c>
      <c r="R3892" s="51">
        <f>Ugovori_OPULJP[[#This Row],[Bespovratna sredstva - Nacionalni dio - HRK]]/7.5345</f>
        <v>8740.3941867409903</v>
      </c>
      <c r="S3892" s="52">
        <v>439030</v>
      </c>
      <c r="T3892" s="53">
        <f>Ugovori_OPULJP[[#This Row],[Bespovratna sredstva - Ukupno (EU+Nac) HRK
= Ukupna ugovorena vrijednost bespovratnih sredstava]]/7.5345</f>
        <v>58269.294578273271</v>
      </c>
      <c r="U3892" s="50">
        <v>0</v>
      </c>
      <c r="V3892" s="51">
        <f>Ugovori_OPULJP[[#This Row],[Javni doprinos korisnika - HRK]]/7.5345</f>
        <v>0</v>
      </c>
      <c r="W3892" s="50">
        <v>0</v>
      </c>
      <c r="X3892" s="51">
        <f>Ugovori_OPULJP[[#This Row],[Privatni doprinos korisnika - HRK]]/7.5345</f>
        <v>0</v>
      </c>
      <c r="Y3892" s="52">
        <v>439030</v>
      </c>
      <c r="Z3892" s="53">
        <f>Ugovori_OPULJP[[#This Row],[UKUPNI PRIHVATLJIVI IZDACI
TOTAL ELIGIBLE EXPENDITURE
= Bespovratna sredstva ukupno + doprinos korisnika
= Ukupni prihvatljivi troškovi
= Ukupna ugovorena vrijednost projekta HRK]]/7.5345</f>
        <v>58269.294578273271</v>
      </c>
      <c r="AA3892" s="44" t="s">
        <v>12326</v>
      </c>
      <c r="AB3892" s="44" t="s">
        <v>753</v>
      </c>
      <c r="AC3892" s="107" t="s">
        <v>14148</v>
      </c>
      <c r="AD3892" s="43" t="s">
        <v>12328</v>
      </c>
    </row>
    <row r="3893" spans="1:30" ht="88.5" customHeight="1" x14ac:dyDescent="0.2">
      <c r="A3893" s="61" t="s">
        <v>14149</v>
      </c>
      <c r="B3893" s="55" t="s">
        <v>12136</v>
      </c>
      <c r="C3893" s="56" t="s">
        <v>12323</v>
      </c>
      <c r="D3893" s="88" t="s">
        <v>13685</v>
      </c>
      <c r="E3893" s="44" t="s">
        <v>76</v>
      </c>
      <c r="F3893" s="62" t="s">
        <v>14150</v>
      </c>
      <c r="G3893" s="62" t="s">
        <v>924</v>
      </c>
      <c r="H3893" s="59">
        <v>44562</v>
      </c>
      <c r="I3893" s="59">
        <v>44927</v>
      </c>
      <c r="J3893" s="48" t="str">
        <f>IF(Ugovori_OPULJP[[#This Row],[DATUM ZAVRŠETKA OPERACIJE]]&gt;DATE(2024,3,31),"u provedbi","završen")</f>
        <v>završen</v>
      </c>
      <c r="K3893" s="67" t="s">
        <v>211</v>
      </c>
      <c r="L3893" s="67" t="s">
        <v>37</v>
      </c>
      <c r="M3893" s="49">
        <v>0.85</v>
      </c>
      <c r="N3893" s="49">
        <v>0.15</v>
      </c>
      <c r="O3893" s="50">
        <f>Ugovori_OPULJP[[#This Row],[Bespovratna sredstva - Ukupno (EU+Nac) HRK
= Ukupna ugovorena vrijednost bespovratnih sredstava]]*Ugovori_OPULJP[[#This Row],[EU STOPA SUFINANCIRANJA %
EU CO-FINANCING RATE %]]</f>
        <v>415280.70050000004</v>
      </c>
      <c r="P3893" s="51">
        <f>Ugovori_OPULJP[[#This Row],[Bespovratna sredstva - EU dio - HRK]]/7.5345</f>
        <v>55117.220850753205</v>
      </c>
      <c r="Q3893" s="50">
        <f>Ugovori_OPULJP[[#This Row],[Bespovratna sredstva - Ukupno (EU+Nac) HRK
= Ukupna ugovorena vrijednost bespovratnih sredstava]]*Ugovori_OPULJP[[#This Row],[STOPA NACIONALNOG SUFINANCIRANJA %]]</f>
        <v>73284.829500000007</v>
      </c>
      <c r="R3893" s="51">
        <f>Ugovori_OPULJP[[#This Row],[Bespovratna sredstva - Nacionalni dio - HRK]]/7.5345</f>
        <v>9726.5683854270355</v>
      </c>
      <c r="S3893" s="52">
        <v>488565.53</v>
      </c>
      <c r="T3893" s="53">
        <f>Ugovori_OPULJP[[#This Row],[Bespovratna sredstva - Ukupno (EU+Nac) HRK
= Ukupna ugovorena vrijednost bespovratnih sredstava]]/7.5345</f>
        <v>64843.789236180237</v>
      </c>
      <c r="U3893" s="50">
        <v>0</v>
      </c>
      <c r="V3893" s="51">
        <f>Ugovori_OPULJP[[#This Row],[Javni doprinos korisnika - HRK]]/7.5345</f>
        <v>0</v>
      </c>
      <c r="W3893" s="50">
        <v>0</v>
      </c>
      <c r="X3893" s="51">
        <f>Ugovori_OPULJP[[#This Row],[Privatni doprinos korisnika - HRK]]/7.5345</f>
        <v>0</v>
      </c>
      <c r="Y3893" s="52">
        <v>488565.53</v>
      </c>
      <c r="Z3893" s="53">
        <f>Ugovori_OPULJP[[#This Row],[UKUPNI PRIHVATLJIVI IZDACI
TOTAL ELIGIBLE EXPENDITURE
= Bespovratna sredstva ukupno + doprinos korisnika
= Ukupni prihvatljivi troškovi
= Ukupna ugovorena vrijednost projekta HRK]]/7.5345</f>
        <v>64843.789236180237</v>
      </c>
      <c r="AA3893" s="44" t="s">
        <v>12326</v>
      </c>
      <c r="AB3893" s="44" t="s">
        <v>753</v>
      </c>
      <c r="AC3893" s="107" t="s">
        <v>14151</v>
      </c>
      <c r="AD3893" s="43" t="s">
        <v>12328</v>
      </c>
    </row>
    <row r="3894" spans="1:30" ht="88.5" customHeight="1" x14ac:dyDescent="0.2">
      <c r="A3894" s="61" t="s">
        <v>14152</v>
      </c>
      <c r="B3894" s="55" t="s">
        <v>12136</v>
      </c>
      <c r="C3894" s="56" t="s">
        <v>12323</v>
      </c>
      <c r="D3894" s="88" t="s">
        <v>13685</v>
      </c>
      <c r="E3894" s="44" t="s">
        <v>76</v>
      </c>
      <c r="F3894" s="62" t="s">
        <v>14153</v>
      </c>
      <c r="G3894" s="62" t="s">
        <v>14154</v>
      </c>
      <c r="H3894" s="59">
        <v>44557</v>
      </c>
      <c r="I3894" s="59">
        <v>45104</v>
      </c>
      <c r="J3894" s="48" t="str">
        <f>IF(Ugovori_OPULJP[[#This Row],[DATUM ZAVRŠETKA OPERACIJE]]&gt;DATE(2024,3,31),"u provedbi","završen")</f>
        <v>završen</v>
      </c>
      <c r="K3894" s="58" t="s">
        <v>249</v>
      </c>
      <c r="L3894" s="58" t="s">
        <v>249</v>
      </c>
      <c r="M3894" s="74" t="s">
        <v>3114</v>
      </c>
      <c r="N3894" s="49">
        <v>0.15</v>
      </c>
      <c r="O3894" s="50">
        <f>Ugovori_OPULJP[[#This Row],[Bespovratna sredstva - Ukupno (EU+Nac) HRK
= Ukupna ugovorena vrijednost bespovratnih sredstava]]*Ugovori_OPULJP[[#This Row],[EU STOPA SUFINANCIRANJA %
EU CO-FINANCING RATE %]]</f>
        <v>386352.54849999998</v>
      </c>
      <c r="P3894" s="51">
        <f>Ugovori_OPULJP[[#This Row],[Bespovratna sredstva - EU dio - HRK]]/7.5345</f>
        <v>51277.795275068012</v>
      </c>
      <c r="Q3894" s="50">
        <f>Ugovori_OPULJP[[#This Row],[Bespovratna sredstva - Ukupno (EU+Nac) HRK
= Ukupna ugovorena vrijednost bespovratnih sredstava]]*Ugovori_OPULJP[[#This Row],[STOPA NACIONALNOG SUFINANCIRANJA %]]</f>
        <v>68179.861499999999</v>
      </c>
      <c r="R3894" s="51">
        <f>Ugovori_OPULJP[[#This Row],[Bespovratna sredstva - Nacionalni dio - HRK]]/7.5345</f>
        <v>9049.0226956002389</v>
      </c>
      <c r="S3894" s="52">
        <v>454532.41</v>
      </c>
      <c r="T3894" s="53">
        <f>Ugovori_OPULJP[[#This Row],[Bespovratna sredstva - Ukupno (EU+Nac) HRK
= Ukupna ugovorena vrijednost bespovratnih sredstava]]/7.5345</f>
        <v>60326.817970668249</v>
      </c>
      <c r="U3894" s="50">
        <v>0</v>
      </c>
      <c r="V3894" s="51">
        <f>Ugovori_OPULJP[[#This Row],[Javni doprinos korisnika - HRK]]/7.5345</f>
        <v>0</v>
      </c>
      <c r="W3894" s="50">
        <v>0</v>
      </c>
      <c r="X3894" s="51">
        <f>Ugovori_OPULJP[[#This Row],[Privatni doprinos korisnika - HRK]]/7.5345</f>
        <v>0</v>
      </c>
      <c r="Y3894" s="52">
        <v>454532.41</v>
      </c>
      <c r="Z3894" s="53">
        <f>Ugovori_OPULJP[[#This Row],[UKUPNI PRIHVATLJIVI IZDACI
TOTAL ELIGIBLE EXPENDITURE
= Bespovratna sredstva ukupno + doprinos korisnika
= Ukupni prihvatljivi troškovi
= Ukupna ugovorena vrijednost projekta HRK]]/7.5345</f>
        <v>60326.817970668249</v>
      </c>
      <c r="AA3894" s="57" t="s">
        <v>12326</v>
      </c>
      <c r="AB3894" s="57" t="s">
        <v>753</v>
      </c>
      <c r="AC3894" s="107" t="s">
        <v>14155</v>
      </c>
      <c r="AD3894" s="63" t="s">
        <v>12328</v>
      </c>
    </row>
    <row r="3895" spans="1:30" ht="88.5" customHeight="1" x14ac:dyDescent="0.2">
      <c r="A3895" s="61" t="s">
        <v>14156</v>
      </c>
      <c r="B3895" s="55" t="s">
        <v>12136</v>
      </c>
      <c r="C3895" s="56" t="s">
        <v>12323</v>
      </c>
      <c r="D3895" s="88" t="s">
        <v>13685</v>
      </c>
      <c r="E3895" s="44" t="s">
        <v>76</v>
      </c>
      <c r="F3895" s="62" t="s">
        <v>14157</v>
      </c>
      <c r="G3895" s="62" t="s">
        <v>14158</v>
      </c>
      <c r="H3895" s="59">
        <v>44670</v>
      </c>
      <c r="I3895" s="59">
        <v>45035</v>
      </c>
      <c r="J3895" s="48" t="str">
        <f>IF(Ugovori_OPULJP[[#This Row],[DATUM ZAVRŠETKA OPERACIJE]]&gt;DATE(2024,3,31),"u provedbi","završen")</f>
        <v>završen</v>
      </c>
      <c r="K3895" s="67" t="s">
        <v>5497</v>
      </c>
      <c r="L3895" s="67" t="s">
        <v>37</v>
      </c>
      <c r="M3895" s="49">
        <v>0.85</v>
      </c>
      <c r="N3895" s="49">
        <v>0.15</v>
      </c>
      <c r="O3895" s="50">
        <f>Ugovori_OPULJP[[#This Row],[Bespovratna sredstva - Ukupno (EU+Nac) HRK
= Ukupna ugovorena vrijednost bespovratnih sredstava]]*Ugovori_OPULJP[[#This Row],[EU STOPA SUFINANCIRANJA %
EU CO-FINANCING RATE %]]</f>
        <v>347965.13750000001</v>
      </c>
      <c r="P3895" s="51">
        <f>Ugovori_OPULJP[[#This Row],[Bespovratna sredstva - EU dio - HRK]]/7.5345</f>
        <v>46182.910279381511</v>
      </c>
      <c r="Q3895" s="50">
        <f>Ugovori_OPULJP[[#This Row],[Bespovratna sredstva - Ukupno (EU+Nac) HRK
= Ukupna ugovorena vrijednost bespovratnih sredstava]]*Ugovori_OPULJP[[#This Row],[STOPA NACIONALNOG SUFINANCIRANJA %]]</f>
        <v>61405.612499999996</v>
      </c>
      <c r="R3895" s="51">
        <f>Ugovori_OPULJP[[#This Row],[Bespovratna sredstva - Nacionalni dio - HRK]]/7.5345</f>
        <v>8149.9253434202656</v>
      </c>
      <c r="S3895" s="52">
        <v>409370.75</v>
      </c>
      <c r="T3895" s="53">
        <f>Ugovori_OPULJP[[#This Row],[Bespovratna sredstva - Ukupno (EU+Nac) HRK
= Ukupna ugovorena vrijednost bespovratnih sredstava]]/7.5345</f>
        <v>54332.835622801773</v>
      </c>
      <c r="U3895" s="50">
        <v>0</v>
      </c>
      <c r="V3895" s="51">
        <f>Ugovori_OPULJP[[#This Row],[Javni doprinos korisnika - HRK]]/7.5345</f>
        <v>0</v>
      </c>
      <c r="W3895" s="50">
        <v>0</v>
      </c>
      <c r="X3895" s="51">
        <f>Ugovori_OPULJP[[#This Row],[Privatni doprinos korisnika - HRK]]/7.5345</f>
        <v>0</v>
      </c>
      <c r="Y3895" s="52">
        <v>409370.75</v>
      </c>
      <c r="Z3895" s="53">
        <f>Ugovori_OPULJP[[#This Row],[UKUPNI PRIHVATLJIVI IZDACI
TOTAL ELIGIBLE EXPENDITURE
= Bespovratna sredstva ukupno + doprinos korisnika
= Ukupni prihvatljivi troškovi
= Ukupna ugovorena vrijednost projekta HRK]]/7.5345</f>
        <v>54332.835622801773</v>
      </c>
      <c r="AA3895" s="44" t="s">
        <v>12326</v>
      </c>
      <c r="AB3895" s="44" t="s">
        <v>753</v>
      </c>
      <c r="AC3895" s="107" t="s">
        <v>14159</v>
      </c>
      <c r="AD3895" s="43" t="s">
        <v>12328</v>
      </c>
    </row>
    <row r="3896" spans="1:30" ht="88.5" customHeight="1" x14ac:dyDescent="0.2">
      <c r="A3896" s="61" t="s">
        <v>14160</v>
      </c>
      <c r="B3896" s="55" t="s">
        <v>12136</v>
      </c>
      <c r="C3896" s="56" t="s">
        <v>12323</v>
      </c>
      <c r="D3896" s="88" t="s">
        <v>13685</v>
      </c>
      <c r="E3896" s="44" t="s">
        <v>76</v>
      </c>
      <c r="F3896" s="62" t="s">
        <v>14161</v>
      </c>
      <c r="G3896" s="62" t="s">
        <v>4821</v>
      </c>
      <c r="H3896" s="59">
        <v>44532</v>
      </c>
      <c r="I3896" s="59">
        <v>44987</v>
      </c>
      <c r="J3896" s="48" t="str">
        <f>IF(Ugovori_OPULJP[[#This Row],[DATUM ZAVRŠETKA OPERACIJE]]&gt;DATE(2024,3,31),"u provedbi","završen")</f>
        <v>završen</v>
      </c>
      <c r="K3896" s="58" t="s">
        <v>37</v>
      </c>
      <c r="L3896" s="46" t="s">
        <v>37</v>
      </c>
      <c r="M3896" s="74" t="s">
        <v>3114</v>
      </c>
      <c r="N3896" s="49">
        <v>0.15</v>
      </c>
      <c r="O3896" s="50">
        <f>Ugovori_OPULJP[[#This Row],[Bespovratna sredstva - Ukupno (EU+Nac) HRK
= Ukupna ugovorena vrijednost bespovratnih sredstava]]*Ugovori_OPULJP[[#This Row],[EU STOPA SUFINANCIRANJA %
EU CO-FINANCING RATE %]]</f>
        <v>236126.45550000001</v>
      </c>
      <c r="P3896" s="51">
        <f>Ugovori_OPULJP[[#This Row],[Bespovratna sredstva - EU dio - HRK]]/7.5345</f>
        <v>31339.366314951225</v>
      </c>
      <c r="Q3896" s="50">
        <f>Ugovori_OPULJP[[#This Row],[Bespovratna sredstva - Ukupno (EU+Nac) HRK
= Ukupna ugovorena vrijednost bespovratnih sredstava]]*Ugovori_OPULJP[[#This Row],[STOPA NACIONALNOG SUFINANCIRANJA %]]</f>
        <v>41669.374499999998</v>
      </c>
      <c r="R3896" s="51">
        <f>Ugovori_OPULJP[[#This Row],[Bespovratna sredstva - Nacionalni dio - HRK]]/7.5345</f>
        <v>5530.4764085208035</v>
      </c>
      <c r="S3896" s="52">
        <v>277795.83</v>
      </c>
      <c r="T3896" s="53">
        <f>Ugovori_OPULJP[[#This Row],[Bespovratna sredstva - Ukupno (EU+Nac) HRK
= Ukupna ugovorena vrijednost bespovratnih sredstava]]/7.5345</f>
        <v>36869.842723472029</v>
      </c>
      <c r="U3896" s="50">
        <v>0</v>
      </c>
      <c r="V3896" s="51">
        <f>Ugovori_OPULJP[[#This Row],[Javni doprinos korisnika - HRK]]/7.5345</f>
        <v>0</v>
      </c>
      <c r="W3896" s="50">
        <v>0</v>
      </c>
      <c r="X3896" s="51">
        <f>Ugovori_OPULJP[[#This Row],[Privatni doprinos korisnika - HRK]]/7.5345</f>
        <v>0</v>
      </c>
      <c r="Y3896" s="52">
        <v>277795.83</v>
      </c>
      <c r="Z3896" s="53">
        <f>Ugovori_OPULJP[[#This Row],[UKUPNI PRIHVATLJIVI IZDACI
TOTAL ELIGIBLE EXPENDITURE
= Bespovratna sredstva ukupno + doprinos korisnika
= Ukupni prihvatljivi troškovi
= Ukupna ugovorena vrijednost projekta HRK]]/7.5345</f>
        <v>36869.842723472029</v>
      </c>
      <c r="AA3896" s="44" t="s">
        <v>12326</v>
      </c>
      <c r="AB3896" s="44" t="s">
        <v>753</v>
      </c>
      <c r="AC3896" s="107" t="s">
        <v>14162</v>
      </c>
      <c r="AD3896" s="43" t="s">
        <v>12328</v>
      </c>
    </row>
    <row r="3897" spans="1:30" ht="88.5" customHeight="1" x14ac:dyDescent="0.2">
      <c r="A3897" s="61" t="s">
        <v>14163</v>
      </c>
      <c r="B3897" s="55" t="s">
        <v>12136</v>
      </c>
      <c r="C3897" s="56" t="s">
        <v>12323</v>
      </c>
      <c r="D3897" s="88" t="s">
        <v>13685</v>
      </c>
      <c r="E3897" s="44" t="s">
        <v>76</v>
      </c>
      <c r="F3897" s="62" t="s">
        <v>14164</v>
      </c>
      <c r="G3897" s="62" t="s">
        <v>14165</v>
      </c>
      <c r="H3897" s="59">
        <v>44554</v>
      </c>
      <c r="I3897" s="59">
        <v>45040</v>
      </c>
      <c r="J3897" s="48" t="str">
        <f>IF(Ugovori_OPULJP[[#This Row],[DATUM ZAVRŠETKA OPERACIJE]]&gt;DATE(2024,3,31),"u provedbi","završen")</f>
        <v>završen</v>
      </c>
      <c r="K3897" s="58" t="s">
        <v>244</v>
      </c>
      <c r="L3897" s="46" t="s">
        <v>244</v>
      </c>
      <c r="M3897" s="74" t="s">
        <v>3114</v>
      </c>
      <c r="N3897" s="49">
        <v>0.15</v>
      </c>
      <c r="O3897" s="50">
        <f>Ugovori_OPULJP[[#This Row],[Bespovratna sredstva - Ukupno (EU+Nac) HRK
= Ukupna ugovorena vrijednost bespovratnih sredstava]]*Ugovori_OPULJP[[#This Row],[EU STOPA SUFINANCIRANJA %
EU CO-FINANCING RATE %]]</f>
        <v>411590.16199999995</v>
      </c>
      <c r="P3897" s="51">
        <f>Ugovori_OPULJP[[#This Row],[Bespovratna sredstva - EU dio - HRK]]/7.5345</f>
        <v>54627.402216470888</v>
      </c>
      <c r="Q3897" s="50">
        <f>Ugovori_OPULJP[[#This Row],[Bespovratna sredstva - Ukupno (EU+Nac) HRK
= Ukupna ugovorena vrijednost bespovratnih sredstava]]*Ugovori_OPULJP[[#This Row],[STOPA NACIONALNOG SUFINANCIRANJA %]]</f>
        <v>72633.55799999999</v>
      </c>
      <c r="R3897" s="51">
        <f>Ugovori_OPULJP[[#This Row],[Bespovratna sredstva - Nacionalni dio - HRK]]/7.5345</f>
        <v>9640.1298029066274</v>
      </c>
      <c r="S3897" s="52">
        <v>484223.72</v>
      </c>
      <c r="T3897" s="53">
        <f>Ugovori_OPULJP[[#This Row],[Bespovratna sredstva - Ukupno (EU+Nac) HRK
= Ukupna ugovorena vrijednost bespovratnih sredstava]]/7.5345</f>
        <v>64267.532019377526</v>
      </c>
      <c r="U3897" s="50">
        <v>0</v>
      </c>
      <c r="V3897" s="51">
        <f>Ugovori_OPULJP[[#This Row],[Javni doprinos korisnika - HRK]]/7.5345</f>
        <v>0</v>
      </c>
      <c r="W3897" s="50">
        <v>0</v>
      </c>
      <c r="X3897" s="51">
        <f>Ugovori_OPULJP[[#This Row],[Privatni doprinos korisnika - HRK]]/7.5345</f>
        <v>0</v>
      </c>
      <c r="Y3897" s="52">
        <v>484223.72</v>
      </c>
      <c r="Z3897" s="53">
        <f>Ugovori_OPULJP[[#This Row],[UKUPNI PRIHVATLJIVI IZDACI
TOTAL ELIGIBLE EXPENDITURE
= Bespovratna sredstva ukupno + doprinos korisnika
= Ukupni prihvatljivi troškovi
= Ukupna ugovorena vrijednost projekta HRK]]/7.5345</f>
        <v>64267.532019377526</v>
      </c>
      <c r="AA3897" s="57" t="s">
        <v>12326</v>
      </c>
      <c r="AB3897" s="57" t="s">
        <v>753</v>
      </c>
      <c r="AC3897" s="107" t="s">
        <v>14166</v>
      </c>
      <c r="AD3897" s="63" t="s">
        <v>12328</v>
      </c>
    </row>
    <row r="3898" spans="1:30" ht="88.5" customHeight="1" x14ac:dyDescent="0.2">
      <c r="A3898" s="61" t="s">
        <v>14167</v>
      </c>
      <c r="B3898" s="42" t="s">
        <v>12136</v>
      </c>
      <c r="C3898" s="43" t="s">
        <v>12323</v>
      </c>
      <c r="D3898" s="88" t="s">
        <v>13685</v>
      </c>
      <c r="E3898" s="44" t="s">
        <v>76</v>
      </c>
      <c r="F3898" s="62" t="s">
        <v>14168</v>
      </c>
      <c r="G3898" s="62" t="s">
        <v>14169</v>
      </c>
      <c r="H3898" s="59">
        <v>44748</v>
      </c>
      <c r="I3898" s="59">
        <v>45205</v>
      </c>
      <c r="J3898" s="48" t="str">
        <f>IF(Ugovori_OPULJP[[#This Row],[DATUM ZAVRŠETKA OPERACIJE]]&gt;DATE(2024,3,31),"u provedbi","završen")</f>
        <v>završen</v>
      </c>
      <c r="K3898" s="58" t="s">
        <v>104</v>
      </c>
      <c r="L3898" s="58" t="s">
        <v>104</v>
      </c>
      <c r="M3898" s="49">
        <v>0.85</v>
      </c>
      <c r="N3898" s="49">
        <v>0.15</v>
      </c>
      <c r="O3898" s="50">
        <f>Ugovori_OPULJP[[#This Row],[Bespovratna sredstva - Ukupno (EU+Nac) HRK
= Ukupna ugovorena vrijednost bespovratnih sredstava]]*Ugovori_OPULJP[[#This Row],[EU STOPA SUFINANCIRANJA %
EU CO-FINANCING RATE %]]</f>
        <v>359779.99300000002</v>
      </c>
      <c r="P3898" s="51">
        <f>Ugovori_OPULJP[[#This Row],[Bespovratna sredstva - EU dio - HRK]]/7.5345</f>
        <v>47751.011082354504</v>
      </c>
      <c r="Q3898" s="50">
        <f>Ugovori_OPULJP[[#This Row],[Bespovratna sredstva - Ukupno (EU+Nac) HRK
= Ukupna ugovorena vrijednost bespovratnih sredstava]]*Ugovori_OPULJP[[#This Row],[STOPA NACIONALNOG SUFINANCIRANJA %]]</f>
        <v>63490.587</v>
      </c>
      <c r="R3898" s="51">
        <f>Ugovori_OPULJP[[#This Row],[Bespovratna sredstva - Nacionalni dio - HRK]]/7.5345</f>
        <v>8426.6490145331463</v>
      </c>
      <c r="S3898" s="52">
        <v>423270.58</v>
      </c>
      <c r="T3898" s="53">
        <f>Ugovori_OPULJP[[#This Row],[Bespovratna sredstva - Ukupno (EU+Nac) HRK
= Ukupna ugovorena vrijednost bespovratnih sredstava]]/7.5345</f>
        <v>56177.660096887652</v>
      </c>
      <c r="U3898" s="50">
        <v>0</v>
      </c>
      <c r="V3898" s="51">
        <f>Ugovori_OPULJP[[#This Row],[Javni doprinos korisnika - HRK]]/7.5345</f>
        <v>0</v>
      </c>
      <c r="W3898" s="50">
        <v>0</v>
      </c>
      <c r="X3898" s="51">
        <f>Ugovori_OPULJP[[#This Row],[Privatni doprinos korisnika - HRK]]/7.5345</f>
        <v>0</v>
      </c>
      <c r="Y3898" s="52">
        <v>423270.58</v>
      </c>
      <c r="Z3898" s="53">
        <f>Ugovori_OPULJP[[#This Row],[UKUPNI PRIHVATLJIVI IZDACI
TOTAL ELIGIBLE EXPENDITURE
= Bespovratna sredstva ukupno + doprinos korisnika
= Ukupni prihvatljivi troškovi
= Ukupna ugovorena vrijednost projekta HRK]]/7.5345</f>
        <v>56177.660096887652</v>
      </c>
      <c r="AA3898" s="44" t="s">
        <v>12326</v>
      </c>
      <c r="AB3898" s="44" t="s">
        <v>753</v>
      </c>
      <c r="AC3898" s="107" t="s">
        <v>14170</v>
      </c>
      <c r="AD3898" s="43" t="s">
        <v>12328</v>
      </c>
    </row>
    <row r="3899" spans="1:30" ht="88.5" customHeight="1" x14ac:dyDescent="0.2">
      <c r="A3899" s="61" t="s">
        <v>14171</v>
      </c>
      <c r="B3899" s="55" t="s">
        <v>12136</v>
      </c>
      <c r="C3899" s="56" t="s">
        <v>12323</v>
      </c>
      <c r="D3899" s="88" t="s">
        <v>13685</v>
      </c>
      <c r="E3899" s="44" t="s">
        <v>76</v>
      </c>
      <c r="F3899" s="62" t="s">
        <v>14172</v>
      </c>
      <c r="G3899" s="62" t="s">
        <v>14173</v>
      </c>
      <c r="H3899" s="59">
        <v>44621</v>
      </c>
      <c r="I3899" s="59">
        <v>45170</v>
      </c>
      <c r="J3899" s="48" t="str">
        <f>IF(Ugovori_OPULJP[[#This Row],[DATUM ZAVRŠETKA OPERACIJE]]&gt;DATE(2024,3,31),"u provedbi","završen")</f>
        <v>završen</v>
      </c>
      <c r="K3899" s="58" t="s">
        <v>37</v>
      </c>
      <c r="L3899" s="58" t="s">
        <v>37</v>
      </c>
      <c r="M3899" s="49">
        <v>0.85</v>
      </c>
      <c r="N3899" s="49">
        <v>0.15</v>
      </c>
      <c r="O3899" s="50">
        <f>Ugovori_OPULJP[[#This Row],[Bespovratna sredstva - Ukupno (EU+Nac) HRK
= Ukupna ugovorena vrijednost bespovratnih sredstava]]*Ugovori_OPULJP[[#This Row],[EU STOPA SUFINANCIRANJA %
EU CO-FINANCING RATE %]]</f>
        <v>363562</v>
      </c>
      <c r="P3899" s="51">
        <f>Ugovori_OPULJP[[#This Row],[Bespovratna sredstva - EU dio - HRK]]/7.5345</f>
        <v>48252.969672838277</v>
      </c>
      <c r="Q3899" s="50">
        <f>Ugovori_OPULJP[[#This Row],[Bespovratna sredstva - Ukupno (EU+Nac) HRK
= Ukupna ugovorena vrijednost bespovratnih sredstava]]*Ugovori_OPULJP[[#This Row],[STOPA NACIONALNOG SUFINANCIRANJA %]]</f>
        <v>64158</v>
      </c>
      <c r="R3899" s="51">
        <f>Ugovori_OPULJP[[#This Row],[Bespovratna sredstva - Nacionalni dio - HRK]]/7.5345</f>
        <v>8515.2299422655778</v>
      </c>
      <c r="S3899" s="52">
        <v>427720</v>
      </c>
      <c r="T3899" s="53">
        <f>Ugovori_OPULJP[[#This Row],[Bespovratna sredstva - Ukupno (EU+Nac) HRK
= Ukupna ugovorena vrijednost bespovratnih sredstava]]/7.5345</f>
        <v>56768.199615103855</v>
      </c>
      <c r="U3899" s="50">
        <v>0</v>
      </c>
      <c r="V3899" s="51">
        <f>Ugovori_OPULJP[[#This Row],[Javni doprinos korisnika - HRK]]/7.5345</f>
        <v>0</v>
      </c>
      <c r="W3899" s="50">
        <v>0</v>
      </c>
      <c r="X3899" s="51">
        <f>Ugovori_OPULJP[[#This Row],[Privatni doprinos korisnika - HRK]]/7.5345</f>
        <v>0</v>
      </c>
      <c r="Y3899" s="52">
        <v>427720</v>
      </c>
      <c r="Z3899" s="53">
        <f>Ugovori_OPULJP[[#This Row],[UKUPNI PRIHVATLJIVI IZDACI
TOTAL ELIGIBLE EXPENDITURE
= Bespovratna sredstva ukupno + doprinos korisnika
= Ukupni prihvatljivi troškovi
= Ukupna ugovorena vrijednost projekta HRK]]/7.5345</f>
        <v>56768.199615103855</v>
      </c>
      <c r="AA3899" s="44" t="s">
        <v>12326</v>
      </c>
      <c r="AB3899" s="44" t="s">
        <v>753</v>
      </c>
      <c r="AC3899" s="107" t="s">
        <v>14174</v>
      </c>
      <c r="AD3899" s="43" t="s">
        <v>12328</v>
      </c>
    </row>
    <row r="3900" spans="1:30" ht="88.5" customHeight="1" x14ac:dyDescent="0.2">
      <c r="A3900" s="41" t="s">
        <v>14175</v>
      </c>
      <c r="B3900" s="55" t="s">
        <v>12136</v>
      </c>
      <c r="C3900" s="56" t="s">
        <v>12323</v>
      </c>
      <c r="D3900" s="88" t="s">
        <v>13685</v>
      </c>
      <c r="E3900" s="44" t="s">
        <v>76</v>
      </c>
      <c r="F3900" s="127" t="s">
        <v>14176</v>
      </c>
      <c r="G3900" s="62" t="s">
        <v>2526</v>
      </c>
      <c r="H3900" s="59">
        <v>44682</v>
      </c>
      <c r="I3900" s="59">
        <v>45231</v>
      </c>
      <c r="J3900" s="48" t="str">
        <f>IF(Ugovori_OPULJP[[#This Row],[DATUM ZAVRŠETKA OPERACIJE]]&gt;DATE(2024,3,31),"u provedbi","završen")</f>
        <v>završen</v>
      </c>
      <c r="K3900" s="67" t="s">
        <v>79</v>
      </c>
      <c r="L3900" s="67" t="s">
        <v>79</v>
      </c>
      <c r="M3900" s="49">
        <v>0.85</v>
      </c>
      <c r="N3900" s="49">
        <v>0.15</v>
      </c>
      <c r="O3900" s="50">
        <f>Ugovori_OPULJP[[#This Row],[Bespovratna sredstva - Ukupno (EU+Nac) HRK
= Ukupna ugovorena vrijednost bespovratnih sredstava]]*Ugovori_OPULJP[[#This Row],[EU STOPA SUFINANCIRANJA %
EU CO-FINANCING RATE %]]</f>
        <v>422949.1115</v>
      </c>
      <c r="P3900" s="51">
        <f>Ugovori_OPULJP[[#This Row],[Bespovratna sredstva - EU dio - HRK]]/7.5345</f>
        <v>56134.993894750813</v>
      </c>
      <c r="Q3900" s="50">
        <f>Ugovori_OPULJP[[#This Row],[Bespovratna sredstva - Ukupno (EU+Nac) HRK
= Ukupna ugovorena vrijednost bespovratnih sredstava]]*Ugovori_OPULJP[[#This Row],[STOPA NACIONALNOG SUFINANCIRANJA %]]</f>
        <v>74638.078500000003</v>
      </c>
      <c r="R3900" s="51">
        <f>Ugovori_OPULJP[[#This Row],[Bespovratna sredstva - Nacionalni dio - HRK]]/7.5345</f>
        <v>9906.175393191319</v>
      </c>
      <c r="S3900" s="52">
        <v>497587.19</v>
      </c>
      <c r="T3900" s="53">
        <f>Ugovori_OPULJP[[#This Row],[Bespovratna sredstva - Ukupno (EU+Nac) HRK
= Ukupna ugovorena vrijednost bespovratnih sredstava]]/7.5345</f>
        <v>66041.169287942132</v>
      </c>
      <c r="U3900" s="50">
        <v>0</v>
      </c>
      <c r="V3900" s="51">
        <f>Ugovori_OPULJP[[#This Row],[Javni doprinos korisnika - HRK]]/7.5345</f>
        <v>0</v>
      </c>
      <c r="W3900" s="50">
        <v>0</v>
      </c>
      <c r="X3900" s="51">
        <f>Ugovori_OPULJP[[#This Row],[Privatni doprinos korisnika - HRK]]/7.5345</f>
        <v>0</v>
      </c>
      <c r="Y3900" s="52">
        <v>497587.19</v>
      </c>
      <c r="Z3900" s="53">
        <f>Ugovori_OPULJP[[#This Row],[UKUPNI PRIHVATLJIVI IZDACI
TOTAL ELIGIBLE EXPENDITURE
= Bespovratna sredstva ukupno + doprinos korisnika
= Ukupni prihvatljivi troškovi
= Ukupna ugovorena vrijednost projekta HRK]]/7.5345</f>
        <v>66041.169287942132</v>
      </c>
      <c r="AA3900" s="44" t="s">
        <v>12326</v>
      </c>
      <c r="AB3900" s="44" t="s">
        <v>753</v>
      </c>
      <c r="AC3900" s="107" t="s">
        <v>14177</v>
      </c>
      <c r="AD3900" s="43" t="s">
        <v>12328</v>
      </c>
    </row>
    <row r="3901" spans="1:30" ht="88.5" customHeight="1" x14ac:dyDescent="0.2">
      <c r="A3901" s="61" t="s">
        <v>14178</v>
      </c>
      <c r="B3901" s="55" t="s">
        <v>12136</v>
      </c>
      <c r="C3901" s="56" t="s">
        <v>12323</v>
      </c>
      <c r="D3901" s="56" t="s">
        <v>13685</v>
      </c>
      <c r="E3901" s="57" t="s">
        <v>76</v>
      </c>
      <c r="F3901" s="62" t="s">
        <v>14179</v>
      </c>
      <c r="G3901" s="62" t="s">
        <v>2619</v>
      </c>
      <c r="H3901" s="59">
        <v>44670</v>
      </c>
      <c r="I3901" s="59">
        <v>45035</v>
      </c>
      <c r="J3901" s="48" t="str">
        <f>IF(Ugovori_OPULJP[[#This Row],[DATUM ZAVRŠETKA OPERACIJE]]&gt;DATE(2024,3,31),"u provedbi","završen")</f>
        <v>završen</v>
      </c>
      <c r="K3901" s="67" t="s">
        <v>36</v>
      </c>
      <c r="L3901" s="67" t="s">
        <v>37</v>
      </c>
      <c r="M3901" s="87" t="s">
        <v>3114</v>
      </c>
      <c r="N3901" s="49">
        <v>0.15</v>
      </c>
      <c r="O3901" s="50">
        <f>Ugovori_OPULJP[[#This Row],[Bespovratna sredstva - Ukupno (EU+Nac) HRK
= Ukupna ugovorena vrijednost bespovratnih sredstava]]*Ugovori_OPULJP[[#This Row],[EU STOPA SUFINANCIRANJA %
EU CO-FINANCING RATE %]]</f>
        <v>388121.89999999997</v>
      </c>
      <c r="P3901" s="51">
        <f>Ugovori_OPULJP[[#This Row],[Bespovratna sredstva - EU dio - HRK]]/7.5345</f>
        <v>51512.628575220646</v>
      </c>
      <c r="Q3901" s="50">
        <f>Ugovori_OPULJP[[#This Row],[Bespovratna sredstva - Ukupno (EU+Nac) HRK
= Ukupna ugovorena vrijednost bespovratnih sredstava]]*Ugovori_OPULJP[[#This Row],[STOPA NACIONALNOG SUFINANCIRANJA %]]</f>
        <v>68492.099999999991</v>
      </c>
      <c r="R3901" s="51">
        <f>Ugovori_OPULJP[[#This Row],[Bespovratna sredstva - Nacionalni dio - HRK]]/7.5345</f>
        <v>9090.4638662154066</v>
      </c>
      <c r="S3901" s="52">
        <v>456614</v>
      </c>
      <c r="T3901" s="53">
        <f>Ugovori_OPULJP[[#This Row],[Bespovratna sredstva - Ukupno (EU+Nac) HRK
= Ukupna ugovorena vrijednost bespovratnih sredstava]]/7.5345</f>
        <v>60603.092441436056</v>
      </c>
      <c r="U3901" s="50">
        <v>0</v>
      </c>
      <c r="V3901" s="51">
        <f>Ugovori_OPULJP[[#This Row],[Javni doprinos korisnika - HRK]]/7.5345</f>
        <v>0</v>
      </c>
      <c r="W3901" s="50">
        <v>0</v>
      </c>
      <c r="X3901" s="51">
        <f>Ugovori_OPULJP[[#This Row],[Privatni doprinos korisnika - HRK]]/7.5345</f>
        <v>0</v>
      </c>
      <c r="Y3901" s="52">
        <v>456614</v>
      </c>
      <c r="Z3901" s="53">
        <f>Ugovori_OPULJP[[#This Row],[UKUPNI PRIHVATLJIVI IZDACI
TOTAL ELIGIBLE EXPENDITURE
= Bespovratna sredstva ukupno + doprinos korisnika
= Ukupni prihvatljivi troškovi
= Ukupna ugovorena vrijednost projekta HRK]]/7.5345</f>
        <v>60603.092441436056</v>
      </c>
      <c r="AA3901" s="44" t="s">
        <v>12326</v>
      </c>
      <c r="AB3901" s="44" t="s">
        <v>753</v>
      </c>
      <c r="AC3901" s="107" t="s">
        <v>14180</v>
      </c>
      <c r="AD3901" s="43" t="s">
        <v>12328</v>
      </c>
    </row>
    <row r="3902" spans="1:30" ht="88.5" customHeight="1" x14ac:dyDescent="0.2">
      <c r="A3902" s="61" t="s">
        <v>14181</v>
      </c>
      <c r="B3902" s="55" t="s">
        <v>12136</v>
      </c>
      <c r="C3902" s="56" t="s">
        <v>12323</v>
      </c>
      <c r="D3902" s="88" t="s">
        <v>13685</v>
      </c>
      <c r="E3902" s="44" t="s">
        <v>76</v>
      </c>
      <c r="F3902" s="62" t="s">
        <v>14182</v>
      </c>
      <c r="G3902" s="62" t="s">
        <v>14183</v>
      </c>
      <c r="H3902" s="59">
        <v>44670</v>
      </c>
      <c r="I3902" s="59">
        <v>45035</v>
      </c>
      <c r="J3902" s="48" t="str">
        <f>IF(Ugovori_OPULJP[[#This Row],[DATUM ZAVRŠETKA OPERACIJE]]&gt;DATE(2024,3,31),"u provedbi","završen")</f>
        <v>završen</v>
      </c>
      <c r="K3902" s="67" t="s">
        <v>14184</v>
      </c>
      <c r="L3902" s="67" t="s">
        <v>99</v>
      </c>
      <c r="M3902" s="49">
        <v>0.85</v>
      </c>
      <c r="N3902" s="49">
        <v>0.15</v>
      </c>
      <c r="O3902" s="50">
        <f>Ugovori_OPULJP[[#This Row],[Bespovratna sredstva - Ukupno (EU+Nac) HRK
= Ukupna ugovorena vrijednost bespovratnih sredstava]]*Ugovori_OPULJP[[#This Row],[EU STOPA SUFINANCIRANJA %
EU CO-FINANCING RATE %]]</f>
        <v>374767.76250000001</v>
      </c>
      <c r="P3902" s="51">
        <f>Ugovori_OPULJP[[#This Row],[Bespovratna sredstva - EU dio - HRK]]/7.5345</f>
        <v>49740.229942265578</v>
      </c>
      <c r="Q3902" s="50">
        <f>Ugovori_OPULJP[[#This Row],[Bespovratna sredstva - Ukupno (EU+Nac) HRK
= Ukupna ugovorena vrijednost bespovratnih sredstava]]*Ugovori_OPULJP[[#This Row],[STOPA NACIONALNOG SUFINANCIRANJA %]]</f>
        <v>66135.487500000003</v>
      </c>
      <c r="R3902" s="51">
        <f>Ugovori_OPULJP[[#This Row],[Bespovratna sredstva - Nacionalni dio - HRK]]/7.5345</f>
        <v>8777.6876368703961</v>
      </c>
      <c r="S3902" s="52">
        <v>440903.25</v>
      </c>
      <c r="T3902" s="53">
        <f>Ugovori_OPULJP[[#This Row],[Bespovratna sredstva - Ukupno (EU+Nac) HRK
= Ukupna ugovorena vrijednost bespovratnih sredstava]]/7.5345</f>
        <v>58517.917579135974</v>
      </c>
      <c r="U3902" s="50">
        <v>0</v>
      </c>
      <c r="V3902" s="51">
        <f>Ugovori_OPULJP[[#This Row],[Javni doprinos korisnika - HRK]]/7.5345</f>
        <v>0</v>
      </c>
      <c r="W3902" s="50">
        <v>0</v>
      </c>
      <c r="X3902" s="51">
        <f>Ugovori_OPULJP[[#This Row],[Privatni doprinos korisnika - HRK]]/7.5345</f>
        <v>0</v>
      </c>
      <c r="Y3902" s="52">
        <v>440903.25</v>
      </c>
      <c r="Z3902" s="53">
        <f>Ugovori_OPULJP[[#This Row],[UKUPNI PRIHVATLJIVI IZDACI
TOTAL ELIGIBLE EXPENDITURE
= Bespovratna sredstva ukupno + doprinos korisnika
= Ukupni prihvatljivi troškovi
= Ukupna ugovorena vrijednost projekta HRK]]/7.5345</f>
        <v>58517.917579135974</v>
      </c>
      <c r="AA3902" s="44" t="s">
        <v>12326</v>
      </c>
      <c r="AB3902" s="44" t="s">
        <v>753</v>
      </c>
      <c r="AC3902" s="107" t="s">
        <v>14185</v>
      </c>
      <c r="AD3902" s="43" t="s">
        <v>12328</v>
      </c>
    </row>
    <row r="3903" spans="1:30" ht="88.5" customHeight="1" x14ac:dyDescent="0.2">
      <c r="A3903" s="66" t="s">
        <v>14186</v>
      </c>
      <c r="B3903" s="55" t="s">
        <v>12136</v>
      </c>
      <c r="C3903" s="56" t="s">
        <v>12323</v>
      </c>
      <c r="D3903" s="88" t="s">
        <v>13685</v>
      </c>
      <c r="E3903" s="44" t="s">
        <v>76</v>
      </c>
      <c r="F3903" s="62" t="s">
        <v>14187</v>
      </c>
      <c r="G3903" s="64" t="s">
        <v>13299</v>
      </c>
      <c r="H3903" s="59">
        <v>44735</v>
      </c>
      <c r="I3903" s="59">
        <v>45192</v>
      </c>
      <c r="J3903" s="48" t="str">
        <f>IF(Ugovori_OPULJP[[#This Row],[DATUM ZAVRŠETKA OPERACIJE]]&gt;DATE(2024,3,31),"u provedbi","završen")</f>
        <v>završen</v>
      </c>
      <c r="K3903" s="58" t="s">
        <v>37</v>
      </c>
      <c r="L3903" s="58" t="s">
        <v>37</v>
      </c>
      <c r="M3903" s="49">
        <v>0.85</v>
      </c>
      <c r="N3903" s="49">
        <v>0.15</v>
      </c>
      <c r="O3903" s="50">
        <f>Ugovori_OPULJP[[#This Row],[Bespovratna sredstva - Ukupno (EU+Nac) HRK
= Ukupna ugovorena vrijednost bespovratnih sredstava]]*Ugovori_OPULJP[[#This Row],[EU STOPA SUFINANCIRANJA %
EU CO-FINANCING RATE %]]</f>
        <v>356086.47100000002</v>
      </c>
      <c r="P3903" s="51">
        <f>Ugovori_OPULJP[[#This Row],[Bespovratna sredstva - EU dio - HRK]]/7.5345</f>
        <v>47260.796469573295</v>
      </c>
      <c r="Q3903" s="50">
        <f>Ugovori_OPULJP[[#This Row],[Bespovratna sredstva - Ukupno (EU+Nac) HRK
= Ukupna ugovorena vrijednost bespovratnih sredstava]]*Ugovori_OPULJP[[#This Row],[STOPA NACIONALNOG SUFINANCIRANJA %]]</f>
        <v>62838.788999999997</v>
      </c>
      <c r="R3903" s="51">
        <f>Ugovori_OPULJP[[#This Row],[Bespovratna sredstva - Nacionalni dio - HRK]]/7.5345</f>
        <v>8340.14055345411</v>
      </c>
      <c r="S3903" s="52">
        <v>418925.26</v>
      </c>
      <c r="T3903" s="53">
        <f>Ugovori_OPULJP[[#This Row],[Bespovratna sredstva - Ukupno (EU+Nac) HRK
= Ukupna ugovorena vrijednost bespovratnih sredstava]]/7.5345</f>
        <v>55600.937023027407</v>
      </c>
      <c r="U3903" s="50">
        <v>0</v>
      </c>
      <c r="V3903" s="51">
        <f>Ugovori_OPULJP[[#This Row],[Javni doprinos korisnika - HRK]]/7.5345</f>
        <v>0</v>
      </c>
      <c r="W3903" s="50">
        <v>0</v>
      </c>
      <c r="X3903" s="51">
        <f>Ugovori_OPULJP[[#This Row],[Privatni doprinos korisnika - HRK]]/7.5345</f>
        <v>0</v>
      </c>
      <c r="Y3903" s="52">
        <v>418925.26</v>
      </c>
      <c r="Z3903" s="53">
        <f>Ugovori_OPULJP[[#This Row],[UKUPNI PRIHVATLJIVI IZDACI
TOTAL ELIGIBLE EXPENDITURE
= Bespovratna sredstva ukupno + doprinos korisnika
= Ukupni prihvatljivi troškovi
= Ukupna ugovorena vrijednost projekta HRK]]/7.5345</f>
        <v>55600.937023027407</v>
      </c>
      <c r="AA3903" s="44" t="s">
        <v>12326</v>
      </c>
      <c r="AB3903" s="44" t="s">
        <v>753</v>
      </c>
      <c r="AC3903" s="107" t="s">
        <v>14188</v>
      </c>
      <c r="AD3903" s="43" t="s">
        <v>12328</v>
      </c>
    </row>
    <row r="3904" spans="1:30" ht="88.5" customHeight="1" x14ac:dyDescent="0.2">
      <c r="A3904" s="66" t="s">
        <v>14189</v>
      </c>
      <c r="B3904" s="55" t="s">
        <v>12136</v>
      </c>
      <c r="C3904" s="56" t="s">
        <v>12323</v>
      </c>
      <c r="D3904" s="88" t="s">
        <v>13685</v>
      </c>
      <c r="E3904" s="44" t="s">
        <v>76</v>
      </c>
      <c r="F3904" s="62" t="s">
        <v>14190</v>
      </c>
      <c r="G3904" s="62" t="s">
        <v>14191</v>
      </c>
      <c r="H3904" s="59">
        <v>44553</v>
      </c>
      <c r="I3904" s="59">
        <v>45100</v>
      </c>
      <c r="J3904" s="48" t="str">
        <f>IF(Ugovori_OPULJP[[#This Row],[DATUM ZAVRŠETKA OPERACIJE]]&gt;DATE(2024,3,31),"u provedbi","završen")</f>
        <v>završen</v>
      </c>
      <c r="K3904" s="67" t="s">
        <v>149</v>
      </c>
      <c r="L3904" s="58" t="s">
        <v>594</v>
      </c>
      <c r="M3904" s="74" t="s">
        <v>3114</v>
      </c>
      <c r="N3904" s="49">
        <v>0.15</v>
      </c>
      <c r="O3904" s="50">
        <f>Ugovori_OPULJP[[#This Row],[Bespovratna sredstva - Ukupno (EU+Nac) HRK
= Ukupna ugovorena vrijednost bespovratnih sredstava]]*Ugovori_OPULJP[[#This Row],[EU STOPA SUFINANCIRANJA %
EU CO-FINANCING RATE %]]</f>
        <v>320204.19699999999</v>
      </c>
      <c r="P3904" s="51">
        <f>Ugovori_OPULJP[[#This Row],[Bespovratna sredstva - EU dio - HRK]]/7.5345</f>
        <v>42498.400291990176</v>
      </c>
      <c r="Q3904" s="50">
        <f>Ugovori_OPULJP[[#This Row],[Bespovratna sredstva - Ukupno (EU+Nac) HRK
= Ukupna ugovorena vrijednost bespovratnih sredstava]]*Ugovori_OPULJP[[#This Row],[STOPA NACIONALNOG SUFINANCIRANJA %]]</f>
        <v>56506.623</v>
      </c>
      <c r="R3904" s="51">
        <f>Ugovori_OPULJP[[#This Row],[Bespovratna sredstva - Nacionalni dio - HRK]]/7.5345</f>
        <v>7499.7176985865017</v>
      </c>
      <c r="S3904" s="52">
        <v>376710.82</v>
      </c>
      <c r="T3904" s="53">
        <f>Ugovori_OPULJP[[#This Row],[Bespovratna sredstva - Ukupno (EU+Nac) HRK
= Ukupna ugovorena vrijednost bespovratnih sredstava]]/7.5345</f>
        <v>49998.117990576677</v>
      </c>
      <c r="U3904" s="50">
        <v>0</v>
      </c>
      <c r="V3904" s="51">
        <f>Ugovori_OPULJP[[#This Row],[Javni doprinos korisnika - HRK]]/7.5345</f>
        <v>0</v>
      </c>
      <c r="W3904" s="50">
        <v>0</v>
      </c>
      <c r="X3904" s="51">
        <f>Ugovori_OPULJP[[#This Row],[Privatni doprinos korisnika - HRK]]/7.5345</f>
        <v>0</v>
      </c>
      <c r="Y3904" s="52">
        <v>376710.82</v>
      </c>
      <c r="Z3904" s="53">
        <f>Ugovori_OPULJP[[#This Row],[UKUPNI PRIHVATLJIVI IZDACI
TOTAL ELIGIBLE EXPENDITURE
= Bespovratna sredstva ukupno + doprinos korisnika
= Ukupni prihvatljivi troškovi
= Ukupna ugovorena vrijednost projekta HRK]]/7.5345</f>
        <v>49998.117990576677</v>
      </c>
      <c r="AA3904" s="44" t="s">
        <v>12326</v>
      </c>
      <c r="AB3904" s="44" t="s">
        <v>753</v>
      </c>
      <c r="AC3904" s="107" t="s">
        <v>14192</v>
      </c>
      <c r="AD3904" s="43" t="s">
        <v>12328</v>
      </c>
    </row>
    <row r="3905" spans="1:30" ht="88.5" customHeight="1" x14ac:dyDescent="0.2">
      <c r="A3905" s="66" t="s">
        <v>14193</v>
      </c>
      <c r="B3905" s="55" t="s">
        <v>12136</v>
      </c>
      <c r="C3905" s="56" t="s">
        <v>12323</v>
      </c>
      <c r="D3905" s="88" t="s">
        <v>13685</v>
      </c>
      <c r="E3905" s="44" t="s">
        <v>76</v>
      </c>
      <c r="F3905" s="62" t="s">
        <v>14194</v>
      </c>
      <c r="G3905" s="45" t="s">
        <v>2554</v>
      </c>
      <c r="H3905" s="59">
        <v>44735</v>
      </c>
      <c r="I3905" s="59">
        <v>45283</v>
      </c>
      <c r="J3905" s="48" t="str">
        <f>IF(Ugovori_OPULJP[[#This Row],[DATUM ZAVRŠETKA OPERACIJE]]&gt;DATE(2024,3,31),"u provedbi","završen")</f>
        <v>završen</v>
      </c>
      <c r="K3905" s="58" t="s">
        <v>14195</v>
      </c>
      <c r="L3905" s="58" t="s">
        <v>271</v>
      </c>
      <c r="M3905" s="68">
        <v>0.85</v>
      </c>
      <c r="N3905" s="68">
        <v>0.15</v>
      </c>
      <c r="O3905" s="50">
        <f>Ugovori_OPULJP[[#This Row],[Bespovratna sredstva - Ukupno (EU+Nac) HRK
= Ukupna ugovorena vrijednost bespovratnih sredstava]]*Ugovori_OPULJP[[#This Row],[EU STOPA SUFINANCIRANJA %
EU CO-FINANCING RATE %]]</f>
        <v>413503.79249999998</v>
      </c>
      <c r="P3905" s="51">
        <f>Ugovori_OPULJP[[#This Row],[Bespovratna sredstva - EU dio - HRK]]/7.5345</f>
        <v>54881.384630698783</v>
      </c>
      <c r="Q3905" s="50">
        <f>Ugovori_OPULJP[[#This Row],[Bespovratna sredstva - Ukupno (EU+Nac) HRK
= Ukupna ugovorena vrijednost bespovratnih sredstava]]*Ugovori_OPULJP[[#This Row],[STOPA NACIONALNOG SUFINANCIRANJA %]]</f>
        <v>72971.257499999992</v>
      </c>
      <c r="R3905" s="51">
        <f>Ugovori_OPULJP[[#This Row],[Bespovratna sredstva - Nacionalni dio - HRK]]/7.5345</f>
        <v>9684.9502289468437</v>
      </c>
      <c r="S3905" s="52">
        <v>486475.05</v>
      </c>
      <c r="T3905" s="53">
        <f>Ugovori_OPULJP[[#This Row],[Bespovratna sredstva - Ukupno (EU+Nac) HRK
= Ukupna ugovorena vrijednost bespovratnih sredstava]]/7.5345</f>
        <v>64566.334859645627</v>
      </c>
      <c r="U3905" s="50">
        <v>0</v>
      </c>
      <c r="V3905" s="51">
        <f>Ugovori_OPULJP[[#This Row],[Javni doprinos korisnika - HRK]]/7.5345</f>
        <v>0</v>
      </c>
      <c r="W3905" s="50">
        <v>0</v>
      </c>
      <c r="X3905" s="51">
        <f>Ugovori_OPULJP[[#This Row],[Privatni doprinos korisnika - HRK]]/7.5345</f>
        <v>0</v>
      </c>
      <c r="Y3905" s="52">
        <v>486475.05</v>
      </c>
      <c r="Z3905" s="53">
        <f>Ugovori_OPULJP[[#This Row],[UKUPNI PRIHVATLJIVI IZDACI
TOTAL ELIGIBLE EXPENDITURE
= Bespovratna sredstva ukupno + doprinos korisnika
= Ukupni prihvatljivi troškovi
= Ukupna ugovorena vrijednost projekta HRK]]/7.5345</f>
        <v>64566.334859645627</v>
      </c>
      <c r="AA3905" s="44" t="s">
        <v>12326</v>
      </c>
      <c r="AB3905" s="44" t="s">
        <v>753</v>
      </c>
      <c r="AC3905" s="107" t="s">
        <v>14196</v>
      </c>
      <c r="AD3905" s="43" t="s">
        <v>12328</v>
      </c>
    </row>
    <row r="3906" spans="1:30" ht="88.5" customHeight="1" x14ac:dyDescent="0.2">
      <c r="A3906" s="66" t="s">
        <v>14197</v>
      </c>
      <c r="B3906" s="55" t="s">
        <v>12136</v>
      </c>
      <c r="C3906" s="56" t="s">
        <v>12323</v>
      </c>
      <c r="D3906" s="88" t="s">
        <v>13685</v>
      </c>
      <c r="E3906" s="44" t="s">
        <v>76</v>
      </c>
      <c r="F3906" s="62" t="s">
        <v>14198</v>
      </c>
      <c r="G3906" s="64" t="s">
        <v>78</v>
      </c>
      <c r="H3906" s="59">
        <v>44819</v>
      </c>
      <c r="I3906" s="59">
        <v>45184</v>
      </c>
      <c r="J3906" s="48" t="str">
        <f>IF(Ugovori_OPULJP[[#This Row],[DATUM ZAVRŠETKA OPERACIJE]]&gt;DATE(2024,3,31),"u provedbi","završen")</f>
        <v>završen</v>
      </c>
      <c r="K3906" s="58" t="s">
        <v>9407</v>
      </c>
      <c r="L3906" s="67" t="s">
        <v>79</v>
      </c>
      <c r="M3906" s="49">
        <v>0.85</v>
      </c>
      <c r="N3906" s="49">
        <v>0.15</v>
      </c>
      <c r="O3906" s="50">
        <f>Ugovori_OPULJP[[#This Row],[Bespovratna sredstva - Ukupno (EU+Nac) HRK
= Ukupna ugovorena vrijednost bespovratnih sredstava]]*Ugovori_OPULJP[[#This Row],[EU STOPA SUFINANCIRANJA %
EU CO-FINANCING RATE %]]</f>
        <v>394878.09100000001</v>
      </c>
      <c r="P3906" s="51">
        <f>Ugovori_OPULJP[[#This Row],[Bespovratna sredstva - EU dio - HRK]]/7.5345</f>
        <v>52409.329218926272</v>
      </c>
      <c r="Q3906" s="50">
        <f>Ugovori_OPULJP[[#This Row],[Bespovratna sredstva - Ukupno (EU+Nac) HRK
= Ukupna ugovorena vrijednost bespovratnih sredstava]]*Ugovori_OPULJP[[#This Row],[STOPA NACIONALNOG SUFINANCIRANJA %]]</f>
        <v>69684.369000000006</v>
      </c>
      <c r="R3906" s="51">
        <f>Ugovori_OPULJP[[#This Row],[Bespovratna sredstva - Nacionalni dio - HRK]]/7.5345</f>
        <v>9248.7051562811066</v>
      </c>
      <c r="S3906" s="52">
        <v>464562.46</v>
      </c>
      <c r="T3906" s="53">
        <f>Ugovori_OPULJP[[#This Row],[Bespovratna sredstva - Ukupno (EU+Nac) HRK
= Ukupna ugovorena vrijednost bespovratnih sredstava]]/7.5345</f>
        <v>61658.034375207382</v>
      </c>
      <c r="U3906" s="50">
        <v>0</v>
      </c>
      <c r="V3906" s="51">
        <f>Ugovori_OPULJP[[#This Row],[Javni doprinos korisnika - HRK]]/7.5345</f>
        <v>0</v>
      </c>
      <c r="W3906" s="50">
        <v>0</v>
      </c>
      <c r="X3906" s="51">
        <f>Ugovori_OPULJP[[#This Row],[Privatni doprinos korisnika - HRK]]/7.5345</f>
        <v>0</v>
      </c>
      <c r="Y3906" s="52">
        <v>464562.46</v>
      </c>
      <c r="Z3906" s="53">
        <f>Ugovori_OPULJP[[#This Row],[UKUPNI PRIHVATLJIVI IZDACI
TOTAL ELIGIBLE EXPENDITURE
= Bespovratna sredstva ukupno + doprinos korisnika
= Ukupni prihvatljivi troškovi
= Ukupna ugovorena vrijednost projekta HRK]]/7.5345</f>
        <v>61658.034375207382</v>
      </c>
      <c r="AA3906" s="44" t="s">
        <v>12326</v>
      </c>
      <c r="AB3906" s="44" t="s">
        <v>753</v>
      </c>
      <c r="AC3906" s="107" t="s">
        <v>14199</v>
      </c>
      <c r="AD3906" s="43" t="s">
        <v>12328</v>
      </c>
    </row>
    <row r="3907" spans="1:30" ht="88.5" customHeight="1" x14ac:dyDescent="0.2">
      <c r="A3907" s="66" t="s">
        <v>14200</v>
      </c>
      <c r="B3907" s="55" t="s">
        <v>12136</v>
      </c>
      <c r="C3907" s="56" t="s">
        <v>12323</v>
      </c>
      <c r="D3907" s="88" t="s">
        <v>13685</v>
      </c>
      <c r="E3907" s="44" t="s">
        <v>76</v>
      </c>
      <c r="F3907" s="62" t="s">
        <v>14201</v>
      </c>
      <c r="G3907" s="64" t="s">
        <v>199</v>
      </c>
      <c r="H3907" s="59">
        <v>44735</v>
      </c>
      <c r="I3907" s="59">
        <v>45100</v>
      </c>
      <c r="J3907" s="48" t="str">
        <f>IF(Ugovori_OPULJP[[#This Row],[DATUM ZAVRŠETKA OPERACIJE]]&gt;DATE(2024,3,31),"u provedbi","završen")</f>
        <v>završen</v>
      </c>
      <c r="K3907" s="58" t="s">
        <v>200</v>
      </c>
      <c r="L3907" s="58" t="s">
        <v>200</v>
      </c>
      <c r="M3907" s="49">
        <v>0.85</v>
      </c>
      <c r="N3907" s="49">
        <v>0.15</v>
      </c>
      <c r="O3907" s="50">
        <f>Ugovori_OPULJP[[#This Row],[Bespovratna sredstva - Ukupno (EU+Nac) HRK
= Ukupna ugovorena vrijednost bespovratnih sredstava]]*Ugovori_OPULJP[[#This Row],[EU STOPA SUFINANCIRANJA %
EU CO-FINANCING RATE %]]</f>
        <v>371615.52899999998</v>
      </c>
      <c r="P3907" s="51">
        <f>Ugovori_OPULJP[[#This Row],[Bespovratna sredstva - EU dio - HRK]]/7.5345</f>
        <v>49321.856659366909</v>
      </c>
      <c r="Q3907" s="50">
        <f>Ugovori_OPULJP[[#This Row],[Bespovratna sredstva - Ukupno (EU+Nac) HRK
= Ukupna ugovorena vrijednost bespovratnih sredstava]]*Ugovori_OPULJP[[#This Row],[STOPA NACIONALNOG SUFINANCIRANJA %]]</f>
        <v>65579.210999999996</v>
      </c>
      <c r="R3907" s="51">
        <f>Ugovori_OPULJP[[#This Row],[Bespovratna sredstva - Nacionalni dio - HRK]]/7.5345</f>
        <v>8703.8570575353369</v>
      </c>
      <c r="S3907" s="52">
        <v>437194.74</v>
      </c>
      <c r="T3907" s="53">
        <f>Ugovori_OPULJP[[#This Row],[Bespovratna sredstva - Ukupno (EU+Nac) HRK
= Ukupna ugovorena vrijednost bespovratnih sredstava]]/7.5345</f>
        <v>58025.713716902246</v>
      </c>
      <c r="U3907" s="50">
        <v>0</v>
      </c>
      <c r="V3907" s="51">
        <f>Ugovori_OPULJP[[#This Row],[Javni doprinos korisnika - HRK]]/7.5345</f>
        <v>0</v>
      </c>
      <c r="W3907" s="50">
        <v>0</v>
      </c>
      <c r="X3907" s="51">
        <f>Ugovori_OPULJP[[#This Row],[Privatni doprinos korisnika - HRK]]/7.5345</f>
        <v>0</v>
      </c>
      <c r="Y3907" s="52">
        <v>437194.74</v>
      </c>
      <c r="Z3907" s="53">
        <f>Ugovori_OPULJP[[#This Row],[UKUPNI PRIHVATLJIVI IZDACI
TOTAL ELIGIBLE EXPENDITURE
= Bespovratna sredstva ukupno + doprinos korisnika
= Ukupni prihvatljivi troškovi
= Ukupna ugovorena vrijednost projekta HRK]]/7.5345</f>
        <v>58025.713716902246</v>
      </c>
      <c r="AA3907" s="44" t="s">
        <v>12326</v>
      </c>
      <c r="AB3907" s="44" t="s">
        <v>753</v>
      </c>
      <c r="AC3907" s="107" t="s">
        <v>14202</v>
      </c>
      <c r="AD3907" s="43" t="s">
        <v>12328</v>
      </c>
    </row>
    <row r="3908" spans="1:30" ht="88.5" customHeight="1" x14ac:dyDescent="0.2">
      <c r="A3908" s="61" t="s">
        <v>14203</v>
      </c>
      <c r="B3908" s="55" t="s">
        <v>12136</v>
      </c>
      <c r="C3908" s="56" t="s">
        <v>12323</v>
      </c>
      <c r="D3908" s="88" t="s">
        <v>13685</v>
      </c>
      <c r="E3908" s="44" t="s">
        <v>76</v>
      </c>
      <c r="F3908" s="62" t="s">
        <v>14204</v>
      </c>
      <c r="G3908" s="62" t="s">
        <v>2648</v>
      </c>
      <c r="H3908" s="59">
        <v>44670</v>
      </c>
      <c r="I3908" s="59">
        <v>45126</v>
      </c>
      <c r="J3908" s="48" t="str">
        <f>IF(Ugovori_OPULJP[[#This Row],[DATUM ZAVRŠETKA OPERACIJE]]&gt;DATE(2024,3,31),"u provedbi","završen")</f>
        <v>završen</v>
      </c>
      <c r="K3908" s="67" t="s">
        <v>94</v>
      </c>
      <c r="L3908" s="67" t="s">
        <v>94</v>
      </c>
      <c r="M3908" s="49">
        <v>0.85</v>
      </c>
      <c r="N3908" s="49">
        <v>0.15</v>
      </c>
      <c r="O3908" s="50">
        <f>Ugovori_OPULJP[[#This Row],[Bespovratna sredstva - Ukupno (EU+Nac) HRK
= Ukupna ugovorena vrijednost bespovratnih sredstava]]*Ugovori_OPULJP[[#This Row],[EU STOPA SUFINANCIRANJA %
EU CO-FINANCING RATE %]]</f>
        <v>421876.25</v>
      </c>
      <c r="P3908" s="51">
        <f>Ugovori_OPULJP[[#This Row],[Bespovratna sredstva - EU dio - HRK]]/7.5345</f>
        <v>55992.600703430879</v>
      </c>
      <c r="Q3908" s="50">
        <f>Ugovori_OPULJP[[#This Row],[Bespovratna sredstva - Ukupno (EU+Nac) HRK
= Ukupna ugovorena vrijednost bespovratnih sredstava]]*Ugovori_OPULJP[[#This Row],[STOPA NACIONALNOG SUFINANCIRANJA %]]</f>
        <v>74448.75</v>
      </c>
      <c r="R3908" s="51">
        <f>Ugovori_OPULJP[[#This Row],[Bespovratna sredstva - Nacionalni dio - HRK]]/7.5345</f>
        <v>9881.0471829583912</v>
      </c>
      <c r="S3908" s="52">
        <v>496325</v>
      </c>
      <c r="T3908" s="53">
        <f>Ugovori_OPULJP[[#This Row],[Bespovratna sredstva - Ukupno (EU+Nac) HRK
= Ukupna ugovorena vrijednost bespovratnih sredstava]]/7.5345</f>
        <v>65873.64788638927</v>
      </c>
      <c r="U3908" s="50">
        <v>0</v>
      </c>
      <c r="V3908" s="51">
        <f>Ugovori_OPULJP[[#This Row],[Javni doprinos korisnika - HRK]]/7.5345</f>
        <v>0</v>
      </c>
      <c r="W3908" s="50">
        <v>0</v>
      </c>
      <c r="X3908" s="51">
        <f>Ugovori_OPULJP[[#This Row],[Privatni doprinos korisnika - HRK]]/7.5345</f>
        <v>0</v>
      </c>
      <c r="Y3908" s="52">
        <v>496325</v>
      </c>
      <c r="Z3908" s="53">
        <f>Ugovori_OPULJP[[#This Row],[UKUPNI PRIHVATLJIVI IZDACI
TOTAL ELIGIBLE EXPENDITURE
= Bespovratna sredstva ukupno + doprinos korisnika
= Ukupni prihvatljivi troškovi
= Ukupna ugovorena vrijednost projekta HRK]]/7.5345</f>
        <v>65873.64788638927</v>
      </c>
      <c r="AA3908" s="44" t="s">
        <v>12326</v>
      </c>
      <c r="AB3908" s="44" t="s">
        <v>753</v>
      </c>
      <c r="AC3908" s="107" t="s">
        <v>14205</v>
      </c>
      <c r="AD3908" s="43" t="s">
        <v>12328</v>
      </c>
    </row>
    <row r="3909" spans="1:30" ht="88.5" customHeight="1" x14ac:dyDescent="0.2">
      <c r="A3909" s="66" t="s">
        <v>14206</v>
      </c>
      <c r="B3909" s="55" t="s">
        <v>12136</v>
      </c>
      <c r="C3909" s="56" t="s">
        <v>12323</v>
      </c>
      <c r="D3909" s="88" t="s">
        <v>13685</v>
      </c>
      <c r="E3909" s="44" t="s">
        <v>76</v>
      </c>
      <c r="F3909" s="62" t="s">
        <v>14207</v>
      </c>
      <c r="G3909" s="64" t="s">
        <v>14208</v>
      </c>
      <c r="H3909" s="59">
        <v>44735</v>
      </c>
      <c r="I3909" s="59">
        <v>45192</v>
      </c>
      <c r="J3909" s="48" t="str">
        <f>IF(Ugovori_OPULJP[[#This Row],[DATUM ZAVRŠETKA OPERACIJE]]&gt;DATE(2024,3,31),"u provedbi","završen")</f>
        <v>završen</v>
      </c>
      <c r="K3909" s="58" t="s">
        <v>10476</v>
      </c>
      <c r="L3909" s="58" t="s">
        <v>37</v>
      </c>
      <c r="M3909" s="49">
        <v>0.85</v>
      </c>
      <c r="N3909" s="49">
        <v>0.15</v>
      </c>
      <c r="O3909" s="50">
        <f>Ugovori_OPULJP[[#This Row],[Bespovratna sredstva - Ukupno (EU+Nac) HRK
= Ukupna ugovorena vrijednost bespovratnih sredstava]]*Ugovori_OPULJP[[#This Row],[EU STOPA SUFINANCIRANJA %
EU CO-FINANCING RATE %]]</f>
        <v>305574.65999999997</v>
      </c>
      <c r="P3909" s="51">
        <f>Ugovori_OPULJP[[#This Row],[Bespovratna sredstva - EU dio - HRK]]/7.5345</f>
        <v>40556.727055544492</v>
      </c>
      <c r="Q3909" s="50">
        <f>Ugovori_OPULJP[[#This Row],[Bespovratna sredstva - Ukupno (EU+Nac) HRK
= Ukupna ugovorena vrijednost bespovratnih sredstava]]*Ugovori_OPULJP[[#This Row],[STOPA NACIONALNOG SUFINANCIRANJA %]]</f>
        <v>53924.939999999995</v>
      </c>
      <c r="R3909" s="51">
        <f>Ugovori_OPULJP[[#This Row],[Bespovratna sredstva - Nacionalni dio - HRK]]/7.5345</f>
        <v>7157.0694803902043</v>
      </c>
      <c r="S3909" s="52">
        <v>359499.6</v>
      </c>
      <c r="T3909" s="53">
        <f>Ugovori_OPULJP[[#This Row],[Bespovratna sredstva - Ukupno (EU+Nac) HRK
= Ukupna ugovorena vrijednost bespovratnih sredstava]]/7.5345</f>
        <v>47713.796535934693</v>
      </c>
      <c r="U3909" s="50">
        <v>0</v>
      </c>
      <c r="V3909" s="51">
        <f>Ugovori_OPULJP[[#This Row],[Javni doprinos korisnika - HRK]]/7.5345</f>
        <v>0</v>
      </c>
      <c r="W3909" s="50">
        <v>0</v>
      </c>
      <c r="X3909" s="51">
        <f>Ugovori_OPULJP[[#This Row],[Privatni doprinos korisnika - HRK]]/7.5345</f>
        <v>0</v>
      </c>
      <c r="Y3909" s="52">
        <v>359499.6</v>
      </c>
      <c r="Z3909" s="53">
        <f>Ugovori_OPULJP[[#This Row],[UKUPNI PRIHVATLJIVI IZDACI
TOTAL ELIGIBLE EXPENDITURE
= Bespovratna sredstva ukupno + doprinos korisnika
= Ukupni prihvatljivi troškovi
= Ukupna ugovorena vrijednost projekta HRK]]/7.5345</f>
        <v>47713.796535934693</v>
      </c>
      <c r="AA3909" s="44" t="s">
        <v>12326</v>
      </c>
      <c r="AB3909" s="44" t="s">
        <v>753</v>
      </c>
      <c r="AC3909" s="107" t="s">
        <v>14209</v>
      </c>
      <c r="AD3909" s="43" t="s">
        <v>12328</v>
      </c>
    </row>
    <row r="3910" spans="1:30" ht="88.5" customHeight="1" x14ac:dyDescent="0.2">
      <c r="A3910" s="61" t="s">
        <v>14210</v>
      </c>
      <c r="B3910" s="55" t="s">
        <v>12136</v>
      </c>
      <c r="C3910" s="56" t="s">
        <v>12323</v>
      </c>
      <c r="D3910" s="88" t="s">
        <v>13685</v>
      </c>
      <c r="E3910" s="44" t="s">
        <v>76</v>
      </c>
      <c r="F3910" s="62" t="s">
        <v>14211</v>
      </c>
      <c r="G3910" s="62" t="s">
        <v>14212</v>
      </c>
      <c r="H3910" s="59">
        <v>44608</v>
      </c>
      <c r="I3910" s="59">
        <v>45154</v>
      </c>
      <c r="J3910" s="48" t="str">
        <f>IF(Ugovori_OPULJP[[#This Row],[DATUM ZAVRŠETKA OPERACIJE]]&gt;DATE(2024,3,31),"u provedbi","završen")</f>
        <v>završen</v>
      </c>
      <c r="K3910" s="58" t="s">
        <v>154</v>
      </c>
      <c r="L3910" s="58" t="s">
        <v>37</v>
      </c>
      <c r="M3910" s="68">
        <v>0.85</v>
      </c>
      <c r="N3910" s="49">
        <v>0.15</v>
      </c>
      <c r="O3910" s="50">
        <f>Ugovori_OPULJP[[#This Row],[Bespovratna sredstva - Ukupno (EU+Nac) HRK
= Ukupna ugovorena vrijednost bespovratnih sredstava]]*Ugovori_OPULJP[[#This Row],[EU STOPA SUFINANCIRANJA %
EU CO-FINANCING RATE %]]</f>
        <v>400058.875</v>
      </c>
      <c r="P3910" s="51">
        <f>Ugovori_OPULJP[[#This Row],[Bespovratna sredstva - EU dio - HRK]]/7.5345</f>
        <v>53096.937421195827</v>
      </c>
      <c r="Q3910" s="50">
        <f>Ugovori_OPULJP[[#This Row],[Bespovratna sredstva - Ukupno (EU+Nac) HRK
= Ukupna ugovorena vrijednost bespovratnih sredstava]]*Ugovori_OPULJP[[#This Row],[STOPA NACIONALNOG SUFINANCIRANJA %]]</f>
        <v>70598.625</v>
      </c>
      <c r="R3910" s="51">
        <f>Ugovori_OPULJP[[#This Row],[Bespovratna sredstva - Nacionalni dio - HRK]]/7.5345</f>
        <v>9370.047780211029</v>
      </c>
      <c r="S3910" s="50">
        <v>470657.5</v>
      </c>
      <c r="T3910" s="51">
        <f>Ugovori_OPULJP[[#This Row],[Bespovratna sredstva - Ukupno (EU+Nac) HRK
= Ukupna ugovorena vrijednost bespovratnih sredstava]]/7.5345</f>
        <v>62466.98520140686</v>
      </c>
      <c r="U3910" s="50">
        <v>0</v>
      </c>
      <c r="V3910" s="51">
        <f>Ugovori_OPULJP[[#This Row],[Javni doprinos korisnika - HRK]]/7.5345</f>
        <v>0</v>
      </c>
      <c r="W3910" s="50">
        <v>0</v>
      </c>
      <c r="X3910" s="51">
        <f>Ugovori_OPULJP[[#This Row],[Privatni doprinos korisnika - HRK]]/7.5345</f>
        <v>0</v>
      </c>
      <c r="Y3910" s="52">
        <v>470657.5</v>
      </c>
      <c r="Z3910" s="53">
        <f>Ugovori_OPULJP[[#This Row],[UKUPNI PRIHVATLJIVI IZDACI
TOTAL ELIGIBLE EXPENDITURE
= Bespovratna sredstva ukupno + doprinos korisnika
= Ukupni prihvatljivi troškovi
= Ukupna ugovorena vrijednost projekta HRK]]/7.5345</f>
        <v>62466.98520140686</v>
      </c>
      <c r="AA3910" s="57" t="s">
        <v>12326</v>
      </c>
      <c r="AB3910" s="57" t="s">
        <v>753</v>
      </c>
      <c r="AC3910" s="107" t="s">
        <v>14213</v>
      </c>
      <c r="AD3910" s="43" t="s">
        <v>12328</v>
      </c>
    </row>
    <row r="3911" spans="1:30" ht="88.5" customHeight="1" x14ac:dyDescent="0.2">
      <c r="A3911" s="61" t="s">
        <v>14214</v>
      </c>
      <c r="B3911" s="55" t="s">
        <v>12136</v>
      </c>
      <c r="C3911" s="56" t="s">
        <v>12323</v>
      </c>
      <c r="D3911" s="88" t="s">
        <v>13685</v>
      </c>
      <c r="E3911" s="44" t="s">
        <v>76</v>
      </c>
      <c r="F3911" s="62" t="s">
        <v>14215</v>
      </c>
      <c r="G3911" s="62" t="s">
        <v>14216</v>
      </c>
      <c r="H3911" s="59">
        <v>44502</v>
      </c>
      <c r="I3911" s="59">
        <v>45048</v>
      </c>
      <c r="J3911" s="48" t="str">
        <f>IF(Ugovori_OPULJP[[#This Row],[DATUM ZAVRŠETKA OPERACIJE]]&gt;DATE(2024,3,31),"u provedbi","završen")</f>
        <v>završen</v>
      </c>
      <c r="K3911" s="58" t="s">
        <v>211</v>
      </c>
      <c r="L3911" s="67" t="s">
        <v>211</v>
      </c>
      <c r="M3911" s="49">
        <v>0.85</v>
      </c>
      <c r="N3911" s="49">
        <v>0.15</v>
      </c>
      <c r="O3911" s="50">
        <f>Ugovori_OPULJP[[#This Row],[Bespovratna sredstva - Ukupno (EU+Nac) HRK
= Ukupna ugovorena vrijednost bespovratnih sredstava]]*Ugovori_OPULJP[[#This Row],[EU STOPA SUFINANCIRANJA %
EU CO-FINANCING RATE %]]</f>
        <v>417804.07</v>
      </c>
      <c r="P3911" s="51">
        <f>Ugovori_OPULJP[[#This Row],[Bespovratna sredstva - EU dio - HRK]]/7.5345</f>
        <v>55452.129537461013</v>
      </c>
      <c r="Q3911" s="50">
        <f>Ugovori_OPULJP[[#This Row],[Bespovratna sredstva - Ukupno (EU+Nac) HRK
= Ukupna ugovorena vrijednost bespovratnih sredstava]]*Ugovori_OPULJP[[#This Row],[STOPA NACIONALNOG SUFINANCIRANJA %]]</f>
        <v>73730.13</v>
      </c>
      <c r="R3911" s="51">
        <f>Ugovori_OPULJP[[#This Row],[Bespovratna sredstva - Nacionalni dio - HRK]]/7.5345</f>
        <v>9785.6699183754736</v>
      </c>
      <c r="S3911" s="52">
        <v>491534.2</v>
      </c>
      <c r="T3911" s="53">
        <f>Ugovori_OPULJP[[#This Row],[Bespovratna sredstva - Ukupno (EU+Nac) HRK
= Ukupna ugovorena vrijednost bespovratnih sredstava]]/7.5345</f>
        <v>65237.799455836481</v>
      </c>
      <c r="U3911" s="50">
        <v>0</v>
      </c>
      <c r="V3911" s="51">
        <f>Ugovori_OPULJP[[#This Row],[Javni doprinos korisnika - HRK]]/7.5345</f>
        <v>0</v>
      </c>
      <c r="W3911" s="50">
        <v>0</v>
      </c>
      <c r="X3911" s="51">
        <f>Ugovori_OPULJP[[#This Row],[Privatni doprinos korisnika - HRK]]/7.5345</f>
        <v>0</v>
      </c>
      <c r="Y3911" s="52">
        <v>491534.2</v>
      </c>
      <c r="Z3911" s="53">
        <f>Ugovori_OPULJP[[#This Row],[UKUPNI PRIHVATLJIVI IZDACI
TOTAL ELIGIBLE EXPENDITURE
= Bespovratna sredstva ukupno + doprinos korisnika
= Ukupni prihvatljivi troškovi
= Ukupna ugovorena vrijednost projekta HRK]]/7.5345</f>
        <v>65237.799455836481</v>
      </c>
      <c r="AA3911" s="44" t="s">
        <v>12326</v>
      </c>
      <c r="AB3911" s="44" t="s">
        <v>753</v>
      </c>
      <c r="AC3911" s="107" t="s">
        <v>14217</v>
      </c>
      <c r="AD3911" s="43" t="s">
        <v>12328</v>
      </c>
    </row>
    <row r="3912" spans="1:30" ht="88.5" customHeight="1" x14ac:dyDescent="0.2">
      <c r="A3912" s="61" t="s">
        <v>14218</v>
      </c>
      <c r="B3912" s="55" t="s">
        <v>12136</v>
      </c>
      <c r="C3912" s="56" t="s">
        <v>12323</v>
      </c>
      <c r="D3912" s="88" t="s">
        <v>13685</v>
      </c>
      <c r="E3912" s="44" t="s">
        <v>76</v>
      </c>
      <c r="F3912" s="62" t="s">
        <v>14219</v>
      </c>
      <c r="G3912" s="62" t="s">
        <v>14220</v>
      </c>
      <c r="H3912" s="59">
        <v>44670</v>
      </c>
      <c r="I3912" s="59">
        <v>45218</v>
      </c>
      <c r="J3912" s="48" t="str">
        <f>IF(Ugovori_OPULJP[[#This Row],[DATUM ZAVRŠETKA OPERACIJE]]&gt;DATE(2024,3,31),"u provedbi","završen")</f>
        <v>završen</v>
      </c>
      <c r="K3912" s="46" t="s">
        <v>37</v>
      </c>
      <c r="L3912" s="67" t="s">
        <v>37</v>
      </c>
      <c r="M3912" s="49">
        <v>0.85</v>
      </c>
      <c r="N3912" s="49">
        <v>0.15</v>
      </c>
      <c r="O3912" s="50">
        <f>Ugovori_OPULJP[[#This Row],[Bespovratna sredstva - Ukupno (EU+Nac) HRK
= Ukupna ugovorena vrijednost bespovratnih sredstava]]*Ugovori_OPULJP[[#This Row],[EU STOPA SUFINANCIRANJA %
EU CO-FINANCING RATE %]]</f>
        <v>421036.98550000001</v>
      </c>
      <c r="P3912" s="51">
        <f>Ugovori_OPULJP[[#This Row],[Bespovratna sredstva - EU dio - HRK]]/7.5345</f>
        <v>55881.211161988183</v>
      </c>
      <c r="Q3912" s="50">
        <f>Ugovori_OPULJP[[#This Row],[Bespovratna sredstva - Ukupno (EU+Nac) HRK
= Ukupna ugovorena vrijednost bespovratnih sredstava]]*Ugovori_OPULJP[[#This Row],[STOPA NACIONALNOG SUFINANCIRANJA %]]</f>
        <v>74300.644499999995</v>
      </c>
      <c r="R3912" s="51">
        <f>Ugovori_OPULJP[[#This Row],[Bespovratna sredstva - Nacionalni dio - HRK]]/7.5345</f>
        <v>9861.3902050567376</v>
      </c>
      <c r="S3912" s="52">
        <v>495337.63</v>
      </c>
      <c r="T3912" s="53">
        <f>Ugovori_OPULJP[[#This Row],[Bespovratna sredstva - Ukupno (EU+Nac) HRK
= Ukupna ugovorena vrijednost bespovratnih sredstava]]/7.5345</f>
        <v>65742.601367044917</v>
      </c>
      <c r="U3912" s="50">
        <v>0</v>
      </c>
      <c r="V3912" s="51">
        <f>Ugovori_OPULJP[[#This Row],[Javni doprinos korisnika - HRK]]/7.5345</f>
        <v>0</v>
      </c>
      <c r="W3912" s="50">
        <v>0</v>
      </c>
      <c r="X3912" s="51">
        <f>Ugovori_OPULJP[[#This Row],[Privatni doprinos korisnika - HRK]]/7.5345</f>
        <v>0</v>
      </c>
      <c r="Y3912" s="52">
        <v>495337.63</v>
      </c>
      <c r="Z3912" s="53">
        <f>Ugovori_OPULJP[[#This Row],[UKUPNI PRIHVATLJIVI IZDACI
TOTAL ELIGIBLE EXPENDITURE
= Bespovratna sredstva ukupno + doprinos korisnika
= Ukupni prihvatljivi troškovi
= Ukupna ugovorena vrijednost projekta HRK]]/7.5345</f>
        <v>65742.601367044917</v>
      </c>
      <c r="AA3912" s="44" t="s">
        <v>12326</v>
      </c>
      <c r="AB3912" s="44" t="s">
        <v>753</v>
      </c>
      <c r="AC3912" s="107" t="s">
        <v>14221</v>
      </c>
      <c r="AD3912" s="43" t="s">
        <v>12328</v>
      </c>
    </row>
    <row r="3913" spans="1:30" ht="88.5" customHeight="1" x14ac:dyDescent="0.2">
      <c r="A3913" s="61" t="s">
        <v>14222</v>
      </c>
      <c r="B3913" s="55" t="s">
        <v>12136</v>
      </c>
      <c r="C3913" s="56" t="s">
        <v>12323</v>
      </c>
      <c r="D3913" s="88" t="s">
        <v>13685</v>
      </c>
      <c r="E3913" s="44" t="s">
        <v>76</v>
      </c>
      <c r="F3913" s="62" t="s">
        <v>14223</v>
      </c>
      <c r="G3913" s="62" t="s">
        <v>14224</v>
      </c>
      <c r="H3913" s="59">
        <v>44553</v>
      </c>
      <c r="I3913" s="59">
        <v>44918</v>
      </c>
      <c r="J3913" s="48" t="str">
        <f>IF(Ugovori_OPULJP[[#This Row],[DATUM ZAVRŠETKA OPERACIJE]]&gt;DATE(2024,3,31),"u provedbi","završen")</f>
        <v>završen</v>
      </c>
      <c r="K3913" s="67" t="s">
        <v>37</v>
      </c>
      <c r="L3913" s="58" t="s">
        <v>37</v>
      </c>
      <c r="M3913" s="74" t="s">
        <v>3114</v>
      </c>
      <c r="N3913" s="49">
        <v>0.15</v>
      </c>
      <c r="O3913" s="50">
        <f>Ugovori_OPULJP[[#This Row],[Bespovratna sredstva - Ukupno (EU+Nac) HRK
= Ukupna ugovorena vrijednost bespovratnih sredstava]]*Ugovori_OPULJP[[#This Row],[EU STOPA SUFINANCIRANJA %
EU CO-FINANCING RATE %]]</f>
        <v>422444.76400000002</v>
      </c>
      <c r="P3913" s="51">
        <f>Ugovori_OPULJP[[#This Row],[Bespovratna sredstva - EU dio - HRK]]/7.5345</f>
        <v>56068.055478133916</v>
      </c>
      <c r="Q3913" s="50">
        <f>Ugovori_OPULJP[[#This Row],[Bespovratna sredstva - Ukupno (EU+Nac) HRK
= Ukupna ugovorena vrijednost bespovratnih sredstava]]*Ugovori_OPULJP[[#This Row],[STOPA NACIONALNOG SUFINANCIRANJA %]]</f>
        <v>74549.076000000001</v>
      </c>
      <c r="R3913" s="51">
        <f>Ugovori_OPULJP[[#This Row],[Bespovratna sredstva - Nacionalni dio - HRK]]/7.5345</f>
        <v>9894.3627314353962</v>
      </c>
      <c r="S3913" s="52">
        <v>496993.84</v>
      </c>
      <c r="T3913" s="53">
        <f>Ugovori_OPULJP[[#This Row],[Bespovratna sredstva - Ukupno (EU+Nac) HRK
= Ukupna ugovorena vrijednost bespovratnih sredstava]]/7.5345</f>
        <v>65962.41820956931</v>
      </c>
      <c r="U3913" s="50">
        <v>0</v>
      </c>
      <c r="V3913" s="51">
        <f>Ugovori_OPULJP[[#This Row],[Javni doprinos korisnika - HRK]]/7.5345</f>
        <v>0</v>
      </c>
      <c r="W3913" s="50">
        <v>0</v>
      </c>
      <c r="X3913" s="51">
        <f>Ugovori_OPULJP[[#This Row],[Privatni doprinos korisnika - HRK]]/7.5345</f>
        <v>0</v>
      </c>
      <c r="Y3913" s="52">
        <v>496993.84</v>
      </c>
      <c r="Z3913" s="53">
        <f>Ugovori_OPULJP[[#This Row],[UKUPNI PRIHVATLJIVI IZDACI
TOTAL ELIGIBLE EXPENDITURE
= Bespovratna sredstva ukupno + doprinos korisnika
= Ukupni prihvatljivi troškovi
= Ukupna ugovorena vrijednost projekta HRK]]/7.5345</f>
        <v>65962.41820956931</v>
      </c>
      <c r="AA3913" s="44" t="s">
        <v>12326</v>
      </c>
      <c r="AB3913" s="44" t="s">
        <v>753</v>
      </c>
      <c r="AC3913" s="107" t="s">
        <v>14225</v>
      </c>
      <c r="AD3913" s="43" t="s">
        <v>12328</v>
      </c>
    </row>
    <row r="3914" spans="1:30" ht="88.5" customHeight="1" x14ac:dyDescent="0.2">
      <c r="A3914" s="66" t="s">
        <v>14226</v>
      </c>
      <c r="B3914" s="55" t="s">
        <v>12136</v>
      </c>
      <c r="C3914" s="56" t="s">
        <v>12323</v>
      </c>
      <c r="D3914" s="88" t="s">
        <v>13685</v>
      </c>
      <c r="E3914" s="44" t="s">
        <v>76</v>
      </c>
      <c r="F3914" s="62" t="s">
        <v>14227</v>
      </c>
      <c r="G3914" s="62" t="s">
        <v>14228</v>
      </c>
      <c r="H3914" s="59">
        <v>44553</v>
      </c>
      <c r="I3914" s="59">
        <v>44918</v>
      </c>
      <c r="J3914" s="48" t="str">
        <f>IF(Ugovori_OPULJP[[#This Row],[DATUM ZAVRŠETKA OPERACIJE]]&gt;DATE(2024,3,31),"u provedbi","završen")</f>
        <v>završen</v>
      </c>
      <c r="K3914" s="67" t="s">
        <v>333</v>
      </c>
      <c r="L3914" s="58" t="s">
        <v>333</v>
      </c>
      <c r="M3914" s="74" t="s">
        <v>3114</v>
      </c>
      <c r="N3914" s="49">
        <v>0.15</v>
      </c>
      <c r="O3914" s="50">
        <f>Ugovori_OPULJP[[#This Row],[Bespovratna sredstva - Ukupno (EU+Nac) HRK
= Ukupna ugovorena vrijednost bespovratnih sredstava]]*Ugovori_OPULJP[[#This Row],[EU STOPA SUFINANCIRANJA %
EU CO-FINANCING RATE %]]</f>
        <v>307019.78749999998</v>
      </c>
      <c r="P3914" s="51">
        <f>Ugovori_OPULJP[[#This Row],[Bespovratna sredstva - EU dio - HRK]]/7.5345</f>
        <v>40748.528435861699</v>
      </c>
      <c r="Q3914" s="50">
        <f>Ugovori_OPULJP[[#This Row],[Bespovratna sredstva - Ukupno (EU+Nac) HRK
= Ukupna ugovorena vrijednost bespovratnih sredstava]]*Ugovori_OPULJP[[#This Row],[STOPA NACIONALNOG SUFINANCIRANJA %]]</f>
        <v>54179.962500000001</v>
      </c>
      <c r="R3914" s="51">
        <f>Ugovori_OPULJP[[#This Row],[Bespovratna sredstva - Nacionalni dio - HRK]]/7.5345</f>
        <v>7190.9167827991241</v>
      </c>
      <c r="S3914" s="52">
        <v>361199.75</v>
      </c>
      <c r="T3914" s="53">
        <f>Ugovori_OPULJP[[#This Row],[Bespovratna sredstva - Ukupno (EU+Nac) HRK
= Ukupna ugovorena vrijednost bespovratnih sredstava]]/7.5345</f>
        <v>47939.445218660825</v>
      </c>
      <c r="U3914" s="50">
        <v>0</v>
      </c>
      <c r="V3914" s="51">
        <f>Ugovori_OPULJP[[#This Row],[Javni doprinos korisnika - HRK]]/7.5345</f>
        <v>0</v>
      </c>
      <c r="W3914" s="50">
        <v>0</v>
      </c>
      <c r="X3914" s="51">
        <f>Ugovori_OPULJP[[#This Row],[Privatni doprinos korisnika - HRK]]/7.5345</f>
        <v>0</v>
      </c>
      <c r="Y3914" s="52">
        <v>361199.75</v>
      </c>
      <c r="Z3914" s="53">
        <f>Ugovori_OPULJP[[#This Row],[UKUPNI PRIHVATLJIVI IZDACI
TOTAL ELIGIBLE EXPENDITURE
= Bespovratna sredstva ukupno + doprinos korisnika
= Ukupni prihvatljivi troškovi
= Ukupna ugovorena vrijednost projekta HRK]]/7.5345</f>
        <v>47939.445218660825</v>
      </c>
      <c r="AA3914" s="44" t="s">
        <v>12326</v>
      </c>
      <c r="AB3914" s="44" t="s">
        <v>753</v>
      </c>
      <c r="AC3914" s="107" t="s">
        <v>14229</v>
      </c>
      <c r="AD3914" s="43" t="s">
        <v>12328</v>
      </c>
    </row>
    <row r="3915" spans="1:30" ht="88.5" customHeight="1" x14ac:dyDescent="0.2">
      <c r="A3915" s="41" t="s">
        <v>14230</v>
      </c>
      <c r="B3915" s="55" t="s">
        <v>12136</v>
      </c>
      <c r="C3915" s="56" t="s">
        <v>12323</v>
      </c>
      <c r="D3915" s="56" t="s">
        <v>13685</v>
      </c>
      <c r="E3915" s="57" t="s">
        <v>76</v>
      </c>
      <c r="F3915" s="62" t="s">
        <v>14231</v>
      </c>
      <c r="G3915" s="62" t="s">
        <v>14232</v>
      </c>
      <c r="H3915" s="59">
        <v>44769</v>
      </c>
      <c r="I3915" s="59">
        <v>45134</v>
      </c>
      <c r="J3915" s="48" t="str">
        <f>IF(Ugovori_OPULJP[[#This Row],[DATUM ZAVRŠETKA OPERACIJE]]&gt;DATE(2024,3,31),"u provedbi","završen")</f>
        <v>završen</v>
      </c>
      <c r="K3915" s="67" t="s">
        <v>10510</v>
      </c>
      <c r="L3915" s="58" t="s">
        <v>37</v>
      </c>
      <c r="M3915" s="49">
        <v>0.85</v>
      </c>
      <c r="N3915" s="49">
        <v>0.15</v>
      </c>
      <c r="O3915" s="50">
        <f>Ugovori_OPULJP[[#This Row],[Bespovratna sredstva - Ukupno (EU+Nac) HRK
= Ukupna ugovorena vrijednost bespovratnih sredstava]]*Ugovori_OPULJP[[#This Row],[EU STOPA SUFINANCIRANJA %
EU CO-FINANCING RATE %]]</f>
        <v>402562.09949999995</v>
      </c>
      <c r="P3915" s="51">
        <f>Ugovori_OPULJP[[#This Row],[Bespovratna sredstva - EU dio - HRK]]/7.5345</f>
        <v>53429.172406928119</v>
      </c>
      <c r="Q3915" s="50">
        <f>Ugovori_OPULJP[[#This Row],[Bespovratna sredstva - Ukupno (EU+Nac) HRK
= Ukupna ugovorena vrijednost bespovratnih sredstava]]*Ugovori_OPULJP[[#This Row],[STOPA NACIONALNOG SUFINANCIRANJA %]]</f>
        <v>71040.37049999999</v>
      </c>
      <c r="R3915" s="51">
        <f>Ugovori_OPULJP[[#This Row],[Bespovratna sredstva - Nacionalni dio - HRK]]/7.5345</f>
        <v>9428.6774835755514</v>
      </c>
      <c r="S3915" s="52">
        <v>473602.47</v>
      </c>
      <c r="T3915" s="53">
        <f>Ugovori_OPULJP[[#This Row],[Bespovratna sredstva - Ukupno (EU+Nac) HRK
= Ukupna ugovorena vrijednost bespovratnih sredstava]]/7.5345</f>
        <v>62857.849890503676</v>
      </c>
      <c r="U3915" s="50">
        <v>0</v>
      </c>
      <c r="V3915" s="51">
        <f>Ugovori_OPULJP[[#This Row],[Javni doprinos korisnika - HRK]]/7.5345</f>
        <v>0</v>
      </c>
      <c r="W3915" s="50">
        <v>0</v>
      </c>
      <c r="X3915" s="51">
        <f>Ugovori_OPULJP[[#This Row],[Privatni doprinos korisnika - HRK]]/7.5345</f>
        <v>0</v>
      </c>
      <c r="Y3915" s="52">
        <v>473602.47</v>
      </c>
      <c r="Z3915" s="53">
        <f>Ugovori_OPULJP[[#This Row],[UKUPNI PRIHVATLJIVI IZDACI
TOTAL ELIGIBLE EXPENDITURE
= Bespovratna sredstva ukupno + doprinos korisnika
= Ukupni prihvatljivi troškovi
= Ukupna ugovorena vrijednost projekta HRK]]/7.5345</f>
        <v>62857.849890503676</v>
      </c>
      <c r="AA3915" s="57" t="s">
        <v>12326</v>
      </c>
      <c r="AB3915" s="57" t="s">
        <v>753</v>
      </c>
      <c r="AC3915" s="107" t="s">
        <v>14233</v>
      </c>
      <c r="AD3915" s="63" t="s">
        <v>12328</v>
      </c>
    </row>
    <row r="3916" spans="1:30" ht="88.5" customHeight="1" x14ac:dyDescent="0.2">
      <c r="A3916" s="66" t="s">
        <v>14234</v>
      </c>
      <c r="B3916" s="55" t="s">
        <v>12136</v>
      </c>
      <c r="C3916" s="56" t="s">
        <v>12323</v>
      </c>
      <c r="D3916" s="88" t="s">
        <v>13685</v>
      </c>
      <c r="E3916" s="44" t="s">
        <v>76</v>
      </c>
      <c r="F3916" s="62" t="s">
        <v>14235</v>
      </c>
      <c r="G3916" s="62" t="s">
        <v>14236</v>
      </c>
      <c r="H3916" s="59">
        <v>44553</v>
      </c>
      <c r="I3916" s="59">
        <v>44980</v>
      </c>
      <c r="J3916" s="48" t="str">
        <f>IF(Ugovori_OPULJP[[#This Row],[DATUM ZAVRŠETKA OPERACIJE]]&gt;DATE(2024,3,31),"u provedbi","završen")</f>
        <v>završen</v>
      </c>
      <c r="K3916" s="67" t="s">
        <v>155</v>
      </c>
      <c r="L3916" s="46" t="s">
        <v>155</v>
      </c>
      <c r="M3916" s="74" t="s">
        <v>3114</v>
      </c>
      <c r="N3916" s="49">
        <v>0.15</v>
      </c>
      <c r="O3916" s="50">
        <f>Ugovori_OPULJP[[#This Row],[Bespovratna sredstva - Ukupno (EU+Nac) HRK
= Ukupna ugovorena vrijednost bespovratnih sredstava]]*Ugovori_OPULJP[[#This Row],[EU STOPA SUFINANCIRANJA %
EU CO-FINANCING RATE %]]</f>
        <v>385147.90299999999</v>
      </c>
      <c r="P3916" s="51">
        <f>Ugovori_OPULJP[[#This Row],[Bespovratna sredstva - EU dio - HRK]]/7.5345</f>
        <v>51117.911341163977</v>
      </c>
      <c r="Q3916" s="50">
        <f>Ugovori_OPULJP[[#This Row],[Bespovratna sredstva - Ukupno (EU+Nac) HRK
= Ukupna ugovorena vrijednost bespovratnih sredstava]]*Ugovori_OPULJP[[#This Row],[STOPA NACIONALNOG SUFINANCIRANJA %]]</f>
        <v>67967.277000000002</v>
      </c>
      <c r="R3916" s="51">
        <f>Ugovori_OPULJP[[#This Row],[Bespovratna sredstva - Nacionalni dio - HRK]]/7.5345</f>
        <v>9020.8078837348203</v>
      </c>
      <c r="S3916" s="52">
        <v>453115.18</v>
      </c>
      <c r="T3916" s="53">
        <f>Ugovori_OPULJP[[#This Row],[Bespovratna sredstva - Ukupno (EU+Nac) HRK
= Ukupna ugovorena vrijednost bespovratnih sredstava]]/7.5345</f>
        <v>60138.719224898792</v>
      </c>
      <c r="U3916" s="50">
        <v>0</v>
      </c>
      <c r="V3916" s="51">
        <f>Ugovori_OPULJP[[#This Row],[Javni doprinos korisnika - HRK]]/7.5345</f>
        <v>0</v>
      </c>
      <c r="W3916" s="50">
        <v>0</v>
      </c>
      <c r="X3916" s="51">
        <f>Ugovori_OPULJP[[#This Row],[Privatni doprinos korisnika - HRK]]/7.5345</f>
        <v>0</v>
      </c>
      <c r="Y3916" s="52">
        <v>453115.18</v>
      </c>
      <c r="Z3916" s="53">
        <f>Ugovori_OPULJP[[#This Row],[UKUPNI PRIHVATLJIVI IZDACI
TOTAL ELIGIBLE EXPENDITURE
= Bespovratna sredstva ukupno + doprinos korisnika
= Ukupni prihvatljivi troškovi
= Ukupna ugovorena vrijednost projekta HRK]]/7.5345</f>
        <v>60138.719224898792</v>
      </c>
      <c r="AA3916" s="44" t="s">
        <v>12326</v>
      </c>
      <c r="AB3916" s="44" t="s">
        <v>753</v>
      </c>
      <c r="AC3916" s="107" t="s">
        <v>14237</v>
      </c>
      <c r="AD3916" s="43" t="s">
        <v>12328</v>
      </c>
    </row>
    <row r="3917" spans="1:30" ht="88.5" customHeight="1" x14ac:dyDescent="0.2">
      <c r="A3917" s="61" t="s">
        <v>14238</v>
      </c>
      <c r="B3917" s="55" t="s">
        <v>12136</v>
      </c>
      <c r="C3917" s="56" t="s">
        <v>12323</v>
      </c>
      <c r="D3917" s="88" t="s">
        <v>13685</v>
      </c>
      <c r="E3917" s="44" t="s">
        <v>76</v>
      </c>
      <c r="F3917" s="62" t="s">
        <v>14239</v>
      </c>
      <c r="G3917" s="62" t="s">
        <v>14240</v>
      </c>
      <c r="H3917" s="59">
        <v>44559</v>
      </c>
      <c r="I3917" s="59">
        <v>44957</v>
      </c>
      <c r="J3917" s="48" t="str">
        <f>IF(Ugovori_OPULJP[[#This Row],[DATUM ZAVRŠETKA OPERACIJE]]&gt;DATE(2024,3,31),"u provedbi","završen")</f>
        <v>završen</v>
      </c>
      <c r="K3917" s="58" t="s">
        <v>1833</v>
      </c>
      <c r="L3917" s="46" t="s">
        <v>271</v>
      </c>
      <c r="M3917" s="74" t="s">
        <v>3114</v>
      </c>
      <c r="N3917" s="49">
        <v>0.15</v>
      </c>
      <c r="O3917" s="50">
        <f>Ugovori_OPULJP[[#This Row],[Bespovratna sredstva - Ukupno (EU+Nac) HRK
= Ukupna ugovorena vrijednost bespovratnih sredstava]]*Ugovori_OPULJP[[#This Row],[EU STOPA SUFINANCIRANJA %
EU CO-FINANCING RATE %]]</f>
        <v>376883.24249999999</v>
      </c>
      <c r="P3917" s="51">
        <f>Ugovori_OPULJP[[#This Row],[Bespovratna sredstva - EU dio - HRK]]/7.5345</f>
        <v>50021.002389010551</v>
      </c>
      <c r="Q3917" s="50">
        <f>Ugovori_OPULJP[[#This Row],[Bespovratna sredstva - Ukupno (EU+Nac) HRK
= Ukupna ugovorena vrijednost bespovratnih sredstava]]*Ugovori_OPULJP[[#This Row],[STOPA NACIONALNOG SUFINANCIRANJA %]]</f>
        <v>66508.807499999995</v>
      </c>
      <c r="R3917" s="51">
        <f>Ugovori_OPULJP[[#This Row],[Bespovratna sredstva - Nacionalni dio - HRK]]/7.5345</f>
        <v>8827.235715707744</v>
      </c>
      <c r="S3917" s="52">
        <v>443392.05</v>
      </c>
      <c r="T3917" s="53">
        <f>Ugovori_OPULJP[[#This Row],[Bespovratna sredstva - Ukupno (EU+Nac) HRK
= Ukupna ugovorena vrijednost bespovratnih sredstava]]/7.5345</f>
        <v>58848.238104718293</v>
      </c>
      <c r="U3917" s="50">
        <v>0</v>
      </c>
      <c r="V3917" s="51">
        <f>Ugovori_OPULJP[[#This Row],[Javni doprinos korisnika - HRK]]/7.5345</f>
        <v>0</v>
      </c>
      <c r="W3917" s="50">
        <v>0</v>
      </c>
      <c r="X3917" s="51">
        <f>Ugovori_OPULJP[[#This Row],[Privatni doprinos korisnika - HRK]]/7.5345</f>
        <v>0</v>
      </c>
      <c r="Y3917" s="52">
        <v>443392.05</v>
      </c>
      <c r="Z3917" s="53">
        <f>Ugovori_OPULJP[[#This Row],[UKUPNI PRIHVATLJIVI IZDACI
TOTAL ELIGIBLE EXPENDITURE
= Bespovratna sredstva ukupno + doprinos korisnika
= Ukupni prihvatljivi troškovi
= Ukupna ugovorena vrijednost projekta HRK]]/7.5345</f>
        <v>58848.238104718293</v>
      </c>
      <c r="AA3917" s="57" t="s">
        <v>12326</v>
      </c>
      <c r="AB3917" s="57" t="s">
        <v>753</v>
      </c>
      <c r="AC3917" s="107" t="s">
        <v>14241</v>
      </c>
      <c r="AD3917" s="63" t="s">
        <v>12328</v>
      </c>
    </row>
    <row r="3918" spans="1:30" ht="88.5" customHeight="1" x14ac:dyDescent="0.2">
      <c r="A3918" s="61" t="s">
        <v>14242</v>
      </c>
      <c r="B3918" s="55" t="s">
        <v>12136</v>
      </c>
      <c r="C3918" s="56" t="s">
        <v>12323</v>
      </c>
      <c r="D3918" s="88" t="s">
        <v>13685</v>
      </c>
      <c r="E3918" s="44" t="s">
        <v>76</v>
      </c>
      <c r="F3918" s="62" t="s">
        <v>14243</v>
      </c>
      <c r="G3918" s="62" t="s">
        <v>1100</v>
      </c>
      <c r="H3918" s="59">
        <v>44805</v>
      </c>
      <c r="I3918" s="59">
        <v>45170</v>
      </c>
      <c r="J3918" s="48" t="str">
        <f>IF(Ugovori_OPULJP[[#This Row],[DATUM ZAVRŠETKA OPERACIJE]]&gt;DATE(2024,3,31),"u provedbi","završen")</f>
        <v>završen</v>
      </c>
      <c r="K3918" s="46" t="s">
        <v>173</v>
      </c>
      <c r="L3918" s="46" t="s">
        <v>173</v>
      </c>
      <c r="M3918" s="49">
        <v>0.85</v>
      </c>
      <c r="N3918" s="49">
        <v>0.15</v>
      </c>
      <c r="O3918" s="50">
        <f>Ugovori_OPULJP[[#This Row],[Bespovratna sredstva - Ukupno (EU+Nac) HRK
= Ukupna ugovorena vrijednost bespovratnih sredstava]]*Ugovori_OPULJP[[#This Row],[EU STOPA SUFINANCIRANJA %
EU CO-FINANCING RATE %]]</f>
        <v>327504.42200000002</v>
      </c>
      <c r="P3918" s="51">
        <f>Ugovori_OPULJP[[#This Row],[Bespovratna sredstva - EU dio - HRK]]/7.5345</f>
        <v>43467.306656048844</v>
      </c>
      <c r="Q3918" s="50">
        <f>Ugovori_OPULJP[[#This Row],[Bespovratna sredstva - Ukupno (EU+Nac) HRK
= Ukupna ugovorena vrijednost bespovratnih sredstava]]*Ugovori_OPULJP[[#This Row],[STOPA NACIONALNOG SUFINANCIRANJA %]]</f>
        <v>57794.898000000001</v>
      </c>
      <c r="R3918" s="51">
        <f>Ugovori_OPULJP[[#This Row],[Bespovratna sredstva - Nacionalni dio - HRK]]/7.5345</f>
        <v>7670.7011745968539</v>
      </c>
      <c r="S3918" s="52">
        <v>385299.32</v>
      </c>
      <c r="T3918" s="51">
        <f>Ugovori_OPULJP[[#This Row],[Bespovratna sredstva - Ukupno (EU+Nac) HRK
= Ukupna ugovorena vrijednost bespovratnih sredstava]]/7.5345</f>
        <v>51138.007830645693</v>
      </c>
      <c r="U3918" s="50">
        <v>0</v>
      </c>
      <c r="V3918" s="51">
        <f>Ugovori_OPULJP[[#This Row],[Javni doprinos korisnika - HRK]]/7.5345</f>
        <v>0</v>
      </c>
      <c r="W3918" s="50">
        <v>0</v>
      </c>
      <c r="X3918" s="51">
        <f>Ugovori_OPULJP[[#This Row],[Privatni doprinos korisnika - HRK]]/7.5345</f>
        <v>0</v>
      </c>
      <c r="Y3918" s="52">
        <v>385299.32</v>
      </c>
      <c r="Z3918" s="53">
        <f>Ugovori_OPULJP[[#This Row],[UKUPNI PRIHVATLJIVI IZDACI
TOTAL ELIGIBLE EXPENDITURE
= Bespovratna sredstva ukupno + doprinos korisnika
= Ukupni prihvatljivi troškovi
= Ukupna ugovorena vrijednost projekta HRK]]/7.5345</f>
        <v>51138.007830645693</v>
      </c>
      <c r="AA3918" s="44" t="s">
        <v>12326</v>
      </c>
      <c r="AB3918" s="44" t="s">
        <v>753</v>
      </c>
      <c r="AC3918" s="107" t="s">
        <v>14244</v>
      </c>
      <c r="AD3918" s="43" t="s">
        <v>12328</v>
      </c>
    </row>
    <row r="3919" spans="1:30" ht="88.5" customHeight="1" x14ac:dyDescent="0.2">
      <c r="A3919" s="66" t="s">
        <v>14245</v>
      </c>
      <c r="B3919" s="55" t="s">
        <v>12136</v>
      </c>
      <c r="C3919" s="56" t="s">
        <v>12323</v>
      </c>
      <c r="D3919" s="88" t="s">
        <v>13685</v>
      </c>
      <c r="E3919" s="44" t="s">
        <v>76</v>
      </c>
      <c r="F3919" s="62" t="s">
        <v>14246</v>
      </c>
      <c r="G3919" s="62" t="s">
        <v>14247</v>
      </c>
      <c r="H3919" s="59">
        <v>44553</v>
      </c>
      <c r="I3919" s="59">
        <v>44918</v>
      </c>
      <c r="J3919" s="48" t="str">
        <f>IF(Ugovori_OPULJP[[#This Row],[DATUM ZAVRŠETKA OPERACIJE]]&gt;DATE(2024,3,31),"u provedbi","završen")</f>
        <v>završen</v>
      </c>
      <c r="K3919" s="67" t="s">
        <v>10510</v>
      </c>
      <c r="L3919" s="67" t="s">
        <v>37</v>
      </c>
      <c r="M3919" s="74" t="s">
        <v>3114</v>
      </c>
      <c r="N3919" s="49">
        <v>0.15</v>
      </c>
      <c r="O3919" s="50">
        <f>Ugovori_OPULJP[[#This Row],[Bespovratna sredstva - Ukupno (EU+Nac) HRK
= Ukupna ugovorena vrijednost bespovratnih sredstava]]*Ugovori_OPULJP[[#This Row],[EU STOPA SUFINANCIRANJA %
EU CO-FINANCING RATE %]]</f>
        <v>384854.56800000003</v>
      </c>
      <c r="P3919" s="51">
        <f>Ugovori_OPULJP[[#This Row],[Bespovratna sredstva - EU dio - HRK]]/7.5345</f>
        <v>51078.979096157673</v>
      </c>
      <c r="Q3919" s="50">
        <f>Ugovori_OPULJP[[#This Row],[Bespovratna sredstva - Ukupno (EU+Nac) HRK
= Ukupna ugovorena vrijednost bespovratnih sredstava]]*Ugovori_OPULJP[[#This Row],[STOPA NACIONALNOG SUFINANCIRANJA %]]</f>
        <v>67915.512000000002</v>
      </c>
      <c r="R3919" s="51">
        <f>Ugovori_OPULJP[[#This Row],[Bespovratna sredstva - Nacionalni dio - HRK]]/7.5345</f>
        <v>9013.9374875572357</v>
      </c>
      <c r="S3919" s="52">
        <v>452770.08</v>
      </c>
      <c r="T3919" s="53">
        <f>Ugovori_OPULJP[[#This Row],[Bespovratna sredstva - Ukupno (EU+Nac) HRK
= Ukupna ugovorena vrijednost bespovratnih sredstava]]/7.5345</f>
        <v>60092.916583714912</v>
      </c>
      <c r="U3919" s="50">
        <v>0</v>
      </c>
      <c r="V3919" s="51">
        <f>Ugovori_OPULJP[[#This Row],[Javni doprinos korisnika - HRK]]/7.5345</f>
        <v>0</v>
      </c>
      <c r="W3919" s="50">
        <v>0</v>
      </c>
      <c r="X3919" s="51">
        <f>Ugovori_OPULJP[[#This Row],[Privatni doprinos korisnika - HRK]]/7.5345</f>
        <v>0</v>
      </c>
      <c r="Y3919" s="52">
        <v>452770.08</v>
      </c>
      <c r="Z3919" s="53">
        <f>Ugovori_OPULJP[[#This Row],[UKUPNI PRIHVATLJIVI IZDACI
TOTAL ELIGIBLE EXPENDITURE
= Bespovratna sredstva ukupno + doprinos korisnika
= Ukupni prihvatljivi troškovi
= Ukupna ugovorena vrijednost projekta HRK]]/7.5345</f>
        <v>60092.916583714912</v>
      </c>
      <c r="AA3919" s="44" t="s">
        <v>12326</v>
      </c>
      <c r="AB3919" s="44" t="s">
        <v>753</v>
      </c>
      <c r="AC3919" s="107" t="s">
        <v>14248</v>
      </c>
      <c r="AD3919" s="43" t="s">
        <v>12328</v>
      </c>
    </row>
    <row r="3920" spans="1:30" ht="88.5" customHeight="1" x14ac:dyDescent="0.2">
      <c r="A3920" s="61" t="s">
        <v>14249</v>
      </c>
      <c r="B3920" s="55" t="s">
        <v>12136</v>
      </c>
      <c r="C3920" s="56" t="s">
        <v>12323</v>
      </c>
      <c r="D3920" s="88" t="s">
        <v>13685</v>
      </c>
      <c r="E3920" s="44" t="s">
        <v>76</v>
      </c>
      <c r="F3920" s="62" t="s">
        <v>14250</v>
      </c>
      <c r="G3920" s="62" t="s">
        <v>14251</v>
      </c>
      <c r="H3920" s="59">
        <v>44608</v>
      </c>
      <c r="I3920" s="59">
        <v>45154</v>
      </c>
      <c r="J3920" s="48" t="str">
        <f>IF(Ugovori_OPULJP[[#This Row],[DATUM ZAVRŠETKA OPERACIJE]]&gt;DATE(2024,3,31),"u provedbi","završen")</f>
        <v>završen</v>
      </c>
      <c r="K3920" s="58" t="s">
        <v>99</v>
      </c>
      <c r="L3920" s="58" t="s">
        <v>99</v>
      </c>
      <c r="M3920" s="68">
        <v>0.85</v>
      </c>
      <c r="N3920" s="49">
        <v>0.15</v>
      </c>
      <c r="O3920" s="50">
        <f>Ugovori_OPULJP[[#This Row],[Bespovratna sredstva - Ukupno (EU+Nac) HRK
= Ukupna ugovorena vrijednost bespovratnih sredstava]]*Ugovori_OPULJP[[#This Row],[EU STOPA SUFINANCIRANJA %
EU CO-FINANCING RATE %]]</f>
        <v>344986.68650000001</v>
      </c>
      <c r="P3920" s="51">
        <f>Ugovori_OPULJP[[#This Row],[Bespovratna sredstva - EU dio - HRK]]/7.5345</f>
        <v>45787.601897936162</v>
      </c>
      <c r="Q3920" s="50">
        <f>Ugovori_OPULJP[[#This Row],[Bespovratna sredstva - Ukupno (EU+Nac) HRK
= Ukupna ugovorena vrijednost bespovratnih sredstava]]*Ugovori_OPULJP[[#This Row],[STOPA NACIONALNOG SUFINANCIRANJA %]]</f>
        <v>60880.003499999999</v>
      </c>
      <c r="R3920" s="51">
        <f>Ugovori_OPULJP[[#This Row],[Bespovratna sredstva - Nacionalni dio - HRK]]/7.5345</f>
        <v>8080.1650408122632</v>
      </c>
      <c r="S3920" s="50">
        <v>405866.69</v>
      </c>
      <c r="T3920" s="51">
        <f>Ugovori_OPULJP[[#This Row],[Bespovratna sredstva - Ukupno (EU+Nac) HRK
= Ukupna ugovorena vrijednost bespovratnih sredstava]]/7.5345</f>
        <v>53867.76693874842</v>
      </c>
      <c r="U3920" s="50">
        <v>0</v>
      </c>
      <c r="V3920" s="51">
        <f>Ugovori_OPULJP[[#This Row],[Javni doprinos korisnika - HRK]]/7.5345</f>
        <v>0</v>
      </c>
      <c r="W3920" s="50">
        <v>0</v>
      </c>
      <c r="X3920" s="51">
        <f>Ugovori_OPULJP[[#This Row],[Privatni doprinos korisnika - HRK]]/7.5345</f>
        <v>0</v>
      </c>
      <c r="Y3920" s="52">
        <v>405866.69</v>
      </c>
      <c r="Z3920" s="53">
        <f>Ugovori_OPULJP[[#This Row],[UKUPNI PRIHVATLJIVI IZDACI
TOTAL ELIGIBLE EXPENDITURE
= Bespovratna sredstva ukupno + doprinos korisnika
= Ukupni prihvatljivi troškovi
= Ukupna ugovorena vrijednost projekta HRK]]/7.5345</f>
        <v>53867.76693874842</v>
      </c>
      <c r="AA3920" s="57" t="s">
        <v>12326</v>
      </c>
      <c r="AB3920" s="57" t="s">
        <v>753</v>
      </c>
      <c r="AC3920" s="107" t="s">
        <v>14252</v>
      </c>
      <c r="AD3920" s="43" t="s">
        <v>12328</v>
      </c>
    </row>
    <row r="3921" spans="1:30" ht="88.5" customHeight="1" x14ac:dyDescent="0.2">
      <c r="A3921" s="41" t="s">
        <v>14253</v>
      </c>
      <c r="B3921" s="55" t="s">
        <v>12136</v>
      </c>
      <c r="C3921" s="56" t="s">
        <v>12323</v>
      </c>
      <c r="D3921" s="56" t="s">
        <v>13685</v>
      </c>
      <c r="E3921" s="57" t="s">
        <v>76</v>
      </c>
      <c r="F3921" s="62" t="s">
        <v>14254</v>
      </c>
      <c r="G3921" s="62" t="s">
        <v>14255</v>
      </c>
      <c r="H3921" s="59">
        <v>44769</v>
      </c>
      <c r="I3921" s="59">
        <v>45226</v>
      </c>
      <c r="J3921" s="48" t="str">
        <f>IF(Ugovori_OPULJP[[#This Row],[DATUM ZAVRŠETKA OPERACIJE]]&gt;DATE(2024,3,31),"u provedbi","završen")</f>
        <v>završen</v>
      </c>
      <c r="K3921" s="67" t="s">
        <v>14256</v>
      </c>
      <c r="L3921" s="58" t="s">
        <v>37</v>
      </c>
      <c r="M3921" s="49">
        <v>0.85</v>
      </c>
      <c r="N3921" s="49">
        <v>0.15</v>
      </c>
      <c r="O3921" s="50">
        <f>Ugovori_OPULJP[[#This Row],[Bespovratna sredstva - Ukupno (EU+Nac) HRK
= Ukupna ugovorena vrijednost bespovratnih sredstava]]*Ugovori_OPULJP[[#This Row],[EU STOPA SUFINANCIRANJA %
EU CO-FINANCING RATE %]]</f>
        <v>358228.89600000001</v>
      </c>
      <c r="P3921" s="51">
        <f>Ugovori_OPULJP[[#This Row],[Bespovratna sredstva - EU dio - HRK]]/7.5345</f>
        <v>47545.145132391001</v>
      </c>
      <c r="Q3921" s="50">
        <f>Ugovori_OPULJP[[#This Row],[Bespovratna sredstva - Ukupno (EU+Nac) HRK
= Ukupna ugovorena vrijednost bespovratnih sredstava]]*Ugovori_OPULJP[[#This Row],[STOPA NACIONALNOG SUFINANCIRANJA %]]</f>
        <v>63216.864000000001</v>
      </c>
      <c r="R3921" s="51">
        <f>Ugovori_OPULJP[[#This Row],[Bespovratna sredstva - Nacionalni dio - HRK]]/7.5345</f>
        <v>8390.3197292454697</v>
      </c>
      <c r="S3921" s="52">
        <v>421445.76</v>
      </c>
      <c r="T3921" s="53">
        <f>Ugovori_OPULJP[[#This Row],[Bespovratna sredstva - Ukupno (EU+Nac) HRK
= Ukupna ugovorena vrijednost bespovratnih sredstava]]/7.5345</f>
        <v>55935.464861636472</v>
      </c>
      <c r="U3921" s="50">
        <v>0</v>
      </c>
      <c r="V3921" s="51">
        <f>Ugovori_OPULJP[[#This Row],[Javni doprinos korisnika - HRK]]/7.5345</f>
        <v>0</v>
      </c>
      <c r="W3921" s="50">
        <v>0</v>
      </c>
      <c r="X3921" s="51">
        <f>Ugovori_OPULJP[[#This Row],[Privatni doprinos korisnika - HRK]]/7.5345</f>
        <v>0</v>
      </c>
      <c r="Y3921" s="52">
        <v>421445.76</v>
      </c>
      <c r="Z3921" s="53">
        <f>Ugovori_OPULJP[[#This Row],[UKUPNI PRIHVATLJIVI IZDACI
TOTAL ELIGIBLE EXPENDITURE
= Bespovratna sredstva ukupno + doprinos korisnika
= Ukupni prihvatljivi troškovi
= Ukupna ugovorena vrijednost projekta HRK]]/7.5345</f>
        <v>55935.464861636472</v>
      </c>
      <c r="AA3921" s="57" t="s">
        <v>12326</v>
      </c>
      <c r="AB3921" s="57" t="s">
        <v>753</v>
      </c>
      <c r="AC3921" s="107" t="s">
        <v>14257</v>
      </c>
      <c r="AD3921" s="63" t="s">
        <v>12328</v>
      </c>
    </row>
    <row r="3922" spans="1:30" ht="88.5" customHeight="1" x14ac:dyDescent="0.2">
      <c r="A3922" s="61" t="s">
        <v>14258</v>
      </c>
      <c r="B3922" s="55" t="s">
        <v>12136</v>
      </c>
      <c r="C3922" s="56" t="s">
        <v>12323</v>
      </c>
      <c r="D3922" s="88" t="s">
        <v>13685</v>
      </c>
      <c r="E3922" s="44" t="s">
        <v>76</v>
      </c>
      <c r="F3922" s="62" t="s">
        <v>14259</v>
      </c>
      <c r="G3922" s="62" t="s">
        <v>14260</v>
      </c>
      <c r="H3922" s="59">
        <v>44621</v>
      </c>
      <c r="I3922" s="59">
        <v>44986</v>
      </c>
      <c r="J3922" s="48" t="str">
        <f>IF(Ugovori_OPULJP[[#This Row],[DATUM ZAVRŠETKA OPERACIJE]]&gt;DATE(2024,3,31),"u provedbi","završen")</f>
        <v>završen</v>
      </c>
      <c r="K3922" s="58" t="s">
        <v>36</v>
      </c>
      <c r="L3922" s="58" t="s">
        <v>155</v>
      </c>
      <c r="M3922" s="49">
        <v>0.85</v>
      </c>
      <c r="N3922" s="49">
        <v>0.15</v>
      </c>
      <c r="O3922" s="50">
        <f>Ugovori_OPULJP[[#This Row],[Bespovratna sredstva - Ukupno (EU+Nac) HRK
= Ukupna ugovorena vrijednost bespovratnih sredstava]]*Ugovori_OPULJP[[#This Row],[EU STOPA SUFINANCIRANJA %
EU CO-FINANCING RATE %]]</f>
        <v>371250.84499999997</v>
      </c>
      <c r="P3922" s="51">
        <f>Ugovori_OPULJP[[#This Row],[Bespovratna sredstva - EU dio - HRK]]/7.5345</f>
        <v>49273.454774703023</v>
      </c>
      <c r="Q3922" s="50">
        <f>Ugovori_OPULJP[[#This Row],[Bespovratna sredstva - Ukupno (EU+Nac) HRK
= Ukupna ugovorena vrijednost bespovratnih sredstava]]*Ugovori_OPULJP[[#This Row],[STOPA NACIONALNOG SUFINANCIRANJA %]]</f>
        <v>65514.854999999996</v>
      </c>
      <c r="R3922" s="51">
        <f>Ugovori_OPULJP[[#This Row],[Bespovratna sredstva - Nacionalni dio - HRK]]/7.5345</f>
        <v>8695.315548477005</v>
      </c>
      <c r="S3922" s="52">
        <v>436765.7</v>
      </c>
      <c r="T3922" s="53">
        <f>Ugovori_OPULJP[[#This Row],[Bespovratna sredstva - Ukupno (EU+Nac) HRK
= Ukupna ugovorena vrijednost bespovratnih sredstava]]/7.5345</f>
        <v>57968.770323180033</v>
      </c>
      <c r="U3922" s="50">
        <v>0</v>
      </c>
      <c r="V3922" s="51">
        <f>Ugovori_OPULJP[[#This Row],[Javni doprinos korisnika - HRK]]/7.5345</f>
        <v>0</v>
      </c>
      <c r="W3922" s="50">
        <v>0</v>
      </c>
      <c r="X3922" s="51">
        <f>Ugovori_OPULJP[[#This Row],[Privatni doprinos korisnika - HRK]]/7.5345</f>
        <v>0</v>
      </c>
      <c r="Y3922" s="52">
        <v>436765.7</v>
      </c>
      <c r="Z3922" s="53">
        <f>Ugovori_OPULJP[[#This Row],[UKUPNI PRIHVATLJIVI IZDACI
TOTAL ELIGIBLE EXPENDITURE
= Bespovratna sredstva ukupno + doprinos korisnika
= Ukupni prihvatljivi troškovi
= Ukupna ugovorena vrijednost projekta HRK]]/7.5345</f>
        <v>57968.770323180033</v>
      </c>
      <c r="AA3922" s="44" t="s">
        <v>12326</v>
      </c>
      <c r="AB3922" s="44" t="s">
        <v>753</v>
      </c>
      <c r="AC3922" s="107" t="s">
        <v>14261</v>
      </c>
      <c r="AD3922" s="43" t="s">
        <v>12328</v>
      </c>
    </row>
    <row r="3923" spans="1:30" ht="88.5" customHeight="1" x14ac:dyDescent="0.2">
      <c r="A3923" s="41" t="s">
        <v>14262</v>
      </c>
      <c r="B3923" s="55" t="s">
        <v>12136</v>
      </c>
      <c r="C3923" s="56" t="s">
        <v>12323</v>
      </c>
      <c r="D3923" s="56" t="s">
        <v>13685</v>
      </c>
      <c r="E3923" s="57" t="s">
        <v>76</v>
      </c>
      <c r="F3923" s="62" t="s">
        <v>14263</v>
      </c>
      <c r="G3923" s="62" t="s">
        <v>6541</v>
      </c>
      <c r="H3923" s="59">
        <v>44769</v>
      </c>
      <c r="I3923" s="59">
        <v>45134</v>
      </c>
      <c r="J3923" s="48" t="str">
        <f>IF(Ugovori_OPULJP[[#This Row],[DATUM ZAVRŠETKA OPERACIJE]]&gt;DATE(2024,3,31),"u provedbi","završen")</f>
        <v>završen</v>
      </c>
      <c r="K3923" s="58" t="s">
        <v>425</v>
      </c>
      <c r="L3923" s="58" t="s">
        <v>425</v>
      </c>
      <c r="M3923" s="49">
        <v>0.85</v>
      </c>
      <c r="N3923" s="49">
        <v>0.15</v>
      </c>
      <c r="O3923" s="50">
        <f>Ugovori_OPULJP[[#This Row],[Bespovratna sredstva - Ukupno (EU+Nac) HRK
= Ukupna ugovorena vrijednost bespovratnih sredstava]]*Ugovori_OPULJP[[#This Row],[EU STOPA SUFINANCIRANJA %
EU CO-FINANCING RATE %]]</f>
        <v>341549.04849999998</v>
      </c>
      <c r="P3923" s="51">
        <f>Ugovori_OPULJP[[#This Row],[Bespovratna sredstva - EU dio - HRK]]/7.5345</f>
        <v>45331.348928263316</v>
      </c>
      <c r="Q3923" s="50">
        <f>Ugovori_OPULJP[[#This Row],[Bespovratna sredstva - Ukupno (EU+Nac) HRK
= Ukupna ugovorena vrijednost bespovratnih sredstava]]*Ugovori_OPULJP[[#This Row],[STOPA NACIONALNOG SUFINANCIRANJA %]]</f>
        <v>60273.361499999992</v>
      </c>
      <c r="R3923" s="51">
        <f>Ugovori_OPULJP[[#This Row],[Bespovratna sredstva - Nacionalni dio - HRK]]/7.5345</f>
        <v>7999.6498108699961</v>
      </c>
      <c r="S3923" s="52">
        <v>401822.41</v>
      </c>
      <c r="T3923" s="53">
        <f>Ugovori_OPULJP[[#This Row],[Bespovratna sredstva - Ukupno (EU+Nac) HRK
= Ukupna ugovorena vrijednost bespovratnih sredstava]]/7.5345</f>
        <v>53330.998739133312</v>
      </c>
      <c r="U3923" s="50">
        <v>0</v>
      </c>
      <c r="V3923" s="51">
        <f>Ugovori_OPULJP[[#This Row],[Javni doprinos korisnika - HRK]]/7.5345</f>
        <v>0</v>
      </c>
      <c r="W3923" s="50">
        <v>0</v>
      </c>
      <c r="X3923" s="51">
        <f>Ugovori_OPULJP[[#This Row],[Privatni doprinos korisnika - HRK]]/7.5345</f>
        <v>0</v>
      </c>
      <c r="Y3923" s="52">
        <v>401822.41</v>
      </c>
      <c r="Z3923" s="53">
        <f>Ugovori_OPULJP[[#This Row],[UKUPNI PRIHVATLJIVI IZDACI
TOTAL ELIGIBLE EXPENDITURE
= Bespovratna sredstva ukupno + doprinos korisnika
= Ukupni prihvatljivi troškovi
= Ukupna ugovorena vrijednost projekta HRK]]/7.5345</f>
        <v>53330.998739133312</v>
      </c>
      <c r="AA3923" s="57" t="s">
        <v>12326</v>
      </c>
      <c r="AB3923" s="57" t="s">
        <v>753</v>
      </c>
      <c r="AC3923" s="107" t="s">
        <v>14264</v>
      </c>
      <c r="AD3923" s="63" t="s">
        <v>12328</v>
      </c>
    </row>
    <row r="3924" spans="1:30" ht="88.5" customHeight="1" x14ac:dyDescent="0.2">
      <c r="A3924" s="61" t="s">
        <v>14265</v>
      </c>
      <c r="B3924" s="55" t="s">
        <v>12136</v>
      </c>
      <c r="C3924" s="56" t="s">
        <v>12323</v>
      </c>
      <c r="D3924" s="88" t="s">
        <v>13685</v>
      </c>
      <c r="E3924" s="44" t="s">
        <v>76</v>
      </c>
      <c r="F3924" s="62" t="s">
        <v>14266</v>
      </c>
      <c r="G3924" s="62" t="s">
        <v>14267</v>
      </c>
      <c r="H3924" s="59">
        <v>44651</v>
      </c>
      <c r="I3924" s="59">
        <v>45077</v>
      </c>
      <c r="J3924" s="48" t="str">
        <f>IF(Ugovori_OPULJP[[#This Row],[DATUM ZAVRŠETKA OPERACIJE]]&gt;DATE(2024,3,31),"u provedbi","završen")</f>
        <v>završen</v>
      </c>
      <c r="K3924" s="67" t="s">
        <v>5735</v>
      </c>
      <c r="L3924" s="67" t="s">
        <v>249</v>
      </c>
      <c r="M3924" s="49">
        <v>0.85</v>
      </c>
      <c r="N3924" s="49">
        <v>0.15</v>
      </c>
      <c r="O3924" s="50">
        <f>Ugovori_OPULJP[[#This Row],[Bespovratna sredstva - Ukupno (EU+Nac) HRK
= Ukupna ugovorena vrijednost bespovratnih sredstava]]*Ugovori_OPULJP[[#This Row],[EU STOPA SUFINANCIRANJA %
EU CO-FINANCING RATE %]]</f>
        <v>393250.8</v>
      </c>
      <c r="P3924" s="51">
        <f>Ugovori_OPULJP[[#This Row],[Bespovratna sredstva - EU dio - HRK]]/7.5345</f>
        <v>52193.350587298424</v>
      </c>
      <c r="Q3924" s="50">
        <f>Ugovori_OPULJP[[#This Row],[Bespovratna sredstva - Ukupno (EU+Nac) HRK
= Ukupna ugovorena vrijednost bespovratnih sredstava]]*Ugovori_OPULJP[[#This Row],[STOPA NACIONALNOG SUFINANCIRANJA %]]</f>
        <v>69397.2</v>
      </c>
      <c r="R3924" s="51">
        <f>Ugovori_OPULJP[[#This Row],[Bespovratna sredstva - Nacionalni dio - HRK]]/7.5345</f>
        <v>9210.5912801114864</v>
      </c>
      <c r="S3924" s="52">
        <v>462648</v>
      </c>
      <c r="T3924" s="53">
        <f>Ugovori_OPULJP[[#This Row],[Bespovratna sredstva - Ukupno (EU+Nac) HRK
= Ukupna ugovorena vrijednost bespovratnih sredstava]]/7.5345</f>
        <v>61403.941867409914</v>
      </c>
      <c r="U3924" s="50">
        <v>0</v>
      </c>
      <c r="V3924" s="51">
        <f>Ugovori_OPULJP[[#This Row],[Javni doprinos korisnika - HRK]]/7.5345</f>
        <v>0</v>
      </c>
      <c r="W3924" s="50">
        <v>0</v>
      </c>
      <c r="X3924" s="51">
        <f>Ugovori_OPULJP[[#This Row],[Privatni doprinos korisnika - HRK]]/7.5345</f>
        <v>0</v>
      </c>
      <c r="Y3924" s="52">
        <v>462648</v>
      </c>
      <c r="Z3924" s="53">
        <f>Ugovori_OPULJP[[#This Row],[UKUPNI PRIHVATLJIVI IZDACI
TOTAL ELIGIBLE EXPENDITURE
= Bespovratna sredstva ukupno + doprinos korisnika
= Ukupni prihvatljivi troškovi
= Ukupna ugovorena vrijednost projekta HRK]]/7.5345</f>
        <v>61403.941867409914</v>
      </c>
      <c r="AA3924" s="44" t="s">
        <v>12326</v>
      </c>
      <c r="AB3924" s="44" t="s">
        <v>753</v>
      </c>
      <c r="AC3924" s="107" t="s">
        <v>14268</v>
      </c>
      <c r="AD3924" s="43" t="s">
        <v>12328</v>
      </c>
    </row>
    <row r="3925" spans="1:30" ht="88.5" customHeight="1" x14ac:dyDescent="0.2">
      <c r="A3925" s="66" t="s">
        <v>14269</v>
      </c>
      <c r="B3925" s="55" t="s">
        <v>12136</v>
      </c>
      <c r="C3925" s="56" t="s">
        <v>12323</v>
      </c>
      <c r="D3925" s="88" t="s">
        <v>13685</v>
      </c>
      <c r="E3925" s="44" t="s">
        <v>76</v>
      </c>
      <c r="F3925" s="62" t="s">
        <v>14270</v>
      </c>
      <c r="G3925" s="64" t="s">
        <v>2157</v>
      </c>
      <c r="H3925" s="59">
        <v>44735</v>
      </c>
      <c r="I3925" s="59">
        <v>45192</v>
      </c>
      <c r="J3925" s="48" t="str">
        <f>IF(Ugovori_OPULJP[[#This Row],[DATUM ZAVRŠETKA OPERACIJE]]&gt;DATE(2024,3,31),"u provedbi","završen")</f>
        <v>završen</v>
      </c>
      <c r="K3925" s="58" t="s">
        <v>99</v>
      </c>
      <c r="L3925" s="58" t="s">
        <v>99</v>
      </c>
      <c r="M3925" s="68">
        <v>0.85</v>
      </c>
      <c r="N3925" s="49">
        <v>0.15</v>
      </c>
      <c r="O3925" s="50">
        <f>Ugovori_OPULJP[[#This Row],[Bespovratna sredstva - Ukupno (EU+Nac) HRK
= Ukupna ugovorena vrijednost bespovratnih sredstava]]*Ugovori_OPULJP[[#This Row],[EU STOPA SUFINANCIRANJA %
EU CO-FINANCING RATE %]]</f>
        <v>417588</v>
      </c>
      <c r="P3925" s="51">
        <f>Ugovori_OPULJP[[#This Row],[Bespovratna sredstva - EU dio - HRK]]/7.5345</f>
        <v>55423.45212024686</v>
      </c>
      <c r="Q3925" s="50">
        <f>Ugovori_OPULJP[[#This Row],[Bespovratna sredstva - Ukupno (EU+Nac) HRK
= Ukupna ugovorena vrijednost bespovratnih sredstava]]*Ugovori_OPULJP[[#This Row],[STOPA NACIONALNOG SUFINANCIRANJA %]]</f>
        <v>73692</v>
      </c>
      <c r="R3925" s="51">
        <f>Ugovori_OPULJP[[#This Row],[Bespovratna sredstva - Nacionalni dio - HRK]]/7.5345</f>
        <v>9780.6091976906228</v>
      </c>
      <c r="S3925" s="52">
        <v>491280</v>
      </c>
      <c r="T3925" s="53">
        <f>Ugovori_OPULJP[[#This Row],[Bespovratna sredstva - Ukupno (EU+Nac) HRK
= Ukupna ugovorena vrijednost bespovratnih sredstava]]/7.5345</f>
        <v>65204.061317937485</v>
      </c>
      <c r="U3925" s="50">
        <v>0</v>
      </c>
      <c r="V3925" s="51">
        <f>Ugovori_OPULJP[[#This Row],[Javni doprinos korisnika - HRK]]/7.5345</f>
        <v>0</v>
      </c>
      <c r="W3925" s="50">
        <v>0</v>
      </c>
      <c r="X3925" s="51">
        <f>Ugovori_OPULJP[[#This Row],[Privatni doprinos korisnika - HRK]]/7.5345</f>
        <v>0</v>
      </c>
      <c r="Y3925" s="52">
        <v>491280</v>
      </c>
      <c r="Z3925" s="53">
        <f>Ugovori_OPULJP[[#This Row],[UKUPNI PRIHVATLJIVI IZDACI
TOTAL ELIGIBLE EXPENDITURE
= Bespovratna sredstva ukupno + doprinos korisnika
= Ukupni prihvatljivi troškovi
= Ukupna ugovorena vrijednost projekta HRK]]/7.5345</f>
        <v>65204.061317937485</v>
      </c>
      <c r="AA3925" s="44" t="s">
        <v>12326</v>
      </c>
      <c r="AB3925" s="44" t="s">
        <v>753</v>
      </c>
      <c r="AC3925" s="107" t="s">
        <v>14271</v>
      </c>
      <c r="AD3925" s="43" t="s">
        <v>12328</v>
      </c>
    </row>
    <row r="3926" spans="1:30" ht="88.5" customHeight="1" x14ac:dyDescent="0.2">
      <c r="A3926" s="66" t="s">
        <v>14272</v>
      </c>
      <c r="B3926" s="55" t="s">
        <v>12136</v>
      </c>
      <c r="C3926" s="56" t="s">
        <v>12323</v>
      </c>
      <c r="D3926" s="88" t="s">
        <v>13685</v>
      </c>
      <c r="E3926" s="44" t="s">
        <v>76</v>
      </c>
      <c r="F3926" s="62" t="s">
        <v>14273</v>
      </c>
      <c r="G3926" s="62" t="s">
        <v>14274</v>
      </c>
      <c r="H3926" s="59">
        <v>44553</v>
      </c>
      <c r="I3926" s="59">
        <v>44918</v>
      </c>
      <c r="J3926" s="48" t="str">
        <f>IF(Ugovori_OPULJP[[#This Row],[DATUM ZAVRŠETKA OPERACIJE]]&gt;DATE(2024,3,31),"u provedbi","završen")</f>
        <v>završen</v>
      </c>
      <c r="K3926" s="67" t="s">
        <v>13953</v>
      </c>
      <c r="L3926" s="58" t="s">
        <v>37</v>
      </c>
      <c r="M3926" s="74" t="s">
        <v>3114</v>
      </c>
      <c r="N3926" s="49">
        <v>0.15</v>
      </c>
      <c r="O3926" s="50">
        <f>Ugovori_OPULJP[[#This Row],[Bespovratna sredstva - Ukupno (EU+Nac) HRK
= Ukupna ugovorena vrijednost bespovratnih sredstava]]*Ugovori_OPULJP[[#This Row],[EU STOPA SUFINANCIRANJA %
EU CO-FINANCING RATE %]]</f>
        <v>400035.5</v>
      </c>
      <c r="P3926" s="51">
        <f>Ugovori_OPULJP[[#This Row],[Bespovratna sredstva - EU dio - HRK]]/7.5345</f>
        <v>53093.835025549139</v>
      </c>
      <c r="Q3926" s="50">
        <f>Ugovori_OPULJP[[#This Row],[Bespovratna sredstva - Ukupno (EU+Nac) HRK
= Ukupna ugovorena vrijednost bespovratnih sredstava]]*Ugovori_OPULJP[[#This Row],[STOPA NACIONALNOG SUFINANCIRANJA %]]</f>
        <v>70594.5</v>
      </c>
      <c r="R3926" s="51">
        <f>Ugovori_OPULJP[[#This Row],[Bespovratna sredstva - Nacionalni dio - HRK]]/7.5345</f>
        <v>9369.5002986263189</v>
      </c>
      <c r="S3926" s="52">
        <v>470630</v>
      </c>
      <c r="T3926" s="53">
        <f>Ugovori_OPULJP[[#This Row],[Bespovratna sredstva - Ukupno (EU+Nac) HRK
= Ukupna ugovorena vrijednost bespovratnih sredstava]]/7.5345</f>
        <v>62463.335324175459</v>
      </c>
      <c r="U3926" s="50">
        <v>0</v>
      </c>
      <c r="V3926" s="51">
        <f>Ugovori_OPULJP[[#This Row],[Javni doprinos korisnika - HRK]]/7.5345</f>
        <v>0</v>
      </c>
      <c r="W3926" s="50">
        <v>0</v>
      </c>
      <c r="X3926" s="51">
        <f>Ugovori_OPULJP[[#This Row],[Privatni doprinos korisnika - HRK]]/7.5345</f>
        <v>0</v>
      </c>
      <c r="Y3926" s="52">
        <v>470630</v>
      </c>
      <c r="Z3926" s="53">
        <f>Ugovori_OPULJP[[#This Row],[UKUPNI PRIHVATLJIVI IZDACI
TOTAL ELIGIBLE EXPENDITURE
= Bespovratna sredstva ukupno + doprinos korisnika
= Ukupni prihvatljivi troškovi
= Ukupna ugovorena vrijednost projekta HRK]]/7.5345</f>
        <v>62463.335324175459</v>
      </c>
      <c r="AA3926" s="57" t="s">
        <v>12326</v>
      </c>
      <c r="AB3926" s="57" t="s">
        <v>753</v>
      </c>
      <c r="AC3926" s="107" t="s">
        <v>14275</v>
      </c>
      <c r="AD3926" s="43" t="s">
        <v>12328</v>
      </c>
    </row>
    <row r="3927" spans="1:30" ht="88.5" customHeight="1" x14ac:dyDescent="0.2">
      <c r="A3927" s="66" t="s">
        <v>14276</v>
      </c>
      <c r="B3927" s="55" t="s">
        <v>12136</v>
      </c>
      <c r="C3927" s="56" t="s">
        <v>12323</v>
      </c>
      <c r="D3927" s="88" t="s">
        <v>13685</v>
      </c>
      <c r="E3927" s="44" t="s">
        <v>76</v>
      </c>
      <c r="F3927" s="62" t="s">
        <v>14277</v>
      </c>
      <c r="G3927" s="64" t="s">
        <v>8875</v>
      </c>
      <c r="H3927" s="59">
        <v>44735</v>
      </c>
      <c r="I3927" s="59">
        <v>45283</v>
      </c>
      <c r="J3927" s="48" t="str">
        <f>IF(Ugovori_OPULJP[[#This Row],[DATUM ZAVRŠETKA OPERACIJE]]&gt;DATE(2024,3,31),"u provedbi","završen")</f>
        <v>završen</v>
      </c>
      <c r="K3927" s="58" t="s">
        <v>338</v>
      </c>
      <c r="L3927" s="46" t="s">
        <v>338</v>
      </c>
      <c r="M3927" s="49">
        <v>0.85</v>
      </c>
      <c r="N3927" s="49">
        <v>0.15</v>
      </c>
      <c r="O3927" s="50">
        <f>Ugovori_OPULJP[[#This Row],[Bespovratna sredstva - Ukupno (EU+Nac) HRK
= Ukupna ugovorena vrijednost bespovratnih sredstava]]*Ugovori_OPULJP[[#This Row],[EU STOPA SUFINANCIRANJA %
EU CO-FINANCING RATE %]]</f>
        <v>375738.09700000001</v>
      </c>
      <c r="P3927" s="51">
        <f>Ugovori_OPULJP[[#This Row],[Bespovratna sredstva - EU dio - HRK]]/7.5345</f>
        <v>49869.015462207179</v>
      </c>
      <c r="Q3927" s="50">
        <f>Ugovori_OPULJP[[#This Row],[Bespovratna sredstva - Ukupno (EU+Nac) HRK
= Ukupna ugovorena vrijednost bespovratnih sredstava]]*Ugovori_OPULJP[[#This Row],[STOPA NACIONALNOG SUFINANCIRANJA %]]</f>
        <v>66306.722999999998</v>
      </c>
      <c r="R3927" s="51">
        <f>Ugovori_OPULJP[[#This Row],[Bespovratna sredstva - Nacionalni dio - HRK]]/7.5345</f>
        <v>8800.4144933306779</v>
      </c>
      <c r="S3927" s="52">
        <v>442044.82</v>
      </c>
      <c r="T3927" s="53">
        <f>Ugovori_OPULJP[[#This Row],[Bespovratna sredstva - Ukupno (EU+Nac) HRK
= Ukupna ugovorena vrijednost bespovratnih sredstava]]/7.5345</f>
        <v>58669.42995553786</v>
      </c>
      <c r="U3927" s="50">
        <v>0</v>
      </c>
      <c r="V3927" s="51">
        <f>Ugovori_OPULJP[[#This Row],[Javni doprinos korisnika - HRK]]/7.5345</f>
        <v>0</v>
      </c>
      <c r="W3927" s="50">
        <v>0</v>
      </c>
      <c r="X3927" s="51">
        <f>Ugovori_OPULJP[[#This Row],[Privatni doprinos korisnika - HRK]]/7.5345</f>
        <v>0</v>
      </c>
      <c r="Y3927" s="52">
        <v>442044.82</v>
      </c>
      <c r="Z3927" s="53">
        <f>Ugovori_OPULJP[[#This Row],[UKUPNI PRIHVATLJIVI IZDACI
TOTAL ELIGIBLE EXPENDITURE
= Bespovratna sredstva ukupno + doprinos korisnika
= Ukupni prihvatljivi troškovi
= Ukupna ugovorena vrijednost projekta HRK]]/7.5345</f>
        <v>58669.42995553786</v>
      </c>
      <c r="AA3927" s="44" t="s">
        <v>12326</v>
      </c>
      <c r="AB3927" s="44" t="s">
        <v>753</v>
      </c>
      <c r="AC3927" s="107" t="s">
        <v>14278</v>
      </c>
      <c r="AD3927" s="43" t="s">
        <v>12328</v>
      </c>
    </row>
    <row r="3928" spans="1:30" ht="88.5" customHeight="1" x14ac:dyDescent="0.2">
      <c r="A3928" s="61" t="s">
        <v>14279</v>
      </c>
      <c r="B3928" s="55" t="s">
        <v>12136</v>
      </c>
      <c r="C3928" s="56" t="s">
        <v>12323</v>
      </c>
      <c r="D3928" s="88" t="s">
        <v>13685</v>
      </c>
      <c r="E3928" s="44" t="s">
        <v>76</v>
      </c>
      <c r="F3928" s="62" t="s">
        <v>14280</v>
      </c>
      <c r="G3928" s="62" t="s">
        <v>1513</v>
      </c>
      <c r="H3928" s="59">
        <v>44740</v>
      </c>
      <c r="I3928" s="59">
        <v>45288</v>
      </c>
      <c r="J3928" s="48" t="str">
        <f>IF(Ugovori_OPULJP[[#This Row],[DATUM ZAVRŠETKA OPERACIJE]]&gt;DATE(2024,3,31),"u provedbi","završen")</f>
        <v>završen</v>
      </c>
      <c r="K3928" s="67" t="s">
        <v>130</v>
      </c>
      <c r="L3928" s="67" t="s">
        <v>130</v>
      </c>
      <c r="M3928" s="49">
        <v>0.85</v>
      </c>
      <c r="N3928" s="49">
        <v>0.15</v>
      </c>
      <c r="O3928" s="50">
        <f>Ugovori_OPULJP[[#This Row],[Bespovratna sredstva - Ukupno (EU+Nac) HRK
= Ukupna ugovorena vrijednost bespovratnih sredstava]]*Ugovori_OPULJP[[#This Row],[EU STOPA SUFINANCIRANJA %
EU CO-FINANCING RATE %]]</f>
        <v>372462.06949999998</v>
      </c>
      <c r="P3928" s="51">
        <f>Ugovori_OPULJP[[#This Row],[Bespovratna sredstva - EU dio - HRK]]/7.5345</f>
        <v>49434.211891963627</v>
      </c>
      <c r="Q3928" s="50">
        <f>Ugovori_OPULJP[[#This Row],[Bespovratna sredstva - Ukupno (EU+Nac) HRK
= Ukupna ugovorena vrijednost bespovratnih sredstava]]*Ugovori_OPULJP[[#This Row],[STOPA NACIONALNOG SUFINANCIRANJA %]]</f>
        <v>65728.6005</v>
      </c>
      <c r="R3928" s="51">
        <f>Ugovori_OPULJP[[#This Row],[Bespovratna sredstva - Nacionalni dio - HRK]]/7.5345</f>
        <v>8723.6844515229932</v>
      </c>
      <c r="S3928" s="52">
        <v>438190.67</v>
      </c>
      <c r="T3928" s="53">
        <f>Ugovori_OPULJP[[#This Row],[Bespovratna sredstva - Ukupno (EU+Nac) HRK
= Ukupna ugovorena vrijednost bespovratnih sredstava]]/7.5345</f>
        <v>58157.896343486624</v>
      </c>
      <c r="U3928" s="50">
        <v>0</v>
      </c>
      <c r="V3928" s="51">
        <f>Ugovori_OPULJP[[#This Row],[Javni doprinos korisnika - HRK]]/7.5345</f>
        <v>0</v>
      </c>
      <c r="W3928" s="50">
        <v>0</v>
      </c>
      <c r="X3928" s="51">
        <f>Ugovori_OPULJP[[#This Row],[Privatni doprinos korisnika - HRK]]/7.5345</f>
        <v>0</v>
      </c>
      <c r="Y3928" s="52">
        <v>438190.67</v>
      </c>
      <c r="Z3928" s="53">
        <f>Ugovori_OPULJP[[#This Row],[UKUPNI PRIHVATLJIVI IZDACI
TOTAL ELIGIBLE EXPENDITURE
= Bespovratna sredstva ukupno + doprinos korisnika
= Ukupni prihvatljivi troškovi
= Ukupna ugovorena vrijednost projekta HRK]]/7.5345</f>
        <v>58157.896343486624</v>
      </c>
      <c r="AA3928" s="44" t="s">
        <v>12326</v>
      </c>
      <c r="AB3928" s="44" t="s">
        <v>753</v>
      </c>
      <c r="AC3928" s="107" t="s">
        <v>14281</v>
      </c>
      <c r="AD3928" s="43" t="s">
        <v>12328</v>
      </c>
    </row>
    <row r="3929" spans="1:30" ht="88.5" customHeight="1" x14ac:dyDescent="0.2">
      <c r="A3929" s="66" t="s">
        <v>14282</v>
      </c>
      <c r="B3929" s="55" t="s">
        <v>12136</v>
      </c>
      <c r="C3929" s="56" t="s">
        <v>12323</v>
      </c>
      <c r="D3929" s="88" t="s">
        <v>13685</v>
      </c>
      <c r="E3929" s="44" t="s">
        <v>76</v>
      </c>
      <c r="F3929" s="62" t="s">
        <v>14283</v>
      </c>
      <c r="G3929" s="62" t="s">
        <v>14284</v>
      </c>
      <c r="H3929" s="59">
        <v>44553</v>
      </c>
      <c r="I3929" s="59">
        <v>44918</v>
      </c>
      <c r="J3929" s="48" t="str">
        <f>IF(Ugovori_OPULJP[[#This Row],[DATUM ZAVRŠETKA OPERACIJE]]&gt;DATE(2024,3,31),"u provedbi","završen")</f>
        <v>završen</v>
      </c>
      <c r="K3929" s="67" t="s">
        <v>2970</v>
      </c>
      <c r="L3929" s="67" t="s">
        <v>37</v>
      </c>
      <c r="M3929" s="74" t="s">
        <v>3114</v>
      </c>
      <c r="N3929" s="49">
        <v>0.15</v>
      </c>
      <c r="O3929" s="50">
        <f>Ugovori_OPULJP[[#This Row],[Bespovratna sredstva - Ukupno (EU+Nac) HRK
= Ukupna ugovorena vrijednost bespovratnih sredstava]]*Ugovori_OPULJP[[#This Row],[EU STOPA SUFINANCIRANJA %
EU CO-FINANCING RATE %]]</f>
        <v>406800.73499999999</v>
      </c>
      <c r="P3929" s="51">
        <f>Ugovori_OPULJP[[#This Row],[Bespovratna sredstva - EU dio - HRK]]/7.5345</f>
        <v>53991.736014334056</v>
      </c>
      <c r="Q3929" s="50">
        <f>Ugovori_OPULJP[[#This Row],[Bespovratna sredstva - Ukupno (EU+Nac) HRK
= Ukupna ugovorena vrijednost bespovratnih sredstava]]*Ugovori_OPULJP[[#This Row],[STOPA NACIONALNOG SUFINANCIRANJA %]]</f>
        <v>71788.364999999991</v>
      </c>
      <c r="R3929" s="51">
        <f>Ugovori_OPULJP[[#This Row],[Bespovratna sredstva - Nacionalni dio - HRK]]/7.5345</f>
        <v>9527.9534142942448</v>
      </c>
      <c r="S3929" s="52">
        <v>478589.1</v>
      </c>
      <c r="T3929" s="53">
        <f>Ugovori_OPULJP[[#This Row],[Bespovratna sredstva - Ukupno (EU+Nac) HRK
= Ukupna ugovorena vrijednost bespovratnih sredstava]]/7.5345</f>
        <v>63519.689428628306</v>
      </c>
      <c r="U3929" s="50">
        <v>0</v>
      </c>
      <c r="V3929" s="51">
        <f>Ugovori_OPULJP[[#This Row],[Javni doprinos korisnika - HRK]]/7.5345</f>
        <v>0</v>
      </c>
      <c r="W3929" s="50">
        <v>0</v>
      </c>
      <c r="X3929" s="51">
        <f>Ugovori_OPULJP[[#This Row],[Privatni doprinos korisnika - HRK]]/7.5345</f>
        <v>0</v>
      </c>
      <c r="Y3929" s="52">
        <v>478589.1</v>
      </c>
      <c r="Z3929" s="53">
        <f>Ugovori_OPULJP[[#This Row],[UKUPNI PRIHVATLJIVI IZDACI
TOTAL ELIGIBLE EXPENDITURE
= Bespovratna sredstva ukupno + doprinos korisnika
= Ukupni prihvatljivi troškovi
= Ukupna ugovorena vrijednost projekta HRK]]/7.5345</f>
        <v>63519.689428628306</v>
      </c>
      <c r="AA3929" s="57" t="s">
        <v>12326</v>
      </c>
      <c r="AB3929" s="57" t="s">
        <v>753</v>
      </c>
      <c r="AC3929" s="107" t="s">
        <v>14285</v>
      </c>
      <c r="AD3929" s="43" t="s">
        <v>12328</v>
      </c>
    </row>
    <row r="3930" spans="1:30" ht="88.5" customHeight="1" x14ac:dyDescent="0.2">
      <c r="A3930" s="61" t="s">
        <v>14286</v>
      </c>
      <c r="B3930" s="55" t="s">
        <v>12136</v>
      </c>
      <c r="C3930" s="56" t="s">
        <v>12323</v>
      </c>
      <c r="D3930" s="88" t="s">
        <v>13685</v>
      </c>
      <c r="E3930" s="44" t="s">
        <v>76</v>
      </c>
      <c r="F3930" s="62" t="s">
        <v>14287</v>
      </c>
      <c r="G3930" s="62" t="s">
        <v>14288</v>
      </c>
      <c r="H3930" s="59">
        <v>44558</v>
      </c>
      <c r="I3930" s="59">
        <v>45105</v>
      </c>
      <c r="J3930" s="48" t="str">
        <f>IF(Ugovori_OPULJP[[#This Row],[DATUM ZAVRŠETKA OPERACIJE]]&gt;DATE(2024,3,31),"u provedbi","završen")</f>
        <v>završen</v>
      </c>
      <c r="K3930" s="58" t="s">
        <v>200</v>
      </c>
      <c r="L3930" s="46" t="s">
        <v>155</v>
      </c>
      <c r="M3930" s="74" t="s">
        <v>3114</v>
      </c>
      <c r="N3930" s="49">
        <v>0.15</v>
      </c>
      <c r="O3930" s="50">
        <f>Ugovori_OPULJP[[#This Row],[Bespovratna sredstva - Ukupno (EU+Nac) HRK
= Ukupna ugovorena vrijednost bespovratnih sredstava]]*Ugovori_OPULJP[[#This Row],[EU STOPA SUFINANCIRANJA %
EU CO-FINANCING RATE %]]</f>
        <v>424768.8</v>
      </c>
      <c r="P3930" s="51">
        <f>Ugovori_OPULJP[[#This Row],[Bespovratna sredstva - EU dio - HRK]]/7.5345</f>
        <v>56376.508062910609</v>
      </c>
      <c r="Q3930" s="50">
        <f>Ugovori_OPULJP[[#This Row],[Bespovratna sredstva - Ukupno (EU+Nac) HRK
= Ukupna ugovorena vrijednost bespovratnih sredstava]]*Ugovori_OPULJP[[#This Row],[STOPA NACIONALNOG SUFINANCIRANJA %]]</f>
        <v>74959.199999999997</v>
      </c>
      <c r="R3930" s="51">
        <f>Ugovori_OPULJP[[#This Row],[Bespovratna sredstva - Nacionalni dio - HRK]]/7.5345</f>
        <v>9948.7955405136363</v>
      </c>
      <c r="S3930" s="52">
        <v>499728</v>
      </c>
      <c r="T3930" s="53">
        <f>Ugovori_OPULJP[[#This Row],[Bespovratna sredstva - Ukupno (EU+Nac) HRK
= Ukupna ugovorena vrijednost bespovratnih sredstava]]/7.5345</f>
        <v>66325.30360342424</v>
      </c>
      <c r="U3930" s="50">
        <v>0</v>
      </c>
      <c r="V3930" s="51">
        <f>Ugovori_OPULJP[[#This Row],[Javni doprinos korisnika - HRK]]/7.5345</f>
        <v>0</v>
      </c>
      <c r="W3930" s="50">
        <v>0</v>
      </c>
      <c r="X3930" s="51">
        <f>Ugovori_OPULJP[[#This Row],[Privatni doprinos korisnika - HRK]]/7.5345</f>
        <v>0</v>
      </c>
      <c r="Y3930" s="52">
        <v>499728</v>
      </c>
      <c r="Z3930" s="53">
        <f>Ugovori_OPULJP[[#This Row],[UKUPNI PRIHVATLJIVI IZDACI
TOTAL ELIGIBLE EXPENDITURE
= Bespovratna sredstva ukupno + doprinos korisnika
= Ukupni prihvatljivi troškovi
= Ukupna ugovorena vrijednost projekta HRK]]/7.5345</f>
        <v>66325.30360342424</v>
      </c>
      <c r="AA3930" s="57" t="s">
        <v>12326</v>
      </c>
      <c r="AB3930" s="57" t="s">
        <v>753</v>
      </c>
      <c r="AC3930" s="107" t="s">
        <v>14289</v>
      </c>
      <c r="AD3930" s="63" t="s">
        <v>12328</v>
      </c>
    </row>
    <row r="3931" spans="1:30" ht="88.5" customHeight="1" x14ac:dyDescent="0.2">
      <c r="A3931" s="61" t="s">
        <v>14290</v>
      </c>
      <c r="B3931" s="55" t="s">
        <v>12136</v>
      </c>
      <c r="C3931" s="56" t="s">
        <v>12323</v>
      </c>
      <c r="D3931" s="88" t="s">
        <v>13685</v>
      </c>
      <c r="E3931" s="44" t="s">
        <v>76</v>
      </c>
      <c r="F3931" s="62" t="s">
        <v>14291</v>
      </c>
      <c r="G3931" s="62" t="s">
        <v>14292</v>
      </c>
      <c r="H3931" s="59">
        <v>44621</v>
      </c>
      <c r="I3931" s="59">
        <v>45078</v>
      </c>
      <c r="J3931" s="48" t="str">
        <f>IF(Ugovori_OPULJP[[#This Row],[DATUM ZAVRŠETKA OPERACIJE]]&gt;DATE(2024,3,31),"u provedbi","završen")</f>
        <v>završen</v>
      </c>
      <c r="K3931" s="58" t="s">
        <v>13829</v>
      </c>
      <c r="L3931" s="58" t="s">
        <v>333</v>
      </c>
      <c r="M3931" s="49">
        <v>0.85</v>
      </c>
      <c r="N3931" s="49">
        <v>0.15</v>
      </c>
      <c r="O3931" s="50">
        <f>Ugovori_OPULJP[[#This Row],[Bespovratna sredstva - Ukupno (EU+Nac) HRK
= Ukupna ugovorena vrijednost bespovratnih sredstava]]*Ugovori_OPULJP[[#This Row],[EU STOPA SUFINANCIRANJA %
EU CO-FINANCING RATE %]]</f>
        <v>409591.81199999998</v>
      </c>
      <c r="P3931" s="51">
        <f>Ugovori_OPULJP[[#This Row],[Bespovratna sredstva - EU dio - HRK]]/7.5345</f>
        <v>54362.175592275526</v>
      </c>
      <c r="Q3931" s="50">
        <f>Ugovori_OPULJP[[#This Row],[Bespovratna sredstva - Ukupno (EU+Nac) HRK
= Ukupna ugovorena vrijednost bespovratnih sredstava]]*Ugovori_OPULJP[[#This Row],[STOPA NACIONALNOG SUFINANCIRANJA %]]</f>
        <v>72280.907999999996</v>
      </c>
      <c r="R3931" s="51">
        <f>Ugovori_OPULJP[[#This Row],[Bespovratna sredstva - Nacionalni dio - HRK]]/7.5345</f>
        <v>9593.3251045192101</v>
      </c>
      <c r="S3931" s="52">
        <v>481872.72</v>
      </c>
      <c r="T3931" s="53">
        <f>Ugovori_OPULJP[[#This Row],[Bespovratna sredstva - Ukupno (EU+Nac) HRK
= Ukupna ugovorena vrijednost bespovratnih sredstava]]/7.5345</f>
        <v>63955.500696794734</v>
      </c>
      <c r="U3931" s="50">
        <v>0</v>
      </c>
      <c r="V3931" s="51">
        <f>Ugovori_OPULJP[[#This Row],[Javni doprinos korisnika - HRK]]/7.5345</f>
        <v>0</v>
      </c>
      <c r="W3931" s="50">
        <v>0</v>
      </c>
      <c r="X3931" s="51">
        <f>Ugovori_OPULJP[[#This Row],[Privatni doprinos korisnika - HRK]]/7.5345</f>
        <v>0</v>
      </c>
      <c r="Y3931" s="52">
        <v>481872.72</v>
      </c>
      <c r="Z3931" s="53">
        <f>Ugovori_OPULJP[[#This Row],[UKUPNI PRIHVATLJIVI IZDACI
TOTAL ELIGIBLE EXPENDITURE
= Bespovratna sredstva ukupno + doprinos korisnika
= Ukupni prihvatljivi troškovi
= Ukupna ugovorena vrijednost projekta HRK]]/7.5345</f>
        <v>63955.500696794734</v>
      </c>
      <c r="AA3931" s="44" t="s">
        <v>12326</v>
      </c>
      <c r="AB3931" s="44" t="s">
        <v>753</v>
      </c>
      <c r="AC3931" s="107" t="s">
        <v>14293</v>
      </c>
      <c r="AD3931" s="43" t="s">
        <v>12328</v>
      </c>
    </row>
    <row r="3932" spans="1:30" ht="88.5" customHeight="1" x14ac:dyDescent="0.2">
      <c r="A3932" s="61" t="s">
        <v>14294</v>
      </c>
      <c r="B3932" s="55" t="s">
        <v>12136</v>
      </c>
      <c r="C3932" s="56" t="s">
        <v>12323</v>
      </c>
      <c r="D3932" s="88" t="s">
        <v>13685</v>
      </c>
      <c r="E3932" s="44" t="s">
        <v>76</v>
      </c>
      <c r="F3932" s="62" t="s">
        <v>14295</v>
      </c>
      <c r="G3932" s="62" t="s">
        <v>14296</v>
      </c>
      <c r="H3932" s="59">
        <v>44608</v>
      </c>
      <c r="I3932" s="59">
        <v>44973</v>
      </c>
      <c r="J3932" s="48" t="str">
        <f>IF(Ugovori_OPULJP[[#This Row],[DATUM ZAVRŠETKA OPERACIJE]]&gt;DATE(2024,3,31),"u provedbi","završen")</f>
        <v>završen</v>
      </c>
      <c r="K3932" s="58" t="s">
        <v>11827</v>
      </c>
      <c r="L3932" s="58" t="s">
        <v>37</v>
      </c>
      <c r="M3932" s="68">
        <v>0.85</v>
      </c>
      <c r="N3932" s="49">
        <v>0.15</v>
      </c>
      <c r="O3932" s="50">
        <f>Ugovori_OPULJP[[#This Row],[Bespovratna sredstva - Ukupno (EU+Nac) HRK
= Ukupna ugovorena vrijednost bespovratnih sredstava]]*Ugovori_OPULJP[[#This Row],[EU STOPA SUFINANCIRANJA %
EU CO-FINANCING RATE %]]</f>
        <v>408977.3725</v>
      </c>
      <c r="P3932" s="51">
        <f>Ugovori_OPULJP[[#This Row],[Bespovratna sredstva - EU dio - HRK]]/7.5345</f>
        <v>54280.625456234651</v>
      </c>
      <c r="Q3932" s="50">
        <f>Ugovori_OPULJP[[#This Row],[Bespovratna sredstva - Ukupno (EU+Nac) HRK
= Ukupna ugovorena vrijednost bespovratnih sredstava]]*Ugovori_OPULJP[[#This Row],[STOPA NACIONALNOG SUFINANCIRANJA %]]</f>
        <v>72172.477499999994</v>
      </c>
      <c r="R3932" s="51">
        <f>Ugovori_OPULJP[[#This Row],[Bespovratna sredstva - Nacionalni dio - HRK]]/7.5345</f>
        <v>9578.9339040414088</v>
      </c>
      <c r="S3932" s="50">
        <v>481149.85</v>
      </c>
      <c r="T3932" s="51">
        <f>Ugovori_OPULJP[[#This Row],[Bespovratna sredstva - Ukupno (EU+Nac) HRK
= Ukupna ugovorena vrijednost bespovratnih sredstava]]/7.5345</f>
        <v>63859.559360276056</v>
      </c>
      <c r="U3932" s="50">
        <v>0</v>
      </c>
      <c r="V3932" s="51">
        <f>Ugovori_OPULJP[[#This Row],[Javni doprinos korisnika - HRK]]/7.5345</f>
        <v>0</v>
      </c>
      <c r="W3932" s="50">
        <v>0</v>
      </c>
      <c r="X3932" s="51">
        <f>Ugovori_OPULJP[[#This Row],[Privatni doprinos korisnika - HRK]]/7.5345</f>
        <v>0</v>
      </c>
      <c r="Y3932" s="52">
        <v>481149.85</v>
      </c>
      <c r="Z3932" s="53">
        <f>Ugovori_OPULJP[[#This Row],[UKUPNI PRIHVATLJIVI IZDACI
TOTAL ELIGIBLE EXPENDITURE
= Bespovratna sredstva ukupno + doprinos korisnika
= Ukupni prihvatljivi troškovi
= Ukupna ugovorena vrijednost projekta HRK]]/7.5345</f>
        <v>63859.559360276056</v>
      </c>
      <c r="AA3932" s="57" t="s">
        <v>12326</v>
      </c>
      <c r="AB3932" s="57" t="s">
        <v>753</v>
      </c>
      <c r="AC3932" s="107" t="s">
        <v>14297</v>
      </c>
      <c r="AD3932" s="63" t="s">
        <v>12328</v>
      </c>
    </row>
    <row r="3933" spans="1:30" ht="88.5" customHeight="1" x14ac:dyDescent="0.2">
      <c r="A3933" s="61" t="s">
        <v>14298</v>
      </c>
      <c r="B3933" s="55" t="s">
        <v>12136</v>
      </c>
      <c r="C3933" s="56" t="s">
        <v>12323</v>
      </c>
      <c r="D3933" s="88" t="s">
        <v>13685</v>
      </c>
      <c r="E3933" s="44" t="s">
        <v>76</v>
      </c>
      <c r="F3933" s="62" t="s">
        <v>14299</v>
      </c>
      <c r="G3933" s="45" t="s">
        <v>3565</v>
      </c>
      <c r="H3933" s="59">
        <v>44742</v>
      </c>
      <c r="I3933" s="59">
        <v>45290</v>
      </c>
      <c r="J3933" s="48" t="str">
        <f>IF(Ugovori_OPULJP[[#This Row],[DATUM ZAVRŠETKA OPERACIJE]]&gt;DATE(2024,3,31),"u provedbi","završen")</f>
        <v>završen</v>
      </c>
      <c r="K3933" s="67" t="s">
        <v>99</v>
      </c>
      <c r="L3933" s="67" t="s">
        <v>99</v>
      </c>
      <c r="M3933" s="49">
        <v>0.85</v>
      </c>
      <c r="N3933" s="49">
        <v>0.15</v>
      </c>
      <c r="O3933" s="50">
        <f>Ugovori_OPULJP[[#This Row],[Bespovratna sredstva - Ukupno (EU+Nac) HRK
= Ukupna ugovorena vrijednost bespovratnih sredstava]]*Ugovori_OPULJP[[#This Row],[EU STOPA SUFINANCIRANJA %
EU CO-FINANCING RATE %]]</f>
        <v>398814.75550000003</v>
      </c>
      <c r="P3933" s="51">
        <f>Ugovori_OPULJP[[#This Row],[Bespovratna sredstva - EU dio - HRK]]/7.5345</f>
        <v>52931.81438715243</v>
      </c>
      <c r="Q3933" s="50">
        <f>Ugovori_OPULJP[[#This Row],[Bespovratna sredstva - Ukupno (EU+Nac) HRK
= Ukupna ugovorena vrijednost bespovratnih sredstava]]*Ugovori_OPULJP[[#This Row],[STOPA NACIONALNOG SUFINANCIRANJA %]]</f>
        <v>70379.074500000002</v>
      </c>
      <c r="R3933" s="51">
        <f>Ugovori_OPULJP[[#This Row],[Bespovratna sredstva - Nacionalni dio - HRK]]/7.5345</f>
        <v>9340.9084212621929</v>
      </c>
      <c r="S3933" s="52">
        <v>469193.83</v>
      </c>
      <c r="T3933" s="53">
        <f>Ugovori_OPULJP[[#This Row],[Bespovratna sredstva - Ukupno (EU+Nac) HRK
= Ukupna ugovorena vrijednost bespovratnih sredstava]]/7.5345</f>
        <v>62272.722808414626</v>
      </c>
      <c r="U3933" s="50">
        <v>0</v>
      </c>
      <c r="V3933" s="51">
        <f>Ugovori_OPULJP[[#This Row],[Javni doprinos korisnika - HRK]]/7.5345</f>
        <v>0</v>
      </c>
      <c r="W3933" s="50">
        <v>0</v>
      </c>
      <c r="X3933" s="51">
        <f>Ugovori_OPULJP[[#This Row],[Privatni doprinos korisnika - HRK]]/7.5345</f>
        <v>0</v>
      </c>
      <c r="Y3933" s="52">
        <v>469193.83</v>
      </c>
      <c r="Z3933" s="53">
        <f>Ugovori_OPULJP[[#This Row],[UKUPNI PRIHVATLJIVI IZDACI
TOTAL ELIGIBLE EXPENDITURE
= Bespovratna sredstva ukupno + doprinos korisnika
= Ukupni prihvatljivi troškovi
= Ukupna ugovorena vrijednost projekta HRK]]/7.5345</f>
        <v>62272.722808414626</v>
      </c>
      <c r="AA3933" s="44" t="s">
        <v>12326</v>
      </c>
      <c r="AB3933" s="44" t="s">
        <v>753</v>
      </c>
      <c r="AC3933" s="107" t="s">
        <v>14300</v>
      </c>
      <c r="AD3933" s="43" t="s">
        <v>12328</v>
      </c>
    </row>
    <row r="3934" spans="1:30" ht="88.5" customHeight="1" x14ac:dyDescent="0.2">
      <c r="A3934" s="61" t="s">
        <v>14301</v>
      </c>
      <c r="B3934" s="55" t="s">
        <v>12136</v>
      </c>
      <c r="C3934" s="56" t="s">
        <v>12323</v>
      </c>
      <c r="D3934" s="88" t="s">
        <v>13685</v>
      </c>
      <c r="E3934" s="44" t="s">
        <v>76</v>
      </c>
      <c r="F3934" s="62" t="s">
        <v>14302</v>
      </c>
      <c r="G3934" s="62" t="s">
        <v>1717</v>
      </c>
      <c r="H3934" s="59">
        <v>44770</v>
      </c>
      <c r="I3934" s="59">
        <v>45258</v>
      </c>
      <c r="J3934" s="48" t="str">
        <f>IF(Ugovori_OPULJP[[#This Row],[DATUM ZAVRŠETKA OPERACIJE]]&gt;DATE(2024,3,31),"u provedbi","završen")</f>
        <v>završen</v>
      </c>
      <c r="K3934" s="67" t="s">
        <v>11908</v>
      </c>
      <c r="L3934" s="46" t="s">
        <v>594</v>
      </c>
      <c r="M3934" s="49">
        <v>0.85</v>
      </c>
      <c r="N3934" s="49">
        <v>0.15</v>
      </c>
      <c r="O3934" s="50">
        <f>Ugovori_OPULJP[[#This Row],[Bespovratna sredstva - Ukupno (EU+Nac) HRK
= Ukupna ugovorena vrijednost bespovratnih sredstava]]*Ugovori_OPULJP[[#This Row],[EU STOPA SUFINANCIRANJA %
EU CO-FINANCING RATE %]]</f>
        <v>377692.196</v>
      </c>
      <c r="P3934" s="51">
        <f>Ugovori_OPULJP[[#This Row],[Bespovratna sredstva - EU dio - HRK]]/7.5345</f>
        <v>50128.368969407391</v>
      </c>
      <c r="Q3934" s="50">
        <f>Ugovori_OPULJP[[#This Row],[Bespovratna sredstva - Ukupno (EU+Nac) HRK
= Ukupna ugovorena vrijednost bespovratnih sredstava]]*Ugovori_OPULJP[[#This Row],[STOPA NACIONALNOG SUFINANCIRANJA %]]</f>
        <v>66651.563999999998</v>
      </c>
      <c r="R3934" s="51">
        <f>Ugovori_OPULJP[[#This Row],[Bespovratna sredstva - Nacionalni dio - HRK]]/7.5345</f>
        <v>8846.1827593071866</v>
      </c>
      <c r="S3934" s="52">
        <v>444343.76</v>
      </c>
      <c r="T3934" s="51">
        <f>Ugovori_OPULJP[[#This Row],[Bespovratna sredstva - Ukupno (EU+Nac) HRK
= Ukupna ugovorena vrijednost bespovratnih sredstava]]/7.5345</f>
        <v>58974.551728714578</v>
      </c>
      <c r="U3934" s="50">
        <v>0</v>
      </c>
      <c r="V3934" s="51">
        <f>Ugovori_OPULJP[[#This Row],[Javni doprinos korisnika - HRK]]/7.5345</f>
        <v>0</v>
      </c>
      <c r="W3934" s="50">
        <v>0</v>
      </c>
      <c r="X3934" s="51">
        <f>Ugovori_OPULJP[[#This Row],[Privatni doprinos korisnika - HRK]]/7.5345</f>
        <v>0</v>
      </c>
      <c r="Y3934" s="52">
        <v>444343.76</v>
      </c>
      <c r="Z3934" s="53">
        <f>Ugovori_OPULJP[[#This Row],[UKUPNI PRIHVATLJIVI IZDACI
TOTAL ELIGIBLE EXPENDITURE
= Bespovratna sredstva ukupno + doprinos korisnika
= Ukupni prihvatljivi troškovi
= Ukupna ugovorena vrijednost projekta HRK]]/7.5345</f>
        <v>58974.551728714578</v>
      </c>
      <c r="AA3934" s="44" t="s">
        <v>12326</v>
      </c>
      <c r="AB3934" s="44" t="s">
        <v>753</v>
      </c>
      <c r="AC3934" s="107" t="s">
        <v>14303</v>
      </c>
      <c r="AD3934" s="63" t="s">
        <v>12328</v>
      </c>
    </row>
    <row r="3935" spans="1:30" ht="88.5" customHeight="1" x14ac:dyDescent="0.2">
      <c r="A3935" s="61" t="s">
        <v>14304</v>
      </c>
      <c r="B3935" s="55" t="s">
        <v>12136</v>
      </c>
      <c r="C3935" s="56" t="s">
        <v>12323</v>
      </c>
      <c r="D3935" s="88" t="s">
        <v>13685</v>
      </c>
      <c r="E3935" s="44" t="s">
        <v>76</v>
      </c>
      <c r="F3935" s="62" t="s">
        <v>14305</v>
      </c>
      <c r="G3935" s="62" t="s">
        <v>1104</v>
      </c>
      <c r="H3935" s="59">
        <v>44772</v>
      </c>
      <c r="I3935" s="59">
        <v>45291</v>
      </c>
      <c r="J3935" s="48" t="str">
        <f>IF(Ugovori_OPULJP[[#This Row],[DATUM ZAVRŠETKA OPERACIJE]]&gt;DATE(2024,3,31),"u provedbi","završen")</f>
        <v>završen</v>
      </c>
      <c r="K3935" s="67" t="s">
        <v>14306</v>
      </c>
      <c r="L3935" s="58" t="s">
        <v>37</v>
      </c>
      <c r="M3935" s="49">
        <v>0.85</v>
      </c>
      <c r="N3935" s="49">
        <v>0.15</v>
      </c>
      <c r="O3935" s="50">
        <f>Ugovori_OPULJP[[#This Row],[Bespovratna sredstva - Ukupno (EU+Nac) HRK
= Ukupna ugovorena vrijednost bespovratnih sredstava]]*Ugovori_OPULJP[[#This Row],[EU STOPA SUFINANCIRANJA %
EU CO-FINANCING RATE %]]</f>
        <v>416886.55450000003</v>
      </c>
      <c r="P3935" s="51">
        <f>Ugovori_OPULJP[[#This Row],[Bespovratna sredstva - EU dio - HRK]]/7.5345</f>
        <v>55330.35430353706</v>
      </c>
      <c r="Q3935" s="50">
        <f>Ugovori_OPULJP[[#This Row],[Bespovratna sredstva - Ukupno (EU+Nac) HRK
= Ukupna ugovorena vrijednost bespovratnih sredstava]]*Ugovori_OPULJP[[#This Row],[STOPA NACIONALNOG SUFINANCIRANJA %]]</f>
        <v>73568.215500000006</v>
      </c>
      <c r="R3935" s="51">
        <f>Ugovori_OPULJP[[#This Row],[Bespovratna sredstva - Nacionalni dio - HRK]]/7.5345</f>
        <v>9764.1801712124234</v>
      </c>
      <c r="S3935" s="52">
        <v>490454.77</v>
      </c>
      <c r="T3935" s="51">
        <f>Ugovori_OPULJP[[#This Row],[Bespovratna sredstva - Ukupno (EU+Nac) HRK
= Ukupna ugovorena vrijednost bespovratnih sredstava]]/7.5345</f>
        <v>65094.534474749482</v>
      </c>
      <c r="U3935" s="50">
        <v>0</v>
      </c>
      <c r="V3935" s="51">
        <f>Ugovori_OPULJP[[#This Row],[Javni doprinos korisnika - HRK]]/7.5345</f>
        <v>0</v>
      </c>
      <c r="W3935" s="50">
        <v>0</v>
      </c>
      <c r="X3935" s="51">
        <f>Ugovori_OPULJP[[#This Row],[Privatni doprinos korisnika - HRK]]/7.5345</f>
        <v>0</v>
      </c>
      <c r="Y3935" s="52">
        <v>490454.77</v>
      </c>
      <c r="Z3935" s="53">
        <f>Ugovori_OPULJP[[#This Row],[UKUPNI PRIHVATLJIVI IZDACI
TOTAL ELIGIBLE EXPENDITURE
= Bespovratna sredstva ukupno + doprinos korisnika
= Ukupni prihvatljivi troškovi
= Ukupna ugovorena vrijednost projekta HRK]]/7.5345</f>
        <v>65094.534474749482</v>
      </c>
      <c r="AA3935" s="44" t="s">
        <v>12326</v>
      </c>
      <c r="AB3935" s="44" t="s">
        <v>753</v>
      </c>
      <c r="AC3935" s="107" t="s">
        <v>14307</v>
      </c>
      <c r="AD3935" s="63" t="s">
        <v>12328</v>
      </c>
    </row>
    <row r="3936" spans="1:30" ht="88.5" customHeight="1" x14ac:dyDescent="0.2">
      <c r="A3936" s="61" t="s">
        <v>14308</v>
      </c>
      <c r="B3936" s="55" t="s">
        <v>12136</v>
      </c>
      <c r="C3936" s="56" t="s">
        <v>12323</v>
      </c>
      <c r="D3936" s="88" t="s">
        <v>13685</v>
      </c>
      <c r="E3936" s="44" t="s">
        <v>76</v>
      </c>
      <c r="F3936" s="62" t="s">
        <v>2625</v>
      </c>
      <c r="G3936" s="45" t="s">
        <v>14309</v>
      </c>
      <c r="H3936" s="59">
        <v>44560</v>
      </c>
      <c r="I3936" s="59">
        <v>44925</v>
      </c>
      <c r="J3936" s="48" t="str">
        <f>IF(Ugovori_OPULJP[[#This Row],[DATUM ZAVRŠETKA OPERACIJE]]&gt;DATE(2024,3,31),"u provedbi","završen")</f>
        <v>završen</v>
      </c>
      <c r="K3936" s="58" t="s">
        <v>211</v>
      </c>
      <c r="L3936" s="58" t="s">
        <v>211</v>
      </c>
      <c r="M3936" s="74" t="s">
        <v>3114</v>
      </c>
      <c r="N3936" s="49">
        <v>0.15</v>
      </c>
      <c r="O3936" s="50">
        <f>Ugovori_OPULJP[[#This Row],[Bespovratna sredstva - Ukupno (EU+Nac) HRK
= Ukupna ugovorena vrijednost bespovratnih sredstava]]*Ugovori_OPULJP[[#This Row],[EU STOPA SUFINANCIRANJA %
EU CO-FINANCING RATE %]]</f>
        <v>342392.75</v>
      </c>
      <c r="P3936" s="51">
        <f>Ugovori_OPULJP[[#This Row],[Bespovratna sredstva - EU dio - HRK]]/7.5345</f>
        <v>45443.32736080695</v>
      </c>
      <c r="Q3936" s="50">
        <f>Ugovori_OPULJP[[#This Row],[Bespovratna sredstva - Ukupno (EU+Nac) HRK
= Ukupna ugovorena vrijednost bespovratnih sredstava]]*Ugovori_OPULJP[[#This Row],[STOPA NACIONALNOG SUFINANCIRANJA %]]</f>
        <v>60422.25</v>
      </c>
      <c r="R3936" s="51">
        <f>Ugovori_OPULJP[[#This Row],[Bespovratna sredstva - Nacionalni dio - HRK]]/7.5345</f>
        <v>8019.410710730639</v>
      </c>
      <c r="S3936" s="52">
        <v>402815</v>
      </c>
      <c r="T3936" s="53">
        <f>Ugovori_OPULJP[[#This Row],[Bespovratna sredstva - Ukupno (EU+Nac) HRK
= Ukupna ugovorena vrijednost bespovratnih sredstava]]/7.5345</f>
        <v>53462.738071537591</v>
      </c>
      <c r="U3936" s="50">
        <v>0</v>
      </c>
      <c r="V3936" s="51">
        <f>Ugovori_OPULJP[[#This Row],[Javni doprinos korisnika - HRK]]/7.5345</f>
        <v>0</v>
      </c>
      <c r="W3936" s="50">
        <v>0</v>
      </c>
      <c r="X3936" s="51">
        <f>Ugovori_OPULJP[[#This Row],[Privatni doprinos korisnika - HRK]]/7.5345</f>
        <v>0</v>
      </c>
      <c r="Y3936" s="52">
        <v>402815</v>
      </c>
      <c r="Z3936" s="53">
        <f>Ugovori_OPULJP[[#This Row],[UKUPNI PRIHVATLJIVI IZDACI
TOTAL ELIGIBLE EXPENDITURE
= Bespovratna sredstva ukupno + doprinos korisnika
= Ukupni prihvatljivi troškovi
= Ukupna ugovorena vrijednost projekta HRK]]/7.5345</f>
        <v>53462.738071537591</v>
      </c>
      <c r="AA3936" s="57" t="s">
        <v>12326</v>
      </c>
      <c r="AB3936" s="57" t="s">
        <v>753</v>
      </c>
      <c r="AC3936" s="107" t="s">
        <v>14310</v>
      </c>
      <c r="AD3936" s="63" t="s">
        <v>12328</v>
      </c>
    </row>
    <row r="3937" spans="1:30" ht="88.5" customHeight="1" x14ac:dyDescent="0.2">
      <c r="A3937" s="61" t="s">
        <v>14311</v>
      </c>
      <c r="B3937" s="55" t="s">
        <v>12136</v>
      </c>
      <c r="C3937" s="56" t="s">
        <v>12323</v>
      </c>
      <c r="D3937" s="88" t="s">
        <v>13685</v>
      </c>
      <c r="E3937" s="44" t="s">
        <v>76</v>
      </c>
      <c r="F3937" s="62" t="s">
        <v>14312</v>
      </c>
      <c r="G3937" s="62" t="s">
        <v>14313</v>
      </c>
      <c r="H3937" s="59">
        <v>44608</v>
      </c>
      <c r="I3937" s="59">
        <v>44973</v>
      </c>
      <c r="J3937" s="48" t="str">
        <f>IF(Ugovori_OPULJP[[#This Row],[DATUM ZAVRŠETKA OPERACIJE]]&gt;DATE(2024,3,31),"u provedbi","završen")</f>
        <v>završen</v>
      </c>
      <c r="K3937" s="58" t="s">
        <v>10460</v>
      </c>
      <c r="L3937" s="58" t="s">
        <v>37</v>
      </c>
      <c r="M3937" s="68">
        <v>0.85</v>
      </c>
      <c r="N3937" s="49">
        <v>0.15</v>
      </c>
      <c r="O3937" s="50">
        <f>Ugovori_OPULJP[[#This Row],[Bespovratna sredstva - Ukupno (EU+Nac) HRK
= Ukupna ugovorena vrijednost bespovratnih sredstava]]*Ugovori_OPULJP[[#This Row],[EU STOPA SUFINANCIRANJA %
EU CO-FINANCING RATE %]]</f>
        <v>418599.73800000001</v>
      </c>
      <c r="P3937" s="51">
        <f>Ugovori_OPULJP[[#This Row],[Bespovratna sredstva - EU dio - HRK]]/7.5345</f>
        <v>55557.732828986656</v>
      </c>
      <c r="Q3937" s="50">
        <f>Ugovori_OPULJP[[#This Row],[Bespovratna sredstva - Ukupno (EU+Nac) HRK
= Ukupna ugovorena vrijednost bespovratnih sredstava]]*Ugovori_OPULJP[[#This Row],[STOPA NACIONALNOG SUFINANCIRANJA %]]</f>
        <v>73870.542000000001</v>
      </c>
      <c r="R3937" s="51">
        <f>Ugovori_OPULJP[[#This Row],[Bespovratna sredstva - Nacionalni dio - HRK]]/7.5345</f>
        <v>9804.3057933505861</v>
      </c>
      <c r="S3937" s="52">
        <v>492470.28</v>
      </c>
      <c r="T3937" s="53">
        <f>Ugovori_OPULJP[[#This Row],[Bespovratna sredstva - Ukupno (EU+Nac) HRK
= Ukupna ugovorena vrijednost bespovratnih sredstava]]/7.5345</f>
        <v>65362.038622337248</v>
      </c>
      <c r="U3937" s="50">
        <v>0</v>
      </c>
      <c r="V3937" s="51">
        <f>Ugovori_OPULJP[[#This Row],[Javni doprinos korisnika - HRK]]/7.5345</f>
        <v>0</v>
      </c>
      <c r="W3937" s="50">
        <v>0</v>
      </c>
      <c r="X3937" s="51">
        <f>Ugovori_OPULJP[[#This Row],[Privatni doprinos korisnika - HRK]]/7.5345</f>
        <v>0</v>
      </c>
      <c r="Y3937" s="52">
        <v>492470.28</v>
      </c>
      <c r="Z3937" s="53">
        <f>Ugovori_OPULJP[[#This Row],[UKUPNI PRIHVATLJIVI IZDACI
TOTAL ELIGIBLE EXPENDITURE
= Bespovratna sredstva ukupno + doprinos korisnika
= Ukupni prihvatljivi troškovi
= Ukupna ugovorena vrijednost projekta HRK]]/7.5345</f>
        <v>65362.038622337248</v>
      </c>
      <c r="AA3937" s="57" t="s">
        <v>12326</v>
      </c>
      <c r="AB3937" s="57" t="s">
        <v>753</v>
      </c>
      <c r="AC3937" s="107" t="s">
        <v>14314</v>
      </c>
      <c r="AD3937" s="63" t="s">
        <v>12328</v>
      </c>
    </row>
    <row r="3938" spans="1:30" ht="88.5" customHeight="1" x14ac:dyDescent="0.2">
      <c r="A3938" s="61" t="s">
        <v>14315</v>
      </c>
      <c r="B3938" s="55" t="s">
        <v>12136</v>
      </c>
      <c r="C3938" s="56" t="s">
        <v>12323</v>
      </c>
      <c r="D3938" s="88" t="s">
        <v>13685</v>
      </c>
      <c r="E3938" s="44" t="s">
        <v>76</v>
      </c>
      <c r="F3938" s="62" t="s">
        <v>14316</v>
      </c>
      <c r="G3938" s="62" t="s">
        <v>14317</v>
      </c>
      <c r="H3938" s="59">
        <v>44789</v>
      </c>
      <c r="I3938" s="59">
        <v>45215</v>
      </c>
      <c r="J3938" s="48" t="str">
        <f>IF(Ugovori_OPULJP[[#This Row],[DATUM ZAVRŠETKA OPERACIJE]]&gt;DATE(2024,3,31),"u provedbi","završen")</f>
        <v>završen</v>
      </c>
      <c r="K3938" s="58" t="s">
        <v>99</v>
      </c>
      <c r="L3938" s="58" t="s">
        <v>99</v>
      </c>
      <c r="M3938" s="49">
        <v>0.85</v>
      </c>
      <c r="N3938" s="49">
        <v>0.15</v>
      </c>
      <c r="O3938" s="50">
        <f>Ugovori_OPULJP[[#This Row],[Bespovratna sredstva - Ukupno (EU+Nac) HRK
= Ukupna ugovorena vrijednost bespovratnih sredstava]]*Ugovori_OPULJP[[#This Row],[EU STOPA SUFINANCIRANJA %
EU CO-FINANCING RATE %]]</f>
        <v>358187.63699999999</v>
      </c>
      <c r="P3938" s="51">
        <f>Ugovori_OPULJP[[#This Row],[Bespovratna sredstva - EU dio - HRK]]/7.5345</f>
        <v>47539.66912203862</v>
      </c>
      <c r="Q3938" s="50">
        <f>Ugovori_OPULJP[[#This Row],[Bespovratna sredstva - Ukupno (EU+Nac) HRK
= Ukupna ugovorena vrijednost bespovratnih sredstava]]*Ugovori_OPULJP[[#This Row],[STOPA NACIONALNOG SUFINANCIRANJA %]]</f>
        <v>63209.582999999991</v>
      </c>
      <c r="R3938" s="51">
        <f>Ugovori_OPULJP[[#This Row],[Bespovratna sredstva - Nacionalni dio - HRK]]/7.5345</f>
        <v>8389.3533744774031</v>
      </c>
      <c r="S3938" s="52">
        <v>421397.22</v>
      </c>
      <c r="T3938" s="51">
        <f>Ugovori_OPULJP[[#This Row],[Bespovratna sredstva - Ukupno (EU+Nac) HRK
= Ukupna ugovorena vrijednost bespovratnih sredstava]]/7.5345</f>
        <v>55929.022496516016</v>
      </c>
      <c r="U3938" s="50">
        <v>0</v>
      </c>
      <c r="V3938" s="51">
        <f>Ugovori_OPULJP[[#This Row],[Javni doprinos korisnika - HRK]]/7.5345</f>
        <v>0</v>
      </c>
      <c r="W3938" s="50">
        <v>0</v>
      </c>
      <c r="X3938" s="51">
        <f>Ugovori_OPULJP[[#This Row],[Privatni doprinos korisnika - HRK]]/7.5345</f>
        <v>0</v>
      </c>
      <c r="Y3938" s="52">
        <v>421397.22</v>
      </c>
      <c r="Z3938" s="53">
        <f>Ugovori_OPULJP[[#This Row],[UKUPNI PRIHVATLJIVI IZDACI
TOTAL ELIGIBLE EXPENDITURE
= Bespovratna sredstva ukupno + doprinos korisnika
= Ukupni prihvatljivi troškovi
= Ukupna ugovorena vrijednost projekta HRK]]/7.5345</f>
        <v>55929.022496516016</v>
      </c>
      <c r="AA3938" s="44" t="s">
        <v>12326</v>
      </c>
      <c r="AB3938" s="44" t="s">
        <v>753</v>
      </c>
      <c r="AC3938" s="107" t="s">
        <v>14318</v>
      </c>
      <c r="AD3938" s="63" t="s">
        <v>12328</v>
      </c>
    </row>
    <row r="3939" spans="1:30" ht="88.5" customHeight="1" x14ac:dyDescent="0.2">
      <c r="A3939" s="61" t="s">
        <v>14319</v>
      </c>
      <c r="B3939" s="55" t="s">
        <v>12136</v>
      </c>
      <c r="C3939" s="56" t="s">
        <v>12323</v>
      </c>
      <c r="D3939" s="88" t="s">
        <v>13685</v>
      </c>
      <c r="E3939" s="44" t="s">
        <v>76</v>
      </c>
      <c r="F3939" s="62" t="s">
        <v>14320</v>
      </c>
      <c r="G3939" s="62" t="s">
        <v>14321</v>
      </c>
      <c r="H3939" s="59">
        <v>44608</v>
      </c>
      <c r="I3939" s="59">
        <v>45154</v>
      </c>
      <c r="J3939" s="48" t="str">
        <f>IF(Ugovori_OPULJP[[#This Row],[DATUM ZAVRŠETKA OPERACIJE]]&gt;DATE(2024,3,31),"u provedbi","završen")</f>
        <v>završen</v>
      </c>
      <c r="K3939" s="58" t="s">
        <v>434</v>
      </c>
      <c r="L3939" s="58" t="s">
        <v>99</v>
      </c>
      <c r="M3939" s="68">
        <v>0.85</v>
      </c>
      <c r="N3939" s="49">
        <v>0.15</v>
      </c>
      <c r="O3939" s="50">
        <f>Ugovori_OPULJP[[#This Row],[Bespovratna sredstva - Ukupno (EU+Nac) HRK
= Ukupna ugovorena vrijednost bespovratnih sredstava]]*Ugovori_OPULJP[[#This Row],[EU STOPA SUFINANCIRANJA %
EU CO-FINANCING RATE %]]</f>
        <v>421430</v>
      </c>
      <c r="P3939" s="51">
        <f>Ugovori_OPULJP[[#This Row],[Bespovratna sredstva - EU dio - HRK]]/7.5345</f>
        <v>55933.373150175852</v>
      </c>
      <c r="Q3939" s="50">
        <f>Ugovori_OPULJP[[#This Row],[Bespovratna sredstva - Ukupno (EU+Nac) HRK
= Ukupna ugovorena vrijednost bespovratnih sredstava]]*Ugovori_OPULJP[[#This Row],[STOPA NACIONALNOG SUFINANCIRANJA %]]</f>
        <v>74370</v>
      </c>
      <c r="R3939" s="51">
        <f>Ugovori_OPULJP[[#This Row],[Bespovratna sredstva - Nacionalni dio - HRK]]/7.5345</f>
        <v>9870.5952617957391</v>
      </c>
      <c r="S3939" s="52">
        <v>495800</v>
      </c>
      <c r="T3939" s="53">
        <f>Ugovori_OPULJP[[#This Row],[Bespovratna sredstva - Ukupno (EU+Nac) HRK
= Ukupna ugovorena vrijednost bespovratnih sredstava]]/7.5345</f>
        <v>65803.968411971597</v>
      </c>
      <c r="U3939" s="50">
        <v>0</v>
      </c>
      <c r="V3939" s="51">
        <f>Ugovori_OPULJP[[#This Row],[Javni doprinos korisnika - HRK]]/7.5345</f>
        <v>0</v>
      </c>
      <c r="W3939" s="50">
        <v>0</v>
      </c>
      <c r="X3939" s="51">
        <f>Ugovori_OPULJP[[#This Row],[Privatni doprinos korisnika - HRK]]/7.5345</f>
        <v>0</v>
      </c>
      <c r="Y3939" s="52">
        <v>495800</v>
      </c>
      <c r="Z3939" s="53">
        <f>Ugovori_OPULJP[[#This Row],[UKUPNI PRIHVATLJIVI IZDACI
TOTAL ELIGIBLE EXPENDITURE
= Bespovratna sredstva ukupno + doprinos korisnika
= Ukupni prihvatljivi troškovi
= Ukupna ugovorena vrijednost projekta HRK]]/7.5345</f>
        <v>65803.968411971597</v>
      </c>
      <c r="AA3939" s="57" t="s">
        <v>12326</v>
      </c>
      <c r="AB3939" s="57" t="s">
        <v>753</v>
      </c>
      <c r="AC3939" s="107" t="s">
        <v>14322</v>
      </c>
      <c r="AD3939" s="63" t="s">
        <v>12328</v>
      </c>
    </row>
    <row r="3940" spans="1:30" ht="88.5" customHeight="1" x14ac:dyDescent="0.2">
      <c r="A3940" s="61" t="s">
        <v>14323</v>
      </c>
      <c r="B3940" s="55" t="s">
        <v>12136</v>
      </c>
      <c r="C3940" s="56" t="s">
        <v>12323</v>
      </c>
      <c r="D3940" s="88" t="s">
        <v>13685</v>
      </c>
      <c r="E3940" s="44" t="s">
        <v>76</v>
      </c>
      <c r="F3940" s="62" t="s">
        <v>14324</v>
      </c>
      <c r="G3940" s="62" t="s">
        <v>14325</v>
      </c>
      <c r="H3940" s="59">
        <v>44608</v>
      </c>
      <c r="I3940" s="59">
        <v>45154</v>
      </c>
      <c r="J3940" s="48" t="str">
        <f>IF(Ugovori_OPULJP[[#This Row],[DATUM ZAVRŠETKA OPERACIJE]]&gt;DATE(2024,3,31),"u provedbi","završen")</f>
        <v>završen</v>
      </c>
      <c r="K3940" s="58" t="s">
        <v>12580</v>
      </c>
      <c r="L3940" s="58" t="s">
        <v>37</v>
      </c>
      <c r="M3940" s="68">
        <v>0.85</v>
      </c>
      <c r="N3940" s="49">
        <v>0.15</v>
      </c>
      <c r="O3940" s="50">
        <f>Ugovori_OPULJP[[#This Row],[Bespovratna sredstva - Ukupno (EU+Nac) HRK
= Ukupna ugovorena vrijednost bespovratnih sredstava]]*Ugovori_OPULJP[[#This Row],[EU STOPA SUFINANCIRANJA %
EU CO-FINANCING RATE %]]</f>
        <v>421729.99049999996</v>
      </c>
      <c r="P3940" s="51">
        <f>Ugovori_OPULJP[[#This Row],[Bespovratna sredstva - EU dio - HRK]]/7.5345</f>
        <v>55973.188731833558</v>
      </c>
      <c r="Q3940" s="50">
        <f>Ugovori_OPULJP[[#This Row],[Bespovratna sredstva - Ukupno (EU+Nac) HRK
= Ukupna ugovorena vrijednost bespovratnih sredstava]]*Ugovori_OPULJP[[#This Row],[STOPA NACIONALNOG SUFINANCIRANJA %]]</f>
        <v>74422.939499999993</v>
      </c>
      <c r="R3940" s="51">
        <f>Ugovori_OPULJP[[#This Row],[Bespovratna sredstva - Nacionalni dio - HRK]]/7.5345</f>
        <v>9877.6215409118049</v>
      </c>
      <c r="S3940" s="52">
        <v>496152.93</v>
      </c>
      <c r="T3940" s="53">
        <f>Ugovori_OPULJP[[#This Row],[Bespovratna sredstva - Ukupno (EU+Nac) HRK
= Ukupna ugovorena vrijednost bespovratnih sredstava]]/7.5345</f>
        <v>65850.810272745366</v>
      </c>
      <c r="U3940" s="50">
        <v>0</v>
      </c>
      <c r="V3940" s="51">
        <f>Ugovori_OPULJP[[#This Row],[Javni doprinos korisnika - HRK]]/7.5345</f>
        <v>0</v>
      </c>
      <c r="W3940" s="50">
        <v>0</v>
      </c>
      <c r="X3940" s="51">
        <f>Ugovori_OPULJP[[#This Row],[Privatni doprinos korisnika - HRK]]/7.5345</f>
        <v>0</v>
      </c>
      <c r="Y3940" s="52">
        <v>496152.93</v>
      </c>
      <c r="Z3940" s="53">
        <f>Ugovori_OPULJP[[#This Row],[UKUPNI PRIHVATLJIVI IZDACI
TOTAL ELIGIBLE EXPENDITURE
= Bespovratna sredstva ukupno + doprinos korisnika
= Ukupni prihvatljivi troškovi
= Ukupna ugovorena vrijednost projekta HRK]]/7.5345</f>
        <v>65850.810272745366</v>
      </c>
      <c r="AA3940" s="57" t="s">
        <v>12326</v>
      </c>
      <c r="AB3940" s="57" t="s">
        <v>753</v>
      </c>
      <c r="AC3940" s="107" t="s">
        <v>14326</v>
      </c>
      <c r="AD3940" s="63" t="s">
        <v>12328</v>
      </c>
    </row>
    <row r="3941" spans="1:30" ht="88.5" customHeight="1" x14ac:dyDescent="0.2">
      <c r="A3941" s="61" t="s">
        <v>14327</v>
      </c>
      <c r="B3941" s="42" t="s">
        <v>12136</v>
      </c>
      <c r="C3941" s="43" t="s">
        <v>12323</v>
      </c>
      <c r="D3941" s="88" t="s">
        <v>13685</v>
      </c>
      <c r="E3941" s="44" t="s">
        <v>76</v>
      </c>
      <c r="F3941" s="62" t="s">
        <v>14328</v>
      </c>
      <c r="G3941" s="62" t="s">
        <v>14329</v>
      </c>
      <c r="H3941" s="59">
        <v>44753</v>
      </c>
      <c r="I3941" s="59">
        <v>45149</v>
      </c>
      <c r="J3941" s="48" t="str">
        <f>IF(Ugovori_OPULJP[[#This Row],[DATUM ZAVRŠETKA OPERACIJE]]&gt;DATE(2024,3,31),"u provedbi","završen")</f>
        <v>završen</v>
      </c>
      <c r="K3941" s="67" t="s">
        <v>14330</v>
      </c>
      <c r="L3941" s="58" t="s">
        <v>37</v>
      </c>
      <c r="M3941" s="49">
        <v>0.85</v>
      </c>
      <c r="N3941" s="49">
        <v>0.15</v>
      </c>
      <c r="O3941" s="50">
        <f>Ugovori_OPULJP[[#This Row],[Bespovratna sredstva - Ukupno (EU+Nac) HRK
= Ukupna ugovorena vrijednost bespovratnih sredstava]]*Ugovori_OPULJP[[#This Row],[EU STOPA SUFINANCIRANJA %
EU CO-FINANCING RATE %]]</f>
        <v>373399.18599999999</v>
      </c>
      <c r="P3941" s="51">
        <f>Ugovori_OPULJP[[#This Row],[Bespovratna sredstva - EU dio - HRK]]/7.5345</f>
        <v>49558.588625655313</v>
      </c>
      <c r="Q3941" s="50">
        <f>Ugovori_OPULJP[[#This Row],[Bespovratna sredstva - Ukupno (EU+Nac) HRK
= Ukupna ugovorena vrijednost bespovratnih sredstava]]*Ugovori_OPULJP[[#This Row],[STOPA NACIONALNOG SUFINANCIRANJA %]]</f>
        <v>65893.973999999987</v>
      </c>
      <c r="R3941" s="51">
        <f>Ugovori_OPULJP[[#This Row],[Bespovratna sredstva - Nacionalni dio - HRK]]/7.5345</f>
        <v>8745.6332868803474</v>
      </c>
      <c r="S3941" s="52">
        <v>439293.16</v>
      </c>
      <c r="T3941" s="53">
        <f>Ugovori_OPULJP[[#This Row],[Bespovratna sredstva - Ukupno (EU+Nac) HRK
= Ukupna ugovorena vrijednost bespovratnih sredstava]]/7.5345</f>
        <v>58304.221912535664</v>
      </c>
      <c r="U3941" s="50">
        <v>0</v>
      </c>
      <c r="V3941" s="51">
        <f>Ugovori_OPULJP[[#This Row],[Javni doprinos korisnika - HRK]]/7.5345</f>
        <v>0</v>
      </c>
      <c r="W3941" s="50">
        <v>0</v>
      </c>
      <c r="X3941" s="51">
        <f>Ugovori_OPULJP[[#This Row],[Privatni doprinos korisnika - HRK]]/7.5345</f>
        <v>0</v>
      </c>
      <c r="Y3941" s="52">
        <v>439293.16</v>
      </c>
      <c r="Z3941" s="53">
        <f>Ugovori_OPULJP[[#This Row],[UKUPNI PRIHVATLJIVI IZDACI
TOTAL ELIGIBLE EXPENDITURE
= Bespovratna sredstva ukupno + doprinos korisnika
= Ukupni prihvatljivi troškovi
= Ukupna ugovorena vrijednost projekta HRK]]/7.5345</f>
        <v>58304.221912535664</v>
      </c>
      <c r="AA3941" s="44" t="s">
        <v>12326</v>
      </c>
      <c r="AB3941" s="44" t="s">
        <v>753</v>
      </c>
      <c r="AC3941" s="107" t="s">
        <v>14331</v>
      </c>
      <c r="AD3941" s="43" t="s">
        <v>12328</v>
      </c>
    </row>
    <row r="3942" spans="1:30" ht="88.5" customHeight="1" x14ac:dyDescent="0.2">
      <c r="A3942" s="61" t="s">
        <v>14332</v>
      </c>
      <c r="B3942" s="55" t="s">
        <v>12136</v>
      </c>
      <c r="C3942" s="56" t="s">
        <v>12323</v>
      </c>
      <c r="D3942" s="88" t="s">
        <v>13685</v>
      </c>
      <c r="E3942" s="44" t="s">
        <v>76</v>
      </c>
      <c r="F3942" s="62" t="s">
        <v>14333</v>
      </c>
      <c r="G3942" s="62" t="s">
        <v>14334</v>
      </c>
      <c r="H3942" s="59">
        <v>44608</v>
      </c>
      <c r="I3942" s="59">
        <v>44973</v>
      </c>
      <c r="J3942" s="48" t="str">
        <f>IF(Ugovori_OPULJP[[#This Row],[DATUM ZAVRŠETKA OPERACIJE]]&gt;DATE(2024,3,31),"u provedbi","završen")</f>
        <v>završen</v>
      </c>
      <c r="K3942" s="58" t="s">
        <v>211</v>
      </c>
      <c r="L3942" s="58" t="s">
        <v>211</v>
      </c>
      <c r="M3942" s="49">
        <v>0.85</v>
      </c>
      <c r="N3942" s="49">
        <v>0.15</v>
      </c>
      <c r="O3942" s="50">
        <f>Ugovori_OPULJP[[#This Row],[Bespovratna sredstva - Ukupno (EU+Nac) HRK
= Ukupna ugovorena vrijednost bespovratnih sredstava]]*Ugovori_OPULJP[[#This Row],[EU STOPA SUFINANCIRANJA %
EU CO-FINANCING RATE %]]</f>
        <v>381378.663</v>
      </c>
      <c r="P3942" s="51">
        <f>Ugovori_OPULJP[[#This Row],[Bespovratna sredstva - EU dio - HRK]]/7.5345</f>
        <v>50617.647222775231</v>
      </c>
      <c r="Q3942" s="50">
        <f>Ugovori_OPULJP[[#This Row],[Bespovratna sredstva - Ukupno (EU+Nac) HRK
= Ukupna ugovorena vrijednost bespovratnih sredstava]]*Ugovori_OPULJP[[#This Row],[STOPA NACIONALNOG SUFINANCIRANJA %]]</f>
        <v>67302.116999999998</v>
      </c>
      <c r="R3942" s="51">
        <f>Ugovori_OPULJP[[#This Row],[Bespovratna sredstva - Nacionalni dio - HRK]]/7.5345</f>
        <v>8932.5259804897469</v>
      </c>
      <c r="S3942" s="52">
        <v>448680.78</v>
      </c>
      <c r="T3942" s="53">
        <f>Ugovori_OPULJP[[#This Row],[Bespovratna sredstva - Ukupno (EU+Nac) HRK
= Ukupna ugovorena vrijednost bespovratnih sredstava]]/7.5345</f>
        <v>59550.173203264982</v>
      </c>
      <c r="U3942" s="50">
        <v>0</v>
      </c>
      <c r="V3942" s="51">
        <f>Ugovori_OPULJP[[#This Row],[Javni doprinos korisnika - HRK]]/7.5345</f>
        <v>0</v>
      </c>
      <c r="W3942" s="50">
        <v>0</v>
      </c>
      <c r="X3942" s="51">
        <f>Ugovori_OPULJP[[#This Row],[Privatni doprinos korisnika - HRK]]/7.5345</f>
        <v>0</v>
      </c>
      <c r="Y3942" s="52">
        <v>448680.78</v>
      </c>
      <c r="Z3942" s="53">
        <f>Ugovori_OPULJP[[#This Row],[UKUPNI PRIHVATLJIVI IZDACI
TOTAL ELIGIBLE EXPENDITURE
= Bespovratna sredstva ukupno + doprinos korisnika
= Ukupni prihvatljivi troškovi
= Ukupna ugovorena vrijednost projekta HRK]]/7.5345</f>
        <v>59550.173203264982</v>
      </c>
      <c r="AA3942" s="57" t="s">
        <v>12326</v>
      </c>
      <c r="AB3942" s="57" t="s">
        <v>753</v>
      </c>
      <c r="AC3942" s="107" t="s">
        <v>14335</v>
      </c>
      <c r="AD3942" s="43" t="s">
        <v>12328</v>
      </c>
    </row>
    <row r="3943" spans="1:30" ht="88.5" customHeight="1" x14ac:dyDescent="0.2">
      <c r="A3943" s="61" t="s">
        <v>14336</v>
      </c>
      <c r="B3943" s="55" t="s">
        <v>12136</v>
      </c>
      <c r="C3943" s="56" t="s">
        <v>12323</v>
      </c>
      <c r="D3943" s="88" t="s">
        <v>13685</v>
      </c>
      <c r="E3943" s="44" t="s">
        <v>76</v>
      </c>
      <c r="F3943" s="62" t="s">
        <v>14337</v>
      </c>
      <c r="G3943" s="62" t="s">
        <v>14338</v>
      </c>
      <c r="H3943" s="59">
        <v>44608</v>
      </c>
      <c r="I3943" s="59">
        <v>45032</v>
      </c>
      <c r="J3943" s="48" t="str">
        <f>IF(Ugovori_OPULJP[[#This Row],[DATUM ZAVRŠETKA OPERACIJE]]&gt;DATE(2024,3,31),"u provedbi","završen")</f>
        <v>završen</v>
      </c>
      <c r="K3943" s="58" t="s">
        <v>425</v>
      </c>
      <c r="L3943" s="58" t="s">
        <v>425</v>
      </c>
      <c r="M3943" s="49">
        <v>0.85</v>
      </c>
      <c r="N3943" s="49">
        <v>0.15</v>
      </c>
      <c r="O3943" s="50">
        <f>Ugovori_OPULJP[[#This Row],[Bespovratna sredstva - Ukupno (EU+Nac) HRK
= Ukupna ugovorena vrijednost bespovratnih sredstava]]*Ugovori_OPULJP[[#This Row],[EU STOPA SUFINANCIRANJA %
EU CO-FINANCING RATE %]]</f>
        <v>397222.68</v>
      </c>
      <c r="P3943" s="51">
        <f>Ugovori_OPULJP[[#This Row],[Bespovratna sredstva - EU dio - HRK]]/7.5345</f>
        <v>52720.509655584305</v>
      </c>
      <c r="Q3943" s="50">
        <f>Ugovori_OPULJP[[#This Row],[Bespovratna sredstva - Ukupno (EU+Nac) HRK
= Ukupna ugovorena vrijednost bespovratnih sredstava]]*Ugovori_OPULJP[[#This Row],[STOPA NACIONALNOG SUFINANCIRANJA %]]</f>
        <v>70098.12</v>
      </c>
      <c r="R3943" s="51">
        <f>Ugovori_OPULJP[[#This Row],[Bespovratna sredstva - Nacionalni dio - HRK]]/7.5345</f>
        <v>9303.6193509854656</v>
      </c>
      <c r="S3943" s="52">
        <v>467320.8</v>
      </c>
      <c r="T3943" s="53">
        <f>Ugovori_OPULJP[[#This Row],[Bespovratna sredstva - Ukupno (EU+Nac) HRK
= Ukupna ugovorena vrijednost bespovratnih sredstava]]/7.5345</f>
        <v>62024.129006569776</v>
      </c>
      <c r="U3943" s="50">
        <v>0</v>
      </c>
      <c r="V3943" s="51">
        <f>Ugovori_OPULJP[[#This Row],[Javni doprinos korisnika - HRK]]/7.5345</f>
        <v>0</v>
      </c>
      <c r="W3943" s="50">
        <v>0</v>
      </c>
      <c r="X3943" s="51">
        <f>Ugovori_OPULJP[[#This Row],[Privatni doprinos korisnika - HRK]]/7.5345</f>
        <v>0</v>
      </c>
      <c r="Y3943" s="52">
        <v>467320.8</v>
      </c>
      <c r="Z3943" s="53">
        <f>Ugovori_OPULJP[[#This Row],[UKUPNI PRIHVATLJIVI IZDACI
TOTAL ELIGIBLE EXPENDITURE
= Bespovratna sredstva ukupno + doprinos korisnika
= Ukupni prihvatljivi troškovi
= Ukupna ugovorena vrijednost projekta HRK]]/7.5345</f>
        <v>62024.129006569776</v>
      </c>
      <c r="AA3943" s="57" t="s">
        <v>12326</v>
      </c>
      <c r="AB3943" s="57" t="s">
        <v>753</v>
      </c>
      <c r="AC3943" s="107" t="s">
        <v>14339</v>
      </c>
      <c r="AD3943" s="43" t="s">
        <v>12328</v>
      </c>
    </row>
    <row r="3944" spans="1:30" ht="88.5" customHeight="1" x14ac:dyDescent="0.2">
      <c r="A3944" s="61" t="s">
        <v>14340</v>
      </c>
      <c r="B3944" s="55" t="s">
        <v>12136</v>
      </c>
      <c r="C3944" s="56" t="s">
        <v>12323</v>
      </c>
      <c r="D3944" s="88" t="s">
        <v>13685</v>
      </c>
      <c r="E3944" s="44" t="s">
        <v>76</v>
      </c>
      <c r="F3944" s="62" t="s">
        <v>14341</v>
      </c>
      <c r="G3944" s="62" t="s">
        <v>14342</v>
      </c>
      <c r="H3944" s="59">
        <v>44608</v>
      </c>
      <c r="I3944" s="59">
        <v>45032</v>
      </c>
      <c r="J3944" s="48" t="str">
        <f>IF(Ugovori_OPULJP[[#This Row],[DATUM ZAVRŠETKA OPERACIJE]]&gt;DATE(2024,3,31),"u provedbi","završen")</f>
        <v>završen</v>
      </c>
      <c r="K3944" s="58" t="s">
        <v>99</v>
      </c>
      <c r="L3944" s="58" t="s">
        <v>99</v>
      </c>
      <c r="M3944" s="68">
        <v>0.85</v>
      </c>
      <c r="N3944" s="49">
        <v>0.15</v>
      </c>
      <c r="O3944" s="50">
        <f>Ugovori_OPULJP[[#This Row],[Bespovratna sredstva - Ukupno (EU+Nac) HRK
= Ukupna ugovorena vrijednost bespovratnih sredstava]]*Ugovori_OPULJP[[#This Row],[EU STOPA SUFINANCIRANJA %
EU CO-FINANCING RATE %]]</f>
        <v>346997.28499999997</v>
      </c>
      <c r="P3944" s="51">
        <f>Ugovori_OPULJP[[#This Row],[Bespovratna sredstva - EU dio - HRK]]/7.5345</f>
        <v>46054.454177450389</v>
      </c>
      <c r="Q3944" s="50">
        <f>Ugovori_OPULJP[[#This Row],[Bespovratna sredstva - Ukupno (EU+Nac) HRK
= Ukupna ugovorena vrijednost bespovratnih sredstava]]*Ugovori_OPULJP[[#This Row],[STOPA NACIONALNOG SUFINANCIRANJA %]]</f>
        <v>61234.814999999995</v>
      </c>
      <c r="R3944" s="51">
        <f>Ugovori_OPULJP[[#This Row],[Bespovratna sredstva - Nacionalni dio - HRK]]/7.5345</f>
        <v>8127.2566195500685</v>
      </c>
      <c r="S3944" s="52">
        <v>408232.1</v>
      </c>
      <c r="T3944" s="53">
        <f>Ugovori_OPULJP[[#This Row],[Bespovratna sredstva - Ukupno (EU+Nac) HRK
= Ukupna ugovorena vrijednost bespovratnih sredstava]]/7.5345</f>
        <v>54181.710797000458</v>
      </c>
      <c r="U3944" s="50">
        <v>0</v>
      </c>
      <c r="V3944" s="51">
        <f>Ugovori_OPULJP[[#This Row],[Javni doprinos korisnika - HRK]]/7.5345</f>
        <v>0</v>
      </c>
      <c r="W3944" s="50">
        <v>0</v>
      </c>
      <c r="X3944" s="51">
        <f>Ugovori_OPULJP[[#This Row],[Privatni doprinos korisnika - HRK]]/7.5345</f>
        <v>0</v>
      </c>
      <c r="Y3944" s="52">
        <v>408232.1</v>
      </c>
      <c r="Z3944" s="53">
        <f>Ugovori_OPULJP[[#This Row],[UKUPNI PRIHVATLJIVI IZDACI
TOTAL ELIGIBLE EXPENDITURE
= Bespovratna sredstva ukupno + doprinos korisnika
= Ukupni prihvatljivi troškovi
= Ukupna ugovorena vrijednost projekta HRK]]/7.5345</f>
        <v>54181.710797000458</v>
      </c>
      <c r="AA3944" s="57" t="s">
        <v>12326</v>
      </c>
      <c r="AB3944" s="57" t="s">
        <v>753</v>
      </c>
      <c r="AC3944" s="107" t="s">
        <v>14343</v>
      </c>
      <c r="AD3944" s="63" t="s">
        <v>12328</v>
      </c>
    </row>
    <row r="3945" spans="1:30" ht="88.5" customHeight="1" x14ac:dyDescent="0.2">
      <c r="A3945" s="61" t="s">
        <v>14344</v>
      </c>
      <c r="B3945" s="55" t="s">
        <v>12136</v>
      </c>
      <c r="C3945" s="56" t="s">
        <v>12323</v>
      </c>
      <c r="D3945" s="88" t="s">
        <v>13685</v>
      </c>
      <c r="E3945" s="44" t="s">
        <v>76</v>
      </c>
      <c r="F3945" s="62" t="s">
        <v>14345</v>
      </c>
      <c r="G3945" s="62" t="s">
        <v>14346</v>
      </c>
      <c r="H3945" s="59">
        <v>44641</v>
      </c>
      <c r="I3945" s="59">
        <v>45190</v>
      </c>
      <c r="J3945" s="48" t="str">
        <f>IF(Ugovori_OPULJP[[#This Row],[DATUM ZAVRŠETKA OPERACIJE]]&gt;DATE(2024,3,31),"u provedbi","završen")</f>
        <v>završen</v>
      </c>
      <c r="K3945" s="67" t="s">
        <v>211</v>
      </c>
      <c r="L3945" s="58" t="s">
        <v>211</v>
      </c>
      <c r="M3945" s="49">
        <v>0.85</v>
      </c>
      <c r="N3945" s="49">
        <v>0.15</v>
      </c>
      <c r="O3945" s="50">
        <f>Ugovori_OPULJP[[#This Row],[Bespovratna sredstva - Ukupno (EU+Nac) HRK
= Ukupna ugovorena vrijednost bespovratnih sredstava]]*Ugovori_OPULJP[[#This Row],[EU STOPA SUFINANCIRANJA %
EU CO-FINANCING RATE %]]</f>
        <v>343984.99549999996</v>
      </c>
      <c r="P3945" s="51">
        <f>Ugovori_OPULJP[[#This Row],[Bespovratna sredstva - EU dio - HRK]]/7.5345</f>
        <v>45654.654655252496</v>
      </c>
      <c r="Q3945" s="50">
        <f>Ugovori_OPULJP[[#This Row],[Bespovratna sredstva - Ukupno (EU+Nac) HRK
= Ukupna ugovorena vrijednost bespovratnih sredstava]]*Ugovori_OPULJP[[#This Row],[STOPA NACIONALNOG SUFINANCIRANJA %]]</f>
        <v>60703.234499999991</v>
      </c>
      <c r="R3945" s="51">
        <f>Ugovori_OPULJP[[#This Row],[Bespovratna sredstva - Nacionalni dio - HRK]]/7.5345</f>
        <v>8056.7037626916172</v>
      </c>
      <c r="S3945" s="52">
        <v>404688.23</v>
      </c>
      <c r="T3945" s="53">
        <f>Ugovori_OPULJP[[#This Row],[Bespovratna sredstva - Ukupno (EU+Nac) HRK
= Ukupna ugovorena vrijednost bespovratnih sredstava]]/7.5345</f>
        <v>53711.358417944117</v>
      </c>
      <c r="U3945" s="50">
        <v>0</v>
      </c>
      <c r="V3945" s="51">
        <f>Ugovori_OPULJP[[#This Row],[Javni doprinos korisnika - HRK]]/7.5345</f>
        <v>0</v>
      </c>
      <c r="W3945" s="50">
        <v>0</v>
      </c>
      <c r="X3945" s="51">
        <f>Ugovori_OPULJP[[#This Row],[Privatni doprinos korisnika - HRK]]/7.5345</f>
        <v>0</v>
      </c>
      <c r="Y3945" s="52">
        <v>404688.23</v>
      </c>
      <c r="Z3945" s="53">
        <f>Ugovori_OPULJP[[#This Row],[UKUPNI PRIHVATLJIVI IZDACI
TOTAL ELIGIBLE EXPENDITURE
= Bespovratna sredstva ukupno + doprinos korisnika
= Ukupni prihvatljivi troškovi
= Ukupna ugovorena vrijednost projekta HRK]]/7.5345</f>
        <v>53711.358417944117</v>
      </c>
      <c r="AA3945" s="44" t="s">
        <v>12326</v>
      </c>
      <c r="AB3945" s="44" t="s">
        <v>753</v>
      </c>
      <c r="AC3945" s="107" t="s">
        <v>14347</v>
      </c>
      <c r="AD3945" s="43" t="s">
        <v>12328</v>
      </c>
    </row>
    <row r="3946" spans="1:30" ht="88.5" customHeight="1" x14ac:dyDescent="0.2">
      <c r="A3946" s="61" t="s">
        <v>14348</v>
      </c>
      <c r="B3946" s="55" t="s">
        <v>12136</v>
      </c>
      <c r="C3946" s="56" t="s">
        <v>12323</v>
      </c>
      <c r="D3946" s="88" t="s">
        <v>13685</v>
      </c>
      <c r="E3946" s="44" t="s">
        <v>76</v>
      </c>
      <c r="F3946" s="62" t="s">
        <v>14349</v>
      </c>
      <c r="G3946" s="62" t="s">
        <v>14350</v>
      </c>
      <c r="H3946" s="59">
        <v>44608</v>
      </c>
      <c r="I3946" s="59">
        <v>45062</v>
      </c>
      <c r="J3946" s="48" t="str">
        <f>IF(Ugovori_OPULJP[[#This Row],[DATUM ZAVRŠETKA OPERACIJE]]&gt;DATE(2024,3,31),"u provedbi","završen")</f>
        <v>završen</v>
      </c>
      <c r="K3946" s="58" t="s">
        <v>36</v>
      </c>
      <c r="L3946" s="58" t="s">
        <v>37</v>
      </c>
      <c r="M3946" s="68">
        <v>0.85</v>
      </c>
      <c r="N3946" s="49">
        <v>0.15</v>
      </c>
      <c r="O3946" s="50">
        <f>Ugovori_OPULJP[[#This Row],[Bespovratna sredstva - Ukupno (EU+Nac) HRK
= Ukupna ugovorena vrijednost bespovratnih sredstava]]*Ugovori_OPULJP[[#This Row],[EU STOPA SUFINANCIRANJA %
EU CO-FINANCING RATE %]]</f>
        <v>376120.29949999996</v>
      </c>
      <c r="P3946" s="51">
        <f>Ugovori_OPULJP[[#This Row],[Bespovratna sredstva - EU dio - HRK]]/7.5345</f>
        <v>49919.742451390266</v>
      </c>
      <c r="Q3946" s="50">
        <f>Ugovori_OPULJP[[#This Row],[Bespovratna sredstva - Ukupno (EU+Nac) HRK
= Ukupna ugovorena vrijednost bespovratnih sredstava]]*Ugovori_OPULJP[[#This Row],[STOPA NACIONALNOG SUFINANCIRANJA %]]</f>
        <v>66374.170499999993</v>
      </c>
      <c r="R3946" s="51">
        <f>Ugovori_OPULJP[[#This Row],[Bespovratna sredstva - Nacionalni dio - HRK]]/7.5345</f>
        <v>8809.3663149512231</v>
      </c>
      <c r="S3946" s="52">
        <v>442494.47</v>
      </c>
      <c r="T3946" s="53">
        <f>Ugovori_OPULJP[[#This Row],[Bespovratna sredstva - Ukupno (EU+Nac) HRK
= Ukupna ugovorena vrijednost bespovratnih sredstava]]/7.5345</f>
        <v>58729.108766341487</v>
      </c>
      <c r="U3946" s="50">
        <v>0</v>
      </c>
      <c r="V3946" s="51">
        <f>Ugovori_OPULJP[[#This Row],[Javni doprinos korisnika - HRK]]/7.5345</f>
        <v>0</v>
      </c>
      <c r="W3946" s="50">
        <v>0</v>
      </c>
      <c r="X3946" s="51">
        <f>Ugovori_OPULJP[[#This Row],[Privatni doprinos korisnika - HRK]]/7.5345</f>
        <v>0</v>
      </c>
      <c r="Y3946" s="52">
        <v>442494.47</v>
      </c>
      <c r="Z3946" s="53">
        <f>Ugovori_OPULJP[[#This Row],[UKUPNI PRIHVATLJIVI IZDACI
TOTAL ELIGIBLE EXPENDITURE
= Bespovratna sredstva ukupno + doprinos korisnika
= Ukupni prihvatljivi troškovi
= Ukupna ugovorena vrijednost projekta HRK]]/7.5345</f>
        <v>58729.108766341487</v>
      </c>
      <c r="AA3946" s="57" t="s">
        <v>12326</v>
      </c>
      <c r="AB3946" s="57" t="s">
        <v>753</v>
      </c>
      <c r="AC3946" s="107" t="s">
        <v>14351</v>
      </c>
      <c r="AD3946" s="63" t="s">
        <v>12328</v>
      </c>
    </row>
    <row r="3947" spans="1:30" ht="88.5" customHeight="1" x14ac:dyDescent="0.2">
      <c r="A3947" s="61" t="s">
        <v>14352</v>
      </c>
      <c r="B3947" s="55" t="s">
        <v>12136</v>
      </c>
      <c r="C3947" s="56" t="s">
        <v>12323</v>
      </c>
      <c r="D3947" s="88" t="s">
        <v>13685</v>
      </c>
      <c r="E3947" s="44" t="s">
        <v>76</v>
      </c>
      <c r="F3947" s="62" t="s">
        <v>14353</v>
      </c>
      <c r="G3947" s="62" t="s">
        <v>14354</v>
      </c>
      <c r="H3947" s="59">
        <v>44608</v>
      </c>
      <c r="I3947" s="59">
        <v>45154</v>
      </c>
      <c r="J3947" s="48" t="str">
        <f>IF(Ugovori_OPULJP[[#This Row],[DATUM ZAVRŠETKA OPERACIJE]]&gt;DATE(2024,3,31),"u provedbi","završen")</f>
        <v>završen</v>
      </c>
      <c r="K3947" s="58" t="s">
        <v>14355</v>
      </c>
      <c r="L3947" s="58" t="s">
        <v>37</v>
      </c>
      <c r="M3947" s="68">
        <v>0.85</v>
      </c>
      <c r="N3947" s="49">
        <v>0.15</v>
      </c>
      <c r="O3947" s="50">
        <f>Ugovori_OPULJP[[#This Row],[Bespovratna sredstva - Ukupno (EU+Nac) HRK
= Ukupna ugovorena vrijednost bespovratnih sredstava]]*Ugovori_OPULJP[[#This Row],[EU STOPA SUFINANCIRANJA %
EU CO-FINANCING RATE %]]</f>
        <v>410866.2</v>
      </c>
      <c r="P3947" s="51">
        <f>Ugovori_OPULJP[[#This Row],[Bespovratna sredstva - EU dio - HRK]]/7.5345</f>
        <v>54531.315946645431</v>
      </c>
      <c r="Q3947" s="50">
        <f>Ugovori_OPULJP[[#This Row],[Bespovratna sredstva - Ukupno (EU+Nac) HRK
= Ukupna ugovorena vrijednost bespovratnih sredstava]]*Ugovori_OPULJP[[#This Row],[STOPA NACIONALNOG SUFINANCIRANJA %]]</f>
        <v>72505.8</v>
      </c>
      <c r="R3947" s="51">
        <f>Ugovori_OPULJP[[#This Row],[Bespovratna sredstva - Nacionalni dio - HRK]]/7.5345</f>
        <v>9623.1734023491936</v>
      </c>
      <c r="S3947" s="52">
        <v>483372</v>
      </c>
      <c r="T3947" s="53">
        <f>Ugovori_OPULJP[[#This Row],[Bespovratna sredstva - Ukupno (EU+Nac) HRK
= Ukupna ugovorena vrijednost bespovratnih sredstava]]/7.5345</f>
        <v>64154.489348994619</v>
      </c>
      <c r="U3947" s="50">
        <v>0</v>
      </c>
      <c r="V3947" s="51">
        <f>Ugovori_OPULJP[[#This Row],[Javni doprinos korisnika - HRK]]/7.5345</f>
        <v>0</v>
      </c>
      <c r="W3947" s="50">
        <v>0</v>
      </c>
      <c r="X3947" s="51">
        <f>Ugovori_OPULJP[[#This Row],[Privatni doprinos korisnika - HRK]]/7.5345</f>
        <v>0</v>
      </c>
      <c r="Y3947" s="52">
        <v>483372</v>
      </c>
      <c r="Z3947" s="53">
        <f>Ugovori_OPULJP[[#This Row],[UKUPNI PRIHVATLJIVI IZDACI
TOTAL ELIGIBLE EXPENDITURE
= Bespovratna sredstva ukupno + doprinos korisnika
= Ukupni prihvatljivi troškovi
= Ukupna ugovorena vrijednost projekta HRK]]/7.5345</f>
        <v>64154.489348994619</v>
      </c>
      <c r="AA3947" s="57" t="s">
        <v>12326</v>
      </c>
      <c r="AB3947" s="57" t="s">
        <v>753</v>
      </c>
      <c r="AC3947" s="107" t="s">
        <v>14356</v>
      </c>
      <c r="AD3947" s="63" t="s">
        <v>12328</v>
      </c>
    </row>
    <row r="3948" spans="1:30" ht="88.5" customHeight="1" x14ac:dyDescent="0.2">
      <c r="A3948" s="41" t="s">
        <v>14357</v>
      </c>
      <c r="B3948" s="55" t="s">
        <v>12136</v>
      </c>
      <c r="C3948" s="56" t="s">
        <v>12323</v>
      </c>
      <c r="D3948" s="56" t="s">
        <v>13685</v>
      </c>
      <c r="E3948" s="57" t="s">
        <v>76</v>
      </c>
      <c r="F3948" s="62" t="s">
        <v>14358</v>
      </c>
      <c r="G3948" s="62" t="s">
        <v>9618</v>
      </c>
      <c r="H3948" s="59">
        <v>44769</v>
      </c>
      <c r="I3948" s="59">
        <v>45291</v>
      </c>
      <c r="J3948" s="48" t="str">
        <f>IF(Ugovori_OPULJP[[#This Row],[DATUM ZAVRŠETKA OPERACIJE]]&gt;DATE(2024,3,31),"u provedbi","završen")</f>
        <v>završen</v>
      </c>
      <c r="K3948" s="67" t="s">
        <v>14359</v>
      </c>
      <c r="L3948" s="58" t="s">
        <v>37</v>
      </c>
      <c r="M3948" s="49">
        <v>0.85</v>
      </c>
      <c r="N3948" s="49">
        <v>0.15</v>
      </c>
      <c r="O3948" s="50">
        <f>Ugovori_OPULJP[[#This Row],[Bespovratna sredstva - Ukupno (EU+Nac) HRK
= Ukupna ugovorena vrijednost bespovratnih sredstava]]*Ugovori_OPULJP[[#This Row],[EU STOPA SUFINANCIRANJA %
EU CO-FINANCING RATE %]]</f>
        <v>372051.61300000001</v>
      </c>
      <c r="P3948" s="51">
        <f>Ugovori_OPULJP[[#This Row],[Bespovratna sredstva - EU dio - HRK]]/7.5345</f>
        <v>49379.734952551597</v>
      </c>
      <c r="Q3948" s="50">
        <f>Ugovori_OPULJP[[#This Row],[Bespovratna sredstva - Ukupno (EU+Nac) HRK
= Ukupna ugovorena vrijednost bespovratnih sredstava]]*Ugovori_OPULJP[[#This Row],[STOPA NACIONALNOG SUFINANCIRANJA %]]</f>
        <v>65656.167000000001</v>
      </c>
      <c r="R3948" s="51">
        <f>Ugovori_OPULJP[[#This Row],[Bespovratna sredstva - Nacionalni dio - HRK]]/7.5345</f>
        <v>8714.0708739796937</v>
      </c>
      <c r="S3948" s="52">
        <v>437707.78</v>
      </c>
      <c r="T3948" s="53">
        <f>Ugovori_OPULJP[[#This Row],[Bespovratna sredstva - Ukupno (EU+Nac) HRK
= Ukupna ugovorena vrijednost bespovratnih sredstava]]/7.5345</f>
        <v>58093.805826531287</v>
      </c>
      <c r="U3948" s="50">
        <v>0</v>
      </c>
      <c r="V3948" s="51">
        <f>Ugovori_OPULJP[[#This Row],[Javni doprinos korisnika - HRK]]/7.5345</f>
        <v>0</v>
      </c>
      <c r="W3948" s="50">
        <v>0</v>
      </c>
      <c r="X3948" s="51">
        <f>Ugovori_OPULJP[[#This Row],[Privatni doprinos korisnika - HRK]]/7.5345</f>
        <v>0</v>
      </c>
      <c r="Y3948" s="52">
        <v>437707.78</v>
      </c>
      <c r="Z3948" s="53">
        <f>Ugovori_OPULJP[[#This Row],[UKUPNI PRIHVATLJIVI IZDACI
TOTAL ELIGIBLE EXPENDITURE
= Bespovratna sredstva ukupno + doprinos korisnika
= Ukupni prihvatljivi troškovi
= Ukupna ugovorena vrijednost projekta HRK]]/7.5345</f>
        <v>58093.805826531287</v>
      </c>
      <c r="AA3948" s="57" t="s">
        <v>12326</v>
      </c>
      <c r="AB3948" s="57" t="s">
        <v>753</v>
      </c>
      <c r="AC3948" s="107" t="s">
        <v>14360</v>
      </c>
      <c r="AD3948" s="63" t="s">
        <v>12328</v>
      </c>
    </row>
    <row r="3949" spans="1:30" ht="88.5" customHeight="1" x14ac:dyDescent="0.2">
      <c r="A3949" s="61" t="s">
        <v>14361</v>
      </c>
      <c r="B3949" s="55" t="s">
        <v>12136</v>
      </c>
      <c r="C3949" s="56" t="s">
        <v>12323</v>
      </c>
      <c r="D3949" s="88" t="s">
        <v>13685</v>
      </c>
      <c r="E3949" s="44" t="s">
        <v>76</v>
      </c>
      <c r="F3949" s="62" t="s">
        <v>14362</v>
      </c>
      <c r="G3949" s="45" t="s">
        <v>12574</v>
      </c>
      <c r="H3949" s="59">
        <v>44502</v>
      </c>
      <c r="I3949" s="59">
        <v>45048</v>
      </c>
      <c r="J3949" s="48" t="str">
        <f>IF(Ugovori_OPULJP[[#This Row],[DATUM ZAVRŠETKA OPERACIJE]]&gt;DATE(2024,3,31),"u provedbi","završen")</f>
        <v>završen</v>
      </c>
      <c r="K3949" s="67" t="s">
        <v>211</v>
      </c>
      <c r="L3949" s="58" t="s">
        <v>37</v>
      </c>
      <c r="M3949" s="49">
        <v>0.85</v>
      </c>
      <c r="N3949" s="49">
        <v>0.15</v>
      </c>
      <c r="O3949" s="50">
        <f>Ugovori_OPULJP[[#This Row],[Bespovratna sredstva - Ukupno (EU+Nac) HRK
= Ukupna ugovorena vrijednost bespovratnih sredstava]]*Ugovori_OPULJP[[#This Row],[EU STOPA SUFINANCIRANJA %
EU CO-FINANCING RATE %]]</f>
        <v>420458.29700000002</v>
      </c>
      <c r="P3949" s="51">
        <f>Ugovori_OPULJP[[#This Row],[Bespovratna sredstva - EU dio - HRK]]/7.5345</f>
        <v>55804.405999070943</v>
      </c>
      <c r="Q3949" s="50">
        <f>Ugovori_OPULJP[[#This Row],[Bespovratna sredstva - Ukupno (EU+Nac) HRK
= Ukupna ugovorena vrijednost bespovratnih sredstava]]*Ugovori_OPULJP[[#This Row],[STOPA NACIONALNOG SUFINANCIRANJA %]]</f>
        <v>74198.523000000001</v>
      </c>
      <c r="R3949" s="51">
        <f>Ugovori_OPULJP[[#This Row],[Bespovratna sredstva - Nacionalni dio - HRK]]/7.5345</f>
        <v>9847.8363527772235</v>
      </c>
      <c r="S3949" s="52">
        <v>494656.82</v>
      </c>
      <c r="T3949" s="53">
        <f>Ugovori_OPULJP[[#This Row],[Bespovratna sredstva - Ukupno (EU+Nac) HRK
= Ukupna ugovorena vrijednost bespovratnih sredstava]]/7.5345</f>
        <v>65652.242351848166</v>
      </c>
      <c r="U3949" s="50">
        <v>0</v>
      </c>
      <c r="V3949" s="51">
        <f>Ugovori_OPULJP[[#This Row],[Javni doprinos korisnika - HRK]]/7.5345</f>
        <v>0</v>
      </c>
      <c r="W3949" s="50">
        <v>0</v>
      </c>
      <c r="X3949" s="51">
        <f>Ugovori_OPULJP[[#This Row],[Privatni doprinos korisnika - HRK]]/7.5345</f>
        <v>0</v>
      </c>
      <c r="Y3949" s="52">
        <v>494656.82</v>
      </c>
      <c r="Z3949" s="53">
        <f>Ugovori_OPULJP[[#This Row],[UKUPNI PRIHVATLJIVI IZDACI
TOTAL ELIGIBLE EXPENDITURE
= Bespovratna sredstva ukupno + doprinos korisnika
= Ukupni prihvatljivi troškovi
= Ukupna ugovorena vrijednost projekta HRK]]/7.5345</f>
        <v>65652.242351848166</v>
      </c>
      <c r="AA3949" s="57" t="s">
        <v>12326</v>
      </c>
      <c r="AB3949" s="57" t="s">
        <v>753</v>
      </c>
      <c r="AC3949" s="107" t="s">
        <v>14363</v>
      </c>
      <c r="AD3949" s="63" t="s">
        <v>12328</v>
      </c>
    </row>
    <row r="3950" spans="1:30" ht="88.5" customHeight="1" x14ac:dyDescent="0.2">
      <c r="A3950" s="61" t="s">
        <v>14364</v>
      </c>
      <c r="B3950" s="55" t="s">
        <v>12136</v>
      </c>
      <c r="C3950" s="56" t="s">
        <v>12323</v>
      </c>
      <c r="D3950" s="88" t="s">
        <v>13685</v>
      </c>
      <c r="E3950" s="44" t="s">
        <v>76</v>
      </c>
      <c r="F3950" s="62" t="s">
        <v>14365</v>
      </c>
      <c r="G3950" s="62" t="s">
        <v>14366</v>
      </c>
      <c r="H3950" s="59">
        <v>44608</v>
      </c>
      <c r="I3950" s="59">
        <v>45062</v>
      </c>
      <c r="J3950" s="48" t="str">
        <f>IF(Ugovori_OPULJP[[#This Row],[DATUM ZAVRŠETKA OPERACIJE]]&gt;DATE(2024,3,31),"u provedbi","završen")</f>
        <v>završen</v>
      </c>
      <c r="K3950" s="58" t="s">
        <v>37</v>
      </c>
      <c r="L3950" s="58" t="s">
        <v>37</v>
      </c>
      <c r="M3950" s="68">
        <v>0.85</v>
      </c>
      <c r="N3950" s="49">
        <v>0.15</v>
      </c>
      <c r="O3950" s="50">
        <f>Ugovori_OPULJP[[#This Row],[Bespovratna sredstva - Ukupno (EU+Nac) HRK
= Ukupna ugovorena vrijednost bespovratnih sredstava]]*Ugovori_OPULJP[[#This Row],[EU STOPA SUFINANCIRANJA %
EU CO-FINANCING RATE %]]</f>
        <v>399472.12849999999</v>
      </c>
      <c r="P3950" s="51">
        <f>Ugovori_OPULJP[[#This Row],[Bespovratna sredstva - EU dio - HRK]]/7.5345</f>
        <v>53019.062777888379</v>
      </c>
      <c r="Q3950" s="50">
        <f>Ugovori_OPULJP[[#This Row],[Bespovratna sredstva - Ukupno (EU+Nac) HRK
= Ukupna ugovorena vrijednost bespovratnih sredstava]]*Ugovori_OPULJP[[#This Row],[STOPA NACIONALNOG SUFINANCIRANJA %]]</f>
        <v>70495.0815</v>
      </c>
      <c r="R3950" s="51">
        <f>Ugovori_OPULJP[[#This Row],[Bespovratna sredstva - Nacionalni dio - HRK]]/7.5345</f>
        <v>9356.3051960979483</v>
      </c>
      <c r="S3950" s="52">
        <v>469967.21</v>
      </c>
      <c r="T3950" s="53">
        <f>Ugovori_OPULJP[[#This Row],[Bespovratna sredstva - Ukupno (EU+Nac) HRK
= Ukupna ugovorena vrijednost bespovratnih sredstava]]/7.5345</f>
        <v>62375.367973986329</v>
      </c>
      <c r="U3950" s="50">
        <v>0</v>
      </c>
      <c r="V3950" s="51">
        <f>Ugovori_OPULJP[[#This Row],[Javni doprinos korisnika - HRK]]/7.5345</f>
        <v>0</v>
      </c>
      <c r="W3950" s="50">
        <v>0</v>
      </c>
      <c r="X3950" s="51">
        <f>Ugovori_OPULJP[[#This Row],[Privatni doprinos korisnika - HRK]]/7.5345</f>
        <v>0</v>
      </c>
      <c r="Y3950" s="52">
        <v>469967.21</v>
      </c>
      <c r="Z3950" s="53">
        <f>Ugovori_OPULJP[[#This Row],[UKUPNI PRIHVATLJIVI IZDACI
TOTAL ELIGIBLE EXPENDITURE
= Bespovratna sredstva ukupno + doprinos korisnika
= Ukupni prihvatljivi troškovi
= Ukupna ugovorena vrijednost projekta HRK]]/7.5345</f>
        <v>62375.367973986329</v>
      </c>
      <c r="AA3950" s="57" t="s">
        <v>12326</v>
      </c>
      <c r="AB3950" s="57" t="s">
        <v>753</v>
      </c>
      <c r="AC3950" s="107" t="s">
        <v>14367</v>
      </c>
      <c r="AD3950" s="63" t="s">
        <v>12328</v>
      </c>
    </row>
    <row r="3951" spans="1:30" ht="88.5" customHeight="1" x14ac:dyDescent="0.2">
      <c r="A3951" s="61" t="s">
        <v>14368</v>
      </c>
      <c r="B3951" s="55" t="s">
        <v>12136</v>
      </c>
      <c r="C3951" s="56" t="s">
        <v>12323</v>
      </c>
      <c r="D3951" s="88" t="s">
        <v>13685</v>
      </c>
      <c r="E3951" s="44" t="s">
        <v>76</v>
      </c>
      <c r="F3951" s="62" t="s">
        <v>12591</v>
      </c>
      <c r="G3951" s="62" t="s">
        <v>14369</v>
      </c>
      <c r="H3951" s="59">
        <v>44608</v>
      </c>
      <c r="I3951" s="59">
        <v>45062</v>
      </c>
      <c r="J3951" s="48" t="str">
        <f>IF(Ugovori_OPULJP[[#This Row],[DATUM ZAVRŠETKA OPERACIJE]]&gt;DATE(2024,3,31),"u provedbi","završen")</f>
        <v>završen</v>
      </c>
      <c r="K3951" s="58" t="s">
        <v>5510</v>
      </c>
      <c r="L3951" s="58" t="s">
        <v>37</v>
      </c>
      <c r="M3951" s="68">
        <v>0.85</v>
      </c>
      <c r="N3951" s="49">
        <v>0.15</v>
      </c>
      <c r="O3951" s="50">
        <f>Ugovori_OPULJP[[#This Row],[Bespovratna sredstva - Ukupno (EU+Nac) HRK
= Ukupna ugovorena vrijednost bespovratnih sredstava]]*Ugovori_OPULJP[[#This Row],[EU STOPA SUFINANCIRANJA %
EU CO-FINANCING RATE %]]</f>
        <v>301066.43</v>
      </c>
      <c r="P3951" s="51">
        <f>Ugovori_OPULJP[[#This Row],[Bespovratna sredstva - EU dio - HRK]]/7.5345</f>
        <v>39958.382108965423</v>
      </c>
      <c r="Q3951" s="50">
        <f>Ugovori_OPULJP[[#This Row],[Bespovratna sredstva - Ukupno (EU+Nac) HRK
= Ukupna ugovorena vrijednost bespovratnih sredstava]]*Ugovori_OPULJP[[#This Row],[STOPA NACIONALNOG SUFINANCIRANJA %]]</f>
        <v>53129.369999999995</v>
      </c>
      <c r="R3951" s="51">
        <f>Ugovori_OPULJP[[#This Row],[Bespovratna sredstva - Nacionalni dio - HRK]]/7.5345</f>
        <v>7051.4791956997797</v>
      </c>
      <c r="S3951" s="52">
        <v>354195.8</v>
      </c>
      <c r="T3951" s="53">
        <f>Ugovori_OPULJP[[#This Row],[Bespovratna sredstva - Ukupno (EU+Nac) HRK
= Ukupna ugovorena vrijednost bespovratnih sredstava]]/7.5345</f>
        <v>47009.861304665203</v>
      </c>
      <c r="U3951" s="50">
        <v>0</v>
      </c>
      <c r="V3951" s="51">
        <f>Ugovori_OPULJP[[#This Row],[Javni doprinos korisnika - HRK]]/7.5345</f>
        <v>0</v>
      </c>
      <c r="W3951" s="50">
        <v>0</v>
      </c>
      <c r="X3951" s="51">
        <f>Ugovori_OPULJP[[#This Row],[Privatni doprinos korisnika - HRK]]/7.5345</f>
        <v>0</v>
      </c>
      <c r="Y3951" s="52">
        <v>354195.8</v>
      </c>
      <c r="Z3951" s="53">
        <f>Ugovori_OPULJP[[#This Row],[UKUPNI PRIHVATLJIVI IZDACI
TOTAL ELIGIBLE EXPENDITURE
= Bespovratna sredstva ukupno + doprinos korisnika
= Ukupni prihvatljivi troškovi
= Ukupna ugovorena vrijednost projekta HRK]]/7.5345</f>
        <v>47009.861304665203</v>
      </c>
      <c r="AA3951" s="57" t="s">
        <v>12326</v>
      </c>
      <c r="AB3951" s="57" t="s">
        <v>753</v>
      </c>
      <c r="AC3951" s="107" t="s">
        <v>14370</v>
      </c>
      <c r="AD3951" s="63" t="s">
        <v>12328</v>
      </c>
    </row>
    <row r="3952" spans="1:30" ht="88.5" customHeight="1" x14ac:dyDescent="0.2">
      <c r="A3952" s="66" t="s">
        <v>14371</v>
      </c>
      <c r="B3952" s="55" t="s">
        <v>12136</v>
      </c>
      <c r="C3952" s="56" t="s">
        <v>12323</v>
      </c>
      <c r="D3952" s="88" t="s">
        <v>13685</v>
      </c>
      <c r="E3952" s="44" t="s">
        <v>76</v>
      </c>
      <c r="F3952" s="62" t="s">
        <v>14372</v>
      </c>
      <c r="G3952" s="64" t="s">
        <v>14373</v>
      </c>
      <c r="H3952" s="59">
        <v>44735</v>
      </c>
      <c r="I3952" s="59">
        <v>45283</v>
      </c>
      <c r="J3952" s="48" t="str">
        <f>IF(Ugovori_OPULJP[[#This Row],[DATUM ZAVRŠETKA OPERACIJE]]&gt;DATE(2024,3,31),"u provedbi","završen")</f>
        <v>završen</v>
      </c>
      <c r="K3952" s="58" t="s">
        <v>84</v>
      </c>
      <c r="L3952" s="46" t="s">
        <v>84</v>
      </c>
      <c r="M3952" s="49">
        <v>0.85</v>
      </c>
      <c r="N3952" s="49">
        <v>0.15</v>
      </c>
      <c r="O3952" s="50">
        <f>Ugovori_OPULJP[[#This Row],[Bespovratna sredstva - Ukupno (EU+Nac) HRK
= Ukupna ugovorena vrijednost bespovratnih sredstava]]*Ugovori_OPULJP[[#This Row],[EU STOPA SUFINANCIRANJA %
EU CO-FINANCING RATE %]]</f>
        <v>381964.05799999996</v>
      </c>
      <c r="P3952" s="51">
        <f>Ugovori_OPULJP[[#This Row],[Bespovratna sredstva - EU dio - HRK]]/7.5345</f>
        <v>50695.342491207106</v>
      </c>
      <c r="Q3952" s="50">
        <f>Ugovori_OPULJP[[#This Row],[Bespovratna sredstva - Ukupno (EU+Nac) HRK
= Ukupna ugovorena vrijednost bespovratnih sredstava]]*Ugovori_OPULJP[[#This Row],[STOPA NACIONALNOG SUFINANCIRANJA %]]</f>
        <v>67405.421999999991</v>
      </c>
      <c r="R3952" s="51">
        <f>Ugovori_OPULJP[[#This Row],[Bespovratna sredstva - Nacionalni dio - HRK]]/7.5345</f>
        <v>8946.2369102130178</v>
      </c>
      <c r="S3952" s="52">
        <v>449369.48</v>
      </c>
      <c r="T3952" s="53">
        <f>Ugovori_OPULJP[[#This Row],[Bespovratna sredstva - Ukupno (EU+Nac) HRK
= Ukupna ugovorena vrijednost bespovratnih sredstava]]/7.5345</f>
        <v>59641.579401420131</v>
      </c>
      <c r="U3952" s="50">
        <v>0</v>
      </c>
      <c r="V3952" s="51">
        <f>Ugovori_OPULJP[[#This Row],[Javni doprinos korisnika - HRK]]/7.5345</f>
        <v>0</v>
      </c>
      <c r="W3952" s="50">
        <v>0</v>
      </c>
      <c r="X3952" s="51">
        <f>Ugovori_OPULJP[[#This Row],[Privatni doprinos korisnika - HRK]]/7.5345</f>
        <v>0</v>
      </c>
      <c r="Y3952" s="52">
        <v>449369.48</v>
      </c>
      <c r="Z3952" s="53">
        <f>Ugovori_OPULJP[[#This Row],[UKUPNI PRIHVATLJIVI IZDACI
TOTAL ELIGIBLE EXPENDITURE
= Bespovratna sredstva ukupno + doprinos korisnika
= Ukupni prihvatljivi troškovi
= Ukupna ugovorena vrijednost projekta HRK]]/7.5345</f>
        <v>59641.579401420131</v>
      </c>
      <c r="AA3952" s="44" t="s">
        <v>12326</v>
      </c>
      <c r="AB3952" s="44" t="s">
        <v>753</v>
      </c>
      <c r="AC3952" s="107" t="s">
        <v>14374</v>
      </c>
      <c r="AD3952" s="43" t="s">
        <v>12328</v>
      </c>
    </row>
    <row r="3953" spans="1:30" ht="88.5" customHeight="1" x14ac:dyDescent="0.2">
      <c r="A3953" s="66" t="s">
        <v>14375</v>
      </c>
      <c r="B3953" s="55" t="s">
        <v>12136</v>
      </c>
      <c r="C3953" s="56" t="s">
        <v>12323</v>
      </c>
      <c r="D3953" s="88" t="s">
        <v>13685</v>
      </c>
      <c r="E3953" s="44" t="s">
        <v>76</v>
      </c>
      <c r="F3953" s="62" t="s">
        <v>14376</v>
      </c>
      <c r="G3953" s="64" t="s">
        <v>636</v>
      </c>
      <c r="H3953" s="59">
        <v>44735</v>
      </c>
      <c r="I3953" s="59">
        <v>45100</v>
      </c>
      <c r="J3953" s="48" t="str">
        <f>IF(Ugovori_OPULJP[[#This Row],[DATUM ZAVRŠETKA OPERACIJE]]&gt;DATE(2024,3,31),"u provedbi","završen")</f>
        <v>završen</v>
      </c>
      <c r="K3953" s="58" t="s">
        <v>425</v>
      </c>
      <c r="L3953" s="46" t="s">
        <v>425</v>
      </c>
      <c r="M3953" s="49">
        <v>0.85</v>
      </c>
      <c r="N3953" s="49">
        <v>0.15</v>
      </c>
      <c r="O3953" s="50">
        <f>Ugovori_OPULJP[[#This Row],[Bespovratna sredstva - Ukupno (EU+Nac) HRK
= Ukupna ugovorena vrijednost bespovratnih sredstava]]*Ugovori_OPULJP[[#This Row],[EU STOPA SUFINANCIRANJA %
EU CO-FINANCING RATE %]]</f>
        <v>395666.228</v>
      </c>
      <c r="P3953" s="51">
        <f>Ugovori_OPULJP[[#This Row],[Bespovratna sredstva - EU dio - HRK]]/7.5345</f>
        <v>52513.932974981748</v>
      </c>
      <c r="Q3953" s="50">
        <f>Ugovori_OPULJP[[#This Row],[Bespovratna sredstva - Ukupno (EU+Nac) HRK
= Ukupna ugovorena vrijednost bespovratnih sredstava]]*Ugovori_OPULJP[[#This Row],[STOPA NACIONALNOG SUFINANCIRANJA %]]</f>
        <v>69823.45199999999</v>
      </c>
      <c r="R3953" s="51">
        <f>Ugovori_OPULJP[[#This Row],[Bespovratna sredstva - Nacionalni dio - HRK]]/7.5345</f>
        <v>9267.1646426438365</v>
      </c>
      <c r="S3953" s="52">
        <v>465489.68</v>
      </c>
      <c r="T3953" s="53">
        <f>Ugovori_OPULJP[[#This Row],[Bespovratna sredstva - Ukupno (EU+Nac) HRK
= Ukupna ugovorena vrijednost bespovratnih sredstava]]/7.5345</f>
        <v>61781.097617625586</v>
      </c>
      <c r="U3953" s="50">
        <v>0</v>
      </c>
      <c r="V3953" s="51">
        <f>Ugovori_OPULJP[[#This Row],[Javni doprinos korisnika - HRK]]/7.5345</f>
        <v>0</v>
      </c>
      <c r="W3953" s="50">
        <v>0</v>
      </c>
      <c r="X3953" s="51">
        <f>Ugovori_OPULJP[[#This Row],[Privatni doprinos korisnika - HRK]]/7.5345</f>
        <v>0</v>
      </c>
      <c r="Y3953" s="52">
        <v>465489.68</v>
      </c>
      <c r="Z3953" s="53">
        <f>Ugovori_OPULJP[[#This Row],[UKUPNI PRIHVATLJIVI IZDACI
TOTAL ELIGIBLE EXPENDITURE
= Bespovratna sredstva ukupno + doprinos korisnika
= Ukupni prihvatljivi troškovi
= Ukupna ugovorena vrijednost projekta HRK]]/7.5345</f>
        <v>61781.097617625586</v>
      </c>
      <c r="AA3953" s="44" t="s">
        <v>12326</v>
      </c>
      <c r="AB3953" s="44" t="s">
        <v>753</v>
      </c>
      <c r="AC3953" s="107" t="s">
        <v>14377</v>
      </c>
      <c r="AD3953" s="43" t="s">
        <v>12328</v>
      </c>
    </row>
    <row r="3954" spans="1:30" ht="88.5" customHeight="1" x14ac:dyDescent="0.2">
      <c r="A3954" s="61" t="s">
        <v>14378</v>
      </c>
      <c r="B3954" s="55" t="s">
        <v>12136</v>
      </c>
      <c r="C3954" s="56" t="s">
        <v>12323</v>
      </c>
      <c r="D3954" s="88" t="s">
        <v>13685</v>
      </c>
      <c r="E3954" s="44" t="s">
        <v>76</v>
      </c>
      <c r="F3954" s="62" t="s">
        <v>14379</v>
      </c>
      <c r="G3954" s="62" t="s">
        <v>14380</v>
      </c>
      <c r="H3954" s="59">
        <v>44608</v>
      </c>
      <c r="I3954" s="59">
        <v>44973</v>
      </c>
      <c r="J3954" s="48" t="str">
        <f>IF(Ugovori_OPULJP[[#This Row],[DATUM ZAVRŠETKA OPERACIJE]]&gt;DATE(2024,3,31),"u provedbi","završen")</f>
        <v>završen</v>
      </c>
      <c r="K3954" s="58" t="s">
        <v>425</v>
      </c>
      <c r="L3954" s="58" t="s">
        <v>425</v>
      </c>
      <c r="M3954" s="68">
        <v>0.85</v>
      </c>
      <c r="N3954" s="49">
        <v>0.15</v>
      </c>
      <c r="O3954" s="50">
        <f>Ugovori_OPULJP[[#This Row],[Bespovratna sredstva - Ukupno (EU+Nac) HRK
= Ukupna ugovorena vrijednost bespovratnih sredstava]]*Ugovori_OPULJP[[#This Row],[EU STOPA SUFINANCIRANJA %
EU CO-FINANCING RATE %]]</f>
        <v>407706.7585</v>
      </c>
      <c r="P3954" s="51">
        <f>Ugovori_OPULJP[[#This Row],[Bespovratna sredstva - EU dio - HRK]]/7.5345</f>
        <v>54111.985997743708</v>
      </c>
      <c r="Q3954" s="50">
        <f>Ugovori_OPULJP[[#This Row],[Bespovratna sredstva - Ukupno (EU+Nac) HRK
= Ukupna ugovorena vrijednost bespovratnih sredstava]]*Ugovori_OPULJP[[#This Row],[STOPA NACIONALNOG SUFINANCIRANJA %]]</f>
        <v>71948.251499999998</v>
      </c>
      <c r="R3954" s="51">
        <f>Ugovori_OPULJP[[#This Row],[Bespovratna sredstva - Nacionalni dio - HRK]]/7.5345</f>
        <v>9549.1739996018314</v>
      </c>
      <c r="S3954" s="52">
        <v>479655.01</v>
      </c>
      <c r="T3954" s="53">
        <f>Ugovori_OPULJP[[#This Row],[Bespovratna sredstva - Ukupno (EU+Nac) HRK
= Ukupna ugovorena vrijednost bespovratnih sredstava]]/7.5345</f>
        <v>63661.159997345545</v>
      </c>
      <c r="U3954" s="50">
        <v>0</v>
      </c>
      <c r="V3954" s="51">
        <f>Ugovori_OPULJP[[#This Row],[Javni doprinos korisnika - HRK]]/7.5345</f>
        <v>0</v>
      </c>
      <c r="W3954" s="50">
        <v>0</v>
      </c>
      <c r="X3954" s="51">
        <f>Ugovori_OPULJP[[#This Row],[Privatni doprinos korisnika - HRK]]/7.5345</f>
        <v>0</v>
      </c>
      <c r="Y3954" s="52">
        <v>479655.01</v>
      </c>
      <c r="Z3954" s="53">
        <f>Ugovori_OPULJP[[#This Row],[UKUPNI PRIHVATLJIVI IZDACI
TOTAL ELIGIBLE EXPENDITURE
= Bespovratna sredstva ukupno + doprinos korisnika
= Ukupni prihvatljivi troškovi
= Ukupna ugovorena vrijednost projekta HRK]]/7.5345</f>
        <v>63661.159997345545</v>
      </c>
      <c r="AA3954" s="57" t="s">
        <v>12326</v>
      </c>
      <c r="AB3954" s="57" t="s">
        <v>753</v>
      </c>
      <c r="AC3954" s="107" t="s">
        <v>14381</v>
      </c>
      <c r="AD3954" s="63" t="s">
        <v>12328</v>
      </c>
    </row>
    <row r="3955" spans="1:30" ht="88.5" customHeight="1" x14ac:dyDescent="0.2">
      <c r="A3955" s="66" t="s">
        <v>14382</v>
      </c>
      <c r="B3955" s="55" t="s">
        <v>12136</v>
      </c>
      <c r="C3955" s="56" t="s">
        <v>12323</v>
      </c>
      <c r="D3955" s="88" t="s">
        <v>13685</v>
      </c>
      <c r="E3955" s="44" t="s">
        <v>76</v>
      </c>
      <c r="F3955" s="62" t="s">
        <v>14383</v>
      </c>
      <c r="G3955" s="45" t="s">
        <v>1091</v>
      </c>
      <c r="H3955" s="59">
        <v>44735</v>
      </c>
      <c r="I3955" s="59">
        <v>45283</v>
      </c>
      <c r="J3955" s="48" t="str">
        <f>IF(Ugovori_OPULJP[[#This Row],[DATUM ZAVRŠETKA OPERACIJE]]&gt;DATE(2024,3,31),"u provedbi","završen")</f>
        <v>završen</v>
      </c>
      <c r="K3955" s="58" t="s">
        <v>84</v>
      </c>
      <c r="L3955" s="58" t="s">
        <v>84</v>
      </c>
      <c r="M3955" s="49">
        <v>0.85</v>
      </c>
      <c r="N3955" s="49">
        <v>0.15</v>
      </c>
      <c r="O3955" s="50">
        <f>Ugovori_OPULJP[[#This Row],[Bespovratna sredstva - Ukupno (EU+Nac) HRK
= Ukupna ugovorena vrijednost bespovratnih sredstava]]*Ugovori_OPULJP[[#This Row],[EU STOPA SUFINANCIRANJA %
EU CO-FINANCING RATE %]]</f>
        <v>352493.97149999999</v>
      </c>
      <c r="P3955" s="51">
        <f>Ugovori_OPULJP[[#This Row],[Bespovratna sredstva - EU dio - HRK]]/7.5345</f>
        <v>46783.989846705153</v>
      </c>
      <c r="Q3955" s="50">
        <f>Ugovori_OPULJP[[#This Row],[Bespovratna sredstva - Ukupno (EU+Nac) HRK
= Ukupna ugovorena vrijednost bespovratnih sredstava]]*Ugovori_OPULJP[[#This Row],[STOPA NACIONALNOG SUFINANCIRANJA %]]</f>
        <v>62204.818499999994</v>
      </c>
      <c r="R3955" s="51">
        <f>Ugovori_OPULJP[[#This Row],[Bespovratna sredstva - Nacionalni dio - HRK]]/7.5345</f>
        <v>8255.9982082420847</v>
      </c>
      <c r="S3955" s="52">
        <v>414698.79</v>
      </c>
      <c r="T3955" s="53">
        <f>Ugovori_OPULJP[[#This Row],[Bespovratna sredstva - Ukupno (EU+Nac) HRK
= Ukupna ugovorena vrijednost bespovratnih sredstava]]/7.5345</f>
        <v>55039.988054947236</v>
      </c>
      <c r="U3955" s="50">
        <v>0</v>
      </c>
      <c r="V3955" s="51">
        <f>Ugovori_OPULJP[[#This Row],[Javni doprinos korisnika - HRK]]/7.5345</f>
        <v>0</v>
      </c>
      <c r="W3955" s="50">
        <v>0</v>
      </c>
      <c r="X3955" s="51">
        <f>Ugovori_OPULJP[[#This Row],[Privatni doprinos korisnika - HRK]]/7.5345</f>
        <v>0</v>
      </c>
      <c r="Y3955" s="52">
        <v>414698.79</v>
      </c>
      <c r="Z3955" s="53">
        <f>Ugovori_OPULJP[[#This Row],[UKUPNI PRIHVATLJIVI IZDACI
TOTAL ELIGIBLE EXPENDITURE
= Bespovratna sredstva ukupno + doprinos korisnika
= Ukupni prihvatljivi troškovi
= Ukupna ugovorena vrijednost projekta HRK]]/7.5345</f>
        <v>55039.988054947236</v>
      </c>
      <c r="AA3955" s="44" t="s">
        <v>12326</v>
      </c>
      <c r="AB3955" s="44" t="s">
        <v>753</v>
      </c>
      <c r="AC3955" s="107" t="s">
        <v>14384</v>
      </c>
      <c r="AD3955" s="43" t="s">
        <v>12328</v>
      </c>
    </row>
    <row r="3956" spans="1:30" ht="88.5" customHeight="1" x14ac:dyDescent="0.2">
      <c r="A3956" s="41" t="s">
        <v>14385</v>
      </c>
      <c r="B3956" s="55" t="s">
        <v>12136</v>
      </c>
      <c r="C3956" s="56" t="s">
        <v>12323</v>
      </c>
      <c r="D3956" s="56" t="s">
        <v>13685</v>
      </c>
      <c r="E3956" s="57" t="s">
        <v>76</v>
      </c>
      <c r="F3956" s="62" t="s">
        <v>14386</v>
      </c>
      <c r="G3956" s="62" t="s">
        <v>14387</v>
      </c>
      <c r="H3956" s="59">
        <v>44769</v>
      </c>
      <c r="I3956" s="59">
        <v>45291</v>
      </c>
      <c r="J3956" s="48" t="str">
        <f>IF(Ugovori_OPULJP[[#This Row],[DATUM ZAVRŠETKA OPERACIJE]]&gt;DATE(2024,3,31),"u provedbi","završen")</f>
        <v>završen</v>
      </c>
      <c r="K3956" s="67" t="s">
        <v>690</v>
      </c>
      <c r="L3956" s="58" t="s">
        <v>37</v>
      </c>
      <c r="M3956" s="49">
        <v>0.85</v>
      </c>
      <c r="N3956" s="49">
        <v>0.15</v>
      </c>
      <c r="O3956" s="50">
        <f>Ugovori_OPULJP[[#This Row],[Bespovratna sredstva - Ukupno (EU+Nac) HRK
= Ukupna ugovorena vrijednost bespovratnih sredstava]]*Ugovori_OPULJP[[#This Row],[EU STOPA SUFINANCIRANJA %
EU CO-FINANCING RATE %]]</f>
        <v>408345.90749999997</v>
      </c>
      <c r="P3956" s="51">
        <f>Ugovori_OPULJP[[#This Row],[Bespovratna sredstva - EU dio - HRK]]/7.5345</f>
        <v>54196.815648019103</v>
      </c>
      <c r="Q3956" s="50">
        <f>Ugovori_OPULJP[[#This Row],[Bespovratna sredstva - Ukupno (EU+Nac) HRK
= Ukupna ugovorena vrijednost bespovratnih sredstava]]*Ugovori_OPULJP[[#This Row],[STOPA NACIONALNOG SUFINANCIRANJA %]]</f>
        <v>72061.042499999996</v>
      </c>
      <c r="R3956" s="51">
        <f>Ugovori_OPULJP[[#This Row],[Bespovratna sredstva - Nacionalni dio - HRK]]/7.5345</f>
        <v>9564.1439378857249</v>
      </c>
      <c r="S3956" s="52">
        <v>480406.95</v>
      </c>
      <c r="T3956" s="53">
        <f>Ugovori_OPULJP[[#This Row],[Bespovratna sredstva - Ukupno (EU+Nac) HRK
= Ukupna ugovorena vrijednost bespovratnih sredstava]]/7.5345</f>
        <v>63760.959585904835</v>
      </c>
      <c r="U3956" s="50">
        <v>0</v>
      </c>
      <c r="V3956" s="51">
        <f>Ugovori_OPULJP[[#This Row],[Javni doprinos korisnika - HRK]]/7.5345</f>
        <v>0</v>
      </c>
      <c r="W3956" s="50">
        <v>0</v>
      </c>
      <c r="X3956" s="51">
        <f>Ugovori_OPULJP[[#This Row],[Privatni doprinos korisnika - HRK]]/7.5345</f>
        <v>0</v>
      </c>
      <c r="Y3956" s="52">
        <v>480406.95</v>
      </c>
      <c r="Z3956" s="53">
        <f>Ugovori_OPULJP[[#This Row],[UKUPNI PRIHVATLJIVI IZDACI
TOTAL ELIGIBLE EXPENDITURE
= Bespovratna sredstva ukupno + doprinos korisnika
= Ukupni prihvatljivi troškovi
= Ukupna ugovorena vrijednost projekta HRK]]/7.5345</f>
        <v>63760.959585904835</v>
      </c>
      <c r="AA3956" s="57" t="s">
        <v>12326</v>
      </c>
      <c r="AB3956" s="57" t="s">
        <v>753</v>
      </c>
      <c r="AC3956" s="107" t="s">
        <v>14388</v>
      </c>
      <c r="AD3956" s="63" t="s">
        <v>12328</v>
      </c>
    </row>
    <row r="3957" spans="1:30" ht="88.5" customHeight="1" x14ac:dyDescent="0.2">
      <c r="A3957" s="61" t="s">
        <v>14389</v>
      </c>
      <c r="B3957" s="42" t="s">
        <v>12136</v>
      </c>
      <c r="C3957" s="43" t="s">
        <v>12323</v>
      </c>
      <c r="D3957" s="88" t="s">
        <v>13685</v>
      </c>
      <c r="E3957" s="44" t="s">
        <v>76</v>
      </c>
      <c r="F3957" s="62" t="s">
        <v>14390</v>
      </c>
      <c r="G3957" s="62" t="s">
        <v>958</v>
      </c>
      <c r="H3957" s="59">
        <v>44743</v>
      </c>
      <c r="I3957" s="59">
        <v>45108</v>
      </c>
      <c r="J3957" s="48" t="str">
        <f>IF(Ugovori_OPULJP[[#This Row],[DATUM ZAVRŠETKA OPERACIJE]]&gt;DATE(2024,3,31),"u provedbi","završen")</f>
        <v>završen</v>
      </c>
      <c r="K3957" s="67" t="s">
        <v>14391</v>
      </c>
      <c r="L3957" s="58" t="s">
        <v>37</v>
      </c>
      <c r="M3957" s="49">
        <v>0.85</v>
      </c>
      <c r="N3957" s="49">
        <v>0.15</v>
      </c>
      <c r="O3957" s="50">
        <f>Ugovori_OPULJP[[#This Row],[Bespovratna sredstva - Ukupno (EU+Nac) HRK
= Ukupna ugovorena vrijednost bespovratnih sredstava]]*Ugovori_OPULJP[[#This Row],[EU STOPA SUFINANCIRANJA %
EU CO-FINANCING RATE %]]</f>
        <v>411078.853</v>
      </c>
      <c r="P3957" s="51">
        <f>Ugovori_OPULJP[[#This Row],[Bespovratna sredstva - EU dio - HRK]]/7.5345</f>
        <v>54559.539850023226</v>
      </c>
      <c r="Q3957" s="50">
        <f>Ugovori_OPULJP[[#This Row],[Bespovratna sredstva - Ukupno (EU+Nac) HRK
= Ukupna ugovorena vrijednost bespovratnih sredstava]]*Ugovori_OPULJP[[#This Row],[STOPA NACIONALNOG SUFINANCIRANJA %]]</f>
        <v>72543.32699999999</v>
      </c>
      <c r="R3957" s="51">
        <f>Ugovori_OPULJP[[#This Row],[Bespovratna sredstva - Nacionalni dio - HRK]]/7.5345</f>
        <v>9628.1540911805678</v>
      </c>
      <c r="S3957" s="52">
        <v>483622.18</v>
      </c>
      <c r="T3957" s="53">
        <f>Ugovori_OPULJP[[#This Row],[Bespovratna sredstva - Ukupno (EU+Nac) HRK
= Ukupna ugovorena vrijednost bespovratnih sredstava]]/7.5345</f>
        <v>64187.69394120379</v>
      </c>
      <c r="U3957" s="50">
        <v>0</v>
      </c>
      <c r="V3957" s="51">
        <f>Ugovori_OPULJP[[#This Row],[Javni doprinos korisnika - HRK]]/7.5345</f>
        <v>0</v>
      </c>
      <c r="W3957" s="50">
        <v>0</v>
      </c>
      <c r="X3957" s="51">
        <f>Ugovori_OPULJP[[#This Row],[Privatni doprinos korisnika - HRK]]/7.5345</f>
        <v>0</v>
      </c>
      <c r="Y3957" s="52">
        <v>483622.18</v>
      </c>
      <c r="Z3957" s="53">
        <f>Ugovori_OPULJP[[#This Row],[UKUPNI PRIHVATLJIVI IZDACI
TOTAL ELIGIBLE EXPENDITURE
= Bespovratna sredstva ukupno + doprinos korisnika
= Ukupni prihvatljivi troškovi
= Ukupna ugovorena vrijednost projekta HRK]]/7.5345</f>
        <v>64187.69394120379</v>
      </c>
      <c r="AA3957" s="44" t="s">
        <v>12326</v>
      </c>
      <c r="AB3957" s="44" t="s">
        <v>753</v>
      </c>
      <c r="AC3957" s="107" t="s">
        <v>14392</v>
      </c>
      <c r="AD3957" s="43" t="s">
        <v>12328</v>
      </c>
    </row>
    <row r="3958" spans="1:30" ht="88.5" customHeight="1" x14ac:dyDescent="0.2">
      <c r="A3958" s="41" t="s">
        <v>14393</v>
      </c>
      <c r="B3958" s="55" t="s">
        <v>12136</v>
      </c>
      <c r="C3958" s="56" t="s">
        <v>12323</v>
      </c>
      <c r="D3958" s="56" t="s">
        <v>13685</v>
      </c>
      <c r="E3958" s="57" t="s">
        <v>76</v>
      </c>
      <c r="F3958" s="62" t="s">
        <v>14394</v>
      </c>
      <c r="G3958" s="62" t="s">
        <v>275</v>
      </c>
      <c r="H3958" s="59">
        <v>44769</v>
      </c>
      <c r="I3958" s="59">
        <v>45226</v>
      </c>
      <c r="J3958" s="48" t="str">
        <f>IF(Ugovori_OPULJP[[#This Row],[DATUM ZAVRŠETKA OPERACIJE]]&gt;DATE(2024,3,31),"u provedbi","završen")</f>
        <v>završen</v>
      </c>
      <c r="K3958" s="58" t="s">
        <v>94</v>
      </c>
      <c r="L3958" s="58" t="s">
        <v>94</v>
      </c>
      <c r="M3958" s="49">
        <v>0.85</v>
      </c>
      <c r="N3958" s="49">
        <v>0.15</v>
      </c>
      <c r="O3958" s="50">
        <f>Ugovori_OPULJP[[#This Row],[Bespovratna sredstva - Ukupno (EU+Nac) HRK
= Ukupna ugovorena vrijednost bespovratnih sredstava]]*Ugovori_OPULJP[[#This Row],[EU STOPA SUFINANCIRANJA %
EU CO-FINANCING RATE %]]</f>
        <v>388747.5</v>
      </c>
      <c r="P3958" s="51">
        <f>Ugovori_OPULJP[[#This Row],[Bespovratna sredstva - EU dio - HRK]]/7.5345</f>
        <v>51595.659964164835</v>
      </c>
      <c r="Q3958" s="50">
        <f>Ugovori_OPULJP[[#This Row],[Bespovratna sredstva - Ukupno (EU+Nac) HRK
= Ukupna ugovorena vrijednost bespovratnih sredstava]]*Ugovori_OPULJP[[#This Row],[STOPA NACIONALNOG SUFINANCIRANJA %]]</f>
        <v>68602.5</v>
      </c>
      <c r="R3958" s="51">
        <f>Ugovori_OPULJP[[#This Row],[Bespovratna sredstva - Nacionalni dio - HRK]]/7.5345</f>
        <v>9105.1164642643835</v>
      </c>
      <c r="S3958" s="52">
        <v>457350</v>
      </c>
      <c r="T3958" s="53">
        <f>Ugovori_OPULJP[[#This Row],[Bespovratna sredstva - Ukupno (EU+Nac) HRK
= Ukupna ugovorena vrijednost bespovratnih sredstava]]/7.5345</f>
        <v>60700.776428429221</v>
      </c>
      <c r="U3958" s="50">
        <v>0</v>
      </c>
      <c r="V3958" s="51">
        <f>Ugovori_OPULJP[[#This Row],[Javni doprinos korisnika - HRK]]/7.5345</f>
        <v>0</v>
      </c>
      <c r="W3958" s="50">
        <v>0</v>
      </c>
      <c r="X3958" s="51">
        <f>Ugovori_OPULJP[[#This Row],[Privatni doprinos korisnika - HRK]]/7.5345</f>
        <v>0</v>
      </c>
      <c r="Y3958" s="52">
        <v>457350</v>
      </c>
      <c r="Z3958" s="53">
        <f>Ugovori_OPULJP[[#This Row],[UKUPNI PRIHVATLJIVI IZDACI
TOTAL ELIGIBLE EXPENDITURE
= Bespovratna sredstva ukupno + doprinos korisnika
= Ukupni prihvatljivi troškovi
= Ukupna ugovorena vrijednost projekta HRK]]/7.5345</f>
        <v>60700.776428429221</v>
      </c>
      <c r="AA3958" s="57" t="s">
        <v>12326</v>
      </c>
      <c r="AB3958" s="57" t="s">
        <v>753</v>
      </c>
      <c r="AC3958" s="107" t="s">
        <v>14395</v>
      </c>
      <c r="AD3958" s="63" t="s">
        <v>12328</v>
      </c>
    </row>
    <row r="3959" spans="1:30" ht="88.5" customHeight="1" x14ac:dyDescent="0.2">
      <c r="A3959" s="61" t="s">
        <v>14396</v>
      </c>
      <c r="B3959" s="55" t="s">
        <v>12136</v>
      </c>
      <c r="C3959" s="56" t="s">
        <v>12323</v>
      </c>
      <c r="D3959" s="88" t="s">
        <v>13685</v>
      </c>
      <c r="E3959" s="44" t="s">
        <v>76</v>
      </c>
      <c r="F3959" s="62" t="s">
        <v>6224</v>
      </c>
      <c r="G3959" s="62" t="s">
        <v>4082</v>
      </c>
      <c r="H3959" s="59">
        <v>44515</v>
      </c>
      <c r="I3959" s="59">
        <v>44880</v>
      </c>
      <c r="J3959" s="48" t="str">
        <f>IF(Ugovori_OPULJP[[#This Row],[DATUM ZAVRŠETKA OPERACIJE]]&gt;DATE(2024,3,31),"u provedbi","završen")</f>
        <v>završen</v>
      </c>
      <c r="K3959" s="67" t="s">
        <v>14397</v>
      </c>
      <c r="L3959" s="58" t="s">
        <v>271</v>
      </c>
      <c r="M3959" s="49">
        <v>0.85</v>
      </c>
      <c r="N3959" s="49">
        <v>0.15</v>
      </c>
      <c r="O3959" s="50">
        <f>Ugovori_OPULJP[[#This Row],[Bespovratna sredstva - Ukupno (EU+Nac) HRK
= Ukupna ugovorena vrijednost bespovratnih sredstava]]*Ugovori_OPULJP[[#This Row],[EU STOPA SUFINANCIRANJA %
EU CO-FINANCING RATE %]]</f>
        <v>408939.25</v>
      </c>
      <c r="P3959" s="51">
        <f>Ugovori_OPULJP[[#This Row],[Bespovratna sredstva - EU dio - HRK]]/7.5345</f>
        <v>54275.565730970862</v>
      </c>
      <c r="Q3959" s="50">
        <f>Ugovori_OPULJP[[#This Row],[Bespovratna sredstva - Ukupno (EU+Nac) HRK
= Ukupna ugovorena vrijednost bespovratnih sredstava]]*Ugovori_OPULJP[[#This Row],[STOPA NACIONALNOG SUFINANCIRANJA %]]</f>
        <v>72165.75</v>
      </c>
      <c r="R3959" s="51">
        <f>Ugovori_OPULJP[[#This Row],[Bespovratna sredstva - Nacionalni dio - HRK]]/7.5345</f>
        <v>9578.0410113477992</v>
      </c>
      <c r="S3959" s="52">
        <v>481105</v>
      </c>
      <c r="T3959" s="53">
        <f>Ugovori_OPULJP[[#This Row],[Bespovratna sredstva - Ukupno (EU+Nac) HRK
= Ukupna ugovorena vrijednost bespovratnih sredstava]]/7.5345</f>
        <v>63853.606742318661</v>
      </c>
      <c r="U3959" s="50">
        <v>0</v>
      </c>
      <c r="V3959" s="51">
        <f>Ugovori_OPULJP[[#This Row],[Javni doprinos korisnika - HRK]]/7.5345</f>
        <v>0</v>
      </c>
      <c r="W3959" s="50">
        <v>0</v>
      </c>
      <c r="X3959" s="51">
        <f>Ugovori_OPULJP[[#This Row],[Privatni doprinos korisnika - HRK]]/7.5345</f>
        <v>0</v>
      </c>
      <c r="Y3959" s="52">
        <v>481105</v>
      </c>
      <c r="Z3959" s="53">
        <f>Ugovori_OPULJP[[#This Row],[UKUPNI PRIHVATLJIVI IZDACI
TOTAL ELIGIBLE EXPENDITURE
= Bespovratna sredstva ukupno + doprinos korisnika
= Ukupni prihvatljivi troškovi
= Ukupna ugovorena vrijednost projekta HRK]]/7.5345</f>
        <v>63853.606742318661</v>
      </c>
      <c r="AA3959" s="57" t="s">
        <v>12326</v>
      </c>
      <c r="AB3959" s="57" t="s">
        <v>753</v>
      </c>
      <c r="AC3959" s="107" t="s">
        <v>14398</v>
      </c>
      <c r="AD3959" s="63" t="s">
        <v>12328</v>
      </c>
    </row>
    <row r="3960" spans="1:30" ht="88.5" customHeight="1" x14ac:dyDescent="0.2">
      <c r="A3960" s="61" t="s">
        <v>14399</v>
      </c>
      <c r="B3960" s="55" t="s">
        <v>12136</v>
      </c>
      <c r="C3960" s="56" t="s">
        <v>12323</v>
      </c>
      <c r="D3960" s="88" t="s">
        <v>13685</v>
      </c>
      <c r="E3960" s="44" t="s">
        <v>76</v>
      </c>
      <c r="F3960" s="62" t="s">
        <v>14400</v>
      </c>
      <c r="G3960" s="62" t="s">
        <v>14401</v>
      </c>
      <c r="H3960" s="59">
        <v>44608</v>
      </c>
      <c r="I3960" s="59">
        <v>45154</v>
      </c>
      <c r="J3960" s="48" t="str">
        <f>IF(Ugovori_OPULJP[[#This Row],[DATUM ZAVRŠETKA OPERACIJE]]&gt;DATE(2024,3,31),"u provedbi","završen")</f>
        <v>završen</v>
      </c>
      <c r="K3960" s="58" t="s">
        <v>599</v>
      </c>
      <c r="L3960" s="58" t="s">
        <v>599</v>
      </c>
      <c r="M3960" s="68">
        <v>0.85</v>
      </c>
      <c r="N3960" s="49">
        <v>0.15</v>
      </c>
      <c r="O3960" s="50">
        <f>Ugovori_OPULJP[[#This Row],[Bespovratna sredstva - Ukupno (EU+Nac) HRK
= Ukupna ugovorena vrijednost bespovratnih sredstava]]*Ugovori_OPULJP[[#This Row],[EU STOPA SUFINANCIRANJA %
EU CO-FINANCING RATE %]]</f>
        <v>421792.22750000004</v>
      </c>
      <c r="P3960" s="51">
        <f>Ugovori_OPULJP[[#This Row],[Bespovratna sredstva - EU dio - HRK]]/7.5345</f>
        <v>55981.449001260866</v>
      </c>
      <c r="Q3960" s="50">
        <f>Ugovori_OPULJP[[#This Row],[Bespovratna sredstva - Ukupno (EU+Nac) HRK
= Ukupna ugovorena vrijednost bespovratnih sredstava]]*Ugovori_OPULJP[[#This Row],[STOPA NACIONALNOG SUFINANCIRANJA %]]</f>
        <v>74433.922500000001</v>
      </c>
      <c r="R3960" s="51">
        <f>Ugovori_OPULJP[[#This Row],[Bespovratna sredstva - Nacionalni dio - HRK]]/7.5345</f>
        <v>9879.0792355166232</v>
      </c>
      <c r="S3960" s="52">
        <v>496226.15</v>
      </c>
      <c r="T3960" s="53">
        <f>Ugovori_OPULJP[[#This Row],[Bespovratna sredstva - Ukupno (EU+Nac) HRK
= Ukupna ugovorena vrijednost bespovratnih sredstava]]/7.5345</f>
        <v>65860.528236777493</v>
      </c>
      <c r="U3960" s="50">
        <v>0</v>
      </c>
      <c r="V3960" s="51">
        <f>Ugovori_OPULJP[[#This Row],[Javni doprinos korisnika - HRK]]/7.5345</f>
        <v>0</v>
      </c>
      <c r="W3960" s="50">
        <v>0</v>
      </c>
      <c r="X3960" s="51">
        <f>Ugovori_OPULJP[[#This Row],[Privatni doprinos korisnika - HRK]]/7.5345</f>
        <v>0</v>
      </c>
      <c r="Y3960" s="52">
        <v>496226.15</v>
      </c>
      <c r="Z3960" s="53">
        <f>Ugovori_OPULJP[[#This Row],[UKUPNI PRIHVATLJIVI IZDACI
TOTAL ELIGIBLE EXPENDITURE
= Bespovratna sredstva ukupno + doprinos korisnika
= Ukupni prihvatljivi troškovi
= Ukupna ugovorena vrijednost projekta HRK]]/7.5345</f>
        <v>65860.528236777493</v>
      </c>
      <c r="AA3960" s="57" t="s">
        <v>12326</v>
      </c>
      <c r="AB3960" s="57" t="s">
        <v>753</v>
      </c>
      <c r="AC3960" s="107" t="s">
        <v>14402</v>
      </c>
      <c r="AD3960" s="63" t="s">
        <v>12328</v>
      </c>
    </row>
    <row r="3961" spans="1:30" ht="88.5" customHeight="1" x14ac:dyDescent="0.2">
      <c r="A3961" s="61" t="s">
        <v>14403</v>
      </c>
      <c r="B3961" s="55" t="s">
        <v>12136</v>
      </c>
      <c r="C3961" s="56" t="s">
        <v>12323</v>
      </c>
      <c r="D3961" s="88" t="s">
        <v>13685</v>
      </c>
      <c r="E3961" s="44" t="s">
        <v>76</v>
      </c>
      <c r="F3961" s="62" t="s">
        <v>14404</v>
      </c>
      <c r="G3961" s="62" t="s">
        <v>14405</v>
      </c>
      <c r="H3961" s="59">
        <v>44608</v>
      </c>
      <c r="I3961" s="59">
        <v>44973</v>
      </c>
      <c r="J3961" s="48" t="str">
        <f>IF(Ugovori_OPULJP[[#This Row],[DATUM ZAVRŠETKA OPERACIJE]]&gt;DATE(2024,3,31),"u provedbi","završen")</f>
        <v>završen</v>
      </c>
      <c r="K3961" s="58" t="s">
        <v>333</v>
      </c>
      <c r="L3961" s="58" t="s">
        <v>333</v>
      </c>
      <c r="M3961" s="68">
        <v>0.85</v>
      </c>
      <c r="N3961" s="49">
        <v>0.15</v>
      </c>
      <c r="O3961" s="50">
        <f>Ugovori_OPULJP[[#This Row],[Bespovratna sredstva - Ukupno (EU+Nac) HRK
= Ukupna ugovorena vrijednost bespovratnih sredstava]]*Ugovori_OPULJP[[#This Row],[EU STOPA SUFINANCIRANJA %
EU CO-FINANCING RATE %]]</f>
        <v>381794.51699999999</v>
      </c>
      <c r="P3961" s="51">
        <f>Ugovori_OPULJP[[#This Row],[Bespovratna sredstva - EU dio - HRK]]/7.5345</f>
        <v>50672.840533545685</v>
      </c>
      <c r="Q3961" s="50">
        <f>Ugovori_OPULJP[[#This Row],[Bespovratna sredstva - Ukupno (EU+Nac) HRK
= Ukupna ugovorena vrijednost bespovratnih sredstava]]*Ugovori_OPULJP[[#This Row],[STOPA NACIONALNOG SUFINANCIRANJA %]]</f>
        <v>67375.502999999997</v>
      </c>
      <c r="R3961" s="51">
        <f>Ugovori_OPULJP[[#This Row],[Bespovratna sredstva - Nacionalni dio - HRK]]/7.5345</f>
        <v>8942.2659765080625</v>
      </c>
      <c r="S3961" s="52">
        <v>449170.02</v>
      </c>
      <c r="T3961" s="53">
        <f>Ugovori_OPULJP[[#This Row],[Bespovratna sredstva - Ukupno (EU+Nac) HRK
= Ukupna ugovorena vrijednost bespovratnih sredstava]]/7.5345</f>
        <v>59615.106510053753</v>
      </c>
      <c r="U3961" s="50">
        <v>0</v>
      </c>
      <c r="V3961" s="51">
        <f>Ugovori_OPULJP[[#This Row],[Javni doprinos korisnika - HRK]]/7.5345</f>
        <v>0</v>
      </c>
      <c r="W3961" s="50">
        <v>0</v>
      </c>
      <c r="X3961" s="51">
        <f>Ugovori_OPULJP[[#This Row],[Privatni doprinos korisnika - HRK]]/7.5345</f>
        <v>0</v>
      </c>
      <c r="Y3961" s="52">
        <v>449170.02</v>
      </c>
      <c r="Z3961" s="53">
        <f>Ugovori_OPULJP[[#This Row],[UKUPNI PRIHVATLJIVI IZDACI
TOTAL ELIGIBLE EXPENDITURE
= Bespovratna sredstva ukupno + doprinos korisnika
= Ukupni prihvatljivi troškovi
= Ukupna ugovorena vrijednost projekta HRK]]/7.5345</f>
        <v>59615.106510053753</v>
      </c>
      <c r="AA3961" s="57" t="s">
        <v>12326</v>
      </c>
      <c r="AB3961" s="57" t="s">
        <v>753</v>
      </c>
      <c r="AC3961" s="107" t="s">
        <v>14406</v>
      </c>
      <c r="AD3961" s="63" t="s">
        <v>12328</v>
      </c>
    </row>
    <row r="3962" spans="1:30" ht="88.5" customHeight="1" x14ac:dyDescent="0.2">
      <c r="A3962" s="61" t="s">
        <v>14407</v>
      </c>
      <c r="B3962" s="55" t="s">
        <v>12136</v>
      </c>
      <c r="C3962" s="56" t="s">
        <v>12323</v>
      </c>
      <c r="D3962" s="88" t="s">
        <v>13685</v>
      </c>
      <c r="E3962" s="44" t="s">
        <v>76</v>
      </c>
      <c r="F3962" s="62" t="s">
        <v>14408</v>
      </c>
      <c r="G3962" s="62" t="s">
        <v>14409</v>
      </c>
      <c r="H3962" s="59">
        <v>44621</v>
      </c>
      <c r="I3962" s="59">
        <v>45170</v>
      </c>
      <c r="J3962" s="48" t="str">
        <f>IF(Ugovori_OPULJP[[#This Row],[DATUM ZAVRŠETKA OPERACIJE]]&gt;DATE(2024,3,31),"u provedbi","završen")</f>
        <v>završen</v>
      </c>
      <c r="K3962" s="58" t="s">
        <v>211</v>
      </c>
      <c r="L3962" s="58" t="s">
        <v>211</v>
      </c>
      <c r="M3962" s="49">
        <v>0.85</v>
      </c>
      <c r="N3962" s="49">
        <v>0.15</v>
      </c>
      <c r="O3962" s="50">
        <f>Ugovori_OPULJP[[#This Row],[Bespovratna sredstva - Ukupno (EU+Nac) HRK
= Ukupna ugovorena vrijednost bespovratnih sredstava]]*Ugovori_OPULJP[[#This Row],[EU STOPA SUFINANCIRANJA %
EU CO-FINANCING RATE %]]</f>
        <v>387105.69949999999</v>
      </c>
      <c r="P3962" s="51">
        <f>Ugovori_OPULJP[[#This Row],[Bespovratna sredstva - EU dio - HRK]]/7.5345</f>
        <v>51377.755590948298</v>
      </c>
      <c r="Q3962" s="50">
        <f>Ugovori_OPULJP[[#This Row],[Bespovratna sredstva - Ukupno (EU+Nac) HRK
= Ukupna ugovorena vrijednost bespovratnih sredstava]]*Ugovori_OPULJP[[#This Row],[STOPA NACIONALNOG SUFINANCIRANJA %]]</f>
        <v>68312.770499999999</v>
      </c>
      <c r="R3962" s="51">
        <f>Ugovori_OPULJP[[#This Row],[Bespovratna sredstva - Nacionalni dio - HRK]]/7.5345</f>
        <v>9066.6627513438179</v>
      </c>
      <c r="S3962" s="52">
        <v>455418.47</v>
      </c>
      <c r="T3962" s="53">
        <f>Ugovori_OPULJP[[#This Row],[Bespovratna sredstva - Ukupno (EU+Nac) HRK
= Ukupna ugovorena vrijednost bespovratnih sredstava]]/7.5345</f>
        <v>60444.418342292112</v>
      </c>
      <c r="U3962" s="50">
        <v>0</v>
      </c>
      <c r="V3962" s="51">
        <f>Ugovori_OPULJP[[#This Row],[Javni doprinos korisnika - HRK]]/7.5345</f>
        <v>0</v>
      </c>
      <c r="W3962" s="50">
        <v>0</v>
      </c>
      <c r="X3962" s="51">
        <f>Ugovori_OPULJP[[#This Row],[Privatni doprinos korisnika - HRK]]/7.5345</f>
        <v>0</v>
      </c>
      <c r="Y3962" s="52">
        <v>455418.47</v>
      </c>
      <c r="Z3962" s="53">
        <f>Ugovori_OPULJP[[#This Row],[UKUPNI PRIHVATLJIVI IZDACI
TOTAL ELIGIBLE EXPENDITURE
= Bespovratna sredstva ukupno + doprinos korisnika
= Ukupni prihvatljivi troškovi
= Ukupna ugovorena vrijednost projekta HRK]]/7.5345</f>
        <v>60444.418342292112</v>
      </c>
      <c r="AA3962" s="44" t="s">
        <v>12326</v>
      </c>
      <c r="AB3962" s="44" t="s">
        <v>753</v>
      </c>
      <c r="AC3962" s="107" t="s">
        <v>14410</v>
      </c>
      <c r="AD3962" s="43" t="s">
        <v>12328</v>
      </c>
    </row>
    <row r="3963" spans="1:30" ht="88.5" customHeight="1" x14ac:dyDescent="0.2">
      <c r="A3963" s="61" t="s">
        <v>14411</v>
      </c>
      <c r="B3963" s="55" t="s">
        <v>12136</v>
      </c>
      <c r="C3963" s="56" t="s">
        <v>12323</v>
      </c>
      <c r="D3963" s="88" t="s">
        <v>13685</v>
      </c>
      <c r="E3963" s="44" t="s">
        <v>76</v>
      </c>
      <c r="F3963" s="62" t="s">
        <v>14412</v>
      </c>
      <c r="G3963" s="62" t="s">
        <v>9043</v>
      </c>
      <c r="H3963" s="59">
        <v>44504</v>
      </c>
      <c r="I3963" s="59">
        <v>44869</v>
      </c>
      <c r="J3963" s="48" t="str">
        <f>IF(Ugovori_OPULJP[[#This Row],[DATUM ZAVRŠETKA OPERACIJE]]&gt;DATE(2024,3,31),"u provedbi","završen")</f>
        <v>završen</v>
      </c>
      <c r="K3963" s="67" t="s">
        <v>211</v>
      </c>
      <c r="L3963" s="58" t="s">
        <v>37</v>
      </c>
      <c r="M3963" s="49">
        <v>0.85</v>
      </c>
      <c r="N3963" s="49">
        <v>0.15</v>
      </c>
      <c r="O3963" s="50">
        <f>Ugovori_OPULJP[[#This Row],[Bespovratna sredstva - Ukupno (EU+Nac) HRK
= Ukupna ugovorena vrijednost bespovratnih sredstava]]*Ugovori_OPULJP[[#This Row],[EU STOPA SUFINANCIRANJA %
EU CO-FINANCING RATE %]]</f>
        <v>394208.75</v>
      </c>
      <c r="P3963" s="51">
        <f>Ugovori_OPULJP[[#This Row],[Bespovratna sredstva - EU dio - HRK]]/7.5345</f>
        <v>52320.492401619216</v>
      </c>
      <c r="Q3963" s="50">
        <f>Ugovori_OPULJP[[#This Row],[Bespovratna sredstva - Ukupno (EU+Nac) HRK
= Ukupna ugovorena vrijednost bespovratnih sredstava]]*Ugovori_OPULJP[[#This Row],[STOPA NACIONALNOG SUFINANCIRANJA %]]</f>
        <v>69566.25</v>
      </c>
      <c r="R3963" s="51">
        <f>Ugovori_OPULJP[[#This Row],[Bespovratna sredstva - Nacionalni dio - HRK]]/7.5345</f>
        <v>9233.0280708739792</v>
      </c>
      <c r="S3963" s="52">
        <v>463775</v>
      </c>
      <c r="T3963" s="53">
        <f>Ugovori_OPULJP[[#This Row],[Bespovratna sredstva - Ukupno (EU+Nac) HRK
= Ukupna ugovorena vrijednost bespovratnih sredstava]]/7.5345</f>
        <v>61553.520472493197</v>
      </c>
      <c r="U3963" s="50">
        <v>0</v>
      </c>
      <c r="V3963" s="51">
        <f>Ugovori_OPULJP[[#This Row],[Javni doprinos korisnika - HRK]]/7.5345</f>
        <v>0</v>
      </c>
      <c r="W3963" s="50">
        <v>0</v>
      </c>
      <c r="X3963" s="51">
        <f>Ugovori_OPULJP[[#This Row],[Privatni doprinos korisnika - HRK]]/7.5345</f>
        <v>0</v>
      </c>
      <c r="Y3963" s="52">
        <v>463775</v>
      </c>
      <c r="Z3963" s="53">
        <f>Ugovori_OPULJP[[#This Row],[UKUPNI PRIHVATLJIVI IZDACI
TOTAL ELIGIBLE EXPENDITURE
= Bespovratna sredstva ukupno + doprinos korisnika
= Ukupni prihvatljivi troškovi
= Ukupna ugovorena vrijednost projekta HRK]]/7.5345</f>
        <v>61553.520472493197</v>
      </c>
      <c r="AA3963" s="57" t="s">
        <v>12326</v>
      </c>
      <c r="AB3963" s="57" t="s">
        <v>753</v>
      </c>
      <c r="AC3963" s="107" t="s">
        <v>14413</v>
      </c>
      <c r="AD3963" s="63" t="s">
        <v>12328</v>
      </c>
    </row>
    <row r="3964" spans="1:30" ht="88.5" customHeight="1" x14ac:dyDescent="0.2">
      <c r="A3964" s="61" t="s">
        <v>14414</v>
      </c>
      <c r="B3964" s="55" t="s">
        <v>12136</v>
      </c>
      <c r="C3964" s="56" t="s">
        <v>12323</v>
      </c>
      <c r="D3964" s="88" t="s">
        <v>13685</v>
      </c>
      <c r="E3964" s="44" t="s">
        <v>76</v>
      </c>
      <c r="F3964" s="62" t="s">
        <v>14415</v>
      </c>
      <c r="G3964" s="62" t="s">
        <v>14416</v>
      </c>
      <c r="H3964" s="59">
        <v>44608</v>
      </c>
      <c r="I3964" s="59">
        <v>44973</v>
      </c>
      <c r="J3964" s="48" t="str">
        <f>IF(Ugovori_OPULJP[[#This Row],[DATUM ZAVRŠETKA OPERACIJE]]&gt;DATE(2024,3,31),"u provedbi","završen")</f>
        <v>završen</v>
      </c>
      <c r="K3964" s="58" t="s">
        <v>690</v>
      </c>
      <c r="L3964" s="58" t="s">
        <v>37</v>
      </c>
      <c r="M3964" s="68">
        <v>0.85</v>
      </c>
      <c r="N3964" s="49">
        <v>0.15</v>
      </c>
      <c r="O3964" s="50">
        <f>Ugovori_OPULJP[[#This Row],[Bespovratna sredstva - Ukupno (EU+Nac) HRK
= Ukupna ugovorena vrijednost bespovratnih sredstava]]*Ugovori_OPULJP[[#This Row],[EU STOPA SUFINANCIRANJA %
EU CO-FINANCING RATE %]]</f>
        <v>364591.826</v>
      </c>
      <c r="P3964" s="51">
        <f>Ugovori_OPULJP[[#This Row],[Bespovratna sredstva - EU dio - HRK]]/7.5345</f>
        <v>48389.651071736676</v>
      </c>
      <c r="Q3964" s="50">
        <f>Ugovori_OPULJP[[#This Row],[Bespovratna sredstva - Ukupno (EU+Nac) HRK
= Ukupna ugovorena vrijednost bespovratnih sredstava]]*Ugovori_OPULJP[[#This Row],[STOPA NACIONALNOG SUFINANCIRANJA %]]</f>
        <v>64339.733999999997</v>
      </c>
      <c r="R3964" s="51">
        <f>Ugovori_OPULJP[[#This Row],[Bespovratna sredstva - Nacionalni dio - HRK]]/7.5345</f>
        <v>8539.3501891300002</v>
      </c>
      <c r="S3964" s="52">
        <v>428931.56</v>
      </c>
      <c r="T3964" s="53">
        <f>Ugovori_OPULJP[[#This Row],[Bespovratna sredstva - Ukupno (EU+Nac) HRK
= Ukupna ugovorena vrijednost bespovratnih sredstava]]/7.5345</f>
        <v>56929.001260866673</v>
      </c>
      <c r="U3964" s="50">
        <v>0</v>
      </c>
      <c r="V3964" s="51">
        <f>Ugovori_OPULJP[[#This Row],[Javni doprinos korisnika - HRK]]/7.5345</f>
        <v>0</v>
      </c>
      <c r="W3964" s="50">
        <v>0</v>
      </c>
      <c r="X3964" s="51">
        <f>Ugovori_OPULJP[[#This Row],[Privatni doprinos korisnika - HRK]]/7.5345</f>
        <v>0</v>
      </c>
      <c r="Y3964" s="52">
        <v>428931.56</v>
      </c>
      <c r="Z3964" s="53">
        <f>Ugovori_OPULJP[[#This Row],[UKUPNI PRIHVATLJIVI IZDACI
TOTAL ELIGIBLE EXPENDITURE
= Bespovratna sredstva ukupno + doprinos korisnika
= Ukupni prihvatljivi troškovi
= Ukupna ugovorena vrijednost projekta HRK]]/7.5345</f>
        <v>56929.001260866673</v>
      </c>
      <c r="AA3964" s="57" t="s">
        <v>12326</v>
      </c>
      <c r="AB3964" s="57" t="s">
        <v>753</v>
      </c>
      <c r="AC3964" s="107" t="s">
        <v>14417</v>
      </c>
      <c r="AD3964" s="63" t="s">
        <v>12328</v>
      </c>
    </row>
    <row r="3965" spans="1:30" ht="88.5" customHeight="1" x14ac:dyDescent="0.2">
      <c r="A3965" s="61" t="s">
        <v>14418</v>
      </c>
      <c r="B3965" s="55" t="s">
        <v>12136</v>
      </c>
      <c r="C3965" s="56" t="s">
        <v>12323</v>
      </c>
      <c r="D3965" s="88" t="s">
        <v>13685</v>
      </c>
      <c r="E3965" s="44" t="s">
        <v>76</v>
      </c>
      <c r="F3965" s="62" t="s">
        <v>14419</v>
      </c>
      <c r="G3965" s="62" t="s">
        <v>14420</v>
      </c>
      <c r="H3965" s="59">
        <v>44608</v>
      </c>
      <c r="I3965" s="59">
        <v>45154</v>
      </c>
      <c r="J3965" s="48" t="str">
        <f>IF(Ugovori_OPULJP[[#This Row],[DATUM ZAVRŠETKA OPERACIJE]]&gt;DATE(2024,3,31),"u provedbi","završen")</f>
        <v>završen</v>
      </c>
      <c r="K3965" s="58" t="s">
        <v>249</v>
      </c>
      <c r="L3965" s="58" t="s">
        <v>249</v>
      </c>
      <c r="M3965" s="68">
        <v>0.85</v>
      </c>
      <c r="N3965" s="49">
        <v>0.15</v>
      </c>
      <c r="O3965" s="50">
        <f>Ugovori_OPULJP[[#This Row],[Bespovratna sredstva - Ukupno (EU+Nac) HRK
= Ukupna ugovorena vrijednost bespovratnih sredstava]]*Ugovori_OPULJP[[#This Row],[EU STOPA SUFINANCIRANJA %
EU CO-FINANCING RATE %]]</f>
        <v>401202.81349999999</v>
      </c>
      <c r="P3965" s="51">
        <f>Ugovori_OPULJP[[#This Row],[Bespovratna sredstva - EU dio - HRK]]/7.5345</f>
        <v>53248.764151569441</v>
      </c>
      <c r="Q3965" s="50">
        <f>Ugovori_OPULJP[[#This Row],[Bespovratna sredstva - Ukupno (EU+Nac) HRK
= Ukupna ugovorena vrijednost bespovratnih sredstava]]*Ugovori_OPULJP[[#This Row],[STOPA NACIONALNOG SUFINANCIRANJA %]]</f>
        <v>70800.496499999994</v>
      </c>
      <c r="R3965" s="51">
        <f>Ugovori_OPULJP[[#This Row],[Bespovratna sredstva - Nacionalni dio - HRK]]/7.5345</f>
        <v>9396.8407326299002</v>
      </c>
      <c r="S3965" s="52">
        <v>472003.31</v>
      </c>
      <c r="T3965" s="53">
        <f>Ugovori_OPULJP[[#This Row],[Bespovratna sredstva - Ukupno (EU+Nac) HRK
= Ukupna ugovorena vrijednost bespovratnih sredstava]]/7.5345</f>
        <v>62645.604884199347</v>
      </c>
      <c r="U3965" s="50">
        <v>0</v>
      </c>
      <c r="V3965" s="51">
        <f>Ugovori_OPULJP[[#This Row],[Javni doprinos korisnika - HRK]]/7.5345</f>
        <v>0</v>
      </c>
      <c r="W3965" s="50">
        <v>0</v>
      </c>
      <c r="X3965" s="51">
        <f>Ugovori_OPULJP[[#This Row],[Privatni doprinos korisnika - HRK]]/7.5345</f>
        <v>0</v>
      </c>
      <c r="Y3965" s="52">
        <v>472003.31</v>
      </c>
      <c r="Z3965" s="53">
        <f>Ugovori_OPULJP[[#This Row],[UKUPNI PRIHVATLJIVI IZDACI
TOTAL ELIGIBLE EXPENDITURE
= Bespovratna sredstva ukupno + doprinos korisnika
= Ukupni prihvatljivi troškovi
= Ukupna ugovorena vrijednost projekta HRK]]/7.5345</f>
        <v>62645.604884199347</v>
      </c>
      <c r="AA3965" s="57" t="s">
        <v>12326</v>
      </c>
      <c r="AB3965" s="57" t="s">
        <v>753</v>
      </c>
      <c r="AC3965" s="107" t="s">
        <v>14421</v>
      </c>
      <c r="AD3965" s="63" t="s">
        <v>12328</v>
      </c>
    </row>
    <row r="3966" spans="1:30" ht="88.5" customHeight="1" x14ac:dyDescent="0.2">
      <c r="A3966" s="61" t="s">
        <v>14422</v>
      </c>
      <c r="B3966" s="55" t="s">
        <v>12136</v>
      </c>
      <c r="C3966" s="56" t="s">
        <v>12323</v>
      </c>
      <c r="D3966" s="88" t="s">
        <v>13685</v>
      </c>
      <c r="E3966" s="44" t="s">
        <v>76</v>
      </c>
      <c r="F3966" s="62" t="s">
        <v>14423</v>
      </c>
      <c r="G3966" s="62" t="s">
        <v>14424</v>
      </c>
      <c r="H3966" s="59">
        <v>44641</v>
      </c>
      <c r="I3966" s="59">
        <v>45006</v>
      </c>
      <c r="J3966" s="48" t="str">
        <f>IF(Ugovori_OPULJP[[#This Row],[DATUM ZAVRŠETKA OPERACIJE]]&gt;DATE(2024,3,31),"u provedbi","završen")</f>
        <v>završen</v>
      </c>
      <c r="K3966" s="67" t="s">
        <v>333</v>
      </c>
      <c r="L3966" s="58" t="s">
        <v>333</v>
      </c>
      <c r="M3966" s="49">
        <v>0.85</v>
      </c>
      <c r="N3966" s="49">
        <v>0.15</v>
      </c>
      <c r="O3966" s="50">
        <f>Ugovori_OPULJP[[#This Row],[Bespovratna sredstva - Ukupno (EU+Nac) HRK
= Ukupna ugovorena vrijednost bespovratnih sredstava]]*Ugovori_OPULJP[[#This Row],[EU STOPA SUFINANCIRANJA %
EU CO-FINANCING RATE %]]</f>
        <v>302548.77899999998</v>
      </c>
      <c r="P3966" s="51">
        <f>Ugovori_OPULJP[[#This Row],[Bespovratna sredstva - EU dio - HRK]]/7.5345</f>
        <v>40155.123631296032</v>
      </c>
      <c r="Q3966" s="50">
        <f>Ugovori_OPULJP[[#This Row],[Bespovratna sredstva - Ukupno (EU+Nac) HRK
= Ukupna ugovorena vrijednost bespovratnih sredstava]]*Ugovori_OPULJP[[#This Row],[STOPA NACIONALNOG SUFINANCIRANJA %]]</f>
        <v>53390.960999999996</v>
      </c>
      <c r="R3966" s="51">
        <f>Ugovori_OPULJP[[#This Row],[Bespovratna sredstva - Nacionalni dio - HRK]]/7.5345</f>
        <v>7086.1982878757708</v>
      </c>
      <c r="S3966" s="52">
        <v>355939.74</v>
      </c>
      <c r="T3966" s="53">
        <f>Ugovori_OPULJP[[#This Row],[Bespovratna sredstva - Ukupno (EU+Nac) HRK
= Ukupna ugovorena vrijednost bespovratnih sredstava]]/7.5345</f>
        <v>47241.321919171809</v>
      </c>
      <c r="U3966" s="50">
        <v>0</v>
      </c>
      <c r="V3966" s="51">
        <f>Ugovori_OPULJP[[#This Row],[Javni doprinos korisnika - HRK]]/7.5345</f>
        <v>0</v>
      </c>
      <c r="W3966" s="50">
        <v>0</v>
      </c>
      <c r="X3966" s="51">
        <f>Ugovori_OPULJP[[#This Row],[Privatni doprinos korisnika - HRK]]/7.5345</f>
        <v>0</v>
      </c>
      <c r="Y3966" s="52">
        <v>355939.74</v>
      </c>
      <c r="Z3966" s="53">
        <f>Ugovori_OPULJP[[#This Row],[UKUPNI PRIHVATLJIVI IZDACI
TOTAL ELIGIBLE EXPENDITURE
= Bespovratna sredstva ukupno + doprinos korisnika
= Ukupni prihvatljivi troškovi
= Ukupna ugovorena vrijednost projekta HRK]]/7.5345</f>
        <v>47241.321919171809</v>
      </c>
      <c r="AA3966" s="44" t="s">
        <v>12326</v>
      </c>
      <c r="AB3966" s="44" t="s">
        <v>753</v>
      </c>
      <c r="AC3966" s="107" t="s">
        <v>14425</v>
      </c>
      <c r="AD3966" s="43" t="s">
        <v>12328</v>
      </c>
    </row>
    <row r="3967" spans="1:30" ht="88.5" customHeight="1" x14ac:dyDescent="0.2">
      <c r="A3967" s="61" t="s">
        <v>14426</v>
      </c>
      <c r="B3967" s="55" t="s">
        <v>12136</v>
      </c>
      <c r="C3967" s="56" t="s">
        <v>12323</v>
      </c>
      <c r="D3967" s="88" t="s">
        <v>13685</v>
      </c>
      <c r="E3967" s="44" t="s">
        <v>76</v>
      </c>
      <c r="F3967" s="62" t="s">
        <v>14427</v>
      </c>
      <c r="G3967" s="62" t="s">
        <v>13594</v>
      </c>
      <c r="H3967" s="59">
        <v>44641</v>
      </c>
      <c r="I3967" s="59">
        <v>45006</v>
      </c>
      <c r="J3967" s="48" t="str">
        <f>IF(Ugovori_OPULJP[[#This Row],[DATUM ZAVRŠETKA OPERACIJE]]&gt;DATE(2024,3,31),"u provedbi","završen")</f>
        <v>završen</v>
      </c>
      <c r="K3967" s="67" t="s">
        <v>2480</v>
      </c>
      <c r="L3967" s="58" t="s">
        <v>79</v>
      </c>
      <c r="M3967" s="49">
        <v>0.85</v>
      </c>
      <c r="N3967" s="49">
        <v>0.15</v>
      </c>
      <c r="O3967" s="50">
        <f>Ugovori_OPULJP[[#This Row],[Bespovratna sredstva - Ukupno (EU+Nac) HRK
= Ukupna ugovorena vrijednost bespovratnih sredstava]]*Ugovori_OPULJP[[#This Row],[EU STOPA SUFINANCIRANJA %
EU CO-FINANCING RATE %]]</f>
        <v>373677.83299999998</v>
      </c>
      <c r="P3967" s="51">
        <f>Ugovori_OPULJP[[#This Row],[Bespovratna sredstva - EU dio - HRK]]/7.5345</f>
        <v>49595.571438051622</v>
      </c>
      <c r="Q3967" s="50">
        <f>Ugovori_OPULJP[[#This Row],[Bespovratna sredstva - Ukupno (EU+Nac) HRK
= Ukupna ugovorena vrijednost bespovratnih sredstava]]*Ugovori_OPULJP[[#This Row],[STOPA NACIONALNOG SUFINANCIRANJA %]]</f>
        <v>65943.146999999997</v>
      </c>
      <c r="R3967" s="51">
        <f>Ugovori_OPULJP[[#This Row],[Bespovratna sredstva - Nacionalni dio - HRK]]/7.5345</f>
        <v>8752.1596655385219</v>
      </c>
      <c r="S3967" s="52">
        <v>439620.98</v>
      </c>
      <c r="T3967" s="53">
        <f>Ugovori_OPULJP[[#This Row],[Bespovratna sredstva - Ukupno (EU+Nac) HRK
= Ukupna ugovorena vrijednost bespovratnih sredstava]]/7.5345</f>
        <v>58347.731103590144</v>
      </c>
      <c r="U3967" s="50">
        <v>0</v>
      </c>
      <c r="V3967" s="51">
        <f>Ugovori_OPULJP[[#This Row],[Javni doprinos korisnika - HRK]]/7.5345</f>
        <v>0</v>
      </c>
      <c r="W3967" s="50">
        <v>0</v>
      </c>
      <c r="X3967" s="51">
        <f>Ugovori_OPULJP[[#This Row],[Privatni doprinos korisnika - HRK]]/7.5345</f>
        <v>0</v>
      </c>
      <c r="Y3967" s="52">
        <v>439620.98</v>
      </c>
      <c r="Z3967" s="53">
        <f>Ugovori_OPULJP[[#This Row],[UKUPNI PRIHVATLJIVI IZDACI
TOTAL ELIGIBLE EXPENDITURE
= Bespovratna sredstva ukupno + doprinos korisnika
= Ukupni prihvatljivi troškovi
= Ukupna ugovorena vrijednost projekta HRK]]/7.5345</f>
        <v>58347.731103590144</v>
      </c>
      <c r="AA3967" s="44" t="s">
        <v>12326</v>
      </c>
      <c r="AB3967" s="44" t="s">
        <v>753</v>
      </c>
      <c r="AC3967" s="107" t="s">
        <v>14428</v>
      </c>
      <c r="AD3967" s="43" t="s">
        <v>12328</v>
      </c>
    </row>
    <row r="3968" spans="1:30" ht="88.5" customHeight="1" x14ac:dyDescent="0.2">
      <c r="A3968" s="61" t="s">
        <v>14429</v>
      </c>
      <c r="B3968" s="55" t="s">
        <v>12136</v>
      </c>
      <c r="C3968" s="56" t="s">
        <v>12323</v>
      </c>
      <c r="D3968" s="88" t="s">
        <v>13685</v>
      </c>
      <c r="E3968" s="44" t="s">
        <v>76</v>
      </c>
      <c r="F3968" s="62" t="s">
        <v>12591</v>
      </c>
      <c r="G3968" s="62" t="s">
        <v>14430</v>
      </c>
      <c r="H3968" s="59">
        <v>44652</v>
      </c>
      <c r="I3968" s="59">
        <v>45017</v>
      </c>
      <c r="J3968" s="48" t="str">
        <f>IF(Ugovori_OPULJP[[#This Row],[DATUM ZAVRŠETKA OPERACIJE]]&gt;DATE(2024,3,31),"u provedbi","završen")</f>
        <v>završen</v>
      </c>
      <c r="K3968" s="67" t="s">
        <v>333</v>
      </c>
      <c r="L3968" s="58" t="s">
        <v>333</v>
      </c>
      <c r="M3968" s="49">
        <v>0.85</v>
      </c>
      <c r="N3968" s="49">
        <v>0.15</v>
      </c>
      <c r="O3968" s="50">
        <f>Ugovori_OPULJP[[#This Row],[Bespovratna sredstva - Ukupno (EU+Nac) HRK
= Ukupna ugovorena vrijednost bespovratnih sredstava]]*Ugovori_OPULJP[[#This Row],[EU STOPA SUFINANCIRANJA %
EU CO-FINANCING RATE %]]</f>
        <v>411465.875</v>
      </c>
      <c r="P3968" s="51">
        <f>Ugovori_OPULJP[[#This Row],[Bespovratna sredstva - EU dio - HRK]]/7.5345</f>
        <v>54610.90649678147</v>
      </c>
      <c r="Q3968" s="50">
        <f>Ugovori_OPULJP[[#This Row],[Bespovratna sredstva - Ukupno (EU+Nac) HRK
= Ukupna ugovorena vrijednost bespovratnih sredstava]]*Ugovori_OPULJP[[#This Row],[STOPA NACIONALNOG SUFINANCIRANJA %]]</f>
        <v>72611.625</v>
      </c>
      <c r="R3968" s="51">
        <f>Ugovori_OPULJP[[#This Row],[Bespovratna sredstva - Nacionalni dio - HRK]]/7.5345</f>
        <v>9637.2187935496713</v>
      </c>
      <c r="S3968" s="52">
        <v>484077.5</v>
      </c>
      <c r="T3968" s="53">
        <f>Ugovori_OPULJP[[#This Row],[Bespovratna sredstva - Ukupno (EU+Nac) HRK
= Ukupna ugovorena vrijednost bespovratnih sredstava]]/7.5345</f>
        <v>64248.12529033114</v>
      </c>
      <c r="U3968" s="50">
        <v>0</v>
      </c>
      <c r="V3968" s="51">
        <f>Ugovori_OPULJP[[#This Row],[Javni doprinos korisnika - HRK]]/7.5345</f>
        <v>0</v>
      </c>
      <c r="W3968" s="50">
        <v>0</v>
      </c>
      <c r="X3968" s="51">
        <f>Ugovori_OPULJP[[#This Row],[Privatni doprinos korisnika - HRK]]/7.5345</f>
        <v>0</v>
      </c>
      <c r="Y3968" s="52">
        <v>484077.5</v>
      </c>
      <c r="Z3968" s="53">
        <f>Ugovori_OPULJP[[#This Row],[UKUPNI PRIHVATLJIVI IZDACI
TOTAL ELIGIBLE EXPENDITURE
= Bespovratna sredstva ukupno + doprinos korisnika
= Ukupni prihvatljivi troškovi
= Ukupna ugovorena vrijednost projekta HRK]]/7.5345</f>
        <v>64248.12529033114</v>
      </c>
      <c r="AA3968" s="44" t="s">
        <v>12326</v>
      </c>
      <c r="AB3968" s="44" t="s">
        <v>753</v>
      </c>
      <c r="AC3968" s="107" t="s">
        <v>14431</v>
      </c>
      <c r="AD3968" s="43" t="s">
        <v>12328</v>
      </c>
    </row>
    <row r="3969" spans="1:30" ht="88.5" customHeight="1" x14ac:dyDescent="0.2">
      <c r="A3969" s="41" t="s">
        <v>14432</v>
      </c>
      <c r="B3969" s="55" t="s">
        <v>12136</v>
      </c>
      <c r="C3969" s="56" t="s">
        <v>12323</v>
      </c>
      <c r="D3969" s="56" t="s">
        <v>13685</v>
      </c>
      <c r="E3969" s="57" t="s">
        <v>76</v>
      </c>
      <c r="F3969" s="62" t="s">
        <v>14433</v>
      </c>
      <c r="G3969" s="45" t="s">
        <v>1861</v>
      </c>
      <c r="H3969" s="59">
        <v>44769</v>
      </c>
      <c r="I3969" s="59">
        <v>45165</v>
      </c>
      <c r="J3969" s="48" t="str">
        <f>IF(Ugovori_OPULJP[[#This Row],[DATUM ZAVRŠETKA OPERACIJE]]&gt;DATE(2024,3,31),"u provedbi","završen")</f>
        <v>završen</v>
      </c>
      <c r="K3969" s="58" t="s">
        <v>155</v>
      </c>
      <c r="L3969" s="58" t="s">
        <v>155</v>
      </c>
      <c r="M3969" s="49">
        <v>0.85</v>
      </c>
      <c r="N3969" s="49">
        <v>0.15</v>
      </c>
      <c r="O3969" s="50">
        <f>Ugovori_OPULJP[[#This Row],[Bespovratna sredstva - Ukupno (EU+Nac) HRK
= Ukupna ugovorena vrijednost bespovratnih sredstava]]*Ugovori_OPULJP[[#This Row],[EU STOPA SUFINANCIRANJA %
EU CO-FINANCING RATE %]]</f>
        <v>309179.05949999997</v>
      </c>
      <c r="P3969" s="51">
        <f>Ugovori_OPULJP[[#This Row],[Bespovratna sredstva - EU dio - HRK]]/7.5345</f>
        <v>41035.113079832765</v>
      </c>
      <c r="Q3969" s="50">
        <f>Ugovori_OPULJP[[#This Row],[Bespovratna sredstva - Ukupno (EU+Nac) HRK
= Ukupna ugovorena vrijednost bespovratnih sredstava]]*Ugovori_OPULJP[[#This Row],[STOPA NACIONALNOG SUFINANCIRANJA %]]</f>
        <v>54561.010499999997</v>
      </c>
      <c r="R3969" s="51">
        <f>Ugovori_OPULJP[[#This Row],[Bespovratna sredstva - Nacionalni dio - HRK]]/7.5345</f>
        <v>7241.4905434999</v>
      </c>
      <c r="S3969" s="52">
        <v>363740.07</v>
      </c>
      <c r="T3969" s="53">
        <f>Ugovori_OPULJP[[#This Row],[Bespovratna sredstva - Ukupno (EU+Nac) HRK
= Ukupna ugovorena vrijednost bespovratnih sredstava]]/7.5345</f>
        <v>48276.603623332667</v>
      </c>
      <c r="U3969" s="50">
        <v>0</v>
      </c>
      <c r="V3969" s="51">
        <f>Ugovori_OPULJP[[#This Row],[Javni doprinos korisnika - HRK]]/7.5345</f>
        <v>0</v>
      </c>
      <c r="W3969" s="50">
        <v>0</v>
      </c>
      <c r="X3969" s="51">
        <f>Ugovori_OPULJP[[#This Row],[Privatni doprinos korisnika - HRK]]/7.5345</f>
        <v>0</v>
      </c>
      <c r="Y3969" s="52">
        <v>363740.07</v>
      </c>
      <c r="Z3969" s="53">
        <f>Ugovori_OPULJP[[#This Row],[UKUPNI PRIHVATLJIVI IZDACI
TOTAL ELIGIBLE EXPENDITURE
= Bespovratna sredstva ukupno + doprinos korisnika
= Ukupni prihvatljivi troškovi
= Ukupna ugovorena vrijednost projekta HRK]]/7.5345</f>
        <v>48276.603623332667</v>
      </c>
      <c r="AA3969" s="57" t="s">
        <v>12326</v>
      </c>
      <c r="AB3969" s="57" t="s">
        <v>753</v>
      </c>
      <c r="AC3969" s="107" t="s">
        <v>14434</v>
      </c>
      <c r="AD3969" s="63" t="s">
        <v>12328</v>
      </c>
    </row>
    <row r="3970" spans="1:30" ht="88.5" customHeight="1" x14ac:dyDescent="0.2">
      <c r="A3970" s="61" t="s">
        <v>14435</v>
      </c>
      <c r="B3970" s="55" t="s">
        <v>12136</v>
      </c>
      <c r="C3970" s="56" t="s">
        <v>12323</v>
      </c>
      <c r="D3970" s="88" t="s">
        <v>13685</v>
      </c>
      <c r="E3970" s="44" t="s">
        <v>76</v>
      </c>
      <c r="F3970" s="62" t="s">
        <v>14436</v>
      </c>
      <c r="G3970" s="62" t="s">
        <v>14437</v>
      </c>
      <c r="H3970" s="59">
        <v>44641</v>
      </c>
      <c r="I3970" s="59">
        <v>45006</v>
      </c>
      <c r="J3970" s="48" t="str">
        <f>IF(Ugovori_OPULJP[[#This Row],[DATUM ZAVRŠETKA OPERACIJE]]&gt;DATE(2024,3,31),"u provedbi","završen")</f>
        <v>završen</v>
      </c>
      <c r="K3970" s="67" t="s">
        <v>37</v>
      </c>
      <c r="L3970" s="58" t="s">
        <v>37</v>
      </c>
      <c r="M3970" s="49">
        <v>0.85</v>
      </c>
      <c r="N3970" s="49">
        <v>0.15</v>
      </c>
      <c r="O3970" s="50">
        <f>Ugovori_OPULJP[[#This Row],[Bespovratna sredstva - Ukupno (EU+Nac) HRK
= Ukupna ugovorena vrijednost bespovratnih sredstava]]*Ugovori_OPULJP[[#This Row],[EU STOPA SUFINANCIRANJA %
EU CO-FINANCING RATE %]]</f>
        <v>370861.8</v>
      </c>
      <c r="P3970" s="51">
        <f>Ugovori_OPULJP[[#This Row],[Bespovratna sredstva - EU dio - HRK]]/7.5345</f>
        <v>49221.819629703357</v>
      </c>
      <c r="Q3970" s="50">
        <f>Ugovori_OPULJP[[#This Row],[Bespovratna sredstva - Ukupno (EU+Nac) HRK
= Ukupna ugovorena vrijednost bespovratnih sredstava]]*Ugovori_OPULJP[[#This Row],[STOPA NACIONALNOG SUFINANCIRANJA %]]</f>
        <v>65446.2</v>
      </c>
      <c r="R3970" s="51">
        <f>Ugovori_OPULJP[[#This Row],[Bespovratna sredstva - Nacionalni dio - HRK]]/7.5345</f>
        <v>8686.2034640652982</v>
      </c>
      <c r="S3970" s="52">
        <v>436308</v>
      </c>
      <c r="T3970" s="53">
        <f>Ugovori_OPULJP[[#This Row],[Bespovratna sredstva - Ukupno (EU+Nac) HRK
= Ukupna ugovorena vrijednost bespovratnih sredstava]]/7.5345</f>
        <v>57908.023093768657</v>
      </c>
      <c r="U3970" s="50">
        <v>0</v>
      </c>
      <c r="V3970" s="51">
        <f>Ugovori_OPULJP[[#This Row],[Javni doprinos korisnika - HRK]]/7.5345</f>
        <v>0</v>
      </c>
      <c r="W3970" s="50">
        <v>0</v>
      </c>
      <c r="X3970" s="51">
        <f>Ugovori_OPULJP[[#This Row],[Privatni doprinos korisnika - HRK]]/7.5345</f>
        <v>0</v>
      </c>
      <c r="Y3970" s="52">
        <v>436308</v>
      </c>
      <c r="Z3970" s="53">
        <f>Ugovori_OPULJP[[#This Row],[UKUPNI PRIHVATLJIVI IZDACI
TOTAL ELIGIBLE EXPENDITURE
= Bespovratna sredstva ukupno + doprinos korisnika
= Ukupni prihvatljivi troškovi
= Ukupna ugovorena vrijednost projekta HRK]]/7.5345</f>
        <v>57908.023093768657</v>
      </c>
      <c r="AA3970" s="44" t="s">
        <v>12326</v>
      </c>
      <c r="AB3970" s="44" t="s">
        <v>753</v>
      </c>
      <c r="AC3970" s="107" t="s">
        <v>14438</v>
      </c>
      <c r="AD3970" s="43" t="s">
        <v>12328</v>
      </c>
    </row>
    <row r="3971" spans="1:30" ht="88.5" customHeight="1" x14ac:dyDescent="0.2">
      <c r="A3971" s="61" t="s">
        <v>14439</v>
      </c>
      <c r="B3971" s="55" t="s">
        <v>12136</v>
      </c>
      <c r="C3971" s="56" t="s">
        <v>12323</v>
      </c>
      <c r="D3971" s="88" t="s">
        <v>13685</v>
      </c>
      <c r="E3971" s="44" t="s">
        <v>76</v>
      </c>
      <c r="F3971" s="62" t="s">
        <v>14440</v>
      </c>
      <c r="G3971" s="62" t="s">
        <v>14441</v>
      </c>
      <c r="H3971" s="59">
        <v>44608</v>
      </c>
      <c r="I3971" s="59">
        <v>44973</v>
      </c>
      <c r="J3971" s="48" t="str">
        <f>IF(Ugovori_OPULJP[[#This Row],[DATUM ZAVRŠETKA OPERACIJE]]&gt;DATE(2024,3,31),"u provedbi","završen")</f>
        <v>završen</v>
      </c>
      <c r="K3971" s="58" t="s">
        <v>14442</v>
      </c>
      <c r="L3971" s="58" t="s">
        <v>594</v>
      </c>
      <c r="M3971" s="68">
        <v>0.85</v>
      </c>
      <c r="N3971" s="49">
        <v>0.15</v>
      </c>
      <c r="O3971" s="50">
        <f>Ugovori_OPULJP[[#This Row],[Bespovratna sredstva - Ukupno (EU+Nac) HRK
= Ukupna ugovorena vrijednost bespovratnih sredstava]]*Ugovori_OPULJP[[#This Row],[EU STOPA SUFINANCIRANJA %
EU CO-FINANCING RATE %]]</f>
        <v>385868.788</v>
      </c>
      <c r="P3971" s="51">
        <f>Ugovori_OPULJP[[#This Row],[Bespovratna sredstva - EU dio - HRK]]/7.5345</f>
        <v>51213.589222907955</v>
      </c>
      <c r="Q3971" s="50">
        <f>Ugovori_OPULJP[[#This Row],[Bespovratna sredstva - Ukupno (EU+Nac) HRK
= Ukupna ugovorena vrijednost bespovratnih sredstava]]*Ugovori_OPULJP[[#This Row],[STOPA NACIONALNOG SUFINANCIRANJA %]]</f>
        <v>68094.491999999998</v>
      </c>
      <c r="R3971" s="51">
        <f>Ugovori_OPULJP[[#This Row],[Bespovratna sredstva - Nacionalni dio - HRK]]/7.5345</f>
        <v>9037.6922158072866</v>
      </c>
      <c r="S3971" s="52">
        <v>453963.28</v>
      </c>
      <c r="T3971" s="53">
        <f>Ugovori_OPULJP[[#This Row],[Bespovratna sredstva - Ukupno (EU+Nac) HRK
= Ukupna ugovorena vrijednost bespovratnih sredstava]]/7.5345</f>
        <v>60251.281438715247</v>
      </c>
      <c r="U3971" s="50">
        <v>0</v>
      </c>
      <c r="V3971" s="51">
        <f>Ugovori_OPULJP[[#This Row],[Javni doprinos korisnika - HRK]]/7.5345</f>
        <v>0</v>
      </c>
      <c r="W3971" s="50">
        <v>0</v>
      </c>
      <c r="X3971" s="51">
        <f>Ugovori_OPULJP[[#This Row],[Privatni doprinos korisnika - HRK]]/7.5345</f>
        <v>0</v>
      </c>
      <c r="Y3971" s="52">
        <v>453963.28</v>
      </c>
      <c r="Z3971" s="53">
        <f>Ugovori_OPULJP[[#This Row],[UKUPNI PRIHVATLJIVI IZDACI
TOTAL ELIGIBLE EXPENDITURE
= Bespovratna sredstva ukupno + doprinos korisnika
= Ukupni prihvatljivi troškovi
= Ukupna ugovorena vrijednost projekta HRK]]/7.5345</f>
        <v>60251.281438715247</v>
      </c>
      <c r="AA3971" s="57" t="s">
        <v>12326</v>
      </c>
      <c r="AB3971" s="57" t="s">
        <v>753</v>
      </c>
      <c r="AC3971" s="107" t="s">
        <v>14443</v>
      </c>
      <c r="AD3971" s="63" t="s">
        <v>12328</v>
      </c>
    </row>
    <row r="3972" spans="1:30" ht="88.5" customHeight="1" x14ac:dyDescent="0.2">
      <c r="A3972" s="41" t="s">
        <v>14444</v>
      </c>
      <c r="B3972" s="55" t="s">
        <v>12136</v>
      </c>
      <c r="C3972" s="56" t="s">
        <v>12323</v>
      </c>
      <c r="D3972" s="56" t="s">
        <v>13685</v>
      </c>
      <c r="E3972" s="57" t="s">
        <v>76</v>
      </c>
      <c r="F3972" s="62" t="s">
        <v>14445</v>
      </c>
      <c r="G3972" s="62" t="s">
        <v>14446</v>
      </c>
      <c r="H3972" s="59">
        <v>44769</v>
      </c>
      <c r="I3972" s="59">
        <v>45134</v>
      </c>
      <c r="J3972" s="48" t="str">
        <f>IF(Ugovori_OPULJP[[#This Row],[DATUM ZAVRŠETKA OPERACIJE]]&gt;DATE(2024,3,31),"u provedbi","završen")</f>
        <v>završen</v>
      </c>
      <c r="K3972" s="67" t="s">
        <v>14359</v>
      </c>
      <c r="L3972" s="58" t="s">
        <v>37</v>
      </c>
      <c r="M3972" s="49">
        <v>0.85</v>
      </c>
      <c r="N3972" s="49">
        <v>0.15</v>
      </c>
      <c r="O3972" s="50">
        <f>Ugovori_OPULJP[[#This Row],[Bespovratna sredstva - Ukupno (EU+Nac) HRK
= Ukupna ugovorena vrijednost bespovratnih sredstava]]*Ugovori_OPULJP[[#This Row],[EU STOPA SUFINANCIRANJA %
EU CO-FINANCING RATE %]]</f>
        <v>274766.39299999998</v>
      </c>
      <c r="P3972" s="51">
        <f>Ugovori_OPULJP[[#This Row],[Bespovratna sredstva - EU dio - HRK]]/7.5345</f>
        <v>36467.767336916848</v>
      </c>
      <c r="Q3972" s="50">
        <f>Ugovori_OPULJP[[#This Row],[Bespovratna sredstva - Ukupno (EU+Nac) HRK
= Ukupna ugovorena vrijednost bespovratnih sredstava]]*Ugovori_OPULJP[[#This Row],[STOPA NACIONALNOG SUFINANCIRANJA %]]</f>
        <v>48488.186999999998</v>
      </c>
      <c r="R3972" s="51">
        <f>Ugovori_OPULJP[[#This Row],[Bespovratna sredstva - Nacionalni dio - HRK]]/7.5345</f>
        <v>6435.4883535735607</v>
      </c>
      <c r="S3972" s="52">
        <v>323254.58</v>
      </c>
      <c r="T3972" s="53">
        <f>Ugovori_OPULJP[[#This Row],[Bespovratna sredstva - Ukupno (EU+Nac) HRK
= Ukupna ugovorena vrijednost bespovratnih sredstava]]/7.5345</f>
        <v>42903.255690490412</v>
      </c>
      <c r="U3972" s="50">
        <v>0</v>
      </c>
      <c r="V3972" s="51">
        <f>Ugovori_OPULJP[[#This Row],[Javni doprinos korisnika - HRK]]/7.5345</f>
        <v>0</v>
      </c>
      <c r="W3972" s="50">
        <v>0</v>
      </c>
      <c r="X3972" s="51">
        <f>Ugovori_OPULJP[[#This Row],[Privatni doprinos korisnika - HRK]]/7.5345</f>
        <v>0</v>
      </c>
      <c r="Y3972" s="52">
        <v>323254.58</v>
      </c>
      <c r="Z3972" s="53">
        <f>Ugovori_OPULJP[[#This Row],[UKUPNI PRIHVATLJIVI IZDACI
TOTAL ELIGIBLE EXPENDITURE
= Bespovratna sredstva ukupno + doprinos korisnika
= Ukupni prihvatljivi troškovi
= Ukupna ugovorena vrijednost projekta HRK]]/7.5345</f>
        <v>42903.255690490412</v>
      </c>
      <c r="AA3972" s="57" t="s">
        <v>12326</v>
      </c>
      <c r="AB3972" s="57" t="s">
        <v>753</v>
      </c>
      <c r="AC3972" s="107" t="s">
        <v>14447</v>
      </c>
      <c r="AD3972" s="63" t="s">
        <v>12328</v>
      </c>
    </row>
    <row r="3973" spans="1:30" ht="88.5" customHeight="1" x14ac:dyDescent="0.2">
      <c r="A3973" s="41" t="s">
        <v>14448</v>
      </c>
      <c r="B3973" s="55" t="s">
        <v>12136</v>
      </c>
      <c r="C3973" s="56" t="s">
        <v>12323</v>
      </c>
      <c r="D3973" s="56" t="s">
        <v>13685</v>
      </c>
      <c r="E3973" s="57" t="s">
        <v>76</v>
      </c>
      <c r="F3973" s="62" t="s">
        <v>14449</v>
      </c>
      <c r="G3973" s="62" t="s">
        <v>7190</v>
      </c>
      <c r="H3973" s="59">
        <v>44769</v>
      </c>
      <c r="I3973" s="59">
        <v>45291</v>
      </c>
      <c r="J3973" s="48" t="str">
        <f>IF(Ugovori_OPULJP[[#This Row],[DATUM ZAVRŠETKA OPERACIJE]]&gt;DATE(2024,3,31),"u provedbi","završen")</f>
        <v>završen</v>
      </c>
      <c r="K3973" s="58" t="s">
        <v>37</v>
      </c>
      <c r="L3973" s="58" t="s">
        <v>37</v>
      </c>
      <c r="M3973" s="49">
        <v>0.85</v>
      </c>
      <c r="N3973" s="49">
        <v>0.15</v>
      </c>
      <c r="O3973" s="50">
        <f>Ugovori_OPULJP[[#This Row],[Bespovratna sredstva - Ukupno (EU+Nac) HRK
= Ukupna ugovorena vrijednost bespovratnih sredstava]]*Ugovori_OPULJP[[#This Row],[EU STOPA SUFINANCIRANJA %
EU CO-FINANCING RATE %]]</f>
        <v>418827.08749999997</v>
      </c>
      <c r="P3973" s="51">
        <f>Ugovori_OPULJP[[#This Row],[Bespovratna sredstva - EU dio - HRK]]/7.5345</f>
        <v>55587.907293118318</v>
      </c>
      <c r="Q3973" s="50">
        <f>Ugovori_OPULJP[[#This Row],[Bespovratna sredstva - Ukupno (EU+Nac) HRK
= Ukupna ugovorena vrijednost bespovratnih sredstava]]*Ugovori_OPULJP[[#This Row],[STOPA NACIONALNOG SUFINANCIRANJA %]]</f>
        <v>73910.662499999991</v>
      </c>
      <c r="R3973" s="51">
        <f>Ugovori_OPULJP[[#This Row],[Bespovratna sredstva - Nacionalni dio - HRK]]/7.5345</f>
        <v>9809.6306987855842</v>
      </c>
      <c r="S3973" s="52">
        <v>492737.75</v>
      </c>
      <c r="T3973" s="53">
        <f>Ugovori_OPULJP[[#This Row],[Bespovratna sredstva - Ukupno (EU+Nac) HRK
= Ukupna ugovorena vrijednost bespovratnih sredstava]]/7.5345</f>
        <v>65397.537991903904</v>
      </c>
      <c r="U3973" s="50">
        <v>0</v>
      </c>
      <c r="V3973" s="51">
        <f>Ugovori_OPULJP[[#This Row],[Javni doprinos korisnika - HRK]]/7.5345</f>
        <v>0</v>
      </c>
      <c r="W3973" s="50">
        <v>0</v>
      </c>
      <c r="X3973" s="51">
        <f>Ugovori_OPULJP[[#This Row],[Privatni doprinos korisnika - HRK]]/7.5345</f>
        <v>0</v>
      </c>
      <c r="Y3973" s="52">
        <v>492737.75</v>
      </c>
      <c r="Z3973" s="53">
        <f>Ugovori_OPULJP[[#This Row],[UKUPNI PRIHVATLJIVI IZDACI
TOTAL ELIGIBLE EXPENDITURE
= Bespovratna sredstva ukupno + doprinos korisnika
= Ukupni prihvatljivi troškovi
= Ukupna ugovorena vrijednost projekta HRK]]/7.5345</f>
        <v>65397.537991903904</v>
      </c>
      <c r="AA3973" s="57" t="s">
        <v>12326</v>
      </c>
      <c r="AB3973" s="57" t="s">
        <v>753</v>
      </c>
      <c r="AC3973" s="107" t="s">
        <v>14450</v>
      </c>
      <c r="AD3973" s="63" t="s">
        <v>12328</v>
      </c>
    </row>
    <row r="3974" spans="1:30" ht="88.5" customHeight="1" x14ac:dyDescent="0.2">
      <c r="A3974" s="61" t="s">
        <v>14451</v>
      </c>
      <c r="B3974" s="55" t="s">
        <v>12136</v>
      </c>
      <c r="C3974" s="56" t="s">
        <v>12323</v>
      </c>
      <c r="D3974" s="88" t="s">
        <v>13685</v>
      </c>
      <c r="E3974" s="44" t="s">
        <v>76</v>
      </c>
      <c r="F3974" s="62" t="s">
        <v>14452</v>
      </c>
      <c r="G3974" s="81" t="s">
        <v>13428</v>
      </c>
      <c r="H3974" s="59">
        <v>44796</v>
      </c>
      <c r="I3974" s="59">
        <v>45161</v>
      </c>
      <c r="J3974" s="48" t="str">
        <f>IF(Ugovori_OPULJP[[#This Row],[DATUM ZAVRŠETKA OPERACIJE]]&gt;DATE(2024,3,31),"u provedbi","završen")</f>
        <v>završen</v>
      </c>
      <c r="K3974" s="46" t="s">
        <v>37</v>
      </c>
      <c r="L3974" s="58" t="s">
        <v>37</v>
      </c>
      <c r="M3974" s="49">
        <v>0.85</v>
      </c>
      <c r="N3974" s="49">
        <v>0.15</v>
      </c>
      <c r="O3974" s="50">
        <f>Ugovori_OPULJP[[#This Row],[Bespovratna sredstva - Ukupno (EU+Nac) HRK
= Ukupna ugovorena vrijednost bespovratnih sredstava]]*Ugovori_OPULJP[[#This Row],[EU STOPA SUFINANCIRANJA %
EU CO-FINANCING RATE %]]</f>
        <v>264985.2475</v>
      </c>
      <c r="P3974" s="51">
        <f>Ugovori_OPULJP[[#This Row],[Bespovratna sredstva - EU dio - HRK]]/7.5345</f>
        <v>35169.586236644762</v>
      </c>
      <c r="Q3974" s="50">
        <f>Ugovori_OPULJP[[#This Row],[Bespovratna sredstva - Ukupno (EU+Nac) HRK
= Ukupna ugovorena vrijednost bespovratnih sredstava]]*Ugovori_OPULJP[[#This Row],[STOPA NACIONALNOG SUFINANCIRANJA %]]</f>
        <v>46762.102499999994</v>
      </c>
      <c r="R3974" s="51">
        <f>Ugovori_OPULJP[[#This Row],[Bespovratna sredstva - Nacionalni dio - HRK]]/7.5345</f>
        <v>6206.3975711726052</v>
      </c>
      <c r="S3974" s="52">
        <v>311747.34999999998</v>
      </c>
      <c r="T3974" s="51">
        <f>Ugovori_OPULJP[[#This Row],[Bespovratna sredstva - Ukupno (EU+Nac) HRK
= Ukupna ugovorena vrijednost bespovratnih sredstava]]/7.5345</f>
        <v>41375.983807817371</v>
      </c>
      <c r="U3974" s="50">
        <v>0</v>
      </c>
      <c r="V3974" s="51">
        <f>Ugovori_OPULJP[[#This Row],[Javni doprinos korisnika - HRK]]/7.5345</f>
        <v>0</v>
      </c>
      <c r="W3974" s="50">
        <v>0</v>
      </c>
      <c r="X3974" s="51">
        <f>Ugovori_OPULJP[[#This Row],[Privatni doprinos korisnika - HRK]]/7.5345</f>
        <v>0</v>
      </c>
      <c r="Y3974" s="52">
        <v>311747.34999999998</v>
      </c>
      <c r="Z3974" s="53">
        <f>Ugovori_OPULJP[[#This Row],[UKUPNI PRIHVATLJIVI IZDACI
TOTAL ELIGIBLE EXPENDITURE
= Bespovratna sredstva ukupno + doprinos korisnika
= Ukupni prihvatljivi troškovi
= Ukupna ugovorena vrijednost projekta HRK]]/7.5345</f>
        <v>41375.983807817371</v>
      </c>
      <c r="AA3974" s="44" t="s">
        <v>12326</v>
      </c>
      <c r="AB3974" s="44" t="s">
        <v>753</v>
      </c>
      <c r="AC3974" s="107" t="s">
        <v>14453</v>
      </c>
      <c r="AD3974" s="63" t="s">
        <v>12328</v>
      </c>
    </row>
    <row r="3975" spans="1:30" ht="88.5" customHeight="1" x14ac:dyDescent="0.2">
      <c r="A3975" s="61" t="s">
        <v>14454</v>
      </c>
      <c r="B3975" s="55" t="s">
        <v>12136</v>
      </c>
      <c r="C3975" s="56" t="s">
        <v>12323</v>
      </c>
      <c r="D3975" s="88" t="s">
        <v>13685</v>
      </c>
      <c r="E3975" s="44" t="s">
        <v>76</v>
      </c>
      <c r="F3975" s="62" t="s">
        <v>14455</v>
      </c>
      <c r="G3975" s="62" t="s">
        <v>14456</v>
      </c>
      <c r="H3975" s="59">
        <v>44641</v>
      </c>
      <c r="I3975" s="59">
        <v>45006</v>
      </c>
      <c r="J3975" s="48" t="str">
        <f>IF(Ugovori_OPULJP[[#This Row],[DATUM ZAVRŠETKA OPERACIJE]]&gt;DATE(2024,3,31),"u provedbi","završen")</f>
        <v>završen</v>
      </c>
      <c r="K3975" s="67" t="s">
        <v>249</v>
      </c>
      <c r="L3975" s="58" t="s">
        <v>249</v>
      </c>
      <c r="M3975" s="49">
        <v>0.85</v>
      </c>
      <c r="N3975" s="49">
        <v>0.15</v>
      </c>
      <c r="O3975" s="50">
        <f>Ugovori_OPULJP[[#This Row],[Bespovratna sredstva - Ukupno (EU+Nac) HRK
= Ukupna ugovorena vrijednost bespovratnih sredstava]]*Ugovori_OPULJP[[#This Row],[EU STOPA SUFINANCIRANJA %
EU CO-FINANCING RATE %]]</f>
        <v>365712.5</v>
      </c>
      <c r="P3975" s="51">
        <f>Ugovori_OPULJP[[#This Row],[Bespovratna sredstva - EU dio - HRK]]/7.5345</f>
        <v>48538.390072333925</v>
      </c>
      <c r="Q3975" s="50">
        <f>Ugovori_OPULJP[[#This Row],[Bespovratna sredstva - Ukupno (EU+Nac) HRK
= Ukupna ugovorena vrijednost bespovratnih sredstava]]*Ugovori_OPULJP[[#This Row],[STOPA NACIONALNOG SUFINANCIRANJA %]]</f>
        <v>64537.5</v>
      </c>
      <c r="R3975" s="51">
        <f>Ugovori_OPULJP[[#This Row],[Bespovratna sredstva - Nacionalni dio - HRK]]/7.5345</f>
        <v>8565.5982480589282</v>
      </c>
      <c r="S3975" s="52">
        <v>430250</v>
      </c>
      <c r="T3975" s="53">
        <f>Ugovori_OPULJP[[#This Row],[Bespovratna sredstva - Ukupno (EU+Nac) HRK
= Ukupna ugovorena vrijednost bespovratnih sredstava]]/7.5345</f>
        <v>57103.988320392855</v>
      </c>
      <c r="U3975" s="50">
        <v>0</v>
      </c>
      <c r="V3975" s="51">
        <f>Ugovori_OPULJP[[#This Row],[Javni doprinos korisnika - HRK]]/7.5345</f>
        <v>0</v>
      </c>
      <c r="W3975" s="50">
        <v>0</v>
      </c>
      <c r="X3975" s="51">
        <f>Ugovori_OPULJP[[#This Row],[Privatni doprinos korisnika - HRK]]/7.5345</f>
        <v>0</v>
      </c>
      <c r="Y3975" s="52">
        <v>430250</v>
      </c>
      <c r="Z3975" s="53">
        <f>Ugovori_OPULJP[[#This Row],[UKUPNI PRIHVATLJIVI IZDACI
TOTAL ELIGIBLE EXPENDITURE
= Bespovratna sredstva ukupno + doprinos korisnika
= Ukupni prihvatljivi troškovi
= Ukupna ugovorena vrijednost projekta HRK]]/7.5345</f>
        <v>57103.988320392855</v>
      </c>
      <c r="AA3975" s="44" t="s">
        <v>12326</v>
      </c>
      <c r="AB3975" s="44" t="s">
        <v>753</v>
      </c>
      <c r="AC3975" s="107" t="s">
        <v>14457</v>
      </c>
      <c r="AD3975" s="43" t="s">
        <v>12328</v>
      </c>
    </row>
    <row r="3976" spans="1:30" ht="88.5" customHeight="1" x14ac:dyDescent="0.2">
      <c r="A3976" s="41" t="s">
        <v>14458</v>
      </c>
      <c r="B3976" s="55" t="s">
        <v>12136</v>
      </c>
      <c r="C3976" s="56" t="s">
        <v>12323</v>
      </c>
      <c r="D3976" s="56" t="s">
        <v>13685</v>
      </c>
      <c r="E3976" s="57" t="s">
        <v>76</v>
      </c>
      <c r="F3976" s="62" t="s">
        <v>14459</v>
      </c>
      <c r="G3976" s="62" t="s">
        <v>14460</v>
      </c>
      <c r="H3976" s="59">
        <v>44769</v>
      </c>
      <c r="I3976" s="59">
        <v>45196</v>
      </c>
      <c r="J3976" s="48" t="str">
        <f>IF(Ugovori_OPULJP[[#This Row],[DATUM ZAVRŠETKA OPERACIJE]]&gt;DATE(2024,3,31),"u provedbi","završen")</f>
        <v>završen</v>
      </c>
      <c r="K3976" s="58" t="s">
        <v>84</v>
      </c>
      <c r="L3976" s="58" t="s">
        <v>84</v>
      </c>
      <c r="M3976" s="49">
        <v>0.85</v>
      </c>
      <c r="N3976" s="49">
        <v>0.15</v>
      </c>
      <c r="O3976" s="50">
        <f>Ugovori_OPULJP[[#This Row],[Bespovratna sredstva - Ukupno (EU+Nac) HRK
= Ukupna ugovorena vrijednost bespovratnih sredstava]]*Ugovori_OPULJP[[#This Row],[EU STOPA SUFINANCIRANJA %
EU CO-FINANCING RATE %]]</f>
        <v>330532.37699999998</v>
      </c>
      <c r="P3976" s="51">
        <f>Ugovori_OPULJP[[#This Row],[Bespovratna sredstva - EU dio - HRK]]/7.5345</f>
        <v>43869.185347401944</v>
      </c>
      <c r="Q3976" s="50">
        <f>Ugovori_OPULJP[[#This Row],[Bespovratna sredstva - Ukupno (EU+Nac) HRK
= Ukupna ugovorena vrijednost bespovratnih sredstava]]*Ugovori_OPULJP[[#This Row],[STOPA NACIONALNOG SUFINANCIRANJA %]]</f>
        <v>58329.242999999995</v>
      </c>
      <c r="R3976" s="51">
        <f>Ugovori_OPULJP[[#This Row],[Bespovratna sredstva - Nacionalni dio - HRK]]/7.5345</f>
        <v>7741.6209436591671</v>
      </c>
      <c r="S3976" s="52">
        <v>388861.62</v>
      </c>
      <c r="T3976" s="53">
        <f>Ugovori_OPULJP[[#This Row],[Bespovratna sredstva - Ukupno (EU+Nac) HRK
= Ukupna ugovorena vrijednost bespovratnih sredstava]]/7.5345</f>
        <v>51610.806291061119</v>
      </c>
      <c r="U3976" s="50">
        <v>0</v>
      </c>
      <c r="V3976" s="51">
        <f>Ugovori_OPULJP[[#This Row],[Javni doprinos korisnika - HRK]]/7.5345</f>
        <v>0</v>
      </c>
      <c r="W3976" s="50">
        <v>0</v>
      </c>
      <c r="X3976" s="51">
        <f>Ugovori_OPULJP[[#This Row],[Privatni doprinos korisnika - HRK]]/7.5345</f>
        <v>0</v>
      </c>
      <c r="Y3976" s="52">
        <v>388861.62</v>
      </c>
      <c r="Z3976" s="53">
        <f>Ugovori_OPULJP[[#This Row],[UKUPNI PRIHVATLJIVI IZDACI
TOTAL ELIGIBLE EXPENDITURE
= Bespovratna sredstva ukupno + doprinos korisnika
= Ukupni prihvatljivi troškovi
= Ukupna ugovorena vrijednost projekta HRK]]/7.5345</f>
        <v>51610.806291061119</v>
      </c>
      <c r="AA3976" s="57" t="s">
        <v>12326</v>
      </c>
      <c r="AB3976" s="57" t="s">
        <v>753</v>
      </c>
      <c r="AC3976" s="107" t="s">
        <v>14461</v>
      </c>
      <c r="AD3976" s="63" t="s">
        <v>12328</v>
      </c>
    </row>
    <row r="3977" spans="1:30" ht="88.5" customHeight="1" x14ac:dyDescent="0.2">
      <c r="A3977" s="61" t="s">
        <v>14462</v>
      </c>
      <c r="B3977" s="55" t="s">
        <v>12136</v>
      </c>
      <c r="C3977" s="56" t="s">
        <v>12323</v>
      </c>
      <c r="D3977" s="88" t="s">
        <v>13685</v>
      </c>
      <c r="E3977" s="44" t="s">
        <v>76</v>
      </c>
      <c r="F3977" s="62" t="s">
        <v>14463</v>
      </c>
      <c r="G3977" s="62" t="s">
        <v>14464</v>
      </c>
      <c r="H3977" s="59">
        <v>44641</v>
      </c>
      <c r="I3977" s="59">
        <v>45098</v>
      </c>
      <c r="J3977" s="48" t="str">
        <f>IF(Ugovori_OPULJP[[#This Row],[DATUM ZAVRŠETKA OPERACIJE]]&gt;DATE(2024,3,31),"u provedbi","završen")</f>
        <v>završen</v>
      </c>
      <c r="K3977" s="67" t="s">
        <v>37</v>
      </c>
      <c r="L3977" s="58" t="s">
        <v>37</v>
      </c>
      <c r="M3977" s="49">
        <v>0.85</v>
      </c>
      <c r="N3977" s="49">
        <v>0.15</v>
      </c>
      <c r="O3977" s="50">
        <f>Ugovori_OPULJP[[#This Row],[Bespovratna sredstva - Ukupno (EU+Nac) HRK
= Ukupna ugovorena vrijednost bespovratnih sredstava]]*Ugovori_OPULJP[[#This Row],[EU STOPA SUFINANCIRANJA %
EU CO-FINANCING RATE %]]</f>
        <v>368084.44199999998</v>
      </c>
      <c r="P3977" s="51">
        <f>Ugovori_OPULJP[[#This Row],[Bespovratna sredstva - EU dio - HRK]]/7.5345</f>
        <v>48853.200875970528</v>
      </c>
      <c r="Q3977" s="50">
        <f>Ugovori_OPULJP[[#This Row],[Bespovratna sredstva - Ukupno (EU+Nac) HRK
= Ukupna ugovorena vrijednost bespovratnih sredstava]]*Ugovori_OPULJP[[#This Row],[STOPA NACIONALNOG SUFINANCIRANJA %]]</f>
        <v>64956.078000000001</v>
      </c>
      <c r="R3977" s="51">
        <f>Ugovori_OPULJP[[#This Row],[Bespovratna sredstva - Nacionalni dio - HRK]]/7.5345</f>
        <v>8621.153095759506</v>
      </c>
      <c r="S3977" s="52">
        <v>433040.52</v>
      </c>
      <c r="T3977" s="53">
        <f>Ugovori_OPULJP[[#This Row],[Bespovratna sredstva - Ukupno (EU+Nac) HRK
= Ukupna ugovorena vrijednost bespovratnih sredstava]]/7.5345</f>
        <v>57474.353971730045</v>
      </c>
      <c r="U3977" s="50">
        <v>0</v>
      </c>
      <c r="V3977" s="51">
        <f>Ugovori_OPULJP[[#This Row],[Javni doprinos korisnika - HRK]]/7.5345</f>
        <v>0</v>
      </c>
      <c r="W3977" s="50">
        <v>0</v>
      </c>
      <c r="X3977" s="51">
        <f>Ugovori_OPULJP[[#This Row],[Privatni doprinos korisnika - HRK]]/7.5345</f>
        <v>0</v>
      </c>
      <c r="Y3977" s="52">
        <v>433040.52</v>
      </c>
      <c r="Z3977" s="53">
        <f>Ugovori_OPULJP[[#This Row],[UKUPNI PRIHVATLJIVI IZDACI
TOTAL ELIGIBLE EXPENDITURE
= Bespovratna sredstva ukupno + doprinos korisnika
= Ukupni prihvatljivi troškovi
= Ukupna ugovorena vrijednost projekta HRK]]/7.5345</f>
        <v>57474.353971730045</v>
      </c>
      <c r="AA3977" s="44" t="s">
        <v>12326</v>
      </c>
      <c r="AB3977" s="44" t="s">
        <v>753</v>
      </c>
      <c r="AC3977" s="107" t="s">
        <v>14465</v>
      </c>
      <c r="AD3977" s="43" t="s">
        <v>12328</v>
      </c>
    </row>
    <row r="3978" spans="1:30" ht="88.5" customHeight="1" x14ac:dyDescent="0.2">
      <c r="A3978" s="61" t="s">
        <v>14466</v>
      </c>
      <c r="B3978" s="42" t="s">
        <v>12136</v>
      </c>
      <c r="C3978" s="43" t="s">
        <v>12323</v>
      </c>
      <c r="D3978" s="88" t="s">
        <v>13685</v>
      </c>
      <c r="E3978" s="44" t="s">
        <v>76</v>
      </c>
      <c r="F3978" s="62" t="s">
        <v>14467</v>
      </c>
      <c r="G3978" s="62" t="s">
        <v>14468</v>
      </c>
      <c r="H3978" s="59">
        <v>44743</v>
      </c>
      <c r="I3978" s="59">
        <v>45291</v>
      </c>
      <c r="J3978" s="48" t="str">
        <f>IF(Ugovori_OPULJP[[#This Row],[DATUM ZAVRŠETKA OPERACIJE]]&gt;DATE(2024,3,31),"u provedbi","završen")</f>
        <v>završen</v>
      </c>
      <c r="K3978" s="67" t="s">
        <v>271</v>
      </c>
      <c r="L3978" s="58" t="s">
        <v>271</v>
      </c>
      <c r="M3978" s="49">
        <v>0.85</v>
      </c>
      <c r="N3978" s="49">
        <v>0.15</v>
      </c>
      <c r="O3978" s="50">
        <f>Ugovori_OPULJP[[#This Row],[Bespovratna sredstva - Ukupno (EU+Nac) HRK
= Ukupna ugovorena vrijednost bespovratnih sredstava]]*Ugovori_OPULJP[[#This Row],[EU STOPA SUFINANCIRANJA %
EU CO-FINANCING RATE %]]</f>
        <v>404657.375</v>
      </c>
      <c r="P3978" s="51">
        <f>Ugovori_OPULJP[[#This Row],[Bespovratna sredstva - EU dio - HRK]]/7.5345</f>
        <v>53707.263255690486</v>
      </c>
      <c r="Q3978" s="50">
        <f>Ugovori_OPULJP[[#This Row],[Bespovratna sredstva - Ukupno (EU+Nac) HRK
= Ukupna ugovorena vrijednost bespovratnih sredstava]]*Ugovori_OPULJP[[#This Row],[STOPA NACIONALNOG SUFINANCIRANJA %]]</f>
        <v>71410.125</v>
      </c>
      <c r="R3978" s="51">
        <f>Ugovori_OPULJP[[#This Row],[Bespovratna sredstva - Nacionalni dio - HRK]]/7.5345</f>
        <v>9477.7523392394978</v>
      </c>
      <c r="S3978" s="52">
        <v>476067.5</v>
      </c>
      <c r="T3978" s="53">
        <f>Ugovori_OPULJP[[#This Row],[Bespovratna sredstva - Ukupno (EU+Nac) HRK
= Ukupna ugovorena vrijednost bespovratnih sredstava]]/7.5345</f>
        <v>63185.015594929988</v>
      </c>
      <c r="U3978" s="50">
        <v>0</v>
      </c>
      <c r="V3978" s="51">
        <f>Ugovori_OPULJP[[#This Row],[Javni doprinos korisnika - HRK]]/7.5345</f>
        <v>0</v>
      </c>
      <c r="W3978" s="50">
        <v>0</v>
      </c>
      <c r="X3978" s="51">
        <f>Ugovori_OPULJP[[#This Row],[Privatni doprinos korisnika - HRK]]/7.5345</f>
        <v>0</v>
      </c>
      <c r="Y3978" s="52">
        <v>476067.5</v>
      </c>
      <c r="Z3978" s="53">
        <f>Ugovori_OPULJP[[#This Row],[UKUPNI PRIHVATLJIVI IZDACI
TOTAL ELIGIBLE EXPENDITURE
= Bespovratna sredstva ukupno + doprinos korisnika
= Ukupni prihvatljivi troškovi
= Ukupna ugovorena vrijednost projekta HRK]]/7.5345</f>
        <v>63185.015594929988</v>
      </c>
      <c r="AA3978" s="44" t="s">
        <v>12326</v>
      </c>
      <c r="AB3978" s="44" t="s">
        <v>753</v>
      </c>
      <c r="AC3978" s="107" t="s">
        <v>14469</v>
      </c>
      <c r="AD3978" s="43" t="s">
        <v>12328</v>
      </c>
    </row>
    <row r="3979" spans="1:30" ht="88.5" customHeight="1" x14ac:dyDescent="0.2">
      <c r="A3979" s="66" t="s">
        <v>14470</v>
      </c>
      <c r="B3979" s="55" t="s">
        <v>12136</v>
      </c>
      <c r="C3979" s="56" t="s">
        <v>12323</v>
      </c>
      <c r="D3979" s="88" t="s">
        <v>13685</v>
      </c>
      <c r="E3979" s="44" t="s">
        <v>76</v>
      </c>
      <c r="F3979" s="62" t="s">
        <v>14471</v>
      </c>
      <c r="G3979" s="64" t="s">
        <v>3143</v>
      </c>
      <c r="H3979" s="59">
        <v>44735</v>
      </c>
      <c r="I3979" s="59">
        <v>45253</v>
      </c>
      <c r="J3979" s="48" t="str">
        <f>IF(Ugovori_OPULJP[[#This Row],[DATUM ZAVRŠETKA OPERACIJE]]&gt;DATE(2024,3,31),"u provedbi","završen")</f>
        <v>završen</v>
      </c>
      <c r="K3979" s="58" t="s">
        <v>211</v>
      </c>
      <c r="L3979" s="58" t="s">
        <v>211</v>
      </c>
      <c r="M3979" s="49">
        <v>0.85</v>
      </c>
      <c r="N3979" s="49">
        <v>0.15</v>
      </c>
      <c r="O3979" s="50">
        <f>Ugovori_OPULJP[[#This Row],[Bespovratna sredstva - Ukupno (EU+Nac) HRK
= Ukupna ugovorena vrijednost bespovratnih sredstava]]*Ugovori_OPULJP[[#This Row],[EU STOPA SUFINANCIRANJA %
EU CO-FINANCING RATE %]]</f>
        <v>402674.01900000003</v>
      </c>
      <c r="P3979" s="51">
        <f>Ugovori_OPULJP[[#This Row],[Bespovratna sredstva - EU dio - HRK]]/7.5345</f>
        <v>53444.026677284492</v>
      </c>
      <c r="Q3979" s="50">
        <f>Ugovori_OPULJP[[#This Row],[Bespovratna sredstva - Ukupno (EU+Nac) HRK
= Ukupna ugovorena vrijednost bespovratnih sredstava]]*Ugovori_OPULJP[[#This Row],[STOPA NACIONALNOG SUFINANCIRANJA %]]</f>
        <v>71060.120999999999</v>
      </c>
      <c r="R3979" s="51">
        <f>Ugovori_OPULJP[[#This Row],[Bespovratna sredstva - Nacionalni dio - HRK]]/7.5345</f>
        <v>9431.2988254031443</v>
      </c>
      <c r="S3979" s="52">
        <v>473734.14</v>
      </c>
      <c r="T3979" s="53">
        <f>Ugovori_OPULJP[[#This Row],[Bespovratna sredstva - Ukupno (EU+Nac) HRK
= Ukupna ugovorena vrijednost bespovratnih sredstava]]/7.5345</f>
        <v>62875.325502687636</v>
      </c>
      <c r="U3979" s="50">
        <v>0</v>
      </c>
      <c r="V3979" s="51">
        <f>Ugovori_OPULJP[[#This Row],[Javni doprinos korisnika - HRK]]/7.5345</f>
        <v>0</v>
      </c>
      <c r="W3979" s="50">
        <v>0</v>
      </c>
      <c r="X3979" s="51">
        <f>Ugovori_OPULJP[[#This Row],[Privatni doprinos korisnika - HRK]]/7.5345</f>
        <v>0</v>
      </c>
      <c r="Y3979" s="52">
        <v>473734.14</v>
      </c>
      <c r="Z3979" s="53">
        <f>Ugovori_OPULJP[[#This Row],[UKUPNI PRIHVATLJIVI IZDACI
TOTAL ELIGIBLE EXPENDITURE
= Bespovratna sredstva ukupno + doprinos korisnika
= Ukupni prihvatljivi troškovi
= Ukupna ugovorena vrijednost projekta HRK]]/7.5345</f>
        <v>62875.325502687636</v>
      </c>
      <c r="AA3979" s="44" t="s">
        <v>12326</v>
      </c>
      <c r="AB3979" s="44" t="s">
        <v>753</v>
      </c>
      <c r="AC3979" s="107" t="s">
        <v>14472</v>
      </c>
      <c r="AD3979" s="43" t="s">
        <v>12328</v>
      </c>
    </row>
    <row r="3980" spans="1:30" ht="88.5" customHeight="1" x14ac:dyDescent="0.2">
      <c r="A3980" s="41" t="s">
        <v>14473</v>
      </c>
      <c r="B3980" s="55" t="s">
        <v>12136</v>
      </c>
      <c r="C3980" s="56" t="s">
        <v>12323</v>
      </c>
      <c r="D3980" s="56" t="s">
        <v>13685</v>
      </c>
      <c r="E3980" s="57" t="s">
        <v>76</v>
      </c>
      <c r="F3980" s="62" t="s">
        <v>14474</v>
      </c>
      <c r="G3980" s="62" t="s">
        <v>9743</v>
      </c>
      <c r="H3980" s="59">
        <v>44769</v>
      </c>
      <c r="I3980" s="59">
        <v>45257</v>
      </c>
      <c r="J3980" s="48" t="str">
        <f>IF(Ugovori_OPULJP[[#This Row],[DATUM ZAVRŠETKA OPERACIJE]]&gt;DATE(2024,3,31),"u provedbi","završen")</f>
        <v>završen</v>
      </c>
      <c r="K3980" s="58" t="s">
        <v>249</v>
      </c>
      <c r="L3980" s="58" t="s">
        <v>249</v>
      </c>
      <c r="M3980" s="49">
        <v>0.85</v>
      </c>
      <c r="N3980" s="49">
        <v>0.15</v>
      </c>
      <c r="O3980" s="50">
        <f>Ugovori_OPULJP[[#This Row],[Bespovratna sredstva - Ukupno (EU+Nac) HRK
= Ukupna ugovorena vrijednost bespovratnih sredstava]]*Ugovori_OPULJP[[#This Row],[EU STOPA SUFINANCIRANJA %
EU CO-FINANCING RATE %]]</f>
        <v>291686.20399999997</v>
      </c>
      <c r="P3980" s="51">
        <f>Ugovori_OPULJP[[#This Row],[Bespovratna sredstva - EU dio - HRK]]/7.5345</f>
        <v>38713.412170681528</v>
      </c>
      <c r="Q3980" s="50">
        <f>Ugovori_OPULJP[[#This Row],[Bespovratna sredstva - Ukupno (EU+Nac) HRK
= Ukupna ugovorena vrijednost bespovratnih sredstava]]*Ugovori_OPULJP[[#This Row],[STOPA NACIONALNOG SUFINANCIRANJA %]]</f>
        <v>51474.036</v>
      </c>
      <c r="R3980" s="51">
        <f>Ugovori_OPULJP[[#This Row],[Bespovratna sredstva - Nacionalni dio - HRK]]/7.5345</f>
        <v>6831.7786183555636</v>
      </c>
      <c r="S3980" s="52">
        <v>343160.24</v>
      </c>
      <c r="T3980" s="53">
        <f>Ugovori_OPULJP[[#This Row],[Bespovratna sredstva - Ukupno (EU+Nac) HRK
= Ukupna ugovorena vrijednost bespovratnih sredstava]]/7.5345</f>
        <v>45545.190789037093</v>
      </c>
      <c r="U3980" s="50">
        <v>0</v>
      </c>
      <c r="V3980" s="51">
        <f>Ugovori_OPULJP[[#This Row],[Javni doprinos korisnika - HRK]]/7.5345</f>
        <v>0</v>
      </c>
      <c r="W3980" s="50">
        <v>0</v>
      </c>
      <c r="X3980" s="51">
        <f>Ugovori_OPULJP[[#This Row],[Privatni doprinos korisnika - HRK]]/7.5345</f>
        <v>0</v>
      </c>
      <c r="Y3980" s="52">
        <v>343160.24</v>
      </c>
      <c r="Z3980" s="53">
        <f>Ugovori_OPULJP[[#This Row],[UKUPNI PRIHVATLJIVI IZDACI
TOTAL ELIGIBLE EXPENDITURE
= Bespovratna sredstva ukupno + doprinos korisnika
= Ukupni prihvatljivi troškovi
= Ukupna ugovorena vrijednost projekta HRK]]/7.5345</f>
        <v>45545.190789037093</v>
      </c>
      <c r="AA3980" s="57" t="s">
        <v>12326</v>
      </c>
      <c r="AB3980" s="57" t="s">
        <v>753</v>
      </c>
      <c r="AC3980" s="107" t="s">
        <v>14475</v>
      </c>
      <c r="AD3980" s="63" t="s">
        <v>12328</v>
      </c>
    </row>
    <row r="3981" spans="1:30" ht="88.5" customHeight="1" x14ac:dyDescent="0.2">
      <c r="A3981" s="61" t="s">
        <v>14476</v>
      </c>
      <c r="B3981" s="55" t="s">
        <v>12136</v>
      </c>
      <c r="C3981" s="56" t="s">
        <v>12323</v>
      </c>
      <c r="D3981" s="88" t="s">
        <v>13685</v>
      </c>
      <c r="E3981" s="44" t="s">
        <v>76</v>
      </c>
      <c r="F3981" s="62" t="s">
        <v>14477</v>
      </c>
      <c r="G3981" s="62" t="s">
        <v>1529</v>
      </c>
      <c r="H3981" s="59">
        <v>44502</v>
      </c>
      <c r="I3981" s="59">
        <v>45048</v>
      </c>
      <c r="J3981" s="48" t="str">
        <f>IF(Ugovori_OPULJP[[#This Row],[DATUM ZAVRŠETKA OPERACIJE]]&gt;DATE(2024,3,31),"u provedbi","završen")</f>
        <v>završen</v>
      </c>
      <c r="K3981" s="67" t="s">
        <v>211</v>
      </c>
      <c r="L3981" s="58" t="s">
        <v>211</v>
      </c>
      <c r="M3981" s="49">
        <v>0.85</v>
      </c>
      <c r="N3981" s="49">
        <v>0.15</v>
      </c>
      <c r="O3981" s="50">
        <f>Ugovori_OPULJP[[#This Row],[Bespovratna sredstva - Ukupno (EU+Nac) HRK
= Ukupna ugovorena vrijednost bespovratnih sredstava]]*Ugovori_OPULJP[[#This Row],[EU STOPA SUFINANCIRANJA %
EU CO-FINANCING RATE %]]</f>
        <v>328160.5625</v>
      </c>
      <c r="P3981" s="51">
        <f>Ugovori_OPULJP[[#This Row],[Bespovratna sredstva - EU dio - HRK]]/7.5345</f>
        <v>43554.391465923414</v>
      </c>
      <c r="Q3981" s="50">
        <f>Ugovori_OPULJP[[#This Row],[Bespovratna sredstva - Ukupno (EU+Nac) HRK
= Ukupna ugovorena vrijednost bespovratnih sredstava]]*Ugovori_OPULJP[[#This Row],[STOPA NACIONALNOG SUFINANCIRANJA %]]</f>
        <v>57910.6875</v>
      </c>
      <c r="R3981" s="51">
        <f>Ugovori_OPULJP[[#This Row],[Bespovratna sredstva - Nacionalni dio - HRK]]/7.5345</f>
        <v>7686.0690822217794</v>
      </c>
      <c r="S3981" s="52">
        <v>386071.25</v>
      </c>
      <c r="T3981" s="53">
        <f>Ugovori_OPULJP[[#This Row],[Bespovratna sredstva - Ukupno (EU+Nac) HRK
= Ukupna ugovorena vrijednost bespovratnih sredstava]]/7.5345</f>
        <v>51240.460548145194</v>
      </c>
      <c r="U3981" s="50">
        <v>0</v>
      </c>
      <c r="V3981" s="51">
        <f>Ugovori_OPULJP[[#This Row],[Javni doprinos korisnika - HRK]]/7.5345</f>
        <v>0</v>
      </c>
      <c r="W3981" s="50">
        <v>0</v>
      </c>
      <c r="X3981" s="51">
        <f>Ugovori_OPULJP[[#This Row],[Privatni doprinos korisnika - HRK]]/7.5345</f>
        <v>0</v>
      </c>
      <c r="Y3981" s="52">
        <v>386071.25</v>
      </c>
      <c r="Z3981" s="53">
        <f>Ugovori_OPULJP[[#This Row],[UKUPNI PRIHVATLJIVI IZDACI
TOTAL ELIGIBLE EXPENDITURE
= Bespovratna sredstva ukupno + doprinos korisnika
= Ukupni prihvatljivi troškovi
= Ukupna ugovorena vrijednost projekta HRK]]/7.5345</f>
        <v>51240.460548145194</v>
      </c>
      <c r="AA3981" s="44" t="s">
        <v>12326</v>
      </c>
      <c r="AB3981" s="44" t="s">
        <v>753</v>
      </c>
      <c r="AC3981" s="107" t="s">
        <v>14478</v>
      </c>
      <c r="AD3981" s="63" t="s">
        <v>12328</v>
      </c>
    </row>
    <row r="3982" spans="1:30" ht="88.5" customHeight="1" x14ac:dyDescent="0.2">
      <c r="A3982" s="41" t="s">
        <v>14479</v>
      </c>
      <c r="B3982" s="55" t="s">
        <v>12136</v>
      </c>
      <c r="C3982" s="56" t="s">
        <v>12323</v>
      </c>
      <c r="D3982" s="56" t="s">
        <v>13685</v>
      </c>
      <c r="E3982" s="57" t="s">
        <v>76</v>
      </c>
      <c r="F3982" s="62" t="s">
        <v>14480</v>
      </c>
      <c r="G3982" s="62" t="s">
        <v>14481</v>
      </c>
      <c r="H3982" s="59">
        <v>44769</v>
      </c>
      <c r="I3982" s="59">
        <v>45134</v>
      </c>
      <c r="J3982" s="48" t="str">
        <f>IF(Ugovori_OPULJP[[#This Row],[DATUM ZAVRŠETKA OPERACIJE]]&gt;DATE(2024,3,31),"u provedbi","završen")</f>
        <v>završen</v>
      </c>
      <c r="K3982" s="58" t="s">
        <v>338</v>
      </c>
      <c r="L3982" s="58" t="s">
        <v>338</v>
      </c>
      <c r="M3982" s="49">
        <v>0.85</v>
      </c>
      <c r="N3982" s="49">
        <v>0.15</v>
      </c>
      <c r="O3982" s="50">
        <f>Ugovori_OPULJP[[#This Row],[Bespovratna sredstva - Ukupno (EU+Nac) HRK
= Ukupna ugovorena vrijednost bespovratnih sredstava]]*Ugovori_OPULJP[[#This Row],[EU STOPA SUFINANCIRANJA %
EU CO-FINANCING RATE %]]</f>
        <v>269196.55550000002</v>
      </c>
      <c r="P3982" s="51">
        <f>Ugovori_OPULJP[[#This Row],[Bespovratna sredstva - EU dio - HRK]]/7.5345</f>
        <v>35728.522861503749</v>
      </c>
      <c r="Q3982" s="50">
        <f>Ugovori_OPULJP[[#This Row],[Bespovratna sredstva - Ukupno (EU+Nac) HRK
= Ukupna ugovorena vrijednost bespovratnih sredstava]]*Ugovori_OPULJP[[#This Row],[STOPA NACIONALNOG SUFINANCIRANJA %]]</f>
        <v>47505.2745</v>
      </c>
      <c r="R3982" s="51">
        <f>Ugovori_OPULJP[[#This Row],[Bespovratna sredstva - Nacionalni dio - HRK]]/7.5345</f>
        <v>6305.0334461477205</v>
      </c>
      <c r="S3982" s="52">
        <v>316701.83</v>
      </c>
      <c r="T3982" s="53">
        <f>Ugovori_OPULJP[[#This Row],[Bespovratna sredstva - Ukupno (EU+Nac) HRK
= Ukupna ugovorena vrijednost bespovratnih sredstava]]/7.5345</f>
        <v>42033.556307651466</v>
      </c>
      <c r="U3982" s="50">
        <v>0</v>
      </c>
      <c r="V3982" s="51">
        <f>Ugovori_OPULJP[[#This Row],[Javni doprinos korisnika - HRK]]/7.5345</f>
        <v>0</v>
      </c>
      <c r="W3982" s="50">
        <v>0</v>
      </c>
      <c r="X3982" s="51">
        <f>Ugovori_OPULJP[[#This Row],[Privatni doprinos korisnika - HRK]]/7.5345</f>
        <v>0</v>
      </c>
      <c r="Y3982" s="52">
        <v>316701.83</v>
      </c>
      <c r="Z3982" s="53">
        <f>Ugovori_OPULJP[[#This Row],[UKUPNI PRIHVATLJIVI IZDACI
TOTAL ELIGIBLE EXPENDITURE
= Bespovratna sredstva ukupno + doprinos korisnika
= Ukupni prihvatljivi troškovi
= Ukupna ugovorena vrijednost projekta HRK]]/7.5345</f>
        <v>42033.556307651466</v>
      </c>
      <c r="AA3982" s="57" t="s">
        <v>12326</v>
      </c>
      <c r="AB3982" s="57" t="s">
        <v>753</v>
      </c>
      <c r="AC3982" s="107" t="s">
        <v>14482</v>
      </c>
      <c r="AD3982" s="63" t="s">
        <v>12328</v>
      </c>
    </row>
    <row r="3983" spans="1:30" ht="88.5" customHeight="1" x14ac:dyDescent="0.2">
      <c r="A3983" s="61" t="s">
        <v>14483</v>
      </c>
      <c r="B3983" s="42" t="s">
        <v>12136</v>
      </c>
      <c r="C3983" s="43" t="s">
        <v>12323</v>
      </c>
      <c r="D3983" s="88" t="s">
        <v>13685</v>
      </c>
      <c r="E3983" s="44" t="s">
        <v>76</v>
      </c>
      <c r="F3983" s="62" t="s">
        <v>14484</v>
      </c>
      <c r="G3983" s="62" t="s">
        <v>14485</v>
      </c>
      <c r="H3983" s="59">
        <v>44743</v>
      </c>
      <c r="I3983" s="59">
        <v>45108</v>
      </c>
      <c r="J3983" s="48" t="str">
        <f>IF(Ugovori_OPULJP[[#This Row],[DATUM ZAVRŠETKA OPERACIJE]]&gt;DATE(2024,3,31),"u provedbi","završen")</f>
        <v>završen</v>
      </c>
      <c r="K3983" s="67" t="s">
        <v>14486</v>
      </c>
      <c r="L3983" s="58" t="s">
        <v>37</v>
      </c>
      <c r="M3983" s="49">
        <v>0.85</v>
      </c>
      <c r="N3983" s="49">
        <v>0.15</v>
      </c>
      <c r="O3983" s="50">
        <f>Ugovori_OPULJP[[#This Row],[Bespovratna sredstva - Ukupno (EU+Nac) HRK
= Ukupna ugovorena vrijednost bespovratnih sredstava]]*Ugovori_OPULJP[[#This Row],[EU STOPA SUFINANCIRANJA %
EU CO-FINANCING RATE %]]</f>
        <v>424439.70549999998</v>
      </c>
      <c r="P3983" s="51">
        <f>Ugovori_OPULJP[[#This Row],[Bespovratna sredstva - EU dio - HRK]]/7.5345</f>
        <v>56332.829716636799</v>
      </c>
      <c r="Q3983" s="50">
        <f>Ugovori_OPULJP[[#This Row],[Bespovratna sredstva - Ukupno (EU+Nac) HRK
= Ukupna ugovorena vrijednost bespovratnih sredstava]]*Ugovori_OPULJP[[#This Row],[STOPA NACIONALNOG SUFINANCIRANJA %]]</f>
        <v>74901.124500000005</v>
      </c>
      <c r="R3983" s="51">
        <f>Ugovori_OPULJP[[#This Row],[Bespovratna sredstva - Nacionalni dio - HRK]]/7.5345</f>
        <v>9941.0875970535544</v>
      </c>
      <c r="S3983" s="52">
        <v>499340.83</v>
      </c>
      <c r="T3983" s="53">
        <f>Ugovori_OPULJP[[#This Row],[Bespovratna sredstva - Ukupno (EU+Nac) HRK
= Ukupna ugovorena vrijednost bespovratnih sredstava]]/7.5345</f>
        <v>66273.917313690356</v>
      </c>
      <c r="U3983" s="50">
        <v>0</v>
      </c>
      <c r="V3983" s="51">
        <f>Ugovori_OPULJP[[#This Row],[Javni doprinos korisnika - HRK]]/7.5345</f>
        <v>0</v>
      </c>
      <c r="W3983" s="50">
        <v>0</v>
      </c>
      <c r="X3983" s="51">
        <f>Ugovori_OPULJP[[#This Row],[Privatni doprinos korisnika - HRK]]/7.5345</f>
        <v>0</v>
      </c>
      <c r="Y3983" s="52">
        <v>499340.83</v>
      </c>
      <c r="Z3983" s="53">
        <f>Ugovori_OPULJP[[#This Row],[UKUPNI PRIHVATLJIVI IZDACI
TOTAL ELIGIBLE EXPENDITURE
= Bespovratna sredstva ukupno + doprinos korisnika
= Ukupni prihvatljivi troškovi
= Ukupna ugovorena vrijednost projekta HRK]]/7.5345</f>
        <v>66273.917313690356</v>
      </c>
      <c r="AA3983" s="44" t="s">
        <v>12326</v>
      </c>
      <c r="AB3983" s="44" t="s">
        <v>753</v>
      </c>
      <c r="AC3983" s="107" t="s">
        <v>14487</v>
      </c>
      <c r="AD3983" s="43" t="s">
        <v>12328</v>
      </c>
    </row>
    <row r="3984" spans="1:30" ht="88.5" customHeight="1" x14ac:dyDescent="0.2">
      <c r="A3984" s="61" t="s">
        <v>14488</v>
      </c>
      <c r="B3984" s="55" t="s">
        <v>12136</v>
      </c>
      <c r="C3984" s="56" t="s">
        <v>12323</v>
      </c>
      <c r="D3984" s="88" t="s">
        <v>13685</v>
      </c>
      <c r="E3984" s="44" t="s">
        <v>76</v>
      </c>
      <c r="F3984" s="62" t="s">
        <v>14489</v>
      </c>
      <c r="G3984" s="62" t="s">
        <v>14490</v>
      </c>
      <c r="H3984" s="59">
        <v>44670</v>
      </c>
      <c r="I3984" s="59">
        <v>45035</v>
      </c>
      <c r="J3984" s="48" t="str">
        <f>IF(Ugovori_OPULJP[[#This Row],[DATUM ZAVRŠETKA OPERACIJE]]&gt;DATE(2024,3,31),"u provedbi","završen")</f>
        <v>završen</v>
      </c>
      <c r="K3984" s="67" t="s">
        <v>594</v>
      </c>
      <c r="L3984" s="58" t="s">
        <v>594</v>
      </c>
      <c r="M3984" s="49">
        <v>0.85</v>
      </c>
      <c r="N3984" s="49">
        <v>0.15</v>
      </c>
      <c r="O3984" s="50">
        <f>Ugovori_OPULJP[[#This Row],[Bespovratna sredstva - Ukupno (EU+Nac) HRK
= Ukupna ugovorena vrijednost bespovratnih sredstava]]*Ugovori_OPULJP[[#This Row],[EU STOPA SUFINANCIRANJA %
EU CO-FINANCING RATE %]]</f>
        <v>419949.283</v>
      </c>
      <c r="P3984" s="51">
        <f>Ugovori_OPULJP[[#This Row],[Bespovratna sredstva - EU dio - HRK]]/7.5345</f>
        <v>55736.848231468575</v>
      </c>
      <c r="Q3984" s="50">
        <f>Ugovori_OPULJP[[#This Row],[Bespovratna sredstva - Ukupno (EU+Nac) HRK
= Ukupna ugovorena vrijednost bespovratnih sredstava]]*Ugovori_OPULJP[[#This Row],[STOPA NACIONALNOG SUFINANCIRANJA %]]</f>
        <v>74108.697</v>
      </c>
      <c r="R3984" s="51">
        <f>Ugovori_OPULJP[[#This Row],[Bespovratna sredstva - Nacionalni dio - HRK]]/7.5345</f>
        <v>9835.9143937885729</v>
      </c>
      <c r="S3984" s="52">
        <v>494057.98</v>
      </c>
      <c r="T3984" s="53">
        <f>Ugovori_OPULJP[[#This Row],[Bespovratna sredstva - Ukupno (EU+Nac) HRK
= Ukupna ugovorena vrijednost bespovratnih sredstava]]/7.5345</f>
        <v>65572.76262525715</v>
      </c>
      <c r="U3984" s="50">
        <v>0</v>
      </c>
      <c r="V3984" s="51">
        <f>Ugovori_OPULJP[[#This Row],[Javni doprinos korisnika - HRK]]/7.5345</f>
        <v>0</v>
      </c>
      <c r="W3984" s="50">
        <v>0</v>
      </c>
      <c r="X3984" s="51">
        <f>Ugovori_OPULJP[[#This Row],[Privatni doprinos korisnika - HRK]]/7.5345</f>
        <v>0</v>
      </c>
      <c r="Y3984" s="52">
        <v>494057.98</v>
      </c>
      <c r="Z3984" s="53">
        <f>Ugovori_OPULJP[[#This Row],[UKUPNI PRIHVATLJIVI IZDACI
TOTAL ELIGIBLE EXPENDITURE
= Bespovratna sredstva ukupno + doprinos korisnika
= Ukupni prihvatljivi troškovi
= Ukupna ugovorena vrijednost projekta HRK]]/7.5345</f>
        <v>65572.76262525715</v>
      </c>
      <c r="AA3984" s="44" t="s">
        <v>12326</v>
      </c>
      <c r="AB3984" s="44" t="s">
        <v>753</v>
      </c>
      <c r="AC3984" s="107" t="s">
        <v>14491</v>
      </c>
      <c r="AD3984" s="43" t="s">
        <v>12328</v>
      </c>
    </row>
    <row r="3985" spans="1:30" ht="88.5" customHeight="1" x14ac:dyDescent="0.2">
      <c r="A3985" s="66" t="s">
        <v>14492</v>
      </c>
      <c r="B3985" s="55" t="s">
        <v>12136</v>
      </c>
      <c r="C3985" s="56" t="s">
        <v>12323</v>
      </c>
      <c r="D3985" s="88" t="s">
        <v>13685</v>
      </c>
      <c r="E3985" s="44" t="s">
        <v>76</v>
      </c>
      <c r="F3985" s="62" t="s">
        <v>14493</v>
      </c>
      <c r="G3985" s="64" t="s">
        <v>14494</v>
      </c>
      <c r="H3985" s="59">
        <v>44735</v>
      </c>
      <c r="I3985" s="59">
        <v>45100</v>
      </c>
      <c r="J3985" s="48" t="str">
        <f>IF(Ugovori_OPULJP[[#This Row],[DATUM ZAVRŠETKA OPERACIJE]]&gt;DATE(2024,3,31),"u provedbi","završen")</f>
        <v>završen</v>
      </c>
      <c r="K3985" s="58" t="s">
        <v>425</v>
      </c>
      <c r="L3985" s="58" t="s">
        <v>425</v>
      </c>
      <c r="M3985" s="49">
        <v>0.85</v>
      </c>
      <c r="N3985" s="49">
        <v>0.15</v>
      </c>
      <c r="O3985" s="50">
        <f>Ugovori_OPULJP[[#This Row],[Bespovratna sredstva - Ukupno (EU+Nac) HRK
= Ukupna ugovorena vrijednost bespovratnih sredstava]]*Ugovori_OPULJP[[#This Row],[EU STOPA SUFINANCIRANJA %
EU CO-FINANCING RATE %]]</f>
        <v>392294.89</v>
      </c>
      <c r="P3985" s="51">
        <f>Ugovori_OPULJP[[#This Row],[Bespovratna sredstva - EU dio - HRK]]/7.5345</f>
        <v>52066.479527506803</v>
      </c>
      <c r="Q3985" s="50">
        <f>Ugovori_OPULJP[[#This Row],[Bespovratna sredstva - Ukupno (EU+Nac) HRK
= Ukupna ugovorena vrijednost bespovratnih sredstava]]*Ugovori_OPULJP[[#This Row],[STOPA NACIONALNOG SUFINANCIRANJA %]]</f>
        <v>69228.509999999995</v>
      </c>
      <c r="R3985" s="51">
        <f>Ugovori_OPULJP[[#This Row],[Bespovratna sredstva - Nacionalni dio - HRK]]/7.5345</f>
        <v>9188.2022695600226</v>
      </c>
      <c r="S3985" s="52">
        <v>461523.4</v>
      </c>
      <c r="T3985" s="53">
        <f>Ugovori_OPULJP[[#This Row],[Bespovratna sredstva - Ukupno (EU+Nac) HRK
= Ukupna ugovorena vrijednost bespovratnih sredstava]]/7.5345</f>
        <v>61254.681797066827</v>
      </c>
      <c r="U3985" s="50">
        <v>0</v>
      </c>
      <c r="V3985" s="51">
        <f>Ugovori_OPULJP[[#This Row],[Javni doprinos korisnika - HRK]]/7.5345</f>
        <v>0</v>
      </c>
      <c r="W3985" s="50">
        <v>0</v>
      </c>
      <c r="X3985" s="51">
        <f>Ugovori_OPULJP[[#This Row],[Privatni doprinos korisnika - HRK]]/7.5345</f>
        <v>0</v>
      </c>
      <c r="Y3985" s="52">
        <v>461523.4</v>
      </c>
      <c r="Z3985" s="53">
        <f>Ugovori_OPULJP[[#This Row],[UKUPNI PRIHVATLJIVI IZDACI
TOTAL ELIGIBLE EXPENDITURE
= Bespovratna sredstva ukupno + doprinos korisnika
= Ukupni prihvatljivi troškovi
= Ukupna ugovorena vrijednost projekta HRK]]/7.5345</f>
        <v>61254.681797066827</v>
      </c>
      <c r="AA3985" s="44" t="s">
        <v>12326</v>
      </c>
      <c r="AB3985" s="44" t="s">
        <v>753</v>
      </c>
      <c r="AC3985" s="107" t="s">
        <v>14495</v>
      </c>
      <c r="AD3985" s="43" t="s">
        <v>12328</v>
      </c>
    </row>
    <row r="3986" spans="1:30" ht="88.5" customHeight="1" x14ac:dyDescent="0.2">
      <c r="A3986" s="66" t="s">
        <v>14496</v>
      </c>
      <c r="B3986" s="55" t="s">
        <v>12136</v>
      </c>
      <c r="C3986" s="56" t="s">
        <v>12323</v>
      </c>
      <c r="D3986" s="88" t="s">
        <v>13685</v>
      </c>
      <c r="E3986" s="44" t="s">
        <v>76</v>
      </c>
      <c r="F3986" s="62" t="s">
        <v>14497</v>
      </c>
      <c r="G3986" s="64" t="s">
        <v>4584</v>
      </c>
      <c r="H3986" s="59">
        <v>44735</v>
      </c>
      <c r="I3986" s="59">
        <v>45100</v>
      </c>
      <c r="J3986" s="48" t="str">
        <f>IF(Ugovori_OPULJP[[#This Row],[DATUM ZAVRŠETKA OPERACIJE]]&gt;DATE(2024,3,31),"u provedbi","završen")</f>
        <v>završen</v>
      </c>
      <c r="K3986" s="58" t="s">
        <v>249</v>
      </c>
      <c r="L3986" s="58" t="s">
        <v>249</v>
      </c>
      <c r="M3986" s="49">
        <v>0.85</v>
      </c>
      <c r="N3986" s="49">
        <v>0.15</v>
      </c>
      <c r="O3986" s="50">
        <f>Ugovori_OPULJP[[#This Row],[Bespovratna sredstva - Ukupno (EU+Nac) HRK
= Ukupna ugovorena vrijednost bespovratnih sredstava]]*Ugovori_OPULJP[[#This Row],[EU STOPA SUFINANCIRANJA %
EU CO-FINANCING RATE %]]</f>
        <v>318741.092</v>
      </c>
      <c r="P3986" s="51">
        <f>Ugovori_OPULJP[[#This Row],[Bespovratna sredstva - EU dio - HRK]]/7.5345</f>
        <v>42304.212887384696</v>
      </c>
      <c r="Q3986" s="50">
        <f>Ugovori_OPULJP[[#This Row],[Bespovratna sredstva - Ukupno (EU+Nac) HRK
= Ukupna ugovorena vrijednost bespovratnih sredstava]]*Ugovori_OPULJP[[#This Row],[STOPA NACIONALNOG SUFINANCIRANJA %]]</f>
        <v>56248.428</v>
      </c>
      <c r="R3986" s="51">
        <f>Ugovori_OPULJP[[#This Row],[Bespovratna sredstva - Nacionalni dio - HRK]]/7.5345</f>
        <v>7465.449333067887</v>
      </c>
      <c r="S3986" s="52">
        <v>374989.52</v>
      </c>
      <c r="T3986" s="53">
        <f>Ugovori_OPULJP[[#This Row],[Bespovratna sredstva - Ukupno (EU+Nac) HRK
= Ukupna ugovorena vrijednost bespovratnih sredstava]]/7.5345</f>
        <v>49769.662220452585</v>
      </c>
      <c r="U3986" s="50">
        <v>0</v>
      </c>
      <c r="V3986" s="51">
        <f>Ugovori_OPULJP[[#This Row],[Javni doprinos korisnika - HRK]]/7.5345</f>
        <v>0</v>
      </c>
      <c r="W3986" s="50">
        <v>0</v>
      </c>
      <c r="X3986" s="51">
        <f>Ugovori_OPULJP[[#This Row],[Privatni doprinos korisnika - HRK]]/7.5345</f>
        <v>0</v>
      </c>
      <c r="Y3986" s="52">
        <v>374989.52</v>
      </c>
      <c r="Z3986" s="53">
        <f>Ugovori_OPULJP[[#This Row],[UKUPNI PRIHVATLJIVI IZDACI
TOTAL ELIGIBLE EXPENDITURE
= Bespovratna sredstva ukupno + doprinos korisnika
= Ukupni prihvatljivi troškovi
= Ukupna ugovorena vrijednost projekta HRK]]/7.5345</f>
        <v>49769.662220452585</v>
      </c>
      <c r="AA3986" s="44" t="s">
        <v>12326</v>
      </c>
      <c r="AB3986" s="44" t="s">
        <v>753</v>
      </c>
      <c r="AC3986" s="107" t="s">
        <v>14498</v>
      </c>
      <c r="AD3986" s="43" t="s">
        <v>12328</v>
      </c>
    </row>
    <row r="3987" spans="1:30" ht="88.5" customHeight="1" x14ac:dyDescent="0.2">
      <c r="A3987" s="41" t="s">
        <v>14499</v>
      </c>
      <c r="B3987" s="55" t="s">
        <v>12136</v>
      </c>
      <c r="C3987" s="56" t="s">
        <v>12323</v>
      </c>
      <c r="D3987" s="56" t="s">
        <v>13685</v>
      </c>
      <c r="E3987" s="57" t="s">
        <v>76</v>
      </c>
      <c r="F3987" s="62" t="s">
        <v>14500</v>
      </c>
      <c r="G3987" s="45" t="s">
        <v>3728</v>
      </c>
      <c r="H3987" s="59">
        <v>44769</v>
      </c>
      <c r="I3987" s="59">
        <v>45134</v>
      </c>
      <c r="J3987" s="48" t="str">
        <f>IF(Ugovori_OPULJP[[#This Row],[DATUM ZAVRŠETKA OPERACIJE]]&gt;DATE(2024,3,31),"u provedbi","završen")</f>
        <v>završen</v>
      </c>
      <c r="K3987" s="58" t="s">
        <v>37</v>
      </c>
      <c r="L3987" s="58" t="s">
        <v>37</v>
      </c>
      <c r="M3987" s="49">
        <v>0.85</v>
      </c>
      <c r="N3987" s="49">
        <v>0.15</v>
      </c>
      <c r="O3987" s="50">
        <f>Ugovori_OPULJP[[#This Row],[Bespovratna sredstva - Ukupno (EU+Nac) HRK
= Ukupna ugovorena vrijednost bespovratnih sredstava]]*Ugovori_OPULJP[[#This Row],[EU STOPA SUFINANCIRANJA %
EU CO-FINANCING RATE %]]</f>
        <v>402111.50599999999</v>
      </c>
      <c r="P3987" s="51">
        <f>Ugovori_OPULJP[[#This Row],[Bespovratna sredstva - EU dio - HRK]]/7.5345</f>
        <v>53369.36837215475</v>
      </c>
      <c r="Q3987" s="50">
        <f>Ugovori_OPULJP[[#This Row],[Bespovratna sredstva - Ukupno (EU+Nac) HRK
= Ukupna ugovorena vrijednost bespovratnih sredstava]]*Ugovori_OPULJP[[#This Row],[STOPA NACIONALNOG SUFINANCIRANJA %]]</f>
        <v>70960.853999999992</v>
      </c>
      <c r="R3987" s="51">
        <f>Ugovori_OPULJP[[#This Row],[Bespovratna sredstva - Nacionalni dio - HRK]]/7.5345</f>
        <v>9418.1238303802493</v>
      </c>
      <c r="S3987" s="52">
        <v>473072.36</v>
      </c>
      <c r="T3987" s="53">
        <f>Ugovori_OPULJP[[#This Row],[Bespovratna sredstva - Ukupno (EU+Nac) HRK
= Ukupna ugovorena vrijednost bespovratnih sredstava]]/7.5345</f>
        <v>62787.492202535002</v>
      </c>
      <c r="U3987" s="50">
        <v>0</v>
      </c>
      <c r="V3987" s="51">
        <f>Ugovori_OPULJP[[#This Row],[Javni doprinos korisnika - HRK]]/7.5345</f>
        <v>0</v>
      </c>
      <c r="W3987" s="50">
        <v>0</v>
      </c>
      <c r="X3987" s="51">
        <f>Ugovori_OPULJP[[#This Row],[Privatni doprinos korisnika - HRK]]/7.5345</f>
        <v>0</v>
      </c>
      <c r="Y3987" s="52">
        <v>473072.36</v>
      </c>
      <c r="Z3987" s="53">
        <f>Ugovori_OPULJP[[#This Row],[UKUPNI PRIHVATLJIVI IZDACI
TOTAL ELIGIBLE EXPENDITURE
= Bespovratna sredstva ukupno + doprinos korisnika
= Ukupni prihvatljivi troškovi
= Ukupna ugovorena vrijednost projekta HRK]]/7.5345</f>
        <v>62787.492202535002</v>
      </c>
      <c r="AA3987" s="57" t="s">
        <v>12326</v>
      </c>
      <c r="AB3987" s="57" t="s">
        <v>753</v>
      </c>
      <c r="AC3987" s="107" t="s">
        <v>14501</v>
      </c>
      <c r="AD3987" s="63" t="s">
        <v>12328</v>
      </c>
    </row>
    <row r="3988" spans="1:30" ht="88.5" customHeight="1" x14ac:dyDescent="0.2">
      <c r="A3988" s="66" t="s">
        <v>14502</v>
      </c>
      <c r="B3988" s="55" t="s">
        <v>12136</v>
      </c>
      <c r="C3988" s="56" t="s">
        <v>12323</v>
      </c>
      <c r="D3988" s="88" t="s">
        <v>13685</v>
      </c>
      <c r="E3988" s="44" t="s">
        <v>76</v>
      </c>
      <c r="F3988" s="62" t="s">
        <v>14503</v>
      </c>
      <c r="G3988" s="64" t="s">
        <v>14504</v>
      </c>
      <c r="H3988" s="59">
        <v>44735</v>
      </c>
      <c r="I3988" s="59">
        <v>45283</v>
      </c>
      <c r="J3988" s="48" t="str">
        <f>IF(Ugovori_OPULJP[[#This Row],[DATUM ZAVRŠETKA OPERACIJE]]&gt;DATE(2024,3,31),"u provedbi","završen")</f>
        <v>završen</v>
      </c>
      <c r="K3988" s="58" t="s">
        <v>104</v>
      </c>
      <c r="L3988" s="58" t="s">
        <v>104</v>
      </c>
      <c r="M3988" s="74" t="s">
        <v>3114</v>
      </c>
      <c r="N3988" s="49">
        <v>0.15</v>
      </c>
      <c r="O3988" s="50">
        <f>Ugovori_OPULJP[[#This Row],[Bespovratna sredstva - Ukupno (EU+Nac) HRK
= Ukupna ugovorena vrijednost bespovratnih sredstava]]*Ugovori_OPULJP[[#This Row],[EU STOPA SUFINANCIRANJA %
EU CO-FINANCING RATE %]]</f>
        <v>404387.04949999996</v>
      </c>
      <c r="P3988" s="51">
        <f>Ugovori_OPULJP[[#This Row],[Bespovratna sredstva - EU dio - HRK]]/7.5345</f>
        <v>53671.384896144395</v>
      </c>
      <c r="Q3988" s="50">
        <f>Ugovori_OPULJP[[#This Row],[Bespovratna sredstva - Ukupno (EU+Nac) HRK
= Ukupna ugovorena vrijednost bespovratnih sredstava]]*Ugovori_OPULJP[[#This Row],[STOPA NACIONALNOG SUFINANCIRANJA %]]</f>
        <v>71362.420499999993</v>
      </c>
      <c r="R3988" s="51">
        <f>Ugovori_OPULJP[[#This Row],[Bespovratna sredstva - Nacionalni dio - HRK]]/7.5345</f>
        <v>9471.4208640254819</v>
      </c>
      <c r="S3988" s="52">
        <v>475749.47</v>
      </c>
      <c r="T3988" s="53">
        <f>Ugovori_OPULJP[[#This Row],[Bespovratna sredstva - Ukupno (EU+Nac) HRK
= Ukupna ugovorena vrijednost bespovratnih sredstava]]/7.5345</f>
        <v>63142.805760169875</v>
      </c>
      <c r="U3988" s="50">
        <v>0</v>
      </c>
      <c r="V3988" s="51">
        <f>Ugovori_OPULJP[[#This Row],[Javni doprinos korisnika - HRK]]/7.5345</f>
        <v>0</v>
      </c>
      <c r="W3988" s="50">
        <v>0</v>
      </c>
      <c r="X3988" s="51">
        <f>Ugovori_OPULJP[[#This Row],[Privatni doprinos korisnika - HRK]]/7.5345</f>
        <v>0</v>
      </c>
      <c r="Y3988" s="52">
        <v>475749.47</v>
      </c>
      <c r="Z3988" s="53">
        <f>Ugovori_OPULJP[[#This Row],[UKUPNI PRIHVATLJIVI IZDACI
TOTAL ELIGIBLE EXPENDITURE
= Bespovratna sredstva ukupno + doprinos korisnika
= Ukupni prihvatljivi troškovi
= Ukupna ugovorena vrijednost projekta HRK]]/7.5345</f>
        <v>63142.805760169875</v>
      </c>
      <c r="AA3988" s="44" t="s">
        <v>12326</v>
      </c>
      <c r="AB3988" s="44" t="s">
        <v>753</v>
      </c>
      <c r="AC3988" s="107" t="s">
        <v>14505</v>
      </c>
      <c r="AD3988" s="43" t="s">
        <v>12328</v>
      </c>
    </row>
    <row r="3989" spans="1:30" ht="88.5" customHeight="1" x14ac:dyDescent="0.2">
      <c r="A3989" s="61" t="s">
        <v>14506</v>
      </c>
      <c r="B3989" s="55" t="s">
        <v>12136</v>
      </c>
      <c r="C3989" s="56" t="s">
        <v>12323</v>
      </c>
      <c r="D3989" s="88" t="s">
        <v>13685</v>
      </c>
      <c r="E3989" s="44" t="s">
        <v>76</v>
      </c>
      <c r="F3989" s="62" t="s">
        <v>14507</v>
      </c>
      <c r="G3989" s="62" t="s">
        <v>14508</v>
      </c>
      <c r="H3989" s="59">
        <v>44771</v>
      </c>
      <c r="I3989" s="59">
        <v>45320</v>
      </c>
      <c r="J3989" s="48" t="str">
        <f>IF(Ugovori_OPULJP[[#This Row],[DATUM ZAVRŠETKA OPERACIJE]]&gt;DATE(2024,3,31),"u provedbi","završen")</f>
        <v>završen</v>
      </c>
      <c r="K3989" s="67" t="s">
        <v>249</v>
      </c>
      <c r="L3989" s="67" t="s">
        <v>249</v>
      </c>
      <c r="M3989" s="49">
        <v>0.85</v>
      </c>
      <c r="N3989" s="49">
        <v>0.15</v>
      </c>
      <c r="O3989" s="50">
        <f>Ugovori_OPULJP[[#This Row],[Bespovratna sredstva - Ukupno (EU+Nac) HRK
= Ukupna ugovorena vrijednost bespovratnih sredstava]]*Ugovori_OPULJP[[#This Row],[EU STOPA SUFINANCIRANJA %
EU CO-FINANCING RATE %]]</f>
        <v>391645.473</v>
      </c>
      <c r="P3989" s="51">
        <f>Ugovori_OPULJP[[#This Row],[Bespovratna sredstva - EU dio - HRK]]/7.5345</f>
        <v>51980.287079434594</v>
      </c>
      <c r="Q3989" s="50">
        <f>Ugovori_OPULJP[[#This Row],[Bespovratna sredstva - Ukupno (EU+Nac) HRK
= Ukupna ugovorena vrijednost bespovratnih sredstava]]*Ugovori_OPULJP[[#This Row],[STOPA NACIONALNOG SUFINANCIRANJA %]]</f>
        <v>69113.906999999992</v>
      </c>
      <c r="R3989" s="51">
        <f>Ugovori_OPULJP[[#This Row],[Bespovratna sredstva - Nacionalni dio - HRK]]/7.5345</f>
        <v>9172.9918375472807</v>
      </c>
      <c r="S3989" s="52">
        <v>460759.38</v>
      </c>
      <c r="T3989" s="51">
        <f>Ugovori_OPULJP[[#This Row],[Bespovratna sredstva - Ukupno (EU+Nac) HRK
= Ukupna ugovorena vrijednost bespovratnih sredstava]]/7.5345</f>
        <v>61153.278916981879</v>
      </c>
      <c r="U3989" s="50">
        <v>0</v>
      </c>
      <c r="V3989" s="51">
        <f>Ugovori_OPULJP[[#This Row],[Javni doprinos korisnika - HRK]]/7.5345</f>
        <v>0</v>
      </c>
      <c r="W3989" s="50">
        <v>0</v>
      </c>
      <c r="X3989" s="51">
        <f>Ugovori_OPULJP[[#This Row],[Privatni doprinos korisnika - HRK]]/7.5345</f>
        <v>0</v>
      </c>
      <c r="Y3989" s="52">
        <v>460759.38</v>
      </c>
      <c r="Z3989" s="53">
        <f>Ugovori_OPULJP[[#This Row],[UKUPNI PRIHVATLJIVI IZDACI
TOTAL ELIGIBLE EXPENDITURE
= Bespovratna sredstva ukupno + doprinos korisnika
= Ukupni prihvatljivi troškovi
= Ukupna ugovorena vrijednost projekta HRK]]/7.5345</f>
        <v>61153.278916981879</v>
      </c>
      <c r="AA3989" s="44" t="s">
        <v>12326</v>
      </c>
      <c r="AB3989" s="44" t="s">
        <v>753</v>
      </c>
      <c r="AC3989" s="107" t="s">
        <v>14509</v>
      </c>
      <c r="AD3989" s="63" t="s">
        <v>12328</v>
      </c>
    </row>
    <row r="3990" spans="1:30" ht="88.5" customHeight="1" x14ac:dyDescent="0.2">
      <c r="A3990" s="41" t="s">
        <v>14510</v>
      </c>
      <c r="B3990" s="55" t="s">
        <v>12136</v>
      </c>
      <c r="C3990" s="56" t="s">
        <v>12323</v>
      </c>
      <c r="D3990" s="56" t="s">
        <v>13685</v>
      </c>
      <c r="E3990" s="57" t="s">
        <v>76</v>
      </c>
      <c r="F3990" s="62" t="s">
        <v>14511</v>
      </c>
      <c r="G3990" s="62" t="s">
        <v>14512</v>
      </c>
      <c r="H3990" s="59">
        <v>44769</v>
      </c>
      <c r="I3990" s="59">
        <v>45196</v>
      </c>
      <c r="J3990" s="48" t="str">
        <f>IF(Ugovori_OPULJP[[#This Row],[DATUM ZAVRŠETKA OPERACIJE]]&gt;DATE(2024,3,31),"u provedbi","završen")</f>
        <v>završen</v>
      </c>
      <c r="K3990" s="58" t="s">
        <v>84</v>
      </c>
      <c r="L3990" s="58" t="s">
        <v>84</v>
      </c>
      <c r="M3990" s="49">
        <v>0.85</v>
      </c>
      <c r="N3990" s="49">
        <v>0.15</v>
      </c>
      <c r="O3990" s="50">
        <f>Ugovori_OPULJP[[#This Row],[Bespovratna sredstva - Ukupno (EU+Nac) HRK
= Ukupna ugovorena vrijednost bespovratnih sredstava]]*Ugovori_OPULJP[[#This Row],[EU STOPA SUFINANCIRANJA %
EU CO-FINANCING RATE %]]</f>
        <v>327165</v>
      </c>
      <c r="P3990" s="51">
        <f>Ugovori_OPULJP[[#This Row],[Bespovratna sredstva - EU dio - HRK]]/7.5345</f>
        <v>43422.257614971131</v>
      </c>
      <c r="Q3990" s="50">
        <f>Ugovori_OPULJP[[#This Row],[Bespovratna sredstva - Ukupno (EU+Nac) HRK
= Ukupna ugovorena vrijednost bespovratnih sredstava]]*Ugovori_OPULJP[[#This Row],[STOPA NACIONALNOG SUFINANCIRANJA %]]</f>
        <v>57735</v>
      </c>
      <c r="R3990" s="51">
        <f>Ugovori_OPULJP[[#This Row],[Bespovratna sredstva - Nacionalni dio - HRK]]/7.5345</f>
        <v>7662.7513438184351</v>
      </c>
      <c r="S3990" s="52">
        <v>384900</v>
      </c>
      <c r="T3990" s="53">
        <f>Ugovori_OPULJP[[#This Row],[Bespovratna sredstva - Ukupno (EU+Nac) HRK
= Ukupna ugovorena vrijednost bespovratnih sredstava]]/7.5345</f>
        <v>51085.008958789564</v>
      </c>
      <c r="U3990" s="50">
        <v>0</v>
      </c>
      <c r="V3990" s="51">
        <f>Ugovori_OPULJP[[#This Row],[Javni doprinos korisnika - HRK]]/7.5345</f>
        <v>0</v>
      </c>
      <c r="W3990" s="50">
        <v>0</v>
      </c>
      <c r="X3990" s="51">
        <f>Ugovori_OPULJP[[#This Row],[Privatni doprinos korisnika - HRK]]/7.5345</f>
        <v>0</v>
      </c>
      <c r="Y3990" s="52">
        <v>384900</v>
      </c>
      <c r="Z3990" s="53">
        <f>Ugovori_OPULJP[[#This Row],[UKUPNI PRIHVATLJIVI IZDACI
TOTAL ELIGIBLE EXPENDITURE
= Bespovratna sredstva ukupno + doprinos korisnika
= Ukupni prihvatljivi troškovi
= Ukupna ugovorena vrijednost projekta HRK]]/7.5345</f>
        <v>51085.008958789564</v>
      </c>
      <c r="AA3990" s="57" t="s">
        <v>12326</v>
      </c>
      <c r="AB3990" s="57" t="s">
        <v>753</v>
      </c>
      <c r="AC3990" s="107" t="s">
        <v>14513</v>
      </c>
      <c r="AD3990" s="63" t="s">
        <v>12328</v>
      </c>
    </row>
    <row r="3991" spans="1:30" ht="88.5" customHeight="1" x14ac:dyDescent="0.2">
      <c r="A3991" s="61" t="s">
        <v>14514</v>
      </c>
      <c r="B3991" s="55" t="s">
        <v>12136</v>
      </c>
      <c r="C3991" s="56" t="s">
        <v>12323</v>
      </c>
      <c r="D3991" s="88" t="s">
        <v>13685</v>
      </c>
      <c r="E3991" s="44" t="s">
        <v>76</v>
      </c>
      <c r="F3991" s="62" t="s">
        <v>14515</v>
      </c>
      <c r="G3991" s="62" t="s">
        <v>4618</v>
      </c>
      <c r="H3991" s="59">
        <v>44502</v>
      </c>
      <c r="I3991" s="59">
        <v>44867</v>
      </c>
      <c r="J3991" s="48" t="str">
        <f>IF(Ugovori_OPULJP[[#This Row],[DATUM ZAVRŠETKA OPERACIJE]]&gt;DATE(2024,3,31),"u provedbi","završen")</f>
        <v>završen</v>
      </c>
      <c r="K3991" s="67" t="s">
        <v>211</v>
      </c>
      <c r="L3991" s="58" t="s">
        <v>37</v>
      </c>
      <c r="M3991" s="49">
        <v>0.85</v>
      </c>
      <c r="N3991" s="49">
        <v>0.15</v>
      </c>
      <c r="O3991" s="50">
        <f>Ugovori_OPULJP[[#This Row],[Bespovratna sredstva - Ukupno (EU+Nac) HRK
= Ukupna ugovorena vrijednost bespovratnih sredstava]]*Ugovori_OPULJP[[#This Row],[EU STOPA SUFINANCIRANJA %
EU CO-FINANCING RATE %]]</f>
        <v>407847.30599999998</v>
      </c>
      <c r="P3991" s="51">
        <f>Ugovori_OPULJP[[#This Row],[Bespovratna sredstva - EU dio - HRK]]/7.5345</f>
        <v>54130.639856659363</v>
      </c>
      <c r="Q3991" s="50">
        <f>Ugovori_OPULJP[[#This Row],[Bespovratna sredstva - Ukupno (EU+Nac) HRK
= Ukupna ugovorena vrijednost bespovratnih sredstava]]*Ugovori_OPULJP[[#This Row],[STOPA NACIONALNOG SUFINANCIRANJA %]]</f>
        <v>71973.053999999989</v>
      </c>
      <c r="R3991" s="51">
        <f>Ugovori_OPULJP[[#This Row],[Bespovratna sredstva - Nacionalni dio - HRK]]/7.5345</f>
        <v>9552.4658570575339</v>
      </c>
      <c r="S3991" s="52">
        <v>479820.36</v>
      </c>
      <c r="T3991" s="53">
        <f>Ugovori_OPULJP[[#This Row],[Bespovratna sredstva - Ukupno (EU+Nac) HRK
= Ukupna ugovorena vrijednost bespovratnih sredstava]]/7.5345</f>
        <v>63683.105713716897</v>
      </c>
      <c r="U3991" s="50">
        <v>0</v>
      </c>
      <c r="V3991" s="51">
        <f>Ugovori_OPULJP[[#This Row],[Javni doprinos korisnika - HRK]]/7.5345</f>
        <v>0</v>
      </c>
      <c r="W3991" s="50">
        <v>0</v>
      </c>
      <c r="X3991" s="51">
        <f>Ugovori_OPULJP[[#This Row],[Privatni doprinos korisnika - HRK]]/7.5345</f>
        <v>0</v>
      </c>
      <c r="Y3991" s="52">
        <v>479820.36</v>
      </c>
      <c r="Z3991" s="53">
        <f>Ugovori_OPULJP[[#This Row],[UKUPNI PRIHVATLJIVI IZDACI
TOTAL ELIGIBLE EXPENDITURE
= Bespovratna sredstva ukupno + doprinos korisnika
= Ukupni prihvatljivi troškovi
= Ukupna ugovorena vrijednost projekta HRK]]/7.5345</f>
        <v>63683.105713716897</v>
      </c>
      <c r="AA3991" s="44" t="s">
        <v>12326</v>
      </c>
      <c r="AB3991" s="44" t="s">
        <v>753</v>
      </c>
      <c r="AC3991" s="107" t="s">
        <v>14516</v>
      </c>
      <c r="AD3991" s="63" t="s">
        <v>12328</v>
      </c>
    </row>
    <row r="3992" spans="1:30" ht="88.5" customHeight="1" x14ac:dyDescent="0.2">
      <c r="A3992" s="61" t="s">
        <v>14517</v>
      </c>
      <c r="B3992" s="55" t="s">
        <v>12136</v>
      </c>
      <c r="C3992" s="56" t="s">
        <v>12323</v>
      </c>
      <c r="D3992" s="88" t="s">
        <v>13685</v>
      </c>
      <c r="E3992" s="44" t="s">
        <v>76</v>
      </c>
      <c r="F3992" s="62" t="s">
        <v>14518</v>
      </c>
      <c r="G3992" s="62" t="s">
        <v>14519</v>
      </c>
      <c r="H3992" s="59">
        <v>44502</v>
      </c>
      <c r="I3992" s="59">
        <v>44987</v>
      </c>
      <c r="J3992" s="48" t="str">
        <f>IF(Ugovori_OPULJP[[#This Row],[DATUM ZAVRŠETKA OPERACIJE]]&gt;DATE(2024,3,31),"u provedbi","završen")</f>
        <v>završen</v>
      </c>
      <c r="K3992" s="58" t="s">
        <v>211</v>
      </c>
      <c r="L3992" s="58" t="s">
        <v>37</v>
      </c>
      <c r="M3992" s="49">
        <v>0.85</v>
      </c>
      <c r="N3992" s="49">
        <v>0.15</v>
      </c>
      <c r="O3992" s="50">
        <f>Ugovori_OPULJP[[#This Row],[Bespovratna sredstva - Ukupno (EU+Nac) HRK
= Ukupna ugovorena vrijednost bespovratnih sredstava]]*Ugovori_OPULJP[[#This Row],[EU STOPA SUFINANCIRANJA %
EU CO-FINANCING RATE %]]</f>
        <v>350691.04499999998</v>
      </c>
      <c r="P3992" s="51">
        <f>Ugovori_OPULJP[[#This Row],[Bespovratna sredstva - EU dio - HRK]]/7.5345</f>
        <v>46544.70037826</v>
      </c>
      <c r="Q3992" s="50">
        <f>Ugovori_OPULJP[[#This Row],[Bespovratna sredstva - Ukupno (EU+Nac) HRK
= Ukupna ugovorena vrijednost bespovratnih sredstava]]*Ugovori_OPULJP[[#This Row],[STOPA NACIONALNOG SUFINANCIRANJA %]]</f>
        <v>61886.654999999999</v>
      </c>
      <c r="R3992" s="51">
        <f>Ugovori_OPULJP[[#This Row],[Bespovratna sredstva - Nacionalni dio - HRK]]/7.5345</f>
        <v>8213.7706549870582</v>
      </c>
      <c r="S3992" s="52">
        <v>412577.7</v>
      </c>
      <c r="T3992" s="53">
        <f>Ugovori_OPULJP[[#This Row],[Bespovratna sredstva - Ukupno (EU+Nac) HRK
= Ukupna ugovorena vrijednost bespovratnih sredstava]]/7.5345</f>
        <v>54758.471033247064</v>
      </c>
      <c r="U3992" s="50">
        <v>0</v>
      </c>
      <c r="V3992" s="51">
        <f>Ugovori_OPULJP[[#This Row],[Javni doprinos korisnika - HRK]]/7.5345</f>
        <v>0</v>
      </c>
      <c r="W3992" s="50">
        <v>0</v>
      </c>
      <c r="X3992" s="51">
        <f>Ugovori_OPULJP[[#This Row],[Privatni doprinos korisnika - HRK]]/7.5345</f>
        <v>0</v>
      </c>
      <c r="Y3992" s="52">
        <v>412577.7</v>
      </c>
      <c r="Z3992" s="53">
        <f>Ugovori_OPULJP[[#This Row],[UKUPNI PRIHVATLJIVI IZDACI
TOTAL ELIGIBLE EXPENDITURE
= Bespovratna sredstva ukupno + doprinos korisnika
= Ukupni prihvatljivi troškovi
= Ukupna ugovorena vrijednost projekta HRK]]/7.5345</f>
        <v>54758.471033247064</v>
      </c>
      <c r="AA3992" s="44" t="s">
        <v>12326</v>
      </c>
      <c r="AB3992" s="44" t="s">
        <v>753</v>
      </c>
      <c r="AC3992" s="107" t="s">
        <v>14520</v>
      </c>
      <c r="AD3992" s="63" t="s">
        <v>12328</v>
      </c>
    </row>
    <row r="3993" spans="1:30" ht="88.5" customHeight="1" x14ac:dyDescent="0.2">
      <c r="A3993" s="66" t="s">
        <v>14521</v>
      </c>
      <c r="B3993" s="55" t="s">
        <v>12136</v>
      </c>
      <c r="C3993" s="56" t="s">
        <v>12323</v>
      </c>
      <c r="D3993" s="88" t="s">
        <v>13685</v>
      </c>
      <c r="E3993" s="44" t="s">
        <v>76</v>
      </c>
      <c r="F3993" s="62" t="s">
        <v>14522</v>
      </c>
      <c r="G3993" s="62" t="s">
        <v>14523</v>
      </c>
      <c r="H3993" s="59">
        <v>44925</v>
      </c>
      <c r="I3993" s="59">
        <v>45473</v>
      </c>
      <c r="J3993" s="48" t="str">
        <f>IF(Ugovori_OPULJP[[#This Row],[DATUM ZAVRŠETKA OPERACIJE]]&gt;DATE(2024,3,31),"u provedbi","završen")</f>
        <v>u provedbi</v>
      </c>
      <c r="K3993" s="58" t="s">
        <v>79</v>
      </c>
      <c r="L3993" s="46" t="s">
        <v>79</v>
      </c>
      <c r="M3993" s="49">
        <v>0.85</v>
      </c>
      <c r="N3993" s="49">
        <v>0.15</v>
      </c>
      <c r="O3993" s="50">
        <f>Ugovori_OPULJP[[#This Row],[Bespovratna sredstva - Ukupno (EU+Nac) HRK
= Ukupna ugovorena vrijednost bespovratnih sredstava]]*Ugovori_OPULJP[[#This Row],[EU STOPA SUFINANCIRANJA %
EU CO-FINANCING RATE %]]</f>
        <v>418090.37550000002</v>
      </c>
      <c r="P3993" s="51">
        <f>Ugovori_OPULJP[[#This Row],[Bespovratna sredstva - EU dio - HRK]]/7.5345</f>
        <v>55490.128807485569</v>
      </c>
      <c r="Q3993" s="50">
        <f>Ugovori_OPULJP[[#This Row],[Bespovratna sredstva - Ukupno (EU+Nac) HRK
= Ukupna ugovorena vrijednost bespovratnih sredstava]]*Ugovori_OPULJP[[#This Row],[STOPA NACIONALNOG SUFINANCIRANJA %]]</f>
        <v>73780.654500000004</v>
      </c>
      <c r="R3993" s="51">
        <f>Ugovori_OPULJP[[#This Row],[Bespovratna sredstva - Nacionalni dio - HRK]]/7.5345</f>
        <v>9792.375671909218</v>
      </c>
      <c r="S3993" s="52">
        <v>491871.03</v>
      </c>
      <c r="T3993" s="51">
        <f>Ugovori_OPULJP[[#This Row],[Bespovratna sredstva - Ukupno (EU+Nac) HRK
= Ukupna ugovorena vrijednost bespovratnih sredstava]]/7.5345</f>
        <v>65282.504479394782</v>
      </c>
      <c r="U3993" s="50">
        <v>0</v>
      </c>
      <c r="V3993" s="51">
        <f>Ugovori_OPULJP[[#This Row],[Javni doprinos korisnika - HRK]]/7.5345</f>
        <v>0</v>
      </c>
      <c r="W3993" s="50">
        <v>0</v>
      </c>
      <c r="X3993" s="51">
        <f>Ugovori_OPULJP[[#This Row],[Privatni doprinos korisnika - HRK]]/7.5345</f>
        <v>0</v>
      </c>
      <c r="Y3993" s="52">
        <v>491871.03</v>
      </c>
      <c r="Z3993" s="53">
        <f>Ugovori_OPULJP[[#This Row],[UKUPNI PRIHVATLJIVI IZDACI
TOTAL ELIGIBLE EXPENDITURE
= Bespovratna sredstva ukupno + doprinos korisnika
= Ukupni prihvatljivi troškovi
= Ukupna ugovorena vrijednost projekta HRK]]/7.5345</f>
        <v>65282.504479394782</v>
      </c>
      <c r="AA3993" s="44" t="s">
        <v>12326</v>
      </c>
      <c r="AB3993" s="44" t="s">
        <v>753</v>
      </c>
      <c r="AC3993" s="107" t="s">
        <v>14524</v>
      </c>
      <c r="AD3993" s="43" t="s">
        <v>12328</v>
      </c>
    </row>
    <row r="3994" spans="1:30" ht="88.5" customHeight="1" x14ac:dyDescent="0.2">
      <c r="A3994" s="61" t="s">
        <v>14525</v>
      </c>
      <c r="B3994" s="55" t="s">
        <v>12136</v>
      </c>
      <c r="C3994" s="56" t="s">
        <v>12323</v>
      </c>
      <c r="D3994" s="88" t="s">
        <v>13685</v>
      </c>
      <c r="E3994" s="44" t="s">
        <v>76</v>
      </c>
      <c r="F3994" s="62" t="s">
        <v>14526</v>
      </c>
      <c r="G3994" s="62" t="s">
        <v>125</v>
      </c>
      <c r="H3994" s="59">
        <v>44923</v>
      </c>
      <c r="I3994" s="59">
        <v>45288</v>
      </c>
      <c r="J3994" s="48" t="str">
        <f>IF(Ugovori_OPULJP[[#This Row],[DATUM ZAVRŠETKA OPERACIJE]]&gt;DATE(2024,3,31),"u provedbi","završen")</f>
        <v>završen</v>
      </c>
      <c r="K3994" s="46" t="s">
        <v>37</v>
      </c>
      <c r="L3994" s="58" t="s">
        <v>37</v>
      </c>
      <c r="M3994" s="49">
        <v>0.85</v>
      </c>
      <c r="N3994" s="49">
        <v>0.15</v>
      </c>
      <c r="O3994" s="50">
        <f>Ugovori_OPULJP[[#This Row],[Bespovratna sredstva - Ukupno (EU+Nac) HRK
= Ukupna ugovorena vrijednost bespovratnih sredstava]]*Ugovori_OPULJP[[#This Row],[EU STOPA SUFINANCIRANJA %
EU CO-FINANCING RATE %]]</f>
        <v>375685.98349999997</v>
      </c>
      <c r="P3994" s="51">
        <f>Ugovori_OPULJP[[#This Row],[Bespovratna sredstva - EU dio - HRK]]/7.5345</f>
        <v>49862.098812130862</v>
      </c>
      <c r="Q3994" s="50">
        <f>Ugovori_OPULJP[[#This Row],[Bespovratna sredstva - Ukupno (EU+Nac) HRK
= Ukupna ugovorena vrijednost bespovratnih sredstava]]*Ugovori_OPULJP[[#This Row],[STOPA NACIONALNOG SUFINANCIRANJA %]]</f>
        <v>66297.526499999993</v>
      </c>
      <c r="R3994" s="51">
        <f>Ugovori_OPULJP[[#This Row],[Bespovratna sredstva - Nacionalni dio - HRK]]/7.5345</f>
        <v>8799.1939080230932</v>
      </c>
      <c r="S3994" s="52">
        <v>441983.51</v>
      </c>
      <c r="T3994" s="51">
        <f>Ugovori_OPULJP[[#This Row],[Bespovratna sredstva - Ukupno (EU+Nac) HRK
= Ukupna ugovorena vrijednost bespovratnih sredstava]]/7.5345</f>
        <v>58661.292720153957</v>
      </c>
      <c r="U3994" s="50">
        <v>0</v>
      </c>
      <c r="V3994" s="51">
        <f>Ugovori_OPULJP[[#This Row],[Javni doprinos korisnika - HRK]]/7.5345</f>
        <v>0</v>
      </c>
      <c r="W3994" s="50">
        <v>0</v>
      </c>
      <c r="X3994" s="51">
        <f>Ugovori_OPULJP[[#This Row],[Privatni doprinos korisnika - HRK]]/7.5345</f>
        <v>0</v>
      </c>
      <c r="Y3994" s="52">
        <v>441983.51</v>
      </c>
      <c r="Z3994" s="53">
        <f>Ugovori_OPULJP[[#This Row],[UKUPNI PRIHVATLJIVI IZDACI
TOTAL ELIGIBLE EXPENDITURE
= Bespovratna sredstva ukupno + doprinos korisnika
= Ukupni prihvatljivi troškovi
= Ukupna ugovorena vrijednost projekta HRK]]/7.5345</f>
        <v>58661.292720153957</v>
      </c>
      <c r="AA3994" s="44" t="s">
        <v>12326</v>
      </c>
      <c r="AB3994" s="44" t="s">
        <v>753</v>
      </c>
      <c r="AC3994" s="107" t="s">
        <v>14527</v>
      </c>
      <c r="AD3994" s="43" t="s">
        <v>12328</v>
      </c>
    </row>
    <row r="3995" spans="1:30" ht="88.5" customHeight="1" x14ac:dyDescent="0.2">
      <c r="A3995" s="61" t="s">
        <v>14528</v>
      </c>
      <c r="B3995" s="55" t="s">
        <v>12136</v>
      </c>
      <c r="C3995" s="56" t="s">
        <v>12323</v>
      </c>
      <c r="D3995" s="88" t="s">
        <v>13685</v>
      </c>
      <c r="E3995" s="44" t="s">
        <v>76</v>
      </c>
      <c r="F3995" s="62" t="s">
        <v>14529</v>
      </c>
      <c r="G3995" s="62" t="s">
        <v>589</v>
      </c>
      <c r="H3995" s="59">
        <v>44522</v>
      </c>
      <c r="I3995" s="59">
        <v>44887</v>
      </c>
      <c r="J3995" s="48" t="str">
        <f>IF(Ugovori_OPULJP[[#This Row],[DATUM ZAVRŠETKA OPERACIJE]]&gt;DATE(2024,3,31),"u provedbi","završen")</f>
        <v>završen</v>
      </c>
      <c r="K3995" s="58" t="s">
        <v>271</v>
      </c>
      <c r="L3995" s="58" t="s">
        <v>271</v>
      </c>
      <c r="M3995" s="49">
        <v>0.85</v>
      </c>
      <c r="N3995" s="49">
        <v>0.15</v>
      </c>
      <c r="O3995" s="50">
        <f>Ugovori_OPULJP[[#This Row],[Bespovratna sredstva - Ukupno (EU+Nac) HRK
= Ukupna ugovorena vrijednost bespovratnih sredstava]]*Ugovori_OPULJP[[#This Row],[EU STOPA SUFINANCIRANJA %
EU CO-FINANCING RATE %]]</f>
        <v>368758.04149999999</v>
      </c>
      <c r="P3995" s="51">
        <f>Ugovori_OPULJP[[#This Row],[Bespovratna sredstva - EU dio - HRK]]/7.5345</f>
        <v>48942.602893357216</v>
      </c>
      <c r="Q3995" s="50">
        <f>Ugovori_OPULJP[[#This Row],[Bespovratna sredstva - Ukupno (EU+Nac) HRK
= Ukupna ugovorena vrijednost bespovratnih sredstava]]*Ugovori_OPULJP[[#This Row],[STOPA NACIONALNOG SUFINANCIRANJA %]]</f>
        <v>65074.948499999999</v>
      </c>
      <c r="R3995" s="51">
        <f>Ugovori_OPULJP[[#This Row],[Bespovratna sredstva - Nacionalni dio - HRK]]/7.5345</f>
        <v>8636.9299223571561</v>
      </c>
      <c r="S3995" s="52">
        <v>433832.99</v>
      </c>
      <c r="T3995" s="53">
        <f>Ugovori_OPULJP[[#This Row],[Bespovratna sredstva - Ukupno (EU+Nac) HRK
= Ukupna ugovorena vrijednost bespovratnih sredstava]]/7.5345</f>
        <v>57579.532815714374</v>
      </c>
      <c r="U3995" s="50">
        <v>0</v>
      </c>
      <c r="V3995" s="51">
        <f>Ugovori_OPULJP[[#This Row],[Javni doprinos korisnika - HRK]]/7.5345</f>
        <v>0</v>
      </c>
      <c r="W3995" s="50">
        <v>0</v>
      </c>
      <c r="X3995" s="51">
        <f>Ugovori_OPULJP[[#This Row],[Privatni doprinos korisnika - HRK]]/7.5345</f>
        <v>0</v>
      </c>
      <c r="Y3995" s="52">
        <v>433832.99</v>
      </c>
      <c r="Z3995" s="53">
        <f>Ugovori_OPULJP[[#This Row],[UKUPNI PRIHVATLJIVI IZDACI
TOTAL ELIGIBLE EXPENDITURE
= Bespovratna sredstva ukupno + doprinos korisnika
= Ukupni prihvatljivi troškovi
= Ukupna ugovorena vrijednost projekta HRK]]/7.5345</f>
        <v>57579.532815714374</v>
      </c>
      <c r="AA3995" s="44" t="s">
        <v>12326</v>
      </c>
      <c r="AB3995" s="44" t="s">
        <v>753</v>
      </c>
      <c r="AC3995" s="107" t="s">
        <v>14530</v>
      </c>
      <c r="AD3995" s="63" t="s">
        <v>12328</v>
      </c>
    </row>
    <row r="3996" spans="1:30" ht="88.5" customHeight="1" x14ac:dyDescent="0.2">
      <c r="A3996" s="61" t="s">
        <v>14531</v>
      </c>
      <c r="B3996" s="55" t="s">
        <v>12136</v>
      </c>
      <c r="C3996" s="56" t="s">
        <v>12323</v>
      </c>
      <c r="D3996" s="88" t="s">
        <v>13685</v>
      </c>
      <c r="E3996" s="44" t="s">
        <v>76</v>
      </c>
      <c r="F3996" s="62" t="s">
        <v>14532</v>
      </c>
      <c r="G3996" s="62" t="s">
        <v>1663</v>
      </c>
      <c r="H3996" s="59">
        <v>44502</v>
      </c>
      <c r="I3996" s="59">
        <v>44959</v>
      </c>
      <c r="J3996" s="48" t="str">
        <f>IF(Ugovori_OPULJP[[#This Row],[DATUM ZAVRŠETKA OPERACIJE]]&gt;DATE(2024,3,31),"u provedbi","završen")</f>
        <v>završen</v>
      </c>
      <c r="K3996" s="67" t="s">
        <v>211</v>
      </c>
      <c r="L3996" s="58" t="s">
        <v>37</v>
      </c>
      <c r="M3996" s="49">
        <v>0.85</v>
      </c>
      <c r="N3996" s="49">
        <v>0.15</v>
      </c>
      <c r="O3996" s="50">
        <f>Ugovori_OPULJP[[#This Row],[Bespovratna sredstva - Ukupno (EU+Nac) HRK
= Ukupna ugovorena vrijednost bespovratnih sredstava]]*Ugovori_OPULJP[[#This Row],[EU STOPA SUFINANCIRANJA %
EU CO-FINANCING RATE %]]</f>
        <v>403498.33199999999</v>
      </c>
      <c r="P3996" s="51">
        <f>Ugovori_OPULJP[[#This Row],[Bespovratna sredstva - EU dio - HRK]]/7.5345</f>
        <v>53553.431813657175</v>
      </c>
      <c r="Q3996" s="50">
        <f>Ugovori_OPULJP[[#This Row],[Bespovratna sredstva - Ukupno (EU+Nac) HRK
= Ukupna ugovorena vrijednost bespovratnih sredstava]]*Ugovori_OPULJP[[#This Row],[STOPA NACIONALNOG SUFINANCIRANJA %]]</f>
        <v>71205.587999999989</v>
      </c>
      <c r="R3996" s="51">
        <f>Ugovori_OPULJP[[#This Row],[Bespovratna sredstva - Nacionalni dio - HRK]]/7.5345</f>
        <v>9450.605614174794</v>
      </c>
      <c r="S3996" s="52">
        <v>474703.92</v>
      </c>
      <c r="T3996" s="53">
        <f>Ugovori_OPULJP[[#This Row],[Bespovratna sredstva - Ukupno (EU+Nac) HRK
= Ukupna ugovorena vrijednost bespovratnih sredstava]]/7.5345</f>
        <v>63004.037427831965</v>
      </c>
      <c r="U3996" s="50">
        <v>0</v>
      </c>
      <c r="V3996" s="51">
        <f>Ugovori_OPULJP[[#This Row],[Javni doprinos korisnika - HRK]]/7.5345</f>
        <v>0</v>
      </c>
      <c r="W3996" s="50">
        <v>0</v>
      </c>
      <c r="X3996" s="51">
        <f>Ugovori_OPULJP[[#This Row],[Privatni doprinos korisnika - HRK]]/7.5345</f>
        <v>0</v>
      </c>
      <c r="Y3996" s="52">
        <v>474703.92</v>
      </c>
      <c r="Z3996" s="53">
        <f>Ugovori_OPULJP[[#This Row],[UKUPNI PRIHVATLJIVI IZDACI
TOTAL ELIGIBLE EXPENDITURE
= Bespovratna sredstva ukupno + doprinos korisnika
= Ukupni prihvatljivi troškovi
= Ukupna ugovorena vrijednost projekta HRK]]/7.5345</f>
        <v>63004.037427831965</v>
      </c>
      <c r="AA3996" s="44" t="s">
        <v>12326</v>
      </c>
      <c r="AB3996" s="44" t="s">
        <v>753</v>
      </c>
      <c r="AC3996" s="107" t="s">
        <v>14533</v>
      </c>
      <c r="AD3996" s="63" t="s">
        <v>12328</v>
      </c>
    </row>
    <row r="3997" spans="1:30" ht="88.5" customHeight="1" x14ac:dyDescent="0.2">
      <c r="A3997" s="61" t="s">
        <v>14534</v>
      </c>
      <c r="B3997" s="55" t="s">
        <v>12136</v>
      </c>
      <c r="C3997" s="56" t="s">
        <v>12323</v>
      </c>
      <c r="D3997" s="88" t="s">
        <v>13685</v>
      </c>
      <c r="E3997" s="44" t="s">
        <v>76</v>
      </c>
      <c r="F3997" s="62" t="s">
        <v>14535</v>
      </c>
      <c r="G3997" s="62" t="s">
        <v>5067</v>
      </c>
      <c r="H3997" s="59">
        <v>44923</v>
      </c>
      <c r="I3997" s="59">
        <v>45471</v>
      </c>
      <c r="J3997" s="48" t="str">
        <f>IF(Ugovori_OPULJP[[#This Row],[DATUM ZAVRŠETKA OPERACIJE]]&gt;DATE(2024,3,31),"u provedbi","završen")</f>
        <v>u provedbi</v>
      </c>
      <c r="K3997" s="46" t="s">
        <v>130</v>
      </c>
      <c r="L3997" s="46" t="s">
        <v>130</v>
      </c>
      <c r="M3997" s="49">
        <v>0.85</v>
      </c>
      <c r="N3997" s="49">
        <v>0.15</v>
      </c>
      <c r="O3997" s="50">
        <f>Ugovori_OPULJP[[#This Row],[Bespovratna sredstva - Ukupno (EU+Nac) HRK
= Ukupna ugovorena vrijednost bespovratnih sredstava]]*Ugovori_OPULJP[[#This Row],[EU STOPA SUFINANCIRANJA %
EU CO-FINANCING RATE %]]</f>
        <v>333484.342</v>
      </c>
      <c r="P3997" s="51">
        <f>Ugovori_OPULJP[[#This Row],[Bespovratna sredstva - EU dio - HRK]]/7.5345</f>
        <v>44260.978432543634</v>
      </c>
      <c r="Q3997" s="50">
        <f>Ugovori_OPULJP[[#This Row],[Bespovratna sredstva - Ukupno (EU+Nac) HRK
= Ukupna ugovorena vrijednost bespovratnih sredstava]]*Ugovori_OPULJP[[#This Row],[STOPA NACIONALNOG SUFINANCIRANJA %]]</f>
        <v>58850.178</v>
      </c>
      <c r="R3997" s="51">
        <f>Ugovori_OPULJP[[#This Row],[Bespovratna sredstva - Nacionalni dio - HRK]]/7.5345</f>
        <v>7810.7608998606402</v>
      </c>
      <c r="S3997" s="52">
        <v>392334.52</v>
      </c>
      <c r="T3997" s="51">
        <f>Ugovori_OPULJP[[#This Row],[Bespovratna sredstva - Ukupno (EU+Nac) HRK
= Ukupna ugovorena vrijednost bespovratnih sredstava]]/7.5345</f>
        <v>52071.739332404271</v>
      </c>
      <c r="U3997" s="50">
        <v>0</v>
      </c>
      <c r="V3997" s="51">
        <f>Ugovori_OPULJP[[#This Row],[Javni doprinos korisnika - HRK]]/7.5345</f>
        <v>0</v>
      </c>
      <c r="W3997" s="50">
        <v>0</v>
      </c>
      <c r="X3997" s="51">
        <f>Ugovori_OPULJP[[#This Row],[Privatni doprinos korisnika - HRK]]/7.5345</f>
        <v>0</v>
      </c>
      <c r="Y3997" s="52">
        <v>392334.52</v>
      </c>
      <c r="Z3997" s="53">
        <f>Ugovori_OPULJP[[#This Row],[UKUPNI PRIHVATLJIVI IZDACI
TOTAL ELIGIBLE EXPENDITURE
= Bespovratna sredstva ukupno + doprinos korisnika
= Ukupni prihvatljivi troškovi
= Ukupna ugovorena vrijednost projekta HRK]]/7.5345</f>
        <v>52071.739332404271</v>
      </c>
      <c r="AA3997" s="44" t="s">
        <v>12326</v>
      </c>
      <c r="AB3997" s="44" t="s">
        <v>753</v>
      </c>
      <c r="AC3997" s="107" t="s">
        <v>14536</v>
      </c>
      <c r="AD3997" s="43" t="s">
        <v>12328</v>
      </c>
    </row>
    <row r="3998" spans="1:30" ht="88.5" customHeight="1" x14ac:dyDescent="0.2">
      <c r="A3998" s="61" t="s">
        <v>14537</v>
      </c>
      <c r="B3998" s="55" t="s">
        <v>12136</v>
      </c>
      <c r="C3998" s="56" t="s">
        <v>12323</v>
      </c>
      <c r="D3998" s="88" t="s">
        <v>13685</v>
      </c>
      <c r="E3998" s="44" t="s">
        <v>76</v>
      </c>
      <c r="F3998" s="62" t="s">
        <v>14538</v>
      </c>
      <c r="G3998" s="62" t="s">
        <v>14539</v>
      </c>
      <c r="H3998" s="59">
        <v>44922</v>
      </c>
      <c r="I3998" s="59">
        <v>45349</v>
      </c>
      <c r="J3998" s="48" t="str">
        <f>IF(Ugovori_OPULJP[[#This Row],[DATUM ZAVRŠETKA OPERACIJE]]&gt;DATE(2024,3,31),"u provedbi","završen")</f>
        <v>završen</v>
      </c>
      <c r="K3998" s="58" t="s">
        <v>155</v>
      </c>
      <c r="L3998" s="46" t="s">
        <v>155</v>
      </c>
      <c r="M3998" s="49">
        <v>0.85</v>
      </c>
      <c r="N3998" s="49">
        <v>0.15</v>
      </c>
      <c r="O3998" s="50">
        <f>Ugovori_OPULJP[[#This Row],[Bespovratna sredstva - Ukupno (EU+Nac) HRK
= Ukupna ugovorena vrijednost bespovratnih sredstava]]*Ugovori_OPULJP[[#This Row],[EU STOPA SUFINANCIRANJA %
EU CO-FINANCING RATE %]]</f>
        <v>388209.8835</v>
      </c>
      <c r="P3998" s="51">
        <f>Ugovori_OPULJP[[#This Row],[Bespovratna sredstva - EU dio - HRK]]/7.5345</f>
        <v>51524.305992434798</v>
      </c>
      <c r="Q3998" s="50">
        <f>Ugovori_OPULJP[[#This Row],[Bespovratna sredstva - Ukupno (EU+Nac) HRK
= Ukupna ugovorena vrijednost bespovratnih sredstava]]*Ugovori_OPULJP[[#This Row],[STOPA NACIONALNOG SUFINANCIRANJA %]]</f>
        <v>68507.626499999998</v>
      </c>
      <c r="R3998" s="51">
        <f>Ugovori_OPULJP[[#This Row],[Bespovratna sredstva - Nacionalni dio - HRK]]/7.5345</f>
        <v>9092.5245869002574</v>
      </c>
      <c r="S3998" s="52">
        <v>456717.51</v>
      </c>
      <c r="T3998" s="51">
        <f>Ugovori_OPULJP[[#This Row],[Bespovratna sredstva - Ukupno (EU+Nac) HRK
= Ukupna ugovorena vrijednost bespovratnih sredstava]]/7.5345</f>
        <v>60616.830579335059</v>
      </c>
      <c r="U3998" s="50">
        <v>0</v>
      </c>
      <c r="V3998" s="51">
        <f>Ugovori_OPULJP[[#This Row],[Javni doprinos korisnika - HRK]]/7.5345</f>
        <v>0</v>
      </c>
      <c r="W3998" s="50">
        <v>0</v>
      </c>
      <c r="X3998" s="51">
        <f>Ugovori_OPULJP[[#This Row],[Privatni doprinos korisnika - HRK]]/7.5345</f>
        <v>0</v>
      </c>
      <c r="Y3998" s="52">
        <v>456717.51</v>
      </c>
      <c r="Z3998" s="53">
        <f>Ugovori_OPULJP[[#This Row],[UKUPNI PRIHVATLJIVI IZDACI
TOTAL ELIGIBLE EXPENDITURE
= Bespovratna sredstva ukupno + doprinos korisnika
= Ukupni prihvatljivi troškovi
= Ukupna ugovorena vrijednost projekta HRK]]/7.5345</f>
        <v>60616.830579335059</v>
      </c>
      <c r="AA3998" s="44" t="s">
        <v>12326</v>
      </c>
      <c r="AB3998" s="44" t="s">
        <v>753</v>
      </c>
      <c r="AC3998" s="107" t="s">
        <v>14540</v>
      </c>
      <c r="AD3998" s="43" t="s">
        <v>12328</v>
      </c>
    </row>
    <row r="3999" spans="1:30" ht="88.5" customHeight="1" x14ac:dyDescent="0.2">
      <c r="A3999" s="61" t="s">
        <v>14541</v>
      </c>
      <c r="B3999" s="55" t="s">
        <v>12136</v>
      </c>
      <c r="C3999" s="56" t="s">
        <v>12323</v>
      </c>
      <c r="D3999" s="88" t="s">
        <v>13685</v>
      </c>
      <c r="E3999" s="44" t="s">
        <v>76</v>
      </c>
      <c r="F3999" s="62" t="s">
        <v>14542</v>
      </c>
      <c r="G3999" s="62" t="s">
        <v>900</v>
      </c>
      <c r="H3999" s="59">
        <v>44502</v>
      </c>
      <c r="I3999" s="59">
        <v>44959</v>
      </c>
      <c r="J3999" s="48" t="str">
        <f>IF(Ugovori_OPULJP[[#This Row],[DATUM ZAVRŠETKA OPERACIJE]]&gt;DATE(2024,3,31),"u provedbi","završen")</f>
        <v>završen</v>
      </c>
      <c r="K3999" s="67" t="s">
        <v>543</v>
      </c>
      <c r="L3999" s="58" t="s">
        <v>271</v>
      </c>
      <c r="M3999" s="49">
        <v>0.85</v>
      </c>
      <c r="N3999" s="49">
        <v>0.15</v>
      </c>
      <c r="O3999" s="50">
        <f>Ugovori_OPULJP[[#This Row],[Bespovratna sredstva - Ukupno (EU+Nac) HRK
= Ukupna ugovorena vrijednost bespovratnih sredstava]]*Ugovori_OPULJP[[#This Row],[EU STOPA SUFINANCIRANJA %
EU CO-FINANCING RATE %]]</f>
        <v>403379.15350000001</v>
      </c>
      <c r="P3999" s="51">
        <f>Ugovori_OPULJP[[#This Row],[Bespovratna sredstva - EU dio - HRK]]/7.5345</f>
        <v>53537.614108434536</v>
      </c>
      <c r="Q3999" s="50">
        <f>Ugovori_OPULJP[[#This Row],[Bespovratna sredstva - Ukupno (EU+Nac) HRK
= Ukupna ugovorena vrijednost bespovratnih sredstava]]*Ugovori_OPULJP[[#This Row],[STOPA NACIONALNOG SUFINANCIRANJA %]]</f>
        <v>71184.556500000006</v>
      </c>
      <c r="R3999" s="51">
        <f>Ugovori_OPULJP[[#This Row],[Bespovratna sredstva - Nacionalni dio - HRK]]/7.5345</f>
        <v>9447.8142544296243</v>
      </c>
      <c r="S3999" s="52">
        <v>474563.71</v>
      </c>
      <c r="T3999" s="53">
        <f>Ugovori_OPULJP[[#This Row],[Bespovratna sredstva - Ukupno (EU+Nac) HRK
= Ukupna ugovorena vrijednost bespovratnih sredstava]]/7.5345</f>
        <v>62985.428362864157</v>
      </c>
      <c r="U3999" s="50">
        <v>0</v>
      </c>
      <c r="V3999" s="51">
        <f>Ugovori_OPULJP[[#This Row],[Javni doprinos korisnika - HRK]]/7.5345</f>
        <v>0</v>
      </c>
      <c r="W3999" s="50">
        <v>0</v>
      </c>
      <c r="X3999" s="51">
        <f>Ugovori_OPULJP[[#This Row],[Privatni doprinos korisnika - HRK]]/7.5345</f>
        <v>0</v>
      </c>
      <c r="Y3999" s="52">
        <v>474563.71</v>
      </c>
      <c r="Z3999" s="53">
        <f>Ugovori_OPULJP[[#This Row],[UKUPNI PRIHVATLJIVI IZDACI
TOTAL ELIGIBLE EXPENDITURE
= Bespovratna sredstva ukupno + doprinos korisnika
= Ukupni prihvatljivi troškovi
= Ukupna ugovorena vrijednost projekta HRK]]/7.5345</f>
        <v>62985.428362864157</v>
      </c>
      <c r="AA3999" s="44" t="s">
        <v>12326</v>
      </c>
      <c r="AB3999" s="44" t="s">
        <v>753</v>
      </c>
      <c r="AC3999" s="107" t="s">
        <v>14543</v>
      </c>
      <c r="AD3999" s="63" t="s">
        <v>12328</v>
      </c>
    </row>
    <row r="4000" spans="1:30" ht="88.5" customHeight="1" x14ac:dyDescent="0.2">
      <c r="A4000" s="61" t="s">
        <v>14544</v>
      </c>
      <c r="B4000" s="55" t="s">
        <v>12136</v>
      </c>
      <c r="C4000" s="56" t="s">
        <v>12323</v>
      </c>
      <c r="D4000" s="88" t="s">
        <v>13685</v>
      </c>
      <c r="E4000" s="44" t="s">
        <v>76</v>
      </c>
      <c r="F4000" s="62" t="s">
        <v>14545</v>
      </c>
      <c r="G4000" s="62" t="s">
        <v>14546</v>
      </c>
      <c r="H4000" s="59">
        <v>44560</v>
      </c>
      <c r="I4000" s="59">
        <v>45107</v>
      </c>
      <c r="J4000" s="48" t="str">
        <f>IF(Ugovori_OPULJP[[#This Row],[DATUM ZAVRŠETKA OPERACIJE]]&gt;DATE(2024,3,31),"u provedbi","završen")</f>
        <v>završen</v>
      </c>
      <c r="K4000" s="58" t="s">
        <v>211</v>
      </c>
      <c r="L4000" s="58" t="s">
        <v>211</v>
      </c>
      <c r="M4000" s="74" t="s">
        <v>3114</v>
      </c>
      <c r="N4000" s="49">
        <v>0.15</v>
      </c>
      <c r="O4000" s="50">
        <f>Ugovori_OPULJP[[#This Row],[Bespovratna sredstva - Ukupno (EU+Nac) HRK
= Ukupna ugovorena vrijednost bespovratnih sredstava]]*Ugovori_OPULJP[[#This Row],[EU STOPA SUFINANCIRANJA %
EU CO-FINANCING RATE %]]</f>
        <v>418243.34149999998</v>
      </c>
      <c r="P4000" s="51">
        <f>Ugovori_OPULJP[[#This Row],[Bespovratna sredstva - EU dio - HRK]]/7.5345</f>
        <v>55510.43088459751</v>
      </c>
      <c r="Q4000" s="50">
        <f>Ugovori_OPULJP[[#This Row],[Bespovratna sredstva - Ukupno (EU+Nac) HRK
= Ukupna ugovorena vrijednost bespovratnih sredstava]]*Ugovori_OPULJP[[#This Row],[STOPA NACIONALNOG SUFINANCIRANJA %]]</f>
        <v>73807.648499999996</v>
      </c>
      <c r="R4000" s="51">
        <f>Ugovori_OPULJP[[#This Row],[Bespovratna sredstva - Nacionalni dio - HRK]]/7.5345</f>
        <v>9795.9583913995612</v>
      </c>
      <c r="S4000" s="52">
        <v>492050.99</v>
      </c>
      <c r="T4000" s="53">
        <f>Ugovori_OPULJP[[#This Row],[Bespovratna sredstva - Ukupno (EU+Nac) HRK
= Ukupna ugovorena vrijednost bespovratnih sredstava]]/7.5345</f>
        <v>65306.389275997077</v>
      </c>
      <c r="U4000" s="50">
        <v>0</v>
      </c>
      <c r="V4000" s="51">
        <f>Ugovori_OPULJP[[#This Row],[Javni doprinos korisnika - HRK]]/7.5345</f>
        <v>0</v>
      </c>
      <c r="W4000" s="50">
        <v>0</v>
      </c>
      <c r="X4000" s="51">
        <f>Ugovori_OPULJP[[#This Row],[Privatni doprinos korisnika - HRK]]/7.5345</f>
        <v>0</v>
      </c>
      <c r="Y4000" s="52">
        <v>492050.99</v>
      </c>
      <c r="Z4000" s="53">
        <f>Ugovori_OPULJP[[#This Row],[UKUPNI PRIHVATLJIVI IZDACI
TOTAL ELIGIBLE EXPENDITURE
= Bespovratna sredstva ukupno + doprinos korisnika
= Ukupni prihvatljivi troškovi
= Ukupna ugovorena vrijednost projekta HRK]]/7.5345</f>
        <v>65306.389275997077</v>
      </c>
      <c r="AA4000" s="57" t="s">
        <v>12326</v>
      </c>
      <c r="AB4000" s="57" t="s">
        <v>753</v>
      </c>
      <c r="AC4000" s="107" t="s">
        <v>14547</v>
      </c>
      <c r="AD4000" s="63" t="s">
        <v>12328</v>
      </c>
    </row>
    <row r="4001" spans="1:30" ht="88.5" customHeight="1" x14ac:dyDescent="0.2">
      <c r="A4001" s="61" t="s">
        <v>14548</v>
      </c>
      <c r="B4001" s="55" t="s">
        <v>12136</v>
      </c>
      <c r="C4001" s="56" t="s">
        <v>12323</v>
      </c>
      <c r="D4001" s="88" t="s">
        <v>13685</v>
      </c>
      <c r="E4001" s="44" t="s">
        <v>76</v>
      </c>
      <c r="F4001" s="62" t="s">
        <v>14549</v>
      </c>
      <c r="G4001" s="62" t="s">
        <v>1066</v>
      </c>
      <c r="H4001" s="59">
        <v>44608</v>
      </c>
      <c r="I4001" s="59">
        <v>45032</v>
      </c>
      <c r="J4001" s="48" t="str">
        <f>IF(Ugovori_OPULJP[[#This Row],[DATUM ZAVRŠETKA OPERACIJE]]&gt;DATE(2024,3,31),"u provedbi","završen")</f>
        <v>završen</v>
      </c>
      <c r="K4001" s="58" t="s">
        <v>9177</v>
      </c>
      <c r="L4001" s="58" t="s">
        <v>37</v>
      </c>
      <c r="M4001" s="68">
        <v>0.85</v>
      </c>
      <c r="N4001" s="49">
        <v>0.15</v>
      </c>
      <c r="O4001" s="50">
        <f>Ugovori_OPULJP[[#This Row],[Bespovratna sredstva - Ukupno (EU+Nac) HRK
= Ukupna ugovorena vrijednost bespovratnih sredstava]]*Ugovori_OPULJP[[#This Row],[EU STOPA SUFINANCIRANJA %
EU CO-FINANCING RATE %]]</f>
        <v>376185.74949999998</v>
      </c>
      <c r="P4001" s="51">
        <f>Ugovori_OPULJP[[#This Row],[Bespovratna sredstva - EU dio - HRK]]/7.5345</f>
        <v>49928.429159201005</v>
      </c>
      <c r="Q4001" s="50">
        <f>Ugovori_OPULJP[[#This Row],[Bespovratna sredstva - Ukupno (EU+Nac) HRK
= Ukupna ugovorena vrijednost bespovratnih sredstava]]*Ugovori_OPULJP[[#This Row],[STOPA NACIONALNOG SUFINANCIRANJA %]]</f>
        <v>66385.720499999996</v>
      </c>
      <c r="R4001" s="51">
        <f>Ugovori_OPULJP[[#This Row],[Bespovratna sredstva - Nacionalni dio - HRK]]/7.5345</f>
        <v>8810.8992633884118</v>
      </c>
      <c r="S4001" s="52">
        <v>442571.47</v>
      </c>
      <c r="T4001" s="53">
        <f>Ugovori_OPULJP[[#This Row],[Bespovratna sredstva - Ukupno (EU+Nac) HRK
= Ukupna ugovorena vrijednost bespovratnih sredstava]]/7.5345</f>
        <v>58739.328422589417</v>
      </c>
      <c r="U4001" s="50">
        <v>0</v>
      </c>
      <c r="V4001" s="51">
        <f>Ugovori_OPULJP[[#This Row],[Javni doprinos korisnika - HRK]]/7.5345</f>
        <v>0</v>
      </c>
      <c r="W4001" s="50">
        <v>0</v>
      </c>
      <c r="X4001" s="51">
        <f>Ugovori_OPULJP[[#This Row],[Privatni doprinos korisnika - HRK]]/7.5345</f>
        <v>0</v>
      </c>
      <c r="Y4001" s="52">
        <v>442571.47</v>
      </c>
      <c r="Z4001" s="53">
        <f>Ugovori_OPULJP[[#This Row],[UKUPNI PRIHVATLJIVI IZDACI
TOTAL ELIGIBLE EXPENDITURE
= Bespovratna sredstva ukupno + doprinos korisnika
= Ukupni prihvatljivi troškovi
= Ukupna ugovorena vrijednost projekta HRK]]/7.5345</f>
        <v>58739.328422589417</v>
      </c>
      <c r="AA4001" s="57" t="s">
        <v>12326</v>
      </c>
      <c r="AB4001" s="57" t="s">
        <v>753</v>
      </c>
      <c r="AC4001" s="107" t="s">
        <v>14550</v>
      </c>
      <c r="AD4001" s="63" t="s">
        <v>12328</v>
      </c>
    </row>
    <row r="4002" spans="1:30" ht="88.5" customHeight="1" x14ac:dyDescent="0.2">
      <c r="A4002" s="61" t="s">
        <v>14551</v>
      </c>
      <c r="B4002" s="55" t="s">
        <v>12136</v>
      </c>
      <c r="C4002" s="56" t="s">
        <v>12323</v>
      </c>
      <c r="D4002" s="88" t="s">
        <v>13685</v>
      </c>
      <c r="E4002" s="44" t="s">
        <v>76</v>
      </c>
      <c r="F4002" s="62" t="s">
        <v>14552</v>
      </c>
      <c r="G4002" s="62" t="s">
        <v>9105</v>
      </c>
      <c r="H4002" s="59">
        <v>44502</v>
      </c>
      <c r="I4002" s="59">
        <v>45048</v>
      </c>
      <c r="J4002" s="48" t="str">
        <f>IF(Ugovori_OPULJP[[#This Row],[DATUM ZAVRŠETKA OPERACIJE]]&gt;DATE(2024,3,31),"u provedbi","završen")</f>
        <v>završen</v>
      </c>
      <c r="K4002" s="67" t="s">
        <v>9177</v>
      </c>
      <c r="L4002" s="58" t="s">
        <v>37</v>
      </c>
      <c r="M4002" s="49">
        <v>0.85</v>
      </c>
      <c r="N4002" s="49">
        <v>0.15</v>
      </c>
      <c r="O4002" s="50">
        <f>Ugovori_OPULJP[[#This Row],[Bespovratna sredstva - Ukupno (EU+Nac) HRK
= Ukupna ugovorena vrijednost bespovratnih sredstava]]*Ugovori_OPULJP[[#This Row],[EU STOPA SUFINANCIRANJA %
EU CO-FINANCING RATE %]]</f>
        <v>414664.81599999999</v>
      </c>
      <c r="P4002" s="51">
        <f>Ugovori_OPULJP[[#This Row],[Bespovratna sredstva - EU dio - HRK]]/7.5345</f>
        <v>55035.478930254161</v>
      </c>
      <c r="Q4002" s="50">
        <f>Ugovori_OPULJP[[#This Row],[Bespovratna sredstva - Ukupno (EU+Nac) HRK
= Ukupna ugovorena vrijednost bespovratnih sredstava]]*Ugovori_OPULJP[[#This Row],[STOPA NACIONALNOG SUFINANCIRANJA %]]</f>
        <v>73176.144</v>
      </c>
      <c r="R4002" s="51">
        <f>Ugovori_OPULJP[[#This Row],[Bespovratna sredstva - Nacionalni dio - HRK]]/7.5345</f>
        <v>9712.1433406330871</v>
      </c>
      <c r="S4002" s="52">
        <v>487840.96</v>
      </c>
      <c r="T4002" s="53">
        <f>Ugovori_OPULJP[[#This Row],[Bespovratna sredstva - Ukupno (EU+Nac) HRK
= Ukupna ugovorena vrijednost bespovratnih sredstava]]/7.5345</f>
        <v>64747.622270887252</v>
      </c>
      <c r="U4002" s="50">
        <v>0</v>
      </c>
      <c r="V4002" s="51">
        <f>Ugovori_OPULJP[[#This Row],[Javni doprinos korisnika - HRK]]/7.5345</f>
        <v>0</v>
      </c>
      <c r="W4002" s="50">
        <v>0</v>
      </c>
      <c r="X4002" s="51">
        <f>Ugovori_OPULJP[[#This Row],[Privatni doprinos korisnika - HRK]]/7.5345</f>
        <v>0</v>
      </c>
      <c r="Y4002" s="52">
        <v>487840.96</v>
      </c>
      <c r="Z4002" s="53">
        <f>Ugovori_OPULJP[[#This Row],[UKUPNI PRIHVATLJIVI IZDACI
TOTAL ELIGIBLE EXPENDITURE
= Bespovratna sredstva ukupno + doprinos korisnika
= Ukupni prihvatljivi troškovi
= Ukupna ugovorena vrijednost projekta HRK]]/7.5345</f>
        <v>64747.622270887252</v>
      </c>
      <c r="AA4002" s="44" t="s">
        <v>12326</v>
      </c>
      <c r="AB4002" s="44" t="s">
        <v>753</v>
      </c>
      <c r="AC4002" s="107" t="s">
        <v>14553</v>
      </c>
      <c r="AD4002" s="63" t="s">
        <v>12328</v>
      </c>
    </row>
    <row r="4003" spans="1:30" ht="88.5" customHeight="1" x14ac:dyDescent="0.2">
      <c r="A4003" s="61" t="s">
        <v>14554</v>
      </c>
      <c r="B4003" s="55" t="s">
        <v>12136</v>
      </c>
      <c r="C4003" s="56" t="s">
        <v>12323</v>
      </c>
      <c r="D4003" s="88" t="s">
        <v>13685</v>
      </c>
      <c r="E4003" s="44" t="s">
        <v>76</v>
      </c>
      <c r="F4003" s="62" t="s">
        <v>14555</v>
      </c>
      <c r="G4003" s="62" t="s">
        <v>14556</v>
      </c>
      <c r="H4003" s="59">
        <v>44502</v>
      </c>
      <c r="I4003" s="59">
        <v>44959</v>
      </c>
      <c r="J4003" s="48" t="str">
        <f>IF(Ugovori_OPULJP[[#This Row],[DATUM ZAVRŠETKA OPERACIJE]]&gt;DATE(2024,3,31),"u provedbi","završen")</f>
        <v>završen</v>
      </c>
      <c r="K4003" s="58" t="s">
        <v>9177</v>
      </c>
      <c r="L4003" s="58" t="s">
        <v>155</v>
      </c>
      <c r="M4003" s="49">
        <v>0.85</v>
      </c>
      <c r="N4003" s="49">
        <v>0.15</v>
      </c>
      <c r="O4003" s="50">
        <f>Ugovori_OPULJP[[#This Row],[Bespovratna sredstva - Ukupno (EU+Nac) HRK
= Ukupna ugovorena vrijednost bespovratnih sredstava]]*Ugovori_OPULJP[[#This Row],[EU STOPA SUFINANCIRANJA %
EU CO-FINANCING RATE %]]</f>
        <v>419666.25</v>
      </c>
      <c r="P4003" s="51">
        <f>Ugovori_OPULJP[[#This Row],[Bespovratna sredstva - EU dio - HRK]]/7.5345</f>
        <v>55699.283296834561</v>
      </c>
      <c r="Q4003" s="50">
        <f>Ugovori_OPULJP[[#This Row],[Bespovratna sredstva - Ukupno (EU+Nac) HRK
= Ukupna ugovorena vrijednost bespovratnih sredstava]]*Ugovori_OPULJP[[#This Row],[STOPA NACIONALNOG SUFINANCIRANJA %]]</f>
        <v>74058.75</v>
      </c>
      <c r="R4003" s="51">
        <f>Ugovori_OPULJP[[#This Row],[Bespovratna sredstva - Nacionalni dio - HRK]]/7.5345</f>
        <v>9829.2852876766865</v>
      </c>
      <c r="S4003" s="52">
        <v>493725</v>
      </c>
      <c r="T4003" s="53">
        <f>Ugovori_OPULJP[[#This Row],[Bespovratna sredstva - Ukupno (EU+Nac) HRK
= Ukupna ugovorena vrijednost bespovratnih sredstava]]/7.5345</f>
        <v>65528.568584511246</v>
      </c>
      <c r="U4003" s="50">
        <v>0</v>
      </c>
      <c r="V4003" s="51">
        <f>Ugovori_OPULJP[[#This Row],[Javni doprinos korisnika - HRK]]/7.5345</f>
        <v>0</v>
      </c>
      <c r="W4003" s="50">
        <v>0</v>
      </c>
      <c r="X4003" s="51">
        <f>Ugovori_OPULJP[[#This Row],[Privatni doprinos korisnika - HRK]]/7.5345</f>
        <v>0</v>
      </c>
      <c r="Y4003" s="52">
        <v>493725</v>
      </c>
      <c r="Z4003" s="53">
        <f>Ugovori_OPULJP[[#This Row],[UKUPNI PRIHVATLJIVI IZDACI
TOTAL ELIGIBLE EXPENDITURE
= Bespovratna sredstva ukupno + doprinos korisnika
= Ukupni prihvatljivi troškovi
= Ukupna ugovorena vrijednost projekta HRK]]/7.5345</f>
        <v>65528.568584511246</v>
      </c>
      <c r="AA4003" s="44" t="s">
        <v>12326</v>
      </c>
      <c r="AB4003" s="44" t="s">
        <v>753</v>
      </c>
      <c r="AC4003" s="107" t="s">
        <v>14557</v>
      </c>
      <c r="AD4003" s="63" t="s">
        <v>12328</v>
      </c>
    </row>
    <row r="4004" spans="1:30" ht="88.5" customHeight="1" x14ac:dyDescent="0.2">
      <c r="A4004" s="61" t="s">
        <v>14558</v>
      </c>
      <c r="B4004" s="55" t="s">
        <v>12136</v>
      </c>
      <c r="C4004" s="56" t="s">
        <v>12323</v>
      </c>
      <c r="D4004" s="88" t="s">
        <v>13685</v>
      </c>
      <c r="E4004" s="44" t="s">
        <v>76</v>
      </c>
      <c r="F4004" s="62" t="s">
        <v>14559</v>
      </c>
      <c r="G4004" s="45" t="s">
        <v>1647</v>
      </c>
      <c r="H4004" s="59">
        <v>44502</v>
      </c>
      <c r="I4004" s="59">
        <v>45048</v>
      </c>
      <c r="J4004" s="48" t="str">
        <f>IF(Ugovori_OPULJP[[#This Row],[DATUM ZAVRŠETKA OPERACIJE]]&gt;DATE(2024,3,31),"u provedbi","završen")</f>
        <v>završen</v>
      </c>
      <c r="K4004" s="67" t="s">
        <v>211</v>
      </c>
      <c r="L4004" s="58" t="s">
        <v>211</v>
      </c>
      <c r="M4004" s="49">
        <v>0.85</v>
      </c>
      <c r="N4004" s="49">
        <v>0.15</v>
      </c>
      <c r="O4004" s="50">
        <f>Ugovori_OPULJP[[#This Row],[Bespovratna sredstva - Ukupno (EU+Nac) HRK
= Ukupna ugovorena vrijednost bespovratnih sredstava]]*Ugovori_OPULJP[[#This Row],[EU STOPA SUFINANCIRANJA %
EU CO-FINANCING RATE %]]</f>
        <v>396773.6335</v>
      </c>
      <c r="P4004" s="51">
        <f>Ugovori_OPULJP[[#This Row],[Bespovratna sredstva - EU dio - HRK]]/7.5345</f>
        <v>52660.91094299555</v>
      </c>
      <c r="Q4004" s="50">
        <f>Ugovori_OPULJP[[#This Row],[Bespovratna sredstva - Ukupno (EU+Nac) HRK
= Ukupna ugovorena vrijednost bespovratnih sredstava]]*Ugovori_OPULJP[[#This Row],[STOPA NACIONALNOG SUFINANCIRANJA %]]</f>
        <v>70018.876499999998</v>
      </c>
      <c r="R4004" s="51">
        <f>Ugovori_OPULJP[[#This Row],[Bespovratna sredstva - Nacionalni dio - HRK]]/7.5345</f>
        <v>9293.101931116862</v>
      </c>
      <c r="S4004" s="52">
        <v>466792.51</v>
      </c>
      <c r="T4004" s="53">
        <f>Ugovori_OPULJP[[#This Row],[Bespovratna sredstva - Ukupno (EU+Nac) HRK
= Ukupna ugovorena vrijednost bespovratnih sredstava]]/7.5345</f>
        <v>61954.012874112414</v>
      </c>
      <c r="U4004" s="50">
        <v>0</v>
      </c>
      <c r="V4004" s="51">
        <f>Ugovori_OPULJP[[#This Row],[Javni doprinos korisnika - HRK]]/7.5345</f>
        <v>0</v>
      </c>
      <c r="W4004" s="50">
        <v>0</v>
      </c>
      <c r="X4004" s="51">
        <f>Ugovori_OPULJP[[#This Row],[Privatni doprinos korisnika - HRK]]/7.5345</f>
        <v>0</v>
      </c>
      <c r="Y4004" s="52">
        <v>466792.51</v>
      </c>
      <c r="Z4004" s="53">
        <f>Ugovori_OPULJP[[#This Row],[UKUPNI PRIHVATLJIVI IZDACI
TOTAL ELIGIBLE EXPENDITURE
= Bespovratna sredstva ukupno + doprinos korisnika
= Ukupni prihvatljivi troškovi
= Ukupna ugovorena vrijednost projekta HRK]]/7.5345</f>
        <v>61954.012874112414</v>
      </c>
      <c r="AA4004" s="44" t="s">
        <v>12326</v>
      </c>
      <c r="AB4004" s="44" t="s">
        <v>753</v>
      </c>
      <c r="AC4004" s="107" t="s">
        <v>14560</v>
      </c>
      <c r="AD4004" s="63" t="s">
        <v>12328</v>
      </c>
    </row>
    <row r="4005" spans="1:30" ht="88.5" customHeight="1" x14ac:dyDescent="0.2">
      <c r="A4005" s="61" t="s">
        <v>14561</v>
      </c>
      <c r="B4005" s="55" t="s">
        <v>12136</v>
      </c>
      <c r="C4005" s="56" t="s">
        <v>12323</v>
      </c>
      <c r="D4005" s="88" t="s">
        <v>13685</v>
      </c>
      <c r="E4005" s="44" t="s">
        <v>76</v>
      </c>
      <c r="F4005" s="62" t="s">
        <v>14562</v>
      </c>
      <c r="G4005" s="62" t="s">
        <v>14563</v>
      </c>
      <c r="H4005" s="59">
        <v>44502</v>
      </c>
      <c r="I4005" s="59">
        <v>44959</v>
      </c>
      <c r="J4005" s="48" t="str">
        <f>IF(Ugovori_OPULJP[[#This Row],[DATUM ZAVRŠETKA OPERACIJE]]&gt;DATE(2024,3,31),"u provedbi","završen")</f>
        <v>završen</v>
      </c>
      <c r="K4005" s="67" t="s">
        <v>9177</v>
      </c>
      <c r="L4005" s="58" t="s">
        <v>37</v>
      </c>
      <c r="M4005" s="49">
        <v>0.85</v>
      </c>
      <c r="N4005" s="49">
        <v>0.15</v>
      </c>
      <c r="O4005" s="50">
        <f>Ugovori_OPULJP[[#This Row],[Bespovratna sredstva - Ukupno (EU+Nac) HRK
= Ukupna ugovorena vrijednost bespovratnih sredstava]]*Ugovori_OPULJP[[#This Row],[EU STOPA SUFINANCIRANJA %
EU CO-FINANCING RATE %]]</f>
        <v>422168.4375</v>
      </c>
      <c r="P4005" s="51">
        <f>Ugovori_OPULJP[[#This Row],[Bespovratna sredstva - EU dio - HRK]]/7.5345</f>
        <v>56031.380649014529</v>
      </c>
      <c r="Q4005" s="50">
        <f>Ugovori_OPULJP[[#This Row],[Bespovratna sredstva - Ukupno (EU+Nac) HRK
= Ukupna ugovorena vrijednost bespovratnih sredstava]]*Ugovori_OPULJP[[#This Row],[STOPA NACIONALNOG SUFINANCIRANJA %]]</f>
        <v>74500.3125</v>
      </c>
      <c r="R4005" s="51">
        <f>Ugovori_OPULJP[[#This Row],[Bespovratna sredstva - Nacionalni dio - HRK]]/7.5345</f>
        <v>9887.8907027672703</v>
      </c>
      <c r="S4005" s="52">
        <v>496668.75</v>
      </c>
      <c r="T4005" s="53">
        <f>Ugovori_OPULJP[[#This Row],[Bespovratna sredstva - Ukupno (EU+Nac) HRK
= Ukupna ugovorena vrijednost bespovratnih sredstava]]/7.5345</f>
        <v>65919.271351781805</v>
      </c>
      <c r="U4005" s="50">
        <v>0</v>
      </c>
      <c r="V4005" s="51">
        <f>Ugovori_OPULJP[[#This Row],[Javni doprinos korisnika - HRK]]/7.5345</f>
        <v>0</v>
      </c>
      <c r="W4005" s="50">
        <v>0</v>
      </c>
      <c r="X4005" s="51">
        <f>Ugovori_OPULJP[[#This Row],[Privatni doprinos korisnika - HRK]]/7.5345</f>
        <v>0</v>
      </c>
      <c r="Y4005" s="52">
        <v>496668.75</v>
      </c>
      <c r="Z4005" s="53">
        <f>Ugovori_OPULJP[[#This Row],[UKUPNI PRIHVATLJIVI IZDACI
TOTAL ELIGIBLE EXPENDITURE
= Bespovratna sredstva ukupno + doprinos korisnika
= Ukupni prihvatljivi troškovi
= Ukupna ugovorena vrijednost projekta HRK]]/7.5345</f>
        <v>65919.271351781805</v>
      </c>
      <c r="AA4005" s="44" t="s">
        <v>12326</v>
      </c>
      <c r="AB4005" s="44" t="s">
        <v>753</v>
      </c>
      <c r="AC4005" s="107" t="s">
        <v>14564</v>
      </c>
      <c r="AD4005" s="63" t="s">
        <v>12328</v>
      </c>
    </row>
    <row r="4006" spans="1:30" ht="88.5" customHeight="1" x14ac:dyDescent="0.2">
      <c r="A4006" s="61" t="s">
        <v>14565</v>
      </c>
      <c r="B4006" s="55" t="s">
        <v>12136</v>
      </c>
      <c r="C4006" s="56" t="s">
        <v>12323</v>
      </c>
      <c r="D4006" s="88" t="s">
        <v>13685</v>
      </c>
      <c r="E4006" s="44" t="s">
        <v>76</v>
      </c>
      <c r="F4006" s="62" t="s">
        <v>14566</v>
      </c>
      <c r="G4006" s="62" t="s">
        <v>1832</v>
      </c>
      <c r="H4006" s="59">
        <v>44522</v>
      </c>
      <c r="I4006" s="59">
        <v>45068</v>
      </c>
      <c r="J4006" s="48" t="str">
        <f>IF(Ugovori_OPULJP[[#This Row],[DATUM ZAVRŠETKA OPERACIJE]]&gt;DATE(2024,3,31),"u provedbi","završen")</f>
        <v>završen</v>
      </c>
      <c r="K4006" s="58" t="s">
        <v>155</v>
      </c>
      <c r="L4006" s="58" t="s">
        <v>155</v>
      </c>
      <c r="M4006" s="49">
        <v>0.85</v>
      </c>
      <c r="N4006" s="49">
        <v>0.15</v>
      </c>
      <c r="O4006" s="50">
        <f>Ugovori_OPULJP[[#This Row],[Bespovratna sredstva - Ukupno (EU+Nac) HRK
= Ukupna ugovorena vrijednost bespovratnih sredstava]]*Ugovori_OPULJP[[#This Row],[EU STOPA SUFINANCIRANJA %
EU CO-FINANCING RATE %]]</f>
        <v>394315</v>
      </c>
      <c r="P4006" s="51">
        <f>Ugovori_OPULJP[[#This Row],[Bespovratna sredstva - EU dio - HRK]]/7.5345</f>
        <v>52334.594200013271</v>
      </c>
      <c r="Q4006" s="50">
        <f>Ugovori_OPULJP[[#This Row],[Bespovratna sredstva - Ukupno (EU+Nac) HRK
= Ukupna ugovorena vrijednost bespovratnih sredstava]]*Ugovori_OPULJP[[#This Row],[STOPA NACIONALNOG SUFINANCIRANJA %]]</f>
        <v>69585</v>
      </c>
      <c r="R4006" s="51">
        <f>Ugovori_OPULJP[[#This Row],[Bespovratna sredstva - Nacionalni dio - HRK]]/7.5345</f>
        <v>9235.5166235317538</v>
      </c>
      <c r="S4006" s="52">
        <v>463900</v>
      </c>
      <c r="T4006" s="53">
        <f>Ugovori_OPULJP[[#This Row],[Bespovratna sredstva - Ukupno (EU+Nac) HRK
= Ukupna ugovorena vrijednost bespovratnih sredstava]]/7.5345</f>
        <v>61570.110823545023</v>
      </c>
      <c r="U4006" s="50">
        <v>0</v>
      </c>
      <c r="V4006" s="51">
        <f>Ugovori_OPULJP[[#This Row],[Javni doprinos korisnika - HRK]]/7.5345</f>
        <v>0</v>
      </c>
      <c r="W4006" s="50">
        <v>0</v>
      </c>
      <c r="X4006" s="51">
        <f>Ugovori_OPULJP[[#This Row],[Privatni doprinos korisnika - HRK]]/7.5345</f>
        <v>0</v>
      </c>
      <c r="Y4006" s="52">
        <v>463900</v>
      </c>
      <c r="Z4006" s="53">
        <f>Ugovori_OPULJP[[#This Row],[UKUPNI PRIHVATLJIVI IZDACI
TOTAL ELIGIBLE EXPENDITURE
= Bespovratna sredstva ukupno + doprinos korisnika
= Ukupni prihvatljivi troškovi
= Ukupna ugovorena vrijednost projekta HRK]]/7.5345</f>
        <v>61570.110823545023</v>
      </c>
      <c r="AA4006" s="44" t="s">
        <v>12326</v>
      </c>
      <c r="AB4006" s="44" t="s">
        <v>753</v>
      </c>
      <c r="AC4006" s="107" t="s">
        <v>14567</v>
      </c>
      <c r="AD4006" s="43" t="s">
        <v>12328</v>
      </c>
    </row>
    <row r="4007" spans="1:30" ht="88.5" customHeight="1" x14ac:dyDescent="0.2">
      <c r="A4007" s="61" t="s">
        <v>14568</v>
      </c>
      <c r="B4007" s="55" t="s">
        <v>12136</v>
      </c>
      <c r="C4007" s="56" t="s">
        <v>12323</v>
      </c>
      <c r="D4007" s="88" t="s">
        <v>13685</v>
      </c>
      <c r="E4007" s="44" t="s">
        <v>76</v>
      </c>
      <c r="F4007" s="62" t="s">
        <v>14569</v>
      </c>
      <c r="G4007" s="62" t="s">
        <v>14570</v>
      </c>
      <c r="H4007" s="59">
        <v>44502</v>
      </c>
      <c r="I4007" s="59">
        <v>45048</v>
      </c>
      <c r="J4007" s="48" t="str">
        <f>IF(Ugovori_OPULJP[[#This Row],[DATUM ZAVRŠETKA OPERACIJE]]&gt;DATE(2024,3,31),"u provedbi","završen")</f>
        <v>završen</v>
      </c>
      <c r="K4007" s="67" t="s">
        <v>211</v>
      </c>
      <c r="L4007" s="58" t="s">
        <v>37</v>
      </c>
      <c r="M4007" s="49">
        <v>0.85</v>
      </c>
      <c r="N4007" s="49">
        <v>0.15</v>
      </c>
      <c r="O4007" s="50">
        <f>Ugovori_OPULJP[[#This Row],[Bespovratna sredstva - Ukupno (EU+Nac) HRK
= Ukupna ugovorena vrijednost bespovratnih sredstava]]*Ugovori_OPULJP[[#This Row],[EU STOPA SUFINANCIRANJA %
EU CO-FINANCING RATE %]]</f>
        <v>420284.99900000001</v>
      </c>
      <c r="P4007" s="51">
        <f>Ugovori_OPULJP[[#This Row],[Bespovratna sredstva - EU dio - HRK]]/7.5345</f>
        <v>55781.405401818301</v>
      </c>
      <c r="Q4007" s="50">
        <f>Ugovori_OPULJP[[#This Row],[Bespovratna sredstva - Ukupno (EU+Nac) HRK
= Ukupna ugovorena vrijednost bespovratnih sredstava]]*Ugovori_OPULJP[[#This Row],[STOPA NACIONALNOG SUFINANCIRANJA %]]</f>
        <v>74167.940999999992</v>
      </c>
      <c r="R4007" s="51">
        <f>Ugovori_OPULJP[[#This Row],[Bespovratna sredstva - Nacionalni dio - HRK]]/7.5345</f>
        <v>9843.7774238502861</v>
      </c>
      <c r="S4007" s="52">
        <v>494452.94</v>
      </c>
      <c r="T4007" s="53">
        <f>Ugovori_OPULJP[[#This Row],[Bespovratna sredstva - Ukupno (EU+Nac) HRK
= Ukupna ugovorena vrijednost bespovratnih sredstava]]/7.5345</f>
        <v>65625.182825668584</v>
      </c>
      <c r="U4007" s="50">
        <v>0</v>
      </c>
      <c r="V4007" s="51">
        <f>Ugovori_OPULJP[[#This Row],[Javni doprinos korisnika - HRK]]/7.5345</f>
        <v>0</v>
      </c>
      <c r="W4007" s="50">
        <v>0</v>
      </c>
      <c r="X4007" s="51">
        <f>Ugovori_OPULJP[[#This Row],[Privatni doprinos korisnika - HRK]]/7.5345</f>
        <v>0</v>
      </c>
      <c r="Y4007" s="52">
        <v>494452.94</v>
      </c>
      <c r="Z4007" s="53">
        <f>Ugovori_OPULJP[[#This Row],[UKUPNI PRIHVATLJIVI IZDACI
TOTAL ELIGIBLE EXPENDITURE
= Bespovratna sredstva ukupno + doprinos korisnika
= Ukupni prihvatljivi troškovi
= Ukupna ugovorena vrijednost projekta HRK]]/7.5345</f>
        <v>65625.182825668584</v>
      </c>
      <c r="AA4007" s="44" t="s">
        <v>12326</v>
      </c>
      <c r="AB4007" s="44" t="s">
        <v>753</v>
      </c>
      <c r="AC4007" s="107" t="s">
        <v>14571</v>
      </c>
      <c r="AD4007" s="43" t="s">
        <v>12328</v>
      </c>
    </row>
    <row r="4008" spans="1:30" ht="88.5" customHeight="1" x14ac:dyDescent="0.2">
      <c r="A4008" s="61" t="s">
        <v>14572</v>
      </c>
      <c r="B4008" s="55" t="s">
        <v>12136</v>
      </c>
      <c r="C4008" s="56" t="s">
        <v>12323</v>
      </c>
      <c r="D4008" s="88" t="s">
        <v>13685</v>
      </c>
      <c r="E4008" s="44" t="s">
        <v>76</v>
      </c>
      <c r="F4008" s="62" t="s">
        <v>14573</v>
      </c>
      <c r="G4008" s="62" t="s">
        <v>3944</v>
      </c>
      <c r="H4008" s="59">
        <v>44502</v>
      </c>
      <c r="I4008" s="59">
        <v>45048</v>
      </c>
      <c r="J4008" s="48" t="str">
        <f>IF(Ugovori_OPULJP[[#This Row],[DATUM ZAVRŠETKA OPERACIJE]]&gt;DATE(2024,3,31),"u provedbi","završen")</f>
        <v>završen</v>
      </c>
      <c r="K4008" s="67" t="s">
        <v>14574</v>
      </c>
      <c r="L4008" s="58" t="s">
        <v>155</v>
      </c>
      <c r="M4008" s="49">
        <v>0.85</v>
      </c>
      <c r="N4008" s="49">
        <v>0.15</v>
      </c>
      <c r="O4008" s="50">
        <f>Ugovori_OPULJP[[#This Row],[Bespovratna sredstva - Ukupno (EU+Nac) HRK
= Ukupna ugovorena vrijednost bespovratnih sredstava]]*Ugovori_OPULJP[[#This Row],[EU STOPA SUFINANCIRANJA %
EU CO-FINANCING RATE %]]</f>
        <v>420322.45</v>
      </c>
      <c r="P4008" s="51">
        <f>Ugovori_OPULJP[[#This Row],[Bespovratna sredstva - EU dio - HRK]]/7.5345</f>
        <v>55786.376003716236</v>
      </c>
      <c r="Q4008" s="50">
        <f>Ugovori_OPULJP[[#This Row],[Bespovratna sredstva - Ukupno (EU+Nac) HRK
= Ukupna ugovorena vrijednost bespovratnih sredstava]]*Ugovori_OPULJP[[#This Row],[STOPA NACIONALNOG SUFINANCIRANJA %]]</f>
        <v>74174.55</v>
      </c>
      <c r="R4008" s="51">
        <f>Ugovori_OPULJP[[#This Row],[Bespovratna sredstva - Nacionalni dio - HRK]]/7.5345</f>
        <v>9844.6545888911005</v>
      </c>
      <c r="S4008" s="52">
        <v>494497</v>
      </c>
      <c r="T4008" s="53">
        <f>Ugovori_OPULJP[[#This Row],[Bespovratna sredstva - Ukupno (EU+Nac) HRK
= Ukupna ugovorena vrijednost bespovratnih sredstava]]/7.5345</f>
        <v>65631.030592607334</v>
      </c>
      <c r="U4008" s="50">
        <v>0</v>
      </c>
      <c r="V4008" s="51">
        <f>Ugovori_OPULJP[[#This Row],[Javni doprinos korisnika - HRK]]/7.5345</f>
        <v>0</v>
      </c>
      <c r="W4008" s="50">
        <v>0</v>
      </c>
      <c r="X4008" s="51">
        <f>Ugovori_OPULJP[[#This Row],[Privatni doprinos korisnika - HRK]]/7.5345</f>
        <v>0</v>
      </c>
      <c r="Y4008" s="52">
        <v>494497</v>
      </c>
      <c r="Z4008" s="53">
        <f>Ugovori_OPULJP[[#This Row],[UKUPNI PRIHVATLJIVI IZDACI
TOTAL ELIGIBLE EXPENDITURE
= Bespovratna sredstva ukupno + doprinos korisnika
= Ukupni prihvatljivi troškovi
= Ukupna ugovorena vrijednost projekta HRK]]/7.5345</f>
        <v>65631.030592607334</v>
      </c>
      <c r="AA4008" s="44" t="s">
        <v>12326</v>
      </c>
      <c r="AB4008" s="44" t="s">
        <v>753</v>
      </c>
      <c r="AC4008" s="107" t="s">
        <v>14575</v>
      </c>
      <c r="AD4008" s="43" t="s">
        <v>12328</v>
      </c>
    </row>
    <row r="4009" spans="1:30" ht="88.5" customHeight="1" x14ac:dyDescent="0.2">
      <c r="A4009" s="61" t="s">
        <v>14576</v>
      </c>
      <c r="B4009" s="55" t="s">
        <v>12136</v>
      </c>
      <c r="C4009" s="56" t="s">
        <v>12323</v>
      </c>
      <c r="D4009" s="88" t="s">
        <v>13685</v>
      </c>
      <c r="E4009" s="44" t="s">
        <v>76</v>
      </c>
      <c r="F4009" s="62" t="s">
        <v>14577</v>
      </c>
      <c r="G4009" s="62" t="s">
        <v>14578</v>
      </c>
      <c r="H4009" s="59">
        <v>44508</v>
      </c>
      <c r="I4009" s="59">
        <v>45054</v>
      </c>
      <c r="J4009" s="48" t="str">
        <f>IF(Ugovori_OPULJP[[#This Row],[DATUM ZAVRŠETKA OPERACIJE]]&gt;DATE(2024,3,31),"u provedbi","završen")</f>
        <v>završen</v>
      </c>
      <c r="K4009" s="58" t="s">
        <v>211</v>
      </c>
      <c r="L4009" s="58" t="s">
        <v>211</v>
      </c>
      <c r="M4009" s="49">
        <v>0.85</v>
      </c>
      <c r="N4009" s="49">
        <v>0.15</v>
      </c>
      <c r="O4009" s="50">
        <f>Ugovori_OPULJP[[#This Row],[Bespovratna sredstva - Ukupno (EU+Nac) HRK
= Ukupna ugovorena vrijednost bespovratnih sredstava]]*Ugovori_OPULJP[[#This Row],[EU STOPA SUFINANCIRANJA %
EU CO-FINANCING RATE %]]</f>
        <v>397358</v>
      </c>
      <c r="P4009" s="51">
        <f>Ugovori_OPULJP[[#This Row],[Bespovratna sredstva - EU dio - HRK]]/7.5345</f>
        <v>52738.469706018979</v>
      </c>
      <c r="Q4009" s="50">
        <f>Ugovori_OPULJP[[#This Row],[Bespovratna sredstva - Ukupno (EU+Nac) HRK
= Ukupna ugovorena vrijednost bespovratnih sredstava]]*Ugovori_OPULJP[[#This Row],[STOPA NACIONALNOG SUFINANCIRANJA %]]</f>
        <v>70122</v>
      </c>
      <c r="R4009" s="51">
        <f>Ugovori_OPULJP[[#This Row],[Bespovratna sredstva - Nacionalni dio - HRK]]/7.5345</f>
        <v>9306.7887716504083</v>
      </c>
      <c r="S4009" s="52">
        <v>467480</v>
      </c>
      <c r="T4009" s="53">
        <f>Ugovori_OPULJP[[#This Row],[Bespovratna sredstva - Ukupno (EU+Nac) HRK
= Ukupna ugovorena vrijednost bespovratnih sredstava]]/7.5345</f>
        <v>62045.258477669384</v>
      </c>
      <c r="U4009" s="50">
        <v>0</v>
      </c>
      <c r="V4009" s="51">
        <f>Ugovori_OPULJP[[#This Row],[Javni doprinos korisnika - HRK]]/7.5345</f>
        <v>0</v>
      </c>
      <c r="W4009" s="50">
        <v>0</v>
      </c>
      <c r="X4009" s="51">
        <f>Ugovori_OPULJP[[#This Row],[Privatni doprinos korisnika - HRK]]/7.5345</f>
        <v>0</v>
      </c>
      <c r="Y4009" s="52">
        <v>467480</v>
      </c>
      <c r="Z4009" s="53">
        <f>Ugovori_OPULJP[[#This Row],[UKUPNI PRIHVATLJIVI IZDACI
TOTAL ELIGIBLE EXPENDITURE
= Bespovratna sredstva ukupno + doprinos korisnika
= Ukupni prihvatljivi troškovi
= Ukupna ugovorena vrijednost projekta HRK]]/7.5345</f>
        <v>62045.258477669384</v>
      </c>
      <c r="AA4009" s="44" t="s">
        <v>12326</v>
      </c>
      <c r="AB4009" s="44" t="s">
        <v>753</v>
      </c>
      <c r="AC4009" s="107" t="s">
        <v>14579</v>
      </c>
      <c r="AD4009" s="43" t="s">
        <v>12328</v>
      </c>
    </row>
    <row r="4010" spans="1:30" ht="88.5" customHeight="1" x14ac:dyDescent="0.2">
      <c r="A4010" s="61" t="s">
        <v>14580</v>
      </c>
      <c r="B4010" s="55" t="s">
        <v>12136</v>
      </c>
      <c r="C4010" s="56" t="s">
        <v>12323</v>
      </c>
      <c r="D4010" s="88" t="s">
        <v>13685</v>
      </c>
      <c r="E4010" s="44" t="s">
        <v>76</v>
      </c>
      <c r="F4010" s="62" t="s">
        <v>14581</v>
      </c>
      <c r="G4010" s="62" t="s">
        <v>7319</v>
      </c>
      <c r="H4010" s="59">
        <v>44515</v>
      </c>
      <c r="I4010" s="59">
        <v>44880</v>
      </c>
      <c r="J4010" s="48" t="str">
        <f>IF(Ugovori_OPULJP[[#This Row],[DATUM ZAVRŠETKA OPERACIJE]]&gt;DATE(2024,3,31),"u provedbi","završen")</f>
        <v>završen</v>
      </c>
      <c r="K4010" s="58" t="s">
        <v>9177</v>
      </c>
      <c r="L4010" s="58" t="s">
        <v>37</v>
      </c>
      <c r="M4010" s="49">
        <v>0.85</v>
      </c>
      <c r="N4010" s="49">
        <v>0.15</v>
      </c>
      <c r="O4010" s="50">
        <f>Ugovori_OPULJP[[#This Row],[Bespovratna sredstva - Ukupno (EU+Nac) HRK
= Ukupna ugovorena vrijednost bespovratnih sredstava]]*Ugovori_OPULJP[[#This Row],[EU STOPA SUFINANCIRANJA %
EU CO-FINANCING RATE %]]</f>
        <v>225520.2065</v>
      </c>
      <c r="P4010" s="51">
        <f>Ugovori_OPULJP[[#This Row],[Bespovratna sredstva - EU dio - HRK]]/7.5345</f>
        <v>29931.675160926403</v>
      </c>
      <c r="Q4010" s="50">
        <f>Ugovori_OPULJP[[#This Row],[Bespovratna sredstva - Ukupno (EU+Nac) HRK
= Ukupna ugovorena vrijednost bespovratnih sredstava]]*Ugovori_OPULJP[[#This Row],[STOPA NACIONALNOG SUFINANCIRANJA %]]</f>
        <v>39797.683499999999</v>
      </c>
      <c r="R4010" s="51">
        <f>Ugovori_OPULJP[[#This Row],[Bespovratna sredstva - Nacionalni dio - HRK]]/7.5345</f>
        <v>5282.0603225164241</v>
      </c>
      <c r="S4010" s="52">
        <v>265317.89</v>
      </c>
      <c r="T4010" s="53">
        <f>Ugovori_OPULJP[[#This Row],[Bespovratna sredstva - Ukupno (EU+Nac) HRK
= Ukupna ugovorena vrijednost bespovratnih sredstava]]/7.5345</f>
        <v>35213.735483442826</v>
      </c>
      <c r="U4010" s="50">
        <v>0</v>
      </c>
      <c r="V4010" s="51">
        <f>Ugovori_OPULJP[[#This Row],[Javni doprinos korisnika - HRK]]/7.5345</f>
        <v>0</v>
      </c>
      <c r="W4010" s="50">
        <v>0</v>
      </c>
      <c r="X4010" s="51">
        <f>Ugovori_OPULJP[[#This Row],[Privatni doprinos korisnika - HRK]]/7.5345</f>
        <v>0</v>
      </c>
      <c r="Y4010" s="52">
        <v>265317.89</v>
      </c>
      <c r="Z4010" s="53">
        <f>Ugovori_OPULJP[[#This Row],[UKUPNI PRIHVATLJIVI IZDACI
TOTAL ELIGIBLE EXPENDITURE
= Bespovratna sredstva ukupno + doprinos korisnika
= Ukupni prihvatljivi troškovi
= Ukupna ugovorena vrijednost projekta HRK]]/7.5345</f>
        <v>35213.735483442826</v>
      </c>
      <c r="AA4010" s="44" t="s">
        <v>12326</v>
      </c>
      <c r="AB4010" s="44" t="s">
        <v>753</v>
      </c>
      <c r="AC4010" s="107" t="s">
        <v>14582</v>
      </c>
      <c r="AD4010" s="43" t="s">
        <v>12328</v>
      </c>
    </row>
    <row r="4011" spans="1:30" ht="88.5" customHeight="1" x14ac:dyDescent="0.2">
      <c r="A4011" s="61" t="s">
        <v>14583</v>
      </c>
      <c r="B4011" s="55" t="s">
        <v>12136</v>
      </c>
      <c r="C4011" s="56" t="s">
        <v>12323</v>
      </c>
      <c r="D4011" s="88" t="s">
        <v>13685</v>
      </c>
      <c r="E4011" s="44" t="s">
        <v>76</v>
      </c>
      <c r="F4011" s="62" t="s">
        <v>14584</v>
      </c>
      <c r="G4011" s="62" t="s">
        <v>6101</v>
      </c>
      <c r="H4011" s="59">
        <v>44502</v>
      </c>
      <c r="I4011" s="59">
        <v>44959</v>
      </c>
      <c r="J4011" s="48" t="str">
        <f>IF(Ugovori_OPULJP[[#This Row],[DATUM ZAVRŠETKA OPERACIJE]]&gt;DATE(2024,3,31),"u provedbi","završen")</f>
        <v>završen</v>
      </c>
      <c r="K4011" s="67" t="s">
        <v>211</v>
      </c>
      <c r="L4011" s="58" t="s">
        <v>37</v>
      </c>
      <c r="M4011" s="49">
        <v>0.85</v>
      </c>
      <c r="N4011" s="49">
        <v>0.15</v>
      </c>
      <c r="O4011" s="50">
        <f>Ugovori_OPULJP[[#This Row],[Bespovratna sredstva - Ukupno (EU+Nac) HRK
= Ukupna ugovorena vrijednost bespovratnih sredstava]]*Ugovori_OPULJP[[#This Row],[EU STOPA SUFINANCIRANJA %
EU CO-FINANCING RATE %]]</f>
        <v>399828.848</v>
      </c>
      <c r="P4011" s="51">
        <f>Ugovori_OPULJP[[#This Row],[Bespovratna sredstva - EU dio - HRK]]/7.5345</f>
        <v>53066.407591744639</v>
      </c>
      <c r="Q4011" s="50">
        <f>Ugovori_OPULJP[[#This Row],[Bespovratna sredstva - Ukupno (EU+Nac) HRK
= Ukupna ugovorena vrijednost bespovratnih sredstava]]*Ugovori_OPULJP[[#This Row],[STOPA NACIONALNOG SUFINANCIRANJA %]]</f>
        <v>70558.031999999992</v>
      </c>
      <c r="R4011" s="51">
        <f>Ugovori_OPULJP[[#This Row],[Bespovratna sredstva - Nacionalni dio - HRK]]/7.5345</f>
        <v>9364.6601632490529</v>
      </c>
      <c r="S4011" s="52">
        <v>470386.88</v>
      </c>
      <c r="T4011" s="53">
        <f>Ugovori_OPULJP[[#This Row],[Bespovratna sredstva - Ukupno (EU+Nac) HRK
= Ukupna ugovorena vrijednost bespovratnih sredstava]]/7.5345</f>
        <v>62431.067754993695</v>
      </c>
      <c r="U4011" s="50">
        <v>0</v>
      </c>
      <c r="V4011" s="51">
        <f>Ugovori_OPULJP[[#This Row],[Javni doprinos korisnika - HRK]]/7.5345</f>
        <v>0</v>
      </c>
      <c r="W4011" s="50">
        <v>0</v>
      </c>
      <c r="X4011" s="51">
        <f>Ugovori_OPULJP[[#This Row],[Privatni doprinos korisnika - HRK]]/7.5345</f>
        <v>0</v>
      </c>
      <c r="Y4011" s="52">
        <v>470386.88</v>
      </c>
      <c r="Z4011" s="53">
        <f>Ugovori_OPULJP[[#This Row],[UKUPNI PRIHVATLJIVI IZDACI
TOTAL ELIGIBLE EXPENDITURE
= Bespovratna sredstva ukupno + doprinos korisnika
= Ukupni prihvatljivi troškovi
= Ukupna ugovorena vrijednost projekta HRK]]/7.5345</f>
        <v>62431.067754993695</v>
      </c>
      <c r="AA4011" s="44" t="s">
        <v>12326</v>
      </c>
      <c r="AB4011" s="44" t="s">
        <v>753</v>
      </c>
      <c r="AC4011" s="107" t="s">
        <v>14585</v>
      </c>
      <c r="AD4011" s="43" t="s">
        <v>12328</v>
      </c>
    </row>
    <row r="4012" spans="1:30" ht="88.5" customHeight="1" x14ac:dyDescent="0.2">
      <c r="A4012" s="61" t="s">
        <v>14586</v>
      </c>
      <c r="B4012" s="55" t="s">
        <v>12136</v>
      </c>
      <c r="C4012" s="56" t="s">
        <v>12323</v>
      </c>
      <c r="D4012" s="88" t="s">
        <v>13685</v>
      </c>
      <c r="E4012" s="44" t="s">
        <v>76</v>
      </c>
      <c r="F4012" s="62" t="s">
        <v>14587</v>
      </c>
      <c r="G4012" s="62" t="s">
        <v>14588</v>
      </c>
      <c r="H4012" s="59">
        <v>44608</v>
      </c>
      <c r="I4012" s="59">
        <v>45154</v>
      </c>
      <c r="J4012" s="48" t="str">
        <f>IF(Ugovori_OPULJP[[#This Row],[DATUM ZAVRŠETKA OPERACIJE]]&gt;DATE(2024,3,31),"u provedbi","završen")</f>
        <v>završen</v>
      </c>
      <c r="K4012" s="58" t="s">
        <v>155</v>
      </c>
      <c r="L4012" s="58" t="s">
        <v>155</v>
      </c>
      <c r="M4012" s="68">
        <v>0.85</v>
      </c>
      <c r="N4012" s="49">
        <v>0.15</v>
      </c>
      <c r="O4012" s="50">
        <f>Ugovori_OPULJP[[#This Row],[Bespovratna sredstva - Ukupno (EU+Nac) HRK
= Ukupna ugovorena vrijednost bespovratnih sredstava]]*Ugovori_OPULJP[[#This Row],[EU STOPA SUFINANCIRANJA %
EU CO-FINANCING RATE %]]</f>
        <v>393993.39400000003</v>
      </c>
      <c r="P4012" s="51">
        <f>Ugovori_OPULJP[[#This Row],[Bespovratna sredstva - EU dio - HRK]]/7.5345</f>
        <v>52291.909748490281</v>
      </c>
      <c r="Q4012" s="50">
        <f>Ugovori_OPULJP[[#This Row],[Bespovratna sredstva - Ukupno (EU+Nac) HRK
= Ukupna ugovorena vrijednost bespovratnih sredstava]]*Ugovori_OPULJP[[#This Row],[STOPA NACIONALNOG SUFINANCIRANJA %]]</f>
        <v>69528.245999999999</v>
      </c>
      <c r="R4012" s="51">
        <f>Ugovori_OPULJP[[#This Row],[Bespovratna sredstva - Nacionalni dio - HRK]]/7.5345</f>
        <v>9227.9840732629891</v>
      </c>
      <c r="S4012" s="52">
        <v>463521.64</v>
      </c>
      <c r="T4012" s="53">
        <f>Ugovori_OPULJP[[#This Row],[Bespovratna sredstva - Ukupno (EU+Nac) HRK
= Ukupna ugovorena vrijednost bespovratnih sredstava]]/7.5345</f>
        <v>61519.893821753263</v>
      </c>
      <c r="U4012" s="50">
        <v>0</v>
      </c>
      <c r="V4012" s="51">
        <f>Ugovori_OPULJP[[#This Row],[Javni doprinos korisnika - HRK]]/7.5345</f>
        <v>0</v>
      </c>
      <c r="W4012" s="50">
        <v>0</v>
      </c>
      <c r="X4012" s="51">
        <f>Ugovori_OPULJP[[#This Row],[Privatni doprinos korisnika - HRK]]/7.5345</f>
        <v>0</v>
      </c>
      <c r="Y4012" s="52">
        <v>463521.64</v>
      </c>
      <c r="Z4012" s="53">
        <f>Ugovori_OPULJP[[#This Row],[UKUPNI PRIHVATLJIVI IZDACI
TOTAL ELIGIBLE EXPENDITURE
= Bespovratna sredstva ukupno + doprinos korisnika
= Ukupni prihvatljivi troškovi
= Ukupna ugovorena vrijednost projekta HRK]]/7.5345</f>
        <v>61519.893821753263</v>
      </c>
      <c r="AA4012" s="57" t="s">
        <v>12326</v>
      </c>
      <c r="AB4012" s="57" t="s">
        <v>753</v>
      </c>
      <c r="AC4012" s="107" t="s">
        <v>14589</v>
      </c>
      <c r="AD4012" s="43" t="s">
        <v>12328</v>
      </c>
    </row>
    <row r="4013" spans="1:30" ht="88.5" customHeight="1" x14ac:dyDescent="0.2">
      <c r="A4013" s="61" t="s">
        <v>14590</v>
      </c>
      <c r="B4013" s="55" t="s">
        <v>12136</v>
      </c>
      <c r="C4013" s="56" t="s">
        <v>12323</v>
      </c>
      <c r="D4013" s="88" t="s">
        <v>13685</v>
      </c>
      <c r="E4013" s="44" t="s">
        <v>76</v>
      </c>
      <c r="F4013" s="62" t="s">
        <v>14591</v>
      </c>
      <c r="G4013" s="62" t="s">
        <v>14592</v>
      </c>
      <c r="H4013" s="59">
        <v>44560</v>
      </c>
      <c r="I4013" s="59">
        <v>45107</v>
      </c>
      <c r="J4013" s="48" t="str">
        <f>IF(Ugovori_OPULJP[[#This Row],[DATUM ZAVRŠETKA OPERACIJE]]&gt;DATE(2024,3,31),"u provedbi","završen")</f>
        <v>završen</v>
      </c>
      <c r="K4013" s="58" t="s">
        <v>211</v>
      </c>
      <c r="L4013" s="58" t="s">
        <v>211</v>
      </c>
      <c r="M4013" s="74" t="s">
        <v>3114</v>
      </c>
      <c r="N4013" s="49">
        <v>0.15</v>
      </c>
      <c r="O4013" s="50">
        <f>Ugovori_OPULJP[[#This Row],[Bespovratna sredstva - Ukupno (EU+Nac) HRK
= Ukupna ugovorena vrijednost bespovratnih sredstava]]*Ugovori_OPULJP[[#This Row],[EU STOPA SUFINANCIRANJA %
EU CO-FINANCING RATE %]]</f>
        <v>419696</v>
      </c>
      <c r="P4013" s="51">
        <f>Ugovori_OPULJP[[#This Row],[Bespovratna sredstva - EU dio - HRK]]/7.5345</f>
        <v>55703.231800384892</v>
      </c>
      <c r="Q4013" s="50">
        <f>Ugovori_OPULJP[[#This Row],[Bespovratna sredstva - Ukupno (EU+Nac) HRK
= Ukupna ugovorena vrijednost bespovratnih sredstava]]*Ugovori_OPULJP[[#This Row],[STOPA NACIONALNOG SUFINANCIRANJA %]]</f>
        <v>74064</v>
      </c>
      <c r="R4013" s="51">
        <f>Ugovori_OPULJP[[#This Row],[Bespovratna sredstva - Nacionalni dio - HRK]]/7.5345</f>
        <v>9829.9820824208637</v>
      </c>
      <c r="S4013" s="52">
        <v>493760</v>
      </c>
      <c r="T4013" s="53">
        <f>Ugovori_OPULJP[[#This Row],[Bespovratna sredstva - Ukupno (EU+Nac) HRK
= Ukupna ugovorena vrijednost bespovratnih sredstava]]/7.5345</f>
        <v>65533.213882805758</v>
      </c>
      <c r="U4013" s="50">
        <v>0</v>
      </c>
      <c r="V4013" s="51">
        <f>Ugovori_OPULJP[[#This Row],[Javni doprinos korisnika - HRK]]/7.5345</f>
        <v>0</v>
      </c>
      <c r="W4013" s="50">
        <v>0</v>
      </c>
      <c r="X4013" s="51">
        <f>Ugovori_OPULJP[[#This Row],[Privatni doprinos korisnika - HRK]]/7.5345</f>
        <v>0</v>
      </c>
      <c r="Y4013" s="52">
        <v>493760</v>
      </c>
      <c r="Z4013" s="53">
        <f>Ugovori_OPULJP[[#This Row],[UKUPNI PRIHVATLJIVI IZDACI
TOTAL ELIGIBLE EXPENDITURE
= Bespovratna sredstva ukupno + doprinos korisnika
= Ukupni prihvatljivi troškovi
= Ukupna ugovorena vrijednost projekta HRK]]/7.5345</f>
        <v>65533.213882805758</v>
      </c>
      <c r="AA4013" s="57" t="s">
        <v>12326</v>
      </c>
      <c r="AB4013" s="57" t="s">
        <v>753</v>
      </c>
      <c r="AC4013" s="107" t="s">
        <v>14593</v>
      </c>
      <c r="AD4013" s="43" t="s">
        <v>12328</v>
      </c>
    </row>
    <row r="4014" spans="1:30" ht="88.5" customHeight="1" x14ac:dyDescent="0.2">
      <c r="A4014" s="61" t="s">
        <v>14594</v>
      </c>
      <c r="B4014" s="55" t="s">
        <v>12136</v>
      </c>
      <c r="C4014" s="56" t="s">
        <v>12323</v>
      </c>
      <c r="D4014" s="88" t="s">
        <v>13685</v>
      </c>
      <c r="E4014" s="44" t="s">
        <v>76</v>
      </c>
      <c r="F4014" s="62" t="s">
        <v>14595</v>
      </c>
      <c r="G4014" s="62" t="s">
        <v>14596</v>
      </c>
      <c r="H4014" s="59">
        <v>44560</v>
      </c>
      <c r="I4014" s="59">
        <v>45015</v>
      </c>
      <c r="J4014" s="48" t="str">
        <f>IF(Ugovori_OPULJP[[#This Row],[DATUM ZAVRŠETKA OPERACIJE]]&gt;DATE(2024,3,31),"u provedbi","završen")</f>
        <v>završen</v>
      </c>
      <c r="K4014" s="58" t="s">
        <v>211</v>
      </c>
      <c r="L4014" s="58" t="s">
        <v>211</v>
      </c>
      <c r="M4014" s="74" t="s">
        <v>3114</v>
      </c>
      <c r="N4014" s="49">
        <v>0.15</v>
      </c>
      <c r="O4014" s="50">
        <f>Ugovori_OPULJP[[#This Row],[Bespovratna sredstva - Ukupno (EU+Nac) HRK
= Ukupna ugovorena vrijednost bespovratnih sredstava]]*Ugovori_OPULJP[[#This Row],[EU STOPA SUFINANCIRANJA %
EU CO-FINANCING RATE %]]</f>
        <v>375275</v>
      </c>
      <c r="P4014" s="51">
        <f>Ugovori_OPULJP[[#This Row],[Bespovratna sredstva - EU dio - HRK]]/7.5345</f>
        <v>49807.551927798791</v>
      </c>
      <c r="Q4014" s="50">
        <f>Ugovori_OPULJP[[#This Row],[Bespovratna sredstva - Ukupno (EU+Nac) HRK
= Ukupna ugovorena vrijednost bespovratnih sredstava]]*Ugovori_OPULJP[[#This Row],[STOPA NACIONALNOG SUFINANCIRANJA %]]</f>
        <v>66225</v>
      </c>
      <c r="R4014" s="51">
        <f>Ugovori_OPULJP[[#This Row],[Bespovratna sredstva - Nacionalni dio - HRK]]/7.5345</f>
        <v>8789.5679872586097</v>
      </c>
      <c r="S4014" s="52">
        <v>441500</v>
      </c>
      <c r="T4014" s="53">
        <f>Ugovori_OPULJP[[#This Row],[Bespovratna sredstva - Ukupno (EU+Nac) HRK
= Ukupna ugovorena vrijednost bespovratnih sredstava]]/7.5345</f>
        <v>58597.119915057403</v>
      </c>
      <c r="U4014" s="50">
        <v>0</v>
      </c>
      <c r="V4014" s="51">
        <f>Ugovori_OPULJP[[#This Row],[Javni doprinos korisnika - HRK]]/7.5345</f>
        <v>0</v>
      </c>
      <c r="W4014" s="50">
        <v>0</v>
      </c>
      <c r="X4014" s="51">
        <f>Ugovori_OPULJP[[#This Row],[Privatni doprinos korisnika - HRK]]/7.5345</f>
        <v>0</v>
      </c>
      <c r="Y4014" s="52">
        <v>441500</v>
      </c>
      <c r="Z4014" s="53">
        <f>Ugovori_OPULJP[[#This Row],[UKUPNI PRIHVATLJIVI IZDACI
TOTAL ELIGIBLE EXPENDITURE
= Bespovratna sredstva ukupno + doprinos korisnika
= Ukupni prihvatljivi troškovi
= Ukupna ugovorena vrijednost projekta HRK]]/7.5345</f>
        <v>58597.119915057403</v>
      </c>
      <c r="AA4014" s="57" t="s">
        <v>12326</v>
      </c>
      <c r="AB4014" s="57" t="s">
        <v>753</v>
      </c>
      <c r="AC4014" s="107" t="s">
        <v>14597</v>
      </c>
      <c r="AD4014" s="43" t="s">
        <v>12328</v>
      </c>
    </row>
    <row r="4015" spans="1:30" ht="88.5" customHeight="1" x14ac:dyDescent="0.2">
      <c r="A4015" s="61" t="s">
        <v>14598</v>
      </c>
      <c r="B4015" s="55" t="s">
        <v>12136</v>
      </c>
      <c r="C4015" s="56" t="s">
        <v>12323</v>
      </c>
      <c r="D4015" s="88" t="s">
        <v>13685</v>
      </c>
      <c r="E4015" s="44" t="s">
        <v>76</v>
      </c>
      <c r="F4015" s="62" t="s">
        <v>14599</v>
      </c>
      <c r="G4015" s="45" t="s">
        <v>3259</v>
      </c>
      <c r="H4015" s="59">
        <v>44560</v>
      </c>
      <c r="I4015" s="59">
        <v>44925</v>
      </c>
      <c r="J4015" s="48" t="str">
        <f>IF(Ugovori_OPULJP[[#This Row],[DATUM ZAVRŠETKA OPERACIJE]]&gt;DATE(2024,3,31),"u provedbi","završen")</f>
        <v>završen</v>
      </c>
      <c r="K4015" s="58" t="s">
        <v>14574</v>
      </c>
      <c r="L4015" s="58" t="s">
        <v>37</v>
      </c>
      <c r="M4015" s="74" t="s">
        <v>3114</v>
      </c>
      <c r="N4015" s="49">
        <v>0.15</v>
      </c>
      <c r="O4015" s="50">
        <f>Ugovori_OPULJP[[#This Row],[Bespovratna sredstva - Ukupno (EU+Nac) HRK
= Ukupna ugovorena vrijednost bespovratnih sredstava]]*Ugovori_OPULJP[[#This Row],[EU STOPA SUFINANCIRANJA %
EU CO-FINANCING RATE %]]</f>
        <v>408185.3</v>
      </c>
      <c r="P4015" s="51">
        <f>Ugovori_OPULJP[[#This Row],[Bespovratna sredstva - EU dio - HRK]]/7.5345</f>
        <v>54175.499369566656</v>
      </c>
      <c r="Q4015" s="50">
        <f>Ugovori_OPULJP[[#This Row],[Bespovratna sredstva - Ukupno (EU+Nac) HRK
= Ukupna ugovorena vrijednost bespovratnih sredstava]]*Ugovori_OPULJP[[#This Row],[STOPA NACIONALNOG SUFINANCIRANJA %]]</f>
        <v>72032.7</v>
      </c>
      <c r="R4015" s="51">
        <f>Ugovori_OPULJP[[#This Row],[Bespovratna sredstva - Nacionalni dio - HRK]]/7.5345</f>
        <v>9560.382241688234</v>
      </c>
      <c r="S4015" s="52">
        <v>480218</v>
      </c>
      <c r="T4015" s="53">
        <f>Ugovori_OPULJP[[#This Row],[Bespovratna sredstva - Ukupno (EU+Nac) HRK
= Ukupna ugovorena vrijednost bespovratnih sredstava]]/7.5345</f>
        <v>63735.881611254888</v>
      </c>
      <c r="U4015" s="50">
        <v>0</v>
      </c>
      <c r="V4015" s="51">
        <f>Ugovori_OPULJP[[#This Row],[Javni doprinos korisnika - HRK]]/7.5345</f>
        <v>0</v>
      </c>
      <c r="W4015" s="50">
        <v>0</v>
      </c>
      <c r="X4015" s="51">
        <f>Ugovori_OPULJP[[#This Row],[Privatni doprinos korisnika - HRK]]/7.5345</f>
        <v>0</v>
      </c>
      <c r="Y4015" s="52">
        <v>480218</v>
      </c>
      <c r="Z4015" s="53">
        <f>Ugovori_OPULJP[[#This Row],[UKUPNI PRIHVATLJIVI IZDACI
TOTAL ELIGIBLE EXPENDITURE
= Bespovratna sredstva ukupno + doprinos korisnika
= Ukupni prihvatljivi troškovi
= Ukupna ugovorena vrijednost projekta HRK]]/7.5345</f>
        <v>63735.881611254888</v>
      </c>
      <c r="AA4015" s="57" t="s">
        <v>12326</v>
      </c>
      <c r="AB4015" s="57" t="s">
        <v>753</v>
      </c>
      <c r="AC4015" s="107" t="s">
        <v>14600</v>
      </c>
      <c r="AD4015" s="43" t="s">
        <v>12328</v>
      </c>
    </row>
    <row r="4016" spans="1:30" ht="88.5" customHeight="1" x14ac:dyDescent="0.2">
      <c r="A4016" s="61" t="s">
        <v>14601</v>
      </c>
      <c r="B4016" s="55" t="s">
        <v>12136</v>
      </c>
      <c r="C4016" s="56" t="s">
        <v>12323</v>
      </c>
      <c r="D4016" s="56" t="s">
        <v>13685</v>
      </c>
      <c r="E4016" s="57" t="s">
        <v>76</v>
      </c>
      <c r="F4016" s="62" t="s">
        <v>14602</v>
      </c>
      <c r="G4016" s="62" t="s">
        <v>14603</v>
      </c>
      <c r="H4016" s="59">
        <v>44671</v>
      </c>
      <c r="I4016" s="59">
        <v>45036</v>
      </c>
      <c r="J4016" s="48" t="str">
        <f>IF(Ugovori_OPULJP[[#This Row],[DATUM ZAVRŠETKA OPERACIJE]]&gt;DATE(2024,3,31),"u provedbi","završen")</f>
        <v>završen</v>
      </c>
      <c r="K4016" s="67" t="s">
        <v>9177</v>
      </c>
      <c r="L4016" s="58" t="s">
        <v>37</v>
      </c>
      <c r="M4016" s="87" t="s">
        <v>3114</v>
      </c>
      <c r="N4016" s="49">
        <v>0.15</v>
      </c>
      <c r="O4016" s="50">
        <f>Ugovori_OPULJP[[#This Row],[Bespovratna sredstva - Ukupno (EU+Nac) HRK
= Ukupna ugovorena vrijednost bespovratnih sredstava]]*Ugovori_OPULJP[[#This Row],[EU STOPA SUFINANCIRANJA %
EU CO-FINANCING RATE %]]</f>
        <v>368804.16249999998</v>
      </c>
      <c r="P4016" s="51">
        <f>Ugovori_OPULJP[[#This Row],[Bespovratna sredstva - EU dio - HRK]]/7.5345</f>
        <v>48948.724202004109</v>
      </c>
      <c r="Q4016" s="50">
        <f>Ugovori_OPULJP[[#This Row],[Bespovratna sredstva - Ukupno (EU+Nac) HRK
= Ukupna ugovorena vrijednost bespovratnih sredstava]]*Ugovori_OPULJP[[#This Row],[STOPA NACIONALNOG SUFINANCIRANJA %]]</f>
        <v>65083.087499999994</v>
      </c>
      <c r="R4016" s="51">
        <f>Ugovori_OPULJP[[#This Row],[Bespovratna sredstva - Nacionalni dio - HRK]]/7.5345</f>
        <v>8638.0101532948429</v>
      </c>
      <c r="S4016" s="52">
        <v>433887.25</v>
      </c>
      <c r="T4016" s="53">
        <f>Ugovori_OPULJP[[#This Row],[Bespovratna sredstva - Ukupno (EU+Nac) HRK
= Ukupna ugovorena vrijednost bespovratnih sredstava]]/7.5345</f>
        <v>57586.734355298955</v>
      </c>
      <c r="U4016" s="50">
        <v>0</v>
      </c>
      <c r="V4016" s="51">
        <f>Ugovori_OPULJP[[#This Row],[Javni doprinos korisnika - HRK]]/7.5345</f>
        <v>0</v>
      </c>
      <c r="W4016" s="50">
        <v>0</v>
      </c>
      <c r="X4016" s="51">
        <f>Ugovori_OPULJP[[#This Row],[Privatni doprinos korisnika - HRK]]/7.5345</f>
        <v>0</v>
      </c>
      <c r="Y4016" s="52">
        <v>433887.25</v>
      </c>
      <c r="Z4016" s="53">
        <f>Ugovori_OPULJP[[#This Row],[UKUPNI PRIHVATLJIVI IZDACI
TOTAL ELIGIBLE EXPENDITURE
= Bespovratna sredstva ukupno + doprinos korisnika
= Ukupni prihvatljivi troškovi
= Ukupna ugovorena vrijednost projekta HRK]]/7.5345</f>
        <v>57586.734355298955</v>
      </c>
      <c r="AA4016" s="44" t="s">
        <v>12326</v>
      </c>
      <c r="AB4016" s="44" t="s">
        <v>753</v>
      </c>
      <c r="AC4016" s="107" t="s">
        <v>14604</v>
      </c>
      <c r="AD4016" s="43" t="s">
        <v>12328</v>
      </c>
    </row>
    <row r="4017" spans="1:30" ht="88.5" customHeight="1" x14ac:dyDescent="0.2">
      <c r="A4017" s="61" t="s">
        <v>14605</v>
      </c>
      <c r="B4017" s="55" t="s">
        <v>12136</v>
      </c>
      <c r="C4017" s="56" t="s">
        <v>12323</v>
      </c>
      <c r="D4017" s="88" t="s">
        <v>13685</v>
      </c>
      <c r="E4017" s="44" t="s">
        <v>76</v>
      </c>
      <c r="F4017" s="62" t="s">
        <v>14606</v>
      </c>
      <c r="G4017" s="45" t="s">
        <v>1198</v>
      </c>
      <c r="H4017" s="59">
        <v>44614</v>
      </c>
      <c r="I4017" s="59">
        <v>44979</v>
      </c>
      <c r="J4017" s="48" t="str">
        <f>IF(Ugovori_OPULJP[[#This Row],[DATUM ZAVRŠETKA OPERACIJE]]&gt;DATE(2024,3,31),"u provedbi","završen")</f>
        <v>završen</v>
      </c>
      <c r="K4017" s="58" t="s">
        <v>211</v>
      </c>
      <c r="L4017" s="58" t="s">
        <v>211</v>
      </c>
      <c r="M4017" s="49">
        <v>0.85</v>
      </c>
      <c r="N4017" s="49">
        <v>0.15</v>
      </c>
      <c r="O4017" s="50">
        <f>Ugovori_OPULJP[[#This Row],[Bespovratna sredstva - Ukupno (EU+Nac) HRK
= Ukupna ugovorena vrijednost bespovratnih sredstava]]*Ugovori_OPULJP[[#This Row],[EU STOPA SUFINANCIRANJA %
EU CO-FINANCING RATE %]]</f>
        <v>315305.27299999999</v>
      </c>
      <c r="P4017" s="51">
        <f>Ugovori_OPULJP[[#This Row],[Bespovratna sredstva - EU dio - HRK]]/7.5345</f>
        <v>41848.20134050036</v>
      </c>
      <c r="Q4017" s="50">
        <f>Ugovori_OPULJP[[#This Row],[Bespovratna sredstva - Ukupno (EU+Nac) HRK
= Ukupna ugovorena vrijednost bespovratnih sredstava]]*Ugovori_OPULJP[[#This Row],[STOPA NACIONALNOG SUFINANCIRANJA %]]</f>
        <v>55642.106999999996</v>
      </c>
      <c r="R4017" s="51">
        <f>Ugovori_OPULJP[[#This Row],[Bespovratna sredstva - Nacionalni dio - HRK]]/7.5345</f>
        <v>7384.9767071471224</v>
      </c>
      <c r="S4017" s="52">
        <v>370947.38</v>
      </c>
      <c r="T4017" s="53">
        <f>Ugovori_OPULJP[[#This Row],[Bespovratna sredstva - Ukupno (EU+Nac) HRK
= Ukupna ugovorena vrijednost bespovratnih sredstava]]/7.5345</f>
        <v>49233.178047647489</v>
      </c>
      <c r="U4017" s="50">
        <v>0</v>
      </c>
      <c r="V4017" s="51">
        <f>Ugovori_OPULJP[[#This Row],[Javni doprinos korisnika - HRK]]/7.5345</f>
        <v>0</v>
      </c>
      <c r="W4017" s="50">
        <v>0</v>
      </c>
      <c r="X4017" s="51">
        <f>Ugovori_OPULJP[[#This Row],[Privatni doprinos korisnika - HRK]]/7.5345</f>
        <v>0</v>
      </c>
      <c r="Y4017" s="52">
        <v>370947.38</v>
      </c>
      <c r="Z4017" s="53">
        <f>Ugovori_OPULJP[[#This Row],[UKUPNI PRIHVATLJIVI IZDACI
TOTAL ELIGIBLE EXPENDITURE
= Bespovratna sredstva ukupno + doprinos korisnika
= Ukupni prihvatljivi troškovi
= Ukupna ugovorena vrijednost projekta HRK]]/7.5345</f>
        <v>49233.178047647489</v>
      </c>
      <c r="AA4017" s="44" t="s">
        <v>12326</v>
      </c>
      <c r="AB4017" s="44" t="s">
        <v>753</v>
      </c>
      <c r="AC4017" s="107" t="s">
        <v>14607</v>
      </c>
      <c r="AD4017" s="43" t="s">
        <v>12328</v>
      </c>
    </row>
    <row r="4018" spans="1:30" ht="88.5" customHeight="1" x14ac:dyDescent="0.2">
      <c r="A4018" s="61" t="s">
        <v>14608</v>
      </c>
      <c r="B4018" s="55" t="s">
        <v>12136</v>
      </c>
      <c r="C4018" s="56" t="s">
        <v>12323</v>
      </c>
      <c r="D4018" s="88" t="s">
        <v>13685</v>
      </c>
      <c r="E4018" s="44" t="s">
        <v>76</v>
      </c>
      <c r="F4018" s="62" t="s">
        <v>14609</v>
      </c>
      <c r="G4018" s="62" t="s">
        <v>5685</v>
      </c>
      <c r="H4018" s="59">
        <v>44641</v>
      </c>
      <c r="I4018" s="59">
        <v>45006</v>
      </c>
      <c r="J4018" s="48" t="str">
        <f>IF(Ugovori_OPULJP[[#This Row],[DATUM ZAVRŠETKA OPERACIJE]]&gt;DATE(2024,3,31),"u provedbi","završen")</f>
        <v>završen</v>
      </c>
      <c r="K4018" s="67" t="s">
        <v>211</v>
      </c>
      <c r="L4018" s="58" t="s">
        <v>37</v>
      </c>
      <c r="M4018" s="49">
        <v>0.85</v>
      </c>
      <c r="N4018" s="49">
        <v>0.15</v>
      </c>
      <c r="O4018" s="50">
        <f>Ugovori_OPULJP[[#This Row],[Bespovratna sredstva - Ukupno (EU+Nac) HRK
= Ukupna ugovorena vrijednost bespovratnih sredstava]]*Ugovori_OPULJP[[#This Row],[EU STOPA SUFINANCIRANJA %
EU CO-FINANCING RATE %]]</f>
        <v>414345.83649999998</v>
      </c>
      <c r="P4018" s="51">
        <f>Ugovori_OPULJP[[#This Row],[Bespovratna sredstva - EU dio - HRK]]/7.5345</f>
        <v>54993.143075187465</v>
      </c>
      <c r="Q4018" s="50">
        <f>Ugovori_OPULJP[[#This Row],[Bespovratna sredstva - Ukupno (EU+Nac) HRK
= Ukupna ugovorena vrijednost bespovratnih sredstava]]*Ugovori_OPULJP[[#This Row],[STOPA NACIONALNOG SUFINANCIRANJA %]]</f>
        <v>73119.853499999997</v>
      </c>
      <c r="R4018" s="51">
        <f>Ugovori_OPULJP[[#This Row],[Bespovratna sredstva - Nacionalni dio - HRK]]/7.5345</f>
        <v>9704.672307386023</v>
      </c>
      <c r="S4018" s="52">
        <v>487465.69</v>
      </c>
      <c r="T4018" s="53">
        <f>Ugovori_OPULJP[[#This Row],[Bespovratna sredstva - Ukupno (EU+Nac) HRK
= Ukupna ugovorena vrijednost bespovratnih sredstava]]/7.5345</f>
        <v>64697.815382573492</v>
      </c>
      <c r="U4018" s="50">
        <v>0</v>
      </c>
      <c r="V4018" s="51">
        <f>Ugovori_OPULJP[[#This Row],[Javni doprinos korisnika - HRK]]/7.5345</f>
        <v>0</v>
      </c>
      <c r="W4018" s="50">
        <v>0</v>
      </c>
      <c r="X4018" s="51">
        <f>Ugovori_OPULJP[[#This Row],[Privatni doprinos korisnika - HRK]]/7.5345</f>
        <v>0</v>
      </c>
      <c r="Y4018" s="52">
        <v>487465.69</v>
      </c>
      <c r="Z4018" s="53">
        <f>Ugovori_OPULJP[[#This Row],[UKUPNI PRIHVATLJIVI IZDACI
TOTAL ELIGIBLE EXPENDITURE
= Bespovratna sredstva ukupno + doprinos korisnika
= Ukupni prihvatljivi troškovi
= Ukupna ugovorena vrijednost projekta HRK]]/7.5345</f>
        <v>64697.815382573492</v>
      </c>
      <c r="AA4018" s="44" t="s">
        <v>12326</v>
      </c>
      <c r="AB4018" s="44" t="s">
        <v>753</v>
      </c>
      <c r="AC4018" s="107" t="s">
        <v>14610</v>
      </c>
      <c r="AD4018" s="43" t="s">
        <v>12328</v>
      </c>
    </row>
    <row r="4019" spans="1:30" ht="88.5" customHeight="1" x14ac:dyDescent="0.2">
      <c r="A4019" s="61" t="s">
        <v>14611</v>
      </c>
      <c r="B4019" s="55" t="s">
        <v>12136</v>
      </c>
      <c r="C4019" s="56" t="s">
        <v>12323</v>
      </c>
      <c r="D4019" s="88" t="s">
        <v>13685</v>
      </c>
      <c r="E4019" s="44" t="s">
        <v>76</v>
      </c>
      <c r="F4019" s="62" t="s">
        <v>14612</v>
      </c>
      <c r="G4019" s="62" t="s">
        <v>3349</v>
      </c>
      <c r="H4019" s="59">
        <v>44626</v>
      </c>
      <c r="I4019" s="59">
        <v>44991</v>
      </c>
      <c r="J4019" s="48" t="str">
        <f>IF(Ugovori_OPULJP[[#This Row],[DATUM ZAVRŠETKA OPERACIJE]]&gt;DATE(2024,3,31),"u provedbi","završen")</f>
        <v>završen</v>
      </c>
      <c r="K4019" s="58" t="s">
        <v>211</v>
      </c>
      <c r="L4019" s="58" t="s">
        <v>211</v>
      </c>
      <c r="M4019" s="49">
        <v>0.85</v>
      </c>
      <c r="N4019" s="49">
        <v>0.15</v>
      </c>
      <c r="O4019" s="50">
        <f>Ugovori_OPULJP[[#This Row],[Bespovratna sredstva - Ukupno (EU+Nac) HRK
= Ukupna ugovorena vrijednost bespovratnih sredstava]]*Ugovori_OPULJP[[#This Row],[EU STOPA SUFINANCIRANJA %
EU CO-FINANCING RATE %]]</f>
        <v>393972.83250000002</v>
      </c>
      <c r="P4019" s="51">
        <f>Ugovori_OPULJP[[#This Row],[Bespovratna sredstva - EU dio - HRK]]/7.5345</f>
        <v>52289.180768465063</v>
      </c>
      <c r="Q4019" s="50">
        <f>Ugovori_OPULJP[[#This Row],[Bespovratna sredstva - Ukupno (EU+Nac) HRK
= Ukupna ugovorena vrijednost bespovratnih sredstava]]*Ugovori_OPULJP[[#This Row],[STOPA NACIONALNOG SUFINANCIRANJA %]]</f>
        <v>69524.617499999993</v>
      </c>
      <c r="R4019" s="51">
        <f>Ugovori_OPULJP[[#This Row],[Bespovratna sredstva - Nacionalni dio - HRK]]/7.5345</f>
        <v>9227.5024885526564</v>
      </c>
      <c r="S4019" s="52">
        <v>463497.45</v>
      </c>
      <c r="T4019" s="53">
        <f>Ugovori_OPULJP[[#This Row],[Bespovratna sredstva - Ukupno (EU+Nac) HRK
= Ukupna ugovorena vrijednost bespovratnih sredstava]]/7.5345</f>
        <v>61516.683257017714</v>
      </c>
      <c r="U4019" s="50">
        <v>0</v>
      </c>
      <c r="V4019" s="51">
        <f>Ugovori_OPULJP[[#This Row],[Javni doprinos korisnika - HRK]]/7.5345</f>
        <v>0</v>
      </c>
      <c r="W4019" s="50">
        <v>0</v>
      </c>
      <c r="X4019" s="51">
        <f>Ugovori_OPULJP[[#This Row],[Privatni doprinos korisnika - HRK]]/7.5345</f>
        <v>0</v>
      </c>
      <c r="Y4019" s="52">
        <v>463497.45</v>
      </c>
      <c r="Z4019" s="53">
        <f>Ugovori_OPULJP[[#This Row],[UKUPNI PRIHVATLJIVI IZDACI
TOTAL ELIGIBLE EXPENDITURE
= Bespovratna sredstva ukupno + doprinos korisnika
= Ukupni prihvatljivi troškovi
= Ukupna ugovorena vrijednost projekta HRK]]/7.5345</f>
        <v>61516.683257017714</v>
      </c>
      <c r="AA4019" s="44" t="s">
        <v>12326</v>
      </c>
      <c r="AB4019" s="44" t="s">
        <v>753</v>
      </c>
      <c r="AC4019" s="107" t="s">
        <v>14613</v>
      </c>
      <c r="AD4019" s="43" t="s">
        <v>12328</v>
      </c>
    </row>
    <row r="4020" spans="1:30" ht="88.5" customHeight="1" x14ac:dyDescent="0.2">
      <c r="A4020" s="61" t="s">
        <v>14614</v>
      </c>
      <c r="B4020" s="55" t="s">
        <v>12136</v>
      </c>
      <c r="C4020" s="56" t="s">
        <v>12323</v>
      </c>
      <c r="D4020" s="88" t="s">
        <v>13685</v>
      </c>
      <c r="E4020" s="44" t="s">
        <v>76</v>
      </c>
      <c r="F4020" s="62" t="s">
        <v>14615</v>
      </c>
      <c r="G4020" s="62" t="s">
        <v>1775</v>
      </c>
      <c r="H4020" s="59">
        <v>44608</v>
      </c>
      <c r="I4020" s="59">
        <v>45154</v>
      </c>
      <c r="J4020" s="48" t="str">
        <f>IF(Ugovori_OPULJP[[#This Row],[DATUM ZAVRŠETKA OPERACIJE]]&gt;DATE(2024,3,31),"u provedbi","završen")</f>
        <v>završen</v>
      </c>
      <c r="K4020" s="58" t="s">
        <v>543</v>
      </c>
      <c r="L4020" s="58" t="s">
        <v>271</v>
      </c>
      <c r="M4020" s="68">
        <v>0.85</v>
      </c>
      <c r="N4020" s="49">
        <v>0.15</v>
      </c>
      <c r="O4020" s="50">
        <f>Ugovori_OPULJP[[#This Row],[Bespovratna sredstva - Ukupno (EU+Nac) HRK
= Ukupna ugovorena vrijednost bespovratnih sredstava]]*Ugovori_OPULJP[[#This Row],[EU STOPA SUFINANCIRANJA %
EU CO-FINANCING RATE %]]</f>
        <v>396854.6385</v>
      </c>
      <c r="P4020" s="51">
        <f>Ugovori_OPULJP[[#This Row],[Bespovratna sredstva - EU dio - HRK]]/7.5345</f>
        <v>52671.66215409118</v>
      </c>
      <c r="Q4020" s="50">
        <f>Ugovori_OPULJP[[#This Row],[Bespovratna sredstva - Ukupno (EU+Nac) HRK
= Ukupna ugovorena vrijednost bespovratnih sredstava]]*Ugovori_OPULJP[[#This Row],[STOPA NACIONALNOG SUFINANCIRANJA %]]</f>
        <v>70033.171499999997</v>
      </c>
      <c r="R4020" s="51">
        <f>Ugovori_OPULJP[[#This Row],[Bespovratna sredstva - Nacionalni dio - HRK]]/7.5345</f>
        <v>9294.9992036631484</v>
      </c>
      <c r="S4020" s="52">
        <v>466887.81</v>
      </c>
      <c r="T4020" s="53">
        <f>Ugovori_OPULJP[[#This Row],[Bespovratna sredstva - Ukupno (EU+Nac) HRK
= Ukupna ugovorena vrijednost bespovratnih sredstava]]/7.5345</f>
        <v>61966.661357754325</v>
      </c>
      <c r="U4020" s="50">
        <v>0</v>
      </c>
      <c r="V4020" s="51">
        <f>Ugovori_OPULJP[[#This Row],[Javni doprinos korisnika - HRK]]/7.5345</f>
        <v>0</v>
      </c>
      <c r="W4020" s="50">
        <v>0</v>
      </c>
      <c r="X4020" s="51">
        <f>Ugovori_OPULJP[[#This Row],[Privatni doprinos korisnika - HRK]]/7.5345</f>
        <v>0</v>
      </c>
      <c r="Y4020" s="52">
        <v>466887.81</v>
      </c>
      <c r="Z4020" s="53">
        <f>Ugovori_OPULJP[[#This Row],[UKUPNI PRIHVATLJIVI IZDACI
TOTAL ELIGIBLE EXPENDITURE
= Bespovratna sredstva ukupno + doprinos korisnika
= Ukupni prihvatljivi troškovi
= Ukupna ugovorena vrijednost projekta HRK]]/7.5345</f>
        <v>61966.661357754325</v>
      </c>
      <c r="AA4020" s="57" t="s">
        <v>12326</v>
      </c>
      <c r="AB4020" s="57" t="s">
        <v>753</v>
      </c>
      <c r="AC4020" s="107" t="s">
        <v>14616</v>
      </c>
      <c r="AD4020" s="43" t="s">
        <v>12328</v>
      </c>
    </row>
    <row r="4021" spans="1:30" ht="88.5" customHeight="1" x14ac:dyDescent="0.2">
      <c r="A4021" s="61" t="s">
        <v>14617</v>
      </c>
      <c r="B4021" s="55" t="s">
        <v>12136</v>
      </c>
      <c r="C4021" s="56" t="s">
        <v>12323</v>
      </c>
      <c r="D4021" s="88" t="s">
        <v>13685</v>
      </c>
      <c r="E4021" s="44" t="s">
        <v>76</v>
      </c>
      <c r="F4021" s="62" t="s">
        <v>14618</v>
      </c>
      <c r="G4021" s="62" t="s">
        <v>3960</v>
      </c>
      <c r="H4021" s="59">
        <v>44641</v>
      </c>
      <c r="I4021" s="59">
        <v>45006</v>
      </c>
      <c r="J4021" s="48" t="str">
        <f>IF(Ugovori_OPULJP[[#This Row],[DATUM ZAVRŠETKA OPERACIJE]]&gt;DATE(2024,3,31),"u provedbi","završen")</f>
        <v>završen</v>
      </c>
      <c r="K4021" s="67" t="s">
        <v>211</v>
      </c>
      <c r="L4021" s="58" t="s">
        <v>211</v>
      </c>
      <c r="M4021" s="49">
        <v>0.85</v>
      </c>
      <c r="N4021" s="49">
        <v>0.15</v>
      </c>
      <c r="O4021" s="50">
        <f>Ugovori_OPULJP[[#This Row],[Bespovratna sredstva - Ukupno (EU+Nac) HRK
= Ukupna ugovorena vrijednost bespovratnih sredstava]]*Ugovori_OPULJP[[#This Row],[EU STOPA SUFINANCIRANJA %
EU CO-FINANCING RATE %]]</f>
        <v>217268.54249999998</v>
      </c>
      <c r="P4021" s="51">
        <f>Ugovori_OPULJP[[#This Row],[Bespovratna sredstva - EU dio - HRK]]/7.5345</f>
        <v>28836.491140752536</v>
      </c>
      <c r="Q4021" s="50">
        <f>Ugovori_OPULJP[[#This Row],[Bespovratna sredstva - Ukupno (EU+Nac) HRK
= Ukupna ugovorena vrijednost bespovratnih sredstava]]*Ugovori_OPULJP[[#This Row],[STOPA NACIONALNOG SUFINANCIRANJA %]]</f>
        <v>38341.5075</v>
      </c>
      <c r="R4021" s="51">
        <f>Ugovori_OPULJP[[#This Row],[Bespovratna sredstva - Nacionalni dio - HRK]]/7.5345</f>
        <v>5088.7925542504472</v>
      </c>
      <c r="S4021" s="52">
        <v>255610.05</v>
      </c>
      <c r="T4021" s="53">
        <f>Ugovori_OPULJP[[#This Row],[Bespovratna sredstva - Ukupno (EU+Nac) HRK
= Ukupna ugovorena vrijednost bespovratnih sredstava]]/7.5345</f>
        <v>33925.283695002981</v>
      </c>
      <c r="U4021" s="50">
        <v>0</v>
      </c>
      <c r="V4021" s="51">
        <f>Ugovori_OPULJP[[#This Row],[Javni doprinos korisnika - HRK]]/7.5345</f>
        <v>0</v>
      </c>
      <c r="W4021" s="50">
        <v>0</v>
      </c>
      <c r="X4021" s="51">
        <f>Ugovori_OPULJP[[#This Row],[Privatni doprinos korisnika - HRK]]/7.5345</f>
        <v>0</v>
      </c>
      <c r="Y4021" s="52">
        <v>255610.05</v>
      </c>
      <c r="Z4021" s="53">
        <f>Ugovori_OPULJP[[#This Row],[UKUPNI PRIHVATLJIVI IZDACI
TOTAL ELIGIBLE EXPENDITURE
= Bespovratna sredstva ukupno + doprinos korisnika
= Ukupni prihvatljivi troškovi
= Ukupna ugovorena vrijednost projekta HRK]]/7.5345</f>
        <v>33925.283695002981</v>
      </c>
      <c r="AA4021" s="44" t="s">
        <v>12326</v>
      </c>
      <c r="AB4021" s="44" t="s">
        <v>753</v>
      </c>
      <c r="AC4021" s="107" t="s">
        <v>14619</v>
      </c>
      <c r="AD4021" s="43" t="s">
        <v>12328</v>
      </c>
    </row>
    <row r="4022" spans="1:30" ht="88.5" customHeight="1" x14ac:dyDescent="0.2">
      <c r="A4022" s="61" t="s">
        <v>14620</v>
      </c>
      <c r="B4022" s="55" t="s">
        <v>12136</v>
      </c>
      <c r="C4022" s="56" t="s">
        <v>12323</v>
      </c>
      <c r="D4022" s="88" t="s">
        <v>13685</v>
      </c>
      <c r="E4022" s="44" t="s">
        <v>76</v>
      </c>
      <c r="F4022" s="62" t="s">
        <v>14621</v>
      </c>
      <c r="G4022" s="62" t="s">
        <v>14622</v>
      </c>
      <c r="H4022" s="59">
        <v>44641</v>
      </c>
      <c r="I4022" s="59">
        <v>45098</v>
      </c>
      <c r="J4022" s="48" t="str">
        <f>IF(Ugovori_OPULJP[[#This Row],[DATUM ZAVRŠETKA OPERACIJE]]&gt;DATE(2024,3,31),"u provedbi","završen")</f>
        <v>završen</v>
      </c>
      <c r="K4022" s="67" t="s">
        <v>14623</v>
      </c>
      <c r="L4022" s="58" t="s">
        <v>211</v>
      </c>
      <c r="M4022" s="49">
        <v>0.85</v>
      </c>
      <c r="N4022" s="49">
        <v>0.15</v>
      </c>
      <c r="O4022" s="50">
        <f>Ugovori_OPULJP[[#This Row],[Bespovratna sredstva - Ukupno (EU+Nac) HRK
= Ukupna ugovorena vrijednost bespovratnih sredstava]]*Ugovori_OPULJP[[#This Row],[EU STOPA SUFINANCIRANJA %
EU CO-FINANCING RATE %]]</f>
        <v>397802.788</v>
      </c>
      <c r="P4022" s="51">
        <f>Ugovori_OPULJP[[#This Row],[Bespovratna sredstva - EU dio - HRK]]/7.5345</f>
        <v>52797.503218528102</v>
      </c>
      <c r="Q4022" s="50">
        <f>Ugovori_OPULJP[[#This Row],[Bespovratna sredstva - Ukupno (EU+Nac) HRK
= Ukupna ugovorena vrijednost bespovratnih sredstava]]*Ugovori_OPULJP[[#This Row],[STOPA NACIONALNOG SUFINANCIRANJA %]]</f>
        <v>70200.491999999998</v>
      </c>
      <c r="R4022" s="51">
        <f>Ugovori_OPULJP[[#This Row],[Bespovratna sredstva - Nacionalni dio - HRK]]/7.5345</f>
        <v>9317.2064503284873</v>
      </c>
      <c r="S4022" s="52">
        <v>468003.28</v>
      </c>
      <c r="T4022" s="53">
        <f>Ugovori_OPULJP[[#This Row],[Bespovratna sredstva - Ukupno (EU+Nac) HRK
= Ukupna ugovorena vrijednost bespovratnih sredstava]]/7.5345</f>
        <v>62114.709668856594</v>
      </c>
      <c r="U4022" s="50">
        <v>0</v>
      </c>
      <c r="V4022" s="51">
        <f>Ugovori_OPULJP[[#This Row],[Javni doprinos korisnika - HRK]]/7.5345</f>
        <v>0</v>
      </c>
      <c r="W4022" s="50">
        <v>0</v>
      </c>
      <c r="X4022" s="51">
        <f>Ugovori_OPULJP[[#This Row],[Privatni doprinos korisnika - HRK]]/7.5345</f>
        <v>0</v>
      </c>
      <c r="Y4022" s="52">
        <v>468003.28</v>
      </c>
      <c r="Z4022" s="53">
        <f>Ugovori_OPULJP[[#This Row],[UKUPNI PRIHVATLJIVI IZDACI
TOTAL ELIGIBLE EXPENDITURE
= Bespovratna sredstva ukupno + doprinos korisnika
= Ukupni prihvatljivi troškovi
= Ukupna ugovorena vrijednost projekta HRK]]/7.5345</f>
        <v>62114.709668856594</v>
      </c>
      <c r="AA4022" s="44" t="s">
        <v>12326</v>
      </c>
      <c r="AB4022" s="44" t="s">
        <v>753</v>
      </c>
      <c r="AC4022" s="107" t="s">
        <v>14624</v>
      </c>
      <c r="AD4022" s="43" t="s">
        <v>12328</v>
      </c>
    </row>
    <row r="4023" spans="1:30" ht="88.5" customHeight="1" x14ac:dyDescent="0.2">
      <c r="A4023" s="61" t="s">
        <v>14625</v>
      </c>
      <c r="B4023" s="55" t="s">
        <v>12136</v>
      </c>
      <c r="C4023" s="56" t="s">
        <v>12323</v>
      </c>
      <c r="D4023" s="88" t="s">
        <v>13685</v>
      </c>
      <c r="E4023" s="44" t="s">
        <v>76</v>
      </c>
      <c r="F4023" s="62" t="s">
        <v>14626</v>
      </c>
      <c r="G4023" s="62" t="s">
        <v>14627</v>
      </c>
      <c r="H4023" s="59">
        <v>44641</v>
      </c>
      <c r="I4023" s="59">
        <v>45006</v>
      </c>
      <c r="J4023" s="48" t="str">
        <f>IF(Ugovori_OPULJP[[#This Row],[DATUM ZAVRŠETKA OPERACIJE]]&gt;DATE(2024,3,31),"u provedbi","završen")</f>
        <v>završen</v>
      </c>
      <c r="K4023" s="67" t="s">
        <v>211</v>
      </c>
      <c r="L4023" s="58" t="s">
        <v>211</v>
      </c>
      <c r="M4023" s="49">
        <v>0.85</v>
      </c>
      <c r="N4023" s="49">
        <v>0.15</v>
      </c>
      <c r="O4023" s="50">
        <f>Ugovori_OPULJP[[#This Row],[Bespovratna sredstva - Ukupno (EU+Nac) HRK
= Ukupna ugovorena vrijednost bespovratnih sredstava]]*Ugovori_OPULJP[[#This Row],[EU STOPA SUFINANCIRANJA %
EU CO-FINANCING RATE %]]</f>
        <v>400459.62449999998</v>
      </c>
      <c r="P4023" s="51">
        <f>Ugovori_OPULJP[[#This Row],[Bespovratna sredstva - EU dio - HRK]]/7.5345</f>
        <v>53150.126020306583</v>
      </c>
      <c r="Q4023" s="50">
        <f>Ugovori_OPULJP[[#This Row],[Bespovratna sredstva - Ukupno (EU+Nac) HRK
= Ukupna ugovorena vrijednost bespovratnih sredstava]]*Ugovori_OPULJP[[#This Row],[STOPA NACIONALNOG SUFINANCIRANJA %]]</f>
        <v>70669.345499999996</v>
      </c>
      <c r="R4023" s="51">
        <f>Ugovori_OPULJP[[#This Row],[Bespovratna sredstva - Nacionalni dio - HRK]]/7.5345</f>
        <v>9379.4340035835139</v>
      </c>
      <c r="S4023" s="52">
        <v>471128.97</v>
      </c>
      <c r="T4023" s="53">
        <f>Ugovori_OPULJP[[#This Row],[Bespovratna sredstva - Ukupno (EU+Nac) HRK
= Ukupna ugovorena vrijednost bespovratnih sredstava]]/7.5345</f>
        <v>62529.560023890095</v>
      </c>
      <c r="U4023" s="50">
        <v>0</v>
      </c>
      <c r="V4023" s="51">
        <f>Ugovori_OPULJP[[#This Row],[Javni doprinos korisnika - HRK]]/7.5345</f>
        <v>0</v>
      </c>
      <c r="W4023" s="50">
        <v>0</v>
      </c>
      <c r="X4023" s="51">
        <f>Ugovori_OPULJP[[#This Row],[Privatni doprinos korisnika - HRK]]/7.5345</f>
        <v>0</v>
      </c>
      <c r="Y4023" s="52">
        <v>471128.97</v>
      </c>
      <c r="Z4023" s="53">
        <f>Ugovori_OPULJP[[#This Row],[UKUPNI PRIHVATLJIVI IZDACI
TOTAL ELIGIBLE EXPENDITURE
= Bespovratna sredstva ukupno + doprinos korisnika
= Ukupni prihvatljivi troškovi
= Ukupna ugovorena vrijednost projekta HRK]]/7.5345</f>
        <v>62529.560023890095</v>
      </c>
      <c r="AA4023" s="44" t="s">
        <v>12326</v>
      </c>
      <c r="AB4023" s="44" t="s">
        <v>753</v>
      </c>
      <c r="AC4023" s="107" t="s">
        <v>14628</v>
      </c>
      <c r="AD4023" s="43" t="s">
        <v>12328</v>
      </c>
    </row>
    <row r="4024" spans="1:30" ht="88.5" customHeight="1" x14ac:dyDescent="0.2">
      <c r="A4024" s="41" t="s">
        <v>14629</v>
      </c>
      <c r="B4024" s="42" t="s">
        <v>14630</v>
      </c>
      <c r="C4024" s="43" t="s">
        <v>14631</v>
      </c>
      <c r="D4024" s="43" t="s">
        <v>14632</v>
      </c>
      <c r="E4024" s="44" t="s">
        <v>34</v>
      </c>
      <c r="F4024" s="45" t="s">
        <v>14633</v>
      </c>
      <c r="G4024" s="45" t="s">
        <v>38</v>
      </c>
      <c r="H4024" s="47">
        <v>42005</v>
      </c>
      <c r="I4024" s="47">
        <v>45230</v>
      </c>
      <c r="J4024" s="48" t="str">
        <f>IF(Ugovori_OPULJP[[#This Row],[DATUM ZAVRŠETKA OPERACIJE]]&gt;DATE(2024,3,31),"u provedbi","završen")</f>
        <v>završen</v>
      </c>
      <c r="K4024" s="46" t="s">
        <v>36</v>
      </c>
      <c r="L4024" s="58" t="s">
        <v>37</v>
      </c>
      <c r="M4024" s="49">
        <v>0.85</v>
      </c>
      <c r="N4024" s="49">
        <v>0.15</v>
      </c>
      <c r="O4024" s="50">
        <f>Ugovori_OPULJP[[#This Row],[Bespovratna sredstva - Ukupno (EU+Nac) HRK
= Ukupna ugovorena vrijednost bespovratnih sredstava]]*Ugovori_OPULJP[[#This Row],[EU STOPA SUFINANCIRANJA %
EU CO-FINANCING RATE %]]</f>
        <v>134184417.663</v>
      </c>
      <c r="P4024" s="51">
        <f>Ugovori_OPULJP[[#This Row],[Bespovratna sredstva - EU dio - HRK]]/7.5345</f>
        <v>17809332.757714514</v>
      </c>
      <c r="Q4024" s="50">
        <f>Ugovori_OPULJP[[#This Row],[Bespovratna sredstva - Ukupno (EU+Nac) HRK
= Ukupna ugovorena vrijednost bespovratnih sredstava]]*Ugovori_OPULJP[[#This Row],[STOPA NACIONALNOG SUFINANCIRANJA %]]</f>
        <v>23679603.116999999</v>
      </c>
      <c r="R4024" s="51">
        <f>Ugovori_OPULJP[[#This Row],[Bespovratna sredstva - Nacionalni dio - HRK]]/7.5345</f>
        <v>3142823.4278319725</v>
      </c>
      <c r="S4024" s="50">
        <v>157864020.78</v>
      </c>
      <c r="T4024" s="51">
        <f>Ugovori_OPULJP[[#This Row],[Bespovratna sredstva - Ukupno (EU+Nac) HRK
= Ukupna ugovorena vrijednost bespovratnih sredstava]]/7.5345</f>
        <v>20952156.185546484</v>
      </c>
      <c r="U4024" s="50">
        <v>0</v>
      </c>
      <c r="V4024" s="51">
        <f>Ugovori_OPULJP[[#This Row],[Javni doprinos korisnika - HRK]]/7.5345</f>
        <v>0</v>
      </c>
      <c r="W4024" s="50">
        <v>0</v>
      </c>
      <c r="X4024" s="51">
        <f>Ugovori_OPULJP[[#This Row],[Privatni doprinos korisnika - HRK]]/7.5345</f>
        <v>0</v>
      </c>
      <c r="Y4024" s="52">
        <v>157864020.78</v>
      </c>
      <c r="Z4024" s="53">
        <f>Ugovori_OPULJP[[#This Row],[UKUPNI PRIHVATLJIVI IZDACI
TOTAL ELIGIBLE EXPENDITURE
= Bespovratna sredstva ukupno + doprinos korisnika
= Ukupni prihvatljivi troškovi
= Ukupna ugovorena vrijednost projekta HRK]]/7.5345</f>
        <v>20952156.185546484</v>
      </c>
      <c r="AA4024" s="44" t="s">
        <v>38</v>
      </c>
      <c r="AB4024" s="44" t="s">
        <v>35</v>
      </c>
      <c r="AC4024" s="114" t="s">
        <v>14634</v>
      </c>
      <c r="AD4024" s="43" t="s">
        <v>14635</v>
      </c>
    </row>
    <row r="4025" spans="1:30" ht="88.5" customHeight="1" x14ac:dyDescent="0.2">
      <c r="A4025" s="41" t="s">
        <v>14636</v>
      </c>
      <c r="B4025" s="42" t="s">
        <v>14630</v>
      </c>
      <c r="C4025" s="43" t="s">
        <v>14631</v>
      </c>
      <c r="D4025" s="43" t="s">
        <v>14632</v>
      </c>
      <c r="E4025" s="44" t="s">
        <v>34</v>
      </c>
      <c r="F4025" s="45" t="s">
        <v>14637</v>
      </c>
      <c r="G4025" s="45" t="s">
        <v>10669</v>
      </c>
      <c r="H4025" s="47">
        <v>42005</v>
      </c>
      <c r="I4025" s="47">
        <v>45230</v>
      </c>
      <c r="J4025" s="48" t="str">
        <f>IF(Ugovori_OPULJP[[#This Row],[DATUM ZAVRŠETKA OPERACIJE]]&gt;DATE(2024,3,31),"u provedbi","završen")</f>
        <v>završen</v>
      </c>
      <c r="K4025" s="46" t="s">
        <v>36</v>
      </c>
      <c r="L4025" s="58" t="s">
        <v>37</v>
      </c>
      <c r="M4025" s="49">
        <v>0.85</v>
      </c>
      <c r="N4025" s="49">
        <v>0.15</v>
      </c>
      <c r="O4025" s="50">
        <f>Ugovori_OPULJP[[#This Row],[Bespovratna sredstva - Ukupno (EU+Nac) HRK
= Ukupna ugovorena vrijednost bespovratnih sredstava]]*Ugovori_OPULJP[[#This Row],[EU STOPA SUFINANCIRANJA %
EU CO-FINANCING RATE %]]</f>
        <v>23529417.715</v>
      </c>
      <c r="P4025" s="51">
        <f>Ugovori_OPULJP[[#This Row],[Bespovratna sredstva - EU dio - HRK]]/7.5345</f>
        <v>3122890.3994956533</v>
      </c>
      <c r="Q4025" s="50">
        <f>Ugovori_OPULJP[[#This Row],[Bespovratna sredstva - Ukupno (EU+Nac) HRK
= Ukupna ugovorena vrijednost bespovratnih sredstava]]*Ugovori_OPULJP[[#This Row],[STOPA NACIONALNOG SUFINANCIRANJA %]]</f>
        <v>4152250.1849999996</v>
      </c>
      <c r="R4025" s="51">
        <f>Ugovori_OPULJP[[#This Row],[Bespovratna sredstva - Nacionalni dio - HRK]]/7.5345</f>
        <v>551098.30579335045</v>
      </c>
      <c r="S4025" s="50">
        <v>27681667.899999999</v>
      </c>
      <c r="T4025" s="51">
        <f>Ugovori_OPULJP[[#This Row],[Bespovratna sredstva - Ukupno (EU+Nac) HRK
= Ukupna ugovorena vrijednost bespovratnih sredstava]]/7.5345</f>
        <v>3673988.7052890034</v>
      </c>
      <c r="U4025" s="50">
        <v>0</v>
      </c>
      <c r="V4025" s="51">
        <f>Ugovori_OPULJP[[#This Row],[Javni doprinos korisnika - HRK]]/7.5345</f>
        <v>0</v>
      </c>
      <c r="W4025" s="50">
        <v>0</v>
      </c>
      <c r="X4025" s="51">
        <f>Ugovori_OPULJP[[#This Row],[Privatni doprinos korisnika - HRK]]/7.5345</f>
        <v>0</v>
      </c>
      <c r="Y4025" s="52">
        <v>27681667.899999999</v>
      </c>
      <c r="Z4025" s="53">
        <f>Ugovori_OPULJP[[#This Row],[UKUPNI PRIHVATLJIVI IZDACI
TOTAL ELIGIBLE EXPENDITURE
= Bespovratna sredstva ukupno + doprinos korisnika
= Ukupni prihvatljivi troškovi
= Ukupna ugovorena vrijednost projekta HRK]]/7.5345</f>
        <v>3673988.7052890034</v>
      </c>
      <c r="AA4025" s="44" t="s">
        <v>38</v>
      </c>
      <c r="AB4025" s="44" t="s">
        <v>35</v>
      </c>
      <c r="AC4025" s="114" t="s">
        <v>14638</v>
      </c>
      <c r="AD4025" s="43" t="s">
        <v>14635</v>
      </c>
    </row>
    <row r="4026" spans="1:30" ht="88.5" customHeight="1" x14ac:dyDescent="0.2">
      <c r="A4026" s="41" t="s">
        <v>14639</v>
      </c>
      <c r="B4026" s="42" t="s">
        <v>14630</v>
      </c>
      <c r="C4026" s="43" t="s">
        <v>14631</v>
      </c>
      <c r="D4026" s="43" t="s">
        <v>14632</v>
      </c>
      <c r="E4026" s="44" t="s">
        <v>34</v>
      </c>
      <c r="F4026" s="45" t="s">
        <v>14640</v>
      </c>
      <c r="G4026" s="45" t="s">
        <v>7633</v>
      </c>
      <c r="H4026" s="47">
        <v>42005</v>
      </c>
      <c r="I4026" s="47">
        <v>45230</v>
      </c>
      <c r="J4026" s="48" t="str">
        <f>IF(Ugovori_OPULJP[[#This Row],[DATUM ZAVRŠETKA OPERACIJE]]&gt;DATE(2024,3,31),"u provedbi","završen")</f>
        <v>završen</v>
      </c>
      <c r="K4026" s="46" t="s">
        <v>36</v>
      </c>
      <c r="L4026" s="58" t="s">
        <v>37</v>
      </c>
      <c r="M4026" s="49">
        <v>0.85</v>
      </c>
      <c r="N4026" s="49">
        <v>0.15</v>
      </c>
      <c r="O4026" s="50">
        <f>Ugovori_OPULJP[[#This Row],[Bespovratna sredstva - Ukupno (EU+Nac) HRK
= Ukupna ugovorena vrijednost bespovratnih sredstava]]*Ugovori_OPULJP[[#This Row],[EU STOPA SUFINANCIRANJA %
EU CO-FINANCING RATE %]]</f>
        <v>21298530.4355</v>
      </c>
      <c r="P4026" s="51">
        <f>Ugovori_OPULJP[[#This Row],[Bespovratna sredstva - EU dio - HRK]]/7.5345</f>
        <v>2826800.7745039482</v>
      </c>
      <c r="Q4026" s="50">
        <f>Ugovori_OPULJP[[#This Row],[Bespovratna sredstva - Ukupno (EU+Nac) HRK
= Ukupna ugovorena vrijednost bespovratnih sredstava]]*Ugovori_OPULJP[[#This Row],[STOPA NACIONALNOG SUFINANCIRANJA %]]</f>
        <v>3758564.1944999998</v>
      </c>
      <c r="R4026" s="51">
        <f>Ugovori_OPULJP[[#This Row],[Bespovratna sredstva - Nacionalni dio - HRK]]/7.5345</f>
        <v>498847.19550069672</v>
      </c>
      <c r="S4026" s="50">
        <v>25057094.629999999</v>
      </c>
      <c r="T4026" s="51">
        <f>Ugovori_OPULJP[[#This Row],[Bespovratna sredstva - Ukupno (EU+Nac) HRK
= Ukupna ugovorena vrijednost bespovratnih sredstava]]/7.5345</f>
        <v>3325647.9700046452</v>
      </c>
      <c r="U4026" s="50">
        <v>0</v>
      </c>
      <c r="V4026" s="51">
        <f>Ugovori_OPULJP[[#This Row],[Javni doprinos korisnika - HRK]]/7.5345</f>
        <v>0</v>
      </c>
      <c r="W4026" s="50">
        <v>0</v>
      </c>
      <c r="X4026" s="51">
        <f>Ugovori_OPULJP[[#This Row],[Privatni doprinos korisnika - HRK]]/7.5345</f>
        <v>0</v>
      </c>
      <c r="Y4026" s="52">
        <v>25057094.629999999</v>
      </c>
      <c r="Z4026" s="53">
        <f>Ugovori_OPULJP[[#This Row],[UKUPNI PRIHVATLJIVI IZDACI
TOTAL ELIGIBLE EXPENDITURE
= Bespovratna sredstva ukupno + doprinos korisnika
= Ukupni prihvatljivi troškovi
= Ukupna ugovorena vrijednost projekta HRK]]/7.5345</f>
        <v>3325647.9700046452</v>
      </c>
      <c r="AA4026" s="44" t="s">
        <v>38</v>
      </c>
      <c r="AB4026" s="44" t="s">
        <v>35</v>
      </c>
      <c r="AC4026" s="114" t="s">
        <v>14641</v>
      </c>
      <c r="AD4026" s="43" t="s">
        <v>14635</v>
      </c>
    </row>
    <row r="4027" spans="1:30" ht="88.5" customHeight="1" x14ac:dyDescent="0.2">
      <c r="A4027" s="41" t="s">
        <v>14642</v>
      </c>
      <c r="B4027" s="42" t="s">
        <v>14630</v>
      </c>
      <c r="C4027" s="43" t="s">
        <v>14631</v>
      </c>
      <c r="D4027" s="43" t="s">
        <v>14632</v>
      </c>
      <c r="E4027" s="44" t="s">
        <v>34</v>
      </c>
      <c r="F4027" s="45" t="s">
        <v>14643</v>
      </c>
      <c r="G4027" s="45" t="s">
        <v>6593</v>
      </c>
      <c r="H4027" s="47">
        <v>42005</v>
      </c>
      <c r="I4027" s="47">
        <v>45230</v>
      </c>
      <c r="J4027" s="48" t="str">
        <f>IF(Ugovori_OPULJP[[#This Row],[DATUM ZAVRŠETKA OPERACIJE]]&gt;DATE(2024,3,31),"u provedbi","završen")</f>
        <v>završen</v>
      </c>
      <c r="K4027" s="46" t="s">
        <v>37</v>
      </c>
      <c r="L4027" s="58" t="s">
        <v>37</v>
      </c>
      <c r="M4027" s="49">
        <v>0.85</v>
      </c>
      <c r="N4027" s="49">
        <v>0.15</v>
      </c>
      <c r="O4027" s="50">
        <f>Ugovori_OPULJP[[#This Row],[Bespovratna sredstva - Ukupno (EU+Nac) HRK
= Ukupna ugovorena vrijednost bespovratnih sredstava]]*Ugovori_OPULJP[[#This Row],[EU STOPA SUFINANCIRANJA %
EU CO-FINANCING RATE %]]</f>
        <v>15902545.977</v>
      </c>
      <c r="P4027" s="51">
        <f>Ugovori_OPULJP[[#This Row],[Bespovratna sredstva - EU dio - HRK]]/7.5345</f>
        <v>2110630.5630101534</v>
      </c>
      <c r="Q4027" s="50">
        <f>Ugovori_OPULJP[[#This Row],[Bespovratna sredstva - Ukupno (EU+Nac) HRK
= Ukupna ugovorena vrijednost bespovratnih sredstava]]*Ugovori_OPULJP[[#This Row],[STOPA NACIONALNOG SUFINANCIRANJA %]]</f>
        <v>2806331.6430000002</v>
      </c>
      <c r="R4027" s="51">
        <f>Ugovori_OPULJP[[#This Row],[Bespovratna sredstva - Nacionalni dio - HRK]]/7.5345</f>
        <v>372464.21700179175</v>
      </c>
      <c r="S4027" s="50">
        <v>18708877.620000001</v>
      </c>
      <c r="T4027" s="51">
        <f>Ugovori_OPULJP[[#This Row],[Bespovratna sredstva - Ukupno (EU+Nac) HRK
= Ukupna ugovorena vrijednost bespovratnih sredstava]]/7.5345</f>
        <v>2483094.7800119449</v>
      </c>
      <c r="U4027" s="50">
        <v>0</v>
      </c>
      <c r="V4027" s="51">
        <f>Ugovori_OPULJP[[#This Row],[Javni doprinos korisnika - HRK]]/7.5345</f>
        <v>0</v>
      </c>
      <c r="W4027" s="50">
        <v>0</v>
      </c>
      <c r="X4027" s="51">
        <f>Ugovori_OPULJP[[#This Row],[Privatni doprinos korisnika - HRK]]/7.5345</f>
        <v>0</v>
      </c>
      <c r="Y4027" s="52">
        <v>18708877.620000001</v>
      </c>
      <c r="Z4027" s="53">
        <f>Ugovori_OPULJP[[#This Row],[UKUPNI PRIHVATLJIVI IZDACI
TOTAL ELIGIBLE EXPENDITURE
= Bespovratna sredstva ukupno + doprinos korisnika
= Ukupni prihvatljivi troškovi
= Ukupna ugovorena vrijednost projekta HRK]]/7.5345</f>
        <v>2483094.7800119449</v>
      </c>
      <c r="AA4027" s="44" t="s">
        <v>38</v>
      </c>
      <c r="AB4027" s="44" t="s">
        <v>35</v>
      </c>
      <c r="AC4027" s="114" t="s">
        <v>14644</v>
      </c>
      <c r="AD4027" s="43" t="s">
        <v>14635</v>
      </c>
    </row>
    <row r="4028" spans="1:30" ht="88.5" customHeight="1" x14ac:dyDescent="0.2">
      <c r="A4028" s="41" t="s">
        <v>14645</v>
      </c>
      <c r="B4028" s="42" t="s">
        <v>14630</v>
      </c>
      <c r="C4028" s="43" t="s">
        <v>14631</v>
      </c>
      <c r="D4028" s="43" t="s">
        <v>14632</v>
      </c>
      <c r="E4028" s="44" t="s">
        <v>34</v>
      </c>
      <c r="F4028" s="45" t="s">
        <v>14646</v>
      </c>
      <c r="G4028" s="45" t="s">
        <v>14647</v>
      </c>
      <c r="H4028" s="47">
        <v>42005</v>
      </c>
      <c r="I4028" s="47">
        <v>45230</v>
      </c>
      <c r="J4028" s="48" t="str">
        <f>IF(Ugovori_OPULJP[[#This Row],[DATUM ZAVRŠETKA OPERACIJE]]&gt;DATE(2024,3,31),"u provedbi","završen")</f>
        <v>završen</v>
      </c>
      <c r="K4028" s="46" t="s">
        <v>36</v>
      </c>
      <c r="L4028" s="58" t="s">
        <v>37</v>
      </c>
      <c r="M4028" s="49">
        <v>0.85</v>
      </c>
      <c r="N4028" s="49">
        <v>0.15</v>
      </c>
      <c r="O4028" s="50">
        <f>Ugovori_OPULJP[[#This Row],[Bespovratna sredstva - Ukupno (EU+Nac) HRK
= Ukupna ugovorena vrijednost bespovratnih sredstava]]*Ugovori_OPULJP[[#This Row],[EU STOPA SUFINANCIRANJA %
EU CO-FINANCING RATE %]]</f>
        <v>14630231.1865</v>
      </c>
      <c r="P4028" s="51">
        <f>Ugovori_OPULJP[[#This Row],[Bespovratna sredstva - EU dio - HRK]]/7.5345</f>
        <v>1941765.3708275266</v>
      </c>
      <c r="Q4028" s="50">
        <f>Ugovori_OPULJP[[#This Row],[Bespovratna sredstva - Ukupno (EU+Nac) HRK
= Ukupna ugovorena vrijednost bespovratnih sredstava]]*Ugovori_OPULJP[[#This Row],[STOPA NACIONALNOG SUFINANCIRANJA %]]</f>
        <v>2581805.5035000001</v>
      </c>
      <c r="R4028" s="51">
        <f>Ugovori_OPULJP[[#This Row],[Bespovratna sredstva - Nacionalni dio - HRK]]/7.5345</f>
        <v>342664.47720485763</v>
      </c>
      <c r="S4028" s="50">
        <v>17212036.690000001</v>
      </c>
      <c r="T4028" s="51">
        <f>Ugovori_OPULJP[[#This Row],[Bespovratna sredstva - Ukupno (EU+Nac) HRK
= Ukupna ugovorena vrijednost bespovratnih sredstava]]/7.5345</f>
        <v>2284429.8480323846</v>
      </c>
      <c r="U4028" s="50">
        <v>0</v>
      </c>
      <c r="V4028" s="51">
        <f>Ugovori_OPULJP[[#This Row],[Javni doprinos korisnika - HRK]]/7.5345</f>
        <v>0</v>
      </c>
      <c r="W4028" s="50">
        <v>0</v>
      </c>
      <c r="X4028" s="51">
        <f>Ugovori_OPULJP[[#This Row],[Privatni doprinos korisnika - HRK]]/7.5345</f>
        <v>0</v>
      </c>
      <c r="Y4028" s="52">
        <v>17212036.690000001</v>
      </c>
      <c r="Z4028" s="53">
        <f>Ugovori_OPULJP[[#This Row],[UKUPNI PRIHVATLJIVI IZDACI
TOTAL ELIGIBLE EXPENDITURE
= Bespovratna sredstva ukupno + doprinos korisnika
= Ukupni prihvatljivi troškovi
= Ukupna ugovorena vrijednost projekta HRK]]/7.5345</f>
        <v>2284429.8480323846</v>
      </c>
      <c r="AA4028" s="44" t="s">
        <v>38</v>
      </c>
      <c r="AB4028" s="44" t="s">
        <v>35</v>
      </c>
      <c r="AC4028" s="114" t="s">
        <v>14648</v>
      </c>
      <c r="AD4028" s="43" t="s">
        <v>14635</v>
      </c>
    </row>
    <row r="4029" spans="1:30" ht="88.5" customHeight="1" x14ac:dyDescent="0.2">
      <c r="A4029" s="41" t="s">
        <v>14649</v>
      </c>
      <c r="B4029" s="42" t="s">
        <v>14630</v>
      </c>
      <c r="C4029" s="43" t="s">
        <v>14631</v>
      </c>
      <c r="D4029" s="43" t="s">
        <v>14632</v>
      </c>
      <c r="E4029" s="44" t="s">
        <v>34</v>
      </c>
      <c r="F4029" s="45" t="s">
        <v>14650</v>
      </c>
      <c r="G4029" s="45" t="s">
        <v>12176</v>
      </c>
      <c r="H4029" s="47">
        <v>42005</v>
      </c>
      <c r="I4029" s="47">
        <v>45230</v>
      </c>
      <c r="J4029" s="48" t="str">
        <f>IF(Ugovori_OPULJP[[#This Row],[DATUM ZAVRŠETKA OPERACIJE]]&gt;DATE(2024,3,31),"u provedbi","završen")</f>
        <v>završen</v>
      </c>
      <c r="K4029" s="46" t="s">
        <v>37</v>
      </c>
      <c r="L4029" s="58" t="s">
        <v>37</v>
      </c>
      <c r="M4029" s="49">
        <v>0.85</v>
      </c>
      <c r="N4029" s="49">
        <v>0.15</v>
      </c>
      <c r="O4029" s="50">
        <f>Ugovori_OPULJP[[#This Row],[Bespovratna sredstva - Ukupno (EU+Nac) HRK
= Ukupna ugovorena vrijednost bespovratnih sredstava]]*Ugovori_OPULJP[[#This Row],[EU STOPA SUFINANCIRANJA %
EU CO-FINANCING RATE %]]</f>
        <v>8236500</v>
      </c>
      <c r="P4029" s="51">
        <f>Ugovori_OPULJP[[#This Row],[Bespovratna sredstva - EU dio - HRK]]/7.5345</f>
        <v>1093171.4115070675</v>
      </c>
      <c r="Q4029" s="50">
        <f>Ugovori_OPULJP[[#This Row],[Bespovratna sredstva - Ukupno (EU+Nac) HRK
= Ukupna ugovorena vrijednost bespovratnih sredstava]]*Ugovori_OPULJP[[#This Row],[STOPA NACIONALNOG SUFINANCIRANJA %]]</f>
        <v>1453500</v>
      </c>
      <c r="R4029" s="51">
        <f>Ugovori_OPULJP[[#This Row],[Bespovratna sredstva - Nacionalni dio - HRK]]/7.5345</f>
        <v>192912.60203065895</v>
      </c>
      <c r="S4029" s="50">
        <v>9690000</v>
      </c>
      <c r="T4029" s="51">
        <f>Ugovori_OPULJP[[#This Row],[Bespovratna sredstva - Ukupno (EU+Nac) HRK
= Ukupna ugovorena vrijednost bespovratnih sredstava]]/7.5345</f>
        <v>1286084.0135377264</v>
      </c>
      <c r="U4029" s="50">
        <v>0</v>
      </c>
      <c r="V4029" s="51">
        <f>Ugovori_OPULJP[[#This Row],[Javni doprinos korisnika - HRK]]/7.5345</f>
        <v>0</v>
      </c>
      <c r="W4029" s="50">
        <v>0</v>
      </c>
      <c r="X4029" s="51">
        <f>Ugovori_OPULJP[[#This Row],[Privatni doprinos korisnika - HRK]]/7.5345</f>
        <v>0</v>
      </c>
      <c r="Y4029" s="52">
        <v>9690000</v>
      </c>
      <c r="Z4029" s="53">
        <f>Ugovori_OPULJP[[#This Row],[UKUPNI PRIHVATLJIVI IZDACI
TOTAL ELIGIBLE EXPENDITURE
= Bespovratna sredstva ukupno + doprinos korisnika
= Ukupni prihvatljivi troškovi
= Ukupna ugovorena vrijednost projekta HRK]]/7.5345</f>
        <v>1286084.0135377264</v>
      </c>
      <c r="AA4029" s="44" t="s">
        <v>38</v>
      </c>
      <c r="AB4029" s="44" t="s">
        <v>35</v>
      </c>
      <c r="AC4029" s="114" t="s">
        <v>14651</v>
      </c>
      <c r="AD4029" s="43" t="s">
        <v>14635</v>
      </c>
    </row>
    <row r="4030" spans="1:30" ht="88.5" customHeight="1" x14ac:dyDescent="0.2">
      <c r="A4030" s="41" t="s">
        <v>14652</v>
      </c>
      <c r="B4030" s="42" t="s">
        <v>14630</v>
      </c>
      <c r="C4030" s="43" t="s">
        <v>14631</v>
      </c>
      <c r="D4030" s="43" t="s">
        <v>14632</v>
      </c>
      <c r="E4030" s="44" t="s">
        <v>34</v>
      </c>
      <c r="F4030" s="45" t="s">
        <v>14653</v>
      </c>
      <c r="G4030" s="45" t="s">
        <v>10670</v>
      </c>
      <c r="H4030" s="47">
        <v>42005</v>
      </c>
      <c r="I4030" s="47">
        <v>45230</v>
      </c>
      <c r="J4030" s="48" t="str">
        <f>IF(Ugovori_OPULJP[[#This Row],[DATUM ZAVRŠETKA OPERACIJE]]&gt;DATE(2024,3,31),"u provedbi","završen")</f>
        <v>završen</v>
      </c>
      <c r="K4030" s="46" t="s">
        <v>37</v>
      </c>
      <c r="L4030" s="58" t="s">
        <v>37</v>
      </c>
      <c r="M4030" s="49">
        <v>0.85</v>
      </c>
      <c r="N4030" s="49">
        <v>0.15</v>
      </c>
      <c r="O4030" s="50">
        <f>Ugovori_OPULJP[[#This Row],[Bespovratna sredstva - Ukupno (EU+Nac) HRK
= Ukupna ugovorena vrijednost bespovratnih sredstava]]*Ugovori_OPULJP[[#This Row],[EU STOPA SUFINANCIRANJA %
EU CO-FINANCING RATE %]]</f>
        <v>84906643.182500005</v>
      </c>
      <c r="P4030" s="51">
        <f>Ugovori_OPULJP[[#This Row],[Bespovratna sredstva - EU dio - HRK]]/7.5345</f>
        <v>11269048.136239963</v>
      </c>
      <c r="Q4030" s="50">
        <f>Ugovori_OPULJP[[#This Row],[Bespovratna sredstva - Ukupno (EU+Nac) HRK
= Ukupna ugovorena vrijednost bespovratnih sredstava]]*Ugovori_OPULJP[[#This Row],[STOPA NACIONALNOG SUFINANCIRANJA %]]</f>
        <v>14983525.2675</v>
      </c>
      <c r="R4030" s="51">
        <f>Ugovori_OPULJP[[#This Row],[Bespovratna sredstva - Nacionalni dio - HRK]]/7.5345</f>
        <v>1988655.5534541111</v>
      </c>
      <c r="S4030" s="50">
        <v>99890168.450000003</v>
      </c>
      <c r="T4030" s="51">
        <f>Ugovori_OPULJP[[#This Row],[Bespovratna sredstva - Ukupno (EU+Nac) HRK
= Ukupna ugovorena vrijednost bespovratnih sredstava]]/7.5345</f>
        <v>13257703.689694073</v>
      </c>
      <c r="U4030" s="50">
        <v>0</v>
      </c>
      <c r="V4030" s="51">
        <f>Ugovori_OPULJP[[#This Row],[Javni doprinos korisnika - HRK]]/7.5345</f>
        <v>0</v>
      </c>
      <c r="W4030" s="50">
        <v>0</v>
      </c>
      <c r="X4030" s="51">
        <f>Ugovori_OPULJP[[#This Row],[Privatni doprinos korisnika - HRK]]/7.5345</f>
        <v>0</v>
      </c>
      <c r="Y4030" s="52">
        <v>99890168.450000003</v>
      </c>
      <c r="Z4030" s="53">
        <f>Ugovori_OPULJP[[#This Row],[UKUPNI PRIHVATLJIVI IZDACI
TOTAL ELIGIBLE EXPENDITURE
= Bespovratna sredstva ukupno + doprinos korisnika
= Ukupni prihvatljivi troškovi
= Ukupna ugovorena vrijednost projekta HRK]]/7.5345</f>
        <v>13257703.689694073</v>
      </c>
      <c r="AA4030" s="44" t="s">
        <v>38</v>
      </c>
      <c r="AB4030" s="44" t="s">
        <v>35</v>
      </c>
      <c r="AC4030" s="114" t="s">
        <v>14654</v>
      </c>
      <c r="AD4030" s="43" t="s">
        <v>14635</v>
      </c>
    </row>
    <row r="4031" spans="1:30" ht="88.5" customHeight="1" x14ac:dyDescent="0.2">
      <c r="A4031" s="41" t="s">
        <v>14655</v>
      </c>
      <c r="B4031" s="42" t="s">
        <v>14630</v>
      </c>
      <c r="C4031" s="43" t="s">
        <v>14631</v>
      </c>
      <c r="D4031" s="43" t="s">
        <v>14632</v>
      </c>
      <c r="E4031" s="44" t="s">
        <v>34</v>
      </c>
      <c r="F4031" s="45" t="s">
        <v>14656</v>
      </c>
      <c r="G4031" s="45" t="s">
        <v>12326</v>
      </c>
      <c r="H4031" s="47">
        <v>42005</v>
      </c>
      <c r="I4031" s="47">
        <v>45230</v>
      </c>
      <c r="J4031" s="48" t="str">
        <f>IF(Ugovori_OPULJP[[#This Row],[DATUM ZAVRŠETKA OPERACIJE]]&gt;DATE(2024,3,31),"u provedbi","završen")</f>
        <v>završen</v>
      </c>
      <c r="K4031" s="46" t="s">
        <v>36</v>
      </c>
      <c r="L4031" s="58" t="s">
        <v>37</v>
      </c>
      <c r="M4031" s="49">
        <v>0.85</v>
      </c>
      <c r="N4031" s="49">
        <v>0.15</v>
      </c>
      <c r="O4031" s="50">
        <f>Ugovori_OPULJP[[#This Row],[Bespovratna sredstva - Ukupno (EU+Nac) HRK
= Ukupna ugovorena vrijednost bespovratnih sredstava]]*Ugovori_OPULJP[[#This Row],[EU STOPA SUFINANCIRANJA %
EU CO-FINANCING RATE %]]</f>
        <v>21773676.653000001</v>
      </c>
      <c r="P4031" s="51">
        <f>Ugovori_OPULJP[[#This Row],[Bespovratna sredstva - EU dio - HRK]]/7.5345</f>
        <v>2889863.5148981353</v>
      </c>
      <c r="Q4031" s="50">
        <f>Ugovori_OPULJP[[#This Row],[Bespovratna sredstva - Ukupno (EU+Nac) HRK
= Ukupna ugovorena vrijednost bespovratnih sredstava]]*Ugovori_OPULJP[[#This Row],[STOPA NACIONALNOG SUFINANCIRANJA %]]</f>
        <v>3842413.5269999998</v>
      </c>
      <c r="R4031" s="51">
        <f>Ugovori_OPULJP[[#This Row],[Bespovratna sredstva - Nacionalni dio - HRK]]/7.5345</f>
        <v>509975.91439378849</v>
      </c>
      <c r="S4031" s="50">
        <v>25616090.18</v>
      </c>
      <c r="T4031" s="51">
        <f>Ugovori_OPULJP[[#This Row],[Bespovratna sredstva - Ukupno (EU+Nac) HRK
= Ukupna ugovorena vrijednost bespovratnih sredstava]]/7.5345</f>
        <v>3399839.4292919235</v>
      </c>
      <c r="U4031" s="50">
        <v>0</v>
      </c>
      <c r="V4031" s="51">
        <f>Ugovori_OPULJP[[#This Row],[Javni doprinos korisnika - HRK]]/7.5345</f>
        <v>0</v>
      </c>
      <c r="W4031" s="50">
        <v>0</v>
      </c>
      <c r="X4031" s="51">
        <f>Ugovori_OPULJP[[#This Row],[Privatni doprinos korisnika - HRK]]/7.5345</f>
        <v>0</v>
      </c>
      <c r="Y4031" s="52">
        <v>25616090.18</v>
      </c>
      <c r="Z4031" s="53">
        <f>Ugovori_OPULJP[[#This Row],[UKUPNI PRIHVATLJIVI IZDACI
TOTAL ELIGIBLE EXPENDITURE
= Bespovratna sredstva ukupno + doprinos korisnika
= Ukupni prihvatljivi troškovi
= Ukupna ugovorena vrijednost projekta HRK]]/7.5345</f>
        <v>3399839.4292919235</v>
      </c>
      <c r="AA4031" s="44" t="s">
        <v>38</v>
      </c>
      <c r="AB4031" s="44" t="s">
        <v>35</v>
      </c>
      <c r="AC4031" s="114" t="s">
        <v>14657</v>
      </c>
      <c r="AD4031" s="43" t="s">
        <v>14635</v>
      </c>
    </row>
    <row r="4032" spans="1:30" ht="88.5" customHeight="1" x14ac:dyDescent="0.2">
      <c r="A4032" s="41" t="s">
        <v>14658</v>
      </c>
      <c r="B4032" s="42" t="s">
        <v>14630</v>
      </c>
      <c r="C4032" s="43" t="s">
        <v>14631</v>
      </c>
      <c r="D4032" s="43" t="s">
        <v>14632</v>
      </c>
      <c r="E4032" s="44" t="s">
        <v>34</v>
      </c>
      <c r="F4032" s="45" t="s">
        <v>14659</v>
      </c>
      <c r="G4032" s="45" t="s">
        <v>35</v>
      </c>
      <c r="H4032" s="47">
        <v>42005</v>
      </c>
      <c r="I4032" s="47">
        <v>45230</v>
      </c>
      <c r="J4032" s="48" t="str">
        <f>IF(Ugovori_OPULJP[[#This Row],[DATUM ZAVRŠETKA OPERACIJE]]&gt;DATE(2024,3,31),"u provedbi","završen")</f>
        <v>završen</v>
      </c>
      <c r="K4032" s="46" t="s">
        <v>36</v>
      </c>
      <c r="L4032" s="58" t="s">
        <v>37</v>
      </c>
      <c r="M4032" s="49">
        <v>0.85</v>
      </c>
      <c r="N4032" s="49">
        <v>0.15</v>
      </c>
      <c r="O4032" s="50">
        <f>Ugovori_OPULJP[[#This Row],[Bespovratna sredstva - Ukupno (EU+Nac) HRK
= Ukupna ugovorena vrijednost bespovratnih sredstava]]*Ugovori_OPULJP[[#This Row],[EU STOPA SUFINANCIRANJA %
EU CO-FINANCING RATE %]]</f>
        <v>206618585.52249998</v>
      </c>
      <c r="P4032" s="51">
        <f>Ugovori_OPULJP[[#This Row],[Bespovratna sredstva - EU dio - HRK]]/7.5345</f>
        <v>27422998.941203792</v>
      </c>
      <c r="Q4032" s="50">
        <f>Ugovori_OPULJP[[#This Row],[Bespovratna sredstva - Ukupno (EU+Nac) HRK
= Ukupna ugovorena vrijednost bespovratnih sredstava]]*Ugovori_OPULJP[[#This Row],[STOPA NACIONALNOG SUFINANCIRANJA %]]</f>
        <v>36462103.327500001</v>
      </c>
      <c r="R4032" s="51">
        <f>Ugovori_OPULJP[[#This Row],[Bespovratna sredstva - Nacionalni dio - HRK]]/7.5345</f>
        <v>4839352.7543300819</v>
      </c>
      <c r="S4032" s="50">
        <v>243080688.84999999</v>
      </c>
      <c r="T4032" s="51">
        <f>Ugovori_OPULJP[[#This Row],[Bespovratna sredstva - Ukupno (EU+Nac) HRK
= Ukupna ugovorena vrijednost bespovratnih sredstava]]/7.5345</f>
        <v>32262351.695533875</v>
      </c>
      <c r="U4032" s="50">
        <v>0</v>
      </c>
      <c r="V4032" s="51">
        <f>Ugovori_OPULJP[[#This Row],[Javni doprinos korisnika - HRK]]/7.5345</f>
        <v>0</v>
      </c>
      <c r="W4032" s="50">
        <v>0</v>
      </c>
      <c r="X4032" s="51">
        <f>Ugovori_OPULJP[[#This Row],[Privatni doprinos korisnika - HRK]]/7.5345</f>
        <v>0</v>
      </c>
      <c r="Y4032" s="52">
        <v>243080688.84999999</v>
      </c>
      <c r="Z4032" s="53">
        <f>Ugovori_OPULJP[[#This Row],[UKUPNI PRIHVATLJIVI IZDACI
TOTAL ELIGIBLE EXPENDITURE
= Bespovratna sredstva ukupno + doprinos korisnika
= Ukupni prihvatljivi troškovi
= Ukupna ugovorena vrijednost projekta HRK]]/7.5345</f>
        <v>32262351.695533875</v>
      </c>
      <c r="AA4032" s="44" t="s">
        <v>38</v>
      </c>
      <c r="AB4032" s="44" t="s">
        <v>35</v>
      </c>
      <c r="AC4032" s="114" t="s">
        <v>14660</v>
      </c>
      <c r="AD4032" s="43" t="s">
        <v>14635</v>
      </c>
    </row>
    <row r="4033" spans="1:30" ht="88.5" customHeight="1" x14ac:dyDescent="0.2">
      <c r="A4033" s="41" t="s">
        <v>14661</v>
      </c>
      <c r="B4033" s="42" t="s">
        <v>14630</v>
      </c>
      <c r="C4033" s="43" t="s">
        <v>14631</v>
      </c>
      <c r="D4033" s="43" t="s">
        <v>14632</v>
      </c>
      <c r="E4033" s="44" t="s">
        <v>34</v>
      </c>
      <c r="F4033" s="45" t="s">
        <v>14662</v>
      </c>
      <c r="G4033" s="45" t="s">
        <v>14663</v>
      </c>
      <c r="H4033" s="47">
        <v>42005</v>
      </c>
      <c r="I4033" s="47">
        <v>45230</v>
      </c>
      <c r="J4033" s="48" t="str">
        <f>IF(Ugovori_OPULJP[[#This Row],[DATUM ZAVRŠETKA OPERACIJE]]&gt;DATE(2024,3,31),"u provedbi","završen")</f>
        <v>završen</v>
      </c>
      <c r="K4033" s="46" t="s">
        <v>37</v>
      </c>
      <c r="L4033" s="58" t="s">
        <v>37</v>
      </c>
      <c r="M4033" s="49">
        <v>0.85</v>
      </c>
      <c r="N4033" s="49">
        <v>0.15</v>
      </c>
      <c r="O4033" s="50">
        <f>Ugovori_OPULJP[[#This Row],[Bespovratna sredstva - Ukupno (EU+Nac) HRK
= Ukupna ugovorena vrijednost bespovratnih sredstava]]*Ugovori_OPULJP[[#This Row],[EU STOPA SUFINANCIRANJA %
EU CO-FINANCING RATE %]]</f>
        <v>13704829.0975</v>
      </c>
      <c r="P4033" s="51">
        <f>Ugovori_OPULJP[[#This Row],[Bespovratna sredstva - EU dio - HRK]]/7.5345</f>
        <v>1818943.4066626849</v>
      </c>
      <c r="Q4033" s="50">
        <f>Ugovori_OPULJP[[#This Row],[Bespovratna sredstva - Ukupno (EU+Nac) HRK
= Ukupna ugovorena vrijednost bespovratnih sredstava]]*Ugovori_OPULJP[[#This Row],[STOPA NACIONALNOG SUFINANCIRANJA %]]</f>
        <v>2418499.2524999999</v>
      </c>
      <c r="R4033" s="51">
        <f>Ugovori_OPULJP[[#This Row],[Bespovratna sredstva - Nacionalni dio - HRK]]/7.5345</f>
        <v>320990.0129404738</v>
      </c>
      <c r="S4033" s="50">
        <v>16123328.35</v>
      </c>
      <c r="T4033" s="51">
        <f>Ugovori_OPULJP[[#This Row],[Bespovratna sredstva - Ukupno (EU+Nac) HRK
= Ukupna ugovorena vrijednost bespovratnih sredstava]]/7.5345</f>
        <v>2139933.4196031587</v>
      </c>
      <c r="U4033" s="50">
        <v>0</v>
      </c>
      <c r="V4033" s="51">
        <f>Ugovori_OPULJP[[#This Row],[Javni doprinos korisnika - HRK]]/7.5345</f>
        <v>0</v>
      </c>
      <c r="W4033" s="50">
        <v>0</v>
      </c>
      <c r="X4033" s="51">
        <f>Ugovori_OPULJP[[#This Row],[Privatni doprinos korisnika - HRK]]/7.5345</f>
        <v>0</v>
      </c>
      <c r="Y4033" s="52">
        <v>16123328.35</v>
      </c>
      <c r="Z4033" s="53">
        <f>Ugovori_OPULJP[[#This Row],[UKUPNI PRIHVATLJIVI IZDACI
TOTAL ELIGIBLE EXPENDITURE
= Bespovratna sredstva ukupno + doprinos korisnika
= Ukupni prihvatljivi troškovi
= Ukupna ugovorena vrijednost projekta HRK]]/7.5345</f>
        <v>2139933.4196031587</v>
      </c>
      <c r="AA4033" s="44" t="s">
        <v>38</v>
      </c>
      <c r="AB4033" s="44" t="s">
        <v>35</v>
      </c>
      <c r="AC4033" s="114" t="s">
        <v>14664</v>
      </c>
      <c r="AD4033" s="43" t="s">
        <v>14635</v>
      </c>
    </row>
    <row r="4034" spans="1:30" ht="88.5" customHeight="1" x14ac:dyDescent="0.2">
      <c r="A4034" s="41" t="s">
        <v>14665</v>
      </c>
      <c r="B4034" s="42" t="s">
        <v>14630</v>
      </c>
      <c r="C4034" s="43" t="s">
        <v>14631</v>
      </c>
      <c r="D4034" s="43" t="s">
        <v>14632</v>
      </c>
      <c r="E4034" s="44" t="s">
        <v>34</v>
      </c>
      <c r="F4034" s="45" t="s">
        <v>14666</v>
      </c>
      <c r="G4034" s="45" t="s">
        <v>14667</v>
      </c>
      <c r="H4034" s="47">
        <v>42005</v>
      </c>
      <c r="I4034" s="47">
        <v>45230</v>
      </c>
      <c r="J4034" s="48" t="str">
        <f>IF(Ugovori_OPULJP[[#This Row],[DATUM ZAVRŠETKA OPERACIJE]]&gt;DATE(2024,3,31),"u provedbi","završen")</f>
        <v>završen</v>
      </c>
      <c r="K4034" s="46" t="s">
        <v>37</v>
      </c>
      <c r="L4034" s="58" t="s">
        <v>37</v>
      </c>
      <c r="M4034" s="49">
        <v>0.85</v>
      </c>
      <c r="N4034" s="49">
        <v>0.15</v>
      </c>
      <c r="O4034" s="50">
        <f>Ugovori_OPULJP[[#This Row],[Bespovratna sredstva - Ukupno (EU+Nac) HRK
= Ukupna ugovorena vrijednost bespovratnih sredstava]]*Ugovori_OPULJP[[#This Row],[EU STOPA SUFINANCIRANJA %
EU CO-FINANCING RATE %]]</f>
        <v>79688137.5</v>
      </c>
      <c r="P4034" s="51">
        <f>Ugovori_OPULJP[[#This Row],[Bespovratna sredstva - EU dio - HRK]]/7.5345</f>
        <v>10576433.406330878</v>
      </c>
      <c r="Q4034" s="50">
        <f>Ugovori_OPULJP[[#This Row],[Bespovratna sredstva - Ukupno (EU+Nac) HRK
= Ukupna ugovorena vrijednost bespovratnih sredstava]]*Ugovori_OPULJP[[#This Row],[STOPA NACIONALNOG SUFINANCIRANJA %]]</f>
        <v>14062612.5</v>
      </c>
      <c r="R4034" s="51">
        <f>Ugovori_OPULJP[[#This Row],[Bespovratna sredstva - Nacionalni dio - HRK]]/7.5345</f>
        <v>1866429.4246466255</v>
      </c>
      <c r="S4034" s="50">
        <v>93750750</v>
      </c>
      <c r="T4034" s="51">
        <f>Ugovori_OPULJP[[#This Row],[Bespovratna sredstva - Ukupno (EU+Nac) HRK
= Ukupna ugovorena vrijednost bespovratnih sredstava]]/7.5345</f>
        <v>12442862.830977503</v>
      </c>
      <c r="U4034" s="50">
        <v>0</v>
      </c>
      <c r="V4034" s="51">
        <f>Ugovori_OPULJP[[#This Row],[Javni doprinos korisnika - HRK]]/7.5345</f>
        <v>0</v>
      </c>
      <c r="W4034" s="50">
        <v>0</v>
      </c>
      <c r="X4034" s="51">
        <f>Ugovori_OPULJP[[#This Row],[Privatni doprinos korisnika - HRK]]/7.5345</f>
        <v>0</v>
      </c>
      <c r="Y4034" s="52">
        <v>93750750</v>
      </c>
      <c r="Z4034" s="53">
        <f>Ugovori_OPULJP[[#This Row],[UKUPNI PRIHVATLJIVI IZDACI
TOTAL ELIGIBLE EXPENDITURE
= Bespovratna sredstva ukupno + doprinos korisnika
= Ukupni prihvatljivi troškovi
= Ukupna ugovorena vrijednost projekta HRK]]/7.5345</f>
        <v>12442862.830977503</v>
      </c>
      <c r="AA4034" s="44" t="s">
        <v>38</v>
      </c>
      <c r="AB4034" s="44" t="s">
        <v>35</v>
      </c>
      <c r="AC4034" s="114" t="s">
        <v>14668</v>
      </c>
      <c r="AD4034" s="43" t="s">
        <v>14635</v>
      </c>
    </row>
    <row r="4035" spans="1:30" ht="88.5" customHeight="1" x14ac:dyDescent="0.2">
      <c r="A4035" s="41" t="s">
        <v>14672</v>
      </c>
      <c r="B4035" s="42" t="s">
        <v>14630</v>
      </c>
      <c r="C4035" s="43" t="s">
        <v>14669</v>
      </c>
      <c r="D4035" s="43" t="s">
        <v>14670</v>
      </c>
      <c r="E4035" s="44" t="s">
        <v>34</v>
      </c>
      <c r="F4035" s="45" t="s">
        <v>12176</v>
      </c>
      <c r="G4035" s="45" t="s">
        <v>12176</v>
      </c>
      <c r="H4035" s="47">
        <v>42370</v>
      </c>
      <c r="I4035" s="47">
        <v>43100</v>
      </c>
      <c r="J4035" s="48" t="str">
        <f>IF(Ugovori_OPULJP[[#This Row],[DATUM ZAVRŠETKA OPERACIJE]]&gt;DATE(2024,3,31),"u provedbi","završen")</f>
        <v>završen</v>
      </c>
      <c r="K4035" s="46" t="s">
        <v>37</v>
      </c>
      <c r="L4035" s="58" t="s">
        <v>37</v>
      </c>
      <c r="M4035" s="49">
        <v>0.85</v>
      </c>
      <c r="N4035" s="49">
        <v>0.15</v>
      </c>
      <c r="O4035" s="50">
        <f>Ugovori_OPULJP[[#This Row],[Bespovratna sredstva - Ukupno (EU+Nac) HRK
= Ukupna ugovorena vrijednost bespovratnih sredstava]]*Ugovori_OPULJP[[#This Row],[EU STOPA SUFINANCIRANJA %
EU CO-FINANCING RATE %]]</f>
        <v>34884</v>
      </c>
      <c r="P4035" s="51">
        <f>Ugovori_OPULJP[[#This Row],[Bespovratna sredstva - EU dio - HRK]]/7.5345</f>
        <v>4629.9024487358147</v>
      </c>
      <c r="Q4035" s="50">
        <f>Ugovori_OPULJP[[#This Row],[Bespovratna sredstva - Ukupno (EU+Nac) HRK
= Ukupna ugovorena vrijednost bespovratnih sredstava]]*Ugovori_OPULJP[[#This Row],[STOPA NACIONALNOG SUFINANCIRANJA %]]</f>
        <v>6156</v>
      </c>
      <c r="R4035" s="51">
        <f>Ugovori_OPULJP[[#This Row],[Bespovratna sredstva - Nacionalni dio - HRK]]/7.5345</f>
        <v>817.04160860043794</v>
      </c>
      <c r="S4035" s="50">
        <v>41040</v>
      </c>
      <c r="T4035" s="51">
        <f>Ugovori_OPULJP[[#This Row],[Bespovratna sredstva - Ukupno (EU+Nac) HRK
= Ukupna ugovorena vrijednost bespovratnih sredstava]]/7.5345</f>
        <v>5446.9440573362526</v>
      </c>
      <c r="U4035" s="50">
        <v>0</v>
      </c>
      <c r="V4035" s="51">
        <f>Ugovori_OPULJP[[#This Row],[Javni doprinos korisnika - HRK]]/7.5345</f>
        <v>0</v>
      </c>
      <c r="W4035" s="50">
        <v>0</v>
      </c>
      <c r="X4035" s="51">
        <f>Ugovori_OPULJP[[#This Row],[Privatni doprinos korisnika - HRK]]/7.5345</f>
        <v>0</v>
      </c>
      <c r="Y4035" s="52">
        <v>41040</v>
      </c>
      <c r="Z4035" s="53">
        <f>Ugovori_OPULJP[[#This Row],[UKUPNI PRIHVATLJIVI IZDACI
TOTAL ELIGIBLE EXPENDITURE
= Bespovratna sredstva ukupno + doprinos korisnika
= Ukupni prihvatljivi troškovi
= Ukupna ugovorena vrijednost projekta HRK]]/7.5345</f>
        <v>5446.9440573362526</v>
      </c>
      <c r="AA4035" s="44" t="s">
        <v>38</v>
      </c>
      <c r="AB4035" s="44" t="s">
        <v>35</v>
      </c>
      <c r="AC4035" s="114" t="s">
        <v>14673</v>
      </c>
      <c r="AD4035" s="43" t="s">
        <v>14671</v>
      </c>
    </row>
    <row r="4036" spans="1:30" ht="88.5" customHeight="1" x14ac:dyDescent="0.2">
      <c r="A4036" s="41" t="s">
        <v>14674</v>
      </c>
      <c r="B4036" s="42" t="s">
        <v>14630</v>
      </c>
      <c r="C4036" s="43" t="s">
        <v>14669</v>
      </c>
      <c r="D4036" s="43" t="s">
        <v>14670</v>
      </c>
      <c r="E4036" s="44" t="s">
        <v>34</v>
      </c>
      <c r="F4036" s="45" t="s">
        <v>12176</v>
      </c>
      <c r="G4036" s="45" t="s">
        <v>12176</v>
      </c>
      <c r="H4036" s="47">
        <v>42370</v>
      </c>
      <c r="I4036" s="47">
        <v>43100</v>
      </c>
      <c r="J4036" s="48" t="str">
        <f>IF(Ugovori_OPULJP[[#This Row],[DATUM ZAVRŠETKA OPERACIJE]]&gt;DATE(2024,3,31),"u provedbi","završen")</f>
        <v>završen</v>
      </c>
      <c r="K4036" s="46" t="s">
        <v>37</v>
      </c>
      <c r="L4036" s="58" t="s">
        <v>37</v>
      </c>
      <c r="M4036" s="49">
        <v>0.85</v>
      </c>
      <c r="N4036" s="49">
        <v>0.15</v>
      </c>
      <c r="O4036" s="50">
        <f>Ugovori_OPULJP[[#This Row],[Bespovratna sredstva - Ukupno (EU+Nac) HRK
= Ukupna ugovorena vrijednost bespovratnih sredstava]]*Ugovori_OPULJP[[#This Row],[EU STOPA SUFINANCIRANJA %
EU CO-FINANCING RATE %]]</f>
        <v>47812.5</v>
      </c>
      <c r="P4036" s="51">
        <f>Ugovori_OPULJP[[#This Row],[Bespovratna sredstva - EU dio - HRK]]/7.5345</f>
        <v>6345.8092773243079</v>
      </c>
      <c r="Q4036" s="50">
        <f>Ugovori_OPULJP[[#This Row],[Bespovratna sredstva - Ukupno (EU+Nac) HRK
= Ukupna ugovorena vrijednost bespovratnih sredstava]]*Ugovori_OPULJP[[#This Row],[STOPA NACIONALNOG SUFINANCIRANJA %]]</f>
        <v>8437.5</v>
      </c>
      <c r="R4036" s="51">
        <f>Ugovori_OPULJP[[#This Row],[Bespovratna sredstva - Nacionalni dio - HRK]]/7.5345</f>
        <v>1119.8486959984073</v>
      </c>
      <c r="S4036" s="50">
        <v>56250</v>
      </c>
      <c r="T4036" s="51">
        <f>Ugovori_OPULJP[[#This Row],[Bespovratna sredstva - Ukupno (EU+Nac) HRK
= Ukupna ugovorena vrijednost bespovratnih sredstava]]/7.5345</f>
        <v>7465.6579733227154</v>
      </c>
      <c r="U4036" s="50">
        <v>0</v>
      </c>
      <c r="V4036" s="51">
        <f>Ugovori_OPULJP[[#This Row],[Javni doprinos korisnika - HRK]]/7.5345</f>
        <v>0</v>
      </c>
      <c r="W4036" s="50">
        <v>0</v>
      </c>
      <c r="X4036" s="51">
        <f>Ugovori_OPULJP[[#This Row],[Privatni doprinos korisnika - HRK]]/7.5345</f>
        <v>0</v>
      </c>
      <c r="Y4036" s="52">
        <v>56250</v>
      </c>
      <c r="Z4036" s="53">
        <f>Ugovori_OPULJP[[#This Row],[UKUPNI PRIHVATLJIVI IZDACI
TOTAL ELIGIBLE EXPENDITURE
= Bespovratna sredstva ukupno + doprinos korisnika
= Ukupni prihvatljivi troškovi
= Ukupna ugovorena vrijednost projekta HRK]]/7.5345</f>
        <v>7465.6579733227154</v>
      </c>
      <c r="AA4036" s="44" t="s">
        <v>38</v>
      </c>
      <c r="AB4036" s="44" t="s">
        <v>35</v>
      </c>
      <c r="AC4036" s="114" t="s">
        <v>14675</v>
      </c>
      <c r="AD4036" s="43" t="s">
        <v>14671</v>
      </c>
    </row>
    <row r="4037" spans="1:30" ht="88.5" customHeight="1" x14ac:dyDescent="0.2">
      <c r="A4037" s="41" t="s">
        <v>14676</v>
      </c>
      <c r="B4037" s="42" t="s">
        <v>14630</v>
      </c>
      <c r="C4037" s="43" t="s">
        <v>14669</v>
      </c>
      <c r="D4037" s="43" t="s">
        <v>14670</v>
      </c>
      <c r="E4037" s="44" t="s">
        <v>34</v>
      </c>
      <c r="F4037" s="45" t="s">
        <v>12305</v>
      </c>
      <c r="G4037" s="45" t="s">
        <v>12305</v>
      </c>
      <c r="H4037" s="47">
        <v>42370</v>
      </c>
      <c r="I4037" s="47">
        <v>43100</v>
      </c>
      <c r="J4037" s="48" t="str">
        <f>IF(Ugovori_OPULJP[[#This Row],[DATUM ZAVRŠETKA OPERACIJE]]&gt;DATE(2024,3,31),"u provedbi","završen")</f>
        <v>završen</v>
      </c>
      <c r="K4037" s="46" t="s">
        <v>37</v>
      </c>
      <c r="L4037" s="58" t="s">
        <v>37</v>
      </c>
      <c r="M4037" s="49">
        <v>0.85</v>
      </c>
      <c r="N4037" s="49">
        <v>0.15</v>
      </c>
      <c r="O4037" s="50">
        <f>Ugovori_OPULJP[[#This Row],[Bespovratna sredstva - Ukupno (EU+Nac) HRK
= Ukupna ugovorena vrijednost bespovratnih sredstava]]*Ugovori_OPULJP[[#This Row],[EU STOPA SUFINANCIRANJA %
EU CO-FINANCING RATE %]]</f>
        <v>17000</v>
      </c>
      <c r="P4037" s="51">
        <f>Ugovori_OPULJP[[#This Row],[Bespovratna sredstva - EU dio - HRK]]/7.5345</f>
        <v>2256.2877430486428</v>
      </c>
      <c r="Q4037" s="50">
        <f>Ugovori_OPULJP[[#This Row],[Bespovratna sredstva - Ukupno (EU+Nac) HRK
= Ukupna ugovorena vrijednost bespovratnih sredstava]]*Ugovori_OPULJP[[#This Row],[STOPA NACIONALNOG SUFINANCIRANJA %]]</f>
        <v>3000</v>
      </c>
      <c r="R4037" s="51">
        <f>Ugovori_OPULJP[[#This Row],[Bespovratna sredstva - Nacionalni dio - HRK]]/7.5345</f>
        <v>398.16842524387812</v>
      </c>
      <c r="S4037" s="50">
        <v>20000</v>
      </c>
      <c r="T4037" s="51">
        <f>Ugovori_OPULJP[[#This Row],[Bespovratna sredstva - Ukupno (EU+Nac) HRK
= Ukupna ugovorena vrijednost bespovratnih sredstava]]/7.5345</f>
        <v>2654.4561682925209</v>
      </c>
      <c r="U4037" s="50">
        <v>0</v>
      </c>
      <c r="V4037" s="51">
        <f>Ugovori_OPULJP[[#This Row],[Javni doprinos korisnika - HRK]]/7.5345</f>
        <v>0</v>
      </c>
      <c r="W4037" s="50">
        <v>0</v>
      </c>
      <c r="X4037" s="51">
        <f>Ugovori_OPULJP[[#This Row],[Privatni doprinos korisnika - HRK]]/7.5345</f>
        <v>0</v>
      </c>
      <c r="Y4037" s="52">
        <v>20000</v>
      </c>
      <c r="Z4037" s="53">
        <f>Ugovori_OPULJP[[#This Row],[UKUPNI PRIHVATLJIVI IZDACI
TOTAL ELIGIBLE EXPENDITURE
= Bespovratna sredstva ukupno + doprinos korisnika
= Ukupni prihvatljivi troškovi
= Ukupna ugovorena vrijednost projekta HRK]]/7.5345</f>
        <v>2654.4561682925209</v>
      </c>
      <c r="AA4037" s="44" t="s">
        <v>38</v>
      </c>
      <c r="AB4037" s="44" t="s">
        <v>35</v>
      </c>
      <c r="AC4037" s="114" t="s">
        <v>14677</v>
      </c>
      <c r="AD4037" s="43" t="s">
        <v>14671</v>
      </c>
    </row>
    <row r="4038" spans="1:30" ht="88.5" customHeight="1" x14ac:dyDescent="0.2">
      <c r="A4038" s="41" t="s">
        <v>14678</v>
      </c>
      <c r="B4038" s="42" t="s">
        <v>14630</v>
      </c>
      <c r="C4038" s="43" t="s">
        <v>14669</v>
      </c>
      <c r="D4038" s="43" t="s">
        <v>14670</v>
      </c>
      <c r="E4038" s="44" t="s">
        <v>34</v>
      </c>
      <c r="F4038" s="45" t="s">
        <v>14679</v>
      </c>
      <c r="G4038" s="45" t="s">
        <v>720</v>
      </c>
      <c r="H4038" s="47">
        <v>42370</v>
      </c>
      <c r="I4038" s="47">
        <v>43524</v>
      </c>
      <c r="J4038" s="48" t="str">
        <f>IF(Ugovori_OPULJP[[#This Row],[DATUM ZAVRŠETKA OPERACIJE]]&gt;DATE(2024,3,31),"u provedbi","završen")</f>
        <v>završen</v>
      </c>
      <c r="K4038" s="46" t="s">
        <v>37</v>
      </c>
      <c r="L4038" s="58" t="s">
        <v>37</v>
      </c>
      <c r="M4038" s="49">
        <v>0.85</v>
      </c>
      <c r="N4038" s="49">
        <v>0.15</v>
      </c>
      <c r="O4038" s="50">
        <f>Ugovori_OPULJP[[#This Row],[Bespovratna sredstva - Ukupno (EU+Nac) HRK
= Ukupna ugovorena vrijednost bespovratnih sredstava]]*Ugovori_OPULJP[[#This Row],[EU STOPA SUFINANCIRANJA %
EU CO-FINANCING RATE %]]</f>
        <v>442000</v>
      </c>
      <c r="P4038" s="51">
        <f>Ugovori_OPULJP[[#This Row],[Bespovratna sredstva - EU dio - HRK]]/7.5345</f>
        <v>58663.481319264713</v>
      </c>
      <c r="Q4038" s="50">
        <f>Ugovori_OPULJP[[#This Row],[Bespovratna sredstva - Ukupno (EU+Nac) HRK
= Ukupna ugovorena vrijednost bespovratnih sredstava]]*Ugovori_OPULJP[[#This Row],[STOPA NACIONALNOG SUFINANCIRANJA %]]</f>
        <v>78000</v>
      </c>
      <c r="R4038" s="51">
        <f>Ugovori_OPULJP[[#This Row],[Bespovratna sredstva - Nacionalni dio - HRK]]/7.5345</f>
        <v>10352.379056340831</v>
      </c>
      <c r="S4038" s="50">
        <v>520000</v>
      </c>
      <c r="T4038" s="51">
        <f>Ugovori_OPULJP[[#This Row],[Bespovratna sredstva - Ukupno (EU+Nac) HRK
= Ukupna ugovorena vrijednost bespovratnih sredstava]]/7.5345</f>
        <v>69015.860375605538</v>
      </c>
      <c r="U4038" s="50">
        <v>0</v>
      </c>
      <c r="V4038" s="51">
        <f>Ugovori_OPULJP[[#This Row],[Javni doprinos korisnika - HRK]]/7.5345</f>
        <v>0</v>
      </c>
      <c r="W4038" s="50">
        <v>0</v>
      </c>
      <c r="X4038" s="51">
        <f>Ugovori_OPULJP[[#This Row],[Privatni doprinos korisnika - HRK]]/7.5345</f>
        <v>0</v>
      </c>
      <c r="Y4038" s="52">
        <v>520000</v>
      </c>
      <c r="Z4038" s="53">
        <f>Ugovori_OPULJP[[#This Row],[UKUPNI PRIHVATLJIVI IZDACI
TOTAL ELIGIBLE EXPENDITURE
= Bespovratna sredstva ukupno + doprinos korisnika
= Ukupni prihvatljivi troškovi
= Ukupna ugovorena vrijednost projekta HRK]]/7.5345</f>
        <v>69015.860375605538</v>
      </c>
      <c r="AA4038" s="44" t="s">
        <v>38</v>
      </c>
      <c r="AB4038" s="44" t="s">
        <v>35</v>
      </c>
      <c r="AC4038" s="114" t="s">
        <v>14680</v>
      </c>
      <c r="AD4038" s="43" t="s">
        <v>14671</v>
      </c>
    </row>
    <row r="4039" spans="1:30" ht="88.5" customHeight="1" x14ac:dyDescent="0.2">
      <c r="A4039" s="41" t="s">
        <v>14681</v>
      </c>
      <c r="B4039" s="42" t="s">
        <v>14630</v>
      </c>
      <c r="C4039" s="43" t="s">
        <v>14669</v>
      </c>
      <c r="D4039" s="43" t="s">
        <v>14670</v>
      </c>
      <c r="E4039" s="44" t="s">
        <v>34</v>
      </c>
      <c r="F4039" s="45" t="s">
        <v>14682</v>
      </c>
      <c r="G4039" s="45" t="s">
        <v>14683</v>
      </c>
      <c r="H4039" s="47">
        <v>42370</v>
      </c>
      <c r="I4039" s="47">
        <v>43647</v>
      </c>
      <c r="J4039" s="48" t="str">
        <f>IF(Ugovori_OPULJP[[#This Row],[DATUM ZAVRŠETKA OPERACIJE]]&gt;DATE(2024,3,31),"u provedbi","završen")</f>
        <v>završen</v>
      </c>
      <c r="K4039" s="46" t="s">
        <v>36</v>
      </c>
      <c r="L4039" s="58" t="s">
        <v>37</v>
      </c>
      <c r="M4039" s="49">
        <v>0.85</v>
      </c>
      <c r="N4039" s="49">
        <v>0.15</v>
      </c>
      <c r="O4039" s="50">
        <f>Ugovori_OPULJP[[#This Row],[Bespovratna sredstva - Ukupno (EU+Nac) HRK
= Ukupna ugovorena vrijednost bespovratnih sredstava]]*Ugovori_OPULJP[[#This Row],[EU STOPA SUFINANCIRANJA %
EU CO-FINANCING RATE %]]</f>
        <v>126042.25</v>
      </c>
      <c r="P4039" s="51">
        <f>Ugovori_OPULJP[[#This Row],[Bespovratna sredstva - EU dio - HRK]]/7.5345</f>
        <v>16728.681398898399</v>
      </c>
      <c r="Q4039" s="50">
        <f>Ugovori_OPULJP[[#This Row],[Bespovratna sredstva - Ukupno (EU+Nac) HRK
= Ukupna ugovorena vrijednost bespovratnih sredstava]]*Ugovori_OPULJP[[#This Row],[STOPA NACIONALNOG SUFINANCIRANJA %]]</f>
        <v>22242.75</v>
      </c>
      <c r="R4039" s="51">
        <f>Ugovori_OPULJP[[#This Row],[Bespovratna sredstva - Nacionalni dio - HRK]]/7.5345</f>
        <v>2952.1202468644233</v>
      </c>
      <c r="S4039" s="50">
        <v>148285</v>
      </c>
      <c r="T4039" s="51">
        <f>Ugovori_OPULJP[[#This Row],[Bespovratna sredstva - Ukupno (EU+Nac) HRK
= Ukupna ugovorena vrijednost bespovratnih sredstava]]/7.5345</f>
        <v>19680.801645762822</v>
      </c>
      <c r="U4039" s="50">
        <v>0</v>
      </c>
      <c r="V4039" s="51">
        <f>Ugovori_OPULJP[[#This Row],[Javni doprinos korisnika - HRK]]/7.5345</f>
        <v>0</v>
      </c>
      <c r="W4039" s="50">
        <v>0</v>
      </c>
      <c r="X4039" s="51">
        <f>Ugovori_OPULJP[[#This Row],[Privatni doprinos korisnika - HRK]]/7.5345</f>
        <v>0</v>
      </c>
      <c r="Y4039" s="52">
        <v>148285</v>
      </c>
      <c r="Z4039" s="53">
        <f>Ugovori_OPULJP[[#This Row],[UKUPNI PRIHVATLJIVI IZDACI
TOTAL ELIGIBLE EXPENDITURE
= Bespovratna sredstva ukupno + doprinos korisnika
= Ukupni prihvatljivi troškovi
= Ukupna ugovorena vrijednost projekta HRK]]/7.5345</f>
        <v>19680.801645762822</v>
      </c>
      <c r="AA4039" s="44" t="s">
        <v>38</v>
      </c>
      <c r="AB4039" s="44" t="s">
        <v>35</v>
      </c>
      <c r="AC4039" s="114" t="s">
        <v>14684</v>
      </c>
      <c r="AD4039" s="43" t="s">
        <v>14671</v>
      </c>
    </row>
    <row r="4040" spans="1:30" ht="88.5" customHeight="1" x14ac:dyDescent="0.2">
      <c r="A4040" s="41" t="s">
        <v>14685</v>
      </c>
      <c r="B4040" s="42" t="s">
        <v>14630</v>
      </c>
      <c r="C4040" s="43" t="s">
        <v>14669</v>
      </c>
      <c r="D4040" s="43" t="s">
        <v>14670</v>
      </c>
      <c r="E4040" s="44" t="s">
        <v>34</v>
      </c>
      <c r="F4040" s="45" t="s">
        <v>14686</v>
      </c>
      <c r="G4040" s="45" t="s">
        <v>12145</v>
      </c>
      <c r="H4040" s="47">
        <v>42370</v>
      </c>
      <c r="I4040" s="47">
        <v>43465</v>
      </c>
      <c r="J4040" s="48" t="str">
        <f>IF(Ugovori_OPULJP[[#This Row],[DATUM ZAVRŠETKA OPERACIJE]]&gt;DATE(2024,3,31),"u provedbi","završen")</f>
        <v>završen</v>
      </c>
      <c r="K4040" s="46" t="s">
        <v>37</v>
      </c>
      <c r="L4040" s="58" t="s">
        <v>37</v>
      </c>
      <c r="M4040" s="49">
        <v>0.85</v>
      </c>
      <c r="N4040" s="49">
        <v>0.15</v>
      </c>
      <c r="O4040" s="50">
        <f>Ugovori_OPULJP[[#This Row],[Bespovratna sredstva - Ukupno (EU+Nac) HRK
= Ukupna ugovorena vrijednost bespovratnih sredstava]]*Ugovori_OPULJP[[#This Row],[EU STOPA SUFINANCIRANJA %
EU CO-FINANCING RATE %]]</f>
        <v>508406.25</v>
      </c>
      <c r="P4040" s="51">
        <f>Ugovori_OPULJP[[#This Row],[Bespovratna sredstva - EU dio - HRK]]/7.5345</f>
        <v>67477.10531554847</v>
      </c>
      <c r="Q4040" s="50">
        <f>Ugovori_OPULJP[[#This Row],[Bespovratna sredstva - Ukupno (EU+Nac) HRK
= Ukupna ugovorena vrijednost bespovratnih sredstava]]*Ugovori_OPULJP[[#This Row],[STOPA NACIONALNOG SUFINANCIRANJA %]]</f>
        <v>89718.75</v>
      </c>
      <c r="R4040" s="51">
        <f>Ugovori_OPULJP[[#This Row],[Bespovratna sredstva - Nacionalni dio - HRK]]/7.5345</f>
        <v>11907.724467449731</v>
      </c>
      <c r="S4040" s="50">
        <v>598125</v>
      </c>
      <c r="T4040" s="51">
        <f>Ugovori_OPULJP[[#This Row],[Bespovratna sredstva - Ukupno (EU+Nac) HRK
= Ukupna ugovorena vrijednost bespovratnih sredstava]]/7.5345</f>
        <v>79384.829782998204</v>
      </c>
      <c r="U4040" s="50">
        <v>0</v>
      </c>
      <c r="V4040" s="51">
        <f>Ugovori_OPULJP[[#This Row],[Javni doprinos korisnika - HRK]]/7.5345</f>
        <v>0</v>
      </c>
      <c r="W4040" s="50">
        <v>0</v>
      </c>
      <c r="X4040" s="51">
        <f>Ugovori_OPULJP[[#This Row],[Privatni doprinos korisnika - HRK]]/7.5345</f>
        <v>0</v>
      </c>
      <c r="Y4040" s="52">
        <v>598125</v>
      </c>
      <c r="Z4040" s="53">
        <f>Ugovori_OPULJP[[#This Row],[UKUPNI PRIHVATLJIVI IZDACI
TOTAL ELIGIBLE EXPENDITURE
= Bespovratna sredstva ukupno + doprinos korisnika
= Ukupni prihvatljivi troškovi
= Ukupna ugovorena vrijednost projekta HRK]]/7.5345</f>
        <v>79384.829782998204</v>
      </c>
      <c r="AA4040" s="44" t="s">
        <v>38</v>
      </c>
      <c r="AB4040" s="44" t="s">
        <v>35</v>
      </c>
      <c r="AC4040" s="114" t="s">
        <v>14687</v>
      </c>
      <c r="AD4040" s="43" t="s">
        <v>14671</v>
      </c>
    </row>
    <row r="4041" spans="1:30" ht="88.5" customHeight="1" x14ac:dyDescent="0.2">
      <c r="A4041" s="41" t="s">
        <v>14688</v>
      </c>
      <c r="B4041" s="42" t="s">
        <v>14630</v>
      </c>
      <c r="C4041" s="43" t="s">
        <v>14669</v>
      </c>
      <c r="D4041" s="43" t="s">
        <v>14670</v>
      </c>
      <c r="E4041" s="44" t="s">
        <v>34</v>
      </c>
      <c r="F4041" s="45" t="s">
        <v>14689</v>
      </c>
      <c r="G4041" s="45" t="s">
        <v>12153</v>
      </c>
      <c r="H4041" s="47">
        <v>42370</v>
      </c>
      <c r="I4041" s="47">
        <v>43100</v>
      </c>
      <c r="J4041" s="48" t="str">
        <f>IF(Ugovori_OPULJP[[#This Row],[DATUM ZAVRŠETKA OPERACIJE]]&gt;DATE(2024,3,31),"u provedbi","završen")</f>
        <v>završen</v>
      </c>
      <c r="K4041" s="46" t="s">
        <v>37</v>
      </c>
      <c r="L4041" s="58" t="s">
        <v>37</v>
      </c>
      <c r="M4041" s="49">
        <v>0.85</v>
      </c>
      <c r="N4041" s="49">
        <v>0.15</v>
      </c>
      <c r="O4041" s="50">
        <f>Ugovori_OPULJP[[#This Row],[Bespovratna sredstva - Ukupno (EU+Nac) HRK
= Ukupna ugovorena vrijednost bespovratnih sredstava]]*Ugovori_OPULJP[[#This Row],[EU STOPA SUFINANCIRANJA %
EU CO-FINANCING RATE %]]</f>
        <v>390235</v>
      </c>
      <c r="P4041" s="51">
        <f>Ugovori_OPULJP[[#This Row],[Bespovratna sredstva - EU dio - HRK]]/7.5345</f>
        <v>51793.085141681593</v>
      </c>
      <c r="Q4041" s="50">
        <f>Ugovori_OPULJP[[#This Row],[Bespovratna sredstva - Ukupno (EU+Nac) HRK
= Ukupna ugovorena vrijednost bespovratnih sredstava]]*Ugovori_OPULJP[[#This Row],[STOPA NACIONALNOG SUFINANCIRANJA %]]</f>
        <v>68865</v>
      </c>
      <c r="R4041" s="51">
        <f>Ugovori_OPULJP[[#This Row],[Bespovratna sredstva - Nacionalni dio - HRK]]/7.5345</f>
        <v>9139.9562014732219</v>
      </c>
      <c r="S4041" s="50">
        <v>459100</v>
      </c>
      <c r="T4041" s="51">
        <f>Ugovori_OPULJP[[#This Row],[Bespovratna sredstva - Ukupno (EU+Nac) HRK
= Ukupna ugovorena vrijednost bespovratnih sredstava]]/7.5345</f>
        <v>60933.041343154815</v>
      </c>
      <c r="U4041" s="50">
        <v>0</v>
      </c>
      <c r="V4041" s="51">
        <f>Ugovori_OPULJP[[#This Row],[Javni doprinos korisnika - HRK]]/7.5345</f>
        <v>0</v>
      </c>
      <c r="W4041" s="50">
        <v>0</v>
      </c>
      <c r="X4041" s="51">
        <f>Ugovori_OPULJP[[#This Row],[Privatni doprinos korisnika - HRK]]/7.5345</f>
        <v>0</v>
      </c>
      <c r="Y4041" s="52">
        <v>459100</v>
      </c>
      <c r="Z4041" s="53">
        <f>Ugovori_OPULJP[[#This Row],[UKUPNI PRIHVATLJIVI IZDACI
TOTAL ELIGIBLE EXPENDITURE
= Bespovratna sredstva ukupno + doprinos korisnika
= Ukupni prihvatljivi troškovi
= Ukupna ugovorena vrijednost projekta HRK]]/7.5345</f>
        <v>60933.041343154815</v>
      </c>
      <c r="AA4041" s="44" t="s">
        <v>38</v>
      </c>
      <c r="AB4041" s="44" t="s">
        <v>35</v>
      </c>
      <c r="AC4041" s="114" t="s">
        <v>14690</v>
      </c>
      <c r="AD4041" s="43" t="s">
        <v>14671</v>
      </c>
    </row>
    <row r="4042" spans="1:30" ht="88.5" customHeight="1" x14ac:dyDescent="0.2">
      <c r="A4042" s="41" t="s">
        <v>14691</v>
      </c>
      <c r="B4042" s="42" t="s">
        <v>14630</v>
      </c>
      <c r="C4042" s="43" t="s">
        <v>14669</v>
      </c>
      <c r="D4042" s="43" t="s">
        <v>14670</v>
      </c>
      <c r="E4042" s="44" t="s">
        <v>34</v>
      </c>
      <c r="F4042" s="45" t="s">
        <v>14692</v>
      </c>
      <c r="G4042" s="45" t="s">
        <v>14692</v>
      </c>
      <c r="H4042" s="47">
        <v>42370</v>
      </c>
      <c r="I4042" s="47">
        <v>43100</v>
      </c>
      <c r="J4042" s="48" t="str">
        <f>IF(Ugovori_OPULJP[[#This Row],[DATUM ZAVRŠETKA OPERACIJE]]&gt;DATE(2024,3,31),"u provedbi","završen")</f>
        <v>završen</v>
      </c>
      <c r="K4042" s="46" t="s">
        <v>37</v>
      </c>
      <c r="L4042" s="58" t="s">
        <v>37</v>
      </c>
      <c r="M4042" s="49">
        <v>0.85</v>
      </c>
      <c r="N4042" s="49">
        <v>0.15</v>
      </c>
      <c r="O4042" s="50">
        <f>Ugovori_OPULJP[[#This Row],[Bespovratna sredstva - Ukupno (EU+Nac) HRK
= Ukupna ugovorena vrijednost bespovratnih sredstava]]*Ugovori_OPULJP[[#This Row],[EU STOPA SUFINANCIRANJA %
EU CO-FINANCING RATE %]]</f>
        <v>125375</v>
      </c>
      <c r="P4042" s="51">
        <f>Ugovori_OPULJP[[#This Row],[Bespovratna sredstva - EU dio - HRK]]/7.5345</f>
        <v>16640.12210498374</v>
      </c>
      <c r="Q4042" s="50">
        <f>Ugovori_OPULJP[[#This Row],[Bespovratna sredstva - Ukupno (EU+Nac) HRK
= Ukupna ugovorena vrijednost bespovratnih sredstava]]*Ugovori_OPULJP[[#This Row],[STOPA NACIONALNOG SUFINANCIRANJA %]]</f>
        <v>22125</v>
      </c>
      <c r="R4042" s="51">
        <f>Ugovori_OPULJP[[#This Row],[Bespovratna sredstva - Nacionalni dio - HRK]]/7.5345</f>
        <v>2936.4921361736015</v>
      </c>
      <c r="S4042" s="50">
        <v>147500</v>
      </c>
      <c r="T4042" s="51">
        <f>Ugovori_OPULJP[[#This Row],[Bespovratna sredstva - Ukupno (EU+Nac) HRK
= Ukupna ugovorena vrijednost bespovratnih sredstava]]/7.5345</f>
        <v>19576.614241157342</v>
      </c>
      <c r="U4042" s="50">
        <v>0</v>
      </c>
      <c r="V4042" s="51">
        <f>Ugovori_OPULJP[[#This Row],[Javni doprinos korisnika - HRK]]/7.5345</f>
        <v>0</v>
      </c>
      <c r="W4042" s="50">
        <v>0</v>
      </c>
      <c r="X4042" s="51">
        <f>Ugovori_OPULJP[[#This Row],[Privatni doprinos korisnika - HRK]]/7.5345</f>
        <v>0</v>
      </c>
      <c r="Y4042" s="52">
        <v>147500</v>
      </c>
      <c r="Z4042" s="53">
        <f>Ugovori_OPULJP[[#This Row],[UKUPNI PRIHVATLJIVI IZDACI
TOTAL ELIGIBLE EXPENDITURE
= Bespovratna sredstva ukupno + doprinos korisnika
= Ukupni prihvatljivi troškovi
= Ukupna ugovorena vrijednost projekta HRK]]/7.5345</f>
        <v>19576.614241157342</v>
      </c>
      <c r="AA4042" s="44" t="s">
        <v>38</v>
      </c>
      <c r="AB4042" s="44" t="s">
        <v>35</v>
      </c>
      <c r="AC4042" s="114" t="s">
        <v>14693</v>
      </c>
      <c r="AD4042" s="43" t="s">
        <v>14671</v>
      </c>
    </row>
    <row r="4043" spans="1:30" ht="88.5" customHeight="1" x14ac:dyDescent="0.2">
      <c r="A4043" s="41" t="s">
        <v>14694</v>
      </c>
      <c r="B4043" s="42" t="s">
        <v>14630</v>
      </c>
      <c r="C4043" s="43" t="s">
        <v>14669</v>
      </c>
      <c r="D4043" s="43" t="s">
        <v>14670</v>
      </c>
      <c r="E4043" s="44" t="s">
        <v>34</v>
      </c>
      <c r="F4043" s="45" t="s">
        <v>14695</v>
      </c>
      <c r="G4043" s="45" t="s">
        <v>7633</v>
      </c>
      <c r="H4043" s="47">
        <v>42370</v>
      </c>
      <c r="I4043" s="47">
        <v>43159</v>
      </c>
      <c r="J4043" s="48" t="str">
        <f>IF(Ugovori_OPULJP[[#This Row],[DATUM ZAVRŠETKA OPERACIJE]]&gt;DATE(2024,3,31),"u provedbi","završen")</f>
        <v>završen</v>
      </c>
      <c r="K4043" s="46" t="s">
        <v>37</v>
      </c>
      <c r="L4043" s="58" t="s">
        <v>37</v>
      </c>
      <c r="M4043" s="49">
        <v>0.85</v>
      </c>
      <c r="N4043" s="49">
        <v>0.15</v>
      </c>
      <c r="O4043" s="50">
        <f>Ugovori_OPULJP[[#This Row],[Bespovratna sredstva - Ukupno (EU+Nac) HRK
= Ukupna ugovorena vrijednost bespovratnih sredstava]]*Ugovori_OPULJP[[#This Row],[EU STOPA SUFINANCIRANJA %
EU CO-FINANCING RATE %]]</f>
        <v>260312.5</v>
      </c>
      <c r="P4043" s="51">
        <f>Ugovori_OPULJP[[#This Row],[Bespovratna sredstva - EU dio - HRK]]/7.5345</f>
        <v>34549.40606543234</v>
      </c>
      <c r="Q4043" s="50">
        <f>Ugovori_OPULJP[[#This Row],[Bespovratna sredstva - Ukupno (EU+Nac) HRK
= Ukupna ugovorena vrijednost bespovratnih sredstava]]*Ugovori_OPULJP[[#This Row],[STOPA NACIONALNOG SUFINANCIRANJA %]]</f>
        <v>45937.5</v>
      </c>
      <c r="R4043" s="51">
        <f>Ugovori_OPULJP[[#This Row],[Bespovratna sredstva - Nacionalni dio - HRK]]/7.5345</f>
        <v>6096.9540115468844</v>
      </c>
      <c r="S4043" s="50">
        <v>306250</v>
      </c>
      <c r="T4043" s="51">
        <f>Ugovori_OPULJP[[#This Row],[Bespovratna sredstva - Ukupno (EU+Nac) HRK
= Ukupna ugovorena vrijednost bespovratnih sredstava]]/7.5345</f>
        <v>40646.360076979225</v>
      </c>
      <c r="U4043" s="50">
        <v>0</v>
      </c>
      <c r="V4043" s="51">
        <f>Ugovori_OPULJP[[#This Row],[Javni doprinos korisnika - HRK]]/7.5345</f>
        <v>0</v>
      </c>
      <c r="W4043" s="50">
        <v>0</v>
      </c>
      <c r="X4043" s="51">
        <f>Ugovori_OPULJP[[#This Row],[Privatni doprinos korisnika - HRK]]/7.5345</f>
        <v>0</v>
      </c>
      <c r="Y4043" s="52">
        <v>306250</v>
      </c>
      <c r="Z4043" s="53">
        <f>Ugovori_OPULJP[[#This Row],[UKUPNI PRIHVATLJIVI IZDACI
TOTAL ELIGIBLE EXPENDITURE
= Bespovratna sredstva ukupno + doprinos korisnika
= Ukupni prihvatljivi troškovi
= Ukupna ugovorena vrijednost projekta HRK]]/7.5345</f>
        <v>40646.360076979225</v>
      </c>
      <c r="AA4043" s="44" t="s">
        <v>38</v>
      </c>
      <c r="AB4043" s="44" t="s">
        <v>35</v>
      </c>
      <c r="AC4043" s="114" t="s">
        <v>14696</v>
      </c>
      <c r="AD4043" s="43" t="s">
        <v>14671</v>
      </c>
    </row>
    <row r="4044" spans="1:30" ht="88.5" customHeight="1" x14ac:dyDescent="0.2">
      <c r="A4044" s="41" t="s">
        <v>14697</v>
      </c>
      <c r="B4044" s="42" t="s">
        <v>14630</v>
      </c>
      <c r="C4044" s="43" t="s">
        <v>14669</v>
      </c>
      <c r="D4044" s="43" t="s">
        <v>14670</v>
      </c>
      <c r="E4044" s="44" t="s">
        <v>34</v>
      </c>
      <c r="F4044" s="45" t="s">
        <v>715</v>
      </c>
      <c r="G4044" s="45" t="s">
        <v>715</v>
      </c>
      <c r="H4044" s="47">
        <v>42370</v>
      </c>
      <c r="I4044" s="47">
        <v>43100</v>
      </c>
      <c r="J4044" s="48" t="str">
        <f>IF(Ugovori_OPULJP[[#This Row],[DATUM ZAVRŠETKA OPERACIJE]]&gt;DATE(2024,3,31),"u provedbi","završen")</f>
        <v>završen</v>
      </c>
      <c r="K4044" s="46" t="s">
        <v>37</v>
      </c>
      <c r="L4044" s="58" t="s">
        <v>37</v>
      </c>
      <c r="M4044" s="49">
        <v>0.85</v>
      </c>
      <c r="N4044" s="49">
        <v>0.15</v>
      </c>
      <c r="O4044" s="50">
        <f>Ugovori_OPULJP[[#This Row],[Bespovratna sredstva - Ukupno (EU+Nac) HRK
= Ukupna ugovorena vrijednost bespovratnih sredstava]]*Ugovori_OPULJP[[#This Row],[EU STOPA SUFINANCIRANJA %
EU CO-FINANCING RATE %]]</f>
        <v>340000</v>
      </c>
      <c r="P4044" s="51">
        <f>Ugovori_OPULJP[[#This Row],[Bespovratna sredstva - EU dio - HRK]]/7.5345</f>
        <v>45125.754860972855</v>
      </c>
      <c r="Q4044" s="50">
        <f>Ugovori_OPULJP[[#This Row],[Bespovratna sredstva - Ukupno (EU+Nac) HRK
= Ukupna ugovorena vrijednost bespovratnih sredstava]]*Ugovori_OPULJP[[#This Row],[STOPA NACIONALNOG SUFINANCIRANJA %]]</f>
        <v>60000</v>
      </c>
      <c r="R4044" s="51">
        <f>Ugovori_OPULJP[[#This Row],[Bespovratna sredstva - Nacionalni dio - HRK]]/7.5345</f>
        <v>7963.3685048775624</v>
      </c>
      <c r="S4044" s="50">
        <v>400000</v>
      </c>
      <c r="T4044" s="51">
        <f>Ugovori_OPULJP[[#This Row],[Bespovratna sredstva - Ukupno (EU+Nac) HRK
= Ukupna ugovorena vrijednost bespovratnih sredstava]]/7.5345</f>
        <v>53089.123365850421</v>
      </c>
      <c r="U4044" s="50">
        <v>0</v>
      </c>
      <c r="V4044" s="51">
        <f>Ugovori_OPULJP[[#This Row],[Javni doprinos korisnika - HRK]]/7.5345</f>
        <v>0</v>
      </c>
      <c r="W4044" s="50">
        <v>0</v>
      </c>
      <c r="X4044" s="51">
        <f>Ugovori_OPULJP[[#This Row],[Privatni doprinos korisnika - HRK]]/7.5345</f>
        <v>0</v>
      </c>
      <c r="Y4044" s="52">
        <v>400000</v>
      </c>
      <c r="Z4044" s="53">
        <f>Ugovori_OPULJP[[#This Row],[UKUPNI PRIHVATLJIVI IZDACI
TOTAL ELIGIBLE EXPENDITURE
= Bespovratna sredstva ukupno + doprinos korisnika
= Ukupni prihvatljivi troškovi
= Ukupna ugovorena vrijednost projekta HRK]]/7.5345</f>
        <v>53089.123365850421</v>
      </c>
      <c r="AA4044" s="44" t="s">
        <v>38</v>
      </c>
      <c r="AB4044" s="44" t="s">
        <v>35</v>
      </c>
      <c r="AC4044" s="114" t="s">
        <v>14698</v>
      </c>
      <c r="AD4044" s="43" t="s">
        <v>14671</v>
      </c>
    </row>
    <row r="4045" spans="1:30" ht="88.5" customHeight="1" x14ac:dyDescent="0.2">
      <c r="A4045" s="41" t="s">
        <v>14699</v>
      </c>
      <c r="B4045" s="42" t="s">
        <v>14630</v>
      </c>
      <c r="C4045" s="43" t="s">
        <v>14669</v>
      </c>
      <c r="D4045" s="43" t="s">
        <v>14670</v>
      </c>
      <c r="E4045" s="44" t="s">
        <v>34</v>
      </c>
      <c r="F4045" s="45" t="s">
        <v>14700</v>
      </c>
      <c r="G4045" s="45" t="s">
        <v>715</v>
      </c>
      <c r="H4045" s="47">
        <v>42370</v>
      </c>
      <c r="I4045" s="47">
        <v>43830</v>
      </c>
      <c r="J4045" s="48" t="str">
        <f>IF(Ugovori_OPULJP[[#This Row],[DATUM ZAVRŠETKA OPERACIJE]]&gt;DATE(2024,3,31),"u provedbi","završen")</f>
        <v>završen</v>
      </c>
      <c r="K4045" s="46" t="s">
        <v>37</v>
      </c>
      <c r="L4045" s="58" t="s">
        <v>37</v>
      </c>
      <c r="M4045" s="49">
        <v>0.85</v>
      </c>
      <c r="N4045" s="49">
        <v>0.15</v>
      </c>
      <c r="O4045" s="50">
        <f>Ugovori_OPULJP[[#This Row],[Bespovratna sredstva - Ukupno (EU+Nac) HRK
= Ukupna ugovorena vrijednost bespovratnih sredstava]]*Ugovori_OPULJP[[#This Row],[EU STOPA SUFINANCIRANJA %
EU CO-FINANCING RATE %]]</f>
        <v>440937.5</v>
      </c>
      <c r="P4045" s="51">
        <f>Ugovori_OPULJP[[#This Row],[Bespovratna sredstva - EU dio - HRK]]/7.5345</f>
        <v>58522.463335324173</v>
      </c>
      <c r="Q4045" s="50">
        <f>Ugovori_OPULJP[[#This Row],[Bespovratna sredstva - Ukupno (EU+Nac) HRK
= Ukupna ugovorena vrijednost bespovratnih sredstava]]*Ugovori_OPULJP[[#This Row],[STOPA NACIONALNOG SUFINANCIRANJA %]]</f>
        <v>77812.5</v>
      </c>
      <c r="R4045" s="51">
        <f>Ugovori_OPULJP[[#This Row],[Bespovratna sredstva - Nacionalni dio - HRK]]/7.5345</f>
        <v>10327.493529763089</v>
      </c>
      <c r="S4045" s="50">
        <v>518750</v>
      </c>
      <c r="T4045" s="51">
        <f>Ugovori_OPULJP[[#This Row],[Bespovratna sredstva - Ukupno (EU+Nac) HRK
= Ukupna ugovorena vrijednost bespovratnih sredstava]]/7.5345</f>
        <v>68849.956865087268</v>
      </c>
      <c r="U4045" s="50">
        <v>0</v>
      </c>
      <c r="V4045" s="51">
        <f>Ugovori_OPULJP[[#This Row],[Javni doprinos korisnika - HRK]]/7.5345</f>
        <v>0</v>
      </c>
      <c r="W4045" s="50">
        <v>0</v>
      </c>
      <c r="X4045" s="51">
        <f>Ugovori_OPULJP[[#This Row],[Privatni doprinos korisnika - HRK]]/7.5345</f>
        <v>0</v>
      </c>
      <c r="Y4045" s="52">
        <v>518750</v>
      </c>
      <c r="Z4045" s="53">
        <f>Ugovori_OPULJP[[#This Row],[UKUPNI PRIHVATLJIVI IZDACI
TOTAL ELIGIBLE EXPENDITURE
= Bespovratna sredstva ukupno + doprinos korisnika
= Ukupni prihvatljivi troškovi
= Ukupna ugovorena vrijednost projekta HRK]]/7.5345</f>
        <v>68849.956865087268</v>
      </c>
      <c r="AA4045" s="44" t="s">
        <v>38</v>
      </c>
      <c r="AB4045" s="44" t="s">
        <v>35</v>
      </c>
      <c r="AC4045" s="114" t="s">
        <v>14701</v>
      </c>
      <c r="AD4045" s="43" t="s">
        <v>14671</v>
      </c>
    </row>
    <row r="4046" spans="1:30" ht="88.5" customHeight="1" x14ac:dyDescent="0.2">
      <c r="A4046" s="41" t="s">
        <v>14702</v>
      </c>
      <c r="B4046" s="42" t="s">
        <v>14630</v>
      </c>
      <c r="C4046" s="43" t="s">
        <v>14669</v>
      </c>
      <c r="D4046" s="43" t="s">
        <v>14670</v>
      </c>
      <c r="E4046" s="44" t="s">
        <v>34</v>
      </c>
      <c r="F4046" s="45" t="s">
        <v>12204</v>
      </c>
      <c r="G4046" s="45" t="s">
        <v>12204</v>
      </c>
      <c r="H4046" s="47">
        <v>42370</v>
      </c>
      <c r="I4046" s="47">
        <v>43100</v>
      </c>
      <c r="J4046" s="48" t="str">
        <f>IF(Ugovori_OPULJP[[#This Row],[DATUM ZAVRŠETKA OPERACIJE]]&gt;DATE(2024,3,31),"u provedbi","završen")</f>
        <v>završen</v>
      </c>
      <c r="K4046" s="46" t="s">
        <v>37</v>
      </c>
      <c r="L4046" s="58" t="s">
        <v>37</v>
      </c>
      <c r="M4046" s="49">
        <v>0.85</v>
      </c>
      <c r="N4046" s="49">
        <v>0.15</v>
      </c>
      <c r="O4046" s="50">
        <f>Ugovori_OPULJP[[#This Row],[Bespovratna sredstva - Ukupno (EU+Nac) HRK
= Ukupna ugovorena vrijednost bespovratnih sredstava]]*Ugovori_OPULJP[[#This Row],[EU STOPA SUFINANCIRANJA %
EU CO-FINANCING RATE %]]</f>
        <v>143555.82</v>
      </c>
      <c r="P4046" s="51">
        <f>Ugovori_OPULJP[[#This Row],[Bespovratna sredstva - EU dio - HRK]]/7.5345</f>
        <v>19053.131594664545</v>
      </c>
      <c r="Q4046" s="50">
        <f>Ugovori_OPULJP[[#This Row],[Bespovratna sredstva - Ukupno (EU+Nac) HRK
= Ukupna ugovorena vrijednost bespovratnih sredstava]]*Ugovori_OPULJP[[#This Row],[STOPA NACIONALNOG SUFINANCIRANJA %]]</f>
        <v>25333.38</v>
      </c>
      <c r="R4046" s="51">
        <f>Ugovori_OPULJP[[#This Row],[Bespovratna sredstva - Nacionalni dio - HRK]]/7.5345</f>
        <v>3362.3173402349194</v>
      </c>
      <c r="S4046" s="50">
        <v>168889.2</v>
      </c>
      <c r="T4046" s="51">
        <f>Ugovori_OPULJP[[#This Row],[Bespovratna sredstva - Ukupno (EU+Nac) HRK
= Ukupna ugovorena vrijednost bespovratnih sredstava]]/7.5345</f>
        <v>22415.448934899461</v>
      </c>
      <c r="U4046" s="50">
        <v>0</v>
      </c>
      <c r="V4046" s="51">
        <f>Ugovori_OPULJP[[#This Row],[Javni doprinos korisnika - HRK]]/7.5345</f>
        <v>0</v>
      </c>
      <c r="W4046" s="50">
        <v>0</v>
      </c>
      <c r="X4046" s="51">
        <f>Ugovori_OPULJP[[#This Row],[Privatni doprinos korisnika - HRK]]/7.5345</f>
        <v>0</v>
      </c>
      <c r="Y4046" s="52">
        <v>168889.2</v>
      </c>
      <c r="Z4046" s="53">
        <f>Ugovori_OPULJP[[#This Row],[UKUPNI PRIHVATLJIVI IZDACI
TOTAL ELIGIBLE EXPENDITURE
= Bespovratna sredstva ukupno + doprinos korisnika
= Ukupni prihvatljivi troškovi
= Ukupna ugovorena vrijednost projekta HRK]]/7.5345</f>
        <v>22415.448934899461</v>
      </c>
      <c r="AA4046" s="44" t="s">
        <v>38</v>
      </c>
      <c r="AB4046" s="44" t="s">
        <v>35</v>
      </c>
      <c r="AC4046" s="114" t="s">
        <v>14703</v>
      </c>
      <c r="AD4046" s="43" t="s">
        <v>14671</v>
      </c>
    </row>
    <row r="4047" spans="1:30" ht="88.5" customHeight="1" x14ac:dyDescent="0.2">
      <c r="A4047" s="41" t="s">
        <v>14704</v>
      </c>
      <c r="B4047" s="42" t="s">
        <v>14630</v>
      </c>
      <c r="C4047" s="43" t="s">
        <v>14705</v>
      </c>
      <c r="D4047" s="43" t="s">
        <v>14670</v>
      </c>
      <c r="E4047" s="44" t="s">
        <v>34</v>
      </c>
      <c r="F4047" s="45" t="s">
        <v>14706</v>
      </c>
      <c r="G4047" s="45" t="s">
        <v>14707</v>
      </c>
      <c r="H4047" s="47">
        <v>42856</v>
      </c>
      <c r="I4047" s="47">
        <v>44196</v>
      </c>
      <c r="J4047" s="48" t="str">
        <f>IF(Ugovori_OPULJP[[#This Row],[DATUM ZAVRŠETKA OPERACIJE]]&gt;DATE(2024,3,31),"u provedbi","završen")</f>
        <v>završen</v>
      </c>
      <c r="K4047" s="46" t="s">
        <v>37</v>
      </c>
      <c r="L4047" s="58" t="s">
        <v>37</v>
      </c>
      <c r="M4047" s="49">
        <v>0.85</v>
      </c>
      <c r="N4047" s="49">
        <v>0.15</v>
      </c>
      <c r="O4047" s="50">
        <f>Ugovori_OPULJP[[#This Row],[Bespovratna sredstva - Ukupno (EU+Nac) HRK
= Ukupna ugovorena vrijednost bespovratnih sredstava]]*Ugovori_OPULJP[[#This Row],[EU STOPA SUFINANCIRANJA %
EU CO-FINANCING RATE %]]</f>
        <v>1921850</v>
      </c>
      <c r="P4047" s="51">
        <f>Ugovori_OPULJP[[#This Row],[Bespovratna sredstva - EU dio - HRK]]/7.5345</f>
        <v>255073.32935164907</v>
      </c>
      <c r="Q4047" s="50">
        <f>Ugovori_OPULJP[[#This Row],[Bespovratna sredstva - Ukupno (EU+Nac) HRK
= Ukupna ugovorena vrijednost bespovratnih sredstava]]*Ugovori_OPULJP[[#This Row],[STOPA NACIONALNOG SUFINANCIRANJA %]]</f>
        <v>339150</v>
      </c>
      <c r="R4047" s="51">
        <f>Ugovori_OPULJP[[#This Row],[Bespovratna sredstva - Nacionalni dio - HRK]]/7.5345</f>
        <v>45012.940473820425</v>
      </c>
      <c r="S4047" s="50">
        <v>2261000</v>
      </c>
      <c r="T4047" s="51">
        <f>Ugovori_OPULJP[[#This Row],[Bespovratna sredstva - Ukupno (EU+Nac) HRK
= Ukupna ugovorena vrijednost bespovratnih sredstava]]/7.5345</f>
        <v>300086.26982546947</v>
      </c>
      <c r="U4047" s="50">
        <v>0</v>
      </c>
      <c r="V4047" s="51">
        <f>Ugovori_OPULJP[[#This Row],[Javni doprinos korisnika - HRK]]/7.5345</f>
        <v>0</v>
      </c>
      <c r="W4047" s="50">
        <v>0</v>
      </c>
      <c r="X4047" s="51">
        <f>Ugovori_OPULJP[[#This Row],[Privatni doprinos korisnika - HRK]]/7.5345</f>
        <v>0</v>
      </c>
      <c r="Y4047" s="52">
        <v>2261000</v>
      </c>
      <c r="Z4047" s="53">
        <f>Ugovori_OPULJP[[#This Row],[UKUPNI PRIHVATLJIVI IZDACI
TOTAL ELIGIBLE EXPENDITURE
= Bespovratna sredstva ukupno + doprinos korisnika
= Ukupni prihvatljivi troškovi
= Ukupna ugovorena vrijednost projekta HRK]]/7.5345</f>
        <v>300086.26982546947</v>
      </c>
      <c r="AA4047" s="44" t="s">
        <v>38</v>
      </c>
      <c r="AB4047" s="44" t="s">
        <v>35</v>
      </c>
      <c r="AC4047" s="114" t="s">
        <v>14708</v>
      </c>
      <c r="AD4047" s="43" t="s">
        <v>14671</v>
      </c>
    </row>
    <row r="4048" spans="1:30" ht="88.5" customHeight="1" x14ac:dyDescent="0.2">
      <c r="A4048" s="41" t="s">
        <v>14709</v>
      </c>
      <c r="B4048" s="42" t="s">
        <v>14630</v>
      </c>
      <c r="C4048" s="43" t="s">
        <v>14705</v>
      </c>
      <c r="D4048" s="43" t="s">
        <v>14670</v>
      </c>
      <c r="E4048" s="44" t="s">
        <v>34</v>
      </c>
      <c r="F4048" s="45" t="s">
        <v>14710</v>
      </c>
      <c r="G4048" s="45" t="s">
        <v>14711</v>
      </c>
      <c r="H4048" s="47">
        <v>42979</v>
      </c>
      <c r="I4048" s="47">
        <v>43555</v>
      </c>
      <c r="J4048" s="48" t="str">
        <f>IF(Ugovori_OPULJP[[#This Row],[DATUM ZAVRŠETKA OPERACIJE]]&gt;DATE(2024,3,31),"u provedbi","završen")</f>
        <v>završen</v>
      </c>
      <c r="K4048" s="46" t="s">
        <v>37</v>
      </c>
      <c r="L4048" s="58" t="s">
        <v>37</v>
      </c>
      <c r="M4048" s="49">
        <v>0.85</v>
      </c>
      <c r="N4048" s="49">
        <v>0.15</v>
      </c>
      <c r="O4048" s="50">
        <f>Ugovori_OPULJP[[#This Row],[Bespovratna sredstva - Ukupno (EU+Nac) HRK
= Ukupna ugovorena vrijednost bespovratnih sredstava]]*Ugovori_OPULJP[[#This Row],[EU STOPA SUFINANCIRANJA %
EU CO-FINANCING RATE %]]</f>
        <v>167450</v>
      </c>
      <c r="P4048" s="51">
        <f>Ugovori_OPULJP[[#This Row],[Bespovratna sredstva - EU dio - HRK]]/7.5345</f>
        <v>22224.434269029131</v>
      </c>
      <c r="Q4048" s="50">
        <f>Ugovori_OPULJP[[#This Row],[Bespovratna sredstva - Ukupno (EU+Nac) HRK
= Ukupna ugovorena vrijednost bespovratnih sredstava]]*Ugovori_OPULJP[[#This Row],[STOPA NACIONALNOG SUFINANCIRANJA %]]</f>
        <v>29550</v>
      </c>
      <c r="R4048" s="51">
        <f>Ugovori_OPULJP[[#This Row],[Bespovratna sredstva - Nacionalni dio - HRK]]/7.5345</f>
        <v>3921.9589886521999</v>
      </c>
      <c r="S4048" s="50">
        <v>197000</v>
      </c>
      <c r="T4048" s="51">
        <f>Ugovori_OPULJP[[#This Row],[Bespovratna sredstva - Ukupno (EU+Nac) HRK
= Ukupna ugovorena vrijednost bespovratnih sredstava]]/7.5345</f>
        <v>26146.393257681331</v>
      </c>
      <c r="U4048" s="50">
        <v>0</v>
      </c>
      <c r="V4048" s="51">
        <f>Ugovori_OPULJP[[#This Row],[Javni doprinos korisnika - HRK]]/7.5345</f>
        <v>0</v>
      </c>
      <c r="W4048" s="50">
        <v>0</v>
      </c>
      <c r="X4048" s="51">
        <f>Ugovori_OPULJP[[#This Row],[Privatni doprinos korisnika - HRK]]/7.5345</f>
        <v>0</v>
      </c>
      <c r="Y4048" s="52">
        <v>197000</v>
      </c>
      <c r="Z4048" s="53">
        <f>Ugovori_OPULJP[[#This Row],[UKUPNI PRIHVATLJIVI IZDACI
TOTAL ELIGIBLE EXPENDITURE
= Bespovratna sredstva ukupno + doprinos korisnika
= Ukupni prihvatljivi troškovi
= Ukupna ugovorena vrijednost projekta HRK]]/7.5345</f>
        <v>26146.393257681331</v>
      </c>
      <c r="AA4048" s="44" t="s">
        <v>38</v>
      </c>
      <c r="AB4048" s="44" t="s">
        <v>35</v>
      </c>
      <c r="AC4048" s="114" t="s">
        <v>14712</v>
      </c>
      <c r="AD4048" s="43" t="s">
        <v>14671</v>
      </c>
    </row>
    <row r="4049" spans="1:30" ht="88.5" customHeight="1" x14ac:dyDescent="0.2">
      <c r="A4049" s="66" t="s">
        <v>14713</v>
      </c>
      <c r="B4049" s="121" t="s">
        <v>14714</v>
      </c>
      <c r="C4049" s="56" t="s">
        <v>14715</v>
      </c>
      <c r="D4049" s="88" t="s">
        <v>14716</v>
      </c>
      <c r="E4049" s="57" t="s">
        <v>34</v>
      </c>
      <c r="F4049" s="62" t="s">
        <v>14717</v>
      </c>
      <c r="G4049" s="62" t="s">
        <v>35</v>
      </c>
      <c r="H4049" s="59">
        <v>43891</v>
      </c>
      <c r="I4049" s="59">
        <v>44742</v>
      </c>
      <c r="J4049" s="48" t="str">
        <f>IF(Ugovori_OPULJP[[#This Row],[DATUM ZAVRŠETKA OPERACIJE]]&gt;DATE(2024,3,31),"u provedbi","završen")</f>
        <v>završen</v>
      </c>
      <c r="K4049" s="67" t="s">
        <v>36</v>
      </c>
      <c r="L4049" s="67" t="s">
        <v>37</v>
      </c>
      <c r="M4049" s="87" t="s">
        <v>14718</v>
      </c>
      <c r="N4049" s="49">
        <v>0</v>
      </c>
      <c r="O4049" s="34">
        <v>4219320000</v>
      </c>
      <c r="P4049" s="51">
        <f>Ugovori_OPULJP[[#This Row],[Bespovratna sredstva - EU dio - HRK]]/7.5345</f>
        <v>560000000</v>
      </c>
      <c r="Q4049" s="50">
        <f>Ugovori_OPULJP[[#This Row],[Bespovratna sredstva - Ukupno (EU+Nac) HRK
= Ukupna ugovorena vrijednost bespovratnih sredstava]]*Ugovori_OPULJP[[#This Row],[STOPA NACIONALNOG SUFINANCIRANJA %]]</f>
        <v>0</v>
      </c>
      <c r="R4049" s="51">
        <f>Ugovori_OPULJP[[#This Row],[Bespovratna sredstva - Nacionalni dio - HRK]]/7.5345</f>
        <v>0</v>
      </c>
      <c r="S4049" s="52">
        <v>4219320000</v>
      </c>
      <c r="T4049" s="51">
        <f>Ugovori_OPULJP[[#This Row],[Bespovratna sredstva - Ukupno (EU+Nac) HRK
= Ukupna ugovorena vrijednost bespovratnih sredstava]]/7.5345</f>
        <v>560000000</v>
      </c>
      <c r="U4049" s="50">
        <v>0</v>
      </c>
      <c r="V4049" s="51">
        <f>Ugovori_OPULJP[[#This Row],[Javni doprinos korisnika - HRK]]/7.5345</f>
        <v>0</v>
      </c>
      <c r="W4049" s="50">
        <v>0</v>
      </c>
      <c r="X4049" s="51">
        <f>Ugovori_OPULJP[[#This Row],[Privatni doprinos korisnika - HRK]]/7.5345</f>
        <v>0</v>
      </c>
      <c r="Y4049" s="37">
        <v>4219320000</v>
      </c>
      <c r="Z4049" s="53">
        <f>Ugovori_OPULJP[[#This Row],[UKUPNI PRIHVATLJIVI IZDACI
TOTAL ELIGIBLE EXPENDITURE
= Bespovratna sredstva ukupno + doprinos korisnika
= Ukupni prihvatljivi troškovi
= Ukupna ugovorena vrijednost projekta HRK]]/7.5345</f>
        <v>560000000</v>
      </c>
      <c r="AA4049" s="57" t="s">
        <v>38</v>
      </c>
      <c r="AB4049" s="57" t="s">
        <v>35</v>
      </c>
      <c r="AC4049" s="107" t="s">
        <v>14719</v>
      </c>
      <c r="AD4049" s="63" t="s">
        <v>14720</v>
      </c>
    </row>
    <row r="4050" spans="1:30" x14ac:dyDescent="0.2">
      <c r="A4050" s="41">
        <f>SUBTOTAL(103,Ugovori_OPULJP[ŠIFRA UGOVORA
CONTRACT CODE])</f>
        <v>4046</v>
      </c>
      <c r="B4050" s="42"/>
      <c r="C4050" s="43"/>
      <c r="D4050" s="44"/>
      <c r="E4050" s="44" cm="1">
        <f t="array" ref="E4050">SUMPRODUCT(--(FREQUENCY(MATCH(E4:E4049,E4:E4049,0),ROW(E4:E4049)-ROW(E4)+1)&gt;0))</f>
        <v>5</v>
      </c>
      <c r="F4050" s="44"/>
      <c r="G4050" s="46" cm="1">
        <f t="array" ref="G4050">SUMPRODUCT(--(FREQUENCY(MATCH(G4:G4049,G4:G4049,0),ROW(G4:G4049)-ROW(G4)+1)&gt;0))</f>
        <v>2071</v>
      </c>
      <c r="H4050" s="47"/>
      <c r="I4050" s="47"/>
      <c r="J4050" s="48"/>
      <c r="K4050" s="46"/>
      <c r="L4050" s="46"/>
      <c r="M4050" s="128"/>
      <c r="N4050" s="128"/>
      <c r="O4050" s="83">
        <f>SUBTOTAL(109,Ugovori_OPULJP[Bespovratna sredstva - EU dio - HRK])</f>
        <v>18962232095.14679</v>
      </c>
      <c r="P4050" s="129">
        <f>SUBTOTAL(109,Ugovori_OPULJP[Bespovratna sredstva - EU dio - EUR])</f>
        <v>2516720697.4778347</v>
      </c>
      <c r="Q4050" s="83">
        <f>SUBTOTAL(109,Ugovori_OPULJP[Bespovratna sredstva - Nacionalni dio - HRK])</f>
        <v>2465192030.0832305</v>
      </c>
      <c r="R4050" s="129">
        <f>SUBTOTAL(109,Ugovori_OPULJP[Bespovratna sredstva - Nacionalni dio - EUR])</f>
        <v>327187209.51399803</v>
      </c>
      <c r="S4050" s="83">
        <f>SUBTOTAL(109,Ugovori_OPULJP[Bespovratna sredstva - Ukupno (EU+Nac) HRK
= Ukupna ugovorena vrijednost bespovratnih sredstava])</f>
        <v>21427424125.230015</v>
      </c>
      <c r="T4050" s="129">
        <f>SUBTOTAL(109,Ugovori_OPULJP[Bespovratna sredstva - Ukupno (EU+Nac) EUR
= Ukupna ugovorena vrijednost bespovratnih sredstava])</f>
        <v>2843907906.9918404</v>
      </c>
      <c r="U4050" s="83">
        <f>SUBTOTAL(109,Ugovori_OPULJP[Javni doprinos korisnika - HRK])</f>
        <v>199602677.62000003</v>
      </c>
      <c r="V4050" s="129">
        <f>SUBTOTAL(109,Ugovori_OPULJP[Javni doprinos korisnika - EUR])</f>
        <v>26491827.940805614</v>
      </c>
      <c r="W4050" s="83">
        <f>SUBTOTAL(109,Ugovori_OPULJP[Privatni doprinos korisnika - HRK])</f>
        <v>5654161.7400000002</v>
      </c>
      <c r="X4050" s="129">
        <f>SUBTOTAL(109,Ugovori_OPULJP[Privatni doprinos korisnika - EUR])</f>
        <v>750436.2253633287</v>
      </c>
      <c r="Y4050" s="83">
        <f>SUBTOTAL(109,Ugovori_OPULJP[UKUPNI PRIHVATLJIVI IZDACI
TOTAL ELIGIBLE EXPENDITURE
= Bespovratna sredstva ukupno + doprinos korisnika
= Ukupni prihvatljivi troškovi
= Ukupna ugovorena vrijednost projekta HRK])</f>
        <v>21632680964.590004</v>
      </c>
      <c r="Z4050" s="129">
        <f>SUBTOTAL(109,Ugovori_OPULJP[UKUPNI PRIHVATLJIVI IZDACI
TOTAL ELIGIBLE EXPENDITURE
= Bespovratna sredstva ukupno + doprinos korisnika
= Ukupni prihvatljivi troškovi
= Ukupna ugovorena vrijednost projekta EUR])</f>
        <v>2871150171.1580114</v>
      </c>
      <c r="AA4050" s="44"/>
      <c r="AB4050" s="44"/>
      <c r="AC4050" s="43"/>
      <c r="AD4050" s="43"/>
    </row>
    <row r="4051" spans="1:30" x14ac:dyDescent="0.2">
      <c r="A4051" s="4"/>
      <c r="T4051" s="17"/>
      <c r="V4051" s="17"/>
      <c r="X4051" s="17"/>
      <c r="Z4051" s="17"/>
    </row>
    <row r="4052" spans="1:30" customFormat="1" ht="15" x14ac:dyDescent="0.25">
      <c r="O4052" s="36"/>
      <c r="Q4052" s="36"/>
      <c r="S4052" s="36"/>
      <c r="U4052" s="36"/>
      <c r="W4052" s="36"/>
      <c r="Y4052" s="36"/>
    </row>
    <row r="4053" spans="1:30" x14ac:dyDescent="0.2">
      <c r="A4053" s="26"/>
    </row>
    <row r="4054" spans="1:30" x14ac:dyDescent="0.2">
      <c r="A4054" s="26"/>
      <c r="B4054" s="11"/>
    </row>
    <row r="4055" spans="1:30" ht="15.75" customHeight="1" x14ac:dyDescent="0.2">
      <c r="A4055" s="11"/>
      <c r="B4055" s="11"/>
      <c r="C4055" s="11"/>
      <c r="D4055" s="11"/>
      <c r="E4055" s="11"/>
    </row>
    <row r="4056" spans="1:30" x14ac:dyDescent="0.2">
      <c r="A4056" s="26"/>
      <c r="B4056" s="11"/>
    </row>
    <row r="4057" spans="1:30" ht="15" customHeight="1" x14ac:dyDescent="0.2">
      <c r="A4057" s="26"/>
      <c r="B4057" s="11"/>
    </row>
    <row r="4058" spans="1:30" ht="15" customHeight="1" x14ac:dyDescent="0.2">
      <c r="A4058" s="26"/>
      <c r="B4058" s="11"/>
    </row>
    <row r="4059" spans="1:30" x14ac:dyDescent="0.2">
      <c r="A4059" s="26"/>
      <c r="B4059" s="11"/>
    </row>
    <row r="4060" spans="1:30" x14ac:dyDescent="0.2">
      <c r="A4060" s="26"/>
      <c r="B4060" s="11"/>
    </row>
    <row r="4061" spans="1:30" x14ac:dyDescent="0.2">
      <c r="A4061" s="26"/>
      <c r="B4061" s="11"/>
    </row>
    <row r="4062" spans="1:30" x14ac:dyDescent="0.2">
      <c r="B4062" s="11"/>
    </row>
    <row r="4063" spans="1:30" x14ac:dyDescent="0.2">
      <c r="A4063" s="26"/>
      <c r="B4063" s="11"/>
    </row>
    <row r="4064" spans="1:30" x14ac:dyDescent="0.2">
      <c r="B4064" s="11"/>
    </row>
    <row r="4065" spans="1:2" x14ac:dyDescent="0.2">
      <c r="A4065" s="26"/>
      <c r="B4065" s="11"/>
    </row>
    <row r="4066" spans="1:2" x14ac:dyDescent="0.2">
      <c r="A4066" s="26"/>
      <c r="B4066" s="11"/>
    </row>
    <row r="4067" spans="1:2" x14ac:dyDescent="0.2">
      <c r="A4067" s="26"/>
      <c r="B4067" s="11"/>
    </row>
    <row r="4068" spans="1:2" x14ac:dyDescent="0.2">
      <c r="A4068" s="26"/>
      <c r="B4068" s="11"/>
    </row>
    <row r="4069" spans="1:2" x14ac:dyDescent="0.2">
      <c r="A4069" s="26"/>
      <c r="B4069" s="11"/>
    </row>
    <row r="4070" spans="1:2" x14ac:dyDescent="0.2">
      <c r="A4070" s="26"/>
      <c r="B4070" s="11"/>
    </row>
    <row r="4071" spans="1:2" x14ac:dyDescent="0.2">
      <c r="A4071" s="26"/>
      <c r="B4071" s="11"/>
    </row>
    <row r="4072" spans="1:2" x14ac:dyDescent="0.2">
      <c r="A4072" s="26"/>
      <c r="B4072" s="11"/>
    </row>
    <row r="4073" spans="1:2" x14ac:dyDescent="0.2">
      <c r="A4073" s="26"/>
      <c r="B4073" s="11"/>
    </row>
    <row r="4074" spans="1:2" x14ac:dyDescent="0.2">
      <c r="A4074" s="26"/>
      <c r="B4074" s="11"/>
    </row>
    <row r="4075" spans="1:2" x14ac:dyDescent="0.2">
      <c r="A4075" s="26"/>
      <c r="B4075" s="11"/>
    </row>
    <row r="4076" spans="1:2" x14ac:dyDescent="0.2">
      <c r="A4076" s="26"/>
      <c r="B4076" s="11"/>
    </row>
    <row r="4077" spans="1:2" x14ac:dyDescent="0.2">
      <c r="A4077" s="26"/>
      <c r="B4077" s="11"/>
    </row>
    <row r="4078" spans="1:2" x14ac:dyDescent="0.2">
      <c r="A4078" s="26"/>
      <c r="B4078" s="11"/>
    </row>
    <row r="4079" spans="1:2" x14ac:dyDescent="0.2">
      <c r="A4079" s="26"/>
      <c r="B4079" s="11"/>
    </row>
    <row r="4080" spans="1:2" x14ac:dyDescent="0.2">
      <c r="A4080" s="26"/>
      <c r="B4080" s="11"/>
    </row>
    <row r="4081" spans="1:2" x14ac:dyDescent="0.2">
      <c r="A4081" s="26"/>
      <c r="B4081" s="11"/>
    </row>
    <row r="4082" spans="1:2" x14ac:dyDescent="0.2">
      <c r="A4082" s="26"/>
      <c r="B4082" s="11"/>
    </row>
    <row r="4083" spans="1:2" x14ac:dyDescent="0.2">
      <c r="A4083" s="26"/>
      <c r="B4083" s="11"/>
    </row>
    <row r="4084" spans="1:2" x14ac:dyDescent="0.2">
      <c r="A4084" s="26"/>
      <c r="B4084" s="11"/>
    </row>
    <row r="4085" spans="1:2" x14ac:dyDescent="0.2">
      <c r="A4085" s="26"/>
      <c r="B4085" s="11"/>
    </row>
    <row r="4086" spans="1:2" x14ac:dyDescent="0.2">
      <c r="A4086" s="26"/>
      <c r="B4086" s="11"/>
    </row>
    <row r="4087" spans="1:2" x14ac:dyDescent="0.2">
      <c r="A4087" s="26"/>
      <c r="B4087" s="11"/>
    </row>
    <row r="4088" spans="1:2" x14ac:dyDescent="0.2">
      <c r="A4088" s="26"/>
      <c r="B4088" s="11"/>
    </row>
    <row r="4089" spans="1:2" x14ac:dyDescent="0.2">
      <c r="A4089" s="26"/>
      <c r="B4089" s="11"/>
    </row>
    <row r="4090" spans="1:2" x14ac:dyDescent="0.2">
      <c r="A4090" s="26"/>
      <c r="B4090" s="11"/>
    </row>
    <row r="4091" spans="1:2" x14ac:dyDescent="0.2">
      <c r="A4091" s="26"/>
    </row>
    <row r="4092" spans="1:2" x14ac:dyDescent="0.2">
      <c r="A4092" s="26"/>
    </row>
    <row r="4093" spans="1:2" x14ac:dyDescent="0.2">
      <c r="A4093" s="26"/>
    </row>
    <row r="4094" spans="1:2" x14ac:dyDescent="0.2">
      <c r="A4094" s="26"/>
    </row>
    <row r="4095" spans="1:2" x14ac:dyDescent="0.2">
      <c r="A4095" s="26"/>
    </row>
    <row r="4096" spans="1:2" x14ac:dyDescent="0.2">
      <c r="A4096" s="26"/>
    </row>
    <row r="4097" spans="1:1" x14ac:dyDescent="0.2">
      <c r="A4097" s="26"/>
    </row>
    <row r="4098" spans="1:1" x14ac:dyDescent="0.2">
      <c r="A4098" s="26"/>
    </row>
    <row r="4099" spans="1:1" x14ac:dyDescent="0.2">
      <c r="A4099" s="26"/>
    </row>
    <row r="4100" spans="1:1" x14ac:dyDescent="0.2">
      <c r="A4100" s="26"/>
    </row>
    <row r="4101" spans="1:1" x14ac:dyDescent="0.2">
      <c r="A4101" s="26"/>
    </row>
    <row r="4102" spans="1:1" x14ac:dyDescent="0.2">
      <c r="A4102" s="26"/>
    </row>
    <row r="4103" spans="1:1" x14ac:dyDescent="0.2">
      <c r="A4103" s="26"/>
    </row>
    <row r="4104" spans="1:1" x14ac:dyDescent="0.2">
      <c r="A4104" s="26"/>
    </row>
    <row r="4105" spans="1:1" x14ac:dyDescent="0.2">
      <c r="A4105" s="26"/>
    </row>
    <row r="4106" spans="1:1" x14ac:dyDescent="0.2">
      <c r="A4106" s="26"/>
    </row>
    <row r="4107" spans="1:1" x14ac:dyDescent="0.2">
      <c r="A4107" s="26"/>
    </row>
    <row r="4108" spans="1:1" x14ac:dyDescent="0.2">
      <c r="A4108" s="26"/>
    </row>
    <row r="4109" spans="1:1" x14ac:dyDescent="0.2">
      <c r="A4109" s="27"/>
    </row>
    <row r="4110" spans="1:1" x14ac:dyDescent="0.2">
      <c r="A4110" s="26"/>
    </row>
    <row r="4111" spans="1:1" x14ac:dyDescent="0.2">
      <c r="A4111" s="26"/>
    </row>
    <row r="4112" spans="1:1" x14ac:dyDescent="0.2">
      <c r="A4112" s="26"/>
    </row>
    <row r="4113" spans="1:1" x14ac:dyDescent="0.2">
      <c r="A4113" s="26"/>
    </row>
    <row r="4114" spans="1:1" x14ac:dyDescent="0.2">
      <c r="A4114" s="26"/>
    </row>
    <row r="4115" spans="1:1" x14ac:dyDescent="0.2">
      <c r="A4115" s="26"/>
    </row>
    <row r="4116" spans="1:1" x14ac:dyDescent="0.2">
      <c r="A4116" s="26"/>
    </row>
    <row r="4117" spans="1:1" x14ac:dyDescent="0.2">
      <c r="A4117" s="26"/>
    </row>
    <row r="4118" spans="1:1" x14ac:dyDescent="0.2">
      <c r="A4118" s="26"/>
    </row>
    <row r="4119" spans="1:1" x14ac:dyDescent="0.2">
      <c r="A4119" s="26"/>
    </row>
    <row r="4120" spans="1:1" x14ac:dyDescent="0.2">
      <c r="A4120" s="26"/>
    </row>
    <row r="4121" spans="1:1" x14ac:dyDescent="0.2">
      <c r="A4121" s="26"/>
    </row>
    <row r="4122" spans="1:1" x14ac:dyDescent="0.2">
      <c r="A4122" s="26"/>
    </row>
    <row r="4123" spans="1:1" x14ac:dyDescent="0.2">
      <c r="A4123" s="26"/>
    </row>
    <row r="4124" spans="1:1" x14ac:dyDescent="0.2">
      <c r="A4124" s="26"/>
    </row>
    <row r="4125" spans="1:1" x14ac:dyDescent="0.2">
      <c r="A4125" s="26"/>
    </row>
    <row r="4126" spans="1:1" x14ac:dyDescent="0.2">
      <c r="A4126" s="26"/>
    </row>
    <row r="4127" spans="1:1" x14ac:dyDescent="0.2">
      <c r="A4127" s="26"/>
    </row>
    <row r="4128" spans="1:1" x14ac:dyDescent="0.2">
      <c r="A4128" s="26"/>
    </row>
    <row r="4129" spans="1:1" x14ac:dyDescent="0.2">
      <c r="A4129" s="26"/>
    </row>
  </sheetData>
  <sheetProtection selectLockedCells="1" selectUnlockedCells="1"/>
  <mergeCells count="2">
    <mergeCell ref="A1:AD1"/>
    <mergeCell ref="A2:N2"/>
  </mergeCells>
  <phoneticPr fontId="52" type="noConversion"/>
  <conditionalFormatting sqref="A1">
    <cfRule type="expression" dxfId="1" priority="1" stopIfTrue="1">
      <formula>AND(COUNTIF($A$1:$A$2, A1)&gt;1,NOT(ISBLANK(A1)))</formula>
    </cfRule>
  </conditionalFormatting>
  <conditionalFormatting sqref="B4064:G4064 A4065:G4094 A4056:G4063">
    <cfRule type="duplicateValues" dxfId="0" priority="4"/>
  </conditionalFormatting>
  <dataValidations count="3">
    <dataValidation type="date" allowBlank="1" showInputMessage="1" showErrorMessage="1" sqref="I1922:I1924 I1926:I1927 I1929:I1930 I1933:I1937 I1614:I1676 I371:I436 I1939:I2011 H2607:I2631 H3483:I3484 I1678:I1737 I4:I16 I18:I369 I438:I981 I983:I1104 I1106:I1612 I1739:I1851 I1853:I1863 H4:H1877 I1865:I1913 H1879:H2058 I1916:I1920 I2013:I2138 I2140:I2212 H2060:H2305 I2214:I2305" xr:uid="{00000000-0002-0000-0000-000000000000}">
      <formula1>41640</formula1>
      <formula2>45291</formula2>
    </dataValidation>
    <dataValidation type="list" allowBlank="1" showInputMessage="1" showErrorMessage="1" sqref="K829 K832 K834 K837:K838 K840 K846 K850 K1019 K1041:K1042 K1528 K1535:K1536 K1542 K1548 K1562 K1567 K1576 K2551 K2531 K2538:K2539 K3682 K3954:K3956 B4:B4049 C1027:C1036 C3052:C3234 C3034:C3048 C3005:C3026 C4:C1025 C1038:C1757 C1759:C2994 C3238:C3400 C3406:C4049 E3005:E3026 E3034:E3048 E3052:E3234 E4:E2994 E3238:E3400 E3406:E4049 K2414 L1027:L1036 L4049 L3597:L3684 L3686:L3688 L3690:L3695 L3697:L3726 L3794:L3804 L3807 L3809 L3813 L3815:L3886 L4037:L4040 L4042:L4043 L4045:L4046 L4:L1025 L1038:L1757 L1759:L2580 L2582:L3256 L3259:L3485 L3487:L3595 L3728:L3771 L3773:L3791 L3888:L4035 K3596:L3596 AB3052:AB3236 AB2996:AB3048 AA1027:AB1036 AA2996:AA3236 AA2270:AB2283 AA2254:AB2254 AA4:AB1025 AA1038:AB1757 AA1759:AB2250 AA2331:AB2994 AA3238:AB4049" xr:uid="{00000000-0002-0000-0000-000001000000}">
      <formula1>#REF!</formula1>
    </dataValidation>
    <dataValidation type="list" allowBlank="1" showInputMessage="1" showErrorMessage="1" promptTitle="Podatak je povezan s IP-om" sqref="AD1027:AD1036 AD2254 AD2270:AD2283 AD4:AD1025 AD1038:AD1757 AD1759:AD2250 AD2334:AD2901 AD2903:AD3608 AD3610:AD4049" xr:uid="{00000000-0002-0000-0000-000002000000}">
      <formula1>#REF!</formula1>
    </dataValidation>
  </dataValidations>
  <pageMargins left="0.25" right="0.25" top="0.75" bottom="0.75" header="0.3" footer="0.3"/>
  <pageSetup paperSize="9" scale="20" fitToWidth="2" fitToHeight="0"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vt:i4>
      </vt:variant>
      <vt:variant>
        <vt:lpstr>Imenovani rasponi</vt:lpstr>
      </vt:variant>
      <vt:variant>
        <vt:i4>1</vt:i4>
      </vt:variant>
    </vt:vector>
  </HeadingPairs>
  <TitlesOfParts>
    <vt:vector size="2" baseType="lpstr">
      <vt:lpstr>Popis operacija OPULJP_31032024</vt:lpstr>
      <vt:lpstr>'Popis operacija OPULJP_31032024'!Podrucje_ispisa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2024-04-10T09:32:34Z</dcterms:created>
  <dcterms:modified xsi:type="dcterms:W3CDTF">2024-04-12T06:23:41Z</dcterms:modified>
  <cp:category/>
  <cp:contentStatus/>
</cp:coreProperties>
</file>